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ctavio.garcia\eclipse-workspace\DGIS\WebContent\tablero\indicadores_demograficos\tasas_mortalidad_porentidad\"/>
    </mc:Choice>
  </mc:AlternateContent>
  <bookViews>
    <workbookView xWindow="0" yWindow="0" windowWidth="23040" windowHeight="8460" tabRatio="1000"/>
  </bookViews>
  <sheets>
    <sheet name="Concentrado" sheetId="1" r:id="rId1"/>
    <sheet name="NACIONAL" sheetId="2" r:id="rId2"/>
    <sheet name="AGS" sheetId="3" r:id="rId3"/>
    <sheet name="BC" sheetId="4" r:id="rId4"/>
    <sheet name="BCS" sheetId="5" r:id="rId5"/>
    <sheet name="CAMP" sheetId="6" r:id="rId6"/>
    <sheet name="CHIS" sheetId="7" r:id="rId7"/>
    <sheet name="CHI" sheetId="8" r:id="rId8"/>
    <sheet name="CDMX" sheetId="9" r:id="rId9"/>
    <sheet name="COAH" sheetId="10" r:id="rId10"/>
    <sheet name="COL" sheetId="11" r:id="rId11"/>
    <sheet name="DGO" sheetId="12" r:id="rId12"/>
    <sheet name="GTO" sheetId="13" r:id="rId13"/>
    <sheet name="GRO" sheetId="14" r:id="rId14"/>
    <sheet name="HGO" sheetId="15" r:id="rId15"/>
    <sheet name="JAL" sheetId="16" r:id="rId16"/>
    <sheet name="MEX" sheetId="17" r:id="rId17"/>
    <sheet name="MICH" sheetId="18" r:id="rId18"/>
    <sheet name="MOR" sheetId="19" r:id="rId19"/>
    <sheet name="NAY" sheetId="20" r:id="rId20"/>
    <sheet name="NL" sheetId="21" r:id="rId21"/>
    <sheet name="OAX" sheetId="22" r:id="rId22"/>
    <sheet name="PUE" sheetId="23" r:id="rId23"/>
    <sheet name="QRO" sheetId="24" r:id="rId24"/>
    <sheet name="QROO" sheetId="25" r:id="rId25"/>
    <sheet name="SLP" sheetId="26" r:id="rId26"/>
    <sheet name="SIN" sheetId="27" r:id="rId27"/>
    <sheet name="SON" sheetId="28" r:id="rId28"/>
    <sheet name="TAB" sheetId="29" r:id="rId29"/>
    <sheet name="TAMPS" sheetId="30" r:id="rId30"/>
    <sheet name="TLAX" sheetId="31" r:id="rId31"/>
    <sheet name="VER" sheetId="32" r:id="rId32"/>
    <sheet name="YUC" sheetId="33" r:id="rId33"/>
    <sheet name="ZAC" sheetId="34" r:id="rId34"/>
  </sheets>
  <definedNames>
    <definedName name="_xlnm._FilterDatabase" localSheetId="0" hidden="1">Concentrado!$A$1:$D$1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27" l="1"/>
  <c r="B21" i="27"/>
  <c r="B22" i="27"/>
  <c r="B23" i="27"/>
  <c r="B24" i="27"/>
  <c r="B25" i="27"/>
  <c r="B26" i="27"/>
  <c r="B27" i="27"/>
  <c r="BG3" i="2" l="1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" i="2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3" i="5"/>
  <c r="BG4" i="5"/>
  <c r="BG5" i="5"/>
  <c r="BG6" i="5"/>
  <c r="BG7" i="5"/>
  <c r="BG8" i="5"/>
  <c r="BG9" i="5"/>
  <c r="BG10" i="5"/>
  <c r="BG11" i="5"/>
  <c r="BG12" i="5"/>
  <c r="BG13" i="5"/>
  <c r="BG14" i="5"/>
  <c r="BG15" i="5"/>
  <c r="BG16" i="5"/>
  <c r="BG17" i="5"/>
  <c r="BG18" i="5"/>
  <c r="BG19" i="5"/>
  <c r="BG20" i="5"/>
  <c r="BG21" i="5"/>
  <c r="BG22" i="5"/>
  <c r="BG23" i="5"/>
  <c r="BG24" i="5"/>
  <c r="BG25" i="5"/>
  <c r="BG26" i="5"/>
  <c r="BG27" i="5"/>
  <c r="BG3" i="6"/>
  <c r="BG4" i="6"/>
  <c r="BG5" i="6"/>
  <c r="BG6" i="6"/>
  <c r="BG7" i="6"/>
  <c r="BG8" i="6"/>
  <c r="BG9" i="6"/>
  <c r="BG10" i="6"/>
  <c r="BG11" i="6"/>
  <c r="BG12" i="6"/>
  <c r="BG13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3" i="7"/>
  <c r="BG4" i="7"/>
  <c r="BG5" i="7"/>
  <c r="BG6" i="7"/>
  <c r="BG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3" i="8"/>
  <c r="BG4" i="8"/>
  <c r="BG5" i="8"/>
  <c r="BG6" i="8"/>
  <c r="BG7" i="8"/>
  <c r="BG8" i="8"/>
  <c r="BG9" i="8"/>
  <c r="BG10" i="8"/>
  <c r="BG11" i="8"/>
  <c r="BG12" i="8"/>
  <c r="BG13" i="8"/>
  <c r="BG14" i="8"/>
  <c r="BG15" i="8"/>
  <c r="BG16" i="8"/>
  <c r="BG17" i="8"/>
  <c r="BG18" i="8"/>
  <c r="BG19" i="8"/>
  <c r="BG20" i="8"/>
  <c r="BG21" i="8"/>
  <c r="BG22" i="8"/>
  <c r="BG23" i="8"/>
  <c r="BG24" i="8"/>
  <c r="BG25" i="8"/>
  <c r="BG26" i="8"/>
  <c r="BG27" i="8"/>
  <c r="BG3" i="9"/>
  <c r="BG4" i="9"/>
  <c r="BG5" i="9"/>
  <c r="BG6" i="9"/>
  <c r="BG7" i="9"/>
  <c r="BG8" i="9"/>
  <c r="BG9" i="9"/>
  <c r="BG10" i="9"/>
  <c r="BG11" i="9"/>
  <c r="BG12" i="9"/>
  <c r="BG13" i="9"/>
  <c r="BG14" i="9"/>
  <c r="BG15" i="9"/>
  <c r="BG16" i="9"/>
  <c r="BG17" i="9"/>
  <c r="BG18" i="9"/>
  <c r="BG19" i="9"/>
  <c r="BG20" i="9"/>
  <c r="BG21" i="9"/>
  <c r="BG22" i="9"/>
  <c r="BG23" i="9"/>
  <c r="BG24" i="9"/>
  <c r="BG25" i="9"/>
  <c r="BG26" i="9"/>
  <c r="BG27" i="9"/>
  <c r="BG3" i="10"/>
  <c r="BG4" i="10"/>
  <c r="BG5" i="10"/>
  <c r="BG6" i="10"/>
  <c r="BG7" i="10"/>
  <c r="BG8" i="10"/>
  <c r="BG9" i="10"/>
  <c r="BG10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3" i="12"/>
  <c r="BG4" i="12"/>
  <c r="BG5" i="12"/>
  <c r="BG6" i="12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3" i="14"/>
  <c r="BG4" i="14"/>
  <c r="BG5" i="14"/>
  <c r="BG6" i="14"/>
  <c r="BG7" i="14"/>
  <c r="BG8" i="14"/>
  <c r="BG9" i="14"/>
  <c r="BG10" i="14"/>
  <c r="BG11" i="14"/>
  <c r="BG12" i="14"/>
  <c r="BG13" i="14"/>
  <c r="BG14" i="14"/>
  <c r="BG15" i="14"/>
  <c r="BG16" i="14"/>
  <c r="BG17" i="14"/>
  <c r="BG18" i="14"/>
  <c r="BG19" i="14"/>
  <c r="BG20" i="14"/>
  <c r="BG21" i="14"/>
  <c r="BG22" i="14"/>
  <c r="BG23" i="14"/>
  <c r="BG24" i="14"/>
  <c r="BG25" i="14"/>
  <c r="BG26" i="14"/>
  <c r="BG27" i="14"/>
  <c r="BG3" i="15"/>
  <c r="BG4" i="15"/>
  <c r="BG5" i="15"/>
  <c r="BG6" i="15"/>
  <c r="BG7" i="15"/>
  <c r="BG8" i="15"/>
  <c r="BG9" i="15"/>
  <c r="BG10" i="15"/>
  <c r="BG11" i="15"/>
  <c r="BG12" i="15"/>
  <c r="BG13" i="15"/>
  <c r="BG14" i="15"/>
  <c r="BG15" i="15"/>
  <c r="BG16" i="15"/>
  <c r="BG17" i="15"/>
  <c r="BG18" i="15"/>
  <c r="BG19" i="15"/>
  <c r="BG20" i="15"/>
  <c r="BG21" i="15"/>
  <c r="BG22" i="15"/>
  <c r="BG23" i="15"/>
  <c r="BG24" i="15"/>
  <c r="BG25" i="15"/>
  <c r="BG26" i="15"/>
  <c r="BG27" i="15"/>
  <c r="BG3" i="16"/>
  <c r="BG4" i="16"/>
  <c r="BG5" i="16"/>
  <c r="BG6" i="16"/>
  <c r="BG7" i="16"/>
  <c r="BG8" i="16"/>
  <c r="BG9" i="16"/>
  <c r="BG10" i="16"/>
  <c r="BG11" i="16"/>
  <c r="BG12" i="16"/>
  <c r="BG13" i="16"/>
  <c r="BG14" i="16"/>
  <c r="BG15" i="16"/>
  <c r="BG16" i="16"/>
  <c r="BG17" i="16"/>
  <c r="BG18" i="16"/>
  <c r="BG19" i="16"/>
  <c r="BG20" i="16"/>
  <c r="BG21" i="16"/>
  <c r="BG22" i="16"/>
  <c r="BG23" i="16"/>
  <c r="BG24" i="16"/>
  <c r="BG25" i="16"/>
  <c r="BG26" i="16"/>
  <c r="BG27" i="16"/>
  <c r="BG3" i="17"/>
  <c r="BG4" i="17"/>
  <c r="BG5" i="17"/>
  <c r="BG6" i="17"/>
  <c r="BG7" i="17"/>
  <c r="BG8" i="17"/>
  <c r="BG9" i="17"/>
  <c r="BG10" i="17"/>
  <c r="BG11" i="17"/>
  <c r="BG12" i="17"/>
  <c r="BG13" i="17"/>
  <c r="BG14" i="17"/>
  <c r="BG15" i="17"/>
  <c r="BG16" i="17"/>
  <c r="BG17" i="17"/>
  <c r="BG18" i="17"/>
  <c r="BG19" i="17"/>
  <c r="BG20" i="17"/>
  <c r="BG21" i="17"/>
  <c r="BG22" i="17"/>
  <c r="BG23" i="17"/>
  <c r="BG24" i="17"/>
  <c r="BG25" i="17"/>
  <c r="BG26" i="17"/>
  <c r="BG27" i="17"/>
  <c r="BG3" i="18"/>
  <c r="BG4" i="18"/>
  <c r="BG5" i="18"/>
  <c r="BG6" i="18"/>
  <c r="BG7" i="18"/>
  <c r="BG8" i="18"/>
  <c r="BG9" i="18"/>
  <c r="BG10" i="18"/>
  <c r="BG11" i="18"/>
  <c r="BG12" i="18"/>
  <c r="BG13" i="18"/>
  <c r="BG14" i="18"/>
  <c r="BG15" i="18"/>
  <c r="BG16" i="18"/>
  <c r="BG17" i="18"/>
  <c r="BG18" i="18"/>
  <c r="BG19" i="18"/>
  <c r="BG20" i="18"/>
  <c r="BG21" i="18"/>
  <c r="BG22" i="18"/>
  <c r="BG23" i="18"/>
  <c r="BG24" i="18"/>
  <c r="BG25" i="18"/>
  <c r="BG26" i="18"/>
  <c r="BG27" i="18"/>
  <c r="BG3" i="19"/>
  <c r="BG4" i="19"/>
  <c r="BG5" i="19"/>
  <c r="BG6" i="19"/>
  <c r="BG7" i="19"/>
  <c r="BG8" i="19"/>
  <c r="BG9" i="19"/>
  <c r="BG10" i="19"/>
  <c r="BG11" i="19"/>
  <c r="BG12" i="19"/>
  <c r="BG13" i="19"/>
  <c r="BG14" i="19"/>
  <c r="BG15" i="19"/>
  <c r="BG16" i="19"/>
  <c r="BG17" i="19"/>
  <c r="BG18" i="19"/>
  <c r="BG19" i="19"/>
  <c r="BG20" i="19"/>
  <c r="BG21" i="19"/>
  <c r="BG22" i="19"/>
  <c r="BG23" i="19"/>
  <c r="BG24" i="19"/>
  <c r="BG25" i="19"/>
  <c r="BG26" i="19"/>
  <c r="BG27" i="19"/>
  <c r="BG3" i="20"/>
  <c r="BG4" i="20"/>
  <c r="BG5" i="20"/>
  <c r="BG6" i="20"/>
  <c r="BG7" i="20"/>
  <c r="BG8" i="20"/>
  <c r="BG9" i="20"/>
  <c r="BG10" i="20"/>
  <c r="BG11" i="20"/>
  <c r="BG12" i="20"/>
  <c r="BG13" i="20"/>
  <c r="BG14" i="20"/>
  <c r="BG15" i="20"/>
  <c r="BG16" i="20"/>
  <c r="BG17" i="20"/>
  <c r="BG18" i="20"/>
  <c r="BG19" i="20"/>
  <c r="BG20" i="20"/>
  <c r="BG21" i="20"/>
  <c r="BG22" i="20"/>
  <c r="BG23" i="20"/>
  <c r="BG24" i="20"/>
  <c r="BG25" i="20"/>
  <c r="BG26" i="20"/>
  <c r="BG27" i="20"/>
  <c r="BG3" i="21"/>
  <c r="BG4" i="21"/>
  <c r="BG5" i="21"/>
  <c r="BG6" i="21"/>
  <c r="BG7" i="21"/>
  <c r="BG8" i="21"/>
  <c r="BG9" i="21"/>
  <c r="BG10" i="21"/>
  <c r="BG11" i="21"/>
  <c r="BG12" i="21"/>
  <c r="BG13" i="21"/>
  <c r="BG14" i="21"/>
  <c r="BG15" i="21"/>
  <c r="BG16" i="21"/>
  <c r="BG17" i="21"/>
  <c r="BG18" i="21"/>
  <c r="BG19" i="21"/>
  <c r="BG20" i="21"/>
  <c r="BG21" i="21"/>
  <c r="BG22" i="21"/>
  <c r="BG23" i="21"/>
  <c r="BG24" i="21"/>
  <c r="BG25" i="21"/>
  <c r="BG26" i="21"/>
  <c r="BG27" i="21"/>
  <c r="BG3" i="22"/>
  <c r="BG4" i="22"/>
  <c r="BG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3" i="23"/>
  <c r="BG4" i="23"/>
  <c r="BG5" i="23"/>
  <c r="BG6" i="23"/>
  <c r="BG7" i="23"/>
  <c r="BG8" i="23"/>
  <c r="BG9" i="23"/>
  <c r="BG10" i="23"/>
  <c r="BG11" i="23"/>
  <c r="BG12" i="23"/>
  <c r="BG13" i="23"/>
  <c r="BG14" i="23"/>
  <c r="BG15" i="23"/>
  <c r="BG16" i="23"/>
  <c r="BG17" i="23"/>
  <c r="BG18" i="23"/>
  <c r="BG19" i="23"/>
  <c r="BG20" i="23"/>
  <c r="BG21" i="23"/>
  <c r="BG22" i="23"/>
  <c r="BG23" i="23"/>
  <c r="BG24" i="23"/>
  <c r="BG25" i="23"/>
  <c r="BG26" i="23"/>
  <c r="BG27" i="23"/>
  <c r="BG3" i="24"/>
  <c r="BG4" i="24"/>
  <c r="BG5" i="24"/>
  <c r="BG6" i="24"/>
  <c r="BG7" i="24"/>
  <c r="BG8" i="24"/>
  <c r="BG9" i="24"/>
  <c r="BG10" i="24"/>
  <c r="BG11" i="24"/>
  <c r="BG12" i="24"/>
  <c r="BG13" i="24"/>
  <c r="BG14" i="24"/>
  <c r="BG15" i="24"/>
  <c r="BG16" i="24"/>
  <c r="BG17" i="24"/>
  <c r="BG18" i="24"/>
  <c r="BG19" i="24"/>
  <c r="BG20" i="24"/>
  <c r="BG21" i="24"/>
  <c r="BG22" i="24"/>
  <c r="BG23" i="24"/>
  <c r="BG24" i="24"/>
  <c r="BG25" i="24"/>
  <c r="BG26" i="24"/>
  <c r="BG27" i="24"/>
  <c r="BG3" i="25"/>
  <c r="BG4" i="25"/>
  <c r="BG5" i="25"/>
  <c r="BG6" i="25"/>
  <c r="BG7" i="25"/>
  <c r="BG8" i="25"/>
  <c r="BG9" i="25"/>
  <c r="BG10" i="25"/>
  <c r="BG11" i="25"/>
  <c r="BG12" i="25"/>
  <c r="BG13" i="25"/>
  <c r="BG14" i="25"/>
  <c r="BG15" i="25"/>
  <c r="BG16" i="25"/>
  <c r="BG17" i="25"/>
  <c r="BG18" i="25"/>
  <c r="BG19" i="25"/>
  <c r="BG20" i="25"/>
  <c r="BG21" i="25"/>
  <c r="BG22" i="25"/>
  <c r="BG23" i="25"/>
  <c r="BG24" i="25"/>
  <c r="BG25" i="25"/>
  <c r="BG26" i="25"/>
  <c r="BG27" i="25"/>
  <c r="BG3" i="26"/>
  <c r="BG4" i="26"/>
  <c r="BG5" i="26"/>
  <c r="BG6" i="26"/>
  <c r="BG7" i="26"/>
  <c r="BG8" i="26"/>
  <c r="BG9" i="26"/>
  <c r="BG10" i="26"/>
  <c r="BG11" i="26"/>
  <c r="BG12" i="26"/>
  <c r="BG13" i="26"/>
  <c r="BG14" i="26"/>
  <c r="BG15" i="26"/>
  <c r="BG16" i="26"/>
  <c r="BG17" i="26"/>
  <c r="BG18" i="26"/>
  <c r="BG19" i="26"/>
  <c r="BG20" i="26"/>
  <c r="BG21" i="26"/>
  <c r="BG22" i="26"/>
  <c r="BG23" i="26"/>
  <c r="BG24" i="26"/>
  <c r="BG25" i="26"/>
  <c r="BG26" i="26"/>
  <c r="BG27" i="26"/>
  <c r="BG3" i="27"/>
  <c r="BG4" i="27"/>
  <c r="BG5" i="27"/>
  <c r="BG6" i="27"/>
  <c r="BG7" i="27"/>
  <c r="BG8" i="27"/>
  <c r="BG9" i="27"/>
  <c r="BG10" i="27"/>
  <c r="BG11" i="27"/>
  <c r="BG12" i="27"/>
  <c r="BG13" i="27"/>
  <c r="BG14" i="27"/>
  <c r="BG15" i="27"/>
  <c r="BG16" i="27"/>
  <c r="BG17" i="27"/>
  <c r="BG18" i="27"/>
  <c r="BG19" i="27"/>
  <c r="BG20" i="27"/>
  <c r="BG21" i="27"/>
  <c r="BG22" i="27"/>
  <c r="BG23" i="27"/>
  <c r="BG24" i="27"/>
  <c r="BG25" i="27"/>
  <c r="BG26" i="27"/>
  <c r="BG27" i="27"/>
  <c r="BG3" i="28"/>
  <c r="BG4" i="28"/>
  <c r="BG5" i="28"/>
  <c r="BG6" i="28"/>
  <c r="BG7" i="28"/>
  <c r="BG8" i="28"/>
  <c r="BG9" i="28"/>
  <c r="BG10" i="28"/>
  <c r="BG11" i="28"/>
  <c r="BG12" i="28"/>
  <c r="BG13" i="28"/>
  <c r="BG14" i="28"/>
  <c r="BG15" i="28"/>
  <c r="BG16" i="28"/>
  <c r="BG17" i="28"/>
  <c r="BG18" i="28"/>
  <c r="BG19" i="28"/>
  <c r="BG20" i="28"/>
  <c r="BG21" i="28"/>
  <c r="BG22" i="28"/>
  <c r="BG23" i="28"/>
  <c r="BG24" i="28"/>
  <c r="BG25" i="28"/>
  <c r="BG26" i="28"/>
  <c r="BG27" i="28"/>
  <c r="BG3" i="29"/>
  <c r="BG4" i="29"/>
  <c r="BG5" i="29"/>
  <c r="BG6" i="29"/>
  <c r="BG7" i="29"/>
  <c r="BG8" i="29"/>
  <c r="BG9" i="29"/>
  <c r="BG10" i="29"/>
  <c r="BG11" i="29"/>
  <c r="BG12" i="29"/>
  <c r="BG13" i="29"/>
  <c r="BG14" i="29"/>
  <c r="BG15" i="29"/>
  <c r="BG16" i="29"/>
  <c r="BG17" i="29"/>
  <c r="BG18" i="29"/>
  <c r="BG19" i="29"/>
  <c r="BG20" i="29"/>
  <c r="BG21" i="29"/>
  <c r="BG22" i="29"/>
  <c r="BG23" i="29"/>
  <c r="BG24" i="29"/>
  <c r="BG25" i="29"/>
  <c r="BG26" i="29"/>
  <c r="BG27" i="29"/>
  <c r="BG3" i="30"/>
  <c r="BG4" i="30"/>
  <c r="BG5" i="30"/>
  <c r="BG6" i="30"/>
  <c r="BG7" i="30"/>
  <c r="BG8" i="30"/>
  <c r="BG9" i="30"/>
  <c r="BG10" i="30"/>
  <c r="BG11" i="30"/>
  <c r="BG12" i="30"/>
  <c r="BG13" i="30"/>
  <c r="BG14" i="30"/>
  <c r="BG15" i="30"/>
  <c r="BG16" i="30"/>
  <c r="BG17" i="30"/>
  <c r="BG18" i="30"/>
  <c r="BG19" i="30"/>
  <c r="BG20" i="30"/>
  <c r="BG21" i="30"/>
  <c r="BG22" i="30"/>
  <c r="BG23" i="30"/>
  <c r="BG24" i="30"/>
  <c r="BG25" i="30"/>
  <c r="BG26" i="30"/>
  <c r="BG27" i="30"/>
  <c r="BG3" i="31"/>
  <c r="BG4" i="31"/>
  <c r="BG5" i="31"/>
  <c r="BG6" i="31"/>
  <c r="BG7" i="31"/>
  <c r="BG8" i="31"/>
  <c r="BG9" i="31"/>
  <c r="BG10" i="31"/>
  <c r="BG11" i="31"/>
  <c r="BG12" i="31"/>
  <c r="BG13" i="31"/>
  <c r="BG14" i="31"/>
  <c r="BG15" i="31"/>
  <c r="BG16" i="31"/>
  <c r="BG17" i="31"/>
  <c r="BG18" i="31"/>
  <c r="BG19" i="31"/>
  <c r="BG20" i="31"/>
  <c r="BG21" i="31"/>
  <c r="BG22" i="31"/>
  <c r="BG23" i="31"/>
  <c r="BG24" i="31"/>
  <c r="BG25" i="31"/>
  <c r="BG26" i="31"/>
  <c r="BG27" i="31"/>
  <c r="BG3" i="32"/>
  <c r="BG4" i="32"/>
  <c r="BG5" i="32"/>
  <c r="BG6" i="32"/>
  <c r="BG7" i="32"/>
  <c r="BG8" i="32"/>
  <c r="BG9" i="32"/>
  <c r="BG10" i="32"/>
  <c r="BG11" i="32"/>
  <c r="BG12" i="32"/>
  <c r="BG13" i="32"/>
  <c r="BG14" i="32"/>
  <c r="BG15" i="32"/>
  <c r="BG16" i="32"/>
  <c r="BG17" i="32"/>
  <c r="BG18" i="32"/>
  <c r="BG19" i="32"/>
  <c r="BG20" i="32"/>
  <c r="BG21" i="32"/>
  <c r="BG22" i="32"/>
  <c r="BG23" i="32"/>
  <c r="BG24" i="32"/>
  <c r="BG25" i="32"/>
  <c r="BG26" i="32"/>
  <c r="BG27" i="32"/>
  <c r="BG3" i="33"/>
  <c r="BG4" i="33"/>
  <c r="BG5" i="33"/>
  <c r="BG6" i="33"/>
  <c r="BG7" i="33"/>
  <c r="BG8" i="33"/>
  <c r="BG9" i="33"/>
  <c r="BG10" i="33"/>
  <c r="BG11" i="33"/>
  <c r="BG12" i="33"/>
  <c r="BG13" i="33"/>
  <c r="BG14" i="33"/>
  <c r="BG15" i="33"/>
  <c r="BG16" i="33"/>
  <c r="BG17" i="33"/>
  <c r="BG18" i="33"/>
  <c r="BG19" i="33"/>
  <c r="BG20" i="33"/>
  <c r="BG21" i="33"/>
  <c r="BG22" i="33"/>
  <c r="BG23" i="33"/>
  <c r="BG24" i="33"/>
  <c r="BG25" i="33"/>
  <c r="BG26" i="33"/>
  <c r="BG27" i="33"/>
  <c r="BG3" i="34"/>
  <c r="BG4" i="34"/>
  <c r="BG5" i="34"/>
  <c r="BG6" i="34"/>
  <c r="BG7" i="34"/>
  <c r="BG8" i="34"/>
  <c r="BG9" i="34"/>
  <c r="BG10" i="34"/>
  <c r="BG11" i="34"/>
  <c r="BG12" i="34"/>
  <c r="BG13" i="34"/>
  <c r="BG14" i="34"/>
  <c r="BG15" i="34"/>
  <c r="BG16" i="34"/>
  <c r="BG17" i="34"/>
  <c r="BG18" i="34"/>
  <c r="BG19" i="34"/>
  <c r="BG20" i="34"/>
  <c r="BG21" i="34"/>
  <c r="BG22" i="34"/>
  <c r="BG23" i="34"/>
  <c r="BG24" i="34"/>
  <c r="BG25" i="34"/>
  <c r="BG26" i="34"/>
  <c r="BG27" i="34"/>
  <c r="BG3" i="3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G2" i="4"/>
  <c r="BG2" i="5"/>
  <c r="BG2" i="6"/>
  <c r="BG2" i="7"/>
  <c r="BG2" i="8"/>
  <c r="BG2" i="9"/>
  <c r="BG2" i="10"/>
  <c r="BG2" i="11"/>
  <c r="BG2" i="12"/>
  <c r="BG2" i="13"/>
  <c r="BG2" i="14"/>
  <c r="BG2" i="15"/>
  <c r="BG2" i="16"/>
  <c r="BG2" i="17"/>
  <c r="BG2" i="18"/>
  <c r="BG2" i="19"/>
  <c r="BG2" i="20"/>
  <c r="BG2" i="21"/>
  <c r="BG2" i="22"/>
  <c r="BG2" i="23"/>
  <c r="BG2" i="24"/>
  <c r="BG2" i="25"/>
  <c r="BG2" i="26"/>
  <c r="BG2" i="27"/>
  <c r="BG2" i="28"/>
  <c r="BG2" i="29"/>
  <c r="BG2" i="30"/>
  <c r="BG2" i="31"/>
  <c r="BG2" i="32"/>
  <c r="BG2" i="33"/>
  <c r="BG2" i="34"/>
  <c r="BG2" i="3"/>
  <c r="B27" i="3" l="1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27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27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BF27" i="17"/>
  <c r="B27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AJ27" i="18"/>
  <c r="AK27" i="18"/>
  <c r="AL27" i="18"/>
  <c r="AM27" i="18"/>
  <c r="AN27" i="18"/>
  <c r="AO27" i="18"/>
  <c r="AP27" i="18"/>
  <c r="AQ27" i="18"/>
  <c r="AR27" i="18"/>
  <c r="AS27" i="18"/>
  <c r="AT27" i="18"/>
  <c r="AU27" i="18"/>
  <c r="AV27" i="18"/>
  <c r="AW27" i="18"/>
  <c r="AX27" i="18"/>
  <c r="AY27" i="18"/>
  <c r="AZ27" i="18"/>
  <c r="BA27" i="18"/>
  <c r="BB27" i="18"/>
  <c r="BC27" i="18"/>
  <c r="BD27" i="18"/>
  <c r="BE27" i="18"/>
  <c r="BF27" i="18"/>
  <c r="B27" i="19"/>
  <c r="C27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AQ27" i="19"/>
  <c r="AR27" i="19"/>
  <c r="AS27" i="19"/>
  <c r="AT27" i="19"/>
  <c r="AU27" i="19"/>
  <c r="AV27" i="19"/>
  <c r="AW27" i="19"/>
  <c r="AX27" i="19"/>
  <c r="AY27" i="19"/>
  <c r="AZ27" i="19"/>
  <c r="BA27" i="19"/>
  <c r="BB27" i="19"/>
  <c r="BC27" i="19"/>
  <c r="BD27" i="19"/>
  <c r="BE27" i="19"/>
  <c r="BF27" i="19"/>
  <c r="B2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K27" i="21"/>
  <c r="AL27" i="21"/>
  <c r="AM27" i="21"/>
  <c r="AN27" i="21"/>
  <c r="AO27" i="21"/>
  <c r="AP27" i="21"/>
  <c r="AQ27" i="21"/>
  <c r="AR27" i="21"/>
  <c r="AS27" i="21"/>
  <c r="AT27" i="21"/>
  <c r="AU27" i="21"/>
  <c r="AV27" i="21"/>
  <c r="AW27" i="21"/>
  <c r="AX27" i="21"/>
  <c r="AY27" i="21"/>
  <c r="AZ27" i="21"/>
  <c r="BA27" i="21"/>
  <c r="BB27" i="21"/>
  <c r="BC27" i="21"/>
  <c r="BD27" i="21"/>
  <c r="BE27" i="21"/>
  <c r="BF27" i="21"/>
  <c r="B27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AK27" i="22"/>
  <c r="AL27" i="22"/>
  <c r="AM27" i="22"/>
  <c r="AN27" i="22"/>
  <c r="AO27" i="22"/>
  <c r="AP27" i="22"/>
  <c r="AQ27" i="22"/>
  <c r="AR27" i="22"/>
  <c r="AS27" i="22"/>
  <c r="AT27" i="22"/>
  <c r="AU27" i="22"/>
  <c r="AV27" i="22"/>
  <c r="AW27" i="22"/>
  <c r="AX27" i="22"/>
  <c r="AY27" i="22"/>
  <c r="AZ27" i="22"/>
  <c r="BA27" i="22"/>
  <c r="BB27" i="22"/>
  <c r="BC27" i="22"/>
  <c r="BD27" i="22"/>
  <c r="BE27" i="22"/>
  <c r="BF27" i="22"/>
  <c r="B27" i="23"/>
  <c r="C27" i="23"/>
  <c r="D27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G27" i="23"/>
  <c r="AH27" i="23"/>
  <c r="AI27" i="23"/>
  <c r="AJ27" i="23"/>
  <c r="AK27" i="23"/>
  <c r="AL27" i="23"/>
  <c r="AM27" i="23"/>
  <c r="AN27" i="23"/>
  <c r="AO27" i="23"/>
  <c r="AP27" i="23"/>
  <c r="AQ27" i="23"/>
  <c r="AR27" i="23"/>
  <c r="AS27" i="23"/>
  <c r="AT27" i="23"/>
  <c r="AU27" i="23"/>
  <c r="AV27" i="23"/>
  <c r="AW27" i="23"/>
  <c r="AX27" i="23"/>
  <c r="AY27" i="23"/>
  <c r="AZ27" i="23"/>
  <c r="BA27" i="23"/>
  <c r="BB27" i="23"/>
  <c r="BC27" i="23"/>
  <c r="BD27" i="23"/>
  <c r="BE27" i="23"/>
  <c r="BF27" i="23"/>
  <c r="B27" i="24"/>
  <c r="C27" i="24"/>
  <c r="D27" i="24"/>
  <c r="E27" i="24"/>
  <c r="F27" i="24"/>
  <c r="G27" i="24"/>
  <c r="H27" i="24"/>
  <c r="I27" i="24"/>
  <c r="J27" i="24"/>
  <c r="K27" i="24"/>
  <c r="L27" i="24"/>
  <c r="M27" i="24"/>
  <c r="N27" i="24"/>
  <c r="O27" i="24"/>
  <c r="P27" i="24"/>
  <c r="Q27" i="24"/>
  <c r="R27" i="24"/>
  <c r="S27" i="24"/>
  <c r="T27" i="24"/>
  <c r="U27" i="24"/>
  <c r="V27" i="24"/>
  <c r="W27" i="24"/>
  <c r="X27" i="24"/>
  <c r="Y27" i="24"/>
  <c r="Z27" i="24"/>
  <c r="AA27" i="24"/>
  <c r="AB27" i="24"/>
  <c r="AC27" i="24"/>
  <c r="AD27" i="24"/>
  <c r="AE27" i="24"/>
  <c r="AF27" i="24"/>
  <c r="AG27" i="24"/>
  <c r="AH27" i="24"/>
  <c r="AI27" i="24"/>
  <c r="AJ27" i="24"/>
  <c r="AK27" i="24"/>
  <c r="AL27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27" i="25"/>
  <c r="C27" i="25"/>
  <c r="D27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W27" i="25"/>
  <c r="X27" i="25"/>
  <c r="Y27" i="25"/>
  <c r="Z27" i="25"/>
  <c r="AA27" i="25"/>
  <c r="AB27" i="25"/>
  <c r="AC27" i="25"/>
  <c r="AD27" i="25"/>
  <c r="AE27" i="25"/>
  <c r="AF27" i="25"/>
  <c r="AG27" i="25"/>
  <c r="AH27" i="25"/>
  <c r="AI27" i="25"/>
  <c r="AJ27" i="25"/>
  <c r="AK27" i="25"/>
  <c r="AL27" i="25"/>
  <c r="AM27" i="25"/>
  <c r="AN27" i="25"/>
  <c r="AO27" i="25"/>
  <c r="AP27" i="25"/>
  <c r="AQ27" i="25"/>
  <c r="AR27" i="25"/>
  <c r="AS27" i="25"/>
  <c r="AT27" i="25"/>
  <c r="AU27" i="25"/>
  <c r="AV27" i="25"/>
  <c r="AW27" i="25"/>
  <c r="AX27" i="25"/>
  <c r="AY27" i="25"/>
  <c r="AZ27" i="25"/>
  <c r="BA27" i="25"/>
  <c r="BB27" i="25"/>
  <c r="BC27" i="25"/>
  <c r="BD27" i="25"/>
  <c r="BE27" i="25"/>
  <c r="BF27" i="25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AN27" i="26"/>
  <c r="AO27" i="26"/>
  <c r="AP27" i="26"/>
  <c r="AQ27" i="26"/>
  <c r="AR27" i="26"/>
  <c r="AS27" i="26"/>
  <c r="AT27" i="26"/>
  <c r="AU27" i="26"/>
  <c r="AV27" i="26"/>
  <c r="AW27" i="26"/>
  <c r="AX27" i="26"/>
  <c r="AY27" i="26"/>
  <c r="AZ27" i="26"/>
  <c r="BA27" i="26"/>
  <c r="BB27" i="26"/>
  <c r="BC27" i="26"/>
  <c r="BD27" i="26"/>
  <c r="BE27" i="26"/>
  <c r="BF27" i="26"/>
  <c r="C27" i="27"/>
  <c r="D27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Q27" i="27"/>
  <c r="R27" i="27"/>
  <c r="S27" i="27"/>
  <c r="T27" i="27"/>
  <c r="U27" i="27"/>
  <c r="V27" i="27"/>
  <c r="W27" i="27"/>
  <c r="X27" i="27"/>
  <c r="Y27" i="27"/>
  <c r="Z27" i="27"/>
  <c r="AA27" i="27"/>
  <c r="AB27" i="27"/>
  <c r="AC27" i="27"/>
  <c r="AD27" i="27"/>
  <c r="AE27" i="27"/>
  <c r="AF27" i="27"/>
  <c r="AG27" i="27"/>
  <c r="AH27" i="27"/>
  <c r="AI27" i="27"/>
  <c r="AJ27" i="27"/>
  <c r="AK27" i="27"/>
  <c r="AL27" i="27"/>
  <c r="AM27" i="27"/>
  <c r="AN27" i="27"/>
  <c r="AO27" i="27"/>
  <c r="AP27" i="27"/>
  <c r="AQ27" i="27"/>
  <c r="AR27" i="27"/>
  <c r="AS27" i="27"/>
  <c r="AT27" i="27"/>
  <c r="AU27" i="27"/>
  <c r="AV27" i="27"/>
  <c r="AW27" i="27"/>
  <c r="AX27" i="27"/>
  <c r="AY27" i="27"/>
  <c r="AZ27" i="27"/>
  <c r="BA27" i="27"/>
  <c r="BB27" i="27"/>
  <c r="BC27" i="27"/>
  <c r="BD27" i="27"/>
  <c r="BE27" i="27"/>
  <c r="BF27" i="27"/>
  <c r="B27" i="28"/>
  <c r="C27" i="28"/>
  <c r="D27" i="28"/>
  <c r="E27" i="28"/>
  <c r="F27" i="28"/>
  <c r="G27" i="28"/>
  <c r="H27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AP27" i="28"/>
  <c r="AQ27" i="28"/>
  <c r="AR27" i="28"/>
  <c r="AS27" i="28"/>
  <c r="AT27" i="28"/>
  <c r="AU27" i="28"/>
  <c r="AV27" i="28"/>
  <c r="AW27" i="28"/>
  <c r="AX27" i="28"/>
  <c r="AY27" i="28"/>
  <c r="AZ27" i="28"/>
  <c r="BA27" i="28"/>
  <c r="BB27" i="28"/>
  <c r="BC27" i="28"/>
  <c r="BD27" i="28"/>
  <c r="BE27" i="28"/>
  <c r="BF27" i="28"/>
  <c r="B27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AH27" i="29"/>
  <c r="AI27" i="29"/>
  <c r="AJ27" i="29"/>
  <c r="AK27" i="29"/>
  <c r="AL27" i="29"/>
  <c r="AM27" i="29"/>
  <c r="AN27" i="29"/>
  <c r="AO27" i="29"/>
  <c r="AP27" i="29"/>
  <c r="AQ27" i="29"/>
  <c r="AR27" i="29"/>
  <c r="AS27" i="29"/>
  <c r="AT27" i="29"/>
  <c r="AU27" i="29"/>
  <c r="AV27" i="29"/>
  <c r="AW27" i="29"/>
  <c r="AX27" i="29"/>
  <c r="AY27" i="29"/>
  <c r="AZ27" i="29"/>
  <c r="BA27" i="29"/>
  <c r="BB27" i="29"/>
  <c r="BC27" i="29"/>
  <c r="BD27" i="29"/>
  <c r="BE27" i="29"/>
  <c r="BF27" i="29"/>
  <c r="B27" i="30"/>
  <c r="C27" i="30"/>
  <c r="D27" i="30"/>
  <c r="E27" i="30"/>
  <c r="F27" i="30"/>
  <c r="G27" i="30"/>
  <c r="H27" i="30"/>
  <c r="I27" i="30"/>
  <c r="J27" i="30"/>
  <c r="K27" i="30"/>
  <c r="L27" i="30"/>
  <c r="M27" i="30"/>
  <c r="N27" i="30"/>
  <c r="O27" i="30"/>
  <c r="P27" i="30"/>
  <c r="Q27" i="30"/>
  <c r="R27" i="30"/>
  <c r="S27" i="30"/>
  <c r="T27" i="30"/>
  <c r="U27" i="30"/>
  <c r="V27" i="30"/>
  <c r="W27" i="30"/>
  <c r="X27" i="30"/>
  <c r="Y27" i="30"/>
  <c r="Z27" i="30"/>
  <c r="AA27" i="30"/>
  <c r="AB27" i="30"/>
  <c r="AC27" i="30"/>
  <c r="AD27" i="30"/>
  <c r="AE27" i="30"/>
  <c r="AF27" i="30"/>
  <c r="AG27" i="30"/>
  <c r="AH27" i="30"/>
  <c r="AI27" i="30"/>
  <c r="AJ27" i="30"/>
  <c r="AK27" i="30"/>
  <c r="AL27" i="30"/>
  <c r="AM27" i="30"/>
  <c r="AN27" i="30"/>
  <c r="AO27" i="30"/>
  <c r="AP27" i="30"/>
  <c r="AQ27" i="30"/>
  <c r="AR27" i="30"/>
  <c r="AS27" i="30"/>
  <c r="AT27" i="30"/>
  <c r="AU27" i="30"/>
  <c r="AV27" i="30"/>
  <c r="AW27" i="30"/>
  <c r="AX27" i="30"/>
  <c r="AY27" i="30"/>
  <c r="AZ27" i="30"/>
  <c r="BA27" i="30"/>
  <c r="BB27" i="30"/>
  <c r="BC27" i="30"/>
  <c r="BD27" i="30"/>
  <c r="BE27" i="30"/>
  <c r="BF27" i="30"/>
  <c r="B27" i="31"/>
  <c r="C27" i="31"/>
  <c r="D27" i="31"/>
  <c r="E27" i="31"/>
  <c r="F27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T27" i="31"/>
  <c r="U27" i="31"/>
  <c r="V27" i="31"/>
  <c r="W27" i="31"/>
  <c r="X27" i="31"/>
  <c r="Y27" i="31"/>
  <c r="Z27" i="31"/>
  <c r="AA27" i="31"/>
  <c r="AB27" i="31"/>
  <c r="AC27" i="31"/>
  <c r="AD27" i="31"/>
  <c r="AE27" i="31"/>
  <c r="AF27" i="31"/>
  <c r="AG27" i="31"/>
  <c r="AH27" i="31"/>
  <c r="AI27" i="31"/>
  <c r="AJ27" i="31"/>
  <c r="AK27" i="31"/>
  <c r="AL27" i="31"/>
  <c r="AM27" i="31"/>
  <c r="AN27" i="31"/>
  <c r="AO27" i="31"/>
  <c r="AP27" i="31"/>
  <c r="AQ27" i="31"/>
  <c r="AR27" i="31"/>
  <c r="AS27" i="31"/>
  <c r="AT27" i="31"/>
  <c r="AU27" i="31"/>
  <c r="AV27" i="31"/>
  <c r="AW27" i="31"/>
  <c r="AX27" i="31"/>
  <c r="AY27" i="31"/>
  <c r="AZ27" i="31"/>
  <c r="BA27" i="31"/>
  <c r="BB27" i="31"/>
  <c r="BC27" i="31"/>
  <c r="BD27" i="31"/>
  <c r="BE27" i="31"/>
  <c r="BF27" i="31"/>
  <c r="B27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F27" i="32"/>
  <c r="AG27" i="32"/>
  <c r="AH27" i="32"/>
  <c r="AI27" i="32"/>
  <c r="AJ27" i="32"/>
  <c r="AK27" i="32"/>
  <c r="AL27" i="32"/>
  <c r="AM27" i="32"/>
  <c r="AN27" i="32"/>
  <c r="AO27" i="32"/>
  <c r="AP27" i="32"/>
  <c r="AQ27" i="32"/>
  <c r="AR27" i="32"/>
  <c r="AS27" i="32"/>
  <c r="AT27" i="32"/>
  <c r="AU27" i="32"/>
  <c r="AV27" i="32"/>
  <c r="AW27" i="32"/>
  <c r="AX27" i="32"/>
  <c r="AY27" i="32"/>
  <c r="AZ27" i="32"/>
  <c r="BA27" i="32"/>
  <c r="BB27" i="32"/>
  <c r="BC27" i="32"/>
  <c r="BD27" i="32"/>
  <c r="BE27" i="32"/>
  <c r="BF27" i="32"/>
  <c r="B27" i="33"/>
  <c r="C27" i="33"/>
  <c r="D27" i="33"/>
  <c r="E27" i="33"/>
  <c r="F27" i="33"/>
  <c r="G27" i="33"/>
  <c r="H27" i="33"/>
  <c r="I27" i="33"/>
  <c r="J27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AQ27" i="33"/>
  <c r="AR27" i="33"/>
  <c r="AS27" i="33"/>
  <c r="AT27" i="33"/>
  <c r="AU27" i="33"/>
  <c r="AV27" i="33"/>
  <c r="AW27" i="33"/>
  <c r="AX27" i="33"/>
  <c r="AY27" i="33"/>
  <c r="AZ27" i="33"/>
  <c r="BA27" i="33"/>
  <c r="BB27" i="33"/>
  <c r="BC27" i="33"/>
  <c r="BD27" i="33"/>
  <c r="BE27" i="33"/>
  <c r="BF27" i="33"/>
  <c r="B27" i="34"/>
  <c r="C27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AQ27" i="34"/>
  <c r="AR27" i="34"/>
  <c r="AS27" i="34"/>
  <c r="AT27" i="34"/>
  <c r="AU27" i="34"/>
  <c r="AV27" i="34"/>
  <c r="AW27" i="34"/>
  <c r="AX27" i="34"/>
  <c r="AY27" i="34"/>
  <c r="AZ27" i="34"/>
  <c r="BA27" i="34"/>
  <c r="BB27" i="34"/>
  <c r="BC27" i="34"/>
  <c r="BD27" i="34"/>
  <c r="BE27" i="34"/>
  <c r="BF27" i="34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C2" i="34" l="1"/>
  <c r="D2" i="34"/>
  <c r="E2" i="34"/>
  <c r="F2" i="34"/>
  <c r="G2" i="34"/>
  <c r="H2" i="34"/>
  <c r="I2" i="34"/>
  <c r="J2" i="34"/>
  <c r="K2" i="34"/>
  <c r="L2" i="34"/>
  <c r="M2" i="34"/>
  <c r="N2" i="34"/>
  <c r="O2" i="34"/>
  <c r="P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E2" i="34"/>
  <c r="AF2" i="34"/>
  <c r="AG2" i="34"/>
  <c r="AH2" i="34"/>
  <c r="AI2" i="34"/>
  <c r="AJ2" i="34"/>
  <c r="AK2" i="34"/>
  <c r="AL2" i="34"/>
  <c r="AM2" i="34"/>
  <c r="AN2" i="34"/>
  <c r="AO2" i="34"/>
  <c r="AP2" i="34"/>
  <c r="AQ2" i="34"/>
  <c r="AR2" i="34"/>
  <c r="AS2" i="34"/>
  <c r="AT2" i="34"/>
  <c r="AU2" i="34"/>
  <c r="AV2" i="34"/>
  <c r="AW2" i="34"/>
  <c r="AX2" i="34"/>
  <c r="AY2" i="34"/>
  <c r="AZ2" i="34"/>
  <c r="BA2" i="34"/>
  <c r="BB2" i="34"/>
  <c r="BC2" i="34"/>
  <c r="BD2" i="34"/>
  <c r="BE2" i="34"/>
  <c r="BF2" i="34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AC3" i="34"/>
  <c r="AD3" i="34"/>
  <c r="AE3" i="34"/>
  <c r="AF3" i="34"/>
  <c r="AG3" i="34"/>
  <c r="AH3" i="34"/>
  <c r="AI3" i="34"/>
  <c r="AJ3" i="34"/>
  <c r="AK3" i="34"/>
  <c r="AL3" i="34"/>
  <c r="AM3" i="34"/>
  <c r="AN3" i="34"/>
  <c r="AO3" i="34"/>
  <c r="AP3" i="34"/>
  <c r="AQ3" i="34"/>
  <c r="AR3" i="34"/>
  <c r="AS3" i="34"/>
  <c r="AT3" i="34"/>
  <c r="AU3" i="34"/>
  <c r="AV3" i="34"/>
  <c r="AW3" i="34"/>
  <c r="AX3" i="34"/>
  <c r="AY3" i="34"/>
  <c r="AZ3" i="34"/>
  <c r="BA3" i="34"/>
  <c r="BB3" i="34"/>
  <c r="BC3" i="34"/>
  <c r="BD3" i="34"/>
  <c r="BE3" i="34"/>
  <c r="BF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AC4" i="34"/>
  <c r="AD4" i="34"/>
  <c r="AE4" i="34"/>
  <c r="AF4" i="34"/>
  <c r="AG4" i="34"/>
  <c r="AH4" i="34"/>
  <c r="AI4" i="34"/>
  <c r="AJ4" i="34"/>
  <c r="AK4" i="34"/>
  <c r="AL4" i="34"/>
  <c r="AM4" i="34"/>
  <c r="AN4" i="34"/>
  <c r="AO4" i="34"/>
  <c r="AP4" i="34"/>
  <c r="AQ4" i="34"/>
  <c r="AR4" i="34"/>
  <c r="AS4" i="34"/>
  <c r="AT4" i="34"/>
  <c r="AU4" i="34"/>
  <c r="AV4" i="34"/>
  <c r="AW4" i="34"/>
  <c r="AX4" i="34"/>
  <c r="AY4" i="34"/>
  <c r="AZ4" i="34"/>
  <c r="BA4" i="34"/>
  <c r="BB4" i="34"/>
  <c r="BC4" i="34"/>
  <c r="BD4" i="34"/>
  <c r="BE4" i="34"/>
  <c r="BF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E5" i="34"/>
  <c r="AF5" i="34"/>
  <c r="AG5" i="34"/>
  <c r="AH5" i="34"/>
  <c r="AI5" i="34"/>
  <c r="AJ5" i="34"/>
  <c r="AK5" i="34"/>
  <c r="AL5" i="34"/>
  <c r="AM5" i="34"/>
  <c r="AN5" i="34"/>
  <c r="AO5" i="34"/>
  <c r="AP5" i="34"/>
  <c r="AQ5" i="34"/>
  <c r="AR5" i="34"/>
  <c r="AS5" i="34"/>
  <c r="AT5" i="34"/>
  <c r="AU5" i="34"/>
  <c r="AV5" i="34"/>
  <c r="AW5" i="34"/>
  <c r="AX5" i="34"/>
  <c r="AY5" i="34"/>
  <c r="AZ5" i="34"/>
  <c r="BA5" i="34"/>
  <c r="BB5" i="34"/>
  <c r="BC5" i="34"/>
  <c r="BD5" i="34"/>
  <c r="BE5" i="34"/>
  <c r="BF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BA6" i="34"/>
  <c r="BB6" i="34"/>
  <c r="BC6" i="34"/>
  <c r="BD6" i="34"/>
  <c r="BE6" i="34"/>
  <c r="BF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BB7" i="34"/>
  <c r="BC7" i="34"/>
  <c r="BD7" i="34"/>
  <c r="BE7" i="34"/>
  <c r="BF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BA8" i="34"/>
  <c r="BB8" i="34"/>
  <c r="BC8" i="34"/>
  <c r="BD8" i="34"/>
  <c r="BE8" i="34"/>
  <c r="BF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C10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BB10" i="34"/>
  <c r="BC10" i="34"/>
  <c r="BD10" i="34"/>
  <c r="BE10" i="34"/>
  <c r="BF10" i="34"/>
  <c r="C11" i="34"/>
  <c r="D11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AM11" i="34"/>
  <c r="AN11" i="34"/>
  <c r="AO11" i="34"/>
  <c r="AP11" i="34"/>
  <c r="AQ11" i="34"/>
  <c r="AR11" i="34"/>
  <c r="AS11" i="34"/>
  <c r="AT11" i="34"/>
  <c r="AU11" i="34"/>
  <c r="AV11" i="34"/>
  <c r="AW11" i="34"/>
  <c r="AX11" i="34"/>
  <c r="AY11" i="34"/>
  <c r="AZ11" i="34"/>
  <c r="BA11" i="34"/>
  <c r="BB11" i="34"/>
  <c r="BC11" i="34"/>
  <c r="BD11" i="34"/>
  <c r="BE11" i="34"/>
  <c r="BF11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C13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AQ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BD18" i="34"/>
  <c r="BE18" i="34"/>
  <c r="BF18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AQ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BD19" i="34"/>
  <c r="BE19" i="34"/>
  <c r="BF19" i="34"/>
  <c r="C20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BD20" i="34"/>
  <c r="BE20" i="34"/>
  <c r="BF20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AQ21" i="34"/>
  <c r="AR21" i="34"/>
  <c r="AS21" i="34"/>
  <c r="AT21" i="34"/>
  <c r="AU21" i="34"/>
  <c r="AV21" i="34"/>
  <c r="AW21" i="34"/>
  <c r="AX21" i="34"/>
  <c r="AY21" i="34"/>
  <c r="AZ21" i="34"/>
  <c r="BA21" i="34"/>
  <c r="BB21" i="34"/>
  <c r="BC21" i="34"/>
  <c r="BD21" i="34"/>
  <c r="BE21" i="34"/>
  <c r="BF21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AQ22" i="34"/>
  <c r="AR22" i="34"/>
  <c r="AS22" i="34"/>
  <c r="AT22" i="34"/>
  <c r="AU22" i="34"/>
  <c r="AV22" i="34"/>
  <c r="AW22" i="34"/>
  <c r="AX22" i="34"/>
  <c r="AY22" i="34"/>
  <c r="AZ22" i="34"/>
  <c r="BA22" i="34"/>
  <c r="BB22" i="34"/>
  <c r="BC22" i="34"/>
  <c r="BD22" i="34"/>
  <c r="BE22" i="34"/>
  <c r="BF22" i="34"/>
  <c r="C23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AN23" i="34"/>
  <c r="AO23" i="34"/>
  <c r="AP23" i="34"/>
  <c r="AQ23" i="34"/>
  <c r="AR23" i="34"/>
  <c r="AS23" i="34"/>
  <c r="AT23" i="34"/>
  <c r="AU23" i="34"/>
  <c r="AV23" i="34"/>
  <c r="AW23" i="34"/>
  <c r="AX23" i="34"/>
  <c r="AY23" i="34"/>
  <c r="AZ23" i="34"/>
  <c r="BA23" i="34"/>
  <c r="BB23" i="34"/>
  <c r="BC23" i="34"/>
  <c r="BD23" i="34"/>
  <c r="BE23" i="34"/>
  <c r="BF23" i="34"/>
  <c r="C24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AI24" i="34"/>
  <c r="AJ24" i="34"/>
  <c r="AK24" i="34"/>
  <c r="AL24" i="34"/>
  <c r="AM24" i="34"/>
  <c r="AN24" i="34"/>
  <c r="AO24" i="34"/>
  <c r="AP24" i="34"/>
  <c r="AQ24" i="34"/>
  <c r="AR24" i="34"/>
  <c r="AS24" i="34"/>
  <c r="AT24" i="34"/>
  <c r="AU24" i="34"/>
  <c r="AV24" i="34"/>
  <c r="AW24" i="34"/>
  <c r="AX24" i="34"/>
  <c r="AY24" i="34"/>
  <c r="AZ24" i="34"/>
  <c r="BA24" i="34"/>
  <c r="BB24" i="34"/>
  <c r="BC24" i="34"/>
  <c r="BD24" i="34"/>
  <c r="BE24" i="34"/>
  <c r="BF24" i="34"/>
  <c r="C25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AM25" i="34"/>
  <c r="AN25" i="34"/>
  <c r="AO25" i="34"/>
  <c r="AP25" i="34"/>
  <c r="AQ25" i="34"/>
  <c r="AR25" i="34"/>
  <c r="AS25" i="34"/>
  <c r="AT25" i="34"/>
  <c r="AU25" i="34"/>
  <c r="AV25" i="34"/>
  <c r="AW25" i="34"/>
  <c r="AX25" i="34"/>
  <c r="AY25" i="34"/>
  <c r="AZ25" i="34"/>
  <c r="BA25" i="34"/>
  <c r="BB25" i="34"/>
  <c r="BC25" i="34"/>
  <c r="BD25" i="34"/>
  <c r="BE25" i="34"/>
  <c r="BF25" i="34"/>
  <c r="C26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AM26" i="34"/>
  <c r="AN26" i="34"/>
  <c r="AO26" i="34"/>
  <c r="AP26" i="34"/>
  <c r="AQ26" i="34"/>
  <c r="AR26" i="34"/>
  <c r="AS26" i="34"/>
  <c r="AT26" i="34"/>
  <c r="AU26" i="34"/>
  <c r="AV26" i="34"/>
  <c r="AW26" i="34"/>
  <c r="AX26" i="34"/>
  <c r="AY26" i="34"/>
  <c r="AZ26" i="34"/>
  <c r="BA26" i="34"/>
  <c r="BB26" i="34"/>
  <c r="BC26" i="34"/>
  <c r="BD26" i="34"/>
  <c r="BE26" i="34"/>
  <c r="BF26" i="34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" i="34"/>
  <c r="C2" i="33"/>
  <c r="D2" i="33"/>
  <c r="E2" i="33"/>
  <c r="F2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V2" i="33"/>
  <c r="W2" i="33"/>
  <c r="X2" i="33"/>
  <c r="Y2" i="33"/>
  <c r="Z2" i="33"/>
  <c r="AA2" i="33"/>
  <c r="AB2" i="33"/>
  <c r="AC2" i="33"/>
  <c r="AD2" i="33"/>
  <c r="AE2" i="33"/>
  <c r="AF2" i="33"/>
  <c r="AG2" i="33"/>
  <c r="AH2" i="33"/>
  <c r="AI2" i="33"/>
  <c r="AJ2" i="33"/>
  <c r="AK2" i="33"/>
  <c r="AL2" i="33"/>
  <c r="AM2" i="33"/>
  <c r="AN2" i="33"/>
  <c r="AO2" i="33"/>
  <c r="AP2" i="33"/>
  <c r="AQ2" i="33"/>
  <c r="AR2" i="33"/>
  <c r="AS2" i="33"/>
  <c r="AT2" i="33"/>
  <c r="AU2" i="33"/>
  <c r="AV2" i="33"/>
  <c r="AW2" i="33"/>
  <c r="AX2" i="33"/>
  <c r="AY2" i="33"/>
  <c r="AZ2" i="33"/>
  <c r="BA2" i="33"/>
  <c r="BB2" i="33"/>
  <c r="BC2" i="33"/>
  <c r="BD2" i="33"/>
  <c r="BE2" i="33"/>
  <c r="BF2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AG3" i="33"/>
  <c r="AH3" i="33"/>
  <c r="AI3" i="33"/>
  <c r="AJ3" i="33"/>
  <c r="AK3" i="33"/>
  <c r="AL3" i="33"/>
  <c r="AM3" i="33"/>
  <c r="AN3" i="33"/>
  <c r="AO3" i="33"/>
  <c r="AP3" i="33"/>
  <c r="AQ3" i="33"/>
  <c r="AR3" i="33"/>
  <c r="AS3" i="33"/>
  <c r="AT3" i="33"/>
  <c r="AU3" i="33"/>
  <c r="AV3" i="33"/>
  <c r="AW3" i="33"/>
  <c r="AX3" i="33"/>
  <c r="AY3" i="33"/>
  <c r="AZ3" i="33"/>
  <c r="BA3" i="33"/>
  <c r="BB3" i="33"/>
  <c r="BC3" i="33"/>
  <c r="BD3" i="33"/>
  <c r="BE3" i="33"/>
  <c r="BF3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AH4" i="33"/>
  <c r="AI4" i="33"/>
  <c r="AJ4" i="33"/>
  <c r="AK4" i="33"/>
  <c r="AL4" i="33"/>
  <c r="AM4" i="33"/>
  <c r="AN4" i="33"/>
  <c r="AO4" i="33"/>
  <c r="AP4" i="33"/>
  <c r="AQ4" i="33"/>
  <c r="AR4" i="33"/>
  <c r="AS4" i="33"/>
  <c r="AT4" i="33"/>
  <c r="AU4" i="33"/>
  <c r="AV4" i="33"/>
  <c r="AW4" i="33"/>
  <c r="AX4" i="33"/>
  <c r="AY4" i="33"/>
  <c r="AZ4" i="33"/>
  <c r="BA4" i="33"/>
  <c r="BB4" i="33"/>
  <c r="BC4" i="33"/>
  <c r="BD4" i="33"/>
  <c r="BE4" i="33"/>
  <c r="BF4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H5" i="33"/>
  <c r="AI5" i="33"/>
  <c r="AJ5" i="33"/>
  <c r="AK5" i="33"/>
  <c r="AL5" i="33"/>
  <c r="AM5" i="33"/>
  <c r="AN5" i="33"/>
  <c r="AO5" i="33"/>
  <c r="AP5" i="33"/>
  <c r="AQ5" i="33"/>
  <c r="AR5" i="33"/>
  <c r="AS5" i="33"/>
  <c r="AT5" i="33"/>
  <c r="AU5" i="33"/>
  <c r="AV5" i="33"/>
  <c r="AW5" i="33"/>
  <c r="AX5" i="33"/>
  <c r="AY5" i="33"/>
  <c r="AZ5" i="33"/>
  <c r="BA5" i="33"/>
  <c r="BB5" i="33"/>
  <c r="BC5" i="33"/>
  <c r="BD5" i="33"/>
  <c r="BE5" i="33"/>
  <c r="BF5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AG6" i="33"/>
  <c r="AH6" i="33"/>
  <c r="AI6" i="33"/>
  <c r="AJ6" i="33"/>
  <c r="AK6" i="33"/>
  <c r="AL6" i="33"/>
  <c r="AM6" i="33"/>
  <c r="AN6" i="33"/>
  <c r="AO6" i="33"/>
  <c r="AP6" i="33"/>
  <c r="AQ6" i="33"/>
  <c r="AR6" i="33"/>
  <c r="AS6" i="33"/>
  <c r="AT6" i="33"/>
  <c r="AU6" i="33"/>
  <c r="AV6" i="33"/>
  <c r="AW6" i="33"/>
  <c r="AX6" i="33"/>
  <c r="AY6" i="33"/>
  <c r="AZ6" i="33"/>
  <c r="BA6" i="33"/>
  <c r="BB6" i="33"/>
  <c r="BC6" i="33"/>
  <c r="BD6" i="33"/>
  <c r="BE6" i="33"/>
  <c r="BF6" i="33"/>
  <c r="C7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AH7" i="33"/>
  <c r="AI7" i="33"/>
  <c r="AJ7" i="33"/>
  <c r="AK7" i="33"/>
  <c r="AL7" i="33"/>
  <c r="AM7" i="33"/>
  <c r="AN7" i="33"/>
  <c r="AO7" i="33"/>
  <c r="AP7" i="33"/>
  <c r="AQ7" i="33"/>
  <c r="AR7" i="33"/>
  <c r="AS7" i="33"/>
  <c r="AT7" i="33"/>
  <c r="AU7" i="33"/>
  <c r="AV7" i="33"/>
  <c r="AW7" i="33"/>
  <c r="AX7" i="33"/>
  <c r="AY7" i="33"/>
  <c r="AZ7" i="33"/>
  <c r="BA7" i="33"/>
  <c r="BB7" i="33"/>
  <c r="BC7" i="33"/>
  <c r="BD7" i="33"/>
  <c r="BE7" i="33"/>
  <c r="BF7" i="33"/>
  <c r="C8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AP8" i="33"/>
  <c r="AQ8" i="33"/>
  <c r="AR8" i="33"/>
  <c r="AS8" i="33"/>
  <c r="AT8" i="33"/>
  <c r="AU8" i="33"/>
  <c r="AV8" i="33"/>
  <c r="AW8" i="33"/>
  <c r="AX8" i="33"/>
  <c r="AY8" i="33"/>
  <c r="AZ8" i="33"/>
  <c r="BA8" i="33"/>
  <c r="BB8" i="33"/>
  <c r="BC8" i="33"/>
  <c r="BD8" i="33"/>
  <c r="BE8" i="33"/>
  <c r="BF8" i="33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AH9" i="33"/>
  <c r="AI9" i="33"/>
  <c r="AJ9" i="33"/>
  <c r="AK9" i="33"/>
  <c r="AL9" i="33"/>
  <c r="AM9" i="33"/>
  <c r="AN9" i="33"/>
  <c r="AO9" i="33"/>
  <c r="AP9" i="33"/>
  <c r="AQ9" i="33"/>
  <c r="AR9" i="33"/>
  <c r="AS9" i="33"/>
  <c r="AT9" i="33"/>
  <c r="AU9" i="33"/>
  <c r="AV9" i="33"/>
  <c r="AW9" i="33"/>
  <c r="AX9" i="33"/>
  <c r="AY9" i="33"/>
  <c r="AZ9" i="33"/>
  <c r="BA9" i="33"/>
  <c r="BB9" i="33"/>
  <c r="BC9" i="33"/>
  <c r="BD9" i="33"/>
  <c r="BE9" i="33"/>
  <c r="BF9" i="33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AP10" i="33"/>
  <c r="AQ10" i="33"/>
  <c r="AR10" i="33"/>
  <c r="AS10" i="33"/>
  <c r="AT10" i="33"/>
  <c r="AU10" i="33"/>
  <c r="AV10" i="33"/>
  <c r="AW10" i="33"/>
  <c r="AX10" i="33"/>
  <c r="AY10" i="33"/>
  <c r="AZ10" i="33"/>
  <c r="BA10" i="33"/>
  <c r="BB10" i="33"/>
  <c r="BC10" i="33"/>
  <c r="BD10" i="33"/>
  <c r="BE10" i="33"/>
  <c r="BF10" i="33"/>
  <c r="C11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AH11" i="33"/>
  <c r="AI11" i="33"/>
  <c r="AJ11" i="33"/>
  <c r="AK11" i="33"/>
  <c r="AL11" i="33"/>
  <c r="AM11" i="33"/>
  <c r="AN11" i="33"/>
  <c r="AO11" i="33"/>
  <c r="AP11" i="33"/>
  <c r="AQ11" i="33"/>
  <c r="AR11" i="33"/>
  <c r="AS11" i="33"/>
  <c r="AT11" i="33"/>
  <c r="AU11" i="33"/>
  <c r="AV11" i="33"/>
  <c r="AW11" i="33"/>
  <c r="AX11" i="33"/>
  <c r="AY11" i="33"/>
  <c r="AZ11" i="33"/>
  <c r="BA11" i="33"/>
  <c r="BB11" i="33"/>
  <c r="BC11" i="33"/>
  <c r="BD11" i="33"/>
  <c r="BE11" i="33"/>
  <c r="BF11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AH12" i="33"/>
  <c r="AI12" i="33"/>
  <c r="AJ12" i="33"/>
  <c r="AK12" i="33"/>
  <c r="AL12" i="33"/>
  <c r="AM12" i="33"/>
  <c r="AN12" i="33"/>
  <c r="AO12" i="33"/>
  <c r="AP12" i="33"/>
  <c r="AQ12" i="33"/>
  <c r="AR12" i="33"/>
  <c r="AS12" i="33"/>
  <c r="AT12" i="33"/>
  <c r="AU12" i="33"/>
  <c r="AV12" i="33"/>
  <c r="AW12" i="33"/>
  <c r="AX12" i="33"/>
  <c r="AY12" i="33"/>
  <c r="AZ12" i="33"/>
  <c r="BA12" i="33"/>
  <c r="BB12" i="33"/>
  <c r="BC12" i="33"/>
  <c r="BD12" i="33"/>
  <c r="BE12" i="33"/>
  <c r="BF12" i="33"/>
  <c r="C13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AP13" i="33"/>
  <c r="AQ13" i="33"/>
  <c r="AR13" i="33"/>
  <c r="AS13" i="33"/>
  <c r="AT13" i="33"/>
  <c r="AU13" i="33"/>
  <c r="AV13" i="33"/>
  <c r="AW13" i="33"/>
  <c r="AX13" i="33"/>
  <c r="AY13" i="33"/>
  <c r="AZ13" i="33"/>
  <c r="BA13" i="33"/>
  <c r="BB13" i="33"/>
  <c r="BC13" i="33"/>
  <c r="BD13" i="33"/>
  <c r="BE13" i="33"/>
  <c r="BF13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P14" i="33"/>
  <c r="AQ14" i="33"/>
  <c r="AR14" i="33"/>
  <c r="AS14" i="33"/>
  <c r="AT14" i="33"/>
  <c r="AU14" i="33"/>
  <c r="AV14" i="33"/>
  <c r="AW14" i="33"/>
  <c r="AX14" i="33"/>
  <c r="AY14" i="33"/>
  <c r="AZ14" i="33"/>
  <c r="BA14" i="33"/>
  <c r="BB14" i="33"/>
  <c r="BC14" i="33"/>
  <c r="BD14" i="33"/>
  <c r="BE14" i="33"/>
  <c r="BF14" i="33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Q15" i="33"/>
  <c r="AR15" i="33"/>
  <c r="AS15" i="33"/>
  <c r="AT15" i="33"/>
  <c r="AU15" i="33"/>
  <c r="AV15" i="33"/>
  <c r="AW15" i="33"/>
  <c r="AX15" i="33"/>
  <c r="AY15" i="33"/>
  <c r="AZ15" i="33"/>
  <c r="BA15" i="33"/>
  <c r="BB15" i="33"/>
  <c r="BC15" i="33"/>
  <c r="BD15" i="33"/>
  <c r="BE15" i="33"/>
  <c r="BF15" i="33"/>
  <c r="C16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AG16" i="33"/>
  <c r="AH16" i="33"/>
  <c r="AI16" i="33"/>
  <c r="AJ16" i="33"/>
  <c r="AK16" i="33"/>
  <c r="AL16" i="33"/>
  <c r="AM16" i="33"/>
  <c r="AN16" i="33"/>
  <c r="AO16" i="33"/>
  <c r="AP16" i="33"/>
  <c r="AQ16" i="33"/>
  <c r="AR16" i="33"/>
  <c r="AS16" i="33"/>
  <c r="AT16" i="33"/>
  <c r="AU16" i="33"/>
  <c r="AV16" i="33"/>
  <c r="AW16" i="33"/>
  <c r="AX16" i="33"/>
  <c r="AY16" i="33"/>
  <c r="AZ16" i="33"/>
  <c r="BA16" i="33"/>
  <c r="BB16" i="33"/>
  <c r="BC16" i="33"/>
  <c r="BD16" i="33"/>
  <c r="BE16" i="33"/>
  <c r="BF16" i="33"/>
  <c r="C17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AH17" i="33"/>
  <c r="AI17" i="33"/>
  <c r="AJ17" i="33"/>
  <c r="AK17" i="33"/>
  <c r="AL17" i="33"/>
  <c r="AM17" i="33"/>
  <c r="AN17" i="33"/>
  <c r="AO17" i="33"/>
  <c r="AP17" i="33"/>
  <c r="AQ17" i="33"/>
  <c r="AR17" i="33"/>
  <c r="AS17" i="33"/>
  <c r="AT17" i="33"/>
  <c r="AU17" i="33"/>
  <c r="AV17" i="33"/>
  <c r="AW17" i="33"/>
  <c r="AX17" i="33"/>
  <c r="AY17" i="33"/>
  <c r="AZ17" i="33"/>
  <c r="BA17" i="33"/>
  <c r="BB17" i="33"/>
  <c r="BC17" i="33"/>
  <c r="BD17" i="33"/>
  <c r="BE17" i="33"/>
  <c r="BF17" i="33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AH18" i="33"/>
  <c r="AI18" i="33"/>
  <c r="AJ18" i="33"/>
  <c r="AK18" i="33"/>
  <c r="AL18" i="33"/>
  <c r="AM18" i="33"/>
  <c r="AN18" i="33"/>
  <c r="AO18" i="33"/>
  <c r="AP18" i="33"/>
  <c r="AQ18" i="33"/>
  <c r="AR18" i="33"/>
  <c r="AS18" i="33"/>
  <c r="AT18" i="33"/>
  <c r="AU18" i="33"/>
  <c r="AV18" i="33"/>
  <c r="AW18" i="33"/>
  <c r="AX18" i="33"/>
  <c r="AY18" i="33"/>
  <c r="AZ18" i="33"/>
  <c r="BA18" i="33"/>
  <c r="BB18" i="33"/>
  <c r="BC18" i="33"/>
  <c r="BD18" i="33"/>
  <c r="BE18" i="33"/>
  <c r="BF18" i="33"/>
  <c r="C19" i="33"/>
  <c r="D19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AG19" i="33"/>
  <c r="AH19" i="33"/>
  <c r="AI19" i="33"/>
  <c r="AJ19" i="33"/>
  <c r="AK19" i="33"/>
  <c r="AL19" i="33"/>
  <c r="AM19" i="33"/>
  <c r="AN19" i="33"/>
  <c r="AO19" i="33"/>
  <c r="AP19" i="33"/>
  <c r="AQ19" i="33"/>
  <c r="AR19" i="33"/>
  <c r="AS19" i="33"/>
  <c r="AT19" i="33"/>
  <c r="AU19" i="33"/>
  <c r="AV19" i="33"/>
  <c r="AW19" i="33"/>
  <c r="AX19" i="33"/>
  <c r="AY19" i="33"/>
  <c r="AZ19" i="33"/>
  <c r="BA19" i="33"/>
  <c r="BB19" i="33"/>
  <c r="BC19" i="33"/>
  <c r="BD19" i="33"/>
  <c r="BE19" i="33"/>
  <c r="BF19" i="33"/>
  <c r="C20" i="33"/>
  <c r="D20" i="33"/>
  <c r="E20" i="33"/>
  <c r="F20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AQ20" i="33"/>
  <c r="AR20" i="33"/>
  <c r="AS20" i="33"/>
  <c r="AT20" i="33"/>
  <c r="AU20" i="33"/>
  <c r="AV20" i="33"/>
  <c r="AW20" i="33"/>
  <c r="AX20" i="33"/>
  <c r="AY20" i="33"/>
  <c r="AZ20" i="33"/>
  <c r="BA20" i="33"/>
  <c r="BB20" i="33"/>
  <c r="BC20" i="33"/>
  <c r="BD20" i="33"/>
  <c r="BE20" i="33"/>
  <c r="BF20" i="33"/>
  <c r="C21" i="33"/>
  <c r="D21" i="33"/>
  <c r="E21" i="33"/>
  <c r="F21" i="33"/>
  <c r="G21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AH21" i="33"/>
  <c r="AI21" i="33"/>
  <c r="AJ21" i="33"/>
  <c r="AK21" i="33"/>
  <c r="AL21" i="33"/>
  <c r="AM21" i="33"/>
  <c r="AN21" i="33"/>
  <c r="AO21" i="33"/>
  <c r="AP21" i="33"/>
  <c r="AQ21" i="33"/>
  <c r="AR21" i="33"/>
  <c r="AS21" i="33"/>
  <c r="AT21" i="33"/>
  <c r="AU21" i="33"/>
  <c r="AV21" i="33"/>
  <c r="AW21" i="33"/>
  <c r="AX21" i="33"/>
  <c r="AY21" i="33"/>
  <c r="AZ21" i="33"/>
  <c r="BA21" i="33"/>
  <c r="BB21" i="33"/>
  <c r="BC21" i="33"/>
  <c r="BD21" i="33"/>
  <c r="BE21" i="33"/>
  <c r="BF21" i="33"/>
  <c r="C22" i="33"/>
  <c r="D22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AQ22" i="33"/>
  <c r="AR22" i="33"/>
  <c r="AS22" i="33"/>
  <c r="AT22" i="33"/>
  <c r="AU22" i="33"/>
  <c r="AV22" i="33"/>
  <c r="AW22" i="33"/>
  <c r="AX22" i="33"/>
  <c r="AY22" i="33"/>
  <c r="AZ22" i="33"/>
  <c r="BA22" i="33"/>
  <c r="BB22" i="33"/>
  <c r="BC22" i="33"/>
  <c r="BD22" i="33"/>
  <c r="BE22" i="33"/>
  <c r="BF22" i="33"/>
  <c r="C23" i="33"/>
  <c r="D23" i="33"/>
  <c r="E23" i="33"/>
  <c r="F23" i="33"/>
  <c r="G23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AQ23" i="33"/>
  <c r="AR23" i="33"/>
  <c r="AS23" i="33"/>
  <c r="AT23" i="33"/>
  <c r="AU23" i="33"/>
  <c r="AV23" i="33"/>
  <c r="AW23" i="33"/>
  <c r="AX23" i="33"/>
  <c r="AY23" i="33"/>
  <c r="AZ23" i="33"/>
  <c r="BA23" i="33"/>
  <c r="BB23" i="33"/>
  <c r="BC23" i="33"/>
  <c r="BD23" i="33"/>
  <c r="BE23" i="33"/>
  <c r="BF23" i="33"/>
  <c r="C24" i="33"/>
  <c r="D24" i="33"/>
  <c r="E24" i="33"/>
  <c r="F24" i="33"/>
  <c r="G24" i="33"/>
  <c r="H24" i="33"/>
  <c r="I24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V24" i="33"/>
  <c r="W24" i="33"/>
  <c r="X24" i="33"/>
  <c r="Y24" i="33"/>
  <c r="Z24" i="33"/>
  <c r="AA24" i="33"/>
  <c r="AB24" i="33"/>
  <c r="AC24" i="33"/>
  <c r="AD24" i="33"/>
  <c r="AE24" i="33"/>
  <c r="AF24" i="33"/>
  <c r="AG24" i="33"/>
  <c r="AH24" i="33"/>
  <c r="AI24" i="33"/>
  <c r="AJ24" i="33"/>
  <c r="AK24" i="33"/>
  <c r="AL24" i="33"/>
  <c r="AM24" i="33"/>
  <c r="AN24" i="33"/>
  <c r="AO24" i="33"/>
  <c r="AP24" i="33"/>
  <c r="AQ24" i="33"/>
  <c r="AR24" i="33"/>
  <c r="AS24" i="33"/>
  <c r="AT24" i="33"/>
  <c r="AU24" i="33"/>
  <c r="AV24" i="33"/>
  <c r="AW24" i="33"/>
  <c r="AX24" i="33"/>
  <c r="AY24" i="33"/>
  <c r="AZ24" i="33"/>
  <c r="BA24" i="33"/>
  <c r="BB24" i="33"/>
  <c r="BC24" i="33"/>
  <c r="BD24" i="33"/>
  <c r="BE24" i="33"/>
  <c r="BF24" i="33"/>
  <c r="C25" i="33"/>
  <c r="D25" i="33"/>
  <c r="E25" i="33"/>
  <c r="F25" i="33"/>
  <c r="G25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AP25" i="33"/>
  <c r="AQ25" i="33"/>
  <c r="AR25" i="33"/>
  <c r="AS25" i="33"/>
  <c r="AT25" i="33"/>
  <c r="AU25" i="33"/>
  <c r="AV25" i="33"/>
  <c r="AW25" i="33"/>
  <c r="AX25" i="33"/>
  <c r="AY25" i="33"/>
  <c r="AZ25" i="33"/>
  <c r="BA25" i="33"/>
  <c r="BB25" i="33"/>
  <c r="BC25" i="33"/>
  <c r="BD25" i="33"/>
  <c r="BE25" i="33"/>
  <c r="BF25" i="33"/>
  <c r="C26" i="33"/>
  <c r="D26" i="33"/>
  <c r="E26" i="33"/>
  <c r="F26" i="33"/>
  <c r="G26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AQ26" i="33"/>
  <c r="AR26" i="33"/>
  <c r="AS26" i="33"/>
  <c r="AT26" i="33"/>
  <c r="AU26" i="33"/>
  <c r="AV26" i="33"/>
  <c r="AW26" i="33"/>
  <c r="AX26" i="33"/>
  <c r="AY26" i="33"/>
  <c r="AZ26" i="33"/>
  <c r="BA26" i="33"/>
  <c r="BB26" i="33"/>
  <c r="BC26" i="33"/>
  <c r="BD26" i="33"/>
  <c r="BE26" i="33"/>
  <c r="BF26" i="33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" i="33"/>
  <c r="C2" i="32"/>
  <c r="D2" i="32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E2" i="32"/>
  <c r="AF2" i="32"/>
  <c r="AG2" i="32"/>
  <c r="AH2" i="32"/>
  <c r="AI2" i="32"/>
  <c r="AJ2" i="32"/>
  <c r="AK2" i="32"/>
  <c r="AL2" i="32"/>
  <c r="AM2" i="32"/>
  <c r="AN2" i="32"/>
  <c r="AO2" i="32"/>
  <c r="AP2" i="32"/>
  <c r="AQ2" i="32"/>
  <c r="AR2" i="32"/>
  <c r="AS2" i="32"/>
  <c r="AT2" i="32"/>
  <c r="AU2" i="32"/>
  <c r="AV2" i="32"/>
  <c r="AW2" i="32"/>
  <c r="AX2" i="32"/>
  <c r="AY2" i="32"/>
  <c r="AZ2" i="32"/>
  <c r="BA2" i="32"/>
  <c r="BB2" i="32"/>
  <c r="BC2" i="32"/>
  <c r="BD2" i="32"/>
  <c r="BE2" i="32"/>
  <c r="BF2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AB3" i="32"/>
  <c r="AC3" i="32"/>
  <c r="AD3" i="32"/>
  <c r="AE3" i="32"/>
  <c r="AF3" i="32"/>
  <c r="AG3" i="32"/>
  <c r="AH3" i="32"/>
  <c r="AI3" i="32"/>
  <c r="AJ3" i="32"/>
  <c r="AK3" i="32"/>
  <c r="AL3" i="32"/>
  <c r="AM3" i="32"/>
  <c r="AN3" i="32"/>
  <c r="AO3" i="32"/>
  <c r="AP3" i="32"/>
  <c r="AQ3" i="32"/>
  <c r="AR3" i="32"/>
  <c r="AS3" i="32"/>
  <c r="AT3" i="32"/>
  <c r="AU3" i="32"/>
  <c r="AV3" i="32"/>
  <c r="AW3" i="32"/>
  <c r="AX3" i="32"/>
  <c r="AY3" i="32"/>
  <c r="AZ3" i="32"/>
  <c r="BA3" i="32"/>
  <c r="BB3" i="32"/>
  <c r="BC3" i="32"/>
  <c r="BD3" i="32"/>
  <c r="BE3" i="32"/>
  <c r="BF3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E4" i="32"/>
  <c r="AF4" i="32"/>
  <c r="AG4" i="32"/>
  <c r="AH4" i="32"/>
  <c r="AI4" i="32"/>
  <c r="AJ4" i="32"/>
  <c r="AK4" i="32"/>
  <c r="AL4" i="32"/>
  <c r="AM4" i="32"/>
  <c r="AN4" i="32"/>
  <c r="AO4" i="32"/>
  <c r="AP4" i="32"/>
  <c r="AQ4" i="32"/>
  <c r="AR4" i="32"/>
  <c r="AS4" i="32"/>
  <c r="AT4" i="32"/>
  <c r="AU4" i="32"/>
  <c r="AV4" i="32"/>
  <c r="AW4" i="32"/>
  <c r="AX4" i="32"/>
  <c r="AY4" i="32"/>
  <c r="AZ4" i="32"/>
  <c r="BA4" i="32"/>
  <c r="BB4" i="32"/>
  <c r="BC4" i="32"/>
  <c r="BD4" i="32"/>
  <c r="BE4" i="32"/>
  <c r="BF4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E5" i="32"/>
  <c r="AF5" i="32"/>
  <c r="AG5" i="32"/>
  <c r="AH5" i="32"/>
  <c r="AI5" i="32"/>
  <c r="AJ5" i="32"/>
  <c r="AK5" i="32"/>
  <c r="AL5" i="32"/>
  <c r="AM5" i="32"/>
  <c r="AN5" i="32"/>
  <c r="AO5" i="32"/>
  <c r="AP5" i="32"/>
  <c r="AQ5" i="32"/>
  <c r="AR5" i="32"/>
  <c r="AS5" i="32"/>
  <c r="AT5" i="32"/>
  <c r="AU5" i="32"/>
  <c r="AV5" i="32"/>
  <c r="AW5" i="32"/>
  <c r="AX5" i="32"/>
  <c r="AY5" i="32"/>
  <c r="AZ5" i="32"/>
  <c r="BA5" i="32"/>
  <c r="BB5" i="32"/>
  <c r="BC5" i="32"/>
  <c r="BD5" i="32"/>
  <c r="BE5" i="32"/>
  <c r="BF5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AD6" i="32"/>
  <c r="AE6" i="32"/>
  <c r="AF6" i="32"/>
  <c r="AG6" i="32"/>
  <c r="AH6" i="32"/>
  <c r="AI6" i="32"/>
  <c r="AJ6" i="32"/>
  <c r="AK6" i="32"/>
  <c r="AL6" i="32"/>
  <c r="AM6" i="32"/>
  <c r="AN6" i="32"/>
  <c r="AO6" i="32"/>
  <c r="AP6" i="32"/>
  <c r="AQ6" i="32"/>
  <c r="AR6" i="32"/>
  <c r="AS6" i="32"/>
  <c r="AT6" i="32"/>
  <c r="AU6" i="32"/>
  <c r="AV6" i="32"/>
  <c r="AW6" i="32"/>
  <c r="AX6" i="32"/>
  <c r="AY6" i="32"/>
  <c r="AZ6" i="32"/>
  <c r="BA6" i="32"/>
  <c r="BB6" i="32"/>
  <c r="BC6" i="32"/>
  <c r="BD6" i="32"/>
  <c r="BE6" i="32"/>
  <c r="BF6" i="32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AD7" i="32"/>
  <c r="AE7" i="32"/>
  <c r="AF7" i="32"/>
  <c r="AG7" i="32"/>
  <c r="AH7" i="32"/>
  <c r="AI7" i="32"/>
  <c r="AJ7" i="32"/>
  <c r="AK7" i="32"/>
  <c r="AL7" i="32"/>
  <c r="AM7" i="32"/>
  <c r="AN7" i="32"/>
  <c r="AO7" i="32"/>
  <c r="AP7" i="32"/>
  <c r="AQ7" i="32"/>
  <c r="AR7" i="32"/>
  <c r="AS7" i="32"/>
  <c r="AT7" i="32"/>
  <c r="AU7" i="32"/>
  <c r="AV7" i="32"/>
  <c r="AW7" i="32"/>
  <c r="AX7" i="32"/>
  <c r="AY7" i="32"/>
  <c r="AZ7" i="32"/>
  <c r="BA7" i="32"/>
  <c r="BB7" i="32"/>
  <c r="BC7" i="32"/>
  <c r="BD7" i="32"/>
  <c r="BE7" i="32"/>
  <c r="BF7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U8" i="32"/>
  <c r="V8" i="32"/>
  <c r="W8" i="32"/>
  <c r="X8" i="32"/>
  <c r="Y8" i="32"/>
  <c r="Z8" i="32"/>
  <c r="AA8" i="32"/>
  <c r="AB8" i="32"/>
  <c r="AC8" i="32"/>
  <c r="AD8" i="32"/>
  <c r="AE8" i="32"/>
  <c r="AF8" i="32"/>
  <c r="AG8" i="32"/>
  <c r="AH8" i="32"/>
  <c r="AI8" i="32"/>
  <c r="AJ8" i="32"/>
  <c r="AK8" i="32"/>
  <c r="AL8" i="32"/>
  <c r="AM8" i="32"/>
  <c r="AN8" i="32"/>
  <c r="AO8" i="32"/>
  <c r="AP8" i="32"/>
  <c r="AQ8" i="32"/>
  <c r="AR8" i="32"/>
  <c r="AS8" i="32"/>
  <c r="AT8" i="32"/>
  <c r="AU8" i="32"/>
  <c r="AV8" i="32"/>
  <c r="AW8" i="32"/>
  <c r="AX8" i="32"/>
  <c r="AY8" i="32"/>
  <c r="AZ8" i="32"/>
  <c r="BA8" i="32"/>
  <c r="BB8" i="32"/>
  <c r="BC8" i="32"/>
  <c r="BD8" i="32"/>
  <c r="BE8" i="32"/>
  <c r="BF8" i="32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AD9" i="32"/>
  <c r="AE9" i="32"/>
  <c r="AF9" i="32"/>
  <c r="AG9" i="32"/>
  <c r="AH9" i="32"/>
  <c r="AI9" i="32"/>
  <c r="AJ9" i="32"/>
  <c r="AK9" i="32"/>
  <c r="AL9" i="32"/>
  <c r="AM9" i="32"/>
  <c r="AN9" i="32"/>
  <c r="AO9" i="32"/>
  <c r="AP9" i="32"/>
  <c r="AQ9" i="32"/>
  <c r="AR9" i="32"/>
  <c r="AS9" i="32"/>
  <c r="AT9" i="32"/>
  <c r="AU9" i="32"/>
  <c r="AV9" i="32"/>
  <c r="AW9" i="32"/>
  <c r="AX9" i="32"/>
  <c r="AY9" i="32"/>
  <c r="AZ9" i="32"/>
  <c r="BA9" i="32"/>
  <c r="BB9" i="32"/>
  <c r="BC9" i="32"/>
  <c r="BD9" i="32"/>
  <c r="BE9" i="32"/>
  <c r="BF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U10" i="32"/>
  <c r="V10" i="32"/>
  <c r="W10" i="32"/>
  <c r="X10" i="32"/>
  <c r="Y10" i="32"/>
  <c r="Z10" i="32"/>
  <c r="AA10" i="32"/>
  <c r="AB10" i="32"/>
  <c r="AC10" i="32"/>
  <c r="AD10" i="32"/>
  <c r="AE10" i="32"/>
  <c r="AF10" i="32"/>
  <c r="AG10" i="32"/>
  <c r="AH10" i="32"/>
  <c r="AI10" i="32"/>
  <c r="AJ10" i="32"/>
  <c r="AK10" i="32"/>
  <c r="AL10" i="32"/>
  <c r="AM10" i="32"/>
  <c r="AN10" i="32"/>
  <c r="AO10" i="32"/>
  <c r="AP10" i="32"/>
  <c r="AQ10" i="32"/>
  <c r="AR10" i="32"/>
  <c r="AS10" i="32"/>
  <c r="AT10" i="32"/>
  <c r="AU10" i="32"/>
  <c r="AV10" i="32"/>
  <c r="AW10" i="32"/>
  <c r="AX10" i="32"/>
  <c r="AY10" i="32"/>
  <c r="AZ10" i="32"/>
  <c r="BA10" i="32"/>
  <c r="BB10" i="32"/>
  <c r="BC10" i="32"/>
  <c r="BD10" i="32"/>
  <c r="BE10" i="32"/>
  <c r="BF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U11" i="32"/>
  <c r="V11" i="32"/>
  <c r="W11" i="32"/>
  <c r="X11" i="32"/>
  <c r="Y11" i="32"/>
  <c r="Z11" i="32"/>
  <c r="AA11" i="32"/>
  <c r="AB11" i="32"/>
  <c r="AC11" i="32"/>
  <c r="AD11" i="32"/>
  <c r="AE11" i="32"/>
  <c r="AF11" i="32"/>
  <c r="AG11" i="32"/>
  <c r="AH11" i="32"/>
  <c r="AI11" i="32"/>
  <c r="AJ11" i="32"/>
  <c r="AK11" i="32"/>
  <c r="AL11" i="32"/>
  <c r="AM11" i="32"/>
  <c r="AN11" i="32"/>
  <c r="AO11" i="32"/>
  <c r="AP11" i="32"/>
  <c r="AQ11" i="32"/>
  <c r="AR11" i="32"/>
  <c r="AS11" i="32"/>
  <c r="AT11" i="32"/>
  <c r="AU11" i="32"/>
  <c r="AV11" i="32"/>
  <c r="AW11" i="32"/>
  <c r="AX11" i="32"/>
  <c r="AY11" i="32"/>
  <c r="AZ11" i="32"/>
  <c r="BA11" i="32"/>
  <c r="BB11" i="32"/>
  <c r="BC11" i="32"/>
  <c r="BD11" i="32"/>
  <c r="BE11" i="32"/>
  <c r="BF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AD12" i="32"/>
  <c r="AE12" i="32"/>
  <c r="AF12" i="32"/>
  <c r="AG12" i="32"/>
  <c r="AH12" i="32"/>
  <c r="AI12" i="32"/>
  <c r="AJ12" i="32"/>
  <c r="AK12" i="32"/>
  <c r="AL12" i="32"/>
  <c r="AM12" i="32"/>
  <c r="AN12" i="32"/>
  <c r="AO12" i="32"/>
  <c r="AP12" i="32"/>
  <c r="AQ12" i="32"/>
  <c r="AR12" i="32"/>
  <c r="AS12" i="32"/>
  <c r="AT12" i="32"/>
  <c r="AU12" i="32"/>
  <c r="AV12" i="32"/>
  <c r="AW12" i="32"/>
  <c r="AX12" i="32"/>
  <c r="AY12" i="32"/>
  <c r="AZ12" i="32"/>
  <c r="BA12" i="32"/>
  <c r="BB12" i="32"/>
  <c r="BC12" i="32"/>
  <c r="BD12" i="32"/>
  <c r="BE12" i="32"/>
  <c r="BF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U13" i="32"/>
  <c r="V13" i="32"/>
  <c r="W13" i="32"/>
  <c r="X13" i="32"/>
  <c r="Y13" i="32"/>
  <c r="Z13" i="32"/>
  <c r="AA13" i="32"/>
  <c r="AB13" i="32"/>
  <c r="AC13" i="32"/>
  <c r="AD13" i="32"/>
  <c r="AE13" i="32"/>
  <c r="AF13" i="32"/>
  <c r="AG13" i="32"/>
  <c r="AH13" i="32"/>
  <c r="AI13" i="32"/>
  <c r="AJ13" i="32"/>
  <c r="AK13" i="32"/>
  <c r="AL13" i="32"/>
  <c r="AM13" i="32"/>
  <c r="AN13" i="32"/>
  <c r="AO13" i="32"/>
  <c r="AP13" i="32"/>
  <c r="AQ13" i="32"/>
  <c r="AR13" i="32"/>
  <c r="AS13" i="32"/>
  <c r="AT13" i="32"/>
  <c r="AU13" i="32"/>
  <c r="AV13" i="32"/>
  <c r="AW13" i="32"/>
  <c r="AX13" i="32"/>
  <c r="AY13" i="32"/>
  <c r="AZ13" i="32"/>
  <c r="BA13" i="32"/>
  <c r="BB13" i="32"/>
  <c r="BC13" i="32"/>
  <c r="BD13" i="32"/>
  <c r="BE13" i="32"/>
  <c r="BF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E14" i="32"/>
  <c r="AF14" i="32"/>
  <c r="AG14" i="32"/>
  <c r="AH14" i="32"/>
  <c r="AI14" i="32"/>
  <c r="AJ14" i="32"/>
  <c r="AK14" i="32"/>
  <c r="AL14" i="32"/>
  <c r="AM14" i="32"/>
  <c r="AN14" i="32"/>
  <c r="AO14" i="32"/>
  <c r="AP14" i="32"/>
  <c r="AQ14" i="32"/>
  <c r="AR14" i="32"/>
  <c r="AS14" i="32"/>
  <c r="AT14" i="32"/>
  <c r="AU14" i="32"/>
  <c r="AV14" i="32"/>
  <c r="AW14" i="32"/>
  <c r="AX14" i="32"/>
  <c r="AY14" i="32"/>
  <c r="AZ14" i="32"/>
  <c r="BA14" i="32"/>
  <c r="BB14" i="32"/>
  <c r="BC14" i="32"/>
  <c r="BD14" i="32"/>
  <c r="BE14" i="32"/>
  <c r="BF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E15" i="32"/>
  <c r="AF15" i="32"/>
  <c r="AG15" i="32"/>
  <c r="AH15" i="32"/>
  <c r="AI15" i="32"/>
  <c r="AJ15" i="32"/>
  <c r="AK15" i="32"/>
  <c r="AL15" i="32"/>
  <c r="AM15" i="32"/>
  <c r="AN15" i="32"/>
  <c r="AO15" i="32"/>
  <c r="AP15" i="32"/>
  <c r="AQ15" i="32"/>
  <c r="AR15" i="32"/>
  <c r="AS15" i="32"/>
  <c r="AT15" i="32"/>
  <c r="AU15" i="32"/>
  <c r="AV15" i="32"/>
  <c r="AW15" i="32"/>
  <c r="AX15" i="32"/>
  <c r="AY15" i="32"/>
  <c r="AZ15" i="32"/>
  <c r="BA15" i="32"/>
  <c r="BB15" i="32"/>
  <c r="BC15" i="32"/>
  <c r="BD15" i="32"/>
  <c r="BE15" i="32"/>
  <c r="BF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AD16" i="32"/>
  <c r="AE16" i="32"/>
  <c r="AF16" i="32"/>
  <c r="AG16" i="32"/>
  <c r="AH16" i="32"/>
  <c r="AI16" i="32"/>
  <c r="AJ16" i="32"/>
  <c r="AK16" i="32"/>
  <c r="AL16" i="32"/>
  <c r="AM16" i="32"/>
  <c r="AN16" i="32"/>
  <c r="AO16" i="32"/>
  <c r="AP16" i="32"/>
  <c r="AQ16" i="32"/>
  <c r="AR16" i="32"/>
  <c r="AS16" i="32"/>
  <c r="AT16" i="32"/>
  <c r="AU16" i="32"/>
  <c r="AV16" i="32"/>
  <c r="AW16" i="32"/>
  <c r="AX16" i="32"/>
  <c r="AY16" i="32"/>
  <c r="AZ16" i="32"/>
  <c r="BA16" i="32"/>
  <c r="BB16" i="32"/>
  <c r="BC16" i="32"/>
  <c r="BD16" i="32"/>
  <c r="BE16" i="32"/>
  <c r="BF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Q17" i="32"/>
  <c r="R17" i="32"/>
  <c r="S17" i="32"/>
  <c r="T17" i="32"/>
  <c r="U17" i="32"/>
  <c r="V17" i="32"/>
  <c r="W17" i="32"/>
  <c r="X17" i="32"/>
  <c r="Y17" i="32"/>
  <c r="Z17" i="32"/>
  <c r="AA17" i="32"/>
  <c r="AB17" i="32"/>
  <c r="AC17" i="32"/>
  <c r="AD17" i="32"/>
  <c r="AE17" i="32"/>
  <c r="AF17" i="32"/>
  <c r="AG17" i="32"/>
  <c r="AH17" i="32"/>
  <c r="AI17" i="32"/>
  <c r="AJ17" i="32"/>
  <c r="AK17" i="32"/>
  <c r="AL17" i="32"/>
  <c r="AM17" i="32"/>
  <c r="AN17" i="32"/>
  <c r="AO17" i="32"/>
  <c r="AP17" i="32"/>
  <c r="AQ17" i="32"/>
  <c r="AR17" i="32"/>
  <c r="AS17" i="32"/>
  <c r="AT17" i="32"/>
  <c r="AU17" i="32"/>
  <c r="AV17" i="32"/>
  <c r="AW17" i="32"/>
  <c r="AX17" i="32"/>
  <c r="AY17" i="32"/>
  <c r="AZ17" i="32"/>
  <c r="BA17" i="32"/>
  <c r="BB17" i="32"/>
  <c r="BC17" i="32"/>
  <c r="BD17" i="32"/>
  <c r="BE17" i="32"/>
  <c r="BF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G18" i="32"/>
  <c r="AH18" i="32"/>
  <c r="AI18" i="32"/>
  <c r="AJ18" i="32"/>
  <c r="AK18" i="32"/>
  <c r="AL18" i="32"/>
  <c r="AM18" i="32"/>
  <c r="AN18" i="32"/>
  <c r="AO18" i="32"/>
  <c r="AP18" i="32"/>
  <c r="AQ18" i="32"/>
  <c r="AR18" i="32"/>
  <c r="AS18" i="32"/>
  <c r="AT18" i="32"/>
  <c r="AU18" i="32"/>
  <c r="AV18" i="32"/>
  <c r="AW18" i="32"/>
  <c r="AX18" i="32"/>
  <c r="AY18" i="32"/>
  <c r="AZ18" i="32"/>
  <c r="BA18" i="32"/>
  <c r="BB18" i="32"/>
  <c r="BC18" i="32"/>
  <c r="BD18" i="32"/>
  <c r="BE18" i="32"/>
  <c r="BF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AM19" i="32"/>
  <c r="AN19" i="32"/>
  <c r="AO19" i="32"/>
  <c r="AP19" i="32"/>
  <c r="AQ19" i="32"/>
  <c r="AR19" i="32"/>
  <c r="AS19" i="32"/>
  <c r="AT19" i="32"/>
  <c r="AU19" i="32"/>
  <c r="AV19" i="32"/>
  <c r="AW19" i="32"/>
  <c r="AX19" i="32"/>
  <c r="AY19" i="32"/>
  <c r="AZ19" i="32"/>
  <c r="BA19" i="32"/>
  <c r="BB19" i="32"/>
  <c r="BC19" i="32"/>
  <c r="BD19" i="32"/>
  <c r="BE19" i="32"/>
  <c r="BF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E20" i="32"/>
  <c r="AF20" i="32"/>
  <c r="AG20" i="32"/>
  <c r="AH20" i="32"/>
  <c r="AI20" i="32"/>
  <c r="AJ20" i="32"/>
  <c r="AK20" i="32"/>
  <c r="AL20" i="32"/>
  <c r="AM20" i="32"/>
  <c r="AN20" i="32"/>
  <c r="AO20" i="32"/>
  <c r="AP20" i="32"/>
  <c r="AQ20" i="32"/>
  <c r="AR20" i="32"/>
  <c r="AS20" i="32"/>
  <c r="AT20" i="32"/>
  <c r="AU20" i="32"/>
  <c r="AV20" i="32"/>
  <c r="AW20" i="32"/>
  <c r="AX20" i="32"/>
  <c r="AY20" i="32"/>
  <c r="AZ20" i="32"/>
  <c r="BA20" i="32"/>
  <c r="BB20" i="32"/>
  <c r="BC20" i="32"/>
  <c r="BD20" i="32"/>
  <c r="BE20" i="32"/>
  <c r="BF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AD21" i="32"/>
  <c r="AE21" i="32"/>
  <c r="AF21" i="32"/>
  <c r="AG21" i="32"/>
  <c r="AH21" i="32"/>
  <c r="AI21" i="32"/>
  <c r="AJ21" i="32"/>
  <c r="AK21" i="32"/>
  <c r="AL21" i="32"/>
  <c r="AM21" i="32"/>
  <c r="AN21" i="32"/>
  <c r="AO21" i="32"/>
  <c r="AP21" i="32"/>
  <c r="AQ21" i="32"/>
  <c r="AR21" i="32"/>
  <c r="AS21" i="32"/>
  <c r="AT21" i="32"/>
  <c r="AU21" i="32"/>
  <c r="AV21" i="32"/>
  <c r="AW21" i="32"/>
  <c r="AX21" i="32"/>
  <c r="AY21" i="32"/>
  <c r="AZ21" i="32"/>
  <c r="BA21" i="32"/>
  <c r="BB21" i="32"/>
  <c r="BC21" i="32"/>
  <c r="BD21" i="32"/>
  <c r="BE21" i="32"/>
  <c r="BF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AG22" i="32"/>
  <c r="AH22" i="32"/>
  <c r="AI22" i="32"/>
  <c r="AJ22" i="32"/>
  <c r="AK22" i="32"/>
  <c r="AL22" i="32"/>
  <c r="AM22" i="32"/>
  <c r="AN22" i="32"/>
  <c r="AO22" i="32"/>
  <c r="AP22" i="32"/>
  <c r="AQ22" i="32"/>
  <c r="AR22" i="32"/>
  <c r="AS22" i="32"/>
  <c r="AT22" i="32"/>
  <c r="AU22" i="32"/>
  <c r="AV22" i="32"/>
  <c r="AW22" i="32"/>
  <c r="AX22" i="32"/>
  <c r="AY22" i="32"/>
  <c r="AZ22" i="32"/>
  <c r="BA22" i="32"/>
  <c r="BB22" i="32"/>
  <c r="BC22" i="32"/>
  <c r="BD22" i="32"/>
  <c r="BE22" i="32"/>
  <c r="BF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E23" i="32"/>
  <c r="AF23" i="32"/>
  <c r="AG23" i="32"/>
  <c r="AH23" i="32"/>
  <c r="AI23" i="32"/>
  <c r="AJ23" i="32"/>
  <c r="AK23" i="32"/>
  <c r="AL23" i="32"/>
  <c r="AM23" i="32"/>
  <c r="AN23" i="32"/>
  <c r="AO23" i="32"/>
  <c r="AP23" i="32"/>
  <c r="AQ23" i="32"/>
  <c r="AR23" i="32"/>
  <c r="AS23" i="32"/>
  <c r="AT23" i="32"/>
  <c r="AU23" i="32"/>
  <c r="AV23" i="32"/>
  <c r="AW23" i="32"/>
  <c r="AX23" i="32"/>
  <c r="AY23" i="32"/>
  <c r="AZ23" i="32"/>
  <c r="BA23" i="32"/>
  <c r="BB23" i="32"/>
  <c r="BC23" i="32"/>
  <c r="BD23" i="32"/>
  <c r="BE23" i="32"/>
  <c r="BF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O24" i="32"/>
  <c r="P24" i="32"/>
  <c r="Q24" i="32"/>
  <c r="R24" i="32"/>
  <c r="S24" i="32"/>
  <c r="T24" i="32"/>
  <c r="U24" i="32"/>
  <c r="V24" i="32"/>
  <c r="W24" i="32"/>
  <c r="X24" i="32"/>
  <c r="Y24" i="32"/>
  <c r="Z24" i="32"/>
  <c r="AA24" i="32"/>
  <c r="AB24" i="32"/>
  <c r="AC24" i="32"/>
  <c r="AD24" i="32"/>
  <c r="AE24" i="32"/>
  <c r="AF24" i="32"/>
  <c r="AG24" i="32"/>
  <c r="AH24" i="32"/>
  <c r="AI24" i="32"/>
  <c r="AJ24" i="32"/>
  <c r="AK24" i="32"/>
  <c r="AL24" i="32"/>
  <c r="AM24" i="32"/>
  <c r="AN24" i="32"/>
  <c r="AO24" i="32"/>
  <c r="AP24" i="32"/>
  <c r="AQ24" i="32"/>
  <c r="AR24" i="32"/>
  <c r="AS24" i="32"/>
  <c r="AT24" i="32"/>
  <c r="AU24" i="32"/>
  <c r="AV24" i="32"/>
  <c r="AW24" i="32"/>
  <c r="AX24" i="32"/>
  <c r="AY24" i="32"/>
  <c r="AZ24" i="32"/>
  <c r="BA24" i="32"/>
  <c r="BB24" i="32"/>
  <c r="BC24" i="32"/>
  <c r="BD24" i="32"/>
  <c r="BE24" i="32"/>
  <c r="BF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AD25" i="32"/>
  <c r="AE25" i="32"/>
  <c r="AF25" i="32"/>
  <c r="AG25" i="32"/>
  <c r="AH25" i="32"/>
  <c r="AI25" i="32"/>
  <c r="AJ25" i="32"/>
  <c r="AK25" i="32"/>
  <c r="AL25" i="32"/>
  <c r="AM25" i="32"/>
  <c r="AN25" i="32"/>
  <c r="AO25" i="32"/>
  <c r="AP25" i="32"/>
  <c r="AQ25" i="32"/>
  <c r="AR25" i="32"/>
  <c r="AS25" i="32"/>
  <c r="AT25" i="32"/>
  <c r="AU25" i="32"/>
  <c r="AV25" i="32"/>
  <c r="AW25" i="32"/>
  <c r="AX25" i="32"/>
  <c r="AY25" i="32"/>
  <c r="AZ25" i="32"/>
  <c r="BA25" i="32"/>
  <c r="BB25" i="32"/>
  <c r="BC25" i="32"/>
  <c r="BD25" i="32"/>
  <c r="BE25" i="32"/>
  <c r="BF25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AD26" i="32"/>
  <c r="AE26" i="32"/>
  <c r="AF26" i="32"/>
  <c r="AG26" i="32"/>
  <c r="AH26" i="32"/>
  <c r="AI26" i="32"/>
  <c r="AJ26" i="32"/>
  <c r="AK26" i="32"/>
  <c r="AL26" i="32"/>
  <c r="AM26" i="32"/>
  <c r="AN26" i="32"/>
  <c r="AO26" i="32"/>
  <c r="AP26" i="32"/>
  <c r="AQ26" i="32"/>
  <c r="AR26" i="32"/>
  <c r="AS26" i="32"/>
  <c r="AT26" i="32"/>
  <c r="AU26" i="32"/>
  <c r="AV26" i="32"/>
  <c r="AW26" i="32"/>
  <c r="AX26" i="32"/>
  <c r="AY26" i="32"/>
  <c r="AZ26" i="32"/>
  <c r="BA26" i="32"/>
  <c r="BB26" i="32"/>
  <c r="BC26" i="32"/>
  <c r="BD26" i="32"/>
  <c r="BE26" i="32"/>
  <c r="BF26" i="32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" i="32"/>
  <c r="C2" i="3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AH2" i="31"/>
  <c r="AI2" i="31"/>
  <c r="AJ2" i="31"/>
  <c r="AK2" i="31"/>
  <c r="AL2" i="31"/>
  <c r="AM2" i="31"/>
  <c r="AN2" i="31"/>
  <c r="AO2" i="31"/>
  <c r="AP2" i="31"/>
  <c r="AQ2" i="31"/>
  <c r="AR2" i="31"/>
  <c r="AS2" i="31"/>
  <c r="AT2" i="31"/>
  <c r="AU2" i="31"/>
  <c r="AV2" i="31"/>
  <c r="AW2" i="31"/>
  <c r="AX2" i="31"/>
  <c r="AY2" i="31"/>
  <c r="AZ2" i="31"/>
  <c r="BA2" i="31"/>
  <c r="BB2" i="31"/>
  <c r="BC2" i="31"/>
  <c r="BD2" i="31"/>
  <c r="BE2" i="31"/>
  <c r="BF2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AH3" i="31"/>
  <c r="AI3" i="31"/>
  <c r="AJ3" i="31"/>
  <c r="AK3" i="31"/>
  <c r="AL3" i="31"/>
  <c r="AM3" i="31"/>
  <c r="AN3" i="31"/>
  <c r="AO3" i="31"/>
  <c r="AP3" i="31"/>
  <c r="AQ3" i="31"/>
  <c r="AR3" i="31"/>
  <c r="AS3" i="31"/>
  <c r="AT3" i="31"/>
  <c r="AU3" i="31"/>
  <c r="AV3" i="31"/>
  <c r="AW3" i="31"/>
  <c r="AX3" i="31"/>
  <c r="AY3" i="31"/>
  <c r="AZ3" i="31"/>
  <c r="BA3" i="31"/>
  <c r="BB3" i="31"/>
  <c r="BC3" i="31"/>
  <c r="BD3" i="31"/>
  <c r="BE3" i="31"/>
  <c r="BF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AR4" i="31"/>
  <c r="AS4" i="31"/>
  <c r="AT4" i="31"/>
  <c r="AU4" i="31"/>
  <c r="AV4" i="31"/>
  <c r="AW4" i="31"/>
  <c r="AX4" i="31"/>
  <c r="AY4" i="31"/>
  <c r="AZ4" i="31"/>
  <c r="BA4" i="31"/>
  <c r="BB4" i="31"/>
  <c r="BC4" i="31"/>
  <c r="BD4" i="31"/>
  <c r="BE4" i="31"/>
  <c r="BF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AF5" i="31"/>
  <c r="AG5" i="31"/>
  <c r="AH5" i="31"/>
  <c r="AI5" i="31"/>
  <c r="AJ5" i="31"/>
  <c r="AK5" i="31"/>
  <c r="AL5" i="31"/>
  <c r="AM5" i="31"/>
  <c r="AN5" i="31"/>
  <c r="AO5" i="31"/>
  <c r="AP5" i="31"/>
  <c r="AQ5" i="31"/>
  <c r="AR5" i="31"/>
  <c r="AS5" i="31"/>
  <c r="AT5" i="31"/>
  <c r="AU5" i="31"/>
  <c r="AV5" i="31"/>
  <c r="AW5" i="31"/>
  <c r="AX5" i="31"/>
  <c r="AY5" i="31"/>
  <c r="AZ5" i="31"/>
  <c r="BA5" i="31"/>
  <c r="BB5" i="31"/>
  <c r="BC5" i="31"/>
  <c r="BD5" i="31"/>
  <c r="BE5" i="31"/>
  <c r="BF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AG6" i="31"/>
  <c r="AH6" i="31"/>
  <c r="AI6" i="31"/>
  <c r="AJ6" i="31"/>
  <c r="AK6" i="31"/>
  <c r="AL6" i="31"/>
  <c r="AM6" i="31"/>
  <c r="AN6" i="31"/>
  <c r="AO6" i="31"/>
  <c r="AP6" i="31"/>
  <c r="AQ6" i="31"/>
  <c r="AR6" i="31"/>
  <c r="AS6" i="31"/>
  <c r="AT6" i="31"/>
  <c r="AU6" i="31"/>
  <c r="AV6" i="31"/>
  <c r="AW6" i="31"/>
  <c r="AX6" i="31"/>
  <c r="AY6" i="31"/>
  <c r="AZ6" i="31"/>
  <c r="BA6" i="31"/>
  <c r="BB6" i="31"/>
  <c r="BC6" i="31"/>
  <c r="BD6" i="31"/>
  <c r="BE6" i="31"/>
  <c r="BF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AG7" i="31"/>
  <c r="AH7" i="31"/>
  <c r="AI7" i="31"/>
  <c r="AJ7" i="31"/>
  <c r="AK7" i="31"/>
  <c r="AL7" i="31"/>
  <c r="AM7" i="31"/>
  <c r="AN7" i="31"/>
  <c r="AO7" i="31"/>
  <c r="AP7" i="31"/>
  <c r="AQ7" i="31"/>
  <c r="AR7" i="31"/>
  <c r="AS7" i="31"/>
  <c r="AT7" i="31"/>
  <c r="AU7" i="31"/>
  <c r="AV7" i="31"/>
  <c r="AW7" i="31"/>
  <c r="AX7" i="31"/>
  <c r="AY7" i="31"/>
  <c r="AZ7" i="31"/>
  <c r="BA7" i="31"/>
  <c r="BB7" i="31"/>
  <c r="BC7" i="31"/>
  <c r="BD7" i="31"/>
  <c r="BE7" i="31"/>
  <c r="BF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AD8" i="31"/>
  <c r="AE8" i="31"/>
  <c r="AF8" i="31"/>
  <c r="AG8" i="31"/>
  <c r="AH8" i="31"/>
  <c r="AI8" i="31"/>
  <c r="AJ8" i="31"/>
  <c r="AK8" i="31"/>
  <c r="AL8" i="31"/>
  <c r="AM8" i="31"/>
  <c r="AN8" i="31"/>
  <c r="AO8" i="31"/>
  <c r="AP8" i="31"/>
  <c r="AQ8" i="31"/>
  <c r="AR8" i="31"/>
  <c r="AS8" i="31"/>
  <c r="AT8" i="31"/>
  <c r="AU8" i="31"/>
  <c r="AV8" i="31"/>
  <c r="AW8" i="31"/>
  <c r="AX8" i="31"/>
  <c r="AY8" i="31"/>
  <c r="AZ8" i="31"/>
  <c r="BA8" i="31"/>
  <c r="BB8" i="31"/>
  <c r="BC8" i="31"/>
  <c r="BD8" i="31"/>
  <c r="BE8" i="31"/>
  <c r="BF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AH9" i="31"/>
  <c r="AI9" i="31"/>
  <c r="AJ9" i="31"/>
  <c r="AK9" i="31"/>
  <c r="AL9" i="31"/>
  <c r="AM9" i="31"/>
  <c r="AN9" i="31"/>
  <c r="AO9" i="31"/>
  <c r="AP9" i="31"/>
  <c r="AQ9" i="31"/>
  <c r="AR9" i="31"/>
  <c r="AS9" i="31"/>
  <c r="AT9" i="31"/>
  <c r="AU9" i="31"/>
  <c r="AV9" i="31"/>
  <c r="AW9" i="31"/>
  <c r="AX9" i="31"/>
  <c r="AY9" i="31"/>
  <c r="AZ9" i="31"/>
  <c r="BA9" i="31"/>
  <c r="BB9" i="31"/>
  <c r="BC9" i="31"/>
  <c r="BD9" i="31"/>
  <c r="BE9" i="31"/>
  <c r="BF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AH10" i="31"/>
  <c r="AI10" i="31"/>
  <c r="AJ10" i="31"/>
  <c r="AK10" i="31"/>
  <c r="AL10" i="31"/>
  <c r="AM10" i="31"/>
  <c r="AN10" i="31"/>
  <c r="AO10" i="31"/>
  <c r="AP10" i="31"/>
  <c r="AQ10" i="31"/>
  <c r="AR10" i="31"/>
  <c r="AS10" i="31"/>
  <c r="AT10" i="31"/>
  <c r="AU10" i="31"/>
  <c r="AV10" i="31"/>
  <c r="AW10" i="31"/>
  <c r="AX10" i="31"/>
  <c r="AY10" i="31"/>
  <c r="AZ10" i="31"/>
  <c r="BA10" i="31"/>
  <c r="BB10" i="31"/>
  <c r="BC10" i="31"/>
  <c r="BD10" i="31"/>
  <c r="BE10" i="31"/>
  <c r="BF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G11" i="31"/>
  <c r="AH11" i="31"/>
  <c r="AI11" i="31"/>
  <c r="AJ11" i="31"/>
  <c r="AK11" i="31"/>
  <c r="AL11" i="31"/>
  <c r="AM11" i="31"/>
  <c r="AN11" i="31"/>
  <c r="AO11" i="31"/>
  <c r="AP11" i="31"/>
  <c r="AQ11" i="31"/>
  <c r="AR11" i="31"/>
  <c r="AS11" i="31"/>
  <c r="AT11" i="31"/>
  <c r="AU11" i="31"/>
  <c r="AV11" i="31"/>
  <c r="AW11" i="31"/>
  <c r="AX11" i="31"/>
  <c r="AY11" i="31"/>
  <c r="AZ11" i="31"/>
  <c r="BA11" i="31"/>
  <c r="BB11" i="31"/>
  <c r="BC11" i="31"/>
  <c r="BD11" i="31"/>
  <c r="BE11" i="31"/>
  <c r="BF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AD12" i="31"/>
  <c r="AE12" i="31"/>
  <c r="AF12" i="31"/>
  <c r="AG12" i="31"/>
  <c r="AH12" i="31"/>
  <c r="AI12" i="31"/>
  <c r="AJ12" i="31"/>
  <c r="AK12" i="31"/>
  <c r="AL12" i="31"/>
  <c r="AM12" i="31"/>
  <c r="AN12" i="31"/>
  <c r="AO12" i="31"/>
  <c r="AP12" i="31"/>
  <c r="AQ12" i="31"/>
  <c r="AR12" i="31"/>
  <c r="AS12" i="31"/>
  <c r="AT12" i="31"/>
  <c r="AU12" i="31"/>
  <c r="AV12" i="31"/>
  <c r="AW12" i="31"/>
  <c r="AX12" i="31"/>
  <c r="AY12" i="31"/>
  <c r="AZ12" i="31"/>
  <c r="BA12" i="31"/>
  <c r="BB12" i="31"/>
  <c r="BC12" i="31"/>
  <c r="BD12" i="31"/>
  <c r="BE12" i="31"/>
  <c r="BF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AD13" i="31"/>
  <c r="AE13" i="31"/>
  <c r="AF13" i="31"/>
  <c r="AG13" i="31"/>
  <c r="AH13" i="31"/>
  <c r="AI13" i="31"/>
  <c r="AJ13" i="31"/>
  <c r="AK13" i="31"/>
  <c r="AL13" i="31"/>
  <c r="AM13" i="31"/>
  <c r="AN13" i="31"/>
  <c r="AO13" i="31"/>
  <c r="AP13" i="31"/>
  <c r="AQ13" i="31"/>
  <c r="AR13" i="31"/>
  <c r="AS13" i="31"/>
  <c r="AT13" i="31"/>
  <c r="AU13" i="31"/>
  <c r="AV13" i="31"/>
  <c r="AW13" i="31"/>
  <c r="AX13" i="31"/>
  <c r="AY13" i="31"/>
  <c r="AZ13" i="31"/>
  <c r="BA13" i="31"/>
  <c r="BB13" i="31"/>
  <c r="BC13" i="31"/>
  <c r="BD13" i="31"/>
  <c r="BE13" i="31"/>
  <c r="BF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AD14" i="31"/>
  <c r="AE14" i="31"/>
  <c r="AF14" i="31"/>
  <c r="AG14" i="31"/>
  <c r="AH14" i="31"/>
  <c r="AI14" i="31"/>
  <c r="AJ14" i="31"/>
  <c r="AK14" i="31"/>
  <c r="AL14" i="31"/>
  <c r="AM14" i="31"/>
  <c r="AN14" i="31"/>
  <c r="AO14" i="31"/>
  <c r="AP14" i="31"/>
  <c r="AQ14" i="31"/>
  <c r="AR14" i="31"/>
  <c r="AS14" i="31"/>
  <c r="AT14" i="31"/>
  <c r="AU14" i="31"/>
  <c r="AV14" i="31"/>
  <c r="AW14" i="31"/>
  <c r="AX14" i="31"/>
  <c r="AY14" i="31"/>
  <c r="AZ14" i="31"/>
  <c r="BA14" i="31"/>
  <c r="BB14" i="31"/>
  <c r="BC14" i="31"/>
  <c r="BD14" i="31"/>
  <c r="BE14" i="31"/>
  <c r="BF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AD15" i="31"/>
  <c r="AE15" i="31"/>
  <c r="AF15" i="31"/>
  <c r="AG15" i="31"/>
  <c r="AH15" i="31"/>
  <c r="AI15" i="31"/>
  <c r="AJ15" i="31"/>
  <c r="AK15" i="31"/>
  <c r="AL15" i="31"/>
  <c r="AM15" i="31"/>
  <c r="AN15" i="31"/>
  <c r="AO15" i="31"/>
  <c r="AP15" i="31"/>
  <c r="AQ15" i="31"/>
  <c r="AR15" i="31"/>
  <c r="AS15" i="31"/>
  <c r="AT15" i="31"/>
  <c r="AU15" i="31"/>
  <c r="AV15" i="31"/>
  <c r="AW15" i="31"/>
  <c r="AX15" i="31"/>
  <c r="AY15" i="31"/>
  <c r="AZ15" i="31"/>
  <c r="BA15" i="31"/>
  <c r="BB15" i="31"/>
  <c r="BC15" i="31"/>
  <c r="BD15" i="31"/>
  <c r="BE15" i="31"/>
  <c r="BF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AF16" i="31"/>
  <c r="AG16" i="31"/>
  <c r="AH16" i="31"/>
  <c r="AI16" i="31"/>
  <c r="AJ16" i="31"/>
  <c r="AK16" i="31"/>
  <c r="AL16" i="31"/>
  <c r="AM16" i="31"/>
  <c r="AN16" i="31"/>
  <c r="AO16" i="31"/>
  <c r="AP16" i="31"/>
  <c r="AQ16" i="31"/>
  <c r="AR16" i="31"/>
  <c r="AS16" i="31"/>
  <c r="AT16" i="31"/>
  <c r="AU16" i="31"/>
  <c r="AV16" i="31"/>
  <c r="AW16" i="31"/>
  <c r="AX16" i="31"/>
  <c r="AY16" i="31"/>
  <c r="AZ16" i="31"/>
  <c r="BA16" i="31"/>
  <c r="BB16" i="31"/>
  <c r="BC16" i="31"/>
  <c r="BD16" i="31"/>
  <c r="BE16" i="31"/>
  <c r="BF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E17" i="31"/>
  <c r="AF17" i="31"/>
  <c r="AG17" i="31"/>
  <c r="AH17" i="31"/>
  <c r="AI17" i="31"/>
  <c r="AJ17" i="31"/>
  <c r="AK17" i="31"/>
  <c r="AL17" i="31"/>
  <c r="AM17" i="31"/>
  <c r="AN17" i="31"/>
  <c r="AO17" i="31"/>
  <c r="AP17" i="31"/>
  <c r="AQ17" i="31"/>
  <c r="AR17" i="31"/>
  <c r="AS17" i="31"/>
  <c r="AT17" i="31"/>
  <c r="AU17" i="31"/>
  <c r="AV17" i="31"/>
  <c r="AW17" i="31"/>
  <c r="AX17" i="31"/>
  <c r="AY17" i="31"/>
  <c r="AZ17" i="31"/>
  <c r="BA17" i="31"/>
  <c r="BB17" i="31"/>
  <c r="BC17" i="31"/>
  <c r="BD17" i="31"/>
  <c r="BE17" i="31"/>
  <c r="BF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AG18" i="31"/>
  <c r="AH18" i="31"/>
  <c r="AI18" i="31"/>
  <c r="AJ18" i="31"/>
  <c r="AK18" i="31"/>
  <c r="AL18" i="31"/>
  <c r="AM18" i="31"/>
  <c r="AN18" i="31"/>
  <c r="AO18" i="31"/>
  <c r="AP18" i="31"/>
  <c r="AQ18" i="31"/>
  <c r="AR18" i="31"/>
  <c r="AS18" i="31"/>
  <c r="AT18" i="31"/>
  <c r="AU18" i="31"/>
  <c r="AV18" i="31"/>
  <c r="AW18" i="31"/>
  <c r="AX18" i="31"/>
  <c r="AY18" i="31"/>
  <c r="AZ18" i="31"/>
  <c r="BA18" i="31"/>
  <c r="BB18" i="31"/>
  <c r="BC18" i="31"/>
  <c r="BD18" i="31"/>
  <c r="BE18" i="31"/>
  <c r="BF18" i="31"/>
  <c r="C19" i="31"/>
  <c r="D19" i="31"/>
  <c r="E19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AD19" i="31"/>
  <c r="AE19" i="31"/>
  <c r="AF19" i="31"/>
  <c r="AG19" i="31"/>
  <c r="AH19" i="31"/>
  <c r="AI19" i="31"/>
  <c r="AJ19" i="31"/>
  <c r="AK19" i="31"/>
  <c r="AL19" i="31"/>
  <c r="AM19" i="31"/>
  <c r="AN19" i="31"/>
  <c r="AO19" i="31"/>
  <c r="AP19" i="31"/>
  <c r="AQ19" i="31"/>
  <c r="AR19" i="31"/>
  <c r="AS19" i="31"/>
  <c r="AT19" i="31"/>
  <c r="AU19" i="31"/>
  <c r="AV19" i="31"/>
  <c r="AW19" i="31"/>
  <c r="AX19" i="31"/>
  <c r="AY19" i="31"/>
  <c r="AZ19" i="31"/>
  <c r="BA19" i="31"/>
  <c r="BB19" i="31"/>
  <c r="BC19" i="31"/>
  <c r="BD19" i="31"/>
  <c r="BE19" i="31"/>
  <c r="BF19" i="31"/>
  <c r="C20" i="31"/>
  <c r="D20" i="31"/>
  <c r="E20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V20" i="31"/>
  <c r="W20" i="31"/>
  <c r="X20" i="31"/>
  <c r="Y20" i="31"/>
  <c r="Z20" i="31"/>
  <c r="AA20" i="31"/>
  <c r="AB20" i="31"/>
  <c r="AC20" i="31"/>
  <c r="AD20" i="31"/>
  <c r="AE20" i="31"/>
  <c r="AF20" i="31"/>
  <c r="AG20" i="31"/>
  <c r="AH20" i="31"/>
  <c r="AI20" i="31"/>
  <c r="AJ20" i="31"/>
  <c r="AK20" i="31"/>
  <c r="AL20" i="31"/>
  <c r="AM20" i="31"/>
  <c r="AN20" i="31"/>
  <c r="AO20" i="31"/>
  <c r="AP20" i="31"/>
  <c r="AQ20" i="31"/>
  <c r="AR20" i="31"/>
  <c r="AS20" i="31"/>
  <c r="AT20" i="31"/>
  <c r="AU20" i="31"/>
  <c r="AV20" i="31"/>
  <c r="AW20" i="31"/>
  <c r="AX20" i="31"/>
  <c r="AY20" i="31"/>
  <c r="AZ20" i="31"/>
  <c r="BA20" i="31"/>
  <c r="BB20" i="31"/>
  <c r="BC20" i="31"/>
  <c r="BD20" i="31"/>
  <c r="BE20" i="31"/>
  <c r="BF20" i="31"/>
  <c r="C21" i="31"/>
  <c r="D21" i="31"/>
  <c r="E21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AD21" i="31"/>
  <c r="AE21" i="31"/>
  <c r="AF21" i="31"/>
  <c r="AG21" i="31"/>
  <c r="AH21" i="31"/>
  <c r="AI21" i="31"/>
  <c r="AJ21" i="31"/>
  <c r="AK21" i="31"/>
  <c r="AL21" i="31"/>
  <c r="AM21" i="31"/>
  <c r="AN21" i="31"/>
  <c r="AO21" i="31"/>
  <c r="AP21" i="31"/>
  <c r="AQ21" i="31"/>
  <c r="AR21" i="31"/>
  <c r="AS21" i="31"/>
  <c r="AT21" i="31"/>
  <c r="AU21" i="31"/>
  <c r="AV21" i="31"/>
  <c r="AW21" i="31"/>
  <c r="AX21" i="31"/>
  <c r="AY21" i="31"/>
  <c r="AZ21" i="31"/>
  <c r="BA21" i="31"/>
  <c r="BB21" i="31"/>
  <c r="BC21" i="31"/>
  <c r="BD21" i="31"/>
  <c r="BE21" i="31"/>
  <c r="BF21" i="31"/>
  <c r="C22" i="31"/>
  <c r="D22" i="31"/>
  <c r="E22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AD22" i="31"/>
  <c r="AE22" i="31"/>
  <c r="AF22" i="31"/>
  <c r="AG22" i="31"/>
  <c r="AH22" i="31"/>
  <c r="AI22" i="31"/>
  <c r="AJ22" i="31"/>
  <c r="AK22" i="31"/>
  <c r="AL22" i="31"/>
  <c r="AM22" i="31"/>
  <c r="AN22" i="31"/>
  <c r="AO22" i="31"/>
  <c r="AP22" i="31"/>
  <c r="AQ22" i="31"/>
  <c r="AR22" i="31"/>
  <c r="AS22" i="31"/>
  <c r="AT22" i="31"/>
  <c r="AU22" i="31"/>
  <c r="AV22" i="31"/>
  <c r="AW22" i="31"/>
  <c r="AX22" i="31"/>
  <c r="AY22" i="31"/>
  <c r="AZ22" i="31"/>
  <c r="BA22" i="31"/>
  <c r="BB22" i="31"/>
  <c r="BC22" i="31"/>
  <c r="BD22" i="31"/>
  <c r="BE22" i="31"/>
  <c r="BF22" i="31"/>
  <c r="C23" i="31"/>
  <c r="D23" i="31"/>
  <c r="E23" i="31"/>
  <c r="F23" i="31"/>
  <c r="G23" i="31"/>
  <c r="H23" i="31"/>
  <c r="I23" i="31"/>
  <c r="J23" i="31"/>
  <c r="K23" i="31"/>
  <c r="L23" i="31"/>
  <c r="M23" i="31"/>
  <c r="N23" i="31"/>
  <c r="O23" i="31"/>
  <c r="P23" i="31"/>
  <c r="Q23" i="31"/>
  <c r="R23" i="31"/>
  <c r="S23" i="31"/>
  <c r="T23" i="31"/>
  <c r="U23" i="31"/>
  <c r="V23" i="31"/>
  <c r="W23" i="31"/>
  <c r="X23" i="31"/>
  <c r="Y23" i="31"/>
  <c r="Z23" i="31"/>
  <c r="AA23" i="31"/>
  <c r="AB23" i="31"/>
  <c r="AC23" i="31"/>
  <c r="AD23" i="31"/>
  <c r="AE23" i="31"/>
  <c r="AF23" i="31"/>
  <c r="AG23" i="31"/>
  <c r="AH23" i="31"/>
  <c r="AI23" i="31"/>
  <c r="AJ23" i="31"/>
  <c r="AK23" i="31"/>
  <c r="AL23" i="31"/>
  <c r="AM23" i="31"/>
  <c r="AN23" i="31"/>
  <c r="AO23" i="31"/>
  <c r="AP23" i="31"/>
  <c r="AQ23" i="31"/>
  <c r="AR23" i="31"/>
  <c r="AS23" i="31"/>
  <c r="AT23" i="31"/>
  <c r="AU23" i="31"/>
  <c r="AV23" i="31"/>
  <c r="AW23" i="31"/>
  <c r="AX23" i="31"/>
  <c r="AY23" i="31"/>
  <c r="AZ23" i="31"/>
  <c r="BA23" i="31"/>
  <c r="BB23" i="31"/>
  <c r="BC23" i="31"/>
  <c r="BD23" i="31"/>
  <c r="BE23" i="31"/>
  <c r="BF23" i="31"/>
  <c r="C24" i="31"/>
  <c r="D24" i="31"/>
  <c r="E24" i="31"/>
  <c r="F24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T24" i="31"/>
  <c r="U24" i="31"/>
  <c r="V24" i="31"/>
  <c r="W24" i="31"/>
  <c r="X24" i="31"/>
  <c r="Y24" i="31"/>
  <c r="Z24" i="31"/>
  <c r="AA24" i="31"/>
  <c r="AB24" i="31"/>
  <c r="AC24" i="31"/>
  <c r="AD24" i="31"/>
  <c r="AE24" i="31"/>
  <c r="AF24" i="31"/>
  <c r="AG24" i="31"/>
  <c r="AH24" i="31"/>
  <c r="AI24" i="31"/>
  <c r="AJ24" i="31"/>
  <c r="AK24" i="31"/>
  <c r="AL24" i="31"/>
  <c r="AM24" i="31"/>
  <c r="AN24" i="31"/>
  <c r="AO24" i="31"/>
  <c r="AP24" i="31"/>
  <c r="AQ24" i="31"/>
  <c r="AR24" i="31"/>
  <c r="AS24" i="31"/>
  <c r="AT24" i="31"/>
  <c r="AU24" i="31"/>
  <c r="AV24" i="31"/>
  <c r="AW24" i="31"/>
  <c r="AX24" i="31"/>
  <c r="AY24" i="31"/>
  <c r="AZ24" i="31"/>
  <c r="BA24" i="31"/>
  <c r="BB24" i="31"/>
  <c r="BC24" i="31"/>
  <c r="BD24" i="31"/>
  <c r="BE24" i="31"/>
  <c r="BF24" i="31"/>
  <c r="C25" i="31"/>
  <c r="D25" i="31"/>
  <c r="E25" i="31"/>
  <c r="F25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T25" i="31"/>
  <c r="U25" i="31"/>
  <c r="V25" i="31"/>
  <c r="W25" i="31"/>
  <c r="X25" i="31"/>
  <c r="Y25" i="31"/>
  <c r="Z25" i="31"/>
  <c r="AA25" i="31"/>
  <c r="AB25" i="31"/>
  <c r="AC25" i="31"/>
  <c r="AD25" i="31"/>
  <c r="AE25" i="31"/>
  <c r="AF25" i="31"/>
  <c r="AG25" i="31"/>
  <c r="AH25" i="31"/>
  <c r="AI25" i="31"/>
  <c r="AJ25" i="31"/>
  <c r="AK25" i="31"/>
  <c r="AL25" i="31"/>
  <c r="AM25" i="31"/>
  <c r="AN25" i="31"/>
  <c r="AO25" i="31"/>
  <c r="AP25" i="31"/>
  <c r="AQ25" i="31"/>
  <c r="AR25" i="31"/>
  <c r="AS25" i="31"/>
  <c r="AT25" i="31"/>
  <c r="AU25" i="31"/>
  <c r="AV25" i="31"/>
  <c r="AW25" i="31"/>
  <c r="AX25" i="31"/>
  <c r="AY25" i="31"/>
  <c r="AZ25" i="31"/>
  <c r="BA25" i="31"/>
  <c r="BB25" i="31"/>
  <c r="BC25" i="31"/>
  <c r="BD25" i="31"/>
  <c r="BE25" i="31"/>
  <c r="BF25" i="31"/>
  <c r="C26" i="31"/>
  <c r="D26" i="31"/>
  <c r="E26" i="31"/>
  <c r="F26" i="31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V26" i="31"/>
  <c r="W26" i="31"/>
  <c r="X26" i="31"/>
  <c r="Y26" i="31"/>
  <c r="Z26" i="31"/>
  <c r="AA26" i="31"/>
  <c r="AB26" i="31"/>
  <c r="AC26" i="31"/>
  <c r="AD26" i="31"/>
  <c r="AE26" i="31"/>
  <c r="AF26" i="31"/>
  <c r="AG26" i="31"/>
  <c r="AH26" i="31"/>
  <c r="AI26" i="31"/>
  <c r="AJ26" i="31"/>
  <c r="AK26" i="31"/>
  <c r="AL26" i="31"/>
  <c r="AM26" i="31"/>
  <c r="AN26" i="31"/>
  <c r="AO26" i="31"/>
  <c r="AP26" i="31"/>
  <c r="AQ26" i="31"/>
  <c r="AR26" i="31"/>
  <c r="AS26" i="31"/>
  <c r="AT26" i="31"/>
  <c r="AU26" i="31"/>
  <c r="AV26" i="31"/>
  <c r="AW26" i="31"/>
  <c r="AX26" i="31"/>
  <c r="AY26" i="31"/>
  <c r="AZ26" i="31"/>
  <c r="BA26" i="31"/>
  <c r="BB26" i="31"/>
  <c r="BC26" i="31"/>
  <c r="BD26" i="31"/>
  <c r="BE26" i="31"/>
  <c r="BF26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" i="31"/>
  <c r="C2" i="30"/>
  <c r="D2" i="30"/>
  <c r="E2" i="30"/>
  <c r="F2" i="30"/>
  <c r="G2" i="30"/>
  <c r="H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AB2" i="30"/>
  <c r="AC2" i="30"/>
  <c r="AD2" i="30"/>
  <c r="AE2" i="30"/>
  <c r="AF2" i="30"/>
  <c r="AG2" i="30"/>
  <c r="AH2" i="30"/>
  <c r="AI2" i="30"/>
  <c r="AJ2" i="30"/>
  <c r="AK2" i="30"/>
  <c r="AL2" i="30"/>
  <c r="AM2" i="30"/>
  <c r="AN2" i="30"/>
  <c r="AO2" i="30"/>
  <c r="AP2" i="30"/>
  <c r="AQ2" i="30"/>
  <c r="AR2" i="30"/>
  <c r="AS2" i="30"/>
  <c r="AT2" i="30"/>
  <c r="AU2" i="30"/>
  <c r="AV2" i="30"/>
  <c r="AW2" i="30"/>
  <c r="AX2" i="30"/>
  <c r="AY2" i="30"/>
  <c r="AZ2" i="30"/>
  <c r="BA2" i="30"/>
  <c r="BB2" i="30"/>
  <c r="BC2" i="30"/>
  <c r="BD2" i="30"/>
  <c r="BE2" i="30"/>
  <c r="BF2" i="30"/>
  <c r="C3" i="30"/>
  <c r="D3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AH3" i="30"/>
  <c r="AI3" i="30"/>
  <c r="AJ3" i="30"/>
  <c r="AK3" i="30"/>
  <c r="AL3" i="30"/>
  <c r="AM3" i="30"/>
  <c r="AN3" i="30"/>
  <c r="AO3" i="30"/>
  <c r="AP3" i="30"/>
  <c r="AQ3" i="30"/>
  <c r="AR3" i="30"/>
  <c r="AS3" i="30"/>
  <c r="AT3" i="30"/>
  <c r="AU3" i="30"/>
  <c r="AV3" i="30"/>
  <c r="AW3" i="30"/>
  <c r="AX3" i="30"/>
  <c r="AY3" i="30"/>
  <c r="AZ3" i="30"/>
  <c r="BA3" i="30"/>
  <c r="BB3" i="30"/>
  <c r="BC3" i="30"/>
  <c r="BD3" i="30"/>
  <c r="BE3" i="30"/>
  <c r="BF3" i="30"/>
  <c r="C4" i="30"/>
  <c r="D4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AO4" i="30"/>
  <c r="AP4" i="30"/>
  <c r="AQ4" i="30"/>
  <c r="AR4" i="30"/>
  <c r="AS4" i="30"/>
  <c r="AT4" i="30"/>
  <c r="AU4" i="30"/>
  <c r="AV4" i="30"/>
  <c r="AW4" i="30"/>
  <c r="AX4" i="30"/>
  <c r="AY4" i="30"/>
  <c r="AZ4" i="30"/>
  <c r="BA4" i="30"/>
  <c r="BB4" i="30"/>
  <c r="BC4" i="30"/>
  <c r="BD4" i="30"/>
  <c r="BE4" i="30"/>
  <c r="BF4" i="30"/>
  <c r="C5" i="30"/>
  <c r="D5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AN5" i="30"/>
  <c r="AO5" i="30"/>
  <c r="AP5" i="30"/>
  <c r="AQ5" i="30"/>
  <c r="AR5" i="30"/>
  <c r="AS5" i="30"/>
  <c r="AT5" i="30"/>
  <c r="AU5" i="30"/>
  <c r="AV5" i="30"/>
  <c r="AW5" i="30"/>
  <c r="AX5" i="30"/>
  <c r="AY5" i="30"/>
  <c r="AZ5" i="30"/>
  <c r="BA5" i="30"/>
  <c r="BB5" i="30"/>
  <c r="BC5" i="30"/>
  <c r="BD5" i="30"/>
  <c r="BE5" i="30"/>
  <c r="BF5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AN6" i="30"/>
  <c r="AO6" i="30"/>
  <c r="AP6" i="30"/>
  <c r="AQ6" i="30"/>
  <c r="AR6" i="30"/>
  <c r="AS6" i="30"/>
  <c r="AT6" i="30"/>
  <c r="AU6" i="30"/>
  <c r="AV6" i="30"/>
  <c r="AW6" i="30"/>
  <c r="AX6" i="30"/>
  <c r="AY6" i="30"/>
  <c r="AZ6" i="30"/>
  <c r="BA6" i="30"/>
  <c r="BB6" i="30"/>
  <c r="BC6" i="30"/>
  <c r="BD6" i="30"/>
  <c r="BE6" i="30"/>
  <c r="BF6" i="30"/>
  <c r="C7" i="30"/>
  <c r="D7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AC7" i="30"/>
  <c r="AD7" i="30"/>
  <c r="AE7" i="30"/>
  <c r="AF7" i="30"/>
  <c r="AG7" i="30"/>
  <c r="AH7" i="30"/>
  <c r="AI7" i="30"/>
  <c r="AJ7" i="30"/>
  <c r="AK7" i="30"/>
  <c r="AL7" i="30"/>
  <c r="AM7" i="30"/>
  <c r="AN7" i="30"/>
  <c r="AO7" i="30"/>
  <c r="AP7" i="30"/>
  <c r="AQ7" i="30"/>
  <c r="AR7" i="30"/>
  <c r="AS7" i="30"/>
  <c r="AT7" i="30"/>
  <c r="AU7" i="30"/>
  <c r="AV7" i="30"/>
  <c r="AW7" i="30"/>
  <c r="AX7" i="30"/>
  <c r="AY7" i="30"/>
  <c r="AZ7" i="30"/>
  <c r="BA7" i="30"/>
  <c r="BB7" i="30"/>
  <c r="BC7" i="30"/>
  <c r="BD7" i="30"/>
  <c r="BE7" i="30"/>
  <c r="BF7" i="30"/>
  <c r="C8" i="30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AO8" i="30"/>
  <c r="AP8" i="30"/>
  <c r="AQ8" i="30"/>
  <c r="AR8" i="30"/>
  <c r="AS8" i="30"/>
  <c r="AT8" i="30"/>
  <c r="AU8" i="30"/>
  <c r="AV8" i="30"/>
  <c r="AW8" i="30"/>
  <c r="AX8" i="30"/>
  <c r="AY8" i="30"/>
  <c r="AZ8" i="30"/>
  <c r="BA8" i="30"/>
  <c r="BB8" i="30"/>
  <c r="BC8" i="30"/>
  <c r="BD8" i="30"/>
  <c r="BE8" i="30"/>
  <c r="BF8" i="30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AI9" i="30"/>
  <c r="AJ9" i="30"/>
  <c r="AK9" i="30"/>
  <c r="AL9" i="30"/>
  <c r="AM9" i="30"/>
  <c r="AN9" i="30"/>
  <c r="AO9" i="30"/>
  <c r="AP9" i="30"/>
  <c r="AQ9" i="30"/>
  <c r="AR9" i="30"/>
  <c r="AS9" i="30"/>
  <c r="AT9" i="30"/>
  <c r="AU9" i="30"/>
  <c r="AV9" i="30"/>
  <c r="AW9" i="30"/>
  <c r="AX9" i="30"/>
  <c r="AY9" i="30"/>
  <c r="AZ9" i="30"/>
  <c r="BA9" i="30"/>
  <c r="BB9" i="30"/>
  <c r="BC9" i="30"/>
  <c r="BD9" i="30"/>
  <c r="BE9" i="30"/>
  <c r="BF9" i="30"/>
  <c r="C10" i="30"/>
  <c r="D10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AO10" i="30"/>
  <c r="AP10" i="30"/>
  <c r="AQ10" i="30"/>
  <c r="AR10" i="30"/>
  <c r="AS10" i="30"/>
  <c r="AT10" i="30"/>
  <c r="AU10" i="30"/>
  <c r="AV10" i="30"/>
  <c r="AW10" i="30"/>
  <c r="AX10" i="30"/>
  <c r="AY10" i="30"/>
  <c r="AZ10" i="30"/>
  <c r="BA10" i="30"/>
  <c r="BB10" i="30"/>
  <c r="BC10" i="30"/>
  <c r="BD10" i="30"/>
  <c r="BE10" i="30"/>
  <c r="BF10" i="30"/>
  <c r="C11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AO11" i="30"/>
  <c r="AP11" i="30"/>
  <c r="AQ11" i="30"/>
  <c r="AR11" i="30"/>
  <c r="AS11" i="30"/>
  <c r="AT11" i="30"/>
  <c r="AU11" i="30"/>
  <c r="AV11" i="30"/>
  <c r="AW11" i="30"/>
  <c r="AX11" i="30"/>
  <c r="AY11" i="30"/>
  <c r="AZ11" i="30"/>
  <c r="BA11" i="30"/>
  <c r="BB11" i="30"/>
  <c r="BC11" i="30"/>
  <c r="BD11" i="30"/>
  <c r="BE11" i="30"/>
  <c r="BF11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AD12" i="30"/>
  <c r="AE12" i="30"/>
  <c r="AF12" i="30"/>
  <c r="AG12" i="30"/>
  <c r="AH12" i="30"/>
  <c r="AI12" i="30"/>
  <c r="AJ12" i="30"/>
  <c r="AK12" i="30"/>
  <c r="AL12" i="30"/>
  <c r="AM12" i="30"/>
  <c r="AN12" i="30"/>
  <c r="AO12" i="30"/>
  <c r="AP12" i="30"/>
  <c r="AQ12" i="30"/>
  <c r="AR12" i="30"/>
  <c r="AS12" i="30"/>
  <c r="AT12" i="30"/>
  <c r="AU12" i="30"/>
  <c r="AV12" i="30"/>
  <c r="AW12" i="30"/>
  <c r="AX12" i="30"/>
  <c r="AY12" i="30"/>
  <c r="AZ12" i="30"/>
  <c r="BA12" i="30"/>
  <c r="BB12" i="30"/>
  <c r="BC12" i="30"/>
  <c r="BD12" i="30"/>
  <c r="BE12" i="30"/>
  <c r="BF12" i="30"/>
  <c r="C13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AD13" i="30"/>
  <c r="AE13" i="30"/>
  <c r="AF13" i="30"/>
  <c r="AG13" i="30"/>
  <c r="AH13" i="30"/>
  <c r="AI13" i="30"/>
  <c r="AJ13" i="30"/>
  <c r="AK13" i="30"/>
  <c r="AL13" i="30"/>
  <c r="AM13" i="30"/>
  <c r="AN13" i="30"/>
  <c r="AO13" i="30"/>
  <c r="AP13" i="30"/>
  <c r="AQ13" i="30"/>
  <c r="AR13" i="30"/>
  <c r="AS13" i="30"/>
  <c r="AT13" i="30"/>
  <c r="AU13" i="30"/>
  <c r="AV13" i="30"/>
  <c r="AW13" i="30"/>
  <c r="AX13" i="30"/>
  <c r="AY13" i="30"/>
  <c r="AZ13" i="30"/>
  <c r="BA13" i="30"/>
  <c r="BB13" i="30"/>
  <c r="BC13" i="30"/>
  <c r="BD13" i="30"/>
  <c r="BE13" i="30"/>
  <c r="BF13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AB14" i="30"/>
  <c r="AC14" i="30"/>
  <c r="AD14" i="30"/>
  <c r="AE14" i="30"/>
  <c r="AF14" i="30"/>
  <c r="AG14" i="30"/>
  <c r="AH14" i="30"/>
  <c r="AI14" i="30"/>
  <c r="AJ14" i="30"/>
  <c r="AK14" i="30"/>
  <c r="AL14" i="30"/>
  <c r="AM14" i="30"/>
  <c r="AN14" i="30"/>
  <c r="AO14" i="30"/>
  <c r="AP14" i="30"/>
  <c r="AQ14" i="30"/>
  <c r="AR14" i="30"/>
  <c r="AS14" i="30"/>
  <c r="AT14" i="30"/>
  <c r="AU14" i="30"/>
  <c r="AV14" i="30"/>
  <c r="AW14" i="30"/>
  <c r="AX14" i="30"/>
  <c r="AY14" i="30"/>
  <c r="AZ14" i="30"/>
  <c r="BA14" i="30"/>
  <c r="BB14" i="30"/>
  <c r="BC14" i="30"/>
  <c r="BD14" i="30"/>
  <c r="BE14" i="30"/>
  <c r="BF14" i="30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AB15" i="30"/>
  <c r="AC15" i="30"/>
  <c r="AD15" i="30"/>
  <c r="AE15" i="30"/>
  <c r="AF15" i="30"/>
  <c r="AG15" i="30"/>
  <c r="AH15" i="30"/>
  <c r="AI15" i="30"/>
  <c r="AJ15" i="30"/>
  <c r="AK15" i="30"/>
  <c r="AL15" i="30"/>
  <c r="AM15" i="30"/>
  <c r="AN15" i="30"/>
  <c r="AO15" i="30"/>
  <c r="AP15" i="30"/>
  <c r="AQ15" i="30"/>
  <c r="AR15" i="30"/>
  <c r="AS15" i="30"/>
  <c r="AT15" i="30"/>
  <c r="AU15" i="30"/>
  <c r="AV15" i="30"/>
  <c r="AW15" i="30"/>
  <c r="AX15" i="30"/>
  <c r="AY15" i="30"/>
  <c r="AZ15" i="30"/>
  <c r="BA15" i="30"/>
  <c r="BB15" i="30"/>
  <c r="BC15" i="30"/>
  <c r="BD15" i="30"/>
  <c r="BE15" i="30"/>
  <c r="BF15" i="30"/>
  <c r="C16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AB16" i="30"/>
  <c r="AC16" i="30"/>
  <c r="AD16" i="30"/>
  <c r="AE16" i="30"/>
  <c r="AF16" i="30"/>
  <c r="AG16" i="30"/>
  <c r="AH16" i="30"/>
  <c r="AI16" i="30"/>
  <c r="AJ16" i="30"/>
  <c r="AK16" i="30"/>
  <c r="AL16" i="30"/>
  <c r="AM16" i="30"/>
  <c r="AN16" i="30"/>
  <c r="AO16" i="30"/>
  <c r="AP16" i="30"/>
  <c r="AQ16" i="30"/>
  <c r="AR16" i="30"/>
  <c r="AS16" i="30"/>
  <c r="AT16" i="30"/>
  <c r="AU16" i="30"/>
  <c r="AV16" i="30"/>
  <c r="AW16" i="30"/>
  <c r="AX16" i="30"/>
  <c r="AY16" i="30"/>
  <c r="AZ16" i="30"/>
  <c r="BA16" i="30"/>
  <c r="BB16" i="30"/>
  <c r="BC16" i="30"/>
  <c r="BD16" i="30"/>
  <c r="BE16" i="30"/>
  <c r="BF16" i="30"/>
  <c r="C17" i="30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AB17" i="30"/>
  <c r="AC17" i="30"/>
  <c r="AD17" i="30"/>
  <c r="AE17" i="30"/>
  <c r="AF17" i="30"/>
  <c r="AG17" i="30"/>
  <c r="AH17" i="30"/>
  <c r="AI17" i="30"/>
  <c r="AJ17" i="30"/>
  <c r="AK17" i="30"/>
  <c r="AL17" i="30"/>
  <c r="AM17" i="30"/>
  <c r="AN17" i="30"/>
  <c r="AO17" i="30"/>
  <c r="AP17" i="30"/>
  <c r="AQ17" i="30"/>
  <c r="AR17" i="30"/>
  <c r="AS17" i="30"/>
  <c r="AT17" i="30"/>
  <c r="AU17" i="30"/>
  <c r="AV17" i="30"/>
  <c r="AW17" i="30"/>
  <c r="AX17" i="30"/>
  <c r="AY17" i="30"/>
  <c r="AZ17" i="30"/>
  <c r="BA17" i="30"/>
  <c r="BB17" i="30"/>
  <c r="BC17" i="30"/>
  <c r="BD17" i="30"/>
  <c r="BE17" i="30"/>
  <c r="BF17" i="30"/>
  <c r="C18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AA18" i="30"/>
  <c r="AB18" i="30"/>
  <c r="AC18" i="30"/>
  <c r="AD18" i="30"/>
  <c r="AE18" i="30"/>
  <c r="AF18" i="30"/>
  <c r="AG18" i="30"/>
  <c r="AH18" i="30"/>
  <c r="AI18" i="30"/>
  <c r="AJ18" i="30"/>
  <c r="AK18" i="30"/>
  <c r="AL18" i="30"/>
  <c r="AM18" i="30"/>
  <c r="AN18" i="30"/>
  <c r="AO18" i="30"/>
  <c r="AP18" i="30"/>
  <c r="AQ18" i="30"/>
  <c r="AR18" i="30"/>
  <c r="AS18" i="30"/>
  <c r="AT18" i="30"/>
  <c r="AU18" i="30"/>
  <c r="AV18" i="30"/>
  <c r="AW18" i="30"/>
  <c r="AX18" i="30"/>
  <c r="AY18" i="30"/>
  <c r="AZ18" i="30"/>
  <c r="BA18" i="30"/>
  <c r="BB18" i="30"/>
  <c r="BC18" i="30"/>
  <c r="BD18" i="30"/>
  <c r="BE18" i="30"/>
  <c r="BF18" i="30"/>
  <c r="C19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AA19" i="30"/>
  <c r="AB19" i="30"/>
  <c r="AC19" i="30"/>
  <c r="AD19" i="30"/>
  <c r="AE19" i="30"/>
  <c r="AF19" i="30"/>
  <c r="AG19" i="30"/>
  <c r="AH19" i="30"/>
  <c r="AI19" i="30"/>
  <c r="AJ19" i="30"/>
  <c r="AK19" i="30"/>
  <c r="AL19" i="30"/>
  <c r="AM19" i="30"/>
  <c r="AN19" i="30"/>
  <c r="AO19" i="30"/>
  <c r="AP19" i="30"/>
  <c r="AQ19" i="30"/>
  <c r="AR19" i="30"/>
  <c r="AS19" i="30"/>
  <c r="AT19" i="30"/>
  <c r="AU19" i="30"/>
  <c r="AV19" i="30"/>
  <c r="AW19" i="30"/>
  <c r="AX19" i="30"/>
  <c r="AY19" i="30"/>
  <c r="AZ19" i="30"/>
  <c r="BA19" i="30"/>
  <c r="BB19" i="30"/>
  <c r="BC19" i="30"/>
  <c r="BD19" i="30"/>
  <c r="BE19" i="30"/>
  <c r="BF19" i="30"/>
  <c r="C20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AD20" i="30"/>
  <c r="AE20" i="30"/>
  <c r="AF20" i="30"/>
  <c r="AG20" i="30"/>
  <c r="AH20" i="30"/>
  <c r="AI20" i="30"/>
  <c r="AJ20" i="30"/>
  <c r="AK20" i="30"/>
  <c r="AL20" i="30"/>
  <c r="AM20" i="30"/>
  <c r="AN20" i="30"/>
  <c r="AO20" i="30"/>
  <c r="AP20" i="30"/>
  <c r="AQ20" i="30"/>
  <c r="AR20" i="30"/>
  <c r="AS20" i="30"/>
  <c r="AT20" i="30"/>
  <c r="AU20" i="30"/>
  <c r="AV20" i="30"/>
  <c r="AW20" i="30"/>
  <c r="AX20" i="30"/>
  <c r="AY20" i="30"/>
  <c r="AZ20" i="30"/>
  <c r="BA20" i="30"/>
  <c r="BB20" i="30"/>
  <c r="BC20" i="30"/>
  <c r="BD20" i="30"/>
  <c r="BE20" i="30"/>
  <c r="BF20" i="30"/>
  <c r="C21" i="30"/>
  <c r="D21" i="30"/>
  <c r="E21" i="30"/>
  <c r="F21" i="30"/>
  <c r="G21" i="30"/>
  <c r="H21" i="30"/>
  <c r="I21" i="30"/>
  <c r="J21" i="30"/>
  <c r="K21" i="30"/>
  <c r="L21" i="30"/>
  <c r="M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AE21" i="30"/>
  <c r="AF21" i="30"/>
  <c r="AG21" i="30"/>
  <c r="AH21" i="30"/>
  <c r="AI21" i="30"/>
  <c r="AJ21" i="30"/>
  <c r="AK21" i="30"/>
  <c r="AL21" i="30"/>
  <c r="AM21" i="30"/>
  <c r="AN21" i="30"/>
  <c r="AO21" i="30"/>
  <c r="AP21" i="30"/>
  <c r="AQ21" i="30"/>
  <c r="AR21" i="30"/>
  <c r="AS21" i="30"/>
  <c r="AT21" i="30"/>
  <c r="AU21" i="30"/>
  <c r="AV21" i="30"/>
  <c r="AW21" i="30"/>
  <c r="AX21" i="30"/>
  <c r="AY21" i="30"/>
  <c r="AZ21" i="30"/>
  <c r="BA21" i="30"/>
  <c r="BB21" i="30"/>
  <c r="BC21" i="30"/>
  <c r="BD21" i="30"/>
  <c r="BE21" i="30"/>
  <c r="BF21" i="30"/>
  <c r="C22" i="30"/>
  <c r="D22" i="30"/>
  <c r="E22" i="30"/>
  <c r="F22" i="30"/>
  <c r="G22" i="30"/>
  <c r="H22" i="30"/>
  <c r="I22" i="30"/>
  <c r="J22" i="30"/>
  <c r="K22" i="30"/>
  <c r="L22" i="30"/>
  <c r="M22" i="30"/>
  <c r="N22" i="30"/>
  <c r="O22" i="30"/>
  <c r="P22" i="30"/>
  <c r="Q22" i="30"/>
  <c r="R22" i="30"/>
  <c r="S22" i="30"/>
  <c r="T22" i="30"/>
  <c r="U22" i="30"/>
  <c r="V22" i="30"/>
  <c r="W22" i="30"/>
  <c r="X22" i="30"/>
  <c r="Y22" i="30"/>
  <c r="Z22" i="30"/>
  <c r="AA22" i="30"/>
  <c r="AB22" i="30"/>
  <c r="AC22" i="30"/>
  <c r="AD22" i="30"/>
  <c r="AE22" i="30"/>
  <c r="AF22" i="30"/>
  <c r="AG22" i="30"/>
  <c r="AH22" i="30"/>
  <c r="AI22" i="30"/>
  <c r="AJ22" i="30"/>
  <c r="AK22" i="30"/>
  <c r="AL22" i="30"/>
  <c r="AM22" i="30"/>
  <c r="AN22" i="30"/>
  <c r="AO22" i="30"/>
  <c r="AP22" i="30"/>
  <c r="AQ22" i="30"/>
  <c r="AR22" i="30"/>
  <c r="AS22" i="30"/>
  <c r="AT22" i="30"/>
  <c r="AU22" i="30"/>
  <c r="AV22" i="30"/>
  <c r="AW22" i="30"/>
  <c r="AX22" i="30"/>
  <c r="AY22" i="30"/>
  <c r="AZ22" i="30"/>
  <c r="BA22" i="30"/>
  <c r="BB22" i="30"/>
  <c r="BC22" i="30"/>
  <c r="BD22" i="30"/>
  <c r="BE22" i="30"/>
  <c r="BF22" i="30"/>
  <c r="C23" i="30"/>
  <c r="D23" i="30"/>
  <c r="E23" i="30"/>
  <c r="F23" i="30"/>
  <c r="G23" i="30"/>
  <c r="H23" i="30"/>
  <c r="I23" i="30"/>
  <c r="J23" i="30"/>
  <c r="K23" i="30"/>
  <c r="L23" i="30"/>
  <c r="M23" i="30"/>
  <c r="N23" i="30"/>
  <c r="O23" i="30"/>
  <c r="P23" i="30"/>
  <c r="Q23" i="30"/>
  <c r="R23" i="30"/>
  <c r="S23" i="30"/>
  <c r="T23" i="30"/>
  <c r="U23" i="30"/>
  <c r="V23" i="30"/>
  <c r="W23" i="30"/>
  <c r="X23" i="30"/>
  <c r="Y23" i="30"/>
  <c r="Z23" i="30"/>
  <c r="AA23" i="30"/>
  <c r="AB23" i="30"/>
  <c r="AC23" i="30"/>
  <c r="AD23" i="30"/>
  <c r="AE23" i="30"/>
  <c r="AF23" i="30"/>
  <c r="AG23" i="30"/>
  <c r="AH23" i="30"/>
  <c r="AI23" i="30"/>
  <c r="AJ23" i="30"/>
  <c r="AK23" i="30"/>
  <c r="AL23" i="30"/>
  <c r="AM23" i="30"/>
  <c r="AN23" i="30"/>
  <c r="AO23" i="30"/>
  <c r="AP23" i="30"/>
  <c r="AQ23" i="30"/>
  <c r="AR23" i="30"/>
  <c r="AS23" i="30"/>
  <c r="AT23" i="30"/>
  <c r="AU23" i="30"/>
  <c r="AV23" i="30"/>
  <c r="AW23" i="30"/>
  <c r="AX23" i="30"/>
  <c r="AY23" i="30"/>
  <c r="AZ23" i="30"/>
  <c r="BA23" i="30"/>
  <c r="BB23" i="30"/>
  <c r="BC23" i="30"/>
  <c r="BD23" i="30"/>
  <c r="BE23" i="30"/>
  <c r="BF23" i="30"/>
  <c r="C24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AH24" i="30"/>
  <c r="AI24" i="30"/>
  <c r="AJ24" i="30"/>
  <c r="AK24" i="30"/>
  <c r="AL24" i="30"/>
  <c r="AM24" i="30"/>
  <c r="AN24" i="30"/>
  <c r="AO24" i="30"/>
  <c r="AP24" i="30"/>
  <c r="AQ24" i="30"/>
  <c r="AR24" i="30"/>
  <c r="AS24" i="30"/>
  <c r="AT24" i="30"/>
  <c r="AU24" i="30"/>
  <c r="AV24" i="30"/>
  <c r="AW24" i="30"/>
  <c r="AX24" i="30"/>
  <c r="AY24" i="30"/>
  <c r="AZ24" i="30"/>
  <c r="BA24" i="30"/>
  <c r="BB24" i="30"/>
  <c r="BC24" i="30"/>
  <c r="BD24" i="30"/>
  <c r="BE24" i="30"/>
  <c r="BF24" i="30"/>
  <c r="C25" i="30"/>
  <c r="D25" i="30"/>
  <c r="E25" i="30"/>
  <c r="F25" i="30"/>
  <c r="G25" i="30"/>
  <c r="H25" i="30"/>
  <c r="I25" i="30"/>
  <c r="J25" i="30"/>
  <c r="K25" i="30"/>
  <c r="L25" i="30"/>
  <c r="M25" i="30"/>
  <c r="N25" i="30"/>
  <c r="O25" i="30"/>
  <c r="P25" i="30"/>
  <c r="Q25" i="30"/>
  <c r="R25" i="30"/>
  <c r="S25" i="30"/>
  <c r="T25" i="30"/>
  <c r="U25" i="30"/>
  <c r="V25" i="30"/>
  <c r="W25" i="30"/>
  <c r="X25" i="30"/>
  <c r="Y25" i="30"/>
  <c r="Z25" i="30"/>
  <c r="AA25" i="30"/>
  <c r="AB25" i="30"/>
  <c r="AC25" i="30"/>
  <c r="AD25" i="30"/>
  <c r="AE25" i="30"/>
  <c r="AF25" i="30"/>
  <c r="AG25" i="30"/>
  <c r="AH25" i="30"/>
  <c r="AI25" i="30"/>
  <c r="AJ25" i="30"/>
  <c r="AK25" i="30"/>
  <c r="AL25" i="30"/>
  <c r="AM25" i="30"/>
  <c r="AN25" i="30"/>
  <c r="AO25" i="30"/>
  <c r="AP25" i="30"/>
  <c r="AQ25" i="30"/>
  <c r="AR25" i="30"/>
  <c r="AS25" i="30"/>
  <c r="AT25" i="30"/>
  <c r="AU25" i="30"/>
  <c r="AV25" i="30"/>
  <c r="AW25" i="30"/>
  <c r="AX25" i="30"/>
  <c r="AY25" i="30"/>
  <c r="AZ25" i="30"/>
  <c r="BA25" i="30"/>
  <c r="BB25" i="30"/>
  <c r="BC25" i="30"/>
  <c r="BD25" i="30"/>
  <c r="BE25" i="30"/>
  <c r="BF25" i="30"/>
  <c r="C26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AC26" i="30"/>
  <c r="AD26" i="30"/>
  <c r="AE26" i="30"/>
  <c r="AF26" i="30"/>
  <c r="AG26" i="30"/>
  <c r="AH26" i="30"/>
  <c r="AI26" i="30"/>
  <c r="AJ26" i="30"/>
  <c r="AK26" i="30"/>
  <c r="AL26" i="30"/>
  <c r="AM26" i="30"/>
  <c r="AN26" i="30"/>
  <c r="AO26" i="30"/>
  <c r="AP26" i="30"/>
  <c r="AQ26" i="30"/>
  <c r="AR26" i="30"/>
  <c r="AS26" i="30"/>
  <c r="AT26" i="30"/>
  <c r="AU26" i="30"/>
  <c r="AV26" i="30"/>
  <c r="AW26" i="30"/>
  <c r="AX26" i="30"/>
  <c r="AY26" i="30"/>
  <c r="AZ26" i="30"/>
  <c r="BA26" i="30"/>
  <c r="BB26" i="30"/>
  <c r="BC26" i="30"/>
  <c r="BD26" i="30"/>
  <c r="BE26" i="30"/>
  <c r="BF26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" i="30"/>
  <c r="C2" i="29"/>
  <c r="D2" i="29"/>
  <c r="E2" i="29"/>
  <c r="F2" i="29"/>
  <c r="G2" i="29"/>
  <c r="H2" i="29"/>
  <c r="I2" i="29"/>
  <c r="J2" i="29"/>
  <c r="K2" i="29"/>
  <c r="L2" i="29"/>
  <c r="M2" i="29"/>
  <c r="N2" i="29"/>
  <c r="O2" i="29"/>
  <c r="P2" i="29"/>
  <c r="Q2" i="29"/>
  <c r="R2" i="29"/>
  <c r="S2" i="29"/>
  <c r="T2" i="29"/>
  <c r="U2" i="29"/>
  <c r="V2" i="29"/>
  <c r="W2" i="29"/>
  <c r="X2" i="29"/>
  <c r="Y2" i="29"/>
  <c r="Z2" i="29"/>
  <c r="AA2" i="29"/>
  <c r="AB2" i="29"/>
  <c r="AC2" i="29"/>
  <c r="AD2" i="29"/>
  <c r="AE2" i="29"/>
  <c r="AF2" i="29"/>
  <c r="AG2" i="29"/>
  <c r="AH2" i="29"/>
  <c r="AI2" i="29"/>
  <c r="AJ2" i="29"/>
  <c r="AK2" i="29"/>
  <c r="AL2" i="29"/>
  <c r="AM2" i="29"/>
  <c r="AN2" i="29"/>
  <c r="AO2" i="29"/>
  <c r="AP2" i="29"/>
  <c r="AQ2" i="29"/>
  <c r="AR2" i="29"/>
  <c r="AS2" i="29"/>
  <c r="AT2" i="29"/>
  <c r="AU2" i="29"/>
  <c r="AV2" i="29"/>
  <c r="AW2" i="29"/>
  <c r="AX2" i="29"/>
  <c r="AY2" i="29"/>
  <c r="AZ2" i="29"/>
  <c r="BA2" i="29"/>
  <c r="BB2" i="29"/>
  <c r="BC2" i="29"/>
  <c r="BD2" i="29"/>
  <c r="BE2" i="29"/>
  <c r="BF2" i="29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AH3" i="29"/>
  <c r="AI3" i="29"/>
  <c r="AJ3" i="29"/>
  <c r="AK3" i="29"/>
  <c r="AL3" i="29"/>
  <c r="AM3" i="29"/>
  <c r="AN3" i="29"/>
  <c r="AO3" i="29"/>
  <c r="AP3" i="29"/>
  <c r="AQ3" i="29"/>
  <c r="AR3" i="29"/>
  <c r="AS3" i="29"/>
  <c r="AT3" i="29"/>
  <c r="AU3" i="29"/>
  <c r="AV3" i="29"/>
  <c r="AW3" i="29"/>
  <c r="AX3" i="29"/>
  <c r="AY3" i="29"/>
  <c r="AZ3" i="29"/>
  <c r="BA3" i="29"/>
  <c r="BB3" i="29"/>
  <c r="BC3" i="29"/>
  <c r="BD3" i="29"/>
  <c r="BE3" i="29"/>
  <c r="BF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AG4" i="29"/>
  <c r="AH4" i="29"/>
  <c r="AI4" i="29"/>
  <c r="AJ4" i="29"/>
  <c r="AK4" i="29"/>
  <c r="AL4" i="29"/>
  <c r="AM4" i="29"/>
  <c r="AN4" i="29"/>
  <c r="AO4" i="29"/>
  <c r="AP4" i="29"/>
  <c r="AQ4" i="29"/>
  <c r="AR4" i="29"/>
  <c r="AS4" i="29"/>
  <c r="AT4" i="29"/>
  <c r="AU4" i="29"/>
  <c r="AV4" i="29"/>
  <c r="AW4" i="29"/>
  <c r="AX4" i="29"/>
  <c r="AY4" i="29"/>
  <c r="AZ4" i="29"/>
  <c r="BA4" i="29"/>
  <c r="BB4" i="29"/>
  <c r="BC4" i="29"/>
  <c r="BD4" i="29"/>
  <c r="BE4" i="29"/>
  <c r="BF4" i="29"/>
  <c r="C5" i="29"/>
  <c r="D5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AC5" i="29"/>
  <c r="AD5" i="29"/>
  <c r="AE5" i="29"/>
  <c r="AF5" i="29"/>
  <c r="AG5" i="29"/>
  <c r="AH5" i="29"/>
  <c r="AI5" i="29"/>
  <c r="AJ5" i="29"/>
  <c r="AK5" i="29"/>
  <c r="AL5" i="29"/>
  <c r="AM5" i="29"/>
  <c r="AN5" i="29"/>
  <c r="AO5" i="29"/>
  <c r="AP5" i="29"/>
  <c r="AQ5" i="29"/>
  <c r="AR5" i="29"/>
  <c r="AS5" i="29"/>
  <c r="AT5" i="29"/>
  <c r="AU5" i="29"/>
  <c r="AV5" i="29"/>
  <c r="AW5" i="29"/>
  <c r="AX5" i="29"/>
  <c r="AY5" i="29"/>
  <c r="AZ5" i="29"/>
  <c r="BA5" i="29"/>
  <c r="BB5" i="29"/>
  <c r="BC5" i="29"/>
  <c r="BD5" i="29"/>
  <c r="BE5" i="29"/>
  <c r="BF5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AD6" i="29"/>
  <c r="AE6" i="29"/>
  <c r="AF6" i="29"/>
  <c r="AG6" i="29"/>
  <c r="AH6" i="29"/>
  <c r="AI6" i="29"/>
  <c r="AJ6" i="29"/>
  <c r="AK6" i="29"/>
  <c r="AL6" i="29"/>
  <c r="AM6" i="29"/>
  <c r="AN6" i="29"/>
  <c r="AO6" i="29"/>
  <c r="AP6" i="29"/>
  <c r="AQ6" i="29"/>
  <c r="AR6" i="29"/>
  <c r="AS6" i="29"/>
  <c r="AT6" i="29"/>
  <c r="AU6" i="29"/>
  <c r="AV6" i="29"/>
  <c r="AW6" i="29"/>
  <c r="AX6" i="29"/>
  <c r="AY6" i="29"/>
  <c r="AZ6" i="29"/>
  <c r="BA6" i="29"/>
  <c r="BB6" i="29"/>
  <c r="BC6" i="29"/>
  <c r="BD6" i="29"/>
  <c r="BE6" i="29"/>
  <c r="BF6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AG7" i="29"/>
  <c r="AH7" i="29"/>
  <c r="AI7" i="29"/>
  <c r="AJ7" i="29"/>
  <c r="AK7" i="29"/>
  <c r="AL7" i="29"/>
  <c r="AM7" i="29"/>
  <c r="AN7" i="29"/>
  <c r="AO7" i="29"/>
  <c r="AP7" i="29"/>
  <c r="AQ7" i="29"/>
  <c r="AR7" i="29"/>
  <c r="AS7" i="29"/>
  <c r="AT7" i="29"/>
  <c r="AU7" i="29"/>
  <c r="AV7" i="29"/>
  <c r="AW7" i="29"/>
  <c r="AX7" i="29"/>
  <c r="AY7" i="29"/>
  <c r="AZ7" i="29"/>
  <c r="BA7" i="29"/>
  <c r="BB7" i="29"/>
  <c r="BC7" i="29"/>
  <c r="BD7" i="29"/>
  <c r="BE7" i="29"/>
  <c r="BF7" i="29"/>
  <c r="C8" i="29"/>
  <c r="D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AD8" i="29"/>
  <c r="AE8" i="29"/>
  <c r="AF8" i="29"/>
  <c r="AG8" i="29"/>
  <c r="AH8" i="29"/>
  <c r="AI8" i="29"/>
  <c r="AJ8" i="29"/>
  <c r="AK8" i="29"/>
  <c r="AL8" i="29"/>
  <c r="AM8" i="29"/>
  <c r="AN8" i="29"/>
  <c r="AO8" i="29"/>
  <c r="AP8" i="29"/>
  <c r="AQ8" i="29"/>
  <c r="AR8" i="29"/>
  <c r="AS8" i="29"/>
  <c r="AT8" i="29"/>
  <c r="AU8" i="29"/>
  <c r="AV8" i="29"/>
  <c r="AW8" i="29"/>
  <c r="AX8" i="29"/>
  <c r="AY8" i="29"/>
  <c r="AZ8" i="29"/>
  <c r="BA8" i="29"/>
  <c r="BB8" i="29"/>
  <c r="BC8" i="29"/>
  <c r="BD8" i="29"/>
  <c r="BE8" i="29"/>
  <c r="BF8" i="29"/>
  <c r="C9" i="29"/>
  <c r="D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AD9" i="29"/>
  <c r="AE9" i="29"/>
  <c r="AF9" i="29"/>
  <c r="AG9" i="29"/>
  <c r="AH9" i="29"/>
  <c r="AI9" i="29"/>
  <c r="AJ9" i="29"/>
  <c r="AK9" i="29"/>
  <c r="AL9" i="29"/>
  <c r="AM9" i="29"/>
  <c r="AN9" i="29"/>
  <c r="AO9" i="29"/>
  <c r="AP9" i="29"/>
  <c r="AQ9" i="29"/>
  <c r="AR9" i="29"/>
  <c r="AS9" i="29"/>
  <c r="AT9" i="29"/>
  <c r="AU9" i="29"/>
  <c r="AV9" i="29"/>
  <c r="AW9" i="29"/>
  <c r="AX9" i="29"/>
  <c r="AY9" i="29"/>
  <c r="AZ9" i="29"/>
  <c r="BA9" i="29"/>
  <c r="BB9" i="29"/>
  <c r="BC9" i="29"/>
  <c r="BD9" i="29"/>
  <c r="BE9" i="29"/>
  <c r="BF9" i="29"/>
  <c r="C10" i="29"/>
  <c r="D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AD10" i="29"/>
  <c r="AE10" i="29"/>
  <c r="AF10" i="29"/>
  <c r="AG10" i="29"/>
  <c r="AH10" i="29"/>
  <c r="AI10" i="29"/>
  <c r="AJ10" i="29"/>
  <c r="AK10" i="29"/>
  <c r="AL10" i="29"/>
  <c r="AM10" i="29"/>
  <c r="AN10" i="29"/>
  <c r="AO10" i="29"/>
  <c r="AP10" i="29"/>
  <c r="AQ10" i="29"/>
  <c r="AR10" i="29"/>
  <c r="AS10" i="29"/>
  <c r="AT10" i="29"/>
  <c r="AU10" i="29"/>
  <c r="AV10" i="29"/>
  <c r="AW10" i="29"/>
  <c r="AX10" i="29"/>
  <c r="AY10" i="29"/>
  <c r="AZ10" i="29"/>
  <c r="BA10" i="29"/>
  <c r="BB10" i="29"/>
  <c r="BC10" i="29"/>
  <c r="BD10" i="29"/>
  <c r="BE10" i="29"/>
  <c r="BF10" i="29"/>
  <c r="C11" i="29"/>
  <c r="D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AD11" i="29"/>
  <c r="AE11" i="29"/>
  <c r="AF11" i="29"/>
  <c r="AG11" i="29"/>
  <c r="AH11" i="29"/>
  <c r="AI11" i="29"/>
  <c r="AJ11" i="29"/>
  <c r="AK11" i="29"/>
  <c r="AL11" i="29"/>
  <c r="AM11" i="29"/>
  <c r="AN11" i="29"/>
  <c r="AO11" i="29"/>
  <c r="AP11" i="29"/>
  <c r="AQ11" i="29"/>
  <c r="AR11" i="29"/>
  <c r="AS11" i="29"/>
  <c r="AT11" i="29"/>
  <c r="AU11" i="29"/>
  <c r="AV11" i="29"/>
  <c r="AW11" i="29"/>
  <c r="AX11" i="29"/>
  <c r="AY11" i="29"/>
  <c r="AZ11" i="29"/>
  <c r="BA11" i="29"/>
  <c r="BB11" i="29"/>
  <c r="BC11" i="29"/>
  <c r="BD11" i="29"/>
  <c r="BE11" i="29"/>
  <c r="BF11" i="29"/>
  <c r="C12" i="29"/>
  <c r="D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AD12" i="29"/>
  <c r="AE12" i="29"/>
  <c r="AF12" i="29"/>
  <c r="AG12" i="29"/>
  <c r="AH12" i="29"/>
  <c r="AI12" i="29"/>
  <c r="AJ12" i="29"/>
  <c r="AK12" i="29"/>
  <c r="AL12" i="29"/>
  <c r="AM12" i="29"/>
  <c r="AN12" i="29"/>
  <c r="AO12" i="29"/>
  <c r="AP12" i="29"/>
  <c r="AQ12" i="29"/>
  <c r="AR12" i="29"/>
  <c r="AS12" i="29"/>
  <c r="AT12" i="29"/>
  <c r="AU12" i="29"/>
  <c r="AV12" i="29"/>
  <c r="AW12" i="29"/>
  <c r="AX12" i="29"/>
  <c r="AY12" i="29"/>
  <c r="AZ12" i="29"/>
  <c r="BA12" i="29"/>
  <c r="BB12" i="29"/>
  <c r="BC12" i="29"/>
  <c r="BD12" i="29"/>
  <c r="BE12" i="29"/>
  <c r="BF12" i="29"/>
  <c r="C13" i="29"/>
  <c r="D13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AJ13" i="29"/>
  <c r="AK13" i="29"/>
  <c r="AL13" i="29"/>
  <c r="AM13" i="29"/>
  <c r="AN13" i="29"/>
  <c r="AO13" i="29"/>
  <c r="AP13" i="29"/>
  <c r="AQ13" i="29"/>
  <c r="AR13" i="29"/>
  <c r="AS13" i="29"/>
  <c r="AT13" i="29"/>
  <c r="AU13" i="29"/>
  <c r="AV13" i="29"/>
  <c r="AW13" i="29"/>
  <c r="AX13" i="29"/>
  <c r="AY13" i="29"/>
  <c r="AZ13" i="29"/>
  <c r="BA13" i="29"/>
  <c r="BB13" i="29"/>
  <c r="BC13" i="29"/>
  <c r="BD13" i="29"/>
  <c r="BE13" i="29"/>
  <c r="BF13" i="29"/>
  <c r="C14" i="29"/>
  <c r="D14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W14" i="29"/>
  <c r="X14" i="29"/>
  <c r="Y14" i="29"/>
  <c r="Z14" i="29"/>
  <c r="AA14" i="29"/>
  <c r="AB14" i="29"/>
  <c r="AC14" i="29"/>
  <c r="AD14" i="29"/>
  <c r="AE14" i="29"/>
  <c r="AF14" i="29"/>
  <c r="AG14" i="29"/>
  <c r="AH14" i="29"/>
  <c r="AI14" i="29"/>
  <c r="AJ14" i="29"/>
  <c r="AK14" i="29"/>
  <c r="AL14" i="29"/>
  <c r="AM14" i="29"/>
  <c r="AN14" i="29"/>
  <c r="AO14" i="29"/>
  <c r="AP14" i="29"/>
  <c r="AQ14" i="29"/>
  <c r="AR14" i="29"/>
  <c r="AS14" i="29"/>
  <c r="AT14" i="29"/>
  <c r="AU14" i="29"/>
  <c r="AV14" i="29"/>
  <c r="AW14" i="29"/>
  <c r="AX14" i="29"/>
  <c r="AY14" i="29"/>
  <c r="AZ14" i="29"/>
  <c r="BA14" i="29"/>
  <c r="BB14" i="29"/>
  <c r="BC14" i="29"/>
  <c r="BD14" i="29"/>
  <c r="BE14" i="29"/>
  <c r="BF14" i="29"/>
  <c r="C15" i="29"/>
  <c r="D15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AD15" i="29"/>
  <c r="AE15" i="29"/>
  <c r="AF15" i="29"/>
  <c r="AG15" i="29"/>
  <c r="AH15" i="29"/>
  <c r="AI15" i="29"/>
  <c r="AJ15" i="29"/>
  <c r="AK15" i="29"/>
  <c r="AL15" i="29"/>
  <c r="AM15" i="29"/>
  <c r="AN15" i="29"/>
  <c r="AO15" i="29"/>
  <c r="AP15" i="29"/>
  <c r="AQ15" i="29"/>
  <c r="AR15" i="29"/>
  <c r="AS15" i="29"/>
  <c r="AT15" i="29"/>
  <c r="AU15" i="29"/>
  <c r="AV15" i="29"/>
  <c r="AW15" i="29"/>
  <c r="AX15" i="29"/>
  <c r="AY15" i="29"/>
  <c r="AZ15" i="29"/>
  <c r="BA15" i="29"/>
  <c r="BB15" i="29"/>
  <c r="BC15" i="29"/>
  <c r="BD15" i="29"/>
  <c r="BE15" i="29"/>
  <c r="BF15" i="29"/>
  <c r="C16" i="29"/>
  <c r="D16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AD16" i="29"/>
  <c r="AE16" i="29"/>
  <c r="AF16" i="29"/>
  <c r="AG16" i="29"/>
  <c r="AH16" i="29"/>
  <c r="AI16" i="29"/>
  <c r="AJ16" i="29"/>
  <c r="AK16" i="29"/>
  <c r="AL16" i="29"/>
  <c r="AM16" i="29"/>
  <c r="AN16" i="29"/>
  <c r="AO16" i="29"/>
  <c r="AP16" i="29"/>
  <c r="AQ16" i="29"/>
  <c r="AR16" i="29"/>
  <c r="AS16" i="29"/>
  <c r="AT16" i="29"/>
  <c r="AU16" i="29"/>
  <c r="AV16" i="29"/>
  <c r="AW16" i="29"/>
  <c r="AX16" i="29"/>
  <c r="AY16" i="29"/>
  <c r="AZ16" i="29"/>
  <c r="BA16" i="29"/>
  <c r="BB16" i="29"/>
  <c r="BC16" i="29"/>
  <c r="BD16" i="29"/>
  <c r="BE16" i="29"/>
  <c r="BF16" i="29"/>
  <c r="C17" i="29"/>
  <c r="D17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AD17" i="29"/>
  <c r="AE17" i="29"/>
  <c r="AF17" i="29"/>
  <c r="AG17" i="29"/>
  <c r="AH17" i="29"/>
  <c r="AI17" i="29"/>
  <c r="AJ17" i="29"/>
  <c r="AK17" i="29"/>
  <c r="AL17" i="29"/>
  <c r="AM17" i="29"/>
  <c r="AN17" i="29"/>
  <c r="AO17" i="29"/>
  <c r="AP17" i="29"/>
  <c r="AQ17" i="29"/>
  <c r="AR17" i="29"/>
  <c r="AS17" i="29"/>
  <c r="AT17" i="29"/>
  <c r="AU17" i="29"/>
  <c r="AV17" i="29"/>
  <c r="AW17" i="29"/>
  <c r="AX17" i="29"/>
  <c r="AY17" i="29"/>
  <c r="AZ17" i="29"/>
  <c r="BA17" i="29"/>
  <c r="BB17" i="29"/>
  <c r="BC17" i="29"/>
  <c r="BD17" i="29"/>
  <c r="BE17" i="29"/>
  <c r="BF17" i="29"/>
  <c r="C18" i="29"/>
  <c r="D18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W18" i="29"/>
  <c r="X18" i="29"/>
  <c r="Y18" i="29"/>
  <c r="Z18" i="29"/>
  <c r="AA18" i="29"/>
  <c r="AB18" i="29"/>
  <c r="AC18" i="29"/>
  <c r="AD18" i="29"/>
  <c r="AE18" i="29"/>
  <c r="AF18" i="29"/>
  <c r="AG18" i="29"/>
  <c r="AH18" i="29"/>
  <c r="AI18" i="29"/>
  <c r="AJ18" i="29"/>
  <c r="AK18" i="29"/>
  <c r="AL18" i="29"/>
  <c r="AM18" i="29"/>
  <c r="AN18" i="29"/>
  <c r="AO18" i="29"/>
  <c r="AP18" i="29"/>
  <c r="AQ18" i="29"/>
  <c r="AR18" i="29"/>
  <c r="AS18" i="29"/>
  <c r="AT18" i="29"/>
  <c r="AU18" i="29"/>
  <c r="AV18" i="29"/>
  <c r="AW18" i="29"/>
  <c r="AX18" i="29"/>
  <c r="AY18" i="29"/>
  <c r="AZ18" i="29"/>
  <c r="BA18" i="29"/>
  <c r="BB18" i="29"/>
  <c r="BC18" i="29"/>
  <c r="BD18" i="29"/>
  <c r="BE18" i="29"/>
  <c r="BF18" i="29"/>
  <c r="C19" i="29"/>
  <c r="D19" i="29"/>
  <c r="E19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W19" i="29"/>
  <c r="X19" i="29"/>
  <c r="Y19" i="29"/>
  <c r="Z19" i="29"/>
  <c r="AA19" i="29"/>
  <c r="AB19" i="29"/>
  <c r="AC19" i="29"/>
  <c r="AD19" i="29"/>
  <c r="AE19" i="29"/>
  <c r="AF19" i="29"/>
  <c r="AG19" i="29"/>
  <c r="AH19" i="29"/>
  <c r="AI19" i="29"/>
  <c r="AJ19" i="29"/>
  <c r="AK19" i="29"/>
  <c r="AL19" i="29"/>
  <c r="AM19" i="29"/>
  <c r="AN19" i="29"/>
  <c r="AO19" i="29"/>
  <c r="AP19" i="29"/>
  <c r="AQ19" i="29"/>
  <c r="AR19" i="29"/>
  <c r="AS19" i="29"/>
  <c r="AT19" i="29"/>
  <c r="AU19" i="29"/>
  <c r="AV19" i="29"/>
  <c r="AW19" i="29"/>
  <c r="AX19" i="29"/>
  <c r="AY19" i="29"/>
  <c r="AZ19" i="29"/>
  <c r="BA19" i="29"/>
  <c r="BB19" i="29"/>
  <c r="BC19" i="29"/>
  <c r="BD19" i="29"/>
  <c r="BE19" i="29"/>
  <c r="BF19" i="29"/>
  <c r="C20" i="29"/>
  <c r="D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AD20" i="29"/>
  <c r="AE20" i="29"/>
  <c r="AF20" i="29"/>
  <c r="AG20" i="29"/>
  <c r="AH20" i="29"/>
  <c r="AI20" i="29"/>
  <c r="AJ20" i="29"/>
  <c r="AK20" i="29"/>
  <c r="AL20" i="29"/>
  <c r="AM20" i="29"/>
  <c r="AN20" i="29"/>
  <c r="AO20" i="29"/>
  <c r="AP20" i="29"/>
  <c r="AQ20" i="29"/>
  <c r="AR20" i="29"/>
  <c r="AS20" i="29"/>
  <c r="AT20" i="29"/>
  <c r="AU20" i="29"/>
  <c r="AV20" i="29"/>
  <c r="AW20" i="29"/>
  <c r="AX20" i="29"/>
  <c r="AY20" i="29"/>
  <c r="AZ20" i="29"/>
  <c r="BA20" i="29"/>
  <c r="BB20" i="29"/>
  <c r="BC20" i="29"/>
  <c r="BD20" i="29"/>
  <c r="BE20" i="29"/>
  <c r="BF20" i="29"/>
  <c r="C21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AH21" i="29"/>
  <c r="AI21" i="29"/>
  <c r="AJ21" i="29"/>
  <c r="AK21" i="29"/>
  <c r="AL21" i="29"/>
  <c r="AM21" i="29"/>
  <c r="AN21" i="29"/>
  <c r="AO21" i="29"/>
  <c r="AP21" i="29"/>
  <c r="AQ21" i="29"/>
  <c r="AR21" i="29"/>
  <c r="AS21" i="29"/>
  <c r="AT21" i="29"/>
  <c r="AU21" i="29"/>
  <c r="AV21" i="29"/>
  <c r="AW21" i="29"/>
  <c r="AX21" i="29"/>
  <c r="AY21" i="29"/>
  <c r="AZ21" i="29"/>
  <c r="BA21" i="29"/>
  <c r="BB21" i="29"/>
  <c r="BC21" i="29"/>
  <c r="BD21" i="29"/>
  <c r="BE21" i="29"/>
  <c r="BF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AH22" i="29"/>
  <c r="AI22" i="29"/>
  <c r="AJ22" i="29"/>
  <c r="AK22" i="29"/>
  <c r="AL22" i="29"/>
  <c r="AM22" i="29"/>
  <c r="AN22" i="29"/>
  <c r="AO22" i="29"/>
  <c r="AP22" i="29"/>
  <c r="AQ22" i="29"/>
  <c r="AR22" i="29"/>
  <c r="AS22" i="29"/>
  <c r="AT22" i="29"/>
  <c r="AU22" i="29"/>
  <c r="AV22" i="29"/>
  <c r="AW22" i="29"/>
  <c r="AX22" i="29"/>
  <c r="AY22" i="29"/>
  <c r="AZ22" i="29"/>
  <c r="BA22" i="29"/>
  <c r="BB22" i="29"/>
  <c r="BC22" i="29"/>
  <c r="BD22" i="29"/>
  <c r="BE22" i="29"/>
  <c r="BF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AH23" i="29"/>
  <c r="AI23" i="29"/>
  <c r="AJ23" i="29"/>
  <c r="AK23" i="29"/>
  <c r="AL23" i="29"/>
  <c r="AM23" i="29"/>
  <c r="AN23" i="29"/>
  <c r="AO23" i="29"/>
  <c r="AP23" i="29"/>
  <c r="AQ23" i="29"/>
  <c r="AR23" i="29"/>
  <c r="AS23" i="29"/>
  <c r="AT23" i="29"/>
  <c r="AU23" i="29"/>
  <c r="AV23" i="29"/>
  <c r="AW23" i="29"/>
  <c r="AX23" i="29"/>
  <c r="AY23" i="29"/>
  <c r="AZ23" i="29"/>
  <c r="BA23" i="29"/>
  <c r="BB23" i="29"/>
  <c r="BC23" i="29"/>
  <c r="BD23" i="29"/>
  <c r="BE23" i="29"/>
  <c r="BF23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AH24" i="29"/>
  <c r="AI24" i="29"/>
  <c r="AJ24" i="29"/>
  <c r="AK24" i="29"/>
  <c r="AL24" i="29"/>
  <c r="AM24" i="29"/>
  <c r="AN24" i="29"/>
  <c r="AO24" i="29"/>
  <c r="AP24" i="29"/>
  <c r="AQ24" i="29"/>
  <c r="AR24" i="29"/>
  <c r="AS24" i="29"/>
  <c r="AT24" i="29"/>
  <c r="AU24" i="29"/>
  <c r="AV24" i="29"/>
  <c r="AW24" i="29"/>
  <c r="AX24" i="29"/>
  <c r="AY24" i="29"/>
  <c r="AZ24" i="29"/>
  <c r="BA24" i="29"/>
  <c r="BB24" i="29"/>
  <c r="BC24" i="29"/>
  <c r="BD24" i="29"/>
  <c r="BE24" i="29"/>
  <c r="BF24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AH25" i="29"/>
  <c r="AI25" i="29"/>
  <c r="AJ25" i="29"/>
  <c r="AK25" i="29"/>
  <c r="AL25" i="29"/>
  <c r="AM25" i="29"/>
  <c r="AN25" i="29"/>
  <c r="AO25" i="29"/>
  <c r="AP25" i="29"/>
  <c r="AQ25" i="29"/>
  <c r="AR25" i="29"/>
  <c r="AS25" i="29"/>
  <c r="AT25" i="29"/>
  <c r="AU25" i="29"/>
  <c r="AV25" i="29"/>
  <c r="AW25" i="29"/>
  <c r="AX25" i="29"/>
  <c r="AY25" i="29"/>
  <c r="AZ25" i="29"/>
  <c r="BA25" i="29"/>
  <c r="BB25" i="29"/>
  <c r="BC25" i="29"/>
  <c r="BD25" i="29"/>
  <c r="BE25" i="29"/>
  <c r="BF25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AH26" i="29"/>
  <c r="AI26" i="29"/>
  <c r="AJ26" i="29"/>
  <c r="AK26" i="29"/>
  <c r="AL26" i="29"/>
  <c r="AM26" i="29"/>
  <c r="AN26" i="29"/>
  <c r="AO26" i="29"/>
  <c r="AP26" i="29"/>
  <c r="AQ26" i="29"/>
  <c r="AR26" i="29"/>
  <c r="AS26" i="29"/>
  <c r="AT26" i="29"/>
  <c r="AU26" i="29"/>
  <c r="AV26" i="29"/>
  <c r="AW26" i="29"/>
  <c r="AX26" i="29"/>
  <c r="AY26" i="29"/>
  <c r="AZ26" i="29"/>
  <c r="BA26" i="29"/>
  <c r="BB26" i="29"/>
  <c r="BC26" i="29"/>
  <c r="BD26" i="29"/>
  <c r="BE26" i="29"/>
  <c r="BF26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" i="29"/>
  <c r="C2" i="28"/>
  <c r="D2" i="28"/>
  <c r="E2" i="28"/>
  <c r="F2" i="28"/>
  <c r="G2" i="28"/>
  <c r="H2" i="28"/>
  <c r="I2" i="28"/>
  <c r="J2" i="28"/>
  <c r="K2" i="28"/>
  <c r="L2" i="28"/>
  <c r="M2" i="28"/>
  <c r="N2" i="28"/>
  <c r="O2" i="28"/>
  <c r="P2" i="28"/>
  <c r="Q2" i="28"/>
  <c r="R2" i="28"/>
  <c r="S2" i="28"/>
  <c r="T2" i="28"/>
  <c r="U2" i="28"/>
  <c r="V2" i="28"/>
  <c r="W2" i="28"/>
  <c r="X2" i="28"/>
  <c r="Y2" i="28"/>
  <c r="Z2" i="28"/>
  <c r="AA2" i="28"/>
  <c r="AB2" i="28"/>
  <c r="AC2" i="28"/>
  <c r="AD2" i="28"/>
  <c r="AE2" i="28"/>
  <c r="AF2" i="28"/>
  <c r="AG2" i="28"/>
  <c r="AH2" i="28"/>
  <c r="AI2" i="28"/>
  <c r="AJ2" i="28"/>
  <c r="AK2" i="28"/>
  <c r="AL2" i="28"/>
  <c r="AM2" i="28"/>
  <c r="AN2" i="28"/>
  <c r="AO2" i="28"/>
  <c r="AP2" i="28"/>
  <c r="AQ2" i="28"/>
  <c r="AR2" i="28"/>
  <c r="AS2" i="28"/>
  <c r="AT2" i="28"/>
  <c r="AU2" i="28"/>
  <c r="AV2" i="28"/>
  <c r="AW2" i="28"/>
  <c r="AX2" i="28"/>
  <c r="AY2" i="28"/>
  <c r="AZ2" i="28"/>
  <c r="BA2" i="28"/>
  <c r="BB2" i="28"/>
  <c r="BC2" i="28"/>
  <c r="BD2" i="28"/>
  <c r="BE2" i="28"/>
  <c r="BF2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AP3" i="28"/>
  <c r="AQ3" i="28"/>
  <c r="AR3" i="28"/>
  <c r="AS3" i="28"/>
  <c r="AT3" i="28"/>
  <c r="AU3" i="28"/>
  <c r="AV3" i="28"/>
  <c r="AW3" i="28"/>
  <c r="AX3" i="28"/>
  <c r="AY3" i="28"/>
  <c r="AZ3" i="28"/>
  <c r="BA3" i="28"/>
  <c r="BB3" i="28"/>
  <c r="BC3" i="28"/>
  <c r="BD3" i="28"/>
  <c r="BE3" i="28"/>
  <c r="BF3" i="28"/>
  <c r="C4" i="28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AP4" i="28"/>
  <c r="AQ4" i="28"/>
  <c r="AR4" i="28"/>
  <c r="AS4" i="28"/>
  <c r="AT4" i="28"/>
  <c r="AU4" i="28"/>
  <c r="AV4" i="28"/>
  <c r="AW4" i="28"/>
  <c r="AX4" i="28"/>
  <c r="AY4" i="28"/>
  <c r="AZ4" i="28"/>
  <c r="BA4" i="28"/>
  <c r="BB4" i="28"/>
  <c r="BC4" i="28"/>
  <c r="BD4" i="28"/>
  <c r="BE4" i="28"/>
  <c r="BF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AT5" i="28"/>
  <c r="AU5" i="28"/>
  <c r="AV5" i="28"/>
  <c r="AW5" i="28"/>
  <c r="AX5" i="28"/>
  <c r="AY5" i="28"/>
  <c r="AZ5" i="28"/>
  <c r="BA5" i="28"/>
  <c r="BB5" i="28"/>
  <c r="BC5" i="28"/>
  <c r="BD5" i="28"/>
  <c r="BE5" i="28"/>
  <c r="BF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AP6" i="28"/>
  <c r="AQ6" i="28"/>
  <c r="AR6" i="28"/>
  <c r="AS6" i="28"/>
  <c r="AT6" i="28"/>
  <c r="AU6" i="28"/>
  <c r="AV6" i="28"/>
  <c r="AW6" i="28"/>
  <c r="AX6" i="28"/>
  <c r="AY6" i="28"/>
  <c r="AZ6" i="28"/>
  <c r="BA6" i="28"/>
  <c r="BB6" i="28"/>
  <c r="BC6" i="28"/>
  <c r="BD6" i="28"/>
  <c r="BE6" i="28"/>
  <c r="BF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BA7" i="28"/>
  <c r="BB7" i="28"/>
  <c r="BC7" i="28"/>
  <c r="BD7" i="28"/>
  <c r="BE7" i="28"/>
  <c r="BF7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AP9" i="28"/>
  <c r="AQ9" i="28"/>
  <c r="AR9" i="28"/>
  <c r="AS9" i="28"/>
  <c r="AT9" i="28"/>
  <c r="AU9" i="28"/>
  <c r="AV9" i="28"/>
  <c r="AW9" i="28"/>
  <c r="AX9" i="28"/>
  <c r="AY9" i="28"/>
  <c r="AZ9" i="28"/>
  <c r="BA9" i="28"/>
  <c r="BB9" i="28"/>
  <c r="BC9" i="28"/>
  <c r="BD9" i="28"/>
  <c r="BE9" i="28"/>
  <c r="BF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C11" i="28"/>
  <c r="D11" i="28"/>
  <c r="E11" i="28"/>
  <c r="F11" i="28"/>
  <c r="G11" i="28"/>
  <c r="H11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U11" i="28"/>
  <c r="AV11" i="28"/>
  <c r="AW11" i="28"/>
  <c r="AX11" i="28"/>
  <c r="AY11" i="28"/>
  <c r="AZ11" i="28"/>
  <c r="BA11" i="28"/>
  <c r="BB11" i="28"/>
  <c r="BC11" i="28"/>
  <c r="BD11" i="28"/>
  <c r="BE11" i="28"/>
  <c r="BF11" i="28"/>
  <c r="C12" i="28"/>
  <c r="D12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S12" i="28"/>
  <c r="AT12" i="28"/>
  <c r="AU12" i="28"/>
  <c r="AV12" i="28"/>
  <c r="AW12" i="28"/>
  <c r="AX12" i="28"/>
  <c r="AY12" i="28"/>
  <c r="AZ12" i="28"/>
  <c r="BA12" i="28"/>
  <c r="BB12" i="28"/>
  <c r="BC12" i="28"/>
  <c r="BD12" i="28"/>
  <c r="BE12" i="28"/>
  <c r="BF12" i="28"/>
  <c r="C13" i="28"/>
  <c r="D13" i="28"/>
  <c r="E13" i="28"/>
  <c r="F13" i="28"/>
  <c r="G13" i="28"/>
  <c r="H13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BC13" i="28"/>
  <c r="BD13" i="28"/>
  <c r="BE13" i="28"/>
  <c r="BF13" i="28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AT14" i="28"/>
  <c r="AU14" i="28"/>
  <c r="AV14" i="28"/>
  <c r="AW14" i="28"/>
  <c r="AX14" i="28"/>
  <c r="AY14" i="28"/>
  <c r="AZ14" i="28"/>
  <c r="BA14" i="28"/>
  <c r="BB14" i="28"/>
  <c r="BC14" i="28"/>
  <c r="BD14" i="28"/>
  <c r="BE14" i="28"/>
  <c r="BF14" i="28"/>
  <c r="C15" i="28"/>
  <c r="D15" i="28"/>
  <c r="E15" i="28"/>
  <c r="F15" i="28"/>
  <c r="G15" i="28"/>
  <c r="H15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AP15" i="28"/>
  <c r="AQ15" i="28"/>
  <c r="AR15" i="28"/>
  <c r="AS15" i="28"/>
  <c r="AT15" i="28"/>
  <c r="AU15" i="28"/>
  <c r="AV15" i="28"/>
  <c r="AW15" i="28"/>
  <c r="AX15" i="28"/>
  <c r="AY15" i="28"/>
  <c r="AZ15" i="28"/>
  <c r="BA15" i="28"/>
  <c r="BB15" i="28"/>
  <c r="BC15" i="28"/>
  <c r="BD15" i="28"/>
  <c r="BE15" i="28"/>
  <c r="BF15" i="28"/>
  <c r="C16" i="28"/>
  <c r="D16" i="28"/>
  <c r="E16" i="28"/>
  <c r="F16" i="28"/>
  <c r="G16" i="28"/>
  <c r="H16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C17" i="28"/>
  <c r="D17" i="28"/>
  <c r="E17" i="28"/>
  <c r="F17" i="28"/>
  <c r="G17" i="28"/>
  <c r="H17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AP17" i="28"/>
  <c r="AQ17" i="28"/>
  <c r="AR17" i="28"/>
  <c r="AS17" i="28"/>
  <c r="AT17" i="28"/>
  <c r="AU17" i="28"/>
  <c r="AV17" i="28"/>
  <c r="AW17" i="28"/>
  <c r="AX17" i="28"/>
  <c r="AY17" i="28"/>
  <c r="AZ17" i="28"/>
  <c r="BA17" i="28"/>
  <c r="BB17" i="28"/>
  <c r="BC17" i="28"/>
  <c r="BD17" i="28"/>
  <c r="BE17" i="28"/>
  <c r="BF17" i="28"/>
  <c r="C18" i="28"/>
  <c r="D18" i="28"/>
  <c r="E18" i="28"/>
  <c r="F18" i="28"/>
  <c r="G18" i="28"/>
  <c r="H18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AP18" i="28"/>
  <c r="AQ18" i="28"/>
  <c r="AR18" i="28"/>
  <c r="AS18" i="28"/>
  <c r="AT18" i="28"/>
  <c r="AU18" i="28"/>
  <c r="AV18" i="28"/>
  <c r="AW18" i="28"/>
  <c r="AX18" i="28"/>
  <c r="AY18" i="28"/>
  <c r="AZ18" i="28"/>
  <c r="BA18" i="28"/>
  <c r="BB18" i="28"/>
  <c r="BC18" i="28"/>
  <c r="BD18" i="28"/>
  <c r="BE18" i="28"/>
  <c r="BF18" i="28"/>
  <c r="C19" i="28"/>
  <c r="D19" i="28"/>
  <c r="E19" i="28"/>
  <c r="F19" i="28"/>
  <c r="G19" i="28"/>
  <c r="H19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AT19" i="28"/>
  <c r="AU19" i="28"/>
  <c r="AV19" i="28"/>
  <c r="AW19" i="28"/>
  <c r="AX19" i="28"/>
  <c r="AY19" i="28"/>
  <c r="AZ19" i="28"/>
  <c r="BA19" i="28"/>
  <c r="BB19" i="28"/>
  <c r="BC19" i="28"/>
  <c r="BD19" i="28"/>
  <c r="BE19" i="28"/>
  <c r="BF19" i="28"/>
  <c r="C20" i="28"/>
  <c r="D20" i="28"/>
  <c r="E20" i="28"/>
  <c r="F20" i="28"/>
  <c r="G20" i="28"/>
  <c r="H20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AP20" i="28"/>
  <c r="AQ20" i="28"/>
  <c r="AR20" i="28"/>
  <c r="AS20" i="28"/>
  <c r="AT20" i="28"/>
  <c r="AU20" i="28"/>
  <c r="AV20" i="28"/>
  <c r="AW20" i="28"/>
  <c r="AX20" i="28"/>
  <c r="AY20" i="28"/>
  <c r="AZ20" i="28"/>
  <c r="BA20" i="28"/>
  <c r="BB20" i="28"/>
  <c r="BC20" i="28"/>
  <c r="BD20" i="28"/>
  <c r="BE20" i="28"/>
  <c r="BF20" i="28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AP21" i="28"/>
  <c r="AQ21" i="28"/>
  <c r="AR21" i="28"/>
  <c r="AS21" i="28"/>
  <c r="AT21" i="28"/>
  <c r="AU21" i="28"/>
  <c r="AV21" i="28"/>
  <c r="AW21" i="28"/>
  <c r="AX21" i="28"/>
  <c r="AY21" i="28"/>
  <c r="AZ21" i="28"/>
  <c r="BA21" i="28"/>
  <c r="BB21" i="28"/>
  <c r="BC21" i="28"/>
  <c r="BD21" i="28"/>
  <c r="BE21" i="28"/>
  <c r="B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AP22" i="28"/>
  <c r="AQ22" i="28"/>
  <c r="AR22" i="28"/>
  <c r="AS22" i="28"/>
  <c r="AT22" i="28"/>
  <c r="AU22" i="28"/>
  <c r="AV22" i="28"/>
  <c r="AW22" i="28"/>
  <c r="AX22" i="28"/>
  <c r="AY22" i="28"/>
  <c r="AZ22" i="28"/>
  <c r="BA22" i="28"/>
  <c r="BB22" i="28"/>
  <c r="BC22" i="28"/>
  <c r="BD22" i="28"/>
  <c r="BE22" i="28"/>
  <c r="B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AP23" i="28"/>
  <c r="AQ23" i="28"/>
  <c r="AR23" i="28"/>
  <c r="AS23" i="28"/>
  <c r="AT23" i="28"/>
  <c r="AU23" i="28"/>
  <c r="AV23" i="28"/>
  <c r="AW23" i="28"/>
  <c r="AX23" i="28"/>
  <c r="AY23" i="28"/>
  <c r="AZ23" i="28"/>
  <c r="BA23" i="28"/>
  <c r="BB23" i="28"/>
  <c r="BC23" i="28"/>
  <c r="BD23" i="28"/>
  <c r="BE23" i="28"/>
  <c r="BF23" i="28"/>
  <c r="C24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AP24" i="28"/>
  <c r="AQ24" i="28"/>
  <c r="AR24" i="28"/>
  <c r="AS24" i="28"/>
  <c r="AT24" i="28"/>
  <c r="AU24" i="28"/>
  <c r="AV24" i="28"/>
  <c r="AW24" i="28"/>
  <c r="AX24" i="28"/>
  <c r="AY24" i="28"/>
  <c r="AZ24" i="28"/>
  <c r="BA24" i="28"/>
  <c r="BB24" i="28"/>
  <c r="BC24" i="28"/>
  <c r="BD24" i="28"/>
  <c r="BE24" i="28"/>
  <c r="BF24" i="28"/>
  <c r="C25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AP25" i="28"/>
  <c r="AQ25" i="28"/>
  <c r="AR25" i="28"/>
  <c r="AS25" i="28"/>
  <c r="AT25" i="28"/>
  <c r="AU25" i="28"/>
  <c r="AV25" i="28"/>
  <c r="AW25" i="28"/>
  <c r="AX25" i="28"/>
  <c r="AY25" i="28"/>
  <c r="AZ25" i="28"/>
  <c r="BA25" i="28"/>
  <c r="BB25" i="28"/>
  <c r="BC25" i="28"/>
  <c r="BD25" i="28"/>
  <c r="BE25" i="28"/>
  <c r="BF25" i="28"/>
  <c r="C26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AP26" i="28"/>
  <c r="AQ26" i="28"/>
  <c r="AR26" i="28"/>
  <c r="AS26" i="28"/>
  <c r="AT26" i="28"/>
  <c r="AU26" i="28"/>
  <c r="AV26" i="28"/>
  <c r="AW26" i="28"/>
  <c r="AX26" i="28"/>
  <c r="AY26" i="28"/>
  <c r="AZ26" i="28"/>
  <c r="BA26" i="28"/>
  <c r="BB26" i="28"/>
  <c r="BC26" i="28"/>
  <c r="BD26" i="28"/>
  <c r="BE26" i="28"/>
  <c r="BF26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" i="28"/>
  <c r="C2" i="27"/>
  <c r="D2" i="27"/>
  <c r="E2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P2" i="27"/>
  <c r="AQ2" i="27"/>
  <c r="AR2" i="27"/>
  <c r="AS2" i="27"/>
  <c r="AT2" i="27"/>
  <c r="AU2" i="27"/>
  <c r="AV2" i="27"/>
  <c r="AW2" i="27"/>
  <c r="AX2" i="27"/>
  <c r="AY2" i="27"/>
  <c r="AZ2" i="27"/>
  <c r="BA2" i="27"/>
  <c r="BB2" i="27"/>
  <c r="BC2" i="27"/>
  <c r="BD2" i="27"/>
  <c r="BE2" i="27"/>
  <c r="BF2" i="27"/>
  <c r="C3" i="27"/>
  <c r="D3" i="27"/>
  <c r="E3" i="27"/>
  <c r="F3" i="27"/>
  <c r="G3" i="27"/>
  <c r="H3" i="27"/>
  <c r="I3" i="27"/>
  <c r="J3" i="27"/>
  <c r="K3" i="27"/>
  <c r="L3" i="27"/>
  <c r="M3" i="27"/>
  <c r="N3" i="27"/>
  <c r="O3" i="27"/>
  <c r="P3" i="27"/>
  <c r="Q3" i="27"/>
  <c r="R3" i="27"/>
  <c r="S3" i="27"/>
  <c r="T3" i="27"/>
  <c r="U3" i="27"/>
  <c r="V3" i="27"/>
  <c r="W3" i="27"/>
  <c r="X3" i="27"/>
  <c r="Y3" i="27"/>
  <c r="Z3" i="27"/>
  <c r="AA3" i="27"/>
  <c r="AB3" i="27"/>
  <c r="AC3" i="27"/>
  <c r="AD3" i="27"/>
  <c r="AE3" i="27"/>
  <c r="AF3" i="27"/>
  <c r="AG3" i="27"/>
  <c r="AH3" i="27"/>
  <c r="AI3" i="27"/>
  <c r="AJ3" i="27"/>
  <c r="AK3" i="27"/>
  <c r="AL3" i="27"/>
  <c r="AM3" i="27"/>
  <c r="AN3" i="27"/>
  <c r="AO3" i="27"/>
  <c r="AP3" i="27"/>
  <c r="AQ3" i="27"/>
  <c r="AR3" i="27"/>
  <c r="AS3" i="27"/>
  <c r="AT3" i="27"/>
  <c r="AU3" i="27"/>
  <c r="AV3" i="27"/>
  <c r="AW3" i="27"/>
  <c r="AX3" i="27"/>
  <c r="AY3" i="27"/>
  <c r="AZ3" i="27"/>
  <c r="BA3" i="27"/>
  <c r="BB3" i="27"/>
  <c r="BC3" i="27"/>
  <c r="BD3" i="27"/>
  <c r="BE3" i="27"/>
  <c r="BF3" i="27"/>
  <c r="C4" i="27"/>
  <c r="D4" i="27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AD4" i="27"/>
  <c r="AE4" i="27"/>
  <c r="AF4" i="27"/>
  <c r="AG4" i="27"/>
  <c r="AH4" i="27"/>
  <c r="AI4" i="27"/>
  <c r="AJ4" i="27"/>
  <c r="AK4" i="27"/>
  <c r="AL4" i="27"/>
  <c r="AM4" i="27"/>
  <c r="AN4" i="27"/>
  <c r="AO4" i="27"/>
  <c r="AP4" i="27"/>
  <c r="AQ4" i="27"/>
  <c r="AR4" i="27"/>
  <c r="AS4" i="27"/>
  <c r="AT4" i="27"/>
  <c r="AU4" i="27"/>
  <c r="AV4" i="27"/>
  <c r="AW4" i="27"/>
  <c r="AX4" i="27"/>
  <c r="AY4" i="27"/>
  <c r="AZ4" i="27"/>
  <c r="BA4" i="27"/>
  <c r="BB4" i="27"/>
  <c r="BC4" i="27"/>
  <c r="BD4" i="27"/>
  <c r="BE4" i="27"/>
  <c r="BF4" i="27"/>
  <c r="C5" i="27"/>
  <c r="D5" i="27"/>
  <c r="E5" i="27"/>
  <c r="F5" i="27"/>
  <c r="G5" i="27"/>
  <c r="H5" i="27"/>
  <c r="I5" i="27"/>
  <c r="J5" i="27"/>
  <c r="K5" i="27"/>
  <c r="L5" i="27"/>
  <c r="M5" i="27"/>
  <c r="N5" i="27"/>
  <c r="O5" i="27"/>
  <c r="P5" i="27"/>
  <c r="Q5" i="27"/>
  <c r="R5" i="27"/>
  <c r="S5" i="27"/>
  <c r="T5" i="27"/>
  <c r="U5" i="27"/>
  <c r="V5" i="27"/>
  <c r="W5" i="27"/>
  <c r="X5" i="27"/>
  <c r="Y5" i="27"/>
  <c r="Z5" i="27"/>
  <c r="AA5" i="27"/>
  <c r="AB5" i="27"/>
  <c r="AC5" i="27"/>
  <c r="AD5" i="27"/>
  <c r="AE5" i="27"/>
  <c r="AF5" i="27"/>
  <c r="AG5" i="27"/>
  <c r="AH5" i="27"/>
  <c r="AI5" i="27"/>
  <c r="AJ5" i="27"/>
  <c r="AK5" i="27"/>
  <c r="AL5" i="27"/>
  <c r="AM5" i="27"/>
  <c r="AN5" i="27"/>
  <c r="AO5" i="27"/>
  <c r="AP5" i="27"/>
  <c r="AQ5" i="27"/>
  <c r="AR5" i="27"/>
  <c r="AS5" i="27"/>
  <c r="AT5" i="27"/>
  <c r="AU5" i="27"/>
  <c r="AV5" i="27"/>
  <c r="AW5" i="27"/>
  <c r="AX5" i="27"/>
  <c r="AY5" i="27"/>
  <c r="AZ5" i="27"/>
  <c r="BA5" i="27"/>
  <c r="BB5" i="27"/>
  <c r="BC5" i="27"/>
  <c r="BD5" i="27"/>
  <c r="BE5" i="27"/>
  <c r="BF5" i="27"/>
  <c r="C6" i="27"/>
  <c r="D6" i="27"/>
  <c r="E6" i="27"/>
  <c r="F6" i="27"/>
  <c r="G6" i="27"/>
  <c r="H6" i="27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W6" i="27"/>
  <c r="X6" i="27"/>
  <c r="Y6" i="27"/>
  <c r="Z6" i="27"/>
  <c r="AA6" i="27"/>
  <c r="AB6" i="27"/>
  <c r="AC6" i="27"/>
  <c r="AD6" i="27"/>
  <c r="AE6" i="27"/>
  <c r="AF6" i="27"/>
  <c r="AG6" i="27"/>
  <c r="AH6" i="27"/>
  <c r="AI6" i="27"/>
  <c r="AJ6" i="27"/>
  <c r="AK6" i="27"/>
  <c r="AL6" i="27"/>
  <c r="AM6" i="27"/>
  <c r="AN6" i="27"/>
  <c r="AO6" i="27"/>
  <c r="AP6" i="27"/>
  <c r="AQ6" i="27"/>
  <c r="AR6" i="27"/>
  <c r="AS6" i="27"/>
  <c r="AT6" i="27"/>
  <c r="AU6" i="27"/>
  <c r="AV6" i="27"/>
  <c r="AW6" i="27"/>
  <c r="AX6" i="27"/>
  <c r="AY6" i="27"/>
  <c r="AZ6" i="27"/>
  <c r="BA6" i="27"/>
  <c r="BB6" i="27"/>
  <c r="BC6" i="27"/>
  <c r="BD6" i="27"/>
  <c r="BE6" i="27"/>
  <c r="BF6" i="27"/>
  <c r="C7" i="27"/>
  <c r="D7" i="27"/>
  <c r="E7" i="27"/>
  <c r="F7" i="27"/>
  <c r="G7" i="27"/>
  <c r="H7" i="27"/>
  <c r="I7" i="27"/>
  <c r="J7" i="27"/>
  <c r="K7" i="27"/>
  <c r="L7" i="27"/>
  <c r="M7" i="27"/>
  <c r="N7" i="27"/>
  <c r="O7" i="27"/>
  <c r="P7" i="27"/>
  <c r="Q7" i="27"/>
  <c r="R7" i="27"/>
  <c r="S7" i="27"/>
  <c r="T7" i="27"/>
  <c r="U7" i="27"/>
  <c r="V7" i="27"/>
  <c r="W7" i="27"/>
  <c r="X7" i="27"/>
  <c r="Y7" i="27"/>
  <c r="Z7" i="27"/>
  <c r="AA7" i="27"/>
  <c r="AB7" i="27"/>
  <c r="AC7" i="27"/>
  <c r="AD7" i="27"/>
  <c r="AE7" i="27"/>
  <c r="AF7" i="27"/>
  <c r="AG7" i="27"/>
  <c r="AH7" i="27"/>
  <c r="AI7" i="27"/>
  <c r="AJ7" i="27"/>
  <c r="AK7" i="27"/>
  <c r="AL7" i="27"/>
  <c r="AM7" i="27"/>
  <c r="AN7" i="27"/>
  <c r="AO7" i="27"/>
  <c r="AP7" i="27"/>
  <c r="AQ7" i="27"/>
  <c r="AR7" i="27"/>
  <c r="AS7" i="27"/>
  <c r="AT7" i="27"/>
  <c r="AU7" i="27"/>
  <c r="AV7" i="27"/>
  <c r="AW7" i="27"/>
  <c r="AX7" i="27"/>
  <c r="AY7" i="27"/>
  <c r="AZ7" i="27"/>
  <c r="BA7" i="27"/>
  <c r="BB7" i="27"/>
  <c r="BC7" i="27"/>
  <c r="BD7" i="27"/>
  <c r="BE7" i="27"/>
  <c r="BF7" i="27"/>
  <c r="C8" i="27"/>
  <c r="D8" i="27"/>
  <c r="E8" i="27"/>
  <c r="F8" i="27"/>
  <c r="G8" i="27"/>
  <c r="H8" i="27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W8" i="27"/>
  <c r="X8" i="27"/>
  <c r="Y8" i="27"/>
  <c r="Z8" i="27"/>
  <c r="AA8" i="27"/>
  <c r="AB8" i="27"/>
  <c r="AC8" i="27"/>
  <c r="AD8" i="27"/>
  <c r="AE8" i="27"/>
  <c r="AF8" i="27"/>
  <c r="AG8" i="27"/>
  <c r="AH8" i="27"/>
  <c r="AI8" i="27"/>
  <c r="AJ8" i="27"/>
  <c r="AK8" i="27"/>
  <c r="AL8" i="27"/>
  <c r="AM8" i="27"/>
  <c r="AN8" i="27"/>
  <c r="AO8" i="27"/>
  <c r="AP8" i="27"/>
  <c r="AQ8" i="27"/>
  <c r="AR8" i="27"/>
  <c r="AS8" i="27"/>
  <c r="AT8" i="27"/>
  <c r="AU8" i="27"/>
  <c r="AV8" i="27"/>
  <c r="AW8" i="27"/>
  <c r="AX8" i="27"/>
  <c r="AY8" i="27"/>
  <c r="AZ8" i="27"/>
  <c r="BA8" i="27"/>
  <c r="BB8" i="27"/>
  <c r="BC8" i="27"/>
  <c r="BD8" i="27"/>
  <c r="BE8" i="27"/>
  <c r="BF8" i="27"/>
  <c r="C9" i="27"/>
  <c r="D9" i="27"/>
  <c r="E9" i="27"/>
  <c r="F9" i="27"/>
  <c r="G9" i="27"/>
  <c r="H9" i="27"/>
  <c r="I9" i="27"/>
  <c r="J9" i="27"/>
  <c r="K9" i="27"/>
  <c r="L9" i="27"/>
  <c r="M9" i="27"/>
  <c r="N9" i="27"/>
  <c r="O9" i="27"/>
  <c r="P9" i="27"/>
  <c r="Q9" i="27"/>
  <c r="R9" i="27"/>
  <c r="S9" i="27"/>
  <c r="T9" i="27"/>
  <c r="U9" i="27"/>
  <c r="V9" i="27"/>
  <c r="W9" i="27"/>
  <c r="X9" i="27"/>
  <c r="Y9" i="27"/>
  <c r="Z9" i="27"/>
  <c r="AA9" i="27"/>
  <c r="AB9" i="27"/>
  <c r="AC9" i="27"/>
  <c r="AD9" i="27"/>
  <c r="AE9" i="27"/>
  <c r="AF9" i="27"/>
  <c r="AG9" i="27"/>
  <c r="AH9" i="27"/>
  <c r="AI9" i="27"/>
  <c r="AJ9" i="27"/>
  <c r="AK9" i="27"/>
  <c r="AL9" i="27"/>
  <c r="AM9" i="27"/>
  <c r="AN9" i="27"/>
  <c r="AO9" i="27"/>
  <c r="AP9" i="27"/>
  <c r="AQ9" i="27"/>
  <c r="AR9" i="27"/>
  <c r="AS9" i="27"/>
  <c r="AT9" i="27"/>
  <c r="AU9" i="27"/>
  <c r="AV9" i="27"/>
  <c r="AW9" i="27"/>
  <c r="AX9" i="27"/>
  <c r="AY9" i="27"/>
  <c r="AZ9" i="27"/>
  <c r="BA9" i="27"/>
  <c r="BB9" i="27"/>
  <c r="BC9" i="27"/>
  <c r="BD9" i="27"/>
  <c r="BE9" i="27"/>
  <c r="BF9" i="27"/>
  <c r="C10" i="27"/>
  <c r="D10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U10" i="27"/>
  <c r="V10" i="27"/>
  <c r="W10" i="27"/>
  <c r="X10" i="27"/>
  <c r="Y10" i="27"/>
  <c r="Z10" i="27"/>
  <c r="AA10" i="27"/>
  <c r="AB10" i="27"/>
  <c r="AC10" i="27"/>
  <c r="AD10" i="27"/>
  <c r="AE10" i="27"/>
  <c r="AF10" i="27"/>
  <c r="AG10" i="27"/>
  <c r="AH10" i="27"/>
  <c r="AI10" i="27"/>
  <c r="AJ10" i="27"/>
  <c r="AK10" i="27"/>
  <c r="AL10" i="27"/>
  <c r="AM10" i="27"/>
  <c r="AN10" i="27"/>
  <c r="AO10" i="27"/>
  <c r="AP10" i="27"/>
  <c r="AQ10" i="27"/>
  <c r="AR10" i="27"/>
  <c r="AS10" i="27"/>
  <c r="AT10" i="27"/>
  <c r="AU10" i="27"/>
  <c r="AV10" i="27"/>
  <c r="AW10" i="27"/>
  <c r="AX10" i="27"/>
  <c r="AY10" i="27"/>
  <c r="AZ10" i="27"/>
  <c r="BA10" i="27"/>
  <c r="BB10" i="27"/>
  <c r="BC10" i="27"/>
  <c r="BD10" i="27"/>
  <c r="BE10" i="27"/>
  <c r="BF10" i="27"/>
  <c r="C11" i="27"/>
  <c r="D11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Q11" i="27"/>
  <c r="R11" i="27"/>
  <c r="S11" i="27"/>
  <c r="T11" i="27"/>
  <c r="U11" i="27"/>
  <c r="V11" i="27"/>
  <c r="W11" i="27"/>
  <c r="X11" i="27"/>
  <c r="Y11" i="27"/>
  <c r="Z11" i="27"/>
  <c r="AA11" i="27"/>
  <c r="AB11" i="27"/>
  <c r="AC11" i="27"/>
  <c r="AD11" i="27"/>
  <c r="AE11" i="27"/>
  <c r="AF11" i="27"/>
  <c r="AG11" i="27"/>
  <c r="AH11" i="27"/>
  <c r="AI11" i="27"/>
  <c r="AJ11" i="27"/>
  <c r="AK11" i="27"/>
  <c r="AL11" i="27"/>
  <c r="AM11" i="27"/>
  <c r="AN11" i="27"/>
  <c r="AO11" i="27"/>
  <c r="AP11" i="27"/>
  <c r="AQ11" i="27"/>
  <c r="AR11" i="27"/>
  <c r="AS11" i="27"/>
  <c r="AT11" i="27"/>
  <c r="AU11" i="27"/>
  <c r="AV11" i="27"/>
  <c r="AW11" i="27"/>
  <c r="AX11" i="27"/>
  <c r="AY11" i="27"/>
  <c r="AZ11" i="27"/>
  <c r="BA11" i="27"/>
  <c r="BB11" i="27"/>
  <c r="BC11" i="27"/>
  <c r="BD11" i="27"/>
  <c r="BE11" i="27"/>
  <c r="BF11" i="27"/>
  <c r="C12" i="27"/>
  <c r="D12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R12" i="27"/>
  <c r="S12" i="27"/>
  <c r="T12" i="27"/>
  <c r="U12" i="27"/>
  <c r="V12" i="27"/>
  <c r="W12" i="27"/>
  <c r="X12" i="27"/>
  <c r="Y12" i="27"/>
  <c r="Z12" i="27"/>
  <c r="AA12" i="27"/>
  <c r="AB12" i="27"/>
  <c r="AC12" i="27"/>
  <c r="AD12" i="27"/>
  <c r="AE12" i="27"/>
  <c r="AF12" i="27"/>
  <c r="AG12" i="27"/>
  <c r="AH12" i="27"/>
  <c r="AI12" i="27"/>
  <c r="AJ12" i="27"/>
  <c r="AK12" i="27"/>
  <c r="AL12" i="27"/>
  <c r="AM12" i="27"/>
  <c r="AN12" i="27"/>
  <c r="AO12" i="27"/>
  <c r="AP12" i="27"/>
  <c r="AQ12" i="27"/>
  <c r="AR12" i="27"/>
  <c r="AS12" i="27"/>
  <c r="AT12" i="27"/>
  <c r="AU12" i="27"/>
  <c r="AV12" i="27"/>
  <c r="AW12" i="27"/>
  <c r="AX12" i="27"/>
  <c r="AY12" i="27"/>
  <c r="AZ12" i="27"/>
  <c r="BA12" i="27"/>
  <c r="BB12" i="27"/>
  <c r="BC12" i="27"/>
  <c r="BD12" i="27"/>
  <c r="BE12" i="27"/>
  <c r="BF12" i="27"/>
  <c r="C13" i="27"/>
  <c r="D13" i="27"/>
  <c r="E13" i="27"/>
  <c r="F13" i="27"/>
  <c r="G13" i="27"/>
  <c r="H13" i="27"/>
  <c r="I13" i="27"/>
  <c r="J13" i="27"/>
  <c r="K13" i="27"/>
  <c r="L13" i="27"/>
  <c r="M13" i="27"/>
  <c r="N13" i="27"/>
  <c r="O13" i="27"/>
  <c r="P13" i="27"/>
  <c r="Q13" i="27"/>
  <c r="R13" i="27"/>
  <c r="S13" i="27"/>
  <c r="T13" i="27"/>
  <c r="U13" i="27"/>
  <c r="V13" i="27"/>
  <c r="W13" i="27"/>
  <c r="X13" i="27"/>
  <c r="Y13" i="27"/>
  <c r="Z13" i="27"/>
  <c r="AA13" i="27"/>
  <c r="AB13" i="27"/>
  <c r="AC13" i="27"/>
  <c r="AD13" i="27"/>
  <c r="AE13" i="27"/>
  <c r="AF13" i="27"/>
  <c r="AG13" i="27"/>
  <c r="AH13" i="27"/>
  <c r="AI13" i="27"/>
  <c r="AJ13" i="27"/>
  <c r="AK13" i="27"/>
  <c r="AL13" i="27"/>
  <c r="AM13" i="27"/>
  <c r="AN13" i="27"/>
  <c r="AO13" i="27"/>
  <c r="AP13" i="27"/>
  <c r="AQ13" i="27"/>
  <c r="AR13" i="27"/>
  <c r="AS13" i="27"/>
  <c r="AT13" i="27"/>
  <c r="AU13" i="27"/>
  <c r="AV13" i="27"/>
  <c r="AW13" i="27"/>
  <c r="AX13" i="27"/>
  <c r="AY13" i="27"/>
  <c r="AZ13" i="27"/>
  <c r="BA13" i="27"/>
  <c r="BB13" i="27"/>
  <c r="BC13" i="27"/>
  <c r="BD13" i="27"/>
  <c r="BE13" i="27"/>
  <c r="BF13" i="27"/>
  <c r="C14" i="27"/>
  <c r="D14" i="27"/>
  <c r="E14" i="27"/>
  <c r="F14" i="27"/>
  <c r="G14" i="27"/>
  <c r="H14" i="27"/>
  <c r="I14" i="27"/>
  <c r="J14" i="27"/>
  <c r="K14" i="27"/>
  <c r="L14" i="27"/>
  <c r="M14" i="27"/>
  <c r="N14" i="27"/>
  <c r="O14" i="27"/>
  <c r="P14" i="27"/>
  <c r="Q14" i="27"/>
  <c r="R14" i="27"/>
  <c r="S14" i="27"/>
  <c r="T14" i="27"/>
  <c r="U14" i="27"/>
  <c r="V14" i="27"/>
  <c r="W14" i="27"/>
  <c r="X14" i="27"/>
  <c r="Y14" i="27"/>
  <c r="Z14" i="27"/>
  <c r="AA14" i="27"/>
  <c r="AB14" i="27"/>
  <c r="AC14" i="27"/>
  <c r="AD14" i="27"/>
  <c r="AE14" i="27"/>
  <c r="AF14" i="27"/>
  <c r="AG14" i="27"/>
  <c r="AH14" i="27"/>
  <c r="AI14" i="27"/>
  <c r="AJ14" i="27"/>
  <c r="AK14" i="27"/>
  <c r="AL14" i="27"/>
  <c r="AM14" i="27"/>
  <c r="AN14" i="27"/>
  <c r="AO14" i="27"/>
  <c r="AP14" i="27"/>
  <c r="AQ14" i="27"/>
  <c r="AR14" i="27"/>
  <c r="AS14" i="27"/>
  <c r="AT14" i="27"/>
  <c r="AU14" i="27"/>
  <c r="AV14" i="27"/>
  <c r="AW14" i="27"/>
  <c r="AX14" i="27"/>
  <c r="AY14" i="27"/>
  <c r="AZ14" i="27"/>
  <c r="BA14" i="27"/>
  <c r="BB14" i="27"/>
  <c r="BC14" i="27"/>
  <c r="BD14" i="27"/>
  <c r="BE14" i="27"/>
  <c r="BF14" i="27"/>
  <c r="C15" i="27"/>
  <c r="D15" i="27"/>
  <c r="E15" i="27"/>
  <c r="F15" i="27"/>
  <c r="G15" i="27"/>
  <c r="H15" i="27"/>
  <c r="I15" i="27"/>
  <c r="J15" i="27"/>
  <c r="K15" i="27"/>
  <c r="L15" i="27"/>
  <c r="M15" i="27"/>
  <c r="N15" i="27"/>
  <c r="O15" i="27"/>
  <c r="P15" i="27"/>
  <c r="Q15" i="27"/>
  <c r="R15" i="27"/>
  <c r="S15" i="27"/>
  <c r="T15" i="27"/>
  <c r="U15" i="27"/>
  <c r="V15" i="27"/>
  <c r="W15" i="27"/>
  <c r="X15" i="27"/>
  <c r="Y15" i="27"/>
  <c r="Z15" i="27"/>
  <c r="AA15" i="27"/>
  <c r="AB15" i="27"/>
  <c r="AC15" i="27"/>
  <c r="AD15" i="27"/>
  <c r="AE15" i="27"/>
  <c r="AF15" i="27"/>
  <c r="AG15" i="27"/>
  <c r="AH15" i="27"/>
  <c r="AI15" i="27"/>
  <c r="AJ15" i="27"/>
  <c r="AK15" i="27"/>
  <c r="AL15" i="27"/>
  <c r="AM15" i="27"/>
  <c r="AN15" i="27"/>
  <c r="AO15" i="27"/>
  <c r="AP15" i="27"/>
  <c r="AQ15" i="27"/>
  <c r="AR15" i="27"/>
  <c r="AS15" i="27"/>
  <c r="AT15" i="27"/>
  <c r="AU15" i="27"/>
  <c r="AV15" i="27"/>
  <c r="AW15" i="27"/>
  <c r="AX15" i="27"/>
  <c r="AY15" i="27"/>
  <c r="AZ15" i="27"/>
  <c r="BA15" i="27"/>
  <c r="BB15" i="27"/>
  <c r="BC15" i="27"/>
  <c r="BD15" i="27"/>
  <c r="BE15" i="27"/>
  <c r="BF15" i="27"/>
  <c r="C16" i="27"/>
  <c r="D16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T16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AK16" i="27"/>
  <c r="AL16" i="27"/>
  <c r="AM16" i="27"/>
  <c r="AN16" i="27"/>
  <c r="AO16" i="27"/>
  <c r="AP16" i="27"/>
  <c r="AQ16" i="27"/>
  <c r="AR16" i="27"/>
  <c r="AS16" i="27"/>
  <c r="AT16" i="27"/>
  <c r="AU16" i="27"/>
  <c r="AV16" i="27"/>
  <c r="AW16" i="27"/>
  <c r="AX16" i="27"/>
  <c r="AY16" i="27"/>
  <c r="AZ16" i="27"/>
  <c r="BA16" i="27"/>
  <c r="BB16" i="27"/>
  <c r="BC16" i="27"/>
  <c r="BD16" i="27"/>
  <c r="BE16" i="27"/>
  <c r="BF16" i="27"/>
  <c r="C17" i="27"/>
  <c r="D17" i="27"/>
  <c r="E17" i="27"/>
  <c r="F17" i="27"/>
  <c r="G17" i="27"/>
  <c r="H17" i="27"/>
  <c r="I17" i="27"/>
  <c r="J17" i="27"/>
  <c r="K17" i="27"/>
  <c r="L17" i="27"/>
  <c r="M17" i="27"/>
  <c r="N17" i="27"/>
  <c r="O17" i="27"/>
  <c r="P17" i="27"/>
  <c r="Q17" i="27"/>
  <c r="R17" i="27"/>
  <c r="S17" i="27"/>
  <c r="T17" i="27"/>
  <c r="U17" i="27"/>
  <c r="V17" i="27"/>
  <c r="W17" i="27"/>
  <c r="X17" i="27"/>
  <c r="Y17" i="27"/>
  <c r="Z17" i="27"/>
  <c r="AA17" i="27"/>
  <c r="AB17" i="27"/>
  <c r="AC17" i="27"/>
  <c r="AD17" i="27"/>
  <c r="AE17" i="27"/>
  <c r="AF17" i="27"/>
  <c r="AG17" i="27"/>
  <c r="AH17" i="27"/>
  <c r="AI17" i="27"/>
  <c r="AJ17" i="27"/>
  <c r="AK17" i="27"/>
  <c r="AL17" i="27"/>
  <c r="AM17" i="27"/>
  <c r="AN17" i="27"/>
  <c r="AO17" i="27"/>
  <c r="AP17" i="27"/>
  <c r="AQ17" i="27"/>
  <c r="AR17" i="27"/>
  <c r="AS17" i="27"/>
  <c r="AT17" i="27"/>
  <c r="AU17" i="27"/>
  <c r="AV17" i="27"/>
  <c r="AW17" i="27"/>
  <c r="AX17" i="27"/>
  <c r="AY17" i="27"/>
  <c r="AZ17" i="27"/>
  <c r="BA17" i="27"/>
  <c r="BB17" i="27"/>
  <c r="BC17" i="27"/>
  <c r="BD17" i="27"/>
  <c r="BE17" i="27"/>
  <c r="BF17" i="27"/>
  <c r="C18" i="27"/>
  <c r="D18" i="27"/>
  <c r="E18" i="27"/>
  <c r="F18" i="27"/>
  <c r="G18" i="27"/>
  <c r="H18" i="27"/>
  <c r="I18" i="27"/>
  <c r="J18" i="27"/>
  <c r="K18" i="27"/>
  <c r="L18" i="27"/>
  <c r="M18" i="27"/>
  <c r="N18" i="27"/>
  <c r="O18" i="27"/>
  <c r="P18" i="27"/>
  <c r="Q18" i="27"/>
  <c r="R18" i="27"/>
  <c r="S18" i="27"/>
  <c r="T18" i="27"/>
  <c r="U18" i="27"/>
  <c r="V18" i="27"/>
  <c r="W18" i="27"/>
  <c r="X18" i="27"/>
  <c r="Y18" i="27"/>
  <c r="Z18" i="27"/>
  <c r="AA18" i="27"/>
  <c r="AB18" i="27"/>
  <c r="AC18" i="27"/>
  <c r="AD18" i="27"/>
  <c r="AE18" i="27"/>
  <c r="AF18" i="27"/>
  <c r="AG18" i="27"/>
  <c r="AH18" i="27"/>
  <c r="AI18" i="27"/>
  <c r="AJ18" i="27"/>
  <c r="AK18" i="27"/>
  <c r="AL18" i="27"/>
  <c r="AM18" i="27"/>
  <c r="AN18" i="27"/>
  <c r="AO18" i="27"/>
  <c r="AP18" i="27"/>
  <c r="AQ18" i="27"/>
  <c r="AR18" i="27"/>
  <c r="AS18" i="27"/>
  <c r="AT18" i="27"/>
  <c r="AU18" i="27"/>
  <c r="AV18" i="27"/>
  <c r="AW18" i="27"/>
  <c r="AX18" i="27"/>
  <c r="AY18" i="27"/>
  <c r="AZ18" i="27"/>
  <c r="BA18" i="27"/>
  <c r="BB18" i="27"/>
  <c r="BC18" i="27"/>
  <c r="BD18" i="27"/>
  <c r="BE18" i="27"/>
  <c r="BF18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X19" i="27"/>
  <c r="Y19" i="27"/>
  <c r="Z19" i="27"/>
  <c r="AA19" i="27"/>
  <c r="AB19" i="27"/>
  <c r="AC19" i="27"/>
  <c r="AD19" i="27"/>
  <c r="AE19" i="27"/>
  <c r="AF19" i="27"/>
  <c r="AG19" i="27"/>
  <c r="AH19" i="27"/>
  <c r="AI19" i="27"/>
  <c r="AJ19" i="27"/>
  <c r="AK19" i="27"/>
  <c r="AL19" i="27"/>
  <c r="AM19" i="27"/>
  <c r="AN19" i="27"/>
  <c r="AO19" i="27"/>
  <c r="AP19" i="27"/>
  <c r="AQ19" i="27"/>
  <c r="AR19" i="27"/>
  <c r="AS19" i="27"/>
  <c r="AT19" i="27"/>
  <c r="AU19" i="27"/>
  <c r="AV19" i="27"/>
  <c r="AW19" i="27"/>
  <c r="AX19" i="27"/>
  <c r="AY19" i="27"/>
  <c r="AZ19" i="27"/>
  <c r="BA19" i="27"/>
  <c r="BB19" i="27"/>
  <c r="BC19" i="27"/>
  <c r="BD19" i="27"/>
  <c r="BE19" i="27"/>
  <c r="BF19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U20" i="27"/>
  <c r="V20" i="27"/>
  <c r="W20" i="27"/>
  <c r="X20" i="27"/>
  <c r="Y20" i="27"/>
  <c r="Z20" i="27"/>
  <c r="AA20" i="27"/>
  <c r="AB20" i="27"/>
  <c r="AC20" i="27"/>
  <c r="AD20" i="27"/>
  <c r="AE20" i="27"/>
  <c r="AF20" i="27"/>
  <c r="AG20" i="27"/>
  <c r="AH20" i="27"/>
  <c r="AI20" i="27"/>
  <c r="AJ20" i="27"/>
  <c r="AK20" i="27"/>
  <c r="AL20" i="27"/>
  <c r="AM20" i="27"/>
  <c r="AN20" i="27"/>
  <c r="AO20" i="27"/>
  <c r="AP20" i="27"/>
  <c r="AQ20" i="27"/>
  <c r="AR20" i="27"/>
  <c r="AS20" i="27"/>
  <c r="AT20" i="27"/>
  <c r="AU20" i="27"/>
  <c r="AV20" i="27"/>
  <c r="AW20" i="27"/>
  <c r="AX20" i="27"/>
  <c r="AY20" i="27"/>
  <c r="AZ20" i="27"/>
  <c r="BA20" i="27"/>
  <c r="BB20" i="27"/>
  <c r="BC20" i="27"/>
  <c r="BD20" i="27"/>
  <c r="BE20" i="27"/>
  <c r="BF20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AH21" i="27"/>
  <c r="AI21" i="27"/>
  <c r="AJ21" i="27"/>
  <c r="AK21" i="27"/>
  <c r="AL21" i="27"/>
  <c r="AM21" i="27"/>
  <c r="AN21" i="27"/>
  <c r="AO21" i="27"/>
  <c r="AP21" i="27"/>
  <c r="AQ21" i="27"/>
  <c r="AR21" i="27"/>
  <c r="AS21" i="27"/>
  <c r="AT21" i="27"/>
  <c r="AU21" i="27"/>
  <c r="AV21" i="27"/>
  <c r="AW21" i="27"/>
  <c r="AX21" i="27"/>
  <c r="AY21" i="27"/>
  <c r="AZ21" i="27"/>
  <c r="BA21" i="27"/>
  <c r="BB21" i="27"/>
  <c r="BC21" i="27"/>
  <c r="BD21" i="27"/>
  <c r="BE21" i="27"/>
  <c r="BF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AH22" i="27"/>
  <c r="AI22" i="27"/>
  <c r="AJ22" i="27"/>
  <c r="AK22" i="27"/>
  <c r="AL22" i="27"/>
  <c r="AM22" i="27"/>
  <c r="AN22" i="27"/>
  <c r="AO22" i="27"/>
  <c r="AP22" i="27"/>
  <c r="AQ22" i="27"/>
  <c r="AR22" i="27"/>
  <c r="AS22" i="27"/>
  <c r="AT22" i="27"/>
  <c r="AU22" i="27"/>
  <c r="AV22" i="27"/>
  <c r="AW22" i="27"/>
  <c r="AX22" i="27"/>
  <c r="AY22" i="27"/>
  <c r="AZ22" i="27"/>
  <c r="BA22" i="27"/>
  <c r="BB22" i="27"/>
  <c r="BC22" i="27"/>
  <c r="BD22" i="27"/>
  <c r="BE22" i="27"/>
  <c r="BF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AH23" i="27"/>
  <c r="AI23" i="27"/>
  <c r="AJ23" i="27"/>
  <c r="AK23" i="27"/>
  <c r="AL23" i="27"/>
  <c r="AM23" i="27"/>
  <c r="AN23" i="27"/>
  <c r="AO23" i="27"/>
  <c r="AP23" i="27"/>
  <c r="AQ23" i="27"/>
  <c r="AR23" i="27"/>
  <c r="AS23" i="27"/>
  <c r="AT23" i="27"/>
  <c r="AU23" i="27"/>
  <c r="AV23" i="27"/>
  <c r="AW23" i="27"/>
  <c r="AX23" i="27"/>
  <c r="AY23" i="27"/>
  <c r="AZ23" i="27"/>
  <c r="BA23" i="27"/>
  <c r="BB23" i="27"/>
  <c r="BC23" i="27"/>
  <c r="BD23" i="27"/>
  <c r="BE23" i="27"/>
  <c r="BF23" i="27"/>
  <c r="C24" i="27"/>
  <c r="D24" i="27"/>
  <c r="E24" i="27"/>
  <c r="F24" i="27"/>
  <c r="G24" i="27"/>
  <c r="H24" i="27"/>
  <c r="I24" i="27"/>
  <c r="J24" i="27"/>
  <c r="K24" i="27"/>
  <c r="L24" i="27"/>
  <c r="M24" i="27"/>
  <c r="N24" i="27"/>
  <c r="O24" i="27"/>
  <c r="P24" i="27"/>
  <c r="Q24" i="27"/>
  <c r="R24" i="27"/>
  <c r="S24" i="27"/>
  <c r="T24" i="27"/>
  <c r="U24" i="27"/>
  <c r="V24" i="27"/>
  <c r="W24" i="27"/>
  <c r="X24" i="27"/>
  <c r="Y24" i="27"/>
  <c r="Z24" i="27"/>
  <c r="AA24" i="27"/>
  <c r="AB24" i="27"/>
  <c r="AC24" i="27"/>
  <c r="AD24" i="27"/>
  <c r="AE24" i="27"/>
  <c r="AF24" i="27"/>
  <c r="AG24" i="27"/>
  <c r="AH24" i="27"/>
  <c r="AI24" i="27"/>
  <c r="AJ24" i="27"/>
  <c r="AK24" i="27"/>
  <c r="AL24" i="27"/>
  <c r="AM24" i="27"/>
  <c r="AN24" i="27"/>
  <c r="AO24" i="27"/>
  <c r="AP24" i="27"/>
  <c r="AQ24" i="27"/>
  <c r="AR24" i="27"/>
  <c r="AS24" i="27"/>
  <c r="AT24" i="27"/>
  <c r="AU24" i="27"/>
  <c r="AV24" i="27"/>
  <c r="AW24" i="27"/>
  <c r="AX24" i="27"/>
  <c r="AY24" i="27"/>
  <c r="AZ24" i="27"/>
  <c r="BA24" i="27"/>
  <c r="BB24" i="27"/>
  <c r="BC24" i="27"/>
  <c r="BD24" i="27"/>
  <c r="BE24" i="27"/>
  <c r="BF24" i="27"/>
  <c r="C25" i="27"/>
  <c r="D25" i="27"/>
  <c r="E25" i="27"/>
  <c r="F25" i="27"/>
  <c r="G25" i="27"/>
  <c r="H25" i="27"/>
  <c r="I25" i="27"/>
  <c r="J25" i="27"/>
  <c r="K25" i="27"/>
  <c r="L25" i="27"/>
  <c r="M25" i="27"/>
  <c r="N25" i="27"/>
  <c r="O25" i="27"/>
  <c r="P25" i="27"/>
  <c r="Q25" i="27"/>
  <c r="R25" i="27"/>
  <c r="S25" i="27"/>
  <c r="T25" i="27"/>
  <c r="U25" i="27"/>
  <c r="V25" i="27"/>
  <c r="W25" i="27"/>
  <c r="X25" i="27"/>
  <c r="Y25" i="27"/>
  <c r="Z25" i="27"/>
  <c r="AA25" i="27"/>
  <c r="AB25" i="27"/>
  <c r="AC25" i="27"/>
  <c r="AD25" i="27"/>
  <c r="AE25" i="27"/>
  <c r="AF25" i="27"/>
  <c r="AG25" i="27"/>
  <c r="AH25" i="27"/>
  <c r="AI25" i="27"/>
  <c r="AJ25" i="27"/>
  <c r="AK25" i="27"/>
  <c r="AL25" i="27"/>
  <c r="AM25" i="27"/>
  <c r="AN25" i="27"/>
  <c r="AO25" i="27"/>
  <c r="AP25" i="27"/>
  <c r="AQ25" i="27"/>
  <c r="AR25" i="27"/>
  <c r="AS25" i="27"/>
  <c r="AT25" i="27"/>
  <c r="AU25" i="27"/>
  <c r="AV25" i="27"/>
  <c r="AW25" i="27"/>
  <c r="AX25" i="27"/>
  <c r="AY25" i="27"/>
  <c r="AZ25" i="27"/>
  <c r="BA25" i="27"/>
  <c r="BB25" i="27"/>
  <c r="BC25" i="27"/>
  <c r="BD25" i="27"/>
  <c r="BE25" i="27"/>
  <c r="BF25" i="27"/>
  <c r="C26" i="27"/>
  <c r="D26" i="27"/>
  <c r="E26" i="27"/>
  <c r="F26" i="27"/>
  <c r="G26" i="27"/>
  <c r="H26" i="27"/>
  <c r="I26" i="27"/>
  <c r="J26" i="27"/>
  <c r="K26" i="27"/>
  <c r="L26" i="27"/>
  <c r="M26" i="27"/>
  <c r="N26" i="27"/>
  <c r="O26" i="27"/>
  <c r="P26" i="27"/>
  <c r="Q26" i="27"/>
  <c r="R26" i="27"/>
  <c r="S26" i="27"/>
  <c r="T26" i="27"/>
  <c r="U26" i="27"/>
  <c r="V26" i="27"/>
  <c r="W26" i="27"/>
  <c r="X26" i="27"/>
  <c r="Y26" i="27"/>
  <c r="Z26" i="27"/>
  <c r="AA26" i="27"/>
  <c r="AB26" i="27"/>
  <c r="AC26" i="27"/>
  <c r="AD26" i="27"/>
  <c r="AE26" i="27"/>
  <c r="AF26" i="27"/>
  <c r="AG26" i="27"/>
  <c r="AH26" i="27"/>
  <c r="AI26" i="27"/>
  <c r="AJ26" i="27"/>
  <c r="AK26" i="27"/>
  <c r="AL26" i="27"/>
  <c r="AM26" i="27"/>
  <c r="AN26" i="27"/>
  <c r="AO26" i="27"/>
  <c r="AP26" i="27"/>
  <c r="AQ26" i="27"/>
  <c r="AR26" i="27"/>
  <c r="AS26" i="27"/>
  <c r="AT26" i="27"/>
  <c r="AU26" i="27"/>
  <c r="AV26" i="27"/>
  <c r="AW26" i="27"/>
  <c r="AX26" i="27"/>
  <c r="AY26" i="27"/>
  <c r="AZ26" i="27"/>
  <c r="BA26" i="27"/>
  <c r="BB26" i="27"/>
  <c r="BC26" i="27"/>
  <c r="BD26" i="27"/>
  <c r="BE26" i="27"/>
  <c r="BF26" i="27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" i="27"/>
  <c r="C2" i="26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BB2" i="26"/>
  <c r="BC2" i="26"/>
  <c r="BD2" i="26"/>
  <c r="BE2" i="26"/>
  <c r="BF2" i="26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AN3" i="26"/>
  <c r="AO3" i="26"/>
  <c r="AP3" i="26"/>
  <c r="AQ3" i="26"/>
  <c r="AR3" i="26"/>
  <c r="AS3" i="26"/>
  <c r="AT3" i="26"/>
  <c r="AU3" i="26"/>
  <c r="AV3" i="26"/>
  <c r="AW3" i="26"/>
  <c r="AX3" i="26"/>
  <c r="AY3" i="26"/>
  <c r="AZ3" i="26"/>
  <c r="BA3" i="26"/>
  <c r="BB3" i="26"/>
  <c r="BC3" i="26"/>
  <c r="BD3" i="26"/>
  <c r="BE3" i="26"/>
  <c r="BF3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BB4" i="26"/>
  <c r="BC4" i="26"/>
  <c r="BD4" i="26"/>
  <c r="BE4" i="26"/>
  <c r="BF4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BC5" i="26"/>
  <c r="BD5" i="26"/>
  <c r="BE5" i="26"/>
  <c r="BF5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BC6" i="26"/>
  <c r="BD6" i="26"/>
  <c r="BE6" i="26"/>
  <c r="BF6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BC7" i="26"/>
  <c r="BD7" i="26"/>
  <c r="BE7" i="26"/>
  <c r="BF7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BC8" i="26"/>
  <c r="BD8" i="26"/>
  <c r="BE8" i="26"/>
  <c r="BF8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BC9" i="26"/>
  <c r="BD9" i="26"/>
  <c r="BE9" i="26"/>
  <c r="BF9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BB10" i="26"/>
  <c r="BC10" i="26"/>
  <c r="BD10" i="26"/>
  <c r="BE10" i="26"/>
  <c r="BF10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AN11" i="26"/>
  <c r="AO11" i="26"/>
  <c r="AP11" i="26"/>
  <c r="AQ11" i="26"/>
  <c r="AR11" i="26"/>
  <c r="AS11" i="26"/>
  <c r="AT11" i="26"/>
  <c r="AU11" i="26"/>
  <c r="AV11" i="26"/>
  <c r="AW11" i="26"/>
  <c r="AX11" i="26"/>
  <c r="AY11" i="26"/>
  <c r="AZ11" i="26"/>
  <c r="BA11" i="26"/>
  <c r="BB11" i="26"/>
  <c r="BC11" i="26"/>
  <c r="BD11" i="26"/>
  <c r="BE11" i="26"/>
  <c r="BF11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AN12" i="26"/>
  <c r="AO12" i="26"/>
  <c r="AP12" i="26"/>
  <c r="AQ12" i="26"/>
  <c r="AR12" i="26"/>
  <c r="AS12" i="26"/>
  <c r="AT12" i="26"/>
  <c r="AU12" i="26"/>
  <c r="AV12" i="26"/>
  <c r="AW12" i="26"/>
  <c r="AX12" i="26"/>
  <c r="AY12" i="26"/>
  <c r="AZ12" i="26"/>
  <c r="BA12" i="26"/>
  <c r="BB12" i="26"/>
  <c r="BC12" i="26"/>
  <c r="BD12" i="26"/>
  <c r="BE12" i="26"/>
  <c r="BF12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BB13" i="26"/>
  <c r="BC13" i="26"/>
  <c r="BD13" i="26"/>
  <c r="BE13" i="26"/>
  <c r="BF13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AN14" i="26"/>
  <c r="AO14" i="26"/>
  <c r="AP14" i="26"/>
  <c r="AQ14" i="26"/>
  <c r="AR14" i="26"/>
  <c r="AS14" i="26"/>
  <c r="AT14" i="26"/>
  <c r="AU14" i="26"/>
  <c r="AV14" i="26"/>
  <c r="AW14" i="26"/>
  <c r="AX14" i="26"/>
  <c r="AY14" i="26"/>
  <c r="AZ14" i="26"/>
  <c r="BA14" i="26"/>
  <c r="BB14" i="26"/>
  <c r="BC14" i="26"/>
  <c r="BD14" i="26"/>
  <c r="BE14" i="26"/>
  <c r="BF14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AM15" i="26"/>
  <c r="AN15" i="26"/>
  <c r="AO15" i="26"/>
  <c r="AP15" i="26"/>
  <c r="AQ15" i="26"/>
  <c r="AR15" i="26"/>
  <c r="AS15" i="26"/>
  <c r="AT15" i="26"/>
  <c r="AU15" i="26"/>
  <c r="AV15" i="26"/>
  <c r="AW15" i="26"/>
  <c r="AX15" i="26"/>
  <c r="AY15" i="26"/>
  <c r="AZ15" i="26"/>
  <c r="BA15" i="26"/>
  <c r="BB15" i="26"/>
  <c r="BC15" i="26"/>
  <c r="BD15" i="26"/>
  <c r="BE15" i="26"/>
  <c r="BF15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AL16" i="26"/>
  <c r="AM16" i="26"/>
  <c r="AN16" i="26"/>
  <c r="AO16" i="26"/>
  <c r="AP16" i="26"/>
  <c r="AQ16" i="26"/>
  <c r="AR16" i="26"/>
  <c r="AS16" i="26"/>
  <c r="AT16" i="26"/>
  <c r="AU16" i="26"/>
  <c r="AV16" i="26"/>
  <c r="AW16" i="26"/>
  <c r="AX16" i="26"/>
  <c r="AY16" i="26"/>
  <c r="AZ16" i="26"/>
  <c r="BA16" i="26"/>
  <c r="BB16" i="26"/>
  <c r="BC16" i="26"/>
  <c r="BD16" i="26"/>
  <c r="BE16" i="26"/>
  <c r="BF16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AM17" i="26"/>
  <c r="AN17" i="26"/>
  <c r="AO17" i="26"/>
  <c r="AP17" i="26"/>
  <c r="AQ17" i="26"/>
  <c r="AR17" i="26"/>
  <c r="AS17" i="26"/>
  <c r="AT17" i="26"/>
  <c r="AU17" i="26"/>
  <c r="AV17" i="26"/>
  <c r="AW17" i="26"/>
  <c r="AX17" i="26"/>
  <c r="AY17" i="26"/>
  <c r="AZ17" i="26"/>
  <c r="BA17" i="26"/>
  <c r="BB17" i="26"/>
  <c r="BC17" i="26"/>
  <c r="BD17" i="26"/>
  <c r="BE17" i="26"/>
  <c r="BF17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AM18" i="26"/>
  <c r="AN18" i="26"/>
  <c r="AO18" i="26"/>
  <c r="AP18" i="26"/>
  <c r="AQ18" i="26"/>
  <c r="AR18" i="26"/>
  <c r="AS18" i="26"/>
  <c r="AT18" i="26"/>
  <c r="AU18" i="26"/>
  <c r="AV18" i="26"/>
  <c r="AW18" i="26"/>
  <c r="AX18" i="26"/>
  <c r="AY18" i="26"/>
  <c r="AZ18" i="26"/>
  <c r="BA18" i="26"/>
  <c r="BB18" i="26"/>
  <c r="BC18" i="26"/>
  <c r="BD18" i="26"/>
  <c r="BE18" i="26"/>
  <c r="BF18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AM19" i="26"/>
  <c r="AN19" i="26"/>
  <c r="AO19" i="26"/>
  <c r="AP19" i="26"/>
  <c r="AQ19" i="26"/>
  <c r="AR19" i="26"/>
  <c r="AS19" i="26"/>
  <c r="AT19" i="26"/>
  <c r="AU19" i="26"/>
  <c r="AV19" i="26"/>
  <c r="AW19" i="26"/>
  <c r="AX19" i="26"/>
  <c r="AY19" i="26"/>
  <c r="AZ19" i="26"/>
  <c r="BA19" i="26"/>
  <c r="BB19" i="26"/>
  <c r="BC19" i="26"/>
  <c r="BD19" i="26"/>
  <c r="BE19" i="26"/>
  <c r="BF19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AM20" i="26"/>
  <c r="AN20" i="26"/>
  <c r="AO20" i="26"/>
  <c r="AP20" i="26"/>
  <c r="AQ20" i="26"/>
  <c r="AR20" i="26"/>
  <c r="AS20" i="26"/>
  <c r="AT20" i="26"/>
  <c r="AU20" i="26"/>
  <c r="AV20" i="26"/>
  <c r="AW20" i="26"/>
  <c r="AX20" i="26"/>
  <c r="AY20" i="26"/>
  <c r="AZ20" i="26"/>
  <c r="BA20" i="26"/>
  <c r="BB20" i="26"/>
  <c r="BC20" i="26"/>
  <c r="BD20" i="26"/>
  <c r="BE20" i="26"/>
  <c r="BF20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AM21" i="26"/>
  <c r="AN21" i="26"/>
  <c r="AO21" i="26"/>
  <c r="AP21" i="26"/>
  <c r="AQ21" i="26"/>
  <c r="AR21" i="26"/>
  <c r="AS21" i="26"/>
  <c r="AT21" i="26"/>
  <c r="AU21" i="26"/>
  <c r="AV21" i="26"/>
  <c r="AW21" i="26"/>
  <c r="AX21" i="26"/>
  <c r="AY21" i="26"/>
  <c r="AZ21" i="26"/>
  <c r="BA21" i="26"/>
  <c r="BB21" i="26"/>
  <c r="BC21" i="26"/>
  <c r="BD21" i="26"/>
  <c r="BE21" i="26"/>
  <c r="B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AM22" i="26"/>
  <c r="AN22" i="26"/>
  <c r="AO22" i="26"/>
  <c r="AP22" i="26"/>
  <c r="AQ22" i="26"/>
  <c r="AR22" i="26"/>
  <c r="AS22" i="26"/>
  <c r="AT22" i="26"/>
  <c r="AU22" i="26"/>
  <c r="AV22" i="26"/>
  <c r="AW22" i="26"/>
  <c r="AX22" i="26"/>
  <c r="AY22" i="26"/>
  <c r="AZ22" i="26"/>
  <c r="BA22" i="26"/>
  <c r="BB22" i="26"/>
  <c r="BC22" i="26"/>
  <c r="BD22" i="26"/>
  <c r="BE22" i="26"/>
  <c r="B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AM23" i="26"/>
  <c r="AN23" i="26"/>
  <c r="AO23" i="26"/>
  <c r="AP23" i="26"/>
  <c r="AQ23" i="26"/>
  <c r="AR23" i="26"/>
  <c r="AS23" i="26"/>
  <c r="AT23" i="26"/>
  <c r="AU23" i="26"/>
  <c r="AV23" i="26"/>
  <c r="AW23" i="26"/>
  <c r="AX23" i="26"/>
  <c r="AY23" i="26"/>
  <c r="AZ23" i="26"/>
  <c r="BA23" i="26"/>
  <c r="BB23" i="26"/>
  <c r="BC23" i="26"/>
  <c r="BD23" i="26"/>
  <c r="BE23" i="26"/>
  <c r="BF23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AM24" i="26"/>
  <c r="AN24" i="26"/>
  <c r="AO24" i="26"/>
  <c r="AP24" i="26"/>
  <c r="AQ24" i="26"/>
  <c r="AR24" i="26"/>
  <c r="AS24" i="26"/>
  <c r="AT24" i="26"/>
  <c r="AU24" i="26"/>
  <c r="AV24" i="26"/>
  <c r="AW24" i="26"/>
  <c r="AX24" i="26"/>
  <c r="AY24" i="26"/>
  <c r="AZ24" i="26"/>
  <c r="BA24" i="26"/>
  <c r="BB24" i="26"/>
  <c r="BC24" i="26"/>
  <c r="BD24" i="26"/>
  <c r="BE24" i="26"/>
  <c r="BF24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AN25" i="26"/>
  <c r="AO25" i="26"/>
  <c r="AP25" i="26"/>
  <c r="AQ25" i="26"/>
  <c r="AR25" i="26"/>
  <c r="AS25" i="26"/>
  <c r="AT25" i="26"/>
  <c r="AU25" i="26"/>
  <c r="AV25" i="26"/>
  <c r="AW25" i="26"/>
  <c r="AX25" i="26"/>
  <c r="AY25" i="26"/>
  <c r="AZ25" i="26"/>
  <c r="BA25" i="26"/>
  <c r="BB25" i="26"/>
  <c r="BC25" i="26"/>
  <c r="BD25" i="26"/>
  <c r="BE25" i="26"/>
  <c r="BF25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AN26" i="26"/>
  <c r="AO26" i="26"/>
  <c r="AP26" i="26"/>
  <c r="AQ26" i="26"/>
  <c r="AR26" i="26"/>
  <c r="AS26" i="26"/>
  <c r="AT26" i="26"/>
  <c r="AU26" i="26"/>
  <c r="AV26" i="26"/>
  <c r="AW26" i="26"/>
  <c r="AX26" i="26"/>
  <c r="AY26" i="26"/>
  <c r="AZ26" i="26"/>
  <c r="BA26" i="26"/>
  <c r="BB26" i="26"/>
  <c r="BC26" i="26"/>
  <c r="BD26" i="26"/>
  <c r="BE26" i="26"/>
  <c r="BF26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" i="26"/>
  <c r="C2" i="25"/>
  <c r="D2" i="25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R2" i="25"/>
  <c r="S2" i="25"/>
  <c r="T2" i="25"/>
  <c r="U2" i="25"/>
  <c r="V2" i="25"/>
  <c r="W2" i="25"/>
  <c r="X2" i="25"/>
  <c r="Y2" i="25"/>
  <c r="Z2" i="25"/>
  <c r="AA2" i="25"/>
  <c r="AB2" i="25"/>
  <c r="AC2" i="25"/>
  <c r="AD2" i="25"/>
  <c r="AE2" i="25"/>
  <c r="AF2" i="25"/>
  <c r="AG2" i="25"/>
  <c r="AH2" i="25"/>
  <c r="AI2" i="25"/>
  <c r="AJ2" i="25"/>
  <c r="AK2" i="25"/>
  <c r="AL2" i="25"/>
  <c r="AM2" i="25"/>
  <c r="AN2" i="25"/>
  <c r="AO2" i="25"/>
  <c r="AP2" i="25"/>
  <c r="AQ2" i="25"/>
  <c r="AR2" i="25"/>
  <c r="AS2" i="25"/>
  <c r="AT2" i="25"/>
  <c r="AU2" i="25"/>
  <c r="AV2" i="25"/>
  <c r="AW2" i="25"/>
  <c r="AX2" i="25"/>
  <c r="AY2" i="25"/>
  <c r="AZ2" i="25"/>
  <c r="BA2" i="25"/>
  <c r="BB2" i="25"/>
  <c r="BC2" i="25"/>
  <c r="BD2" i="25"/>
  <c r="BE2" i="25"/>
  <c r="BF2" i="25"/>
  <c r="C3" i="25"/>
  <c r="D3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AN3" i="25"/>
  <c r="AO3" i="25"/>
  <c r="AP3" i="25"/>
  <c r="AQ3" i="25"/>
  <c r="AR3" i="25"/>
  <c r="AS3" i="25"/>
  <c r="AT3" i="25"/>
  <c r="AU3" i="25"/>
  <c r="AV3" i="25"/>
  <c r="AW3" i="25"/>
  <c r="AX3" i="25"/>
  <c r="AY3" i="25"/>
  <c r="AZ3" i="25"/>
  <c r="BA3" i="25"/>
  <c r="BB3" i="25"/>
  <c r="BC3" i="25"/>
  <c r="BD3" i="25"/>
  <c r="BE3" i="25"/>
  <c r="BF3" i="25"/>
  <c r="C4" i="25"/>
  <c r="D4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AK4" i="25"/>
  <c r="AL4" i="25"/>
  <c r="AM4" i="25"/>
  <c r="AN4" i="25"/>
  <c r="AO4" i="25"/>
  <c r="AP4" i="25"/>
  <c r="AQ4" i="25"/>
  <c r="AR4" i="25"/>
  <c r="AS4" i="25"/>
  <c r="AT4" i="25"/>
  <c r="AU4" i="25"/>
  <c r="AV4" i="25"/>
  <c r="AW4" i="25"/>
  <c r="AX4" i="25"/>
  <c r="AY4" i="25"/>
  <c r="AZ4" i="25"/>
  <c r="BA4" i="25"/>
  <c r="BB4" i="25"/>
  <c r="BC4" i="25"/>
  <c r="BD4" i="25"/>
  <c r="BE4" i="25"/>
  <c r="BF4" i="25"/>
  <c r="C5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AN5" i="25"/>
  <c r="AO5" i="25"/>
  <c r="AP5" i="25"/>
  <c r="AQ5" i="25"/>
  <c r="AR5" i="25"/>
  <c r="AS5" i="25"/>
  <c r="AT5" i="25"/>
  <c r="AU5" i="25"/>
  <c r="AV5" i="25"/>
  <c r="AW5" i="25"/>
  <c r="AX5" i="25"/>
  <c r="AY5" i="25"/>
  <c r="AZ5" i="25"/>
  <c r="BA5" i="25"/>
  <c r="BB5" i="25"/>
  <c r="BC5" i="25"/>
  <c r="BD5" i="25"/>
  <c r="BE5" i="25"/>
  <c r="BF5" i="25"/>
  <c r="C6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AN6" i="25"/>
  <c r="AO6" i="25"/>
  <c r="AP6" i="25"/>
  <c r="AQ6" i="25"/>
  <c r="AR6" i="25"/>
  <c r="AS6" i="25"/>
  <c r="AT6" i="25"/>
  <c r="AU6" i="25"/>
  <c r="AV6" i="25"/>
  <c r="AW6" i="25"/>
  <c r="AX6" i="25"/>
  <c r="AY6" i="25"/>
  <c r="AZ6" i="25"/>
  <c r="BA6" i="25"/>
  <c r="BB6" i="25"/>
  <c r="BC6" i="25"/>
  <c r="BD6" i="25"/>
  <c r="BE6" i="25"/>
  <c r="BF6" i="25"/>
  <c r="C7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AN7" i="25"/>
  <c r="AO7" i="25"/>
  <c r="AP7" i="25"/>
  <c r="AQ7" i="25"/>
  <c r="AR7" i="25"/>
  <c r="AS7" i="25"/>
  <c r="AT7" i="25"/>
  <c r="AU7" i="25"/>
  <c r="AV7" i="25"/>
  <c r="AW7" i="25"/>
  <c r="AX7" i="25"/>
  <c r="AY7" i="25"/>
  <c r="AZ7" i="25"/>
  <c r="BA7" i="25"/>
  <c r="BB7" i="25"/>
  <c r="BC7" i="25"/>
  <c r="BD7" i="25"/>
  <c r="BE7" i="25"/>
  <c r="BF7" i="25"/>
  <c r="C8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AR8" i="25"/>
  <c r="AS8" i="25"/>
  <c r="AT8" i="25"/>
  <c r="AU8" i="25"/>
  <c r="AV8" i="25"/>
  <c r="AW8" i="25"/>
  <c r="AX8" i="25"/>
  <c r="AY8" i="25"/>
  <c r="AZ8" i="25"/>
  <c r="BA8" i="25"/>
  <c r="BB8" i="25"/>
  <c r="BC8" i="25"/>
  <c r="BD8" i="25"/>
  <c r="BE8" i="25"/>
  <c r="BF8" i="25"/>
  <c r="C9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AM9" i="25"/>
  <c r="AN9" i="25"/>
  <c r="AO9" i="25"/>
  <c r="AP9" i="25"/>
  <c r="AQ9" i="25"/>
  <c r="AR9" i="25"/>
  <c r="AS9" i="25"/>
  <c r="AT9" i="25"/>
  <c r="AU9" i="25"/>
  <c r="AV9" i="25"/>
  <c r="AW9" i="25"/>
  <c r="AX9" i="25"/>
  <c r="AY9" i="25"/>
  <c r="AZ9" i="25"/>
  <c r="BA9" i="25"/>
  <c r="BB9" i="25"/>
  <c r="BC9" i="25"/>
  <c r="BD9" i="25"/>
  <c r="BE9" i="25"/>
  <c r="BF9" i="25"/>
  <c r="C10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I10" i="25"/>
  <c r="AJ10" i="25"/>
  <c r="AK10" i="25"/>
  <c r="AL10" i="25"/>
  <c r="AM10" i="25"/>
  <c r="AN10" i="25"/>
  <c r="AO10" i="25"/>
  <c r="AP10" i="25"/>
  <c r="AQ10" i="25"/>
  <c r="AR10" i="25"/>
  <c r="AS10" i="25"/>
  <c r="AT10" i="25"/>
  <c r="AU10" i="25"/>
  <c r="AV10" i="25"/>
  <c r="AW10" i="25"/>
  <c r="AX10" i="25"/>
  <c r="AY10" i="25"/>
  <c r="AZ10" i="25"/>
  <c r="BA10" i="25"/>
  <c r="BB10" i="25"/>
  <c r="BC10" i="25"/>
  <c r="BD10" i="25"/>
  <c r="BE10" i="25"/>
  <c r="BF10" i="25"/>
  <c r="C11" i="25"/>
  <c r="D11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AG11" i="25"/>
  <c r="AH11" i="25"/>
  <c r="AI11" i="25"/>
  <c r="AJ11" i="25"/>
  <c r="AK11" i="25"/>
  <c r="AL11" i="25"/>
  <c r="AM11" i="25"/>
  <c r="AN11" i="25"/>
  <c r="AO11" i="25"/>
  <c r="AP11" i="25"/>
  <c r="AQ11" i="25"/>
  <c r="AR11" i="25"/>
  <c r="AS11" i="25"/>
  <c r="AT11" i="25"/>
  <c r="AU11" i="25"/>
  <c r="AV11" i="25"/>
  <c r="AW11" i="25"/>
  <c r="AX11" i="25"/>
  <c r="AY11" i="25"/>
  <c r="AZ11" i="25"/>
  <c r="BA11" i="25"/>
  <c r="BB11" i="25"/>
  <c r="BC11" i="25"/>
  <c r="BD11" i="25"/>
  <c r="BE11" i="25"/>
  <c r="BF11" i="25"/>
  <c r="C12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AI12" i="25"/>
  <c r="AJ12" i="25"/>
  <c r="AK12" i="25"/>
  <c r="AL12" i="25"/>
  <c r="AM12" i="25"/>
  <c r="AN12" i="25"/>
  <c r="AO12" i="25"/>
  <c r="AP12" i="25"/>
  <c r="AQ12" i="25"/>
  <c r="AR12" i="25"/>
  <c r="AS12" i="25"/>
  <c r="AT12" i="25"/>
  <c r="AU12" i="25"/>
  <c r="AV12" i="25"/>
  <c r="AW12" i="25"/>
  <c r="AX12" i="25"/>
  <c r="AY12" i="25"/>
  <c r="AZ12" i="25"/>
  <c r="BA12" i="25"/>
  <c r="BB12" i="25"/>
  <c r="BC12" i="25"/>
  <c r="BD12" i="25"/>
  <c r="BE12" i="25"/>
  <c r="BF12" i="25"/>
  <c r="C13" i="25"/>
  <c r="D13" i="25"/>
  <c r="E13" i="25"/>
  <c r="F13" i="25"/>
  <c r="G13" i="25"/>
  <c r="H13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AH13" i="25"/>
  <c r="AI13" i="25"/>
  <c r="AJ13" i="25"/>
  <c r="AK13" i="25"/>
  <c r="AL13" i="25"/>
  <c r="AM13" i="25"/>
  <c r="AN13" i="25"/>
  <c r="AO13" i="25"/>
  <c r="AP13" i="25"/>
  <c r="AQ13" i="25"/>
  <c r="AR13" i="25"/>
  <c r="AS13" i="25"/>
  <c r="AT13" i="25"/>
  <c r="AU13" i="25"/>
  <c r="AV13" i="25"/>
  <c r="AW13" i="25"/>
  <c r="AX13" i="25"/>
  <c r="AY13" i="25"/>
  <c r="AZ13" i="25"/>
  <c r="BA13" i="25"/>
  <c r="BB13" i="25"/>
  <c r="BC13" i="25"/>
  <c r="BD13" i="25"/>
  <c r="BE13" i="25"/>
  <c r="BF13" i="25"/>
  <c r="C14" i="25"/>
  <c r="D14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AG14" i="25"/>
  <c r="AH14" i="25"/>
  <c r="AI14" i="25"/>
  <c r="AJ14" i="25"/>
  <c r="AK14" i="25"/>
  <c r="AL14" i="25"/>
  <c r="AM14" i="25"/>
  <c r="AN14" i="25"/>
  <c r="AO14" i="25"/>
  <c r="AP14" i="25"/>
  <c r="AQ14" i="25"/>
  <c r="AR14" i="25"/>
  <c r="AS14" i="25"/>
  <c r="AT14" i="25"/>
  <c r="AU14" i="25"/>
  <c r="AV14" i="25"/>
  <c r="AW14" i="25"/>
  <c r="AX14" i="25"/>
  <c r="AY14" i="25"/>
  <c r="AZ14" i="25"/>
  <c r="BA14" i="25"/>
  <c r="BB14" i="25"/>
  <c r="BC14" i="25"/>
  <c r="BD14" i="25"/>
  <c r="BE14" i="25"/>
  <c r="BF14" i="25"/>
  <c r="C15" i="25"/>
  <c r="D15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M15" i="25"/>
  <c r="AN15" i="25"/>
  <c r="AO15" i="25"/>
  <c r="AP15" i="25"/>
  <c r="AQ15" i="25"/>
  <c r="AR15" i="25"/>
  <c r="AS15" i="25"/>
  <c r="AT15" i="25"/>
  <c r="AU15" i="25"/>
  <c r="AV15" i="25"/>
  <c r="AW15" i="25"/>
  <c r="AX15" i="25"/>
  <c r="AY15" i="25"/>
  <c r="AZ15" i="25"/>
  <c r="BA15" i="25"/>
  <c r="BB15" i="25"/>
  <c r="BC15" i="25"/>
  <c r="BD15" i="25"/>
  <c r="BE15" i="25"/>
  <c r="BF15" i="25"/>
  <c r="C16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Z16" i="25"/>
  <c r="AA16" i="25"/>
  <c r="AB16" i="25"/>
  <c r="AC16" i="25"/>
  <c r="AD16" i="25"/>
  <c r="AE16" i="25"/>
  <c r="AF16" i="25"/>
  <c r="AG16" i="25"/>
  <c r="AH16" i="25"/>
  <c r="AI16" i="25"/>
  <c r="AJ16" i="25"/>
  <c r="AK16" i="25"/>
  <c r="AL16" i="25"/>
  <c r="AM16" i="25"/>
  <c r="AN16" i="25"/>
  <c r="AO16" i="25"/>
  <c r="AP16" i="25"/>
  <c r="AQ16" i="25"/>
  <c r="AR16" i="25"/>
  <c r="AS16" i="25"/>
  <c r="AT16" i="25"/>
  <c r="AU16" i="25"/>
  <c r="AV16" i="25"/>
  <c r="AW16" i="25"/>
  <c r="AX16" i="25"/>
  <c r="AY16" i="25"/>
  <c r="AZ16" i="25"/>
  <c r="BA16" i="25"/>
  <c r="BB16" i="25"/>
  <c r="BC16" i="25"/>
  <c r="BD16" i="25"/>
  <c r="BE16" i="25"/>
  <c r="BF16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AH17" i="25"/>
  <c r="AI17" i="25"/>
  <c r="AJ17" i="25"/>
  <c r="AK17" i="25"/>
  <c r="AL17" i="25"/>
  <c r="AM17" i="25"/>
  <c r="AN17" i="25"/>
  <c r="AO17" i="25"/>
  <c r="AP17" i="25"/>
  <c r="AQ17" i="25"/>
  <c r="AR17" i="25"/>
  <c r="AS17" i="25"/>
  <c r="AT17" i="25"/>
  <c r="AU17" i="25"/>
  <c r="AV17" i="25"/>
  <c r="AW17" i="25"/>
  <c r="AX17" i="25"/>
  <c r="AY17" i="25"/>
  <c r="AZ17" i="25"/>
  <c r="BA17" i="25"/>
  <c r="BB17" i="25"/>
  <c r="BC17" i="25"/>
  <c r="BD17" i="25"/>
  <c r="BE17" i="25"/>
  <c r="BF17" i="25"/>
  <c r="C18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M18" i="25"/>
  <c r="AN18" i="25"/>
  <c r="AO18" i="25"/>
  <c r="AP18" i="25"/>
  <c r="AQ18" i="25"/>
  <c r="AR18" i="25"/>
  <c r="AS18" i="25"/>
  <c r="AT18" i="25"/>
  <c r="AU18" i="25"/>
  <c r="AV18" i="25"/>
  <c r="AW18" i="25"/>
  <c r="AX18" i="25"/>
  <c r="AY18" i="25"/>
  <c r="AZ18" i="25"/>
  <c r="BA18" i="25"/>
  <c r="BB18" i="25"/>
  <c r="BC18" i="25"/>
  <c r="BD18" i="25"/>
  <c r="BE18" i="25"/>
  <c r="BF18" i="25"/>
  <c r="C19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Z19" i="25"/>
  <c r="AA19" i="25"/>
  <c r="AB19" i="25"/>
  <c r="AC19" i="25"/>
  <c r="AD19" i="25"/>
  <c r="AE19" i="25"/>
  <c r="AF19" i="25"/>
  <c r="AG19" i="25"/>
  <c r="AH19" i="25"/>
  <c r="AI19" i="25"/>
  <c r="AJ19" i="25"/>
  <c r="AK19" i="25"/>
  <c r="AL19" i="25"/>
  <c r="AM19" i="25"/>
  <c r="AN19" i="25"/>
  <c r="AO19" i="25"/>
  <c r="AP19" i="25"/>
  <c r="AQ19" i="25"/>
  <c r="AR19" i="25"/>
  <c r="AS19" i="25"/>
  <c r="AT19" i="25"/>
  <c r="AU19" i="25"/>
  <c r="AV19" i="25"/>
  <c r="AW19" i="25"/>
  <c r="AX19" i="25"/>
  <c r="AY19" i="25"/>
  <c r="AZ19" i="25"/>
  <c r="BA19" i="25"/>
  <c r="BB19" i="25"/>
  <c r="BC19" i="25"/>
  <c r="BD19" i="25"/>
  <c r="BE19" i="25"/>
  <c r="BF19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AG20" i="25"/>
  <c r="AH20" i="25"/>
  <c r="AI20" i="25"/>
  <c r="AJ20" i="25"/>
  <c r="AK20" i="25"/>
  <c r="AL20" i="25"/>
  <c r="AM20" i="25"/>
  <c r="AN20" i="25"/>
  <c r="AO20" i="25"/>
  <c r="AP20" i="25"/>
  <c r="AQ20" i="25"/>
  <c r="AR20" i="25"/>
  <c r="AS20" i="25"/>
  <c r="AT20" i="25"/>
  <c r="AU20" i="25"/>
  <c r="AV20" i="25"/>
  <c r="AW20" i="25"/>
  <c r="AX20" i="25"/>
  <c r="AY20" i="25"/>
  <c r="AZ20" i="25"/>
  <c r="BA20" i="25"/>
  <c r="BB20" i="25"/>
  <c r="BC20" i="25"/>
  <c r="BD20" i="25"/>
  <c r="BE20" i="25"/>
  <c r="BF20" i="25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AG21" i="25"/>
  <c r="AH21" i="25"/>
  <c r="AI21" i="25"/>
  <c r="AJ21" i="25"/>
  <c r="AK21" i="25"/>
  <c r="AL21" i="25"/>
  <c r="AM21" i="25"/>
  <c r="AN21" i="25"/>
  <c r="AO21" i="25"/>
  <c r="AP21" i="25"/>
  <c r="AQ21" i="25"/>
  <c r="AR21" i="25"/>
  <c r="AS21" i="25"/>
  <c r="AT21" i="25"/>
  <c r="AU21" i="25"/>
  <c r="AV21" i="25"/>
  <c r="AW21" i="25"/>
  <c r="AX21" i="25"/>
  <c r="AY21" i="25"/>
  <c r="AZ21" i="25"/>
  <c r="BA21" i="25"/>
  <c r="BB21" i="25"/>
  <c r="BC21" i="25"/>
  <c r="BD21" i="25"/>
  <c r="BE21" i="25"/>
  <c r="BF21" i="25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M22" i="25"/>
  <c r="AN22" i="25"/>
  <c r="AO22" i="25"/>
  <c r="AP22" i="25"/>
  <c r="AQ22" i="25"/>
  <c r="AR22" i="25"/>
  <c r="AS22" i="25"/>
  <c r="AT22" i="25"/>
  <c r="AU22" i="25"/>
  <c r="AV22" i="25"/>
  <c r="AW22" i="25"/>
  <c r="AX22" i="25"/>
  <c r="AY22" i="25"/>
  <c r="AZ22" i="25"/>
  <c r="BA22" i="25"/>
  <c r="BB22" i="25"/>
  <c r="BC22" i="25"/>
  <c r="BD22" i="25"/>
  <c r="BE22" i="25"/>
  <c r="BF22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23" i="25"/>
  <c r="V23" i="25"/>
  <c r="W23" i="25"/>
  <c r="X23" i="25"/>
  <c r="Y23" i="25"/>
  <c r="Z23" i="25"/>
  <c r="AA23" i="25"/>
  <c r="AB23" i="25"/>
  <c r="AC23" i="25"/>
  <c r="AD23" i="25"/>
  <c r="AE23" i="25"/>
  <c r="AF23" i="25"/>
  <c r="AG23" i="25"/>
  <c r="AH23" i="25"/>
  <c r="AI23" i="25"/>
  <c r="AJ23" i="25"/>
  <c r="AK23" i="25"/>
  <c r="AL23" i="25"/>
  <c r="AM23" i="25"/>
  <c r="AN23" i="25"/>
  <c r="AO23" i="25"/>
  <c r="AP23" i="25"/>
  <c r="AQ23" i="25"/>
  <c r="AR23" i="25"/>
  <c r="AS23" i="25"/>
  <c r="AT23" i="25"/>
  <c r="AU23" i="25"/>
  <c r="AV23" i="25"/>
  <c r="AW23" i="25"/>
  <c r="AX23" i="25"/>
  <c r="AY23" i="25"/>
  <c r="AZ23" i="25"/>
  <c r="BA23" i="25"/>
  <c r="BB23" i="25"/>
  <c r="BC23" i="25"/>
  <c r="BD23" i="25"/>
  <c r="BE23" i="25"/>
  <c r="BF23" i="25"/>
  <c r="C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Q24" i="25"/>
  <c r="R24" i="25"/>
  <c r="S24" i="25"/>
  <c r="T24" i="25"/>
  <c r="U24" i="25"/>
  <c r="V24" i="25"/>
  <c r="W24" i="25"/>
  <c r="X24" i="25"/>
  <c r="Y24" i="25"/>
  <c r="Z24" i="25"/>
  <c r="AA24" i="25"/>
  <c r="AB24" i="25"/>
  <c r="AC24" i="25"/>
  <c r="AD24" i="25"/>
  <c r="AE24" i="25"/>
  <c r="AF24" i="25"/>
  <c r="AG24" i="25"/>
  <c r="AH24" i="25"/>
  <c r="AI24" i="25"/>
  <c r="AJ24" i="25"/>
  <c r="AK24" i="25"/>
  <c r="AL24" i="25"/>
  <c r="AM24" i="25"/>
  <c r="AN24" i="25"/>
  <c r="AO24" i="25"/>
  <c r="AP24" i="25"/>
  <c r="AQ24" i="25"/>
  <c r="AR24" i="25"/>
  <c r="AS24" i="25"/>
  <c r="AT24" i="25"/>
  <c r="AU24" i="25"/>
  <c r="AV24" i="25"/>
  <c r="AW24" i="25"/>
  <c r="AX24" i="25"/>
  <c r="AY24" i="25"/>
  <c r="AZ24" i="25"/>
  <c r="BA24" i="25"/>
  <c r="BB24" i="25"/>
  <c r="BC24" i="25"/>
  <c r="BD24" i="25"/>
  <c r="BE24" i="25"/>
  <c r="BF24" i="25"/>
  <c r="C25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Z25" i="25"/>
  <c r="AA25" i="25"/>
  <c r="AB25" i="25"/>
  <c r="AC25" i="25"/>
  <c r="AD25" i="25"/>
  <c r="AE25" i="25"/>
  <c r="AF25" i="25"/>
  <c r="AG25" i="25"/>
  <c r="AH25" i="25"/>
  <c r="AI25" i="25"/>
  <c r="AJ25" i="25"/>
  <c r="AK25" i="25"/>
  <c r="AL25" i="25"/>
  <c r="AM25" i="25"/>
  <c r="AN25" i="25"/>
  <c r="AO25" i="25"/>
  <c r="AP25" i="25"/>
  <c r="AQ25" i="25"/>
  <c r="AR25" i="25"/>
  <c r="AS25" i="25"/>
  <c r="AT25" i="25"/>
  <c r="AU25" i="25"/>
  <c r="AV25" i="25"/>
  <c r="AW25" i="25"/>
  <c r="AX25" i="25"/>
  <c r="AY25" i="25"/>
  <c r="AZ25" i="25"/>
  <c r="BA25" i="25"/>
  <c r="BB25" i="25"/>
  <c r="BC25" i="25"/>
  <c r="BD25" i="25"/>
  <c r="BE25" i="25"/>
  <c r="BF25" i="25"/>
  <c r="C26" i="25"/>
  <c r="D26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AD26" i="25"/>
  <c r="AE26" i="25"/>
  <c r="AF26" i="25"/>
  <c r="AG26" i="25"/>
  <c r="AH26" i="25"/>
  <c r="AI26" i="25"/>
  <c r="AJ26" i="25"/>
  <c r="AK26" i="25"/>
  <c r="AL26" i="25"/>
  <c r="AM26" i="25"/>
  <c r="AN26" i="25"/>
  <c r="AO26" i="25"/>
  <c r="AP26" i="25"/>
  <c r="AQ26" i="25"/>
  <c r="AR26" i="25"/>
  <c r="AS26" i="25"/>
  <c r="AT26" i="25"/>
  <c r="AU26" i="25"/>
  <c r="AV26" i="25"/>
  <c r="AW26" i="25"/>
  <c r="AX26" i="25"/>
  <c r="AY26" i="25"/>
  <c r="AZ26" i="25"/>
  <c r="BA26" i="25"/>
  <c r="BB26" i="25"/>
  <c r="BC26" i="25"/>
  <c r="BD26" i="25"/>
  <c r="BE26" i="25"/>
  <c r="BF26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" i="25"/>
  <c r="C2" i="24"/>
  <c r="D2" i="24"/>
  <c r="E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AM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C3" i="24"/>
  <c r="D3" i="24"/>
  <c r="E3" i="24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C4" i="24"/>
  <c r="D4" i="24"/>
  <c r="E4" i="24"/>
  <c r="F4" i="24"/>
  <c r="G4" i="24"/>
  <c r="H4" i="24"/>
  <c r="I4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C5" i="24"/>
  <c r="D5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C6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C7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C8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C9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C10" i="24"/>
  <c r="D10" i="24"/>
  <c r="E10" i="24"/>
  <c r="F10" i="24"/>
  <c r="G10" i="24"/>
  <c r="H10" i="24"/>
  <c r="I10" i="24"/>
  <c r="J10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C11" i="24"/>
  <c r="D11" i="24"/>
  <c r="E11" i="24"/>
  <c r="F11" i="24"/>
  <c r="G11" i="24"/>
  <c r="H11" i="24"/>
  <c r="I11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C12" i="24"/>
  <c r="D12" i="24"/>
  <c r="E12" i="24"/>
  <c r="F12" i="24"/>
  <c r="G12" i="24"/>
  <c r="H12" i="24"/>
  <c r="I12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C13" i="24"/>
  <c r="D13" i="24"/>
  <c r="E13" i="24"/>
  <c r="F13" i="24"/>
  <c r="G13" i="24"/>
  <c r="H13" i="24"/>
  <c r="I13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C14" i="24"/>
  <c r="D14" i="24"/>
  <c r="E14" i="24"/>
  <c r="F14" i="24"/>
  <c r="G14" i="24"/>
  <c r="H14" i="24"/>
  <c r="I14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C15" i="24"/>
  <c r="D15" i="24"/>
  <c r="E15" i="24"/>
  <c r="F15" i="24"/>
  <c r="G15" i="24"/>
  <c r="H15" i="24"/>
  <c r="I15" i="24"/>
  <c r="J15" i="24"/>
  <c r="K15" i="24"/>
  <c r="L15" i="24"/>
  <c r="M15" i="24"/>
  <c r="N15" i="24"/>
  <c r="O15" i="24"/>
  <c r="P15" i="24"/>
  <c r="Q15" i="24"/>
  <c r="R15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C16" i="24"/>
  <c r="D16" i="24"/>
  <c r="E16" i="24"/>
  <c r="F16" i="24"/>
  <c r="G16" i="24"/>
  <c r="H16" i="24"/>
  <c r="I16" i="24"/>
  <c r="J16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C17" i="24"/>
  <c r="D17" i="24"/>
  <c r="E17" i="24"/>
  <c r="F17" i="24"/>
  <c r="G17" i="24"/>
  <c r="H17" i="24"/>
  <c r="I17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AH17" i="24"/>
  <c r="AI17" i="24"/>
  <c r="AJ17" i="24"/>
  <c r="AK17" i="24"/>
  <c r="AL17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C18" i="24"/>
  <c r="D18" i="24"/>
  <c r="E18" i="24"/>
  <c r="F18" i="24"/>
  <c r="G18" i="24"/>
  <c r="H18" i="24"/>
  <c r="I18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I18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C19" i="24"/>
  <c r="D19" i="24"/>
  <c r="E19" i="24"/>
  <c r="F19" i="24"/>
  <c r="G19" i="24"/>
  <c r="H19" i="24"/>
  <c r="I19" i="24"/>
  <c r="J19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AF19" i="24"/>
  <c r="AG19" i="24"/>
  <c r="AH19" i="24"/>
  <c r="AI19" i="24"/>
  <c r="AJ19" i="24"/>
  <c r="AK19" i="24"/>
  <c r="AL19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C20" i="24"/>
  <c r="D20" i="24"/>
  <c r="E20" i="24"/>
  <c r="F20" i="24"/>
  <c r="G20" i="24"/>
  <c r="H20" i="24"/>
  <c r="I20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AG20" i="24"/>
  <c r="AH20" i="24"/>
  <c r="AI20" i="24"/>
  <c r="AJ20" i="24"/>
  <c r="AK20" i="24"/>
  <c r="AL20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AK21" i="24"/>
  <c r="AL21" i="24"/>
  <c r="AM21" i="24"/>
  <c r="AN21" i="24"/>
  <c r="AO21" i="24"/>
  <c r="AP21" i="24"/>
  <c r="AQ21" i="24"/>
  <c r="AR21" i="24"/>
  <c r="AS21" i="24"/>
  <c r="AT21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AM22" i="24"/>
  <c r="AN22" i="24"/>
  <c r="AO22" i="24"/>
  <c r="AP22" i="24"/>
  <c r="AQ22" i="24"/>
  <c r="AR22" i="24"/>
  <c r="AS22" i="24"/>
  <c r="AT22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AH23" i="24"/>
  <c r="AI23" i="24"/>
  <c r="AJ23" i="24"/>
  <c r="AK23" i="24"/>
  <c r="AL23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C24" i="24"/>
  <c r="D24" i="24"/>
  <c r="E24" i="24"/>
  <c r="F24" i="24"/>
  <c r="G24" i="24"/>
  <c r="H24" i="24"/>
  <c r="I24" i="24"/>
  <c r="J24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AB24" i="24"/>
  <c r="AC24" i="24"/>
  <c r="AD24" i="24"/>
  <c r="AE24" i="24"/>
  <c r="AF24" i="24"/>
  <c r="AG24" i="24"/>
  <c r="AH24" i="24"/>
  <c r="AI24" i="24"/>
  <c r="AJ24" i="24"/>
  <c r="AK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C25" i="24"/>
  <c r="D25" i="24"/>
  <c r="E25" i="24"/>
  <c r="F25" i="24"/>
  <c r="G25" i="24"/>
  <c r="H25" i="24"/>
  <c r="I25" i="24"/>
  <c r="J25" i="24"/>
  <c r="K25" i="24"/>
  <c r="L25" i="24"/>
  <c r="M25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AA25" i="24"/>
  <c r="AB25" i="24"/>
  <c r="AC25" i="24"/>
  <c r="AD25" i="24"/>
  <c r="AE25" i="24"/>
  <c r="AF25" i="24"/>
  <c r="AG25" i="24"/>
  <c r="AH25" i="24"/>
  <c r="AI25" i="24"/>
  <c r="AJ25" i="24"/>
  <c r="AK25" i="24"/>
  <c r="AL25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C26" i="24"/>
  <c r="D26" i="24"/>
  <c r="E26" i="24"/>
  <c r="F26" i="24"/>
  <c r="G26" i="24"/>
  <c r="H26" i="24"/>
  <c r="I26" i="24"/>
  <c r="J26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26" i="24"/>
  <c r="AH26" i="24"/>
  <c r="AI26" i="24"/>
  <c r="AJ26" i="24"/>
  <c r="AK26" i="24"/>
  <c r="AL26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" i="24"/>
  <c r="B3" i="23"/>
  <c r="C3" i="23"/>
  <c r="D3" i="23"/>
  <c r="E3" i="23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R3" i="23"/>
  <c r="AS3" i="23"/>
  <c r="AT3" i="23"/>
  <c r="AU3" i="23"/>
  <c r="AV3" i="23"/>
  <c r="AW3" i="23"/>
  <c r="AX3" i="23"/>
  <c r="AY3" i="23"/>
  <c r="AZ3" i="23"/>
  <c r="BA3" i="23"/>
  <c r="BB3" i="23"/>
  <c r="BC3" i="23"/>
  <c r="BD3" i="23"/>
  <c r="BE3" i="23"/>
  <c r="BF3" i="23"/>
  <c r="B4" i="23"/>
  <c r="C4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R4" i="23"/>
  <c r="AS4" i="23"/>
  <c r="AT4" i="23"/>
  <c r="AU4" i="23"/>
  <c r="AV4" i="23"/>
  <c r="AW4" i="23"/>
  <c r="AX4" i="23"/>
  <c r="AY4" i="23"/>
  <c r="AZ4" i="23"/>
  <c r="BA4" i="23"/>
  <c r="BB4" i="23"/>
  <c r="BC4" i="23"/>
  <c r="BD4" i="23"/>
  <c r="BE4" i="23"/>
  <c r="BF4" i="23"/>
  <c r="B5" i="23"/>
  <c r="C5" i="23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BF5" i="23"/>
  <c r="B6" i="23"/>
  <c r="C6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7" i="23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8" i="23"/>
  <c r="C8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9" i="23"/>
  <c r="C9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10" i="23"/>
  <c r="C10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R10" i="23"/>
  <c r="AS10" i="23"/>
  <c r="AT10" i="23"/>
  <c r="AU10" i="23"/>
  <c r="AV10" i="23"/>
  <c r="AW10" i="23"/>
  <c r="AX10" i="23"/>
  <c r="AY10" i="23"/>
  <c r="AZ10" i="23"/>
  <c r="BA10" i="23"/>
  <c r="BB10" i="23"/>
  <c r="BC10" i="23"/>
  <c r="BD10" i="23"/>
  <c r="BE10" i="23"/>
  <c r="BF10" i="23"/>
  <c r="B11" i="23"/>
  <c r="C11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R11" i="23"/>
  <c r="AS11" i="23"/>
  <c r="AT11" i="23"/>
  <c r="AU11" i="23"/>
  <c r="AV11" i="23"/>
  <c r="AW11" i="23"/>
  <c r="AX11" i="23"/>
  <c r="AY11" i="23"/>
  <c r="AZ11" i="23"/>
  <c r="BA11" i="23"/>
  <c r="BB11" i="23"/>
  <c r="BC11" i="23"/>
  <c r="BD11" i="23"/>
  <c r="BE11" i="23"/>
  <c r="BF11" i="23"/>
  <c r="B12" i="23"/>
  <c r="C12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AM12" i="23"/>
  <c r="AN12" i="23"/>
  <c r="AO12" i="23"/>
  <c r="AP12" i="23"/>
  <c r="AQ12" i="23"/>
  <c r="AR12" i="23"/>
  <c r="AS12" i="23"/>
  <c r="AT12" i="23"/>
  <c r="AU12" i="23"/>
  <c r="AV12" i="23"/>
  <c r="AW12" i="23"/>
  <c r="AX12" i="23"/>
  <c r="AY12" i="23"/>
  <c r="AZ12" i="23"/>
  <c r="BA12" i="23"/>
  <c r="BB12" i="23"/>
  <c r="BC12" i="23"/>
  <c r="BD12" i="23"/>
  <c r="BE12" i="23"/>
  <c r="BF12" i="23"/>
  <c r="B13" i="23"/>
  <c r="C13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AO13" i="23"/>
  <c r="AP13" i="23"/>
  <c r="AQ13" i="23"/>
  <c r="AR13" i="23"/>
  <c r="AS13" i="23"/>
  <c r="AT13" i="23"/>
  <c r="AU13" i="23"/>
  <c r="AV13" i="23"/>
  <c r="AW13" i="23"/>
  <c r="AX13" i="23"/>
  <c r="AY13" i="23"/>
  <c r="AZ13" i="23"/>
  <c r="BA13" i="23"/>
  <c r="BB13" i="23"/>
  <c r="BC13" i="23"/>
  <c r="BD13" i="23"/>
  <c r="BE13" i="23"/>
  <c r="BF13" i="23"/>
  <c r="B14" i="23"/>
  <c r="C14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R14" i="23"/>
  <c r="AS14" i="23"/>
  <c r="AT14" i="23"/>
  <c r="AU14" i="23"/>
  <c r="AV14" i="23"/>
  <c r="AW14" i="23"/>
  <c r="AX14" i="23"/>
  <c r="AY14" i="23"/>
  <c r="AZ14" i="23"/>
  <c r="BA14" i="23"/>
  <c r="BB14" i="23"/>
  <c r="BC14" i="23"/>
  <c r="BD14" i="23"/>
  <c r="BE14" i="23"/>
  <c r="BF14" i="23"/>
  <c r="B15" i="23"/>
  <c r="C15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AO15" i="23"/>
  <c r="AP15" i="23"/>
  <c r="AQ15" i="23"/>
  <c r="AR15" i="23"/>
  <c r="AS15" i="23"/>
  <c r="AT15" i="23"/>
  <c r="AU15" i="23"/>
  <c r="AV15" i="23"/>
  <c r="AW15" i="23"/>
  <c r="AX15" i="23"/>
  <c r="AY15" i="23"/>
  <c r="AZ15" i="23"/>
  <c r="BA15" i="23"/>
  <c r="BB15" i="23"/>
  <c r="BC15" i="23"/>
  <c r="BD15" i="23"/>
  <c r="BE15" i="23"/>
  <c r="BF15" i="23"/>
  <c r="B16" i="23"/>
  <c r="C16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AO16" i="23"/>
  <c r="AP16" i="23"/>
  <c r="AQ16" i="23"/>
  <c r="AR16" i="23"/>
  <c r="AS16" i="23"/>
  <c r="AT16" i="23"/>
  <c r="AU16" i="23"/>
  <c r="AV16" i="23"/>
  <c r="AW16" i="23"/>
  <c r="AX16" i="23"/>
  <c r="AY16" i="23"/>
  <c r="AZ16" i="23"/>
  <c r="BA16" i="23"/>
  <c r="BB16" i="23"/>
  <c r="BC16" i="23"/>
  <c r="BD16" i="23"/>
  <c r="BE16" i="23"/>
  <c r="BF16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AQ17" i="23"/>
  <c r="AR17" i="23"/>
  <c r="AS17" i="23"/>
  <c r="AT17" i="23"/>
  <c r="AU17" i="23"/>
  <c r="AV17" i="23"/>
  <c r="AW17" i="23"/>
  <c r="AX17" i="23"/>
  <c r="AY17" i="23"/>
  <c r="AZ17" i="23"/>
  <c r="BA17" i="23"/>
  <c r="BB17" i="23"/>
  <c r="BC17" i="23"/>
  <c r="BD17" i="23"/>
  <c r="BE17" i="23"/>
  <c r="BF17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AQ18" i="23"/>
  <c r="AR18" i="23"/>
  <c r="AS18" i="23"/>
  <c r="AT18" i="23"/>
  <c r="AU18" i="23"/>
  <c r="AV18" i="23"/>
  <c r="AW18" i="23"/>
  <c r="AX18" i="23"/>
  <c r="AY18" i="23"/>
  <c r="AZ18" i="23"/>
  <c r="BA18" i="23"/>
  <c r="BB18" i="23"/>
  <c r="BC18" i="23"/>
  <c r="BD18" i="23"/>
  <c r="BE18" i="23"/>
  <c r="BF18" i="23"/>
  <c r="B19" i="23"/>
  <c r="C19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AO19" i="23"/>
  <c r="AP19" i="23"/>
  <c r="AQ19" i="23"/>
  <c r="AR19" i="23"/>
  <c r="AS19" i="23"/>
  <c r="AT19" i="23"/>
  <c r="AU19" i="23"/>
  <c r="AV19" i="23"/>
  <c r="AW19" i="23"/>
  <c r="AX19" i="23"/>
  <c r="AY19" i="23"/>
  <c r="AZ19" i="23"/>
  <c r="BA19" i="23"/>
  <c r="BB19" i="23"/>
  <c r="BC19" i="23"/>
  <c r="BD19" i="23"/>
  <c r="BE19" i="23"/>
  <c r="BF19" i="23"/>
  <c r="B20" i="23"/>
  <c r="C20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AQ20" i="23"/>
  <c r="AR20" i="23"/>
  <c r="AS20" i="23"/>
  <c r="AT20" i="23"/>
  <c r="AU20" i="23"/>
  <c r="AV20" i="23"/>
  <c r="AW20" i="23"/>
  <c r="AX20" i="23"/>
  <c r="AY20" i="23"/>
  <c r="AZ20" i="23"/>
  <c r="BA20" i="23"/>
  <c r="BB20" i="23"/>
  <c r="BC20" i="23"/>
  <c r="BD20" i="23"/>
  <c r="BE20" i="23"/>
  <c r="BF20" i="23"/>
  <c r="B21" i="23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AQ21" i="23"/>
  <c r="AR21" i="23"/>
  <c r="AS21" i="23"/>
  <c r="AT21" i="23"/>
  <c r="AU21" i="23"/>
  <c r="AV21" i="23"/>
  <c r="AW21" i="23"/>
  <c r="AX21" i="23"/>
  <c r="AY21" i="23"/>
  <c r="AZ21" i="23"/>
  <c r="BA21" i="23"/>
  <c r="BB21" i="23"/>
  <c r="BC21" i="23"/>
  <c r="BD21" i="23"/>
  <c r="BE21" i="23"/>
  <c r="BF21" i="23"/>
  <c r="B22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AH22" i="23"/>
  <c r="AI22" i="23"/>
  <c r="AJ22" i="23"/>
  <c r="AK22" i="23"/>
  <c r="AL22" i="23"/>
  <c r="AM22" i="23"/>
  <c r="AN22" i="23"/>
  <c r="AO22" i="23"/>
  <c r="AP22" i="23"/>
  <c r="AQ22" i="23"/>
  <c r="AR22" i="23"/>
  <c r="AS22" i="23"/>
  <c r="AT22" i="23"/>
  <c r="AU22" i="23"/>
  <c r="AV22" i="23"/>
  <c r="AW22" i="23"/>
  <c r="AX22" i="23"/>
  <c r="AY22" i="23"/>
  <c r="AZ22" i="23"/>
  <c r="BA22" i="23"/>
  <c r="BB22" i="23"/>
  <c r="BC22" i="23"/>
  <c r="BD22" i="23"/>
  <c r="BE22" i="23"/>
  <c r="BF22" i="23"/>
  <c r="B23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AH23" i="23"/>
  <c r="AI23" i="23"/>
  <c r="AJ23" i="23"/>
  <c r="AK23" i="23"/>
  <c r="AL23" i="23"/>
  <c r="AM23" i="23"/>
  <c r="AN23" i="23"/>
  <c r="AO23" i="23"/>
  <c r="AP23" i="23"/>
  <c r="AQ23" i="23"/>
  <c r="AR23" i="23"/>
  <c r="AS23" i="23"/>
  <c r="AT23" i="23"/>
  <c r="AU23" i="23"/>
  <c r="AV23" i="23"/>
  <c r="AW23" i="23"/>
  <c r="AX23" i="23"/>
  <c r="AY23" i="23"/>
  <c r="AZ23" i="23"/>
  <c r="BA23" i="23"/>
  <c r="BB23" i="23"/>
  <c r="BC23" i="23"/>
  <c r="BD23" i="23"/>
  <c r="BE23" i="23"/>
  <c r="BF23" i="23"/>
  <c r="B24" i="23"/>
  <c r="C24" i="23"/>
  <c r="D24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AH24" i="23"/>
  <c r="AI24" i="23"/>
  <c r="AJ24" i="23"/>
  <c r="AK24" i="23"/>
  <c r="AL24" i="23"/>
  <c r="AM24" i="23"/>
  <c r="AN24" i="23"/>
  <c r="AO24" i="23"/>
  <c r="AP24" i="23"/>
  <c r="AQ24" i="23"/>
  <c r="AR24" i="23"/>
  <c r="AS24" i="23"/>
  <c r="AT24" i="23"/>
  <c r="AU24" i="23"/>
  <c r="AV24" i="23"/>
  <c r="AW24" i="23"/>
  <c r="AX24" i="23"/>
  <c r="AY24" i="23"/>
  <c r="AZ24" i="23"/>
  <c r="BA24" i="23"/>
  <c r="BB24" i="23"/>
  <c r="BC24" i="23"/>
  <c r="BD24" i="23"/>
  <c r="BE24" i="23"/>
  <c r="BF24" i="23"/>
  <c r="B25" i="23"/>
  <c r="C25" i="23"/>
  <c r="D25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AH25" i="23"/>
  <c r="AI25" i="23"/>
  <c r="AJ25" i="23"/>
  <c r="AK25" i="23"/>
  <c r="AL25" i="23"/>
  <c r="AM25" i="23"/>
  <c r="AN25" i="23"/>
  <c r="AO25" i="23"/>
  <c r="AP25" i="23"/>
  <c r="AQ25" i="23"/>
  <c r="AR25" i="23"/>
  <c r="AS25" i="23"/>
  <c r="AT25" i="23"/>
  <c r="AU25" i="23"/>
  <c r="AV25" i="23"/>
  <c r="AW25" i="23"/>
  <c r="AX25" i="23"/>
  <c r="AY25" i="23"/>
  <c r="AZ25" i="23"/>
  <c r="BA25" i="23"/>
  <c r="BB25" i="23"/>
  <c r="BC25" i="23"/>
  <c r="BD25" i="23"/>
  <c r="BE25" i="23"/>
  <c r="BF25" i="23"/>
  <c r="B26" i="23"/>
  <c r="C26" i="23"/>
  <c r="D26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AH26" i="23"/>
  <c r="AI26" i="23"/>
  <c r="AJ26" i="23"/>
  <c r="AK26" i="23"/>
  <c r="AL26" i="23"/>
  <c r="AM26" i="23"/>
  <c r="AN26" i="23"/>
  <c r="AO26" i="23"/>
  <c r="AP26" i="23"/>
  <c r="AQ26" i="23"/>
  <c r="AR26" i="23"/>
  <c r="AS26" i="23"/>
  <c r="AT26" i="23"/>
  <c r="AU26" i="23"/>
  <c r="AV26" i="23"/>
  <c r="AW26" i="23"/>
  <c r="AX26" i="23"/>
  <c r="AY26" i="23"/>
  <c r="AZ26" i="23"/>
  <c r="BA26" i="23"/>
  <c r="BB26" i="23"/>
  <c r="BC26" i="23"/>
  <c r="BD26" i="23"/>
  <c r="BE26" i="23"/>
  <c r="BF26" i="23"/>
  <c r="C2" i="23"/>
  <c r="D2" i="23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AS2" i="23"/>
  <c r="AT2" i="23"/>
  <c r="AU2" i="23"/>
  <c r="AV2" i="23"/>
  <c r="AW2" i="23"/>
  <c r="AX2" i="23"/>
  <c r="AY2" i="23"/>
  <c r="AZ2" i="23"/>
  <c r="BA2" i="23"/>
  <c r="BB2" i="23"/>
  <c r="BC2" i="23"/>
  <c r="BD2" i="23"/>
  <c r="BE2" i="23"/>
  <c r="BF2" i="23"/>
  <c r="B2" i="23"/>
  <c r="C2" i="22"/>
  <c r="D2" i="22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AU2" i="22"/>
  <c r="AV2" i="22"/>
  <c r="AW2" i="22"/>
  <c r="AX2" i="22"/>
  <c r="AY2" i="22"/>
  <c r="AZ2" i="22"/>
  <c r="BA2" i="22"/>
  <c r="BB2" i="22"/>
  <c r="BC2" i="22"/>
  <c r="BD2" i="22"/>
  <c r="BE2" i="22"/>
  <c r="BF2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R3" i="22"/>
  <c r="AS3" i="22"/>
  <c r="AT3" i="22"/>
  <c r="AU3" i="22"/>
  <c r="AV3" i="22"/>
  <c r="AW3" i="22"/>
  <c r="AX3" i="22"/>
  <c r="AY3" i="22"/>
  <c r="AZ3" i="22"/>
  <c r="BA3" i="22"/>
  <c r="BB3" i="22"/>
  <c r="BC3" i="22"/>
  <c r="BD3" i="22"/>
  <c r="BE3" i="22"/>
  <c r="BF3" i="22"/>
  <c r="C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BC4" i="22"/>
  <c r="BD4" i="22"/>
  <c r="BE4" i="22"/>
  <c r="BF4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V12" i="22"/>
  <c r="AW12" i="22"/>
  <c r="AX12" i="22"/>
  <c r="AY12" i="22"/>
  <c r="AZ12" i="22"/>
  <c r="BA12" i="22"/>
  <c r="BB12" i="22"/>
  <c r="BC12" i="22"/>
  <c r="BD12" i="22"/>
  <c r="BE12" i="22"/>
  <c r="BF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D13" i="22"/>
  <c r="BE13" i="22"/>
  <c r="BF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U14" i="22"/>
  <c r="AV14" i="22"/>
  <c r="AW14" i="22"/>
  <c r="AX14" i="22"/>
  <c r="AY14" i="22"/>
  <c r="AZ14" i="22"/>
  <c r="BA14" i="22"/>
  <c r="BB14" i="22"/>
  <c r="BC14" i="22"/>
  <c r="BD14" i="22"/>
  <c r="BE14" i="22"/>
  <c r="BF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AU16" i="22"/>
  <c r="AV16" i="22"/>
  <c r="AW16" i="22"/>
  <c r="AX16" i="22"/>
  <c r="AY16" i="22"/>
  <c r="AZ16" i="22"/>
  <c r="BA16" i="22"/>
  <c r="BB16" i="22"/>
  <c r="BC16" i="22"/>
  <c r="BD16" i="22"/>
  <c r="BE16" i="22"/>
  <c r="BF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AG17" i="22"/>
  <c r="AH17" i="22"/>
  <c r="AI17" i="22"/>
  <c r="AJ17" i="22"/>
  <c r="AK17" i="22"/>
  <c r="AL17" i="22"/>
  <c r="AM17" i="22"/>
  <c r="AN17" i="22"/>
  <c r="AO17" i="22"/>
  <c r="AP17" i="22"/>
  <c r="AQ17" i="22"/>
  <c r="AR17" i="22"/>
  <c r="AS17" i="22"/>
  <c r="AT17" i="22"/>
  <c r="AU17" i="22"/>
  <c r="AV17" i="22"/>
  <c r="AW17" i="22"/>
  <c r="AX17" i="22"/>
  <c r="AY17" i="22"/>
  <c r="AZ17" i="22"/>
  <c r="BA17" i="22"/>
  <c r="BB17" i="22"/>
  <c r="BC17" i="22"/>
  <c r="BD17" i="22"/>
  <c r="BE17" i="22"/>
  <c r="BF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AC18" i="22"/>
  <c r="AD18" i="22"/>
  <c r="AE18" i="22"/>
  <c r="AF18" i="22"/>
  <c r="AG18" i="22"/>
  <c r="AH18" i="22"/>
  <c r="AI18" i="22"/>
  <c r="AJ18" i="22"/>
  <c r="AK18" i="22"/>
  <c r="AL18" i="22"/>
  <c r="AM18" i="22"/>
  <c r="AN18" i="22"/>
  <c r="AO18" i="22"/>
  <c r="AP18" i="22"/>
  <c r="AQ18" i="22"/>
  <c r="AR18" i="22"/>
  <c r="AS18" i="22"/>
  <c r="AT18" i="22"/>
  <c r="AU18" i="22"/>
  <c r="AV18" i="22"/>
  <c r="AW18" i="22"/>
  <c r="AX18" i="22"/>
  <c r="AY18" i="22"/>
  <c r="AZ18" i="22"/>
  <c r="BA18" i="22"/>
  <c r="BB18" i="22"/>
  <c r="BC18" i="22"/>
  <c r="BD18" i="22"/>
  <c r="BE18" i="22"/>
  <c r="BF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U19" i="22"/>
  <c r="AV19" i="22"/>
  <c r="AW19" i="22"/>
  <c r="AX19" i="22"/>
  <c r="AY19" i="22"/>
  <c r="AZ19" i="22"/>
  <c r="BA19" i="22"/>
  <c r="BB19" i="22"/>
  <c r="BC19" i="22"/>
  <c r="BD19" i="22"/>
  <c r="BE19" i="22"/>
  <c r="BF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U20" i="22"/>
  <c r="AV20" i="22"/>
  <c r="AW20" i="22"/>
  <c r="AX20" i="22"/>
  <c r="AY20" i="22"/>
  <c r="AZ20" i="22"/>
  <c r="BA20" i="22"/>
  <c r="BB20" i="22"/>
  <c r="BC20" i="22"/>
  <c r="BD20" i="22"/>
  <c r="BE20" i="22"/>
  <c r="BF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U21" i="22"/>
  <c r="AV21" i="22"/>
  <c r="AW21" i="22"/>
  <c r="AX21" i="22"/>
  <c r="AY21" i="22"/>
  <c r="AZ21" i="22"/>
  <c r="BA21" i="22"/>
  <c r="BB21" i="22"/>
  <c r="BC21" i="22"/>
  <c r="BD21" i="22"/>
  <c r="BE21" i="22"/>
  <c r="BF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U22" i="22"/>
  <c r="AV22" i="22"/>
  <c r="AW22" i="22"/>
  <c r="AX22" i="22"/>
  <c r="AY22" i="22"/>
  <c r="AZ22" i="22"/>
  <c r="BA22" i="22"/>
  <c r="BB22" i="22"/>
  <c r="BC22" i="22"/>
  <c r="BD22" i="22"/>
  <c r="BE22" i="22"/>
  <c r="BF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AK23" i="22"/>
  <c r="AL23" i="22"/>
  <c r="AM23" i="22"/>
  <c r="AN23" i="22"/>
  <c r="AO23" i="22"/>
  <c r="AP23" i="22"/>
  <c r="AQ23" i="22"/>
  <c r="AR23" i="22"/>
  <c r="AS23" i="22"/>
  <c r="AT23" i="22"/>
  <c r="AU23" i="22"/>
  <c r="AV23" i="22"/>
  <c r="AW23" i="22"/>
  <c r="AX23" i="22"/>
  <c r="AY23" i="22"/>
  <c r="AZ23" i="22"/>
  <c r="BA23" i="22"/>
  <c r="BB23" i="22"/>
  <c r="BC23" i="22"/>
  <c r="BD23" i="22"/>
  <c r="BE23" i="22"/>
  <c r="BF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AG24" i="22"/>
  <c r="AH24" i="22"/>
  <c r="AI24" i="22"/>
  <c r="AJ24" i="22"/>
  <c r="AK24" i="22"/>
  <c r="AL24" i="22"/>
  <c r="AM24" i="22"/>
  <c r="AN24" i="22"/>
  <c r="AO24" i="22"/>
  <c r="AP24" i="22"/>
  <c r="AQ24" i="22"/>
  <c r="AR24" i="22"/>
  <c r="AS24" i="22"/>
  <c r="AT24" i="22"/>
  <c r="AU24" i="22"/>
  <c r="AV24" i="22"/>
  <c r="AW24" i="22"/>
  <c r="AX24" i="22"/>
  <c r="AY24" i="22"/>
  <c r="AZ24" i="22"/>
  <c r="BA24" i="22"/>
  <c r="BB24" i="22"/>
  <c r="BC24" i="22"/>
  <c r="BD24" i="22"/>
  <c r="BE24" i="22"/>
  <c r="BF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AG25" i="22"/>
  <c r="AH25" i="22"/>
  <c r="AI25" i="22"/>
  <c r="AJ25" i="22"/>
  <c r="AK25" i="22"/>
  <c r="AL25" i="22"/>
  <c r="AM25" i="22"/>
  <c r="AN25" i="22"/>
  <c r="AO25" i="22"/>
  <c r="AP25" i="22"/>
  <c r="AQ25" i="22"/>
  <c r="AR25" i="22"/>
  <c r="AS25" i="22"/>
  <c r="AT25" i="22"/>
  <c r="AU25" i="22"/>
  <c r="AV25" i="22"/>
  <c r="AW25" i="22"/>
  <c r="AX25" i="22"/>
  <c r="AY25" i="22"/>
  <c r="AZ25" i="22"/>
  <c r="BA25" i="22"/>
  <c r="BB25" i="22"/>
  <c r="BC25" i="22"/>
  <c r="BD25" i="22"/>
  <c r="BE25" i="22"/>
  <c r="BF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AG26" i="22"/>
  <c r="AH26" i="22"/>
  <c r="AI26" i="22"/>
  <c r="AJ26" i="22"/>
  <c r="AK26" i="22"/>
  <c r="AL26" i="22"/>
  <c r="AM26" i="22"/>
  <c r="AN26" i="22"/>
  <c r="AO26" i="22"/>
  <c r="AP26" i="22"/>
  <c r="AQ26" i="22"/>
  <c r="AR26" i="22"/>
  <c r="AS26" i="22"/>
  <c r="AT26" i="22"/>
  <c r="AU26" i="22"/>
  <c r="AV26" i="22"/>
  <c r="AW26" i="22"/>
  <c r="AX26" i="22"/>
  <c r="AY26" i="22"/>
  <c r="AZ26" i="22"/>
  <c r="BA26" i="22"/>
  <c r="BB26" i="22"/>
  <c r="BC26" i="22"/>
  <c r="BD26" i="22"/>
  <c r="BE26" i="22"/>
  <c r="BF26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" i="22"/>
  <c r="C2" i="21"/>
  <c r="D2" i="21"/>
  <c r="E2" i="21"/>
  <c r="F2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C3" i="21"/>
  <c r="D3" i="21"/>
  <c r="E3" i="21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AT3" i="21"/>
  <c r="AU3" i="21"/>
  <c r="AV3" i="21"/>
  <c r="AW3" i="21"/>
  <c r="AX3" i="21"/>
  <c r="AY3" i="21"/>
  <c r="AZ3" i="21"/>
  <c r="BA3" i="21"/>
  <c r="BB3" i="21"/>
  <c r="BC3" i="21"/>
  <c r="BD3" i="21"/>
  <c r="BE3" i="21"/>
  <c r="BF3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K4" i="21"/>
  <c r="AL4" i="21"/>
  <c r="AM4" i="21"/>
  <c r="AN4" i="21"/>
  <c r="AO4" i="21"/>
  <c r="AP4" i="21"/>
  <c r="AQ4" i="21"/>
  <c r="AR4" i="21"/>
  <c r="AS4" i="21"/>
  <c r="AT4" i="21"/>
  <c r="AU4" i="21"/>
  <c r="AV4" i="21"/>
  <c r="AW4" i="21"/>
  <c r="AX4" i="21"/>
  <c r="AY4" i="21"/>
  <c r="AZ4" i="21"/>
  <c r="BA4" i="21"/>
  <c r="BB4" i="21"/>
  <c r="BC4" i="21"/>
  <c r="BD4" i="21"/>
  <c r="BE4" i="21"/>
  <c r="BF4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D5" i="21"/>
  <c r="BE5" i="21"/>
  <c r="BF5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D6" i="21"/>
  <c r="BE6" i="21"/>
  <c r="BF6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BC7" i="21"/>
  <c r="BD7" i="21"/>
  <c r="BE7" i="21"/>
  <c r="BF7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BC8" i="21"/>
  <c r="BD8" i="21"/>
  <c r="BE8" i="21"/>
  <c r="BF8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D9" i="21"/>
  <c r="BE9" i="21"/>
  <c r="BF9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V10" i="21"/>
  <c r="AW10" i="21"/>
  <c r="AX10" i="21"/>
  <c r="AY10" i="21"/>
  <c r="AZ10" i="21"/>
  <c r="BA10" i="21"/>
  <c r="BB10" i="21"/>
  <c r="BC10" i="21"/>
  <c r="BD10" i="21"/>
  <c r="BE10" i="21"/>
  <c r="BF10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AX11" i="21"/>
  <c r="AY11" i="21"/>
  <c r="AZ11" i="21"/>
  <c r="BA11" i="21"/>
  <c r="BB11" i="21"/>
  <c r="BC11" i="21"/>
  <c r="BD11" i="21"/>
  <c r="BE11" i="21"/>
  <c r="BF11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AT12" i="21"/>
  <c r="AU12" i="21"/>
  <c r="AV12" i="21"/>
  <c r="AW12" i="21"/>
  <c r="AX12" i="21"/>
  <c r="AY12" i="21"/>
  <c r="AZ12" i="21"/>
  <c r="BA12" i="21"/>
  <c r="BB12" i="21"/>
  <c r="BC12" i="21"/>
  <c r="BD12" i="21"/>
  <c r="BE12" i="21"/>
  <c r="BF12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V13" i="21"/>
  <c r="AW13" i="21"/>
  <c r="AX13" i="21"/>
  <c r="AY13" i="21"/>
  <c r="AZ13" i="21"/>
  <c r="BA13" i="21"/>
  <c r="BB13" i="21"/>
  <c r="BC13" i="21"/>
  <c r="BD13" i="21"/>
  <c r="BE13" i="21"/>
  <c r="BF13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AL14" i="21"/>
  <c r="AM14" i="21"/>
  <c r="AN14" i="21"/>
  <c r="AO14" i="21"/>
  <c r="AP14" i="21"/>
  <c r="AQ14" i="21"/>
  <c r="AR14" i="21"/>
  <c r="AS14" i="21"/>
  <c r="AT14" i="21"/>
  <c r="AU14" i="21"/>
  <c r="AV14" i="21"/>
  <c r="AW14" i="21"/>
  <c r="AX14" i="21"/>
  <c r="AY14" i="21"/>
  <c r="AZ14" i="21"/>
  <c r="BA14" i="21"/>
  <c r="BB14" i="21"/>
  <c r="BC14" i="21"/>
  <c r="BD14" i="21"/>
  <c r="BE14" i="21"/>
  <c r="BF14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K15" i="21"/>
  <c r="AL15" i="21"/>
  <c r="AM15" i="21"/>
  <c r="AN15" i="21"/>
  <c r="AO15" i="21"/>
  <c r="AP15" i="21"/>
  <c r="AQ15" i="21"/>
  <c r="AR15" i="21"/>
  <c r="AS15" i="21"/>
  <c r="AT15" i="21"/>
  <c r="AU15" i="21"/>
  <c r="AV15" i="21"/>
  <c r="AW15" i="21"/>
  <c r="AX15" i="21"/>
  <c r="AY15" i="21"/>
  <c r="AZ15" i="21"/>
  <c r="BA15" i="21"/>
  <c r="BB15" i="21"/>
  <c r="BC15" i="21"/>
  <c r="BD15" i="21"/>
  <c r="BE15" i="21"/>
  <c r="BF15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V16" i="21"/>
  <c r="AW16" i="21"/>
  <c r="AX16" i="21"/>
  <c r="AY16" i="21"/>
  <c r="AZ16" i="21"/>
  <c r="BA16" i="21"/>
  <c r="BB16" i="21"/>
  <c r="BC16" i="21"/>
  <c r="BD16" i="21"/>
  <c r="BE16" i="21"/>
  <c r="BF16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AM17" i="21"/>
  <c r="AN17" i="21"/>
  <c r="AO17" i="21"/>
  <c r="AP17" i="21"/>
  <c r="AQ17" i="21"/>
  <c r="AR17" i="21"/>
  <c r="AS17" i="21"/>
  <c r="AT17" i="21"/>
  <c r="AU17" i="21"/>
  <c r="AV17" i="21"/>
  <c r="AW17" i="21"/>
  <c r="AX17" i="21"/>
  <c r="AY17" i="21"/>
  <c r="AZ17" i="21"/>
  <c r="BA17" i="21"/>
  <c r="BB17" i="21"/>
  <c r="BC17" i="21"/>
  <c r="BD17" i="21"/>
  <c r="BE17" i="21"/>
  <c r="BF17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K18" i="21"/>
  <c r="AL18" i="21"/>
  <c r="AM18" i="21"/>
  <c r="AN18" i="21"/>
  <c r="AO18" i="21"/>
  <c r="AP18" i="21"/>
  <c r="AQ18" i="21"/>
  <c r="AR18" i="21"/>
  <c r="AS18" i="21"/>
  <c r="AT18" i="21"/>
  <c r="AU18" i="21"/>
  <c r="AV18" i="21"/>
  <c r="AW18" i="21"/>
  <c r="AX18" i="21"/>
  <c r="AY18" i="21"/>
  <c r="AZ18" i="21"/>
  <c r="BA18" i="21"/>
  <c r="BB18" i="21"/>
  <c r="BC18" i="21"/>
  <c r="BD18" i="21"/>
  <c r="BE18" i="21"/>
  <c r="BF18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AX19" i="21"/>
  <c r="AY19" i="21"/>
  <c r="AZ19" i="21"/>
  <c r="BA19" i="21"/>
  <c r="BB19" i="21"/>
  <c r="BC19" i="21"/>
  <c r="BD19" i="21"/>
  <c r="BE19" i="21"/>
  <c r="BF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AX20" i="21"/>
  <c r="AY20" i="21"/>
  <c r="AZ20" i="21"/>
  <c r="BA20" i="21"/>
  <c r="BB20" i="21"/>
  <c r="BC20" i="21"/>
  <c r="BD20" i="21"/>
  <c r="BE20" i="21"/>
  <c r="BF20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AT21" i="21"/>
  <c r="AU21" i="21"/>
  <c r="AV21" i="21"/>
  <c r="AW21" i="21"/>
  <c r="AX21" i="21"/>
  <c r="AY21" i="21"/>
  <c r="AZ21" i="21"/>
  <c r="BA21" i="21"/>
  <c r="BB21" i="21"/>
  <c r="BC21" i="21"/>
  <c r="BD21" i="21"/>
  <c r="BE21" i="21"/>
  <c r="BF21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V22" i="21"/>
  <c r="AW22" i="21"/>
  <c r="AX22" i="21"/>
  <c r="AY22" i="21"/>
  <c r="AZ22" i="21"/>
  <c r="BA22" i="21"/>
  <c r="BB22" i="21"/>
  <c r="BC22" i="21"/>
  <c r="BD22" i="21"/>
  <c r="BE22" i="21"/>
  <c r="BF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AT23" i="21"/>
  <c r="AU23" i="21"/>
  <c r="AV23" i="21"/>
  <c r="AW23" i="21"/>
  <c r="AX23" i="21"/>
  <c r="AY23" i="21"/>
  <c r="AZ23" i="21"/>
  <c r="BA23" i="21"/>
  <c r="BB23" i="21"/>
  <c r="BC23" i="21"/>
  <c r="BD23" i="21"/>
  <c r="BE23" i="21"/>
  <c r="BF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AM24" i="21"/>
  <c r="AN24" i="21"/>
  <c r="AO24" i="21"/>
  <c r="AP24" i="21"/>
  <c r="AQ24" i="21"/>
  <c r="AR24" i="21"/>
  <c r="AS24" i="21"/>
  <c r="AT24" i="21"/>
  <c r="AU24" i="21"/>
  <c r="AV24" i="21"/>
  <c r="AW24" i="21"/>
  <c r="AX24" i="21"/>
  <c r="AY24" i="21"/>
  <c r="AZ24" i="21"/>
  <c r="BA24" i="21"/>
  <c r="BB24" i="21"/>
  <c r="BC24" i="21"/>
  <c r="BD24" i="21"/>
  <c r="BE24" i="21"/>
  <c r="BF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AT25" i="21"/>
  <c r="AU25" i="21"/>
  <c r="AV25" i="21"/>
  <c r="AW25" i="21"/>
  <c r="AX25" i="21"/>
  <c r="AY25" i="21"/>
  <c r="AZ25" i="21"/>
  <c r="BA25" i="21"/>
  <c r="BB25" i="21"/>
  <c r="BC25" i="21"/>
  <c r="BD25" i="21"/>
  <c r="BE25" i="21"/>
  <c r="BF25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L26" i="21"/>
  <c r="AM26" i="21"/>
  <c r="AN26" i="21"/>
  <c r="AO26" i="21"/>
  <c r="AP26" i="21"/>
  <c r="AQ26" i="21"/>
  <c r="AR26" i="21"/>
  <c r="AS26" i="21"/>
  <c r="AT26" i="21"/>
  <c r="AU26" i="21"/>
  <c r="AV26" i="21"/>
  <c r="AW26" i="21"/>
  <c r="AX26" i="21"/>
  <c r="AY26" i="21"/>
  <c r="AZ26" i="21"/>
  <c r="BA26" i="21"/>
  <c r="BB26" i="21"/>
  <c r="BC26" i="21"/>
  <c r="BD26" i="21"/>
  <c r="BE26" i="21"/>
  <c r="BF26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" i="21"/>
  <c r="B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AJ3" i="20"/>
  <c r="AK3" i="20"/>
  <c r="AL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Z3" i="20"/>
  <c r="BA3" i="20"/>
  <c r="BB3" i="20"/>
  <c r="BC3" i="20"/>
  <c r="BD3" i="20"/>
  <c r="BE3" i="20"/>
  <c r="BF3" i="20"/>
  <c r="B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H4" i="20"/>
  <c r="AI4" i="20"/>
  <c r="AJ4" i="20"/>
  <c r="AK4" i="20"/>
  <c r="AL4" i="20"/>
  <c r="AM4" i="20"/>
  <c r="AN4" i="20"/>
  <c r="AO4" i="20"/>
  <c r="AP4" i="20"/>
  <c r="AQ4" i="20"/>
  <c r="AR4" i="20"/>
  <c r="AS4" i="20"/>
  <c r="AT4" i="20"/>
  <c r="AU4" i="20"/>
  <c r="AV4" i="20"/>
  <c r="AW4" i="20"/>
  <c r="AX4" i="20"/>
  <c r="AY4" i="20"/>
  <c r="AZ4" i="20"/>
  <c r="BA4" i="20"/>
  <c r="BB4" i="20"/>
  <c r="BC4" i="20"/>
  <c r="BD4" i="20"/>
  <c r="BE4" i="20"/>
  <c r="BF4" i="20"/>
  <c r="B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AK5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BC5" i="20"/>
  <c r="BD5" i="20"/>
  <c r="BE5" i="20"/>
  <c r="BF5" i="20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V10" i="20"/>
  <c r="AW10" i="20"/>
  <c r="AX10" i="20"/>
  <c r="AY10" i="20"/>
  <c r="AZ10" i="20"/>
  <c r="BA10" i="20"/>
  <c r="BB10" i="20"/>
  <c r="BC10" i="20"/>
  <c r="BD10" i="20"/>
  <c r="BE10" i="20"/>
  <c r="BF10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V11" i="20"/>
  <c r="AW11" i="20"/>
  <c r="AX11" i="20"/>
  <c r="AY11" i="20"/>
  <c r="AZ11" i="20"/>
  <c r="BA11" i="20"/>
  <c r="BB11" i="20"/>
  <c r="BC11" i="20"/>
  <c r="BD11" i="20"/>
  <c r="BE11" i="20"/>
  <c r="BF11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21" i="20"/>
  <c r="C21" i="20"/>
  <c r="D21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22" i="20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H2" i="20"/>
  <c r="AI2" i="20"/>
  <c r="AJ2" i="20"/>
  <c r="AK2" i="20"/>
  <c r="AL2" i="20"/>
  <c r="AM2" i="20"/>
  <c r="AN2" i="20"/>
  <c r="AO2" i="20"/>
  <c r="AP2" i="20"/>
  <c r="AQ2" i="20"/>
  <c r="AR2" i="20"/>
  <c r="AS2" i="20"/>
  <c r="AT2" i="20"/>
  <c r="AU2" i="20"/>
  <c r="AV2" i="20"/>
  <c r="AW2" i="20"/>
  <c r="AX2" i="20"/>
  <c r="AY2" i="20"/>
  <c r="AZ2" i="20"/>
  <c r="BA2" i="20"/>
  <c r="BB2" i="20"/>
  <c r="BC2" i="20"/>
  <c r="BD2" i="20"/>
  <c r="BE2" i="20"/>
  <c r="BF2" i="20"/>
  <c r="B2" i="20"/>
  <c r="C2" i="19"/>
  <c r="D2" i="19"/>
  <c r="E2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AA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AO2" i="19"/>
  <c r="AP2" i="19"/>
  <c r="AQ2" i="19"/>
  <c r="AR2" i="19"/>
  <c r="AS2" i="19"/>
  <c r="AT2" i="19"/>
  <c r="AU2" i="19"/>
  <c r="AV2" i="19"/>
  <c r="AW2" i="19"/>
  <c r="AX2" i="19"/>
  <c r="AY2" i="19"/>
  <c r="AZ2" i="19"/>
  <c r="BA2" i="19"/>
  <c r="BB2" i="19"/>
  <c r="BC2" i="19"/>
  <c r="BD2" i="19"/>
  <c r="BE2" i="19"/>
  <c r="BF2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AS3" i="19"/>
  <c r="AT3" i="19"/>
  <c r="AU3" i="19"/>
  <c r="AV3" i="19"/>
  <c r="AW3" i="19"/>
  <c r="AX3" i="19"/>
  <c r="AY3" i="19"/>
  <c r="AZ3" i="19"/>
  <c r="BA3" i="19"/>
  <c r="BB3" i="19"/>
  <c r="BC3" i="19"/>
  <c r="BD3" i="19"/>
  <c r="BE3" i="19"/>
  <c r="BF3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AQ4" i="19"/>
  <c r="AR4" i="19"/>
  <c r="AS4" i="19"/>
  <c r="AT4" i="19"/>
  <c r="AU4" i="19"/>
  <c r="AV4" i="19"/>
  <c r="AW4" i="19"/>
  <c r="AX4" i="19"/>
  <c r="AY4" i="19"/>
  <c r="AZ4" i="19"/>
  <c r="BA4" i="19"/>
  <c r="BB4" i="19"/>
  <c r="BC4" i="19"/>
  <c r="BD4" i="19"/>
  <c r="BE4" i="19"/>
  <c r="BF4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U5" i="19"/>
  <c r="AV5" i="19"/>
  <c r="AW5" i="19"/>
  <c r="AX5" i="19"/>
  <c r="AY5" i="19"/>
  <c r="AZ5" i="19"/>
  <c r="BA5" i="19"/>
  <c r="BB5" i="19"/>
  <c r="BC5" i="19"/>
  <c r="BD5" i="19"/>
  <c r="BE5" i="19"/>
  <c r="BF5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V6" i="19"/>
  <c r="AW6" i="19"/>
  <c r="AX6" i="19"/>
  <c r="AY6" i="19"/>
  <c r="AZ6" i="19"/>
  <c r="BA6" i="19"/>
  <c r="BB6" i="19"/>
  <c r="BC6" i="19"/>
  <c r="BD6" i="19"/>
  <c r="BE6" i="19"/>
  <c r="BF6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V7" i="19"/>
  <c r="AW7" i="19"/>
  <c r="AX7" i="19"/>
  <c r="AY7" i="19"/>
  <c r="AZ7" i="19"/>
  <c r="BA7" i="19"/>
  <c r="BB7" i="19"/>
  <c r="BC7" i="19"/>
  <c r="BD7" i="19"/>
  <c r="BE7" i="19"/>
  <c r="BF7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X8" i="19"/>
  <c r="AY8" i="19"/>
  <c r="AZ8" i="19"/>
  <c r="BA8" i="19"/>
  <c r="BB8" i="19"/>
  <c r="BC8" i="19"/>
  <c r="BD8" i="19"/>
  <c r="BE8" i="19"/>
  <c r="BF8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AX9" i="19"/>
  <c r="AY9" i="19"/>
  <c r="AZ9" i="19"/>
  <c r="BA9" i="19"/>
  <c r="BB9" i="19"/>
  <c r="BC9" i="19"/>
  <c r="BD9" i="19"/>
  <c r="BE9" i="19"/>
  <c r="BF9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AX10" i="19"/>
  <c r="AY10" i="19"/>
  <c r="AZ10" i="19"/>
  <c r="BA10" i="19"/>
  <c r="BB10" i="19"/>
  <c r="BC10" i="19"/>
  <c r="BD10" i="19"/>
  <c r="BE10" i="19"/>
  <c r="BF10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AX11" i="19"/>
  <c r="AY11" i="19"/>
  <c r="AZ11" i="19"/>
  <c r="BA11" i="19"/>
  <c r="BB11" i="19"/>
  <c r="BC11" i="19"/>
  <c r="BD11" i="19"/>
  <c r="BE11" i="19"/>
  <c r="BF11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U12" i="19"/>
  <c r="AV12" i="19"/>
  <c r="AW12" i="19"/>
  <c r="AX12" i="19"/>
  <c r="AY12" i="19"/>
  <c r="AZ12" i="19"/>
  <c r="BA12" i="19"/>
  <c r="BB12" i="19"/>
  <c r="BC12" i="19"/>
  <c r="BD12" i="19"/>
  <c r="BE12" i="19"/>
  <c r="BF12" i="19"/>
  <c r="C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U13" i="19"/>
  <c r="AV13" i="19"/>
  <c r="AW13" i="19"/>
  <c r="AX13" i="19"/>
  <c r="AY13" i="19"/>
  <c r="AZ13" i="19"/>
  <c r="BA13" i="19"/>
  <c r="BB13" i="19"/>
  <c r="BC13" i="19"/>
  <c r="BD13" i="19"/>
  <c r="BE13" i="19"/>
  <c r="BF13" i="19"/>
  <c r="C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U14" i="19"/>
  <c r="AV14" i="19"/>
  <c r="AW14" i="19"/>
  <c r="AX14" i="19"/>
  <c r="AY14" i="19"/>
  <c r="AZ14" i="19"/>
  <c r="BA14" i="19"/>
  <c r="BB14" i="19"/>
  <c r="BC14" i="19"/>
  <c r="BD14" i="19"/>
  <c r="BE14" i="19"/>
  <c r="BF14" i="19"/>
  <c r="C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U15" i="19"/>
  <c r="AV15" i="19"/>
  <c r="AW15" i="19"/>
  <c r="AX15" i="19"/>
  <c r="AY15" i="19"/>
  <c r="AZ15" i="19"/>
  <c r="BA15" i="19"/>
  <c r="BB15" i="19"/>
  <c r="BC15" i="19"/>
  <c r="BD15" i="19"/>
  <c r="BE15" i="19"/>
  <c r="BF15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U16" i="19"/>
  <c r="AV16" i="19"/>
  <c r="AW16" i="19"/>
  <c r="AX16" i="19"/>
  <c r="AY16" i="19"/>
  <c r="AZ16" i="19"/>
  <c r="BA16" i="19"/>
  <c r="BB16" i="19"/>
  <c r="BC16" i="19"/>
  <c r="BD16" i="19"/>
  <c r="BE16" i="19"/>
  <c r="BF16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U17" i="19"/>
  <c r="AV17" i="19"/>
  <c r="AW17" i="19"/>
  <c r="AX17" i="19"/>
  <c r="AY17" i="19"/>
  <c r="AZ17" i="19"/>
  <c r="BA17" i="19"/>
  <c r="BB17" i="19"/>
  <c r="BC17" i="19"/>
  <c r="BD17" i="19"/>
  <c r="BE17" i="19"/>
  <c r="BF17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AW19" i="19"/>
  <c r="AX19" i="19"/>
  <c r="AY19" i="19"/>
  <c r="AZ19" i="19"/>
  <c r="BA19" i="19"/>
  <c r="BB19" i="19"/>
  <c r="BC19" i="19"/>
  <c r="BD19" i="19"/>
  <c r="BE19" i="19"/>
  <c r="BF19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V20" i="19"/>
  <c r="AW20" i="19"/>
  <c r="AX20" i="19"/>
  <c r="AY20" i="19"/>
  <c r="AZ20" i="19"/>
  <c r="BA20" i="19"/>
  <c r="BB20" i="19"/>
  <c r="BC20" i="19"/>
  <c r="BD20" i="19"/>
  <c r="BE20" i="19"/>
  <c r="BF20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U21" i="19"/>
  <c r="AV21" i="19"/>
  <c r="AW21" i="19"/>
  <c r="AX21" i="19"/>
  <c r="AY21" i="19"/>
  <c r="AZ21" i="19"/>
  <c r="BA21" i="19"/>
  <c r="BB21" i="19"/>
  <c r="BC21" i="19"/>
  <c r="BD21" i="19"/>
  <c r="BE21" i="19"/>
  <c r="BF21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U22" i="19"/>
  <c r="AV22" i="19"/>
  <c r="AW22" i="19"/>
  <c r="AX22" i="19"/>
  <c r="AY22" i="19"/>
  <c r="AZ22" i="19"/>
  <c r="BA22" i="19"/>
  <c r="BB22" i="19"/>
  <c r="BC22" i="19"/>
  <c r="BD22" i="19"/>
  <c r="BE22" i="19"/>
  <c r="BF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AS23" i="19"/>
  <c r="AT23" i="19"/>
  <c r="AU23" i="19"/>
  <c r="AV23" i="19"/>
  <c r="AW23" i="19"/>
  <c r="AX23" i="19"/>
  <c r="AY23" i="19"/>
  <c r="AZ23" i="19"/>
  <c r="BA23" i="19"/>
  <c r="BB23" i="19"/>
  <c r="BC23" i="19"/>
  <c r="BD23" i="19"/>
  <c r="BE23" i="19"/>
  <c r="BF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AS24" i="19"/>
  <c r="AT24" i="19"/>
  <c r="AU24" i="19"/>
  <c r="AV24" i="19"/>
  <c r="AW24" i="19"/>
  <c r="AX24" i="19"/>
  <c r="AY24" i="19"/>
  <c r="AZ24" i="19"/>
  <c r="BA24" i="19"/>
  <c r="BB24" i="19"/>
  <c r="BC24" i="19"/>
  <c r="BD24" i="19"/>
  <c r="BE24" i="19"/>
  <c r="BF24" i="19"/>
  <c r="C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AQ25" i="19"/>
  <c r="AR25" i="19"/>
  <c r="AS25" i="19"/>
  <c r="AT25" i="19"/>
  <c r="AU25" i="19"/>
  <c r="AV25" i="19"/>
  <c r="AW25" i="19"/>
  <c r="AX25" i="19"/>
  <c r="AY25" i="19"/>
  <c r="AZ25" i="19"/>
  <c r="BA25" i="19"/>
  <c r="BB25" i="19"/>
  <c r="BC25" i="19"/>
  <c r="BD25" i="19"/>
  <c r="BE25" i="19"/>
  <c r="BF25" i="19"/>
  <c r="C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AS26" i="19"/>
  <c r="AT26" i="19"/>
  <c r="AU26" i="19"/>
  <c r="AV26" i="19"/>
  <c r="AW26" i="19"/>
  <c r="AX26" i="19"/>
  <c r="AY26" i="19"/>
  <c r="AZ26" i="19"/>
  <c r="BA26" i="19"/>
  <c r="BB26" i="19"/>
  <c r="BC26" i="19"/>
  <c r="BD26" i="19"/>
  <c r="BE26" i="19"/>
  <c r="BF26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" i="19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AG2" i="18"/>
  <c r="AH2" i="18"/>
  <c r="AI2" i="18"/>
  <c r="AJ2" i="18"/>
  <c r="AK2" i="18"/>
  <c r="AL2" i="18"/>
  <c r="AM2" i="18"/>
  <c r="AN2" i="18"/>
  <c r="AO2" i="18"/>
  <c r="AP2" i="18"/>
  <c r="AQ2" i="18"/>
  <c r="AR2" i="18"/>
  <c r="AS2" i="18"/>
  <c r="AT2" i="18"/>
  <c r="AU2" i="18"/>
  <c r="AV2" i="18"/>
  <c r="AW2" i="18"/>
  <c r="AX2" i="18"/>
  <c r="AY2" i="18"/>
  <c r="AZ2" i="18"/>
  <c r="BA2" i="18"/>
  <c r="BB2" i="18"/>
  <c r="BC2" i="18"/>
  <c r="BD2" i="18"/>
  <c r="BE2" i="18"/>
  <c r="BF2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Z3" i="18"/>
  <c r="BA3" i="18"/>
  <c r="BB3" i="18"/>
  <c r="BC3" i="18"/>
  <c r="BD3" i="18"/>
  <c r="BE3" i="18"/>
  <c r="BF3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K4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X4" i="18"/>
  <c r="AY4" i="18"/>
  <c r="AZ4" i="18"/>
  <c r="BA4" i="18"/>
  <c r="BB4" i="18"/>
  <c r="BC4" i="18"/>
  <c r="BD4" i="18"/>
  <c r="BE4" i="18"/>
  <c r="BF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AY5" i="18"/>
  <c r="AZ5" i="18"/>
  <c r="BA5" i="18"/>
  <c r="BB5" i="18"/>
  <c r="BC5" i="18"/>
  <c r="BD5" i="18"/>
  <c r="BE5" i="18"/>
  <c r="BF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AY6" i="18"/>
  <c r="AZ6" i="18"/>
  <c r="BA6" i="18"/>
  <c r="BB6" i="18"/>
  <c r="BC6" i="18"/>
  <c r="BD6" i="18"/>
  <c r="BE6" i="18"/>
  <c r="BF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BB7" i="18"/>
  <c r="BC7" i="18"/>
  <c r="BD7" i="18"/>
  <c r="BE7" i="18"/>
  <c r="BF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X8" i="18"/>
  <c r="AY8" i="18"/>
  <c r="AZ8" i="18"/>
  <c r="BA8" i="18"/>
  <c r="BB8" i="18"/>
  <c r="BC8" i="18"/>
  <c r="BD8" i="18"/>
  <c r="BE8" i="18"/>
  <c r="BF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AX10" i="18"/>
  <c r="AY10" i="18"/>
  <c r="AZ10" i="18"/>
  <c r="BA10" i="18"/>
  <c r="BB10" i="18"/>
  <c r="BC10" i="18"/>
  <c r="BD10" i="18"/>
  <c r="BE10" i="18"/>
  <c r="BF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AX11" i="18"/>
  <c r="AY11" i="18"/>
  <c r="AZ11" i="18"/>
  <c r="BA11" i="18"/>
  <c r="BB11" i="18"/>
  <c r="BC11" i="18"/>
  <c r="BD11" i="18"/>
  <c r="BE11" i="18"/>
  <c r="BF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AJ12" i="18"/>
  <c r="AK12" i="18"/>
  <c r="AL12" i="18"/>
  <c r="AM12" i="18"/>
  <c r="AN12" i="18"/>
  <c r="AO12" i="18"/>
  <c r="AP12" i="18"/>
  <c r="AQ12" i="18"/>
  <c r="AR12" i="18"/>
  <c r="AS12" i="18"/>
  <c r="AT12" i="18"/>
  <c r="AU12" i="18"/>
  <c r="AV12" i="18"/>
  <c r="AW12" i="18"/>
  <c r="AX12" i="18"/>
  <c r="AY12" i="18"/>
  <c r="AZ12" i="18"/>
  <c r="BA12" i="18"/>
  <c r="BB12" i="18"/>
  <c r="BC12" i="18"/>
  <c r="BD12" i="18"/>
  <c r="BE12" i="18"/>
  <c r="BF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AJ13" i="18"/>
  <c r="AK13" i="18"/>
  <c r="AL13" i="18"/>
  <c r="AM13" i="18"/>
  <c r="AN13" i="18"/>
  <c r="AO13" i="18"/>
  <c r="AP13" i="18"/>
  <c r="AQ13" i="18"/>
  <c r="AR13" i="18"/>
  <c r="AS13" i="18"/>
  <c r="AT13" i="18"/>
  <c r="AU13" i="18"/>
  <c r="AV13" i="18"/>
  <c r="AW13" i="18"/>
  <c r="AX13" i="18"/>
  <c r="AY13" i="18"/>
  <c r="AZ13" i="18"/>
  <c r="BA13" i="18"/>
  <c r="BB13" i="18"/>
  <c r="BC13" i="18"/>
  <c r="BD13" i="18"/>
  <c r="BE13" i="18"/>
  <c r="BF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AJ14" i="18"/>
  <c r="AK14" i="18"/>
  <c r="AL14" i="18"/>
  <c r="AM14" i="18"/>
  <c r="AN14" i="18"/>
  <c r="AO14" i="18"/>
  <c r="AP14" i="18"/>
  <c r="AQ14" i="18"/>
  <c r="AR14" i="18"/>
  <c r="AS14" i="18"/>
  <c r="AT14" i="18"/>
  <c r="AU14" i="18"/>
  <c r="AV14" i="18"/>
  <c r="AW14" i="18"/>
  <c r="AX14" i="18"/>
  <c r="AY14" i="18"/>
  <c r="AZ14" i="18"/>
  <c r="BA14" i="18"/>
  <c r="BB14" i="18"/>
  <c r="BC14" i="18"/>
  <c r="BD14" i="18"/>
  <c r="BE14" i="18"/>
  <c r="BF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AJ15" i="18"/>
  <c r="AK15" i="18"/>
  <c r="AL15" i="18"/>
  <c r="AM15" i="18"/>
  <c r="AN15" i="18"/>
  <c r="AO15" i="18"/>
  <c r="AP15" i="18"/>
  <c r="AQ15" i="18"/>
  <c r="AR15" i="18"/>
  <c r="AS15" i="18"/>
  <c r="AT15" i="18"/>
  <c r="AU15" i="18"/>
  <c r="AV15" i="18"/>
  <c r="AW15" i="18"/>
  <c r="AX15" i="18"/>
  <c r="AY15" i="18"/>
  <c r="AZ15" i="18"/>
  <c r="BA15" i="18"/>
  <c r="BB15" i="18"/>
  <c r="BC15" i="18"/>
  <c r="BD15" i="18"/>
  <c r="BE15" i="18"/>
  <c r="BF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K17" i="18"/>
  <c r="AL17" i="18"/>
  <c r="AM17" i="18"/>
  <c r="AN17" i="18"/>
  <c r="AO17" i="18"/>
  <c r="AP17" i="18"/>
  <c r="AQ17" i="18"/>
  <c r="AR17" i="18"/>
  <c r="AS17" i="18"/>
  <c r="AT17" i="18"/>
  <c r="AU17" i="18"/>
  <c r="AV17" i="18"/>
  <c r="AW17" i="18"/>
  <c r="AX17" i="18"/>
  <c r="AY17" i="18"/>
  <c r="AZ17" i="18"/>
  <c r="BA17" i="18"/>
  <c r="BB17" i="18"/>
  <c r="BC17" i="18"/>
  <c r="BD17" i="18"/>
  <c r="BE17" i="18"/>
  <c r="BF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AJ18" i="18"/>
  <c r="AK18" i="18"/>
  <c r="AL18" i="18"/>
  <c r="AM18" i="18"/>
  <c r="AN18" i="18"/>
  <c r="AO18" i="18"/>
  <c r="AP18" i="18"/>
  <c r="AQ18" i="18"/>
  <c r="AR18" i="18"/>
  <c r="AS18" i="18"/>
  <c r="AT18" i="18"/>
  <c r="AU18" i="18"/>
  <c r="AV18" i="18"/>
  <c r="AW18" i="18"/>
  <c r="AX18" i="18"/>
  <c r="AY18" i="18"/>
  <c r="AZ18" i="18"/>
  <c r="BA18" i="18"/>
  <c r="BB18" i="18"/>
  <c r="BC18" i="18"/>
  <c r="BD18" i="18"/>
  <c r="BE18" i="18"/>
  <c r="BF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AX19" i="18"/>
  <c r="AY19" i="18"/>
  <c r="AZ19" i="18"/>
  <c r="BA19" i="18"/>
  <c r="BB19" i="18"/>
  <c r="BC19" i="18"/>
  <c r="BD19" i="18"/>
  <c r="BE19" i="18"/>
  <c r="BF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AX20" i="18"/>
  <c r="AY20" i="18"/>
  <c r="AZ20" i="18"/>
  <c r="BA20" i="18"/>
  <c r="BB20" i="18"/>
  <c r="BC20" i="18"/>
  <c r="BD20" i="18"/>
  <c r="BE20" i="18"/>
  <c r="BF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AX21" i="18"/>
  <c r="AY21" i="18"/>
  <c r="AZ21" i="18"/>
  <c r="BA21" i="18"/>
  <c r="BB21" i="18"/>
  <c r="BC21" i="18"/>
  <c r="BD21" i="18"/>
  <c r="BE21" i="18"/>
  <c r="BF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AX22" i="18"/>
  <c r="AY22" i="18"/>
  <c r="AZ22" i="18"/>
  <c r="BA22" i="18"/>
  <c r="BB22" i="18"/>
  <c r="BC22" i="18"/>
  <c r="BD22" i="18"/>
  <c r="BE22" i="18"/>
  <c r="BF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AJ23" i="18"/>
  <c r="AK23" i="18"/>
  <c r="AL23" i="18"/>
  <c r="AM23" i="18"/>
  <c r="AN23" i="18"/>
  <c r="AO23" i="18"/>
  <c r="AP23" i="18"/>
  <c r="AQ23" i="18"/>
  <c r="AR23" i="18"/>
  <c r="AS23" i="18"/>
  <c r="AT23" i="18"/>
  <c r="AU23" i="18"/>
  <c r="AV23" i="18"/>
  <c r="AW23" i="18"/>
  <c r="AX23" i="18"/>
  <c r="AY23" i="18"/>
  <c r="AZ23" i="18"/>
  <c r="BA23" i="18"/>
  <c r="BB23" i="18"/>
  <c r="BC23" i="18"/>
  <c r="BD23" i="18"/>
  <c r="BE23" i="18"/>
  <c r="BF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AR24" i="18"/>
  <c r="AS24" i="18"/>
  <c r="AT24" i="18"/>
  <c r="AU24" i="18"/>
  <c r="AV24" i="18"/>
  <c r="AW24" i="18"/>
  <c r="AX24" i="18"/>
  <c r="AY24" i="18"/>
  <c r="AZ24" i="18"/>
  <c r="BA24" i="18"/>
  <c r="BB24" i="18"/>
  <c r="BC24" i="18"/>
  <c r="BD24" i="18"/>
  <c r="BE24" i="18"/>
  <c r="BF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AJ25" i="18"/>
  <c r="AK25" i="18"/>
  <c r="AL25" i="18"/>
  <c r="AM25" i="18"/>
  <c r="AN25" i="18"/>
  <c r="AO25" i="18"/>
  <c r="AP25" i="18"/>
  <c r="AQ25" i="18"/>
  <c r="AR25" i="18"/>
  <c r="AS25" i="18"/>
  <c r="AT25" i="18"/>
  <c r="AU25" i="18"/>
  <c r="AV25" i="18"/>
  <c r="AW25" i="18"/>
  <c r="AX25" i="18"/>
  <c r="AY25" i="18"/>
  <c r="AZ25" i="18"/>
  <c r="BA25" i="18"/>
  <c r="BB25" i="18"/>
  <c r="BC25" i="18"/>
  <c r="BD25" i="18"/>
  <c r="BE25" i="18"/>
  <c r="BF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AJ26" i="18"/>
  <c r="AK26" i="18"/>
  <c r="AL26" i="18"/>
  <c r="AM26" i="18"/>
  <c r="AN26" i="18"/>
  <c r="AO26" i="18"/>
  <c r="AP26" i="18"/>
  <c r="AQ26" i="18"/>
  <c r="AR26" i="18"/>
  <c r="AS26" i="18"/>
  <c r="AT26" i="18"/>
  <c r="AU26" i="18"/>
  <c r="AV26" i="18"/>
  <c r="AW26" i="18"/>
  <c r="AX26" i="18"/>
  <c r="AY26" i="18"/>
  <c r="AZ26" i="18"/>
  <c r="BA26" i="18"/>
  <c r="BB26" i="18"/>
  <c r="BC26" i="18"/>
  <c r="BD26" i="18"/>
  <c r="BE26" i="18"/>
  <c r="BF26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" i="18"/>
  <c r="B3" i="17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AZ3" i="17"/>
  <c r="BA3" i="17"/>
  <c r="BB3" i="17"/>
  <c r="BC3" i="17"/>
  <c r="BD3" i="17"/>
  <c r="BE3" i="17"/>
  <c r="BF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BF4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BF5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BF6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BF7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BF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BF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BF20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V24" i="17"/>
  <c r="AW24" i="17"/>
  <c r="AX24" i="17"/>
  <c r="AY24" i="17"/>
  <c r="AZ24" i="17"/>
  <c r="BA24" i="17"/>
  <c r="BB24" i="17"/>
  <c r="BC24" i="17"/>
  <c r="BD24" i="17"/>
  <c r="BE24" i="17"/>
  <c r="BF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BF25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BF26" i="17"/>
  <c r="C2" i="17"/>
  <c r="D2" i="17"/>
  <c r="E2" i="17"/>
  <c r="F2" i="17"/>
  <c r="G2" i="17"/>
  <c r="H2" i="17"/>
  <c r="I2" i="17"/>
  <c r="J2" i="17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C2" i="17"/>
  <c r="AD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BF2" i="17"/>
  <c r="B2" i="17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AG2" i="16"/>
  <c r="AH2" i="16"/>
  <c r="AI2" i="16"/>
  <c r="AJ2" i="16"/>
  <c r="AK2" i="16"/>
  <c r="AL2" i="16"/>
  <c r="AM2" i="16"/>
  <c r="AN2" i="16"/>
  <c r="AO2" i="16"/>
  <c r="AP2" i="16"/>
  <c r="AQ2" i="16"/>
  <c r="AR2" i="16"/>
  <c r="AS2" i="16"/>
  <c r="AT2" i="16"/>
  <c r="AU2" i="16"/>
  <c r="AV2" i="16"/>
  <c r="AW2" i="16"/>
  <c r="AX2" i="16"/>
  <c r="AY2" i="16"/>
  <c r="AZ2" i="16"/>
  <c r="BA2" i="16"/>
  <c r="BB2" i="16"/>
  <c r="BC2" i="16"/>
  <c r="BD2" i="16"/>
  <c r="BE2" i="16"/>
  <c r="BF2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A3" i="16"/>
  <c r="BB3" i="16"/>
  <c r="BC3" i="16"/>
  <c r="BD3" i="16"/>
  <c r="BE3" i="16"/>
  <c r="BF3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" i="16"/>
  <c r="B3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12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17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18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19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22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23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24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26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2" i="15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2" i="14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4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5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6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7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8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9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10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11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12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13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14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15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18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19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AY19" i="13"/>
  <c r="AZ19" i="13"/>
  <c r="BA19" i="13"/>
  <c r="BB19" i="13"/>
  <c r="BC19" i="13"/>
  <c r="BD19" i="13"/>
  <c r="BE19" i="13"/>
  <c r="BF19" i="13"/>
  <c r="B20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AY20" i="13"/>
  <c r="AZ20" i="13"/>
  <c r="BA20" i="13"/>
  <c r="BB20" i="13"/>
  <c r="BC20" i="13"/>
  <c r="BD20" i="13"/>
  <c r="BE20" i="13"/>
  <c r="BF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AY22" i="13"/>
  <c r="AZ22" i="13"/>
  <c r="BA22" i="13"/>
  <c r="BB22" i="13"/>
  <c r="BC22" i="13"/>
  <c r="BD22" i="13"/>
  <c r="BE22" i="13"/>
  <c r="BF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AY23" i="13"/>
  <c r="AZ23" i="13"/>
  <c r="BA23" i="13"/>
  <c r="BB23" i="13"/>
  <c r="BC23" i="13"/>
  <c r="BD23" i="13"/>
  <c r="BE23" i="13"/>
  <c r="BF23" i="13"/>
  <c r="B24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25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2" i="13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BF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BF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C12" i="12"/>
  <c r="BD12" i="12"/>
  <c r="BE12" i="12"/>
  <c r="BF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BF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BF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BF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BC17" i="12"/>
  <c r="BD17" i="12"/>
  <c r="BE17" i="12"/>
  <c r="BF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BC18" i="12"/>
  <c r="BD18" i="12"/>
  <c r="BE18" i="12"/>
  <c r="BF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BC19" i="12"/>
  <c r="BD19" i="12"/>
  <c r="BE19" i="12"/>
  <c r="BF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BE20" i="12"/>
  <c r="BF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BF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BC22" i="12"/>
  <c r="BD22" i="12"/>
  <c r="BE22" i="12"/>
  <c r="BF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BC23" i="12"/>
  <c r="BD23" i="12"/>
  <c r="BE23" i="12"/>
  <c r="BF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" i="12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" i="11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BF2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" i="10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9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BF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" i="8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" i="7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F2" i="6"/>
  <c r="BF3" i="6"/>
  <c r="BF4" i="6"/>
  <c r="BF5" i="6"/>
  <c r="BF6" i="6"/>
  <c r="BF7" i="6"/>
  <c r="BF8" i="6"/>
  <c r="BF9" i="6"/>
  <c r="BF10" i="6"/>
  <c r="BF11" i="6"/>
  <c r="BF12" i="6"/>
  <c r="BF13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B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" i="4"/>
  <c r="J17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C17" i="3"/>
  <c r="D17" i="3"/>
  <c r="E17" i="3"/>
  <c r="F17" i="3"/>
  <c r="G17" i="3"/>
  <c r="H17" i="3"/>
  <c r="I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</calcChain>
</file>

<file path=xl/sharedStrings.xml><?xml version="1.0" encoding="utf-8"?>
<sst xmlns="http://schemas.openxmlformats.org/spreadsheetml/2006/main" count="2868" uniqueCount="94">
  <si>
    <t>Año</t>
  </si>
  <si>
    <t>Entidad Federativa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</si>
  <si>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</si>
  <si>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</si>
  <si>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</si>
  <si>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</si>
  <si>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</si>
  <si>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</si>
  <si>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</si>
  <si>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</si>
  <si>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</si>
  <si>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</si>
  <si>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</si>
  <si>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</si>
  <si>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</si>
  <si>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</si>
  <si>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</si>
  <si>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</si>
  <si>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</si>
  <si>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</si>
  <si>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</si>
  <si>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</si>
  <si>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</si>
  <si>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</si>
  <si>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</si>
  <si>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</si>
  <si>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</si>
  <si>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</si>
  <si>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</si>
  <si>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</si>
  <si>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Querétaro</t>
  </si>
  <si>
    <t>Tasa de mortalidad por enfermedades isquémicas del corazón</t>
  </si>
  <si>
    <t>Tasa de mortalidad por VIH/SIDA</t>
  </si>
  <si>
    <t>Coahuila</t>
  </si>
  <si>
    <t>CDMX</t>
  </si>
  <si>
    <t>Michoacán</t>
  </si>
  <si>
    <t>Veracruz</t>
  </si>
  <si>
    <t>Tasa de mortalidad por accidentes de tráfico de vehículo de motor en hombres</t>
  </si>
  <si>
    <t>Tasa de mortalidad por accidentes de tráfico de vehículo de motor en mujeres</t>
  </si>
  <si>
    <t>Tasa de mortalidad por accidentes de tráfico de vehículo de motor</t>
  </si>
  <si>
    <t>Tasa de mortalidad por tumor maligno del cuello del útero en mujeres mayores de 25 años</t>
  </si>
  <si>
    <t>Tasa de mortalidad por tumor maligno de la mama en mujeres mayores de 25 años</t>
  </si>
  <si>
    <t>Tasa de mortalidad por tumor maligno del colon y recto en hombres</t>
  </si>
  <si>
    <t>Tasa de mortalidad por tumor maligno del colon y recto en mujeres</t>
  </si>
  <si>
    <t>Tasa de mortalidad por tumor maligno del colon y recto</t>
  </si>
  <si>
    <t>Tasa de mortalidad por tumor maligno de tráquea, bronquios y pulmón en hombres</t>
  </si>
  <si>
    <t>Tasa de mortalidad por tumor maligno de tráquea, bronquios y pulmón en mujeres</t>
  </si>
  <si>
    <t>Tasa de mortalidad por tumor maligno de tráquea, bronquios y pulmón</t>
  </si>
  <si>
    <t>Tasa de mortalidad por tumor maligno de la próstata en hombres mayores de 45 años</t>
  </si>
  <si>
    <t>Tasa de mortalidad por causas externas de morbilidad y mortalidad en hombres</t>
  </si>
  <si>
    <t>Tasa de mortalidad por causas externas de morbilidad y mortalidad en mujeres</t>
  </si>
  <si>
    <t>Tasa de mortalidad por causas externas de morbilidad y mortalidad</t>
  </si>
  <si>
    <t>Tasa de mortalidad por diabetes mellitus en hombres</t>
  </si>
  <si>
    <t>Tasa de mortalidad por diabetes mellitus en mujeres</t>
  </si>
  <si>
    <t>Tasa de mortalidad por diabetes mellitus</t>
  </si>
  <si>
    <t>Tasa de mortalidad por enfermedades hipertensivas en hombres</t>
  </si>
  <si>
    <t>Tasa de mortalidad por enfermedades hipertensivas en mujeres</t>
  </si>
  <si>
    <t>Tasa de mortalidad por enfermedades hipertensivas</t>
  </si>
  <si>
    <t>Tasa de mortalidad por agresiones (homicidios) en hombres</t>
  </si>
  <si>
    <t>Tasa de mortalidad por agresiones (homicidios) en mujeres</t>
  </si>
  <si>
    <t>Tasa de mortalidad por agresiones (homicidios)</t>
  </si>
  <si>
    <t>Tasa de mortalidad por enfermedades isquémicas del corazón en hombres</t>
  </si>
  <si>
    <t>Tasa de mortalidad por enfermedades isquémicas del corazón en mujeres</t>
  </si>
  <si>
    <t>Tasa de mortalidad por enfermedades no transmisibles en hombres</t>
  </si>
  <si>
    <t>Tasa de mortalidad por enfermedades no transmisibles en mujeres</t>
  </si>
  <si>
    <t>Tasa de mortalidad por enfermedades no transmisibles</t>
  </si>
  <si>
    <t>Tasa de mortalidad por tumor maligno de la próstata</t>
  </si>
  <si>
    <t>Tasa de mortalidad por lesiones autoinfligidas intencionalmente (suicidios) en hombres de 10 a 29 años</t>
  </si>
  <si>
    <t>Tasa de mortalidad por lesiones autoinfligidas intencionalmente (suicidios) en mujeres de 10 a 29 años</t>
  </si>
  <si>
    <t>Tasa de mortalidad por lesiones autoinfligidas intencionalmente (suicidios) de 10 a 29 años</t>
  </si>
  <si>
    <t>Tasa de mortalidad por lesiones autoinfligidas intencionalmente (suicidios) en hombres</t>
  </si>
  <si>
    <t>Tasa de mortalidad por lesiones autoinfligidas intencionalmente (suicidios) en mujeres</t>
  </si>
  <si>
    <t>Tasa de mortalidad por lesiones autoinfligidas intencionalmente (suicidios)</t>
  </si>
  <si>
    <t>Tasa de mortalidad por enfermedades transmisibles, maternas, perinatales y nutricionales en hombres</t>
  </si>
  <si>
    <t>Tasa de mortalidad por enfermedades transmisibles, maternas, perinatales y nutricionales en mujeres</t>
  </si>
  <si>
    <t>Tasa de mortalidad por enfermedades transmisibles, maternas, perinatales y nutricionales</t>
  </si>
  <si>
    <t>Tasa de mortalidad por tuberculosis en hombres</t>
  </si>
  <si>
    <t>Tasa de mortalidad por tuberculosis en mujeres</t>
  </si>
  <si>
    <t>Tasa de mortalidad por tuberculosis</t>
  </si>
  <si>
    <t>Tasa de mortalidad por VIH/SIDA en hombres</t>
  </si>
  <si>
    <t>Tasa de mortalidad por VIH/SIDA en mujeres</t>
  </si>
  <si>
    <t>Tasa de mortalidad por cada 100,000 habitantes en hombres</t>
  </si>
  <si>
    <t>Tasa de mortalidad por cada 100,000 habitantes en mujeres</t>
  </si>
  <si>
    <t>Tasa de mortalidad por cada 100,000 habitantes</t>
  </si>
  <si>
    <t>Tasa de mortalidad por cada 1000 habitantes en hombres</t>
  </si>
  <si>
    <t>Tasa de mortalidad por cada 1000 habitantes en mujeres</t>
  </si>
  <si>
    <t>Tasa de mortalidad por cada 1000 habitantes</t>
  </si>
  <si>
    <t>NA</t>
  </si>
  <si>
    <t>Tasa de mortalidad en niños menores de 5 años por enfermedades respiratorias agudas (defunciones por cada 100 mil  menores de 5 años)</t>
  </si>
  <si>
    <t>Tasa de mortalidad en niños menores de 5 años por enfermedades diarreicas (defunciones por cada 100 mil menores de 5  años)</t>
  </si>
  <si>
    <t>Tasa de mortalidad infantil</t>
  </si>
  <si>
    <t>Razón de mortalidad materna (defunciones por cada 100 mil nacidos vivos)</t>
  </si>
  <si>
    <t>Tasa de mortalidad infantil (menores de 5  años)</t>
  </si>
  <si>
    <t>Tasa de mortalidad Neonatal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</si>
</sst>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/>
    </xf>
    <xf numFmtId="4" fontId="0" fillId="0" borderId="0" xfId="0" applyNumberFormat="1"/>
    <xf numFmtId="4" fontId="2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64" fontId="0" fillId="0" borderId="0" xfId="0" applyNumberFormat="1"/>
    <xf numFmtId="1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59"/>
  <sheetViews>
    <sheetView tabSelected="1" zoomScale="90" zoomScaleNormal="90" workbookViewId="0">
      <pane xSplit="2" ySplit="1" topLeftCell="C845" activePane="bottomRight" state="frozen"/>
      <selection pane="topRight" activeCell="C1" sqref="C1"/>
      <selection pane="bottomLeft" activeCell="A2" sqref="A2"/>
      <selection pane="bottomRight" activeCell="B868" sqref="B868"/>
    </sheetView>
  </sheetViews>
  <sheetFormatPr baseColWidth="10" defaultColWidth="11.42578125" defaultRowHeight="15" x14ac:dyDescent="0.2"/>
  <cols>
    <col min="1" max="1" width="12.140625" style="21" customWidth="1"/>
    <col min="2" max="2" width="24.42578125" style="2" customWidth="1"/>
    <col min="3" max="3" width="15.85546875" style="17" customWidth="1"/>
    <col min="4" max="4" width="15.42578125" style="18" customWidth="1"/>
    <col min="5" max="16" width="13.7109375" style="3" customWidth="1"/>
    <col min="17" max="44" width="11.42578125" style="3"/>
    <col min="45" max="45" width="13" style="3" customWidth="1"/>
    <col min="46" max="59" width="11.42578125" style="3"/>
    <col min="60" max="60" width="11.42578125" style="12"/>
    <col min="61" max="16384" width="11.42578125" style="3"/>
  </cols>
  <sheetData>
    <row r="1" spans="1:60" ht="126" customHeight="1" x14ac:dyDescent="0.2">
      <c r="A1" s="20" t="s">
        <v>0</v>
      </c>
      <c r="B1" s="1" t="s">
        <v>1</v>
      </c>
      <c r="C1" s="10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51</v>
      </c>
      <c r="R1" s="6" t="s">
        <v>52</v>
      </c>
      <c r="S1" s="6" t="s">
        <v>53</v>
      </c>
      <c r="T1" s="6" t="s">
        <v>54</v>
      </c>
      <c r="U1" s="6" t="s">
        <v>55</v>
      </c>
      <c r="V1" s="6" t="s">
        <v>56</v>
      </c>
      <c r="W1" s="6" t="s">
        <v>57</v>
      </c>
      <c r="X1" s="6" t="s">
        <v>58</v>
      </c>
      <c r="Y1" s="6" t="s">
        <v>59</v>
      </c>
      <c r="Z1" s="6" t="s">
        <v>60</v>
      </c>
      <c r="AA1" s="6" t="s">
        <v>61</v>
      </c>
      <c r="AB1" s="6" t="s">
        <v>62</v>
      </c>
      <c r="AC1" s="6" t="s">
        <v>31</v>
      </c>
      <c r="AD1" s="6" t="s">
        <v>63</v>
      </c>
      <c r="AE1" s="6" t="s">
        <v>64</v>
      </c>
      <c r="AF1" s="6" t="s">
        <v>65</v>
      </c>
      <c r="AG1" s="6" t="s">
        <v>66</v>
      </c>
      <c r="AH1" s="6" t="s">
        <v>67</v>
      </c>
      <c r="AI1" s="6" t="s">
        <v>68</v>
      </c>
      <c r="AJ1" s="6" t="s">
        <v>69</v>
      </c>
      <c r="AK1" s="6" t="s">
        <v>70</v>
      </c>
      <c r="AL1" s="6" t="s">
        <v>71</v>
      </c>
      <c r="AM1" s="6" t="s">
        <v>72</v>
      </c>
      <c r="AN1" s="6" t="s">
        <v>73</v>
      </c>
      <c r="AO1" s="6" t="s">
        <v>74</v>
      </c>
      <c r="AP1" s="6" t="s">
        <v>75</v>
      </c>
      <c r="AQ1" s="6" t="s">
        <v>76</v>
      </c>
      <c r="AR1" s="6" t="s">
        <v>77</v>
      </c>
      <c r="AS1" s="6" t="s">
        <v>78</v>
      </c>
      <c r="AT1" s="6" t="s">
        <v>79</v>
      </c>
      <c r="AU1" s="6" t="s">
        <v>80</v>
      </c>
      <c r="AV1" s="6" t="s">
        <v>32</v>
      </c>
      <c r="AW1" s="6" t="s">
        <v>81</v>
      </c>
      <c r="AX1" s="6" t="s">
        <v>82</v>
      </c>
      <c r="AY1" s="6" t="s">
        <v>83</v>
      </c>
      <c r="AZ1" s="6" t="s">
        <v>84</v>
      </c>
      <c r="BA1" s="6" t="s">
        <v>85</v>
      </c>
      <c r="BB1" s="6" t="s">
        <v>86</v>
      </c>
      <c r="BC1" s="6" t="s">
        <v>88</v>
      </c>
      <c r="BD1" s="6" t="s">
        <v>89</v>
      </c>
      <c r="BE1" s="6" t="s">
        <v>90</v>
      </c>
      <c r="BF1" s="1" t="s">
        <v>92</v>
      </c>
      <c r="BG1" s="6" t="s">
        <v>91</v>
      </c>
      <c r="BH1" s="11" t="s">
        <v>93</v>
      </c>
    </row>
    <row r="2" spans="1:60" ht="14.25" customHeight="1" x14ac:dyDescent="0.25">
      <c r="A2" s="21">
        <v>1998</v>
      </c>
      <c r="B2" t="s">
        <v>2</v>
      </c>
      <c r="C2" s="14">
        <v>17.305</v>
      </c>
      <c r="D2" s="14">
        <v>4.5250000000000004</v>
      </c>
      <c r="E2" s="14">
        <v>10.837</v>
      </c>
      <c r="F2" s="14">
        <v>20.353999999999999</v>
      </c>
      <c r="G2" s="14">
        <v>15.093999999999999</v>
      </c>
      <c r="H2" s="14">
        <v>2.4300000000000002</v>
      </c>
      <c r="I2" s="14">
        <v>2.44</v>
      </c>
      <c r="J2" s="14">
        <v>2.4350000000000001</v>
      </c>
      <c r="K2" s="14">
        <v>8.7949999999999999</v>
      </c>
      <c r="L2" s="14">
        <v>4.008</v>
      </c>
      <c r="M2" s="14">
        <v>6.3719999999999999</v>
      </c>
      <c r="N2" s="14">
        <v>43.753999999999998</v>
      </c>
      <c r="O2" s="14">
        <v>93.622</v>
      </c>
      <c r="P2" s="14">
        <v>21.428000000000001</v>
      </c>
      <c r="Q2" s="14">
        <v>57.109000000000002</v>
      </c>
      <c r="R2" s="14">
        <v>38.865000000000002</v>
      </c>
      <c r="S2" s="14">
        <v>47.274000000000001</v>
      </c>
      <c r="T2" s="14">
        <v>43.124000000000002</v>
      </c>
      <c r="U2" s="14">
        <v>7.4720000000000004</v>
      </c>
      <c r="V2" s="14">
        <v>11.218</v>
      </c>
      <c r="W2" s="14">
        <v>9.3689999999999998</v>
      </c>
      <c r="X2" s="14">
        <v>25.111999999999998</v>
      </c>
      <c r="Y2" s="14">
        <v>3.1030000000000002</v>
      </c>
      <c r="Z2" s="14">
        <v>13.98</v>
      </c>
      <c r="AA2" s="14">
        <v>49.045000000000002</v>
      </c>
      <c r="AB2" s="14">
        <v>39</v>
      </c>
      <c r="AC2" s="14">
        <v>43.962000000000003</v>
      </c>
      <c r="AD2" s="14">
        <v>330.83699999999999</v>
      </c>
      <c r="AE2" s="14">
        <v>297.697</v>
      </c>
      <c r="AF2" s="14">
        <v>314.14100000000002</v>
      </c>
      <c r="AG2" s="14">
        <v>7.3840000000000003</v>
      </c>
      <c r="AH2" s="19">
        <v>7.2967508490441304</v>
      </c>
      <c r="AI2" s="19">
        <v>1.7131062505536701</v>
      </c>
      <c r="AJ2" s="19">
        <v>4.4716962838459997</v>
      </c>
      <c r="AK2" s="14">
        <v>5.8540000000000001</v>
      </c>
      <c r="AL2" s="14">
        <v>1.0489999999999999</v>
      </c>
      <c r="AM2" s="14">
        <v>3.42</v>
      </c>
      <c r="AN2" s="14">
        <v>85.653999999999996</v>
      </c>
      <c r="AO2" s="14">
        <v>70.736999999999995</v>
      </c>
      <c r="AP2" s="14">
        <v>78.126000000000005</v>
      </c>
      <c r="AQ2" s="14">
        <v>5.798</v>
      </c>
      <c r="AR2" s="14">
        <v>3.125</v>
      </c>
      <c r="AS2" s="14">
        <v>4.4450000000000003</v>
      </c>
      <c r="AT2" s="14">
        <v>7.2560000000000002</v>
      </c>
      <c r="AU2" s="14">
        <v>1.2529999999999999</v>
      </c>
      <c r="AV2" s="14">
        <v>4.2169999999999996</v>
      </c>
      <c r="AW2" s="14">
        <v>518.03700000000003</v>
      </c>
      <c r="AX2" s="14">
        <v>397.34899999999999</v>
      </c>
      <c r="AY2" s="14">
        <v>457.09699999999998</v>
      </c>
      <c r="AZ2" s="14">
        <v>5.18</v>
      </c>
      <c r="BA2" s="14">
        <v>3.9729999999999999</v>
      </c>
      <c r="BB2" s="14">
        <v>4.5709999999999997</v>
      </c>
      <c r="BC2" s="14">
        <v>60.372999999999998</v>
      </c>
      <c r="BD2" s="14">
        <v>37.581000000000003</v>
      </c>
      <c r="BE2" s="14">
        <v>23.768000000000001</v>
      </c>
      <c r="BF2" s="14">
        <v>27.960999999999999</v>
      </c>
      <c r="BG2" s="14">
        <v>76.355000000000004</v>
      </c>
      <c r="BH2" s="15">
        <v>10.381643559225077</v>
      </c>
    </row>
    <row r="3" spans="1:60" ht="15.75" x14ac:dyDescent="0.25">
      <c r="A3" s="21">
        <v>1998</v>
      </c>
      <c r="B3" t="s">
        <v>3</v>
      </c>
      <c r="C3" s="14">
        <v>16.236000000000001</v>
      </c>
      <c r="D3" s="14">
        <v>3.7879999999999998</v>
      </c>
      <c r="E3" s="14">
        <v>9.8819999999999997</v>
      </c>
      <c r="F3" s="14">
        <v>14.173999999999999</v>
      </c>
      <c r="G3" s="14">
        <v>16.617999999999999</v>
      </c>
      <c r="H3" s="14">
        <v>1.9750000000000001</v>
      </c>
      <c r="I3" s="14">
        <v>2.3149999999999999</v>
      </c>
      <c r="J3" s="14">
        <v>2.1480000000000001</v>
      </c>
      <c r="K3" s="14">
        <v>10.97</v>
      </c>
      <c r="L3" s="14">
        <v>6.944</v>
      </c>
      <c r="M3" s="14">
        <v>8.9149999999999991</v>
      </c>
      <c r="N3" s="14">
        <v>48.853000000000002</v>
      </c>
      <c r="O3" s="14">
        <v>64.941999999999993</v>
      </c>
      <c r="P3" s="14">
        <v>19.149000000000001</v>
      </c>
      <c r="Q3" s="14">
        <v>41.567999999999998</v>
      </c>
      <c r="R3" s="14">
        <v>43.002000000000002</v>
      </c>
      <c r="S3" s="14">
        <v>46.716000000000001</v>
      </c>
      <c r="T3" s="14">
        <v>44.898000000000003</v>
      </c>
      <c r="U3" s="14">
        <v>5.0460000000000003</v>
      </c>
      <c r="V3" s="14">
        <v>9.89</v>
      </c>
      <c r="W3" s="14">
        <v>7.5190000000000001</v>
      </c>
      <c r="X3" s="14">
        <v>6.1429999999999998</v>
      </c>
      <c r="Y3" s="14">
        <v>2.3149999999999999</v>
      </c>
      <c r="Z3" s="14">
        <v>4.1890000000000001</v>
      </c>
      <c r="AA3" s="14">
        <v>40.15</v>
      </c>
      <c r="AB3" s="14">
        <v>28.198</v>
      </c>
      <c r="AC3" s="14">
        <v>34.048999999999999</v>
      </c>
      <c r="AD3" s="14">
        <v>311.11</v>
      </c>
      <c r="AE3" s="14">
        <v>280.50299999999999</v>
      </c>
      <c r="AF3" s="14">
        <v>295.48700000000002</v>
      </c>
      <c r="AG3" s="14">
        <v>7.46</v>
      </c>
      <c r="AH3" s="19">
        <v>4.39623242880851</v>
      </c>
      <c r="AI3" s="19">
        <v>1.0510549964526901</v>
      </c>
      <c r="AJ3" s="19">
        <v>2.6863017415294199</v>
      </c>
      <c r="AK3" s="14">
        <v>3.73</v>
      </c>
      <c r="AL3" s="14">
        <v>0.63100000000000001</v>
      </c>
      <c r="AM3" s="14">
        <v>2.1480000000000001</v>
      </c>
      <c r="AN3" s="14">
        <v>73.498999999999995</v>
      </c>
      <c r="AO3" s="14">
        <v>59.552</v>
      </c>
      <c r="AP3" s="14">
        <v>66.38</v>
      </c>
      <c r="AQ3" s="14">
        <v>4.827</v>
      </c>
      <c r="AR3" s="14">
        <v>1.052</v>
      </c>
      <c r="AS3" s="14">
        <v>2.9</v>
      </c>
      <c r="AT3" s="14">
        <v>4.3879999999999999</v>
      </c>
      <c r="AU3" s="14">
        <v>0.63100000000000001</v>
      </c>
      <c r="AV3" s="14">
        <v>2.4700000000000002</v>
      </c>
      <c r="AW3" s="14">
        <v>452.84199999999998</v>
      </c>
      <c r="AX3" s="14">
        <v>361.72899999999998</v>
      </c>
      <c r="AY3" s="14">
        <v>406.33499999999998</v>
      </c>
      <c r="AZ3" s="14">
        <v>4.5279999999999996</v>
      </c>
      <c r="BA3" s="14">
        <v>3.617</v>
      </c>
      <c r="BB3" s="14">
        <v>4.0629999999999997</v>
      </c>
      <c r="BC3" s="14">
        <v>18.940000000000001</v>
      </c>
      <c r="BD3" s="14">
        <v>22.885000000000002</v>
      </c>
      <c r="BE3" s="14">
        <v>19.727</v>
      </c>
      <c r="BF3" s="14">
        <v>22.164000000000001</v>
      </c>
      <c r="BG3" s="14">
        <v>34.098999999999997</v>
      </c>
      <c r="BH3" s="15">
        <v>10.60847162233841</v>
      </c>
    </row>
    <row r="4" spans="1:60" ht="15.75" x14ac:dyDescent="0.25">
      <c r="A4" s="21">
        <v>1998</v>
      </c>
      <c r="B4" t="s">
        <v>4</v>
      </c>
      <c r="C4" s="14">
        <v>13.52</v>
      </c>
      <c r="D4" s="14">
        <v>3.8090000000000002</v>
      </c>
      <c r="E4" s="14">
        <v>8.7390000000000008</v>
      </c>
      <c r="F4" s="14">
        <v>18.545000000000002</v>
      </c>
      <c r="G4" s="14">
        <v>13.673999999999999</v>
      </c>
      <c r="H4" s="14">
        <v>2.7709999999999999</v>
      </c>
      <c r="I4" s="14">
        <v>3.117</v>
      </c>
      <c r="J4" s="14">
        <v>2.9409999999999998</v>
      </c>
      <c r="K4" s="14">
        <v>12.513</v>
      </c>
      <c r="L4" s="14">
        <v>6.06</v>
      </c>
      <c r="M4" s="14">
        <v>9.3360000000000003</v>
      </c>
      <c r="N4" s="14">
        <v>50.338999999999999</v>
      </c>
      <c r="O4" s="14">
        <v>135.624</v>
      </c>
      <c r="P4" s="14">
        <v>27.445</v>
      </c>
      <c r="Q4" s="14">
        <v>82.444000000000003</v>
      </c>
      <c r="R4" s="14">
        <v>43.247999999999998</v>
      </c>
      <c r="S4" s="14">
        <v>40.258000000000003</v>
      </c>
      <c r="T4" s="14">
        <v>41.776000000000003</v>
      </c>
      <c r="U4" s="14">
        <v>6.8860000000000001</v>
      </c>
      <c r="V4" s="14">
        <v>7.7050000000000001</v>
      </c>
      <c r="W4" s="14">
        <v>7.2889999999999997</v>
      </c>
      <c r="X4" s="14">
        <v>41.064999999999998</v>
      </c>
      <c r="Y4" s="14">
        <v>5.0209999999999999</v>
      </c>
      <c r="Z4" s="14">
        <v>23.318000000000001</v>
      </c>
      <c r="AA4" s="14">
        <v>68.945999999999998</v>
      </c>
      <c r="AB4" s="14">
        <v>43.548000000000002</v>
      </c>
      <c r="AC4" s="14">
        <v>56.44</v>
      </c>
      <c r="AD4" s="14">
        <v>347.66699999999997</v>
      </c>
      <c r="AE4" s="14">
        <v>267.34699999999998</v>
      </c>
      <c r="AF4" s="14">
        <v>308.16199999999998</v>
      </c>
      <c r="AG4" s="14">
        <v>7.4740000000000002</v>
      </c>
      <c r="AH4" s="19">
        <v>8.5780698505951296</v>
      </c>
      <c r="AI4" s="19">
        <v>0.87067438084168103</v>
      </c>
      <c r="AJ4" s="19">
        <v>4.8006298426353498</v>
      </c>
      <c r="AK4" s="14">
        <v>7.8940000000000001</v>
      </c>
      <c r="AL4" s="14">
        <v>0.60599999999999998</v>
      </c>
      <c r="AM4" s="14">
        <v>4.3049999999999997</v>
      </c>
      <c r="AN4" s="14">
        <v>84.23</v>
      </c>
      <c r="AO4" s="14">
        <v>53.503999999999998</v>
      </c>
      <c r="AP4" s="14">
        <v>69.100999999999999</v>
      </c>
      <c r="AQ4" s="14">
        <v>13.94</v>
      </c>
      <c r="AR4" s="14">
        <v>3.3759999999999999</v>
      </c>
      <c r="AS4" s="14">
        <v>8.7390000000000008</v>
      </c>
      <c r="AT4" s="14">
        <v>14.023999999999999</v>
      </c>
      <c r="AU4" s="14">
        <v>3.4630000000000001</v>
      </c>
      <c r="AV4" s="14">
        <v>8.8239999999999998</v>
      </c>
      <c r="AW4" s="14">
        <v>573.14700000000005</v>
      </c>
      <c r="AX4" s="14">
        <v>353.14400000000001</v>
      </c>
      <c r="AY4" s="14">
        <v>465.077</v>
      </c>
      <c r="AZ4" s="14">
        <v>5.7309999999999999</v>
      </c>
      <c r="BA4" s="14">
        <v>3.5310000000000001</v>
      </c>
      <c r="BB4" s="14">
        <v>4.6509999999999998</v>
      </c>
      <c r="BC4" s="14">
        <v>33.442999999999998</v>
      </c>
      <c r="BD4" s="14">
        <v>11.496</v>
      </c>
      <c r="BE4" s="14">
        <v>14.944000000000001</v>
      </c>
      <c r="BF4" s="14">
        <v>16.242999999999999</v>
      </c>
      <c r="BG4" s="14">
        <v>44.69</v>
      </c>
      <c r="BH4" s="15">
        <v>10.347376201034738</v>
      </c>
    </row>
    <row r="5" spans="1:60" ht="15.75" x14ac:dyDescent="0.25">
      <c r="A5" s="21">
        <v>1998</v>
      </c>
      <c r="B5" t="s">
        <v>5</v>
      </c>
      <c r="C5" s="14">
        <v>21.774999999999999</v>
      </c>
      <c r="D5" s="14">
        <v>8.4830000000000005</v>
      </c>
      <c r="E5" s="14">
        <v>15.304</v>
      </c>
      <c r="F5" s="14">
        <v>16.271999999999998</v>
      </c>
      <c r="G5" s="14">
        <v>6.5090000000000003</v>
      </c>
      <c r="H5" s="14">
        <v>0.94699999999999995</v>
      </c>
      <c r="I5" s="14">
        <v>5.4889999999999999</v>
      </c>
      <c r="J5" s="14">
        <v>3.1579999999999999</v>
      </c>
      <c r="K5" s="14">
        <v>22.722000000000001</v>
      </c>
      <c r="L5" s="14">
        <v>3.4929999999999999</v>
      </c>
      <c r="M5" s="14">
        <v>13.361000000000001</v>
      </c>
      <c r="N5" s="14">
        <v>47.625</v>
      </c>
      <c r="O5" s="14">
        <v>79.528000000000006</v>
      </c>
      <c r="P5" s="14">
        <v>22.454999999999998</v>
      </c>
      <c r="Q5" s="14">
        <v>51.743000000000002</v>
      </c>
      <c r="R5" s="14">
        <v>31.242999999999999</v>
      </c>
      <c r="S5" s="14">
        <v>36.924999999999997</v>
      </c>
      <c r="T5" s="14">
        <v>34.009</v>
      </c>
      <c r="U5" s="14">
        <v>9.468</v>
      </c>
      <c r="V5" s="14">
        <v>11.477</v>
      </c>
      <c r="W5" s="14">
        <v>10.446</v>
      </c>
      <c r="X5" s="14">
        <v>6.1539999999999999</v>
      </c>
      <c r="Y5" s="14">
        <v>1.996</v>
      </c>
      <c r="Z5" s="14">
        <v>4.13</v>
      </c>
      <c r="AA5" s="14">
        <v>50.652000000000001</v>
      </c>
      <c r="AB5" s="14">
        <v>37.923000000000002</v>
      </c>
      <c r="AC5" s="14">
        <v>44.454999999999998</v>
      </c>
      <c r="AD5" s="14">
        <v>299.17599999999999</v>
      </c>
      <c r="AE5" s="14">
        <v>234.02600000000001</v>
      </c>
      <c r="AF5" s="14">
        <v>267.459</v>
      </c>
      <c r="AG5" s="14">
        <v>7.5739999999999998</v>
      </c>
      <c r="AH5" s="19">
        <v>12.9837938645672</v>
      </c>
      <c r="AI5" s="19">
        <v>2.48774784187875</v>
      </c>
      <c r="AJ5" s="19">
        <v>7.8733004269751401</v>
      </c>
      <c r="AK5" s="14">
        <v>14.201000000000001</v>
      </c>
      <c r="AL5" s="14">
        <v>1.4970000000000001</v>
      </c>
      <c r="AM5" s="14">
        <v>8.016</v>
      </c>
      <c r="AN5" s="14">
        <v>58.225999999999999</v>
      </c>
      <c r="AO5" s="14">
        <v>50.896999999999998</v>
      </c>
      <c r="AP5" s="14">
        <v>54.658000000000001</v>
      </c>
      <c r="AQ5" s="14">
        <v>6.6269999999999998</v>
      </c>
      <c r="AR5" s="14">
        <v>2.9940000000000002</v>
      </c>
      <c r="AS5" s="14">
        <v>4.8579999999999997</v>
      </c>
      <c r="AT5" s="14">
        <v>7.101</v>
      </c>
      <c r="AU5" s="14">
        <v>1.996</v>
      </c>
      <c r="AV5" s="14">
        <v>4.6159999999999997</v>
      </c>
      <c r="AW5" s="14">
        <v>439.29599999999999</v>
      </c>
      <c r="AX5" s="14">
        <v>311.86799999999999</v>
      </c>
      <c r="AY5" s="14">
        <v>377.26</v>
      </c>
      <c r="AZ5" s="14">
        <v>4.3929999999999998</v>
      </c>
      <c r="BA5" s="14">
        <v>3.1190000000000002</v>
      </c>
      <c r="BB5" s="14">
        <v>3.7730000000000001</v>
      </c>
      <c r="BC5" s="14">
        <v>18.666</v>
      </c>
      <c r="BD5" s="14">
        <v>16.591999999999999</v>
      </c>
      <c r="BE5" s="14">
        <v>17.192</v>
      </c>
      <c r="BF5" s="14">
        <v>18.933</v>
      </c>
      <c r="BG5" s="14">
        <v>71.254000000000005</v>
      </c>
      <c r="BH5" s="15">
        <v>7.9397394136807815</v>
      </c>
    </row>
    <row r="6" spans="1:60" ht="15.75" x14ac:dyDescent="0.25">
      <c r="A6" s="21">
        <v>1998</v>
      </c>
      <c r="B6" t="s">
        <v>6</v>
      </c>
      <c r="C6" s="14">
        <v>20.079999999999998</v>
      </c>
      <c r="D6" s="14">
        <v>3.2519999999999998</v>
      </c>
      <c r="E6" s="14">
        <v>11.731999999999999</v>
      </c>
      <c r="F6" s="14">
        <v>26.901</v>
      </c>
      <c r="G6" s="14">
        <v>8.9670000000000005</v>
      </c>
      <c r="H6" s="14">
        <v>1.746</v>
      </c>
      <c r="I6" s="14">
        <v>1.774</v>
      </c>
      <c r="J6" s="14">
        <v>1.76</v>
      </c>
      <c r="K6" s="14">
        <v>7.5659999999999998</v>
      </c>
      <c r="L6" s="14">
        <v>2.3650000000000002</v>
      </c>
      <c r="M6" s="14">
        <v>4.9859999999999998</v>
      </c>
      <c r="N6" s="14">
        <v>37.207999999999998</v>
      </c>
      <c r="O6" s="14">
        <v>98.072000000000003</v>
      </c>
      <c r="P6" s="14">
        <v>16.257999999999999</v>
      </c>
      <c r="Q6" s="14">
        <v>57.484999999999999</v>
      </c>
      <c r="R6" s="14">
        <v>25.609000000000002</v>
      </c>
      <c r="S6" s="14">
        <v>33.404000000000003</v>
      </c>
      <c r="T6" s="14">
        <v>29.475999999999999</v>
      </c>
      <c r="U6" s="14">
        <v>1.746</v>
      </c>
      <c r="V6" s="14">
        <v>4.1390000000000002</v>
      </c>
      <c r="W6" s="14">
        <v>2.9329999999999998</v>
      </c>
      <c r="X6" s="14">
        <v>22.117000000000001</v>
      </c>
      <c r="Y6" s="14">
        <v>2.3650000000000002</v>
      </c>
      <c r="Z6" s="14">
        <v>12.318</v>
      </c>
      <c r="AA6" s="14">
        <v>44.524999999999999</v>
      </c>
      <c r="AB6" s="14">
        <v>34.881999999999998</v>
      </c>
      <c r="AC6" s="14">
        <v>39.741</v>
      </c>
      <c r="AD6" s="14">
        <v>285.19400000000002</v>
      </c>
      <c r="AE6" s="14">
        <v>232.93899999999999</v>
      </c>
      <c r="AF6" s="14">
        <v>259.27100000000002</v>
      </c>
      <c r="AG6" s="14">
        <v>6.1109999999999998</v>
      </c>
      <c r="AH6" s="19">
        <v>16.703341394511099</v>
      </c>
      <c r="AI6" s="19">
        <v>4.3403091746902103</v>
      </c>
      <c r="AJ6" s="19">
        <v>10.5096834048475</v>
      </c>
      <c r="AK6" s="14">
        <v>14.26</v>
      </c>
      <c r="AL6" s="14">
        <v>2.956</v>
      </c>
      <c r="AM6" s="14">
        <v>8.6519999999999992</v>
      </c>
      <c r="AN6" s="14">
        <v>74.209000000000003</v>
      </c>
      <c r="AO6" s="14">
        <v>53.505000000000003</v>
      </c>
      <c r="AP6" s="14">
        <v>63.938000000000002</v>
      </c>
      <c r="AQ6" s="14">
        <v>4.9470000000000001</v>
      </c>
      <c r="AR6" s="14">
        <v>0.88700000000000001</v>
      </c>
      <c r="AS6" s="14">
        <v>2.9329999999999998</v>
      </c>
      <c r="AT6" s="14">
        <v>5.5289999999999999</v>
      </c>
      <c r="AU6" s="14">
        <v>2.069</v>
      </c>
      <c r="AV6" s="14">
        <v>3.8130000000000002</v>
      </c>
      <c r="AW6" s="14">
        <v>474.935</v>
      </c>
      <c r="AX6" s="14">
        <v>318.37</v>
      </c>
      <c r="AY6" s="14">
        <v>397.26499999999999</v>
      </c>
      <c r="AZ6" s="14">
        <v>4.7489999999999997</v>
      </c>
      <c r="BA6" s="14">
        <v>3.1840000000000002</v>
      </c>
      <c r="BB6" s="14">
        <v>3.9729999999999999</v>
      </c>
      <c r="BC6" s="14">
        <v>33.378999999999998</v>
      </c>
      <c r="BD6" s="14">
        <v>36.954999999999998</v>
      </c>
      <c r="BE6" s="14">
        <v>28.114999999999998</v>
      </c>
      <c r="BF6" s="14">
        <v>33.213999999999999</v>
      </c>
      <c r="BG6" s="14">
        <v>60.5</v>
      </c>
      <c r="BH6" s="15">
        <v>9.8614556234496948</v>
      </c>
    </row>
    <row r="7" spans="1:60" ht="15.75" x14ac:dyDescent="0.25">
      <c r="A7" s="21">
        <v>1998</v>
      </c>
      <c r="B7" t="s">
        <v>33</v>
      </c>
      <c r="C7" s="14">
        <v>13.022</v>
      </c>
      <c r="D7" s="14">
        <v>3.41</v>
      </c>
      <c r="E7" s="14">
        <v>8.2170000000000005</v>
      </c>
      <c r="F7" s="14">
        <v>18.931999999999999</v>
      </c>
      <c r="G7" s="14">
        <v>23.992999999999999</v>
      </c>
      <c r="H7" s="14">
        <v>3.5830000000000002</v>
      </c>
      <c r="I7" s="14">
        <v>3.06</v>
      </c>
      <c r="J7" s="14">
        <v>3.3220000000000001</v>
      </c>
      <c r="K7" s="14">
        <v>13.808</v>
      </c>
      <c r="L7" s="14">
        <v>5.3330000000000002</v>
      </c>
      <c r="M7" s="14">
        <v>9.5719999999999992</v>
      </c>
      <c r="N7" s="14">
        <v>50.622999999999998</v>
      </c>
      <c r="O7" s="14">
        <v>73.498999999999995</v>
      </c>
      <c r="P7" s="14">
        <v>18.71</v>
      </c>
      <c r="Q7" s="14">
        <v>46.11</v>
      </c>
      <c r="R7" s="14">
        <v>48.241999999999997</v>
      </c>
      <c r="S7" s="14">
        <v>67.144999999999996</v>
      </c>
      <c r="T7" s="14">
        <v>57.692</v>
      </c>
      <c r="U7" s="14">
        <v>9.2639999999999993</v>
      </c>
      <c r="V7" s="14">
        <v>13.114000000000001</v>
      </c>
      <c r="W7" s="14">
        <v>11.189</v>
      </c>
      <c r="X7" s="14">
        <v>10.225</v>
      </c>
      <c r="Y7" s="14">
        <v>1.923</v>
      </c>
      <c r="Z7" s="14">
        <v>6.0750000000000002</v>
      </c>
      <c r="AA7" s="14">
        <v>68.168000000000006</v>
      </c>
      <c r="AB7" s="14">
        <v>50.883000000000003</v>
      </c>
      <c r="AC7" s="14">
        <v>59.527000000000001</v>
      </c>
      <c r="AD7" s="14">
        <v>355.78500000000003</v>
      </c>
      <c r="AE7" s="14">
        <v>328.90600000000001</v>
      </c>
      <c r="AF7" s="14">
        <v>342.43599999999998</v>
      </c>
      <c r="AG7" s="14">
        <v>8.74</v>
      </c>
      <c r="AH7" s="19">
        <v>9.0598925187385095</v>
      </c>
      <c r="AI7" s="19">
        <v>2.2375619524965602</v>
      </c>
      <c r="AJ7" s="19">
        <v>5.6700750117570697</v>
      </c>
      <c r="AK7" s="14">
        <v>6.2919999999999998</v>
      </c>
      <c r="AL7" s="14">
        <v>1.137</v>
      </c>
      <c r="AM7" s="14">
        <v>3.7149999999999999</v>
      </c>
      <c r="AN7" s="14">
        <v>56.981999999999999</v>
      </c>
      <c r="AO7" s="14">
        <v>48.61</v>
      </c>
      <c r="AP7" s="14">
        <v>52.796999999999997</v>
      </c>
      <c r="AQ7" s="14">
        <v>7.9530000000000003</v>
      </c>
      <c r="AR7" s="14">
        <v>3.3220000000000001</v>
      </c>
      <c r="AS7" s="14">
        <v>5.6379999999999999</v>
      </c>
      <c r="AT7" s="14">
        <v>4.8070000000000004</v>
      </c>
      <c r="AU7" s="14">
        <v>0.52500000000000002</v>
      </c>
      <c r="AV7" s="14">
        <v>2.6659999999999999</v>
      </c>
      <c r="AW7" s="14">
        <v>490.72300000000001</v>
      </c>
      <c r="AX7" s="14">
        <v>400.86</v>
      </c>
      <c r="AY7" s="14">
        <v>445.88799999999998</v>
      </c>
      <c r="AZ7" s="14">
        <v>4.907</v>
      </c>
      <c r="BA7" s="14">
        <v>4.0090000000000003</v>
      </c>
      <c r="BB7" s="14">
        <v>4.4589999999999996</v>
      </c>
      <c r="BC7" s="14">
        <v>26.084</v>
      </c>
      <c r="BD7" s="14">
        <v>19.925000000000001</v>
      </c>
      <c r="BE7" s="14">
        <v>18.788</v>
      </c>
      <c r="BF7" s="14">
        <v>21.234000000000002</v>
      </c>
      <c r="BG7" s="14">
        <v>72.308999999999997</v>
      </c>
      <c r="BH7" s="15">
        <v>6.3314579989770907</v>
      </c>
    </row>
    <row r="8" spans="1:60" ht="15.75" x14ac:dyDescent="0.25">
      <c r="A8" s="21">
        <v>1998</v>
      </c>
      <c r="B8" t="s">
        <v>7</v>
      </c>
      <c r="C8" s="14">
        <v>14.07</v>
      </c>
      <c r="D8" s="14">
        <v>6.0570000000000004</v>
      </c>
      <c r="E8" s="14">
        <v>10.054</v>
      </c>
      <c r="F8" s="14">
        <v>29.63</v>
      </c>
      <c r="G8" s="14">
        <v>24.692</v>
      </c>
      <c r="H8" s="14">
        <v>1.5209999999999999</v>
      </c>
      <c r="I8" s="14">
        <v>3.407</v>
      </c>
      <c r="J8" s="14">
        <v>2.4660000000000002</v>
      </c>
      <c r="K8" s="14">
        <v>11.028</v>
      </c>
      <c r="L8" s="14">
        <v>5.6779999999999999</v>
      </c>
      <c r="M8" s="14">
        <v>8.3469999999999995</v>
      </c>
      <c r="N8" s="14">
        <v>54.137</v>
      </c>
      <c r="O8" s="14">
        <v>73.010000000000005</v>
      </c>
      <c r="P8" s="14">
        <v>29.526</v>
      </c>
      <c r="Q8" s="14">
        <v>51.408000000000001</v>
      </c>
      <c r="R8" s="14">
        <v>41.067999999999998</v>
      </c>
      <c r="S8" s="14">
        <v>49.588000000000001</v>
      </c>
      <c r="T8" s="14">
        <v>45.338000000000001</v>
      </c>
      <c r="U8" s="14">
        <v>6.4640000000000004</v>
      </c>
      <c r="V8" s="14">
        <v>12.492000000000001</v>
      </c>
      <c r="W8" s="14">
        <v>9.4849999999999994</v>
      </c>
      <c r="X8" s="14">
        <v>17.872</v>
      </c>
      <c r="Y8" s="14">
        <v>5.2990000000000004</v>
      </c>
      <c r="Z8" s="14">
        <v>11.760999999999999</v>
      </c>
      <c r="AA8" s="14">
        <v>57.42</v>
      </c>
      <c r="AB8" s="14">
        <v>42.774999999999999</v>
      </c>
      <c r="AC8" s="14">
        <v>50.08</v>
      </c>
      <c r="AD8" s="14">
        <v>347.56</v>
      </c>
      <c r="AE8" s="14">
        <v>311.91300000000001</v>
      </c>
      <c r="AF8" s="14">
        <v>329.88600000000002</v>
      </c>
      <c r="AG8" s="14">
        <v>9.5069999999999997</v>
      </c>
      <c r="AH8" s="19">
        <v>6.7241097758950303</v>
      </c>
      <c r="AI8" s="19">
        <v>2.8429820986893901</v>
      </c>
      <c r="AJ8" s="19">
        <v>4.7704006182439196</v>
      </c>
      <c r="AK8" s="14">
        <v>7.6050000000000004</v>
      </c>
      <c r="AL8" s="14">
        <v>1.893</v>
      </c>
      <c r="AM8" s="14">
        <v>4.742</v>
      </c>
      <c r="AN8" s="14">
        <v>77.573999999999998</v>
      </c>
      <c r="AO8" s="14">
        <v>53.752000000000002</v>
      </c>
      <c r="AP8" s="14">
        <v>65.635999999999996</v>
      </c>
      <c r="AQ8" s="14">
        <v>7.2249999999999996</v>
      </c>
      <c r="AR8" s="14">
        <v>2.65</v>
      </c>
      <c r="AS8" s="14">
        <v>4.9320000000000004</v>
      </c>
      <c r="AT8" s="14">
        <v>8.7460000000000004</v>
      </c>
      <c r="AU8" s="14">
        <v>1.893</v>
      </c>
      <c r="AV8" s="14">
        <v>5.3120000000000003</v>
      </c>
      <c r="AW8" s="14">
        <v>500.80599999999998</v>
      </c>
      <c r="AX8" s="14">
        <v>397.84100000000001</v>
      </c>
      <c r="AY8" s="14">
        <v>449.58600000000001</v>
      </c>
      <c r="AZ8" s="14">
        <v>5.008</v>
      </c>
      <c r="BA8" s="14">
        <v>3.9780000000000002</v>
      </c>
      <c r="BB8" s="14">
        <v>4.4960000000000004</v>
      </c>
      <c r="BC8" s="14">
        <v>21.195</v>
      </c>
      <c r="BD8" s="14">
        <v>11.413</v>
      </c>
      <c r="BE8" s="14">
        <v>22.106999999999999</v>
      </c>
      <c r="BF8" s="14">
        <v>25.244</v>
      </c>
      <c r="BG8" s="14">
        <v>32.055999999999997</v>
      </c>
      <c r="BH8" s="15">
        <v>9.0559384516749493</v>
      </c>
    </row>
    <row r="9" spans="1:60" ht="15.75" x14ac:dyDescent="0.25">
      <c r="A9" s="21">
        <v>1998</v>
      </c>
      <c r="B9" t="s">
        <v>8</v>
      </c>
      <c r="C9" s="14">
        <v>13.930999999999999</v>
      </c>
      <c r="D9" s="14">
        <v>3.488</v>
      </c>
      <c r="E9" s="14">
        <v>8.7129999999999992</v>
      </c>
      <c r="F9" s="14">
        <v>27.111000000000001</v>
      </c>
      <c r="G9" s="14">
        <v>7.22</v>
      </c>
      <c r="H9" s="14">
        <v>1.5069999999999999</v>
      </c>
      <c r="I9" s="14">
        <v>1.8740000000000001</v>
      </c>
      <c r="J9" s="14">
        <v>1.6910000000000001</v>
      </c>
      <c r="K9" s="14">
        <v>3.7429999999999999</v>
      </c>
      <c r="L9" s="14">
        <v>2.238</v>
      </c>
      <c r="M9" s="14">
        <v>2.9910000000000001</v>
      </c>
      <c r="N9" s="14">
        <v>25.36</v>
      </c>
      <c r="O9" s="14">
        <v>115.348</v>
      </c>
      <c r="P9" s="14">
        <v>24.777000000000001</v>
      </c>
      <c r="Q9" s="14">
        <v>70.171999999999997</v>
      </c>
      <c r="R9" s="14">
        <v>16.53</v>
      </c>
      <c r="S9" s="14">
        <v>28.369</v>
      </c>
      <c r="T9" s="14">
        <v>22.446000000000002</v>
      </c>
      <c r="U9" s="14">
        <v>5.0419999999999998</v>
      </c>
      <c r="V9" s="14">
        <v>5.83</v>
      </c>
      <c r="W9" s="14">
        <v>5.4359999999999999</v>
      </c>
      <c r="X9" s="14">
        <v>37.271000000000001</v>
      </c>
      <c r="Y9" s="14">
        <v>5.3609999999999998</v>
      </c>
      <c r="Z9" s="14">
        <v>21.327000000000002</v>
      </c>
      <c r="AA9" s="14">
        <v>26.459</v>
      </c>
      <c r="AB9" s="14">
        <v>21.341999999999999</v>
      </c>
      <c r="AC9" s="14">
        <v>23.902000000000001</v>
      </c>
      <c r="AD9" s="14">
        <v>236.935</v>
      </c>
      <c r="AE9" s="14">
        <v>215.708</v>
      </c>
      <c r="AF9" s="14">
        <v>226.43299999999999</v>
      </c>
      <c r="AG9" s="14">
        <v>3.6909999999999998</v>
      </c>
      <c r="AH9" s="19">
        <v>4.4685433697668602</v>
      </c>
      <c r="AI9" s="19">
        <v>0.87448623933439096</v>
      </c>
      <c r="AJ9" s="19">
        <v>2.6519789129791</v>
      </c>
      <c r="AK9" s="14">
        <v>3.899</v>
      </c>
      <c r="AL9" s="14">
        <v>0.78100000000000003</v>
      </c>
      <c r="AM9" s="14">
        <v>2.3410000000000002</v>
      </c>
      <c r="AN9" s="14">
        <v>117.84399999999999</v>
      </c>
      <c r="AO9" s="14">
        <v>101.503</v>
      </c>
      <c r="AP9" s="14">
        <v>109.679</v>
      </c>
      <c r="AQ9" s="14">
        <v>11.8</v>
      </c>
      <c r="AR9" s="14">
        <v>7.2350000000000003</v>
      </c>
      <c r="AS9" s="14">
        <v>9.5190000000000001</v>
      </c>
      <c r="AT9" s="14">
        <v>4.0030000000000001</v>
      </c>
      <c r="AU9" s="14">
        <v>1.1970000000000001</v>
      </c>
      <c r="AV9" s="14">
        <v>2.601</v>
      </c>
      <c r="AW9" s="14">
        <v>492.06299999999999</v>
      </c>
      <c r="AX9" s="14">
        <v>361.24799999999999</v>
      </c>
      <c r="AY9" s="14">
        <v>426.88200000000001</v>
      </c>
      <c r="AZ9" s="14">
        <v>4.9210000000000003</v>
      </c>
      <c r="BA9" s="14">
        <v>3.6120000000000001</v>
      </c>
      <c r="BB9" s="14">
        <v>4.2690000000000001</v>
      </c>
      <c r="BC9" s="14">
        <v>126.18899999999999</v>
      </c>
      <c r="BD9" s="14">
        <v>118.166</v>
      </c>
      <c r="BE9" s="14">
        <v>32.587000000000003</v>
      </c>
      <c r="BF9" s="14">
        <v>39.726999999999997</v>
      </c>
      <c r="BG9" s="14">
        <v>99.652000000000001</v>
      </c>
      <c r="BH9" s="15">
        <v>8.3903515406037847</v>
      </c>
    </row>
    <row r="10" spans="1:60" ht="15.75" x14ac:dyDescent="0.25">
      <c r="A10" s="21">
        <v>1998</v>
      </c>
      <c r="B10" t="s">
        <v>9</v>
      </c>
      <c r="C10" s="14">
        <v>9.2680000000000007</v>
      </c>
      <c r="D10" s="14">
        <v>3.1539999999999999</v>
      </c>
      <c r="E10" s="14">
        <v>6.2210000000000001</v>
      </c>
      <c r="F10" s="14">
        <v>19.09</v>
      </c>
      <c r="G10" s="14">
        <v>20.239000000000001</v>
      </c>
      <c r="H10" s="14">
        <v>3.2669999999999999</v>
      </c>
      <c r="I10" s="14">
        <v>2.6840000000000002</v>
      </c>
      <c r="J10" s="14">
        <v>2.9769999999999999</v>
      </c>
      <c r="K10" s="14">
        <v>13.868</v>
      </c>
      <c r="L10" s="14">
        <v>7.0460000000000003</v>
      </c>
      <c r="M10" s="14">
        <v>10.468</v>
      </c>
      <c r="N10" s="14">
        <v>42.174999999999997</v>
      </c>
      <c r="O10" s="14">
        <v>131.94900000000001</v>
      </c>
      <c r="P10" s="14">
        <v>31.606000000000002</v>
      </c>
      <c r="Q10" s="14">
        <v>82.006</v>
      </c>
      <c r="R10" s="14">
        <v>34.804000000000002</v>
      </c>
      <c r="S10" s="14">
        <v>50.127000000000002</v>
      </c>
      <c r="T10" s="14">
        <v>42.441000000000003</v>
      </c>
      <c r="U10" s="14">
        <v>10.335000000000001</v>
      </c>
      <c r="V10" s="14">
        <v>14.561999999999999</v>
      </c>
      <c r="W10" s="14">
        <v>12.441000000000001</v>
      </c>
      <c r="X10" s="14">
        <v>36.070999999999998</v>
      </c>
      <c r="Y10" s="14">
        <v>4.9660000000000002</v>
      </c>
      <c r="Z10" s="14">
        <v>20.602</v>
      </c>
      <c r="AA10" s="14">
        <v>79.608999999999995</v>
      </c>
      <c r="AB10" s="14">
        <v>51.805</v>
      </c>
      <c r="AC10" s="14">
        <v>65.751999999999995</v>
      </c>
      <c r="AD10" s="14">
        <v>377.97699999999998</v>
      </c>
      <c r="AE10" s="14">
        <v>328.947</v>
      </c>
      <c r="AF10" s="14">
        <v>353.608</v>
      </c>
      <c r="AG10" s="14">
        <v>7.1340000000000003</v>
      </c>
      <c r="AH10" s="19">
        <v>15.8739540499692</v>
      </c>
      <c r="AI10" s="19">
        <v>2.77226213124582</v>
      </c>
      <c r="AJ10" s="19">
        <v>9.4072492262537502</v>
      </c>
      <c r="AK10" s="14">
        <v>12.201000000000001</v>
      </c>
      <c r="AL10" s="14">
        <v>1.8120000000000001</v>
      </c>
      <c r="AM10" s="14">
        <v>7.0229999999999997</v>
      </c>
      <c r="AN10" s="14">
        <v>82.41</v>
      </c>
      <c r="AO10" s="14">
        <v>56.098999999999997</v>
      </c>
      <c r="AP10" s="14">
        <v>69.397000000000006</v>
      </c>
      <c r="AQ10" s="14">
        <v>7.6680000000000001</v>
      </c>
      <c r="AR10" s="14">
        <v>3.1539999999999999</v>
      </c>
      <c r="AS10" s="14">
        <v>5.4180000000000001</v>
      </c>
      <c r="AT10" s="14">
        <v>5.5339999999999998</v>
      </c>
      <c r="AU10" s="14">
        <v>0.67100000000000004</v>
      </c>
      <c r="AV10" s="14">
        <v>3.11</v>
      </c>
      <c r="AW10" s="14">
        <v>603.27</v>
      </c>
      <c r="AX10" s="14">
        <v>424.839</v>
      </c>
      <c r="AY10" s="14">
        <v>514.57600000000002</v>
      </c>
      <c r="AZ10" s="14">
        <v>6.0330000000000004</v>
      </c>
      <c r="BA10" s="14">
        <v>4.2480000000000002</v>
      </c>
      <c r="BB10" s="14">
        <v>5.1459999999999999</v>
      </c>
      <c r="BC10" s="14">
        <v>37.201999999999998</v>
      </c>
      <c r="BD10" s="14">
        <v>16.809999999999999</v>
      </c>
      <c r="BE10" s="14">
        <v>16.925000000000001</v>
      </c>
      <c r="BF10" s="14">
        <v>18.908000000000001</v>
      </c>
      <c r="BG10" s="14">
        <v>44.890999999999998</v>
      </c>
      <c r="BH10" s="15">
        <v>10.950593100446186</v>
      </c>
    </row>
    <row r="11" spans="1:60" ht="15.75" x14ac:dyDescent="0.25">
      <c r="A11" s="21">
        <v>1998</v>
      </c>
      <c r="B11" t="s">
        <v>34</v>
      </c>
      <c r="C11" s="14">
        <v>13.983000000000001</v>
      </c>
      <c r="D11" s="14">
        <v>5.01</v>
      </c>
      <c r="E11" s="14">
        <v>9.3379999999999992</v>
      </c>
      <c r="F11" s="14">
        <v>15.648999999999999</v>
      </c>
      <c r="G11" s="14">
        <v>21.670999999999999</v>
      </c>
      <c r="H11" s="14">
        <v>4.3259999999999996</v>
      </c>
      <c r="I11" s="14">
        <v>3.964</v>
      </c>
      <c r="J11" s="14">
        <v>4.1379999999999999</v>
      </c>
      <c r="K11" s="14">
        <v>8.9160000000000004</v>
      </c>
      <c r="L11" s="14">
        <v>5.3</v>
      </c>
      <c r="M11" s="14">
        <v>7.0439999999999996</v>
      </c>
      <c r="N11" s="14">
        <v>57.747</v>
      </c>
      <c r="O11" s="14">
        <v>80.191999999999993</v>
      </c>
      <c r="P11" s="14">
        <v>22.512</v>
      </c>
      <c r="Q11" s="14">
        <v>50.331000000000003</v>
      </c>
      <c r="R11" s="14">
        <v>64.320999999999998</v>
      </c>
      <c r="S11" s="14">
        <v>69.427999999999997</v>
      </c>
      <c r="T11" s="14">
        <v>66.965000000000003</v>
      </c>
      <c r="U11" s="14">
        <v>9.0589999999999993</v>
      </c>
      <c r="V11" s="14">
        <v>14.852</v>
      </c>
      <c r="W11" s="14">
        <v>12.058</v>
      </c>
      <c r="X11" s="14">
        <v>22.181000000000001</v>
      </c>
      <c r="Y11" s="14">
        <v>3.14</v>
      </c>
      <c r="Z11" s="14">
        <v>12.323</v>
      </c>
      <c r="AA11" s="14">
        <v>69.173000000000002</v>
      </c>
      <c r="AB11" s="14">
        <v>65.063999999999993</v>
      </c>
      <c r="AC11" s="14">
        <v>67.046000000000006</v>
      </c>
      <c r="AD11" s="14">
        <v>411.47899999999998</v>
      </c>
      <c r="AE11" s="14">
        <v>407.57299999999998</v>
      </c>
      <c r="AF11" s="14">
        <v>409.572</v>
      </c>
      <c r="AG11" s="14">
        <v>11.090999999999999</v>
      </c>
      <c r="AH11" s="19">
        <v>9.5946299406232995</v>
      </c>
      <c r="AI11" s="19">
        <v>2.5546790431954598</v>
      </c>
      <c r="AJ11" s="19">
        <v>6.0249710952011704</v>
      </c>
      <c r="AK11" s="14">
        <v>6.7880000000000003</v>
      </c>
      <c r="AL11" s="14">
        <v>1.8480000000000001</v>
      </c>
      <c r="AM11" s="14">
        <v>4.2309999999999999</v>
      </c>
      <c r="AN11" s="14">
        <v>85.212000000000003</v>
      </c>
      <c r="AO11" s="14">
        <v>67.58</v>
      </c>
      <c r="AP11" s="14">
        <v>76.13</v>
      </c>
      <c r="AQ11" s="14">
        <v>2.39</v>
      </c>
      <c r="AR11" s="14">
        <v>1.4470000000000001</v>
      </c>
      <c r="AS11" s="14">
        <v>1.9019999999999999</v>
      </c>
      <c r="AT11" s="14">
        <v>16.707999999999998</v>
      </c>
      <c r="AU11" s="14">
        <v>1.6479999999999999</v>
      </c>
      <c r="AV11" s="14">
        <v>8.9109999999999996</v>
      </c>
      <c r="AW11" s="14">
        <v>581.04200000000003</v>
      </c>
      <c r="AX11" s="14">
        <v>499.892</v>
      </c>
      <c r="AY11" s="14">
        <v>539.19100000000003</v>
      </c>
      <c r="AZ11" s="14">
        <v>5.81</v>
      </c>
      <c r="BA11" s="14">
        <v>4.9989999999999997</v>
      </c>
      <c r="BB11" s="14">
        <v>5.3920000000000003</v>
      </c>
      <c r="BC11" s="14">
        <v>39.645000000000003</v>
      </c>
      <c r="BD11" s="14">
        <v>8.9600000000000009</v>
      </c>
      <c r="BE11" s="14">
        <v>15.944000000000001</v>
      </c>
      <c r="BF11" s="14">
        <v>18.814</v>
      </c>
      <c r="BG11" s="14">
        <v>100.544</v>
      </c>
      <c r="BH11" s="15">
        <v>14.64204651498823</v>
      </c>
    </row>
    <row r="12" spans="1:60" ht="15.75" x14ac:dyDescent="0.25">
      <c r="A12" s="21">
        <v>1998</v>
      </c>
      <c r="B12" t="s">
        <v>10</v>
      </c>
      <c r="C12" s="14">
        <v>15.746</v>
      </c>
      <c r="D12" s="14">
        <v>3.7690000000000001</v>
      </c>
      <c r="E12" s="14">
        <v>9.7059999999999995</v>
      </c>
      <c r="F12" s="14">
        <v>14.831</v>
      </c>
      <c r="G12" s="14">
        <v>10.196</v>
      </c>
      <c r="H12" s="14">
        <v>2.738</v>
      </c>
      <c r="I12" s="14">
        <v>1.4810000000000001</v>
      </c>
      <c r="J12" s="14">
        <v>2.1040000000000001</v>
      </c>
      <c r="K12" s="14">
        <v>12.597</v>
      </c>
      <c r="L12" s="14">
        <v>4.5759999999999996</v>
      </c>
      <c r="M12" s="14">
        <v>8.5519999999999996</v>
      </c>
      <c r="N12" s="14">
        <v>62.226999999999997</v>
      </c>
      <c r="O12" s="14">
        <v>102.417</v>
      </c>
      <c r="P12" s="14">
        <v>18.574000000000002</v>
      </c>
      <c r="Q12" s="14">
        <v>60.204000000000001</v>
      </c>
      <c r="R12" s="14">
        <v>42.582000000000001</v>
      </c>
      <c r="S12" s="14">
        <v>53.164999999999999</v>
      </c>
      <c r="T12" s="14">
        <v>47.918999999999997</v>
      </c>
      <c r="U12" s="14">
        <v>6.7089999999999996</v>
      </c>
      <c r="V12" s="14">
        <v>9.5559999999999992</v>
      </c>
      <c r="W12" s="14">
        <v>8.1449999999999996</v>
      </c>
      <c r="X12" s="14">
        <v>32.450000000000003</v>
      </c>
      <c r="Y12" s="14">
        <v>3.0960000000000001</v>
      </c>
      <c r="Z12" s="14">
        <v>17.646999999999998</v>
      </c>
      <c r="AA12" s="14">
        <v>48.332999999999998</v>
      </c>
      <c r="AB12" s="14">
        <v>33.244999999999997</v>
      </c>
      <c r="AC12" s="14">
        <v>40.723999999999997</v>
      </c>
      <c r="AD12" s="14">
        <v>332.71699999999998</v>
      </c>
      <c r="AE12" s="14">
        <v>271.47699999999998</v>
      </c>
      <c r="AF12" s="14">
        <v>301.90300000000002</v>
      </c>
      <c r="AG12" s="14">
        <v>10.817</v>
      </c>
      <c r="AH12" s="19">
        <v>6.9644187844303396</v>
      </c>
      <c r="AI12" s="19">
        <v>1.71202974822891</v>
      </c>
      <c r="AJ12" s="19">
        <v>4.3161120462687199</v>
      </c>
      <c r="AK12" s="14">
        <v>6.0250000000000004</v>
      </c>
      <c r="AL12" s="14">
        <v>0.80800000000000005</v>
      </c>
      <c r="AM12" s="14">
        <v>3.3940000000000001</v>
      </c>
      <c r="AN12" s="14">
        <v>48.058999999999997</v>
      </c>
      <c r="AO12" s="14">
        <v>32.302999999999997</v>
      </c>
      <c r="AP12" s="14">
        <v>40.113</v>
      </c>
      <c r="AQ12" s="14">
        <v>5.7510000000000003</v>
      </c>
      <c r="AR12" s="14">
        <v>1.75</v>
      </c>
      <c r="AS12" s="14">
        <v>3.7330000000000001</v>
      </c>
      <c r="AT12" s="14">
        <v>3.149</v>
      </c>
      <c r="AU12" s="14">
        <v>0</v>
      </c>
      <c r="AV12" s="14">
        <v>1.5609999999999999</v>
      </c>
      <c r="AW12" s="14">
        <v>495.37799999999999</v>
      </c>
      <c r="AX12" s="14">
        <v>334.46800000000002</v>
      </c>
      <c r="AY12" s="14">
        <v>414.43700000000001</v>
      </c>
      <c r="AZ12" s="14">
        <v>4.9539999999999997</v>
      </c>
      <c r="BA12" s="14">
        <v>3.3450000000000002</v>
      </c>
      <c r="BB12" s="14">
        <v>4.1440000000000001</v>
      </c>
      <c r="BC12" s="14">
        <v>61.454999999999998</v>
      </c>
      <c r="BD12" s="14">
        <v>28.643999999999998</v>
      </c>
      <c r="BE12" s="14">
        <v>22.683</v>
      </c>
      <c r="BF12" s="14">
        <v>26.672000000000001</v>
      </c>
      <c r="BG12" s="14">
        <v>45.853999999999999</v>
      </c>
      <c r="BH12" s="15">
        <v>2.1143803337154501</v>
      </c>
    </row>
    <row r="13" spans="1:60" ht="15.75" x14ac:dyDescent="0.25">
      <c r="A13" s="21">
        <v>1998</v>
      </c>
      <c r="B13" t="s">
        <v>11</v>
      </c>
      <c r="C13" s="14">
        <v>22.922000000000001</v>
      </c>
      <c r="D13" s="14">
        <v>5.258</v>
      </c>
      <c r="E13" s="14">
        <v>13.831</v>
      </c>
      <c r="F13" s="14">
        <v>17.091000000000001</v>
      </c>
      <c r="G13" s="14">
        <v>13.632999999999999</v>
      </c>
      <c r="H13" s="14">
        <v>2.036</v>
      </c>
      <c r="I13" s="14">
        <v>1.419</v>
      </c>
      <c r="J13" s="14">
        <v>1.718</v>
      </c>
      <c r="K13" s="14">
        <v>7.7</v>
      </c>
      <c r="L13" s="14">
        <v>3.7970000000000002</v>
      </c>
      <c r="M13" s="14">
        <v>5.6909999999999998</v>
      </c>
      <c r="N13" s="14">
        <v>45.633000000000003</v>
      </c>
      <c r="O13" s="14">
        <v>81.468000000000004</v>
      </c>
      <c r="P13" s="14">
        <v>21.114999999999998</v>
      </c>
      <c r="Q13" s="14">
        <v>50.405999999999999</v>
      </c>
      <c r="R13" s="14">
        <v>46.906999999999996</v>
      </c>
      <c r="S13" s="14">
        <v>55.207000000000001</v>
      </c>
      <c r="T13" s="14">
        <v>51.179000000000002</v>
      </c>
      <c r="U13" s="14">
        <v>7.7439999999999998</v>
      </c>
      <c r="V13" s="14">
        <v>11.933999999999999</v>
      </c>
      <c r="W13" s="14">
        <v>9.9009999999999998</v>
      </c>
      <c r="X13" s="14">
        <v>12.523</v>
      </c>
      <c r="Y13" s="14">
        <v>1.377</v>
      </c>
      <c r="Z13" s="14">
        <v>6.7869999999999999</v>
      </c>
      <c r="AA13" s="14">
        <v>39.826999999999998</v>
      </c>
      <c r="AB13" s="14">
        <v>33.341000000000001</v>
      </c>
      <c r="AC13" s="14">
        <v>36.488999999999997</v>
      </c>
      <c r="AD13" s="14">
        <v>340.07499999999999</v>
      </c>
      <c r="AE13" s="14">
        <v>302.16000000000003</v>
      </c>
      <c r="AF13" s="14">
        <v>320.64699999999999</v>
      </c>
      <c r="AG13" s="14">
        <v>7.2569999999999997</v>
      </c>
      <c r="AH13" s="19">
        <v>10.647855455362199</v>
      </c>
      <c r="AI13" s="19">
        <v>2.3523708318290102</v>
      </c>
      <c r="AJ13" s="19">
        <v>6.3320539746409201</v>
      </c>
      <c r="AK13" s="14">
        <v>5.8410000000000002</v>
      </c>
      <c r="AL13" s="14">
        <v>1.21</v>
      </c>
      <c r="AM13" s="14">
        <v>3.4580000000000002</v>
      </c>
      <c r="AN13" s="14">
        <v>96.248000000000005</v>
      </c>
      <c r="AO13" s="14">
        <v>86.504000000000005</v>
      </c>
      <c r="AP13" s="14">
        <v>91.254999999999995</v>
      </c>
      <c r="AQ13" s="14">
        <v>2.6110000000000002</v>
      </c>
      <c r="AR13" s="14">
        <v>1.627</v>
      </c>
      <c r="AS13" s="14">
        <v>2.105</v>
      </c>
      <c r="AT13" s="14">
        <v>3.54</v>
      </c>
      <c r="AU13" s="14">
        <v>0.376</v>
      </c>
      <c r="AV13" s="14">
        <v>1.911</v>
      </c>
      <c r="AW13" s="14">
        <v>521.90599999999995</v>
      </c>
      <c r="AX13" s="14">
        <v>415.62099999999998</v>
      </c>
      <c r="AY13" s="14">
        <v>467.31200000000001</v>
      </c>
      <c r="AZ13" s="14">
        <v>5.2190000000000003</v>
      </c>
      <c r="BA13" s="14">
        <v>4.1559999999999997</v>
      </c>
      <c r="BB13" s="14">
        <v>4.673</v>
      </c>
      <c r="BC13" s="14">
        <v>65.356999999999999</v>
      </c>
      <c r="BD13" s="14">
        <v>39.726999999999997</v>
      </c>
      <c r="BE13" s="14">
        <v>25.456</v>
      </c>
      <c r="BF13" s="14">
        <v>29.812000000000001</v>
      </c>
      <c r="BG13" s="14">
        <v>62.542999999999999</v>
      </c>
      <c r="BH13" s="15">
        <v>13.75183383522508</v>
      </c>
    </row>
    <row r="14" spans="1:60" ht="15.75" x14ac:dyDescent="0.25">
      <c r="A14" s="21">
        <v>1998</v>
      </c>
      <c r="B14" t="s">
        <v>12</v>
      </c>
      <c r="C14" s="14">
        <v>12.635</v>
      </c>
      <c r="D14" s="14">
        <v>4.0190000000000001</v>
      </c>
      <c r="E14" s="14">
        <v>8.2490000000000006</v>
      </c>
      <c r="F14" s="14">
        <v>20.887</v>
      </c>
      <c r="G14" s="14">
        <v>8.6370000000000005</v>
      </c>
      <c r="H14" s="14">
        <v>1.323</v>
      </c>
      <c r="I14" s="14">
        <v>1.403</v>
      </c>
      <c r="J14" s="14">
        <v>1.3640000000000001</v>
      </c>
      <c r="K14" s="14">
        <v>5.6230000000000002</v>
      </c>
      <c r="L14" s="14">
        <v>2.0409999999999999</v>
      </c>
      <c r="M14" s="14">
        <v>3.8</v>
      </c>
      <c r="N14" s="14">
        <v>30.062999999999999</v>
      </c>
      <c r="O14" s="14">
        <v>135.41499999999999</v>
      </c>
      <c r="P14" s="14">
        <v>26.22</v>
      </c>
      <c r="Q14" s="14">
        <v>80.022000000000006</v>
      </c>
      <c r="R14" s="14">
        <v>22.492000000000001</v>
      </c>
      <c r="S14" s="14">
        <v>30.047999999999998</v>
      </c>
      <c r="T14" s="14">
        <v>26.338000000000001</v>
      </c>
      <c r="U14" s="14">
        <v>6.9459999999999997</v>
      </c>
      <c r="V14" s="14">
        <v>8.4849999999999994</v>
      </c>
      <c r="W14" s="14">
        <v>7.7290000000000001</v>
      </c>
      <c r="X14" s="14">
        <v>66.947000000000003</v>
      </c>
      <c r="Y14" s="14">
        <v>6.5709999999999997</v>
      </c>
      <c r="Z14" s="14">
        <v>36.341000000000001</v>
      </c>
      <c r="AA14" s="14">
        <v>27.254999999999999</v>
      </c>
      <c r="AB14" s="14">
        <v>23.03</v>
      </c>
      <c r="AC14" s="14">
        <v>25.103999999999999</v>
      </c>
      <c r="AD14" s="14">
        <v>209.572</v>
      </c>
      <c r="AE14" s="14">
        <v>195.21299999999999</v>
      </c>
      <c r="AF14" s="14">
        <v>202.262</v>
      </c>
      <c r="AG14" s="14">
        <v>4.8289999999999997</v>
      </c>
      <c r="AH14" s="19">
        <v>4.5302317465217898</v>
      </c>
      <c r="AI14" s="19">
        <v>1.1276154637962901</v>
      </c>
      <c r="AJ14" s="19">
        <v>2.7942717429270001</v>
      </c>
      <c r="AK14" s="14">
        <v>3.7709999999999999</v>
      </c>
      <c r="AL14" s="14">
        <v>0.76600000000000001</v>
      </c>
      <c r="AM14" s="14">
        <v>2.2410000000000001</v>
      </c>
      <c r="AN14" s="14">
        <v>71.114000000000004</v>
      </c>
      <c r="AO14" s="14">
        <v>57.542999999999999</v>
      </c>
      <c r="AP14" s="14">
        <v>64.206000000000003</v>
      </c>
      <c r="AQ14" s="14">
        <v>6.9459999999999997</v>
      </c>
      <c r="AR14" s="14">
        <v>2.9980000000000002</v>
      </c>
      <c r="AS14" s="14">
        <v>4.9359999999999999</v>
      </c>
      <c r="AT14" s="14">
        <v>8.798</v>
      </c>
      <c r="AU14" s="14">
        <v>0.89300000000000002</v>
      </c>
      <c r="AV14" s="14">
        <v>4.774</v>
      </c>
      <c r="AW14" s="14">
        <v>426.22199999999998</v>
      </c>
      <c r="AX14" s="14">
        <v>288.48200000000003</v>
      </c>
      <c r="AY14" s="14">
        <v>356.33</v>
      </c>
      <c r="AZ14" s="14">
        <v>4.2619999999999996</v>
      </c>
      <c r="BA14" s="14">
        <v>2.8849999999999998</v>
      </c>
      <c r="BB14" s="14">
        <v>3.5630000000000002</v>
      </c>
      <c r="BC14" s="14">
        <v>64.162000000000006</v>
      </c>
      <c r="BD14" s="14">
        <v>71.546999999999997</v>
      </c>
      <c r="BE14" s="14">
        <v>31.227</v>
      </c>
      <c r="BF14" s="14">
        <v>38.265999999999998</v>
      </c>
      <c r="BG14" s="14">
        <v>139.02600000000001</v>
      </c>
      <c r="BH14" s="15">
        <v>4.7313660417974708</v>
      </c>
    </row>
    <row r="15" spans="1:60" ht="15.75" x14ac:dyDescent="0.25">
      <c r="A15" s="21">
        <v>1998</v>
      </c>
      <c r="B15" t="s">
        <v>13</v>
      </c>
      <c r="C15" s="14">
        <v>13.802</v>
      </c>
      <c r="D15" s="14">
        <v>3.774</v>
      </c>
      <c r="E15" s="14">
        <v>8.7029999999999994</v>
      </c>
      <c r="F15" s="14">
        <v>15.019</v>
      </c>
      <c r="G15" s="14">
        <v>12.015000000000001</v>
      </c>
      <c r="H15" s="14">
        <v>1.907</v>
      </c>
      <c r="I15" s="14">
        <v>2.1059999999999999</v>
      </c>
      <c r="J15" s="14">
        <v>2.008</v>
      </c>
      <c r="K15" s="14">
        <v>4.4489999999999998</v>
      </c>
      <c r="L15" s="14">
        <v>2.4580000000000002</v>
      </c>
      <c r="M15" s="14">
        <v>3.4369999999999998</v>
      </c>
      <c r="N15" s="14">
        <v>25.817</v>
      </c>
      <c r="O15" s="14">
        <v>88.712999999999994</v>
      </c>
      <c r="P15" s="14">
        <v>26.681999999999999</v>
      </c>
      <c r="Q15" s="14">
        <v>57.170999999999999</v>
      </c>
      <c r="R15" s="14">
        <v>34.051000000000002</v>
      </c>
      <c r="S15" s="14">
        <v>38.003999999999998</v>
      </c>
      <c r="T15" s="14">
        <v>36.061</v>
      </c>
      <c r="U15" s="14">
        <v>7.2640000000000002</v>
      </c>
      <c r="V15" s="14">
        <v>12.288</v>
      </c>
      <c r="W15" s="14">
        <v>9.8190000000000008</v>
      </c>
      <c r="X15" s="14">
        <v>13.166</v>
      </c>
      <c r="Y15" s="14">
        <v>1.931</v>
      </c>
      <c r="Z15" s="14">
        <v>7.4530000000000003</v>
      </c>
      <c r="AA15" s="14">
        <v>37.591999999999999</v>
      </c>
      <c r="AB15" s="14">
        <v>33.616</v>
      </c>
      <c r="AC15" s="14">
        <v>35.57</v>
      </c>
      <c r="AD15" s="14">
        <v>333.60399999999998</v>
      </c>
      <c r="AE15" s="14">
        <v>284.024</v>
      </c>
      <c r="AF15" s="14">
        <v>308.39299999999997</v>
      </c>
      <c r="AG15" s="14">
        <v>4.54</v>
      </c>
      <c r="AH15" s="19">
        <v>3.7122625312062101</v>
      </c>
      <c r="AI15" s="19">
        <v>1.9944156362185901</v>
      </c>
      <c r="AJ15" s="19">
        <v>2.8336189621247199</v>
      </c>
      <c r="AK15" s="14">
        <v>2.9060000000000001</v>
      </c>
      <c r="AL15" s="14">
        <v>1.141</v>
      </c>
      <c r="AM15" s="14">
        <v>2.008</v>
      </c>
      <c r="AN15" s="14">
        <v>85.262</v>
      </c>
      <c r="AO15" s="14">
        <v>72.936999999999998</v>
      </c>
      <c r="AP15" s="14">
        <v>78.995000000000005</v>
      </c>
      <c r="AQ15" s="14">
        <v>4.8120000000000003</v>
      </c>
      <c r="AR15" s="14">
        <v>3.6859999999999999</v>
      </c>
      <c r="AS15" s="14">
        <v>4.24</v>
      </c>
      <c r="AT15" s="14">
        <v>3.1779999999999999</v>
      </c>
      <c r="AU15" s="14">
        <v>0.35099999999999998</v>
      </c>
      <c r="AV15" s="14">
        <v>1.7410000000000001</v>
      </c>
      <c r="AW15" s="14">
        <v>514.75300000000004</v>
      </c>
      <c r="AX15" s="14">
        <v>391.98200000000003</v>
      </c>
      <c r="AY15" s="14">
        <v>452.37</v>
      </c>
      <c r="AZ15" s="14">
        <v>5.1479999999999997</v>
      </c>
      <c r="BA15" s="14">
        <v>3.92</v>
      </c>
      <c r="BB15" s="14">
        <v>4.524</v>
      </c>
      <c r="BC15" s="14">
        <v>73.816999999999993</v>
      </c>
      <c r="BD15" s="14">
        <v>26.135999999999999</v>
      </c>
      <c r="BE15" s="14">
        <v>27.2</v>
      </c>
      <c r="BF15" s="14">
        <v>32.200000000000003</v>
      </c>
      <c r="BG15" s="14">
        <v>60.753999999999998</v>
      </c>
      <c r="BH15" s="15">
        <v>10.189380131576664</v>
      </c>
    </row>
    <row r="16" spans="1:60" ht="15.75" x14ac:dyDescent="0.25">
      <c r="A16" s="21">
        <v>1998</v>
      </c>
      <c r="B16" t="s">
        <v>14</v>
      </c>
      <c r="C16" s="14">
        <v>25.937999999999999</v>
      </c>
      <c r="D16" s="14">
        <v>8.5470000000000006</v>
      </c>
      <c r="E16" s="14">
        <v>17.074999999999999</v>
      </c>
      <c r="F16" s="14">
        <v>20.782</v>
      </c>
      <c r="G16" s="14">
        <v>19.405999999999999</v>
      </c>
      <c r="H16" s="14">
        <v>2.5739999999999998</v>
      </c>
      <c r="I16" s="14">
        <v>2.7559999999999998</v>
      </c>
      <c r="J16" s="14">
        <v>2.6669999999999998</v>
      </c>
      <c r="K16" s="14">
        <v>12.068</v>
      </c>
      <c r="L16" s="14">
        <v>6.5960000000000001</v>
      </c>
      <c r="M16" s="14">
        <v>9.2789999999999999</v>
      </c>
      <c r="N16" s="14">
        <v>59.253</v>
      </c>
      <c r="O16" s="14">
        <v>89.944999999999993</v>
      </c>
      <c r="P16" s="14">
        <v>25.734000000000002</v>
      </c>
      <c r="Q16" s="14">
        <v>57.238999999999997</v>
      </c>
      <c r="R16" s="14">
        <v>45.277999999999999</v>
      </c>
      <c r="S16" s="14">
        <v>52.49</v>
      </c>
      <c r="T16" s="14">
        <v>48.954000000000001</v>
      </c>
      <c r="U16" s="14">
        <v>7.0149999999999997</v>
      </c>
      <c r="V16" s="14">
        <v>11.241</v>
      </c>
      <c r="W16" s="14">
        <v>9.1690000000000005</v>
      </c>
      <c r="X16" s="14">
        <v>15.769</v>
      </c>
      <c r="Y16" s="14">
        <v>2.044</v>
      </c>
      <c r="Z16" s="14">
        <v>8.7739999999999991</v>
      </c>
      <c r="AA16" s="14">
        <v>57.152999999999999</v>
      </c>
      <c r="AB16" s="14">
        <v>45.368000000000002</v>
      </c>
      <c r="AC16" s="14">
        <v>51.162999999999997</v>
      </c>
      <c r="AD16" s="14">
        <v>362.935</v>
      </c>
      <c r="AE16" s="14">
        <v>341.72800000000001</v>
      </c>
      <c r="AF16" s="14">
        <v>352.286</v>
      </c>
      <c r="AG16" s="14">
        <v>10.169</v>
      </c>
      <c r="AH16" s="19">
        <v>10.6050118800419</v>
      </c>
      <c r="AI16" s="19">
        <v>1.7180171583059101</v>
      </c>
      <c r="AJ16" s="19">
        <v>6.0815379215688301</v>
      </c>
      <c r="AK16" s="14">
        <v>8.8819999999999997</v>
      </c>
      <c r="AL16" s="14">
        <v>1.1459999999999999</v>
      </c>
      <c r="AM16" s="14">
        <v>4.9400000000000004</v>
      </c>
      <c r="AN16" s="14">
        <v>77.813000000000002</v>
      </c>
      <c r="AO16" s="14">
        <v>63.668999999999997</v>
      </c>
      <c r="AP16" s="14">
        <v>70.620999999999995</v>
      </c>
      <c r="AQ16" s="14">
        <v>3.4430000000000001</v>
      </c>
      <c r="AR16" s="14">
        <v>2.23</v>
      </c>
      <c r="AS16" s="14">
        <v>2.8250000000000002</v>
      </c>
      <c r="AT16" s="14">
        <v>9.8800000000000008</v>
      </c>
      <c r="AU16" s="14">
        <v>1.734</v>
      </c>
      <c r="AV16" s="14">
        <v>5.7290000000000001</v>
      </c>
      <c r="AW16" s="14">
        <v>534.84500000000003</v>
      </c>
      <c r="AX16" s="14">
        <v>435.09500000000003</v>
      </c>
      <c r="AY16" s="14">
        <v>484.202</v>
      </c>
      <c r="AZ16" s="14">
        <v>5.3479999999999999</v>
      </c>
      <c r="BA16" s="14">
        <v>4.351</v>
      </c>
      <c r="BB16" s="14">
        <v>4.8419999999999996</v>
      </c>
      <c r="BC16" s="14">
        <v>28.797000000000001</v>
      </c>
      <c r="BD16" s="14">
        <v>17.129000000000001</v>
      </c>
      <c r="BE16" s="14">
        <v>20.555</v>
      </c>
      <c r="BF16" s="14">
        <v>23.940999999999999</v>
      </c>
      <c r="BG16" s="14">
        <v>43.036000000000001</v>
      </c>
      <c r="BH16" s="15">
        <v>9.9454679439941049</v>
      </c>
    </row>
    <row r="17" spans="1:60" ht="15.75" x14ac:dyDescent="0.25">
      <c r="A17" s="21">
        <v>1998</v>
      </c>
      <c r="B17" t="s">
        <v>15</v>
      </c>
      <c r="C17" s="14">
        <v>19.106000000000002</v>
      </c>
      <c r="D17" s="14">
        <v>4.5750000000000002</v>
      </c>
      <c r="E17" s="14">
        <v>11.757</v>
      </c>
      <c r="F17" s="14">
        <v>15.218</v>
      </c>
      <c r="G17" s="14">
        <v>12.243</v>
      </c>
      <c r="H17" s="14">
        <v>1.7929999999999999</v>
      </c>
      <c r="I17" s="14">
        <v>2.4039999999999999</v>
      </c>
      <c r="J17" s="14">
        <v>2.1019999999999999</v>
      </c>
      <c r="K17" s="14">
        <v>4.4119999999999999</v>
      </c>
      <c r="L17" s="14">
        <v>2.6989999999999998</v>
      </c>
      <c r="M17" s="14">
        <v>3.5449999999999999</v>
      </c>
      <c r="N17" s="14">
        <v>31.879000000000001</v>
      </c>
      <c r="O17" s="14">
        <v>85.66</v>
      </c>
      <c r="P17" s="14">
        <v>20.161999999999999</v>
      </c>
      <c r="Q17" s="14">
        <v>52.645000000000003</v>
      </c>
      <c r="R17" s="14">
        <v>38.671999999999997</v>
      </c>
      <c r="S17" s="14">
        <v>46.433999999999997</v>
      </c>
      <c r="T17" s="14">
        <v>42.597999999999999</v>
      </c>
      <c r="U17" s="14">
        <v>6.5060000000000002</v>
      </c>
      <c r="V17" s="14">
        <v>11.12</v>
      </c>
      <c r="W17" s="14">
        <v>8.84</v>
      </c>
      <c r="X17" s="14">
        <v>33.896000000000001</v>
      </c>
      <c r="Y17" s="14">
        <v>5.4749999999999996</v>
      </c>
      <c r="Z17" s="14">
        <v>19.568999999999999</v>
      </c>
      <c r="AA17" s="14">
        <v>31.658000000000001</v>
      </c>
      <c r="AB17" s="14">
        <v>28.18</v>
      </c>
      <c r="AC17" s="14">
        <v>29.899000000000001</v>
      </c>
      <c r="AD17" s="14">
        <v>282.40199999999999</v>
      </c>
      <c r="AE17" s="14">
        <v>259.89999999999998</v>
      </c>
      <c r="AF17" s="14">
        <v>271.06099999999998</v>
      </c>
      <c r="AG17" s="14">
        <v>4.8079999999999998</v>
      </c>
      <c r="AH17" s="19">
        <v>4.5087818243230897</v>
      </c>
      <c r="AI17" s="19">
        <v>1.6406640492351801</v>
      </c>
      <c r="AJ17" s="19">
        <v>3.0614325540415002</v>
      </c>
      <c r="AK17" s="14">
        <v>2.952</v>
      </c>
      <c r="AL17" s="14">
        <v>0.93100000000000005</v>
      </c>
      <c r="AM17" s="14">
        <v>1.929</v>
      </c>
      <c r="AN17" s="14">
        <v>90.897000000000006</v>
      </c>
      <c r="AO17" s="14">
        <v>75.218999999999994</v>
      </c>
      <c r="AP17" s="14">
        <v>82.991</v>
      </c>
      <c r="AQ17" s="14">
        <v>2.6659999999999999</v>
      </c>
      <c r="AR17" s="14">
        <v>1.5660000000000001</v>
      </c>
      <c r="AS17" s="14">
        <v>2.11</v>
      </c>
      <c r="AT17" s="14">
        <v>6.157</v>
      </c>
      <c r="AU17" s="14">
        <v>1.427</v>
      </c>
      <c r="AV17" s="14">
        <v>3.7650000000000001</v>
      </c>
      <c r="AW17" s="14">
        <v>460.89499999999998</v>
      </c>
      <c r="AX17" s="14">
        <v>357.11099999999999</v>
      </c>
      <c r="AY17" s="14">
        <v>408.60399999999998</v>
      </c>
      <c r="AZ17" s="14">
        <v>4.609</v>
      </c>
      <c r="BA17" s="14">
        <v>3.5710000000000002</v>
      </c>
      <c r="BB17" s="14">
        <v>4.0860000000000003</v>
      </c>
      <c r="BC17" s="14">
        <v>91.56</v>
      </c>
      <c r="BD17" s="14">
        <v>30.888999999999999</v>
      </c>
      <c r="BE17" s="14">
        <v>22.228000000000002</v>
      </c>
      <c r="BF17" s="14">
        <v>25.274999999999999</v>
      </c>
      <c r="BG17" s="14">
        <v>107.654</v>
      </c>
      <c r="BH17" s="15">
        <v>13.937515972399693</v>
      </c>
    </row>
    <row r="18" spans="1:60" ht="15.75" x14ac:dyDescent="0.25">
      <c r="A18" s="21">
        <v>1998</v>
      </c>
      <c r="B18" t="s">
        <v>35</v>
      </c>
      <c r="C18" s="14">
        <v>18.954999999999998</v>
      </c>
      <c r="D18" s="14">
        <v>4.7649999999999997</v>
      </c>
      <c r="E18" s="14">
        <v>11.667</v>
      </c>
      <c r="F18" s="14">
        <v>23.132000000000001</v>
      </c>
      <c r="G18" s="14">
        <v>13.153</v>
      </c>
      <c r="H18" s="14">
        <v>2.7440000000000002</v>
      </c>
      <c r="I18" s="14">
        <v>2.1179999999999999</v>
      </c>
      <c r="J18" s="14">
        <v>2.4220000000000002</v>
      </c>
      <c r="K18" s="14">
        <v>9.7569999999999997</v>
      </c>
      <c r="L18" s="14">
        <v>4.8129999999999997</v>
      </c>
      <c r="M18" s="14">
        <v>7.2430000000000003</v>
      </c>
      <c r="N18" s="14">
        <v>56.554000000000002</v>
      </c>
      <c r="O18" s="14">
        <v>109.514</v>
      </c>
      <c r="P18" s="14">
        <v>24.786000000000001</v>
      </c>
      <c r="Q18" s="14">
        <v>66.122</v>
      </c>
      <c r="R18" s="14">
        <v>38.215000000000003</v>
      </c>
      <c r="S18" s="14">
        <v>41.776000000000003</v>
      </c>
      <c r="T18" s="14">
        <v>40.043999999999997</v>
      </c>
      <c r="U18" s="14">
        <v>7.47</v>
      </c>
      <c r="V18" s="14">
        <v>12.417</v>
      </c>
      <c r="W18" s="14">
        <v>10.010999999999999</v>
      </c>
      <c r="X18" s="14">
        <v>30.085000000000001</v>
      </c>
      <c r="Y18" s="14">
        <v>2.6949999999999998</v>
      </c>
      <c r="Z18" s="14">
        <v>16.042000000000002</v>
      </c>
      <c r="AA18" s="14">
        <v>39.74</v>
      </c>
      <c r="AB18" s="14">
        <v>31.957000000000001</v>
      </c>
      <c r="AC18" s="14">
        <v>35.743000000000002</v>
      </c>
      <c r="AD18" s="14">
        <v>332.35300000000001</v>
      </c>
      <c r="AE18" s="14">
        <v>297.67599999999999</v>
      </c>
      <c r="AF18" s="14">
        <v>314.56799999999998</v>
      </c>
      <c r="AG18" s="14">
        <v>9.859</v>
      </c>
      <c r="AH18" s="19">
        <v>7.0947052859424202</v>
      </c>
      <c r="AI18" s="19">
        <v>1.43551831183047</v>
      </c>
      <c r="AJ18" s="19">
        <v>4.1584919198019303</v>
      </c>
      <c r="AK18" s="14">
        <v>5.133</v>
      </c>
      <c r="AL18" s="14">
        <v>0.81799999999999995</v>
      </c>
      <c r="AM18" s="14">
        <v>2.9169999999999998</v>
      </c>
      <c r="AN18" s="14">
        <v>74.346999999999994</v>
      </c>
      <c r="AO18" s="14">
        <v>61.316000000000003</v>
      </c>
      <c r="AP18" s="14">
        <v>67.703999999999994</v>
      </c>
      <c r="AQ18" s="14">
        <v>3.8109999999999999</v>
      </c>
      <c r="AR18" s="14">
        <v>1.9730000000000001</v>
      </c>
      <c r="AS18" s="14">
        <v>2.867</v>
      </c>
      <c r="AT18" s="14">
        <v>3.9129999999999998</v>
      </c>
      <c r="AU18" s="14">
        <v>0.67400000000000004</v>
      </c>
      <c r="AV18" s="14">
        <v>2.2490000000000001</v>
      </c>
      <c r="AW18" s="14">
        <v>524.80200000000002</v>
      </c>
      <c r="AX18" s="14">
        <v>391.334</v>
      </c>
      <c r="AY18" s="14">
        <v>456.452</v>
      </c>
      <c r="AZ18" s="14">
        <v>5.2480000000000002</v>
      </c>
      <c r="BA18" s="14">
        <v>3.9129999999999998</v>
      </c>
      <c r="BB18" s="14">
        <v>4.5650000000000004</v>
      </c>
      <c r="BC18" s="14">
        <v>63.055</v>
      </c>
      <c r="BD18" s="14">
        <v>46.451000000000001</v>
      </c>
      <c r="BE18" s="14">
        <v>26.562999999999999</v>
      </c>
      <c r="BF18" s="14">
        <v>32.081000000000003</v>
      </c>
      <c r="BG18" s="14">
        <v>75.507000000000005</v>
      </c>
      <c r="BH18" s="15">
        <v>7.173162663598446</v>
      </c>
    </row>
    <row r="19" spans="1:60" ht="15.75" x14ac:dyDescent="0.25">
      <c r="A19" s="21">
        <v>1998</v>
      </c>
      <c r="B19" t="s">
        <v>16</v>
      </c>
      <c r="C19" s="14">
        <v>17.05</v>
      </c>
      <c r="D19" s="14">
        <v>3.823</v>
      </c>
      <c r="E19" s="14">
        <v>10.29</v>
      </c>
      <c r="F19" s="14">
        <v>26.045999999999999</v>
      </c>
      <c r="G19" s="14">
        <v>13.983000000000001</v>
      </c>
      <c r="H19" s="14">
        <v>2.93</v>
      </c>
      <c r="I19" s="14">
        <v>2.5489999999999999</v>
      </c>
      <c r="J19" s="14">
        <v>2.7349999999999999</v>
      </c>
      <c r="K19" s="14">
        <v>5.7279999999999998</v>
      </c>
      <c r="L19" s="14">
        <v>3.1859999999999999</v>
      </c>
      <c r="M19" s="14">
        <v>4.4290000000000003</v>
      </c>
      <c r="N19" s="14">
        <v>45.460999999999999</v>
      </c>
      <c r="O19" s="14">
        <v>102.301</v>
      </c>
      <c r="P19" s="14">
        <v>20.007999999999999</v>
      </c>
      <c r="Q19" s="14">
        <v>60.31</v>
      </c>
      <c r="R19" s="14">
        <v>45.423000000000002</v>
      </c>
      <c r="S19" s="14">
        <v>49.573999999999998</v>
      </c>
      <c r="T19" s="14">
        <v>47.543999999999997</v>
      </c>
      <c r="U19" s="14">
        <v>7.1929999999999996</v>
      </c>
      <c r="V19" s="14">
        <v>11.978999999999999</v>
      </c>
      <c r="W19" s="14">
        <v>9.6389999999999993</v>
      </c>
      <c r="X19" s="14">
        <v>37.564</v>
      </c>
      <c r="Y19" s="14">
        <v>2.294</v>
      </c>
      <c r="Z19" s="14">
        <v>19.539000000000001</v>
      </c>
      <c r="AA19" s="14">
        <v>44.756999999999998</v>
      </c>
      <c r="AB19" s="14">
        <v>38.487000000000002</v>
      </c>
      <c r="AC19" s="14">
        <v>41.552999999999997</v>
      </c>
      <c r="AD19" s="14">
        <v>325.28500000000003</v>
      </c>
      <c r="AE19" s="14">
        <v>292.221</v>
      </c>
      <c r="AF19" s="14">
        <v>308.64800000000002</v>
      </c>
      <c r="AG19" s="14">
        <v>8.2590000000000003</v>
      </c>
      <c r="AH19" s="19">
        <v>4.7898127525343197</v>
      </c>
      <c r="AI19" s="19">
        <v>3.2571061914331598</v>
      </c>
      <c r="AJ19" s="19">
        <v>4.00461866018808</v>
      </c>
      <c r="AK19" s="14">
        <v>3.996</v>
      </c>
      <c r="AL19" s="14">
        <v>1.5289999999999999</v>
      </c>
      <c r="AM19" s="14">
        <v>2.7349999999999999</v>
      </c>
      <c r="AN19" s="14">
        <v>82.852999999999994</v>
      </c>
      <c r="AO19" s="14">
        <v>65.25</v>
      </c>
      <c r="AP19" s="14">
        <v>73.856999999999999</v>
      </c>
      <c r="AQ19" s="14">
        <v>5.7279999999999998</v>
      </c>
      <c r="AR19" s="14">
        <v>2.931</v>
      </c>
      <c r="AS19" s="14">
        <v>4.2990000000000004</v>
      </c>
      <c r="AT19" s="14">
        <v>9.0579999999999998</v>
      </c>
      <c r="AU19" s="14">
        <v>2.6760000000000002</v>
      </c>
      <c r="AV19" s="14">
        <v>5.7969999999999997</v>
      </c>
      <c r="AW19" s="14">
        <v>514.16800000000001</v>
      </c>
      <c r="AX19" s="14">
        <v>380.15499999999997</v>
      </c>
      <c r="AY19" s="14">
        <v>446.00599999999997</v>
      </c>
      <c r="AZ19" s="14">
        <v>5.1420000000000003</v>
      </c>
      <c r="BA19" s="14">
        <v>3.802</v>
      </c>
      <c r="BB19" s="14">
        <v>4.46</v>
      </c>
      <c r="BC19" s="14">
        <v>29.420999999999999</v>
      </c>
      <c r="BD19" s="14">
        <v>31.056000000000001</v>
      </c>
      <c r="BE19" s="14">
        <v>23.574000000000002</v>
      </c>
      <c r="BF19" s="14">
        <v>26.988</v>
      </c>
      <c r="BG19" s="14">
        <v>99.754999999999995</v>
      </c>
      <c r="BH19" s="15">
        <v>10.16419077404222</v>
      </c>
    </row>
    <row r="20" spans="1:60" ht="15.75" x14ac:dyDescent="0.25">
      <c r="A20" s="21">
        <v>1998</v>
      </c>
      <c r="B20" t="s">
        <v>17</v>
      </c>
      <c r="C20" s="14">
        <v>16.768999999999998</v>
      </c>
      <c r="D20" s="14">
        <v>4.1020000000000003</v>
      </c>
      <c r="E20" s="14">
        <v>10.557</v>
      </c>
      <c r="F20" s="14">
        <v>35.207999999999998</v>
      </c>
      <c r="G20" s="14">
        <v>7.7169999999999996</v>
      </c>
      <c r="H20" s="14">
        <v>2.58</v>
      </c>
      <c r="I20" s="14">
        <v>3.2389999999999999</v>
      </c>
      <c r="J20" s="14">
        <v>2.9089999999999998</v>
      </c>
      <c r="K20" s="14">
        <v>13.544</v>
      </c>
      <c r="L20" s="14">
        <v>5.3979999999999997</v>
      </c>
      <c r="M20" s="14">
        <v>9.48</v>
      </c>
      <c r="N20" s="14">
        <v>45.067</v>
      </c>
      <c r="O20" s="14">
        <v>96.96</v>
      </c>
      <c r="P20" s="14">
        <v>20.727</v>
      </c>
      <c r="Q20" s="14">
        <v>59.14</v>
      </c>
      <c r="R20" s="14">
        <v>32.247999999999998</v>
      </c>
      <c r="S20" s="14">
        <v>37.351999999999997</v>
      </c>
      <c r="T20" s="14">
        <v>34.795000000000002</v>
      </c>
      <c r="U20" s="14">
        <v>8.6</v>
      </c>
      <c r="V20" s="14">
        <v>14.898</v>
      </c>
      <c r="W20" s="14">
        <v>11.742000000000001</v>
      </c>
      <c r="X20" s="14">
        <v>26.013999999999999</v>
      </c>
      <c r="Y20" s="14">
        <v>1.5109999999999999</v>
      </c>
      <c r="Z20" s="14">
        <v>13.789</v>
      </c>
      <c r="AA20" s="14">
        <v>70.085999999999999</v>
      </c>
      <c r="AB20" s="14">
        <v>46.204000000000001</v>
      </c>
      <c r="AC20" s="14">
        <v>58.170999999999999</v>
      </c>
      <c r="AD20" s="14">
        <v>348.49599999999998</v>
      </c>
      <c r="AE20" s="14">
        <v>298.38200000000001</v>
      </c>
      <c r="AF20" s="14">
        <v>323.601</v>
      </c>
      <c r="AG20" s="14">
        <v>8.6</v>
      </c>
      <c r="AH20" s="19">
        <v>4.9557833992268998</v>
      </c>
      <c r="AI20" s="19">
        <v>1.10085481376289</v>
      </c>
      <c r="AJ20" s="19">
        <v>3.0279424030301398</v>
      </c>
      <c r="AK20" s="14">
        <v>3.01</v>
      </c>
      <c r="AL20" s="14">
        <v>1.08</v>
      </c>
      <c r="AM20" s="14">
        <v>2.0470000000000002</v>
      </c>
      <c r="AN20" s="14">
        <v>62.347000000000001</v>
      </c>
      <c r="AO20" s="14">
        <v>46.636000000000003</v>
      </c>
      <c r="AP20" s="14">
        <v>54.508000000000003</v>
      </c>
      <c r="AQ20" s="14">
        <v>8.3849999999999998</v>
      </c>
      <c r="AR20" s="14">
        <v>4.9660000000000002</v>
      </c>
      <c r="AS20" s="14">
        <v>6.6790000000000003</v>
      </c>
      <c r="AT20" s="14">
        <v>5.375</v>
      </c>
      <c r="AU20" s="14">
        <v>1.9430000000000001</v>
      </c>
      <c r="AV20" s="14">
        <v>3.6629999999999998</v>
      </c>
      <c r="AW20" s="14">
        <v>514.25300000000004</v>
      </c>
      <c r="AX20" s="14">
        <v>372.22199999999998</v>
      </c>
      <c r="AY20" s="14">
        <v>443.71199999999999</v>
      </c>
      <c r="AZ20" s="14">
        <v>5.1429999999999998</v>
      </c>
      <c r="BA20" s="14">
        <v>3.722</v>
      </c>
      <c r="BB20" s="14">
        <v>4.4370000000000003</v>
      </c>
      <c r="BC20" s="14">
        <v>31.445</v>
      </c>
      <c r="BD20" s="14">
        <v>33.241999999999997</v>
      </c>
      <c r="BE20" s="14">
        <v>23.643000000000001</v>
      </c>
      <c r="BF20" s="14">
        <v>27.696999999999999</v>
      </c>
      <c r="BG20" s="14">
        <v>76.311999999999998</v>
      </c>
      <c r="BH20" s="15">
        <v>4.533824123535485</v>
      </c>
    </row>
    <row r="21" spans="1:60" ht="15.75" x14ac:dyDescent="0.25">
      <c r="A21" s="21">
        <v>1998</v>
      </c>
      <c r="B21" t="s">
        <v>18</v>
      </c>
      <c r="C21" s="14">
        <v>11.731999999999999</v>
      </c>
      <c r="D21" s="14">
        <v>3.0760000000000001</v>
      </c>
      <c r="E21" s="14">
        <v>7.4210000000000003</v>
      </c>
      <c r="F21" s="14">
        <v>14.997</v>
      </c>
      <c r="G21" s="14">
        <v>20.649000000000001</v>
      </c>
      <c r="H21" s="14">
        <v>3.8929999999999998</v>
      </c>
      <c r="I21" s="14">
        <v>2.97</v>
      </c>
      <c r="J21" s="14">
        <v>3.4329999999999998</v>
      </c>
      <c r="K21" s="14">
        <v>14.151999999999999</v>
      </c>
      <c r="L21" s="14">
        <v>5.7809999999999997</v>
      </c>
      <c r="M21" s="14">
        <v>9.9830000000000005</v>
      </c>
      <c r="N21" s="14">
        <v>45.042000000000002</v>
      </c>
      <c r="O21" s="14">
        <v>64.393000000000001</v>
      </c>
      <c r="P21" s="14">
        <v>14.425000000000001</v>
      </c>
      <c r="Q21" s="14">
        <v>39.509</v>
      </c>
      <c r="R21" s="14">
        <v>37.194000000000003</v>
      </c>
      <c r="S21" s="14">
        <v>50.222000000000001</v>
      </c>
      <c r="T21" s="14">
        <v>43.682000000000002</v>
      </c>
      <c r="U21" s="14">
        <v>6.734</v>
      </c>
      <c r="V21" s="14">
        <v>9.6519999999999992</v>
      </c>
      <c r="W21" s="14">
        <v>8.1869999999999994</v>
      </c>
      <c r="X21" s="14">
        <v>6.2080000000000002</v>
      </c>
      <c r="Y21" s="14">
        <v>0.84899999999999998</v>
      </c>
      <c r="Z21" s="14">
        <v>3.5390000000000001</v>
      </c>
      <c r="AA21" s="14">
        <v>72.337000000000003</v>
      </c>
      <c r="AB21" s="14">
        <v>49.161000000000001</v>
      </c>
      <c r="AC21" s="14">
        <v>60.795000000000002</v>
      </c>
      <c r="AD21" s="14">
        <v>338.43099999999998</v>
      </c>
      <c r="AE21" s="14">
        <v>306.84500000000003</v>
      </c>
      <c r="AF21" s="14">
        <v>322.75400000000002</v>
      </c>
      <c r="AG21" s="14">
        <v>7.891</v>
      </c>
      <c r="AH21" s="19">
        <v>6.1690476565494299</v>
      </c>
      <c r="AI21" s="19">
        <v>0.94215948337357702</v>
      </c>
      <c r="AJ21" s="19">
        <v>3.5884165912434698</v>
      </c>
      <c r="AK21" s="14">
        <v>6.1550000000000002</v>
      </c>
      <c r="AL21" s="14">
        <v>0.68899999999999995</v>
      </c>
      <c r="AM21" s="14">
        <v>3.4329999999999998</v>
      </c>
      <c r="AN21" s="14">
        <v>55.344000000000001</v>
      </c>
      <c r="AO21" s="14">
        <v>49.32</v>
      </c>
      <c r="AP21" s="14">
        <v>52.371000000000002</v>
      </c>
      <c r="AQ21" s="14">
        <v>6.7869999999999999</v>
      </c>
      <c r="AR21" s="14">
        <v>4.0830000000000002</v>
      </c>
      <c r="AS21" s="14">
        <v>5.4669999999999996</v>
      </c>
      <c r="AT21" s="14">
        <v>6.7869999999999999</v>
      </c>
      <c r="AU21" s="14">
        <v>1.0609999999999999</v>
      </c>
      <c r="AV21" s="14">
        <v>3.9350000000000001</v>
      </c>
      <c r="AW21" s="14">
        <v>465.16500000000002</v>
      </c>
      <c r="AX21" s="14">
        <v>375.84</v>
      </c>
      <c r="AY21" s="14">
        <v>420.86700000000002</v>
      </c>
      <c r="AZ21" s="14">
        <v>4.6520000000000001</v>
      </c>
      <c r="BA21" s="14">
        <v>3.758</v>
      </c>
      <c r="BB21" s="14">
        <v>4.2089999999999996</v>
      </c>
      <c r="BC21" s="14">
        <v>13.192</v>
      </c>
      <c r="BD21" s="14">
        <v>9.8940000000000001</v>
      </c>
      <c r="BE21" s="14">
        <v>16.030999999999999</v>
      </c>
      <c r="BF21" s="14">
        <v>17.77</v>
      </c>
      <c r="BG21" s="14">
        <v>41.506999999999998</v>
      </c>
      <c r="BH21" s="15">
        <v>8.6716550184539098</v>
      </c>
    </row>
    <row r="22" spans="1:60" ht="15.75" x14ac:dyDescent="0.25">
      <c r="A22" s="21">
        <v>1998</v>
      </c>
      <c r="B22" t="s">
        <v>19</v>
      </c>
      <c r="C22" s="14">
        <v>20.585000000000001</v>
      </c>
      <c r="D22" s="14">
        <v>4.8419999999999996</v>
      </c>
      <c r="E22" s="14">
        <v>12.542</v>
      </c>
      <c r="F22" s="14">
        <v>25.471</v>
      </c>
      <c r="G22" s="14">
        <v>10.457000000000001</v>
      </c>
      <c r="H22" s="14">
        <v>1.6060000000000001</v>
      </c>
      <c r="I22" s="14">
        <v>1.4810000000000001</v>
      </c>
      <c r="J22" s="14">
        <v>1.542</v>
      </c>
      <c r="K22" s="14">
        <v>4.1050000000000004</v>
      </c>
      <c r="L22" s="14">
        <v>2.0510000000000002</v>
      </c>
      <c r="M22" s="14">
        <v>3.056</v>
      </c>
      <c r="N22" s="14">
        <v>26.942</v>
      </c>
      <c r="O22" s="14">
        <v>123.572</v>
      </c>
      <c r="P22" s="14">
        <v>23.183</v>
      </c>
      <c r="Q22" s="14">
        <v>72.313999999999993</v>
      </c>
      <c r="R22" s="14">
        <v>26.416</v>
      </c>
      <c r="S22" s="14">
        <v>33.720999999999997</v>
      </c>
      <c r="T22" s="14">
        <v>30.148</v>
      </c>
      <c r="U22" s="14">
        <v>8.8049999999999997</v>
      </c>
      <c r="V22" s="14">
        <v>12.019</v>
      </c>
      <c r="W22" s="14">
        <v>10.446999999999999</v>
      </c>
      <c r="X22" s="14">
        <v>52.951000000000001</v>
      </c>
      <c r="Y22" s="14">
        <v>4.5570000000000004</v>
      </c>
      <c r="Z22" s="14">
        <v>28.227</v>
      </c>
      <c r="AA22" s="14">
        <v>33.139000000000003</v>
      </c>
      <c r="AB22" s="14">
        <v>26.315999999999999</v>
      </c>
      <c r="AC22" s="14">
        <v>29.652999999999999</v>
      </c>
      <c r="AD22" s="14">
        <v>341.44400000000002</v>
      </c>
      <c r="AE22" s="14">
        <v>290.327</v>
      </c>
      <c r="AF22" s="14">
        <v>315.32900000000001</v>
      </c>
      <c r="AG22" s="14">
        <v>4.8789999999999996</v>
      </c>
      <c r="AH22" s="19">
        <v>2.29670698152988</v>
      </c>
      <c r="AI22" s="19">
        <v>0.73263508325665105</v>
      </c>
      <c r="AJ22" s="19">
        <v>1.4974801153359201</v>
      </c>
      <c r="AK22" s="14">
        <v>3.2719999999999998</v>
      </c>
      <c r="AL22" s="14">
        <v>0.56999999999999995</v>
      </c>
      <c r="AM22" s="14">
        <v>1.8919999999999999</v>
      </c>
      <c r="AN22" s="14">
        <v>136.423</v>
      </c>
      <c r="AO22" s="14">
        <v>122.52200000000001</v>
      </c>
      <c r="AP22" s="14">
        <v>129.321</v>
      </c>
      <c r="AQ22" s="14">
        <v>10.173999999999999</v>
      </c>
      <c r="AR22" s="14">
        <v>5.5819999999999999</v>
      </c>
      <c r="AS22" s="14">
        <v>7.8280000000000003</v>
      </c>
      <c r="AT22" s="14">
        <v>6.6040000000000001</v>
      </c>
      <c r="AU22" s="14">
        <v>0.96799999999999997</v>
      </c>
      <c r="AV22" s="14">
        <v>3.7250000000000001</v>
      </c>
      <c r="AW22" s="14">
        <v>621.90499999999997</v>
      </c>
      <c r="AX22" s="14">
        <v>462.00599999999997</v>
      </c>
      <c r="AY22" s="14">
        <v>540.245</v>
      </c>
      <c r="AZ22" s="14">
        <v>6.2190000000000003</v>
      </c>
      <c r="BA22" s="14">
        <v>4.62</v>
      </c>
      <c r="BB22" s="14">
        <v>5.4020000000000001</v>
      </c>
      <c r="BC22" s="14">
        <v>89.887</v>
      </c>
      <c r="BD22" s="14">
        <v>84.546999999999997</v>
      </c>
      <c r="BE22" s="14">
        <v>31.352</v>
      </c>
      <c r="BF22" s="14">
        <v>39.134999999999998</v>
      </c>
      <c r="BG22" s="14">
        <v>98.004000000000005</v>
      </c>
      <c r="BH22" s="15">
        <v>9.4774590163934427</v>
      </c>
    </row>
    <row r="23" spans="1:60" ht="15.75" x14ac:dyDescent="0.25">
      <c r="A23" s="21">
        <v>1998</v>
      </c>
      <c r="B23" t="s">
        <v>20</v>
      </c>
      <c r="C23" s="14">
        <v>17.832000000000001</v>
      </c>
      <c r="D23" s="14">
        <v>4.3460000000000001</v>
      </c>
      <c r="E23" s="14">
        <v>10.967000000000001</v>
      </c>
      <c r="F23" s="14">
        <v>25.922000000000001</v>
      </c>
      <c r="G23" s="14">
        <v>11.510999999999999</v>
      </c>
      <c r="H23" s="14">
        <v>1.6279999999999999</v>
      </c>
      <c r="I23" s="14">
        <v>2.0960000000000001</v>
      </c>
      <c r="J23" s="14">
        <v>1.8680000000000001</v>
      </c>
      <c r="K23" s="14">
        <v>3.746</v>
      </c>
      <c r="L23" s="14">
        <v>1.708</v>
      </c>
      <c r="M23" s="14">
        <v>2.702</v>
      </c>
      <c r="N23" s="14">
        <v>35.759</v>
      </c>
      <c r="O23" s="14">
        <v>86.757000000000005</v>
      </c>
      <c r="P23" s="14">
        <v>22.12</v>
      </c>
      <c r="Q23" s="14">
        <v>53.723999999999997</v>
      </c>
      <c r="R23" s="14">
        <v>39.856999999999999</v>
      </c>
      <c r="S23" s="14">
        <v>48.003999999999998</v>
      </c>
      <c r="T23" s="14">
        <v>44.027999999999999</v>
      </c>
      <c r="U23" s="14">
        <v>6.5949999999999998</v>
      </c>
      <c r="V23" s="14">
        <v>11.021000000000001</v>
      </c>
      <c r="W23" s="14">
        <v>8.8610000000000007</v>
      </c>
      <c r="X23" s="14">
        <v>17.547000000000001</v>
      </c>
      <c r="Y23" s="14">
        <v>2.988</v>
      </c>
      <c r="Z23" s="14">
        <v>10.093</v>
      </c>
      <c r="AA23" s="14">
        <v>30.777999999999999</v>
      </c>
      <c r="AB23" s="14">
        <v>25.806999999999999</v>
      </c>
      <c r="AC23" s="14">
        <v>28.233000000000001</v>
      </c>
      <c r="AD23" s="14">
        <v>350.24599999999998</v>
      </c>
      <c r="AE23" s="14">
        <v>302.26799999999997</v>
      </c>
      <c r="AF23" s="14">
        <v>325.80200000000002</v>
      </c>
      <c r="AG23" s="14">
        <v>5.7809999999999997</v>
      </c>
      <c r="AH23" s="19">
        <v>4.7194637868361804</v>
      </c>
      <c r="AI23" s="19">
        <v>2.1630061065595099</v>
      </c>
      <c r="AJ23" s="19">
        <v>3.4140145296441902</v>
      </c>
      <c r="AK23" s="14">
        <v>2.891</v>
      </c>
      <c r="AL23" s="14">
        <v>1.125</v>
      </c>
      <c r="AM23" s="14">
        <v>1.9870000000000001</v>
      </c>
      <c r="AN23" s="14">
        <v>135.327</v>
      </c>
      <c r="AO23" s="14">
        <v>116.033</v>
      </c>
      <c r="AP23" s="14">
        <v>125.46899999999999</v>
      </c>
      <c r="AQ23" s="14">
        <v>4.641</v>
      </c>
      <c r="AR23" s="14">
        <v>3.0270000000000001</v>
      </c>
      <c r="AS23" s="14">
        <v>3.8149999999999999</v>
      </c>
      <c r="AT23" s="14">
        <v>7.165</v>
      </c>
      <c r="AU23" s="14">
        <v>1.7849999999999999</v>
      </c>
      <c r="AV23" s="14">
        <v>4.4109999999999996</v>
      </c>
      <c r="AW23" s="14">
        <v>593.09299999999996</v>
      </c>
      <c r="AX23" s="14">
        <v>459.20400000000001</v>
      </c>
      <c r="AY23" s="14">
        <v>524.78300000000002</v>
      </c>
      <c r="AZ23" s="14">
        <v>5.931</v>
      </c>
      <c r="BA23" s="14">
        <v>4.5919999999999996</v>
      </c>
      <c r="BB23" s="14">
        <v>5.2480000000000002</v>
      </c>
      <c r="BC23" s="14">
        <v>113.40600000000001</v>
      </c>
      <c r="BD23" s="14">
        <v>54.823</v>
      </c>
      <c r="BE23" s="14">
        <v>28.713000000000001</v>
      </c>
      <c r="BF23" s="14">
        <v>34.676000000000002</v>
      </c>
      <c r="BG23" s="14">
        <v>76.846000000000004</v>
      </c>
      <c r="BH23" s="15">
        <v>15.090310646863609</v>
      </c>
    </row>
    <row r="24" spans="1:60" ht="15.75" x14ac:dyDescent="0.25">
      <c r="A24" s="21">
        <v>1998</v>
      </c>
      <c r="B24" t="s">
        <v>30</v>
      </c>
      <c r="C24" s="14">
        <v>14.698</v>
      </c>
      <c r="D24" s="14">
        <v>3.2989999999999999</v>
      </c>
      <c r="E24" s="14">
        <v>8.9009999999999998</v>
      </c>
      <c r="F24" s="14">
        <v>16.388999999999999</v>
      </c>
      <c r="G24" s="14">
        <v>12.291</v>
      </c>
      <c r="H24" s="14">
        <v>1.1879999999999999</v>
      </c>
      <c r="I24" s="14">
        <v>0.86099999999999999</v>
      </c>
      <c r="J24" s="14">
        <v>1.0209999999999999</v>
      </c>
      <c r="K24" s="14">
        <v>3.7120000000000002</v>
      </c>
      <c r="L24" s="14">
        <v>2.8690000000000002</v>
      </c>
      <c r="M24" s="14">
        <v>3.2829999999999999</v>
      </c>
      <c r="N24" s="14">
        <v>39.399000000000001</v>
      </c>
      <c r="O24" s="14">
        <v>89.671000000000006</v>
      </c>
      <c r="P24" s="14">
        <v>21.805</v>
      </c>
      <c r="Q24" s="14">
        <v>55.155000000000001</v>
      </c>
      <c r="R24" s="14">
        <v>31.919</v>
      </c>
      <c r="S24" s="14">
        <v>41.887999999999998</v>
      </c>
      <c r="T24" s="14">
        <v>36.988999999999997</v>
      </c>
      <c r="U24" s="14">
        <v>6.532</v>
      </c>
      <c r="V24" s="14">
        <v>9.468</v>
      </c>
      <c r="W24" s="14">
        <v>8.0250000000000004</v>
      </c>
      <c r="X24" s="14">
        <v>12.025</v>
      </c>
      <c r="Y24" s="14">
        <v>0.57399999999999995</v>
      </c>
      <c r="Z24" s="14">
        <v>6.2009999999999996</v>
      </c>
      <c r="AA24" s="14">
        <v>36.966999999999999</v>
      </c>
      <c r="AB24" s="14">
        <v>27.972999999999999</v>
      </c>
      <c r="AC24" s="14">
        <v>32.393000000000001</v>
      </c>
      <c r="AD24" s="14">
        <v>309.54300000000001</v>
      </c>
      <c r="AE24" s="14">
        <v>266.101</v>
      </c>
      <c r="AF24" s="14">
        <v>287.52199999999999</v>
      </c>
      <c r="AG24" s="14">
        <v>5.6420000000000003</v>
      </c>
      <c r="AH24" s="19">
        <v>6.8969022019267801</v>
      </c>
      <c r="AI24" s="19">
        <v>1.0374233171264799</v>
      </c>
      <c r="AJ24" s="19">
        <v>3.8961222957369301</v>
      </c>
      <c r="AK24" s="14">
        <v>4.157</v>
      </c>
      <c r="AL24" s="14">
        <v>0.86099999999999999</v>
      </c>
      <c r="AM24" s="14">
        <v>2.4809999999999999</v>
      </c>
      <c r="AN24" s="14">
        <v>86.108000000000004</v>
      </c>
      <c r="AO24" s="14">
        <v>83.058000000000007</v>
      </c>
      <c r="AP24" s="14">
        <v>84.703000000000003</v>
      </c>
      <c r="AQ24" s="14">
        <v>4.4539999999999997</v>
      </c>
      <c r="AR24" s="14">
        <v>4.16</v>
      </c>
      <c r="AS24" s="14">
        <v>4.3040000000000003</v>
      </c>
      <c r="AT24" s="14">
        <v>4.6020000000000003</v>
      </c>
      <c r="AU24" s="14">
        <v>0.57399999999999995</v>
      </c>
      <c r="AV24" s="14">
        <v>2.5529999999999999</v>
      </c>
      <c r="AW24" s="14">
        <v>491.85500000000002</v>
      </c>
      <c r="AX24" s="14">
        <v>377.84899999999999</v>
      </c>
      <c r="AY24" s="14">
        <v>434.09199999999998</v>
      </c>
      <c r="AZ24" s="14">
        <v>4.9189999999999996</v>
      </c>
      <c r="BA24" s="14">
        <v>3.778</v>
      </c>
      <c r="BB24" s="14">
        <v>4.3410000000000002</v>
      </c>
      <c r="BC24" s="14">
        <v>53.421999999999997</v>
      </c>
      <c r="BD24" s="14">
        <v>33.389000000000003</v>
      </c>
      <c r="BE24" s="14">
        <v>23.535</v>
      </c>
      <c r="BF24" s="14">
        <v>27.263000000000002</v>
      </c>
      <c r="BG24" s="14">
        <v>78.590999999999994</v>
      </c>
      <c r="BH24" s="15">
        <v>12.303523035230352</v>
      </c>
    </row>
    <row r="25" spans="1:60" ht="15.75" x14ac:dyDescent="0.25">
      <c r="A25" s="21">
        <v>1998</v>
      </c>
      <c r="B25" t="s">
        <v>21</v>
      </c>
      <c r="C25" s="14">
        <v>19.826000000000001</v>
      </c>
      <c r="D25" s="14">
        <v>4.2839999999999998</v>
      </c>
      <c r="E25" s="14">
        <v>12.430999999999999</v>
      </c>
      <c r="F25" s="14">
        <v>20.216000000000001</v>
      </c>
      <c r="G25" s="14">
        <v>7.351</v>
      </c>
      <c r="H25" s="14">
        <v>0.70799999999999996</v>
      </c>
      <c r="I25" s="14">
        <v>1.008</v>
      </c>
      <c r="J25" s="14">
        <v>0.85299999999999998</v>
      </c>
      <c r="K25" s="14">
        <v>3.3039999999999998</v>
      </c>
      <c r="L25" s="14">
        <v>2.2679999999999998</v>
      </c>
      <c r="M25" s="14">
        <v>2.8029999999999999</v>
      </c>
      <c r="N25" s="14">
        <v>26.076000000000001</v>
      </c>
      <c r="O25" s="14">
        <v>76.47</v>
      </c>
      <c r="P25" s="14">
        <v>17.137</v>
      </c>
      <c r="Q25" s="14">
        <v>48.018999999999998</v>
      </c>
      <c r="R25" s="14">
        <v>16.285</v>
      </c>
      <c r="S25" s="14">
        <v>22.428999999999998</v>
      </c>
      <c r="T25" s="14">
        <v>19.256</v>
      </c>
      <c r="U25" s="14">
        <v>3.3039999999999998</v>
      </c>
      <c r="V25" s="14">
        <v>3.2759999999999998</v>
      </c>
      <c r="W25" s="14">
        <v>3.2909999999999999</v>
      </c>
      <c r="X25" s="14">
        <v>13.925000000000001</v>
      </c>
      <c r="Y25" s="14">
        <v>2.52</v>
      </c>
      <c r="Z25" s="14">
        <v>8.4090000000000007</v>
      </c>
      <c r="AA25" s="14">
        <v>18.41</v>
      </c>
      <c r="AB25" s="14">
        <v>15.372999999999999</v>
      </c>
      <c r="AC25" s="14">
        <v>16.940999999999999</v>
      </c>
      <c r="AD25" s="14">
        <v>160.72900000000001</v>
      </c>
      <c r="AE25" s="14">
        <v>140.11799999999999</v>
      </c>
      <c r="AF25" s="14">
        <v>150.88300000000001</v>
      </c>
      <c r="AG25" s="14">
        <v>3.3039999999999998</v>
      </c>
      <c r="AH25" s="19">
        <v>8.4241266988655497</v>
      </c>
      <c r="AI25" s="19">
        <v>3.5463927275306499</v>
      </c>
      <c r="AJ25" s="19">
        <v>6.0475858613202202</v>
      </c>
      <c r="AK25" s="14">
        <v>6.3730000000000002</v>
      </c>
      <c r="AL25" s="14">
        <v>2.016</v>
      </c>
      <c r="AM25" s="14">
        <v>4.266</v>
      </c>
      <c r="AN25" s="14">
        <v>59.005000000000003</v>
      </c>
      <c r="AO25" s="14">
        <v>42.841999999999999</v>
      </c>
      <c r="AP25" s="14">
        <v>51.432000000000002</v>
      </c>
      <c r="AQ25" s="14">
        <v>2.5960000000000001</v>
      </c>
      <c r="AR25" s="14">
        <v>1.008</v>
      </c>
      <c r="AS25" s="14">
        <v>1.8280000000000001</v>
      </c>
      <c r="AT25" s="14">
        <v>7.7889999999999997</v>
      </c>
      <c r="AU25" s="14">
        <v>0.75600000000000001</v>
      </c>
      <c r="AV25" s="14">
        <v>4.3879999999999999</v>
      </c>
      <c r="AW25" s="14">
        <v>299.50900000000001</v>
      </c>
      <c r="AX25" s="14">
        <v>203.37200000000001</v>
      </c>
      <c r="AY25" s="14">
        <v>253.869</v>
      </c>
      <c r="AZ25" s="14">
        <v>2.9950000000000001</v>
      </c>
      <c r="BA25" s="14">
        <v>2.0339999999999998</v>
      </c>
      <c r="BB25" s="14">
        <v>2.5390000000000001</v>
      </c>
      <c r="BC25" s="14">
        <v>27.917000000000002</v>
      </c>
      <c r="BD25" s="14">
        <v>29.718</v>
      </c>
      <c r="BE25" s="14">
        <v>23.472999999999999</v>
      </c>
      <c r="BF25" s="14">
        <v>25.966999999999999</v>
      </c>
      <c r="BG25" s="14">
        <v>65.242999999999995</v>
      </c>
      <c r="BH25" s="15">
        <v>8.6555608716454255</v>
      </c>
    </row>
    <row r="26" spans="1:60" ht="15.75" x14ac:dyDescent="0.25">
      <c r="A26" s="21">
        <v>1998</v>
      </c>
      <c r="B26" t="s">
        <v>22</v>
      </c>
      <c r="C26" s="14">
        <v>14.695</v>
      </c>
      <c r="D26" s="14">
        <v>3.4159999999999999</v>
      </c>
      <c r="E26" s="14">
        <v>8.9879999999999995</v>
      </c>
      <c r="F26" s="14">
        <v>20.623999999999999</v>
      </c>
      <c r="G26" s="14">
        <v>15.468</v>
      </c>
      <c r="H26" s="14">
        <v>1.837</v>
      </c>
      <c r="I26" s="14">
        <v>1.879</v>
      </c>
      <c r="J26" s="14">
        <v>1.8580000000000001</v>
      </c>
      <c r="K26" s="14">
        <v>6.298</v>
      </c>
      <c r="L26" s="14">
        <v>3.843</v>
      </c>
      <c r="M26" s="14">
        <v>5.056</v>
      </c>
      <c r="N26" s="14">
        <v>52.515999999999998</v>
      </c>
      <c r="O26" s="14">
        <v>87.997</v>
      </c>
      <c r="P26" s="14">
        <v>20.923999999999999</v>
      </c>
      <c r="Q26" s="14">
        <v>54.06</v>
      </c>
      <c r="R26" s="14">
        <v>30.09</v>
      </c>
      <c r="S26" s="14">
        <v>41.677999999999997</v>
      </c>
      <c r="T26" s="14">
        <v>35.953000000000003</v>
      </c>
      <c r="U26" s="14">
        <v>8.2219999999999995</v>
      </c>
      <c r="V26" s="14">
        <v>11.871</v>
      </c>
      <c r="W26" s="14">
        <v>10.069000000000001</v>
      </c>
      <c r="X26" s="14">
        <v>24.405000000000001</v>
      </c>
      <c r="Y26" s="14">
        <v>2.0499999999999998</v>
      </c>
      <c r="Z26" s="14">
        <v>13.093999999999999</v>
      </c>
      <c r="AA26" s="14">
        <v>42.686</v>
      </c>
      <c r="AB26" s="14">
        <v>38.091000000000001</v>
      </c>
      <c r="AC26" s="14">
        <v>40.360999999999997</v>
      </c>
      <c r="AD26" s="14">
        <v>322.51</v>
      </c>
      <c r="AE26" s="14">
        <v>295.161</v>
      </c>
      <c r="AF26" s="14">
        <v>308.80099999999999</v>
      </c>
      <c r="AG26" s="14">
        <v>9.2720000000000002</v>
      </c>
      <c r="AH26" s="19">
        <v>7.9159193661836396</v>
      </c>
      <c r="AI26" s="19">
        <v>1.31096535118577</v>
      </c>
      <c r="AJ26" s="19">
        <v>4.55644153029756</v>
      </c>
      <c r="AK26" s="14">
        <v>6.2110000000000003</v>
      </c>
      <c r="AL26" s="14">
        <v>0.59799999999999998</v>
      </c>
      <c r="AM26" s="14">
        <v>3.371</v>
      </c>
      <c r="AN26" s="14">
        <v>84.061000000000007</v>
      </c>
      <c r="AO26" s="14">
        <v>72.680000000000007</v>
      </c>
      <c r="AP26" s="14">
        <v>78.302000000000007</v>
      </c>
      <c r="AQ26" s="14">
        <v>8.3970000000000002</v>
      </c>
      <c r="AR26" s="14">
        <v>4.6970000000000001</v>
      </c>
      <c r="AS26" s="14">
        <v>6.5250000000000004</v>
      </c>
      <c r="AT26" s="14">
        <v>2.887</v>
      </c>
      <c r="AU26" s="14">
        <v>0.25600000000000001</v>
      </c>
      <c r="AV26" s="14">
        <v>1.556</v>
      </c>
      <c r="AW26" s="14">
        <v>507.95100000000002</v>
      </c>
      <c r="AX26" s="14">
        <v>400.55099999999999</v>
      </c>
      <c r="AY26" s="14">
        <v>453.78199999999998</v>
      </c>
      <c r="AZ26" s="14">
        <v>5.08</v>
      </c>
      <c r="BA26" s="14">
        <v>4.0060000000000002</v>
      </c>
      <c r="BB26" s="14">
        <v>4.5380000000000003</v>
      </c>
      <c r="BC26" s="14">
        <v>56.838000000000001</v>
      </c>
      <c r="BD26" s="14">
        <v>42.951000000000001</v>
      </c>
      <c r="BE26" s="14">
        <v>26.733000000000001</v>
      </c>
      <c r="BF26" s="14">
        <v>31.963000000000001</v>
      </c>
      <c r="BG26" s="14">
        <v>53.064</v>
      </c>
      <c r="BH26" s="15">
        <v>9.7075256734400845</v>
      </c>
    </row>
    <row r="27" spans="1:60" ht="15.75" x14ac:dyDescent="0.25">
      <c r="A27" s="21">
        <v>1998</v>
      </c>
      <c r="B27" t="s">
        <v>23</v>
      </c>
      <c r="C27" s="14">
        <v>28.885999999999999</v>
      </c>
      <c r="D27" s="14">
        <v>6.4189999999999996</v>
      </c>
      <c r="E27" s="14">
        <v>17.722000000000001</v>
      </c>
      <c r="F27" s="14">
        <v>21.213999999999999</v>
      </c>
      <c r="G27" s="14">
        <v>21.213999999999999</v>
      </c>
      <c r="H27" s="14">
        <v>2.0350000000000001</v>
      </c>
      <c r="I27" s="14">
        <v>1.9810000000000001</v>
      </c>
      <c r="J27" s="14">
        <v>2.008</v>
      </c>
      <c r="K27" s="14">
        <v>22.702000000000002</v>
      </c>
      <c r="L27" s="14">
        <v>6.4189999999999996</v>
      </c>
      <c r="M27" s="14">
        <v>14.611000000000001</v>
      </c>
      <c r="N27" s="14">
        <v>51.177</v>
      </c>
      <c r="O27" s="14">
        <v>113.58799999999999</v>
      </c>
      <c r="P27" s="14">
        <v>16.484000000000002</v>
      </c>
      <c r="Q27" s="14">
        <v>65.334000000000003</v>
      </c>
      <c r="R27" s="14">
        <v>33.113</v>
      </c>
      <c r="S27" s="14">
        <v>37.484999999999999</v>
      </c>
      <c r="T27" s="14">
        <v>35.286000000000001</v>
      </c>
      <c r="U27" s="14">
        <v>9.3940000000000001</v>
      </c>
      <c r="V27" s="14">
        <v>10.856999999999999</v>
      </c>
      <c r="W27" s="14">
        <v>10.121</v>
      </c>
      <c r="X27" s="14">
        <v>42.194000000000003</v>
      </c>
      <c r="Y27" s="14">
        <v>2.694</v>
      </c>
      <c r="Z27" s="14">
        <v>22.565999999999999</v>
      </c>
      <c r="AA27" s="14">
        <v>63.408999999999999</v>
      </c>
      <c r="AB27" s="14">
        <v>47.232999999999997</v>
      </c>
      <c r="AC27" s="14">
        <v>55.448999999999998</v>
      </c>
      <c r="AD27" s="14">
        <v>311.798</v>
      </c>
      <c r="AE27" s="14">
        <v>263.74299999999999</v>
      </c>
      <c r="AF27" s="14">
        <v>288.036</v>
      </c>
      <c r="AG27" s="14">
        <v>9.0809999999999995</v>
      </c>
      <c r="AH27" s="19">
        <v>5.2774677536947197</v>
      </c>
      <c r="AI27" s="19">
        <v>1.1949667998390801</v>
      </c>
      <c r="AJ27" s="19">
        <v>3.2553528358562298</v>
      </c>
      <c r="AK27" s="14">
        <v>5.4009999999999998</v>
      </c>
      <c r="AL27" s="14">
        <v>0.79200000000000004</v>
      </c>
      <c r="AM27" s="14">
        <v>3.1110000000000002</v>
      </c>
      <c r="AN27" s="14">
        <v>48.613</v>
      </c>
      <c r="AO27" s="14">
        <v>36.454999999999998</v>
      </c>
      <c r="AP27" s="14">
        <v>42.570999999999998</v>
      </c>
      <c r="AQ27" s="14">
        <v>7.4370000000000003</v>
      </c>
      <c r="AR27" s="14">
        <v>2.8530000000000002</v>
      </c>
      <c r="AS27" s="14">
        <v>5.1589999999999998</v>
      </c>
      <c r="AT27" s="14">
        <v>4.4619999999999997</v>
      </c>
      <c r="AU27" s="14">
        <v>0.95099999999999996</v>
      </c>
      <c r="AV27" s="14">
        <v>2.7170000000000001</v>
      </c>
      <c r="AW27" s="14">
        <v>480.18400000000003</v>
      </c>
      <c r="AX27" s="14">
        <v>324.36900000000003</v>
      </c>
      <c r="AY27" s="14">
        <v>402.87299999999999</v>
      </c>
      <c r="AZ27" s="14">
        <v>4.8019999999999996</v>
      </c>
      <c r="BA27" s="14">
        <v>3.2440000000000002</v>
      </c>
      <c r="BB27" s="14">
        <v>4.0289999999999999</v>
      </c>
      <c r="BC27" s="14">
        <v>22.510999999999999</v>
      </c>
      <c r="BD27" s="14">
        <v>32.298000000000002</v>
      </c>
      <c r="BE27" s="14">
        <v>21.571000000000002</v>
      </c>
      <c r="BF27" s="14">
        <v>24.507999999999999</v>
      </c>
      <c r="BG27" s="14">
        <v>40.15</v>
      </c>
      <c r="BH27" s="15">
        <v>2.6820415636141712</v>
      </c>
    </row>
    <row r="28" spans="1:60" ht="15.75" x14ac:dyDescent="0.25">
      <c r="A28" s="21">
        <v>1998</v>
      </c>
      <c r="B28" t="s">
        <v>24</v>
      </c>
      <c r="C28" s="14">
        <v>23.332999999999998</v>
      </c>
      <c r="D28" s="14">
        <v>6.14</v>
      </c>
      <c r="E28" s="14">
        <v>14.827</v>
      </c>
      <c r="F28" s="14">
        <v>20.239999999999998</v>
      </c>
      <c r="G28" s="14">
        <v>19.257999999999999</v>
      </c>
      <c r="H28" s="14">
        <v>3.59</v>
      </c>
      <c r="I28" s="14">
        <v>4.032</v>
      </c>
      <c r="J28" s="14">
        <v>3.8090000000000002</v>
      </c>
      <c r="K28" s="14">
        <v>21.628</v>
      </c>
      <c r="L28" s="14">
        <v>6.3239999999999998</v>
      </c>
      <c r="M28" s="14">
        <v>14.055999999999999</v>
      </c>
      <c r="N28" s="14">
        <v>41.417999999999999</v>
      </c>
      <c r="O28" s="14">
        <v>98.266999999999996</v>
      </c>
      <c r="P28" s="14">
        <v>17.504999999999999</v>
      </c>
      <c r="Q28" s="14">
        <v>58.31</v>
      </c>
      <c r="R28" s="14">
        <v>41.101999999999997</v>
      </c>
      <c r="S28" s="14">
        <v>53.064</v>
      </c>
      <c r="T28" s="14">
        <v>47.02</v>
      </c>
      <c r="U28" s="14">
        <v>9.782</v>
      </c>
      <c r="V28" s="14">
        <v>15.03</v>
      </c>
      <c r="W28" s="14">
        <v>12.378</v>
      </c>
      <c r="X28" s="14">
        <v>23.242999999999999</v>
      </c>
      <c r="Y28" s="14">
        <v>1.925</v>
      </c>
      <c r="Z28" s="14">
        <v>12.696</v>
      </c>
      <c r="AA28" s="14">
        <v>83.998000000000005</v>
      </c>
      <c r="AB28" s="14">
        <v>54.53</v>
      </c>
      <c r="AC28" s="14">
        <v>69.418999999999997</v>
      </c>
      <c r="AD28" s="14">
        <v>382.83800000000002</v>
      </c>
      <c r="AE28" s="14">
        <v>318.01499999999999</v>
      </c>
      <c r="AF28" s="14">
        <v>350.767</v>
      </c>
      <c r="AG28" s="14">
        <v>7.4489999999999998</v>
      </c>
      <c r="AH28" s="19">
        <v>11.5054409230125</v>
      </c>
      <c r="AI28" s="19">
        <v>1.41770237701432</v>
      </c>
      <c r="AJ28" s="19">
        <v>6.5283511133753098</v>
      </c>
      <c r="AK28" s="14">
        <v>9.9610000000000003</v>
      </c>
      <c r="AL28" s="14">
        <v>0.91600000000000004</v>
      </c>
      <c r="AM28" s="14">
        <v>5.4859999999999998</v>
      </c>
      <c r="AN28" s="14">
        <v>70.177999999999997</v>
      </c>
      <c r="AO28" s="14">
        <v>53.338000000000001</v>
      </c>
      <c r="AP28" s="14">
        <v>61.847000000000001</v>
      </c>
      <c r="AQ28" s="14">
        <v>6.7309999999999999</v>
      </c>
      <c r="AR28" s="14">
        <v>2.383</v>
      </c>
      <c r="AS28" s="14">
        <v>4.58</v>
      </c>
      <c r="AT28" s="14">
        <v>4.4870000000000001</v>
      </c>
      <c r="AU28" s="14">
        <v>0.82499999999999996</v>
      </c>
      <c r="AV28" s="14">
        <v>2.6749999999999998</v>
      </c>
      <c r="AW28" s="14">
        <v>555.77</v>
      </c>
      <c r="AX28" s="14">
        <v>393.89800000000002</v>
      </c>
      <c r="AY28" s="14">
        <v>475.68400000000003</v>
      </c>
      <c r="AZ28" s="14">
        <v>5.5579999999999998</v>
      </c>
      <c r="BA28" s="14">
        <v>3.9390000000000001</v>
      </c>
      <c r="BB28" s="14">
        <v>4.7569999999999997</v>
      </c>
      <c r="BC28" s="14">
        <v>31.187999999999999</v>
      </c>
      <c r="BD28" s="14">
        <v>21.417999999999999</v>
      </c>
      <c r="BE28" s="14">
        <v>19.538</v>
      </c>
      <c r="BF28" s="14">
        <v>22.023</v>
      </c>
      <c r="BG28" s="14">
        <v>38.191000000000003</v>
      </c>
      <c r="BH28" s="15">
        <v>9.4204084601814966</v>
      </c>
    </row>
    <row r="29" spans="1:60" ht="15.75" x14ac:dyDescent="0.25">
      <c r="A29" s="21">
        <v>1998</v>
      </c>
      <c r="B29" t="s">
        <v>25</v>
      </c>
      <c r="C29" s="14">
        <v>19.661999999999999</v>
      </c>
      <c r="D29" s="14">
        <v>3.6280000000000001</v>
      </c>
      <c r="E29" s="14">
        <v>11.64</v>
      </c>
      <c r="F29" s="14">
        <v>23.577999999999999</v>
      </c>
      <c r="G29" s="14">
        <v>11.917999999999999</v>
      </c>
      <c r="H29" s="14">
        <v>2.351</v>
      </c>
      <c r="I29" s="14">
        <v>2.3479999999999999</v>
      </c>
      <c r="J29" s="14">
        <v>2.3490000000000002</v>
      </c>
      <c r="K29" s="14">
        <v>6.3049999999999997</v>
      </c>
      <c r="L29" s="14">
        <v>2.1339999999999999</v>
      </c>
      <c r="M29" s="14">
        <v>4.218</v>
      </c>
      <c r="N29" s="14">
        <v>61.542000000000002</v>
      </c>
      <c r="O29" s="14">
        <v>114.233</v>
      </c>
      <c r="P29" s="14">
        <v>20.382000000000001</v>
      </c>
      <c r="Q29" s="14">
        <v>67.275000000000006</v>
      </c>
      <c r="R29" s="14">
        <v>33.981000000000002</v>
      </c>
      <c r="S29" s="14">
        <v>41.298000000000002</v>
      </c>
      <c r="T29" s="14">
        <v>37.695</v>
      </c>
      <c r="U29" s="14">
        <v>9.5109999999999992</v>
      </c>
      <c r="V29" s="14">
        <v>10.351000000000001</v>
      </c>
      <c r="W29" s="14">
        <v>9.9309999999999992</v>
      </c>
      <c r="X29" s="14">
        <v>13.250999999999999</v>
      </c>
      <c r="Y29" s="14">
        <v>1.8140000000000001</v>
      </c>
      <c r="Z29" s="14">
        <v>7.5279999999999996</v>
      </c>
      <c r="AA29" s="14">
        <v>40.286000000000001</v>
      </c>
      <c r="AB29" s="14">
        <v>31.266999999999999</v>
      </c>
      <c r="AC29" s="14">
        <v>35.773000000000003</v>
      </c>
      <c r="AD29" s="14">
        <v>281.041</v>
      </c>
      <c r="AE29" s="14">
        <v>238.50200000000001</v>
      </c>
      <c r="AF29" s="14">
        <v>259.863</v>
      </c>
      <c r="AG29" s="14">
        <v>9.0830000000000002</v>
      </c>
      <c r="AH29" s="19">
        <v>12.9884973867143</v>
      </c>
      <c r="AI29" s="19">
        <v>3.7764445529822601</v>
      </c>
      <c r="AJ29" s="19">
        <v>8.3103732636114298</v>
      </c>
      <c r="AK29" s="14">
        <v>13.250999999999999</v>
      </c>
      <c r="AL29" s="14">
        <v>2.028</v>
      </c>
      <c r="AM29" s="14">
        <v>7.6349999999999998</v>
      </c>
      <c r="AN29" s="14">
        <v>89.548000000000002</v>
      </c>
      <c r="AO29" s="14">
        <v>76.619</v>
      </c>
      <c r="AP29" s="14">
        <v>83.078999999999994</v>
      </c>
      <c r="AQ29" s="14">
        <v>7.266</v>
      </c>
      <c r="AR29" s="14">
        <v>6.1890000000000001</v>
      </c>
      <c r="AS29" s="14">
        <v>6.7279999999999998</v>
      </c>
      <c r="AT29" s="14">
        <v>8.0139999999999993</v>
      </c>
      <c r="AU29" s="14">
        <v>1.1739999999999999</v>
      </c>
      <c r="AV29" s="14">
        <v>4.5919999999999996</v>
      </c>
      <c r="AW29" s="14">
        <v>491.34100000000001</v>
      </c>
      <c r="AX29" s="14">
        <v>340.30500000000001</v>
      </c>
      <c r="AY29" s="14">
        <v>415.87799999999999</v>
      </c>
      <c r="AZ29" s="14">
        <v>4.9130000000000003</v>
      </c>
      <c r="BA29" s="14">
        <v>3.403</v>
      </c>
      <c r="BB29" s="14">
        <v>4.1589999999999998</v>
      </c>
      <c r="BC29" s="14">
        <v>46.584000000000003</v>
      </c>
      <c r="BD29" s="14">
        <v>51.201000000000001</v>
      </c>
      <c r="BE29" s="14">
        <v>27.780999999999999</v>
      </c>
      <c r="BF29" s="14">
        <v>32.396000000000001</v>
      </c>
      <c r="BG29" s="14">
        <v>77.962999999999994</v>
      </c>
      <c r="BH29" s="15">
        <v>11.797049711741655</v>
      </c>
    </row>
    <row r="30" spans="1:60" ht="15.75" x14ac:dyDescent="0.25">
      <c r="A30" s="21">
        <v>1998</v>
      </c>
      <c r="B30" t="s">
        <v>26</v>
      </c>
      <c r="C30" s="14">
        <v>23.681999999999999</v>
      </c>
      <c r="D30" s="14">
        <v>4.9279999999999999</v>
      </c>
      <c r="E30" s="14">
        <v>14.276</v>
      </c>
      <c r="F30" s="14">
        <v>22.527999999999999</v>
      </c>
      <c r="G30" s="14">
        <v>21.756</v>
      </c>
      <c r="H30" s="14">
        <v>2.96</v>
      </c>
      <c r="I30" s="14">
        <v>1.986</v>
      </c>
      <c r="J30" s="14">
        <v>2.472</v>
      </c>
      <c r="K30" s="14">
        <v>12.803000000000001</v>
      </c>
      <c r="L30" s="14">
        <v>4.266</v>
      </c>
      <c r="M30" s="14">
        <v>8.5220000000000002</v>
      </c>
      <c r="N30" s="14">
        <v>43.593000000000004</v>
      </c>
      <c r="O30" s="14">
        <v>92.879000000000005</v>
      </c>
      <c r="P30" s="14">
        <v>18.021000000000001</v>
      </c>
      <c r="Q30" s="14">
        <v>55.372</v>
      </c>
      <c r="R30" s="14">
        <v>44.701000000000001</v>
      </c>
      <c r="S30" s="14">
        <v>55.533000000000001</v>
      </c>
      <c r="T30" s="14">
        <v>50.133000000000003</v>
      </c>
      <c r="U30" s="14">
        <v>6.8090000000000002</v>
      </c>
      <c r="V30" s="14">
        <v>8.9740000000000002</v>
      </c>
      <c r="W30" s="14">
        <v>7.8940000000000001</v>
      </c>
      <c r="X30" s="14">
        <v>20.13</v>
      </c>
      <c r="Y30" s="14">
        <v>2.3540000000000001</v>
      </c>
      <c r="Z30" s="14">
        <v>11.250999999999999</v>
      </c>
      <c r="AA30" s="14">
        <v>69.271000000000001</v>
      </c>
      <c r="AB30" s="14">
        <v>50.015999999999998</v>
      </c>
      <c r="AC30" s="14">
        <v>59.613999999999997</v>
      </c>
      <c r="AD30" s="14">
        <v>333.92200000000003</v>
      </c>
      <c r="AE30" s="14">
        <v>298.84699999999998</v>
      </c>
      <c r="AF30" s="14">
        <v>316.51499999999999</v>
      </c>
      <c r="AG30" s="14">
        <v>7.6970000000000001</v>
      </c>
      <c r="AH30" s="19">
        <v>10.5062709304616</v>
      </c>
      <c r="AI30" s="19">
        <v>1.6872258258033099</v>
      </c>
      <c r="AJ30" s="19">
        <v>6.0950737738352503</v>
      </c>
      <c r="AK30" s="14">
        <v>8.6590000000000007</v>
      </c>
      <c r="AL30" s="14">
        <v>1.03</v>
      </c>
      <c r="AM30" s="14">
        <v>4.8330000000000002</v>
      </c>
      <c r="AN30" s="14">
        <v>56.171999999999997</v>
      </c>
      <c r="AO30" s="14">
        <v>43.911000000000001</v>
      </c>
      <c r="AP30" s="14">
        <v>50.06</v>
      </c>
      <c r="AQ30" s="14">
        <v>7.6970000000000001</v>
      </c>
      <c r="AR30" s="14">
        <v>4.34</v>
      </c>
      <c r="AS30" s="14">
        <v>6.0129999999999999</v>
      </c>
      <c r="AT30" s="14">
        <v>4.218</v>
      </c>
      <c r="AU30" s="14">
        <v>0.80900000000000005</v>
      </c>
      <c r="AV30" s="14">
        <v>2.5089999999999999</v>
      </c>
      <c r="AW30" s="14">
        <v>486.74700000000001</v>
      </c>
      <c r="AX30" s="14">
        <v>365.11900000000003</v>
      </c>
      <c r="AY30" s="14">
        <v>426.00400000000002</v>
      </c>
      <c r="AZ30" s="14">
        <v>4.867</v>
      </c>
      <c r="BA30" s="14">
        <v>3.6509999999999998</v>
      </c>
      <c r="BB30" s="14">
        <v>4.26</v>
      </c>
      <c r="BC30" s="14">
        <v>32.040999999999997</v>
      </c>
      <c r="BD30" s="14">
        <v>14.45</v>
      </c>
      <c r="BE30" s="14">
        <v>20.11</v>
      </c>
      <c r="BF30" s="14">
        <v>22.859000000000002</v>
      </c>
      <c r="BG30" s="14">
        <v>69.915000000000006</v>
      </c>
      <c r="BH30" s="15">
        <v>7.736267744779159</v>
      </c>
    </row>
    <row r="31" spans="1:60" ht="15.75" x14ac:dyDescent="0.25">
      <c r="A31" s="21">
        <v>1998</v>
      </c>
      <c r="B31" t="s">
        <v>27</v>
      </c>
      <c r="C31" s="14">
        <v>18.635000000000002</v>
      </c>
      <c r="D31" s="14">
        <v>7.2249999999999996</v>
      </c>
      <c r="E31" s="14">
        <v>12.856999999999999</v>
      </c>
      <c r="F31" s="14">
        <v>19.696000000000002</v>
      </c>
      <c r="G31" s="14">
        <v>13.932</v>
      </c>
      <c r="H31" s="14">
        <v>1.0589999999999999</v>
      </c>
      <c r="I31" s="14">
        <v>1.2390000000000001</v>
      </c>
      <c r="J31" s="14">
        <v>1.1499999999999999</v>
      </c>
      <c r="K31" s="14">
        <v>2.3290000000000002</v>
      </c>
      <c r="L31" s="14">
        <v>2.2709999999999999</v>
      </c>
      <c r="M31" s="14">
        <v>2.2999999999999998</v>
      </c>
      <c r="N31" s="14">
        <v>28.262</v>
      </c>
      <c r="O31" s="14">
        <v>77.082999999999998</v>
      </c>
      <c r="P31" s="14">
        <v>26.01</v>
      </c>
      <c r="Q31" s="14">
        <v>51.220999999999997</v>
      </c>
      <c r="R31" s="14">
        <v>42.564999999999998</v>
      </c>
      <c r="S31" s="14">
        <v>45.414999999999999</v>
      </c>
      <c r="T31" s="14">
        <v>44.008000000000003</v>
      </c>
      <c r="U31" s="14">
        <v>5.9290000000000003</v>
      </c>
      <c r="V31" s="14">
        <v>13.005000000000001</v>
      </c>
      <c r="W31" s="14">
        <v>9.5120000000000005</v>
      </c>
      <c r="X31" s="14">
        <v>12.494</v>
      </c>
      <c r="Y31" s="14">
        <v>2.6840000000000002</v>
      </c>
      <c r="Z31" s="14">
        <v>7.5259999999999998</v>
      </c>
      <c r="AA31" s="14">
        <v>26.259</v>
      </c>
      <c r="AB31" s="14">
        <v>21.675000000000001</v>
      </c>
      <c r="AC31" s="14">
        <v>23.937999999999999</v>
      </c>
      <c r="AD31" s="14">
        <v>306.21300000000002</v>
      </c>
      <c r="AE31" s="14">
        <v>289.82900000000001</v>
      </c>
      <c r="AF31" s="14">
        <v>297.916</v>
      </c>
      <c r="AG31" s="14">
        <v>4.4470000000000001</v>
      </c>
      <c r="AH31" s="19">
        <v>5.7268997688415002</v>
      </c>
      <c r="AI31" s="19">
        <v>2.0296017413982899</v>
      </c>
      <c r="AJ31" s="19">
        <v>3.85446565542619</v>
      </c>
      <c r="AK31" s="14">
        <v>4.4470000000000001</v>
      </c>
      <c r="AL31" s="14">
        <v>1.2390000000000001</v>
      </c>
      <c r="AM31" s="14">
        <v>2.8220000000000001</v>
      </c>
      <c r="AN31" s="14">
        <v>103.977</v>
      </c>
      <c r="AO31" s="14">
        <v>88.352000000000004</v>
      </c>
      <c r="AP31" s="14">
        <v>96.168999999999997</v>
      </c>
      <c r="AQ31" s="14">
        <v>4.024</v>
      </c>
      <c r="AR31" s="14">
        <v>1.032</v>
      </c>
      <c r="AS31" s="14">
        <v>2.5089999999999999</v>
      </c>
      <c r="AT31" s="14">
        <v>4.024</v>
      </c>
      <c r="AU31" s="14">
        <v>1.4450000000000001</v>
      </c>
      <c r="AV31" s="14">
        <v>2.718</v>
      </c>
      <c r="AW31" s="14">
        <v>497.22500000000002</v>
      </c>
      <c r="AX31" s="14">
        <v>414.30599999999998</v>
      </c>
      <c r="AY31" s="14">
        <v>455.34100000000001</v>
      </c>
      <c r="AZ31" s="14">
        <v>4.9720000000000004</v>
      </c>
      <c r="BA31" s="14">
        <v>4.1429999999999998</v>
      </c>
      <c r="BB31" s="14">
        <v>4.5529999999999999</v>
      </c>
      <c r="BC31" s="14">
        <v>97.906999999999996</v>
      </c>
      <c r="BD31" s="14">
        <v>36.616</v>
      </c>
      <c r="BE31" s="14">
        <v>24.812000000000001</v>
      </c>
      <c r="BF31" s="14">
        <v>28.608000000000001</v>
      </c>
      <c r="BG31" s="14">
        <v>90.7</v>
      </c>
      <c r="BH31" s="15">
        <v>12.962473073579986</v>
      </c>
    </row>
    <row r="32" spans="1:60" ht="15.75" x14ac:dyDescent="0.25">
      <c r="A32" s="21">
        <v>1998</v>
      </c>
      <c r="B32" t="s">
        <v>36</v>
      </c>
      <c r="C32" s="14">
        <v>8.6989999999999998</v>
      </c>
      <c r="D32" s="14">
        <v>2.258</v>
      </c>
      <c r="E32" s="14">
        <v>5.43</v>
      </c>
      <c r="F32" s="14">
        <v>27.408000000000001</v>
      </c>
      <c r="G32" s="14">
        <v>11.257</v>
      </c>
      <c r="H32" s="14">
        <v>2.4729999999999999</v>
      </c>
      <c r="I32" s="14">
        <v>2.625</v>
      </c>
      <c r="J32" s="14">
        <v>2.5499999999999998</v>
      </c>
      <c r="K32" s="14">
        <v>7.8550000000000004</v>
      </c>
      <c r="L32" s="14">
        <v>2.794</v>
      </c>
      <c r="M32" s="14">
        <v>5.2859999999999996</v>
      </c>
      <c r="N32" s="14">
        <v>40.746000000000002</v>
      </c>
      <c r="O32" s="14">
        <v>79.974999999999994</v>
      </c>
      <c r="P32" s="14">
        <v>15.382</v>
      </c>
      <c r="Q32" s="14">
        <v>47.204000000000001</v>
      </c>
      <c r="R32" s="14">
        <v>32.932000000000002</v>
      </c>
      <c r="S32" s="14">
        <v>42.365000000000002</v>
      </c>
      <c r="T32" s="14">
        <v>37.72</v>
      </c>
      <c r="U32" s="14">
        <v>8.2910000000000004</v>
      </c>
      <c r="V32" s="14">
        <v>11.29</v>
      </c>
      <c r="W32" s="14">
        <v>9.8130000000000006</v>
      </c>
      <c r="X32" s="14">
        <v>13.79</v>
      </c>
      <c r="Y32" s="14">
        <v>1.468</v>
      </c>
      <c r="Z32" s="14">
        <v>7.5350000000000001</v>
      </c>
      <c r="AA32" s="14">
        <v>51.61</v>
      </c>
      <c r="AB32" s="14">
        <v>42.731999999999999</v>
      </c>
      <c r="AC32" s="14">
        <v>47.118000000000002</v>
      </c>
      <c r="AD32" s="14">
        <v>357.45699999999999</v>
      </c>
      <c r="AE32" s="14">
        <v>308.69200000000001</v>
      </c>
      <c r="AF32" s="14">
        <v>332.892</v>
      </c>
      <c r="AG32" s="14">
        <v>7.5350000000000001</v>
      </c>
      <c r="AH32" s="19">
        <v>5.3522536757167503</v>
      </c>
      <c r="AI32" s="19">
        <v>0.803331928719628</v>
      </c>
      <c r="AJ32" s="19">
        <v>3.0417224161217198</v>
      </c>
      <c r="AK32" s="14">
        <v>5.3819999999999997</v>
      </c>
      <c r="AL32" s="14">
        <v>0.42299999999999999</v>
      </c>
      <c r="AM32" s="14">
        <v>2.8650000000000002</v>
      </c>
      <c r="AN32" s="14">
        <v>86.23</v>
      </c>
      <c r="AO32" s="14">
        <v>69.686999999999998</v>
      </c>
      <c r="AP32" s="14">
        <v>77.876000000000005</v>
      </c>
      <c r="AQ32" s="14">
        <v>9.3970000000000002</v>
      </c>
      <c r="AR32" s="14">
        <v>5.9269999999999996</v>
      </c>
      <c r="AS32" s="14">
        <v>7.6360000000000001</v>
      </c>
      <c r="AT32" s="14">
        <v>9.048</v>
      </c>
      <c r="AU32" s="14">
        <v>1.835</v>
      </c>
      <c r="AV32" s="14">
        <v>5.4009999999999998</v>
      </c>
      <c r="AW32" s="14">
        <v>530.41099999999994</v>
      </c>
      <c r="AX32" s="14">
        <v>400.084</v>
      </c>
      <c r="AY32" s="14">
        <v>464.50400000000002</v>
      </c>
      <c r="AZ32" s="14">
        <v>5.3040000000000003</v>
      </c>
      <c r="BA32" s="14">
        <v>4.0010000000000003</v>
      </c>
      <c r="BB32" s="14">
        <v>4.6449999999999996</v>
      </c>
      <c r="BC32" s="14">
        <v>63.017000000000003</v>
      </c>
      <c r="BD32" s="14">
        <v>46.540999999999997</v>
      </c>
      <c r="BE32" s="14">
        <v>28.065999999999999</v>
      </c>
      <c r="BF32" s="14">
        <v>33.802</v>
      </c>
      <c r="BG32" s="14">
        <v>84.998000000000005</v>
      </c>
      <c r="BH32" s="15">
        <v>9.4215954460293414</v>
      </c>
    </row>
    <row r="33" spans="1:60" ht="15.75" x14ac:dyDescent="0.25">
      <c r="A33" s="21">
        <v>1998</v>
      </c>
      <c r="B33" t="s">
        <v>28</v>
      </c>
      <c r="C33" s="14">
        <v>15.773999999999999</v>
      </c>
      <c r="D33" s="14">
        <v>3.2570000000000001</v>
      </c>
      <c r="E33" s="14">
        <v>9.4979999999999993</v>
      </c>
      <c r="F33" s="14">
        <v>32.915999999999997</v>
      </c>
      <c r="G33" s="14">
        <v>13.166</v>
      </c>
      <c r="H33" s="14">
        <v>1.6990000000000001</v>
      </c>
      <c r="I33" s="14">
        <v>2.5329999999999999</v>
      </c>
      <c r="J33" s="14">
        <v>2.117</v>
      </c>
      <c r="K33" s="14">
        <v>8.1300000000000008</v>
      </c>
      <c r="L33" s="14">
        <v>2.7749999999999999</v>
      </c>
      <c r="M33" s="14">
        <v>5.4450000000000003</v>
      </c>
      <c r="N33" s="14">
        <v>36.713999999999999</v>
      </c>
      <c r="O33" s="14">
        <v>65.039000000000001</v>
      </c>
      <c r="P33" s="14">
        <v>13.391</v>
      </c>
      <c r="Q33" s="14">
        <v>39.14</v>
      </c>
      <c r="R33" s="14">
        <v>28.271999999999998</v>
      </c>
      <c r="S33" s="14">
        <v>49.220999999999997</v>
      </c>
      <c r="T33" s="14">
        <v>38.777000000000001</v>
      </c>
      <c r="U33" s="14">
        <v>4.7320000000000002</v>
      </c>
      <c r="V33" s="14">
        <v>5.4290000000000003</v>
      </c>
      <c r="W33" s="14">
        <v>5.0819999999999999</v>
      </c>
      <c r="X33" s="14">
        <v>4.7320000000000002</v>
      </c>
      <c r="Y33" s="14">
        <v>1.327</v>
      </c>
      <c r="Z33" s="14">
        <v>3.0249999999999999</v>
      </c>
      <c r="AA33" s="14">
        <v>68.314999999999998</v>
      </c>
      <c r="AB33" s="14">
        <v>50.427</v>
      </c>
      <c r="AC33" s="14">
        <v>59.344999999999999</v>
      </c>
      <c r="AD33" s="14">
        <v>368.87700000000001</v>
      </c>
      <c r="AE33" s="14">
        <v>349.25</v>
      </c>
      <c r="AF33" s="14">
        <v>359.09500000000003</v>
      </c>
      <c r="AG33" s="14">
        <v>6.9160000000000004</v>
      </c>
      <c r="AH33" s="19">
        <v>9.2369935433415105</v>
      </c>
      <c r="AI33" s="19">
        <v>0.92246100296110001</v>
      </c>
      <c r="AJ33" s="19">
        <v>5.0769386982729197</v>
      </c>
      <c r="AK33" s="14">
        <v>8.4939999999999998</v>
      </c>
      <c r="AL33" s="14">
        <v>0.72399999999999998</v>
      </c>
      <c r="AM33" s="14">
        <v>4.5979999999999999</v>
      </c>
      <c r="AN33" s="14">
        <v>96.344999999999999</v>
      </c>
      <c r="AO33" s="14">
        <v>82.879000000000005</v>
      </c>
      <c r="AP33" s="14">
        <v>89.591999999999999</v>
      </c>
      <c r="AQ33" s="14">
        <v>5.8239999999999998</v>
      </c>
      <c r="AR33" s="14">
        <v>4.9459999999999997</v>
      </c>
      <c r="AS33" s="14">
        <v>5.3840000000000003</v>
      </c>
      <c r="AT33" s="14">
        <v>10.193</v>
      </c>
      <c r="AU33" s="14">
        <v>1.206</v>
      </c>
      <c r="AV33" s="14">
        <v>5.6859999999999999</v>
      </c>
      <c r="AW33" s="14">
        <v>546.15599999999995</v>
      </c>
      <c r="AX33" s="14">
        <v>460.358</v>
      </c>
      <c r="AY33" s="14">
        <v>503.19299999999998</v>
      </c>
      <c r="AZ33" s="14">
        <v>5.4619999999999997</v>
      </c>
      <c r="BA33" s="14">
        <v>4.6040000000000001</v>
      </c>
      <c r="BB33" s="14">
        <v>5.032</v>
      </c>
      <c r="BC33" s="14">
        <v>40.585999999999999</v>
      </c>
      <c r="BD33" s="14">
        <v>39.064</v>
      </c>
      <c r="BE33" s="14">
        <v>27.001999999999999</v>
      </c>
      <c r="BF33" s="14">
        <v>32.113999999999997</v>
      </c>
      <c r="BG33" s="14">
        <v>66.444000000000003</v>
      </c>
      <c r="BH33" s="15">
        <v>10.286445516290973</v>
      </c>
    </row>
    <row r="34" spans="1:60" ht="15.75" x14ac:dyDescent="0.25">
      <c r="A34" s="21">
        <v>1998</v>
      </c>
      <c r="B34" t="s">
        <v>29</v>
      </c>
      <c r="C34" s="14">
        <v>24.716000000000001</v>
      </c>
      <c r="D34" s="14">
        <v>4.12</v>
      </c>
      <c r="E34" s="14">
        <v>14.207000000000001</v>
      </c>
      <c r="F34" s="14">
        <v>19.251000000000001</v>
      </c>
      <c r="G34" s="14">
        <v>13.609</v>
      </c>
      <c r="H34" s="14">
        <v>2.0720000000000001</v>
      </c>
      <c r="I34" s="14">
        <v>1.9890000000000001</v>
      </c>
      <c r="J34" s="14">
        <v>2.0299999999999998</v>
      </c>
      <c r="K34" s="14">
        <v>12.728</v>
      </c>
      <c r="L34" s="14">
        <v>5.54</v>
      </c>
      <c r="M34" s="14">
        <v>9.0609999999999999</v>
      </c>
      <c r="N34" s="14">
        <v>50.805999999999997</v>
      </c>
      <c r="O34" s="14">
        <v>98.274000000000001</v>
      </c>
      <c r="P34" s="14">
        <v>22.303999999999998</v>
      </c>
      <c r="Q34" s="14">
        <v>59.511000000000003</v>
      </c>
      <c r="R34" s="14">
        <v>31.524999999999999</v>
      </c>
      <c r="S34" s="14">
        <v>40.061</v>
      </c>
      <c r="T34" s="14">
        <v>35.880000000000003</v>
      </c>
      <c r="U34" s="14">
        <v>8.14</v>
      </c>
      <c r="V34" s="14">
        <v>13.212</v>
      </c>
      <c r="W34" s="14">
        <v>10.728</v>
      </c>
      <c r="X34" s="14">
        <v>17.760000000000002</v>
      </c>
      <c r="Y34" s="14">
        <v>1.9890000000000001</v>
      </c>
      <c r="Z34" s="14">
        <v>9.7129999999999992</v>
      </c>
      <c r="AA34" s="14">
        <v>47.953000000000003</v>
      </c>
      <c r="AB34" s="14">
        <v>39.634999999999998</v>
      </c>
      <c r="AC34" s="14">
        <v>43.709000000000003</v>
      </c>
      <c r="AD34" s="14">
        <v>361.86599999999999</v>
      </c>
      <c r="AE34" s="14">
        <v>318.50200000000001</v>
      </c>
      <c r="AF34" s="14">
        <v>339.81299999999999</v>
      </c>
      <c r="AG34" s="14">
        <v>9.3239999999999998</v>
      </c>
      <c r="AH34" s="19">
        <v>4.5372222369261799</v>
      </c>
      <c r="AI34" s="19">
        <v>1.4145422010983899</v>
      </c>
      <c r="AJ34" s="19">
        <v>2.9236774014355298</v>
      </c>
      <c r="AK34" s="14">
        <v>5.18</v>
      </c>
      <c r="AL34" s="14">
        <v>0.56799999999999995</v>
      </c>
      <c r="AM34" s="14">
        <v>2.827</v>
      </c>
      <c r="AN34" s="14">
        <v>76.072999999999993</v>
      </c>
      <c r="AO34" s="14">
        <v>57.819000000000003</v>
      </c>
      <c r="AP34" s="14">
        <v>66.759</v>
      </c>
      <c r="AQ34" s="14">
        <v>3.7</v>
      </c>
      <c r="AR34" s="14">
        <v>0.85199999999999998</v>
      </c>
      <c r="AS34" s="14">
        <v>2.2469999999999999</v>
      </c>
      <c r="AT34" s="14">
        <v>1.036</v>
      </c>
      <c r="AU34" s="14">
        <v>0.71</v>
      </c>
      <c r="AV34" s="14">
        <v>0.87</v>
      </c>
      <c r="AW34" s="14">
        <v>548.053</v>
      </c>
      <c r="AX34" s="14">
        <v>408.56900000000002</v>
      </c>
      <c r="AY34" s="14">
        <v>476.95499999999998</v>
      </c>
      <c r="AZ34" s="14">
        <v>5.4809999999999999</v>
      </c>
      <c r="BA34" s="14">
        <v>4.0860000000000003</v>
      </c>
      <c r="BB34" s="14">
        <v>4.7699999999999996</v>
      </c>
      <c r="BC34" s="14">
        <v>56.622999999999998</v>
      </c>
      <c r="BD34" s="14">
        <v>22.204999999999998</v>
      </c>
      <c r="BE34" s="14">
        <v>25.326000000000001</v>
      </c>
      <c r="BF34" s="14">
        <v>30.651</v>
      </c>
      <c r="BG34" s="14">
        <v>53.353000000000002</v>
      </c>
      <c r="BH34" s="15">
        <v>7.5761617670597019</v>
      </c>
    </row>
    <row r="35" spans="1:60" ht="15.75" x14ac:dyDescent="0.25">
      <c r="A35" s="21">
        <v>1999</v>
      </c>
      <c r="B35" t="s">
        <v>2</v>
      </c>
      <c r="C35" s="14">
        <v>16.952000000000002</v>
      </c>
      <c r="D35" s="14">
        <v>4.4880000000000004</v>
      </c>
      <c r="E35" s="14">
        <v>10.635999999999999</v>
      </c>
      <c r="F35" s="14">
        <v>19.946000000000002</v>
      </c>
      <c r="G35" s="14">
        <v>14.819000000000001</v>
      </c>
      <c r="H35" s="14">
        <v>2.4729999999999999</v>
      </c>
      <c r="I35" s="14">
        <v>2.56</v>
      </c>
      <c r="J35" s="14">
        <v>2.5169999999999999</v>
      </c>
      <c r="K35" s="14">
        <v>8.9510000000000005</v>
      </c>
      <c r="L35" s="14">
        <v>4.0010000000000003</v>
      </c>
      <c r="M35" s="14">
        <v>6.4409999999999998</v>
      </c>
      <c r="N35" s="14">
        <v>45.064</v>
      </c>
      <c r="O35" s="14">
        <v>89.11</v>
      </c>
      <c r="P35" s="14">
        <v>21.265999999999998</v>
      </c>
      <c r="Q35" s="14">
        <v>54.747999999999998</v>
      </c>
      <c r="R35" s="14">
        <v>41.786000000000001</v>
      </c>
      <c r="S35" s="14">
        <v>50.957000000000001</v>
      </c>
      <c r="T35" s="14">
        <v>46.436</v>
      </c>
      <c r="U35" s="14">
        <v>7.8109999999999999</v>
      </c>
      <c r="V35" s="14">
        <v>11.192</v>
      </c>
      <c r="W35" s="14">
        <v>9.5250000000000004</v>
      </c>
      <c r="X35" s="14">
        <v>22.131</v>
      </c>
      <c r="Y35" s="14">
        <v>2.8010000000000002</v>
      </c>
      <c r="Z35" s="14">
        <v>12.340999999999999</v>
      </c>
      <c r="AA35" s="14">
        <v>49.38</v>
      </c>
      <c r="AB35" s="14">
        <v>39.984000000000002</v>
      </c>
      <c r="AC35" s="14">
        <v>44.619</v>
      </c>
      <c r="AD35" s="14">
        <v>330.11</v>
      </c>
      <c r="AE35" s="14">
        <v>296.92500000000001</v>
      </c>
      <c r="AF35" s="14">
        <v>313.35000000000002</v>
      </c>
      <c r="AG35" s="14">
        <v>7.7409999999999997</v>
      </c>
      <c r="AH35" s="19">
        <v>7.32533035744411</v>
      </c>
      <c r="AI35" s="19">
        <v>1.5672513688434699</v>
      </c>
      <c r="AJ35" s="19">
        <v>4.4067118128210998</v>
      </c>
      <c r="AK35" s="14">
        <v>5.8029999999999999</v>
      </c>
      <c r="AL35" s="14">
        <v>1.0209999999999999</v>
      </c>
      <c r="AM35" s="14">
        <v>3.379</v>
      </c>
      <c r="AN35" s="14">
        <v>80.388999999999996</v>
      </c>
      <c r="AO35" s="14">
        <v>65.040999999999997</v>
      </c>
      <c r="AP35" s="14">
        <v>72.628</v>
      </c>
      <c r="AQ35" s="14">
        <v>5.2279999999999998</v>
      </c>
      <c r="AR35" s="14">
        <v>2.8690000000000002</v>
      </c>
      <c r="AS35" s="14">
        <v>4.032</v>
      </c>
      <c r="AT35" s="14">
        <v>7.391</v>
      </c>
      <c r="AU35" s="14">
        <v>1.2210000000000001</v>
      </c>
      <c r="AV35" s="14">
        <v>4.2629999999999999</v>
      </c>
      <c r="AW35" s="14">
        <v>509.20100000000002</v>
      </c>
      <c r="AX35" s="14">
        <v>392.69</v>
      </c>
      <c r="AY35" s="14">
        <v>450.26799999999997</v>
      </c>
      <c r="AZ35" s="14">
        <v>5.0919999999999996</v>
      </c>
      <c r="BA35" s="14">
        <v>3.927</v>
      </c>
      <c r="BB35" s="14">
        <v>4.5030000000000001</v>
      </c>
      <c r="BC35" s="14">
        <v>53.515999999999998</v>
      </c>
      <c r="BD35" s="14">
        <v>31.736000000000001</v>
      </c>
      <c r="BE35" s="14">
        <v>22.722000000000001</v>
      </c>
      <c r="BF35" s="14">
        <v>26.585999999999999</v>
      </c>
      <c r="BG35" s="14">
        <v>77.313000000000002</v>
      </c>
      <c r="BH35" s="15">
        <v>9.6637208675299942</v>
      </c>
    </row>
    <row r="36" spans="1:60" ht="15.75" x14ac:dyDescent="0.25">
      <c r="A36" s="21">
        <v>1999</v>
      </c>
      <c r="B36" t="s">
        <v>3</v>
      </c>
      <c r="C36" s="14">
        <v>14.022</v>
      </c>
      <c r="D36" s="14">
        <v>3.2970000000000002</v>
      </c>
      <c r="E36" s="14">
        <v>8.5370000000000008</v>
      </c>
      <c r="F36" s="14">
        <v>16.036000000000001</v>
      </c>
      <c r="G36" s="14">
        <v>14.621</v>
      </c>
      <c r="H36" s="14">
        <v>2.589</v>
      </c>
      <c r="I36" s="14">
        <v>2.2669999999999999</v>
      </c>
      <c r="J36" s="14">
        <v>2.4239999999999999</v>
      </c>
      <c r="K36" s="14">
        <v>9.4920000000000009</v>
      </c>
      <c r="L36" s="14">
        <v>7.2130000000000001</v>
      </c>
      <c r="M36" s="14">
        <v>8.3260000000000005</v>
      </c>
      <c r="N36" s="14">
        <v>45.698999999999998</v>
      </c>
      <c r="O36" s="14">
        <v>72.266000000000005</v>
      </c>
      <c r="P36" s="14">
        <v>19.989999999999998</v>
      </c>
      <c r="Q36" s="14">
        <v>45.530999999999999</v>
      </c>
      <c r="R36" s="14">
        <v>44.438000000000002</v>
      </c>
      <c r="S36" s="14">
        <v>56.055999999999997</v>
      </c>
      <c r="T36" s="14">
        <v>50.378999999999998</v>
      </c>
      <c r="U36" s="14">
        <v>10.138999999999999</v>
      </c>
      <c r="V36" s="14">
        <v>14.632</v>
      </c>
      <c r="W36" s="14">
        <v>12.436999999999999</v>
      </c>
      <c r="X36" s="14">
        <v>4.3140000000000001</v>
      </c>
      <c r="Y36" s="14">
        <v>0.41199999999999998</v>
      </c>
      <c r="Z36" s="14">
        <v>2.319</v>
      </c>
      <c r="AA36" s="14">
        <v>40.771000000000001</v>
      </c>
      <c r="AB36" s="14">
        <v>26.585000000000001</v>
      </c>
      <c r="AC36" s="14">
        <v>33.621000000000002</v>
      </c>
      <c r="AD36" s="14">
        <v>320.774</v>
      </c>
      <c r="AE36" s="14">
        <v>289.346</v>
      </c>
      <c r="AF36" s="14">
        <v>304.80599999999998</v>
      </c>
      <c r="AG36" s="14">
        <v>7.3339999999999996</v>
      </c>
      <c r="AH36" s="19">
        <v>7.6294277929155303</v>
      </c>
      <c r="AI36" s="19">
        <v>1.5537118175320801</v>
      </c>
      <c r="AJ36" s="19">
        <v>4.5142411029618703</v>
      </c>
      <c r="AK36" s="14">
        <v>6.4720000000000004</v>
      </c>
      <c r="AL36" s="14">
        <v>0.82399999999999995</v>
      </c>
      <c r="AM36" s="14">
        <v>3.5830000000000002</v>
      </c>
      <c r="AN36" s="14">
        <v>62.127000000000002</v>
      </c>
      <c r="AO36" s="14">
        <v>52.345999999999997</v>
      </c>
      <c r="AP36" s="14">
        <v>57.23</v>
      </c>
      <c r="AQ36" s="14">
        <v>2.8039999999999998</v>
      </c>
      <c r="AR36" s="14">
        <v>2.0609999999999999</v>
      </c>
      <c r="AS36" s="14">
        <v>2.4239999999999999</v>
      </c>
      <c r="AT36" s="14">
        <v>5.3929999999999998</v>
      </c>
      <c r="AU36" s="14">
        <v>0.20599999999999999</v>
      </c>
      <c r="AV36" s="14">
        <v>2.74</v>
      </c>
      <c r="AW36" s="14">
        <v>460.56</v>
      </c>
      <c r="AX36" s="14">
        <v>366.834</v>
      </c>
      <c r="AY36" s="14">
        <v>412.83800000000002</v>
      </c>
      <c r="AZ36" s="14">
        <v>4.6059999999999999</v>
      </c>
      <c r="BA36" s="14">
        <v>3.6680000000000001</v>
      </c>
      <c r="BB36" s="14">
        <v>4.1280000000000001</v>
      </c>
      <c r="BC36" s="14">
        <v>18.939</v>
      </c>
      <c r="BD36" s="14">
        <v>16.571000000000002</v>
      </c>
      <c r="BE36" s="14">
        <v>20.161999999999999</v>
      </c>
      <c r="BF36" s="14">
        <v>22.736000000000001</v>
      </c>
      <c r="BG36" s="14">
        <v>79.048000000000002</v>
      </c>
      <c r="BH36" s="15">
        <v>10.163366709327713</v>
      </c>
    </row>
    <row r="37" spans="1:60" ht="15.75" x14ac:dyDescent="0.25">
      <c r="A37" s="21">
        <v>1999</v>
      </c>
      <c r="B37" t="s">
        <v>4</v>
      </c>
      <c r="C37" s="14">
        <v>11.625</v>
      </c>
      <c r="D37" s="14">
        <v>3.2730000000000001</v>
      </c>
      <c r="E37" s="14">
        <v>7.516</v>
      </c>
      <c r="F37" s="14">
        <v>14.706</v>
      </c>
      <c r="G37" s="14">
        <v>19.190000000000001</v>
      </c>
      <c r="H37" s="14">
        <v>4.2270000000000003</v>
      </c>
      <c r="I37" s="14">
        <v>2.8530000000000002</v>
      </c>
      <c r="J37" s="14">
        <v>3.5510000000000002</v>
      </c>
      <c r="K37" s="14">
        <v>11.869</v>
      </c>
      <c r="L37" s="14">
        <v>4.7839999999999998</v>
      </c>
      <c r="M37" s="14">
        <v>8.3829999999999991</v>
      </c>
      <c r="N37" s="14">
        <v>41.170999999999999</v>
      </c>
      <c r="O37" s="14">
        <v>134.94800000000001</v>
      </c>
      <c r="P37" s="14">
        <v>25.01</v>
      </c>
      <c r="Q37" s="14">
        <v>80.853999999999999</v>
      </c>
      <c r="R37" s="14">
        <v>43.491999999999997</v>
      </c>
      <c r="S37" s="14">
        <v>51.698</v>
      </c>
      <c r="T37" s="14">
        <v>47.53</v>
      </c>
      <c r="U37" s="14">
        <v>6.5039999999999996</v>
      </c>
      <c r="V37" s="14">
        <v>7.5529999999999999</v>
      </c>
      <c r="W37" s="14">
        <v>7.02</v>
      </c>
      <c r="X37" s="14">
        <v>44.223999999999997</v>
      </c>
      <c r="Y37" s="14">
        <v>4.28</v>
      </c>
      <c r="Z37" s="14">
        <v>24.57</v>
      </c>
      <c r="AA37" s="14">
        <v>68.775000000000006</v>
      </c>
      <c r="AB37" s="14">
        <v>44.228999999999999</v>
      </c>
      <c r="AC37" s="14">
        <v>56.738</v>
      </c>
      <c r="AD37" s="14">
        <v>338.50700000000001</v>
      </c>
      <c r="AE37" s="14">
        <v>268.14100000000002</v>
      </c>
      <c r="AF37" s="14">
        <v>303.96699999999998</v>
      </c>
      <c r="AG37" s="14">
        <v>6.1779999999999999</v>
      </c>
      <c r="AH37" s="19">
        <v>6.9433382753564601</v>
      </c>
      <c r="AI37" s="19">
        <v>1.27425599378163</v>
      </c>
      <c r="AJ37" s="19">
        <v>4.1643198988903096</v>
      </c>
      <c r="AK37" s="14">
        <v>7.6420000000000003</v>
      </c>
      <c r="AL37" s="14">
        <v>0.67100000000000004</v>
      </c>
      <c r="AM37" s="14">
        <v>4.2119999999999997</v>
      </c>
      <c r="AN37" s="14">
        <v>92.430999999999997</v>
      </c>
      <c r="AO37" s="14">
        <v>57.741</v>
      </c>
      <c r="AP37" s="14">
        <v>75.361999999999995</v>
      </c>
      <c r="AQ37" s="14">
        <v>11.706</v>
      </c>
      <c r="AR37" s="14">
        <v>3.609</v>
      </c>
      <c r="AS37" s="14">
        <v>7.7220000000000004</v>
      </c>
      <c r="AT37" s="14">
        <v>16.420999999999999</v>
      </c>
      <c r="AU37" s="14">
        <v>2.6859999999999999</v>
      </c>
      <c r="AV37" s="14">
        <v>9.6630000000000003</v>
      </c>
      <c r="AW37" s="14">
        <v>572.06500000000005</v>
      </c>
      <c r="AX37" s="14">
        <v>357.52199999999999</v>
      </c>
      <c r="AY37" s="14">
        <v>466.66699999999997</v>
      </c>
      <c r="AZ37" s="14">
        <v>5.7210000000000001</v>
      </c>
      <c r="BA37" s="14">
        <v>3.5750000000000002</v>
      </c>
      <c r="BB37" s="14">
        <v>4.6669999999999998</v>
      </c>
      <c r="BC37" s="14">
        <v>42.982999999999997</v>
      </c>
      <c r="BD37" s="14">
        <v>11.004</v>
      </c>
      <c r="BE37" s="14">
        <v>15.893000000000001</v>
      </c>
      <c r="BF37" s="14">
        <v>17.367000000000001</v>
      </c>
      <c r="BG37" s="14">
        <v>38.667000000000002</v>
      </c>
      <c r="BH37" s="15">
        <v>11.684206986987661</v>
      </c>
    </row>
    <row r="38" spans="1:60" ht="15.75" x14ac:dyDescent="0.25">
      <c r="A38" s="21">
        <v>1999</v>
      </c>
      <c r="B38" t="s">
        <v>5</v>
      </c>
      <c r="C38" s="14">
        <v>18.411999999999999</v>
      </c>
      <c r="D38" s="14">
        <v>3.8929999999999998</v>
      </c>
      <c r="E38" s="14">
        <v>11.353999999999999</v>
      </c>
      <c r="F38" s="14">
        <v>17.736000000000001</v>
      </c>
      <c r="G38" s="14">
        <v>10.433</v>
      </c>
      <c r="H38" s="14">
        <v>3.222</v>
      </c>
      <c r="I38" s="14">
        <v>2.92</v>
      </c>
      <c r="J38" s="14">
        <v>3.0750000000000002</v>
      </c>
      <c r="K38" s="14">
        <v>17.492000000000001</v>
      </c>
      <c r="L38" s="14">
        <v>8.7590000000000003</v>
      </c>
      <c r="M38" s="14">
        <v>13.247</v>
      </c>
      <c r="N38" s="14">
        <v>65.63</v>
      </c>
      <c r="O38" s="14">
        <v>78.712999999999994</v>
      </c>
      <c r="P38" s="14">
        <v>18.978000000000002</v>
      </c>
      <c r="Q38" s="14">
        <v>49.674999999999997</v>
      </c>
      <c r="R38" s="14">
        <v>37.284999999999997</v>
      </c>
      <c r="S38" s="14">
        <v>41.848999999999997</v>
      </c>
      <c r="T38" s="14">
        <v>39.503999999999998</v>
      </c>
      <c r="U38" s="14">
        <v>5.984</v>
      </c>
      <c r="V38" s="14">
        <v>11.679</v>
      </c>
      <c r="W38" s="14">
        <v>8.7520000000000007</v>
      </c>
      <c r="X38" s="14">
        <v>13.349</v>
      </c>
      <c r="Y38" s="14">
        <v>2.4329999999999998</v>
      </c>
      <c r="Z38" s="14">
        <v>8.0429999999999993</v>
      </c>
      <c r="AA38" s="14">
        <v>58.459000000000003</v>
      </c>
      <c r="AB38" s="14">
        <v>37.469000000000001</v>
      </c>
      <c r="AC38" s="14">
        <v>48.256</v>
      </c>
      <c r="AD38" s="14">
        <v>320.834</v>
      </c>
      <c r="AE38" s="14">
        <v>249.63399999999999</v>
      </c>
      <c r="AF38" s="14">
        <v>286.22300000000001</v>
      </c>
      <c r="AG38" s="14">
        <v>10.587</v>
      </c>
      <c r="AH38" s="19">
        <v>4.6196844755503204</v>
      </c>
      <c r="AI38" s="19">
        <v>0</v>
      </c>
      <c r="AJ38" s="19">
        <v>2.3749302364243099</v>
      </c>
      <c r="AK38" s="14">
        <v>7.3650000000000002</v>
      </c>
      <c r="AL38" s="14">
        <v>0</v>
      </c>
      <c r="AM38" s="14">
        <v>3.7850000000000001</v>
      </c>
      <c r="AN38" s="14">
        <v>54.316000000000003</v>
      </c>
      <c r="AO38" s="14">
        <v>54.014000000000003</v>
      </c>
      <c r="AP38" s="14">
        <v>54.17</v>
      </c>
      <c r="AQ38" s="14">
        <v>3.222</v>
      </c>
      <c r="AR38" s="14">
        <v>3.4060000000000001</v>
      </c>
      <c r="AS38" s="14">
        <v>3.3119999999999998</v>
      </c>
      <c r="AT38" s="14">
        <v>6.444</v>
      </c>
      <c r="AU38" s="14">
        <v>0.48699999999999999</v>
      </c>
      <c r="AV38" s="14">
        <v>3.548</v>
      </c>
      <c r="AW38" s="14">
        <v>457.08600000000001</v>
      </c>
      <c r="AX38" s="14">
        <v>327.00599999999997</v>
      </c>
      <c r="AY38" s="14">
        <v>393.85300000000001</v>
      </c>
      <c r="AZ38" s="14">
        <v>4.5709999999999997</v>
      </c>
      <c r="BA38" s="14">
        <v>3.27</v>
      </c>
      <c r="BB38" s="14">
        <v>3.9390000000000001</v>
      </c>
      <c r="BC38" s="14">
        <v>22.547000000000001</v>
      </c>
      <c r="BD38" s="14">
        <v>16.396999999999998</v>
      </c>
      <c r="BE38" s="14">
        <v>17.238</v>
      </c>
      <c r="BF38" s="14">
        <v>18.934999999999999</v>
      </c>
      <c r="BG38" s="14">
        <v>39.655000000000001</v>
      </c>
      <c r="BH38" s="15">
        <v>8.8232378308714186</v>
      </c>
    </row>
    <row r="39" spans="1:60" ht="15.75" x14ac:dyDescent="0.25">
      <c r="A39" s="21">
        <v>1999</v>
      </c>
      <c r="B39" t="s">
        <v>6</v>
      </c>
      <c r="C39" s="14">
        <v>21.231999999999999</v>
      </c>
      <c r="D39" s="14">
        <v>4.6539999999999999</v>
      </c>
      <c r="E39" s="14">
        <v>13.144</v>
      </c>
      <c r="F39" s="14">
        <v>23.396999999999998</v>
      </c>
      <c r="G39" s="14">
        <v>8.69</v>
      </c>
      <c r="H39" s="14">
        <v>1.722</v>
      </c>
      <c r="I39" s="14">
        <v>0.58199999999999996</v>
      </c>
      <c r="J39" s="14">
        <v>1.1559999999999999</v>
      </c>
      <c r="K39" s="14">
        <v>6.3120000000000003</v>
      </c>
      <c r="L39" s="14">
        <v>2.6179999999999999</v>
      </c>
      <c r="M39" s="14">
        <v>4.4779999999999998</v>
      </c>
      <c r="N39" s="14">
        <v>27.486999999999998</v>
      </c>
      <c r="O39" s="14">
        <v>91.813000000000002</v>
      </c>
      <c r="P39" s="14">
        <v>22.396999999999998</v>
      </c>
      <c r="Q39" s="14">
        <v>57.487000000000002</v>
      </c>
      <c r="R39" s="14">
        <v>24.962</v>
      </c>
      <c r="S39" s="14">
        <v>38.685000000000002</v>
      </c>
      <c r="T39" s="14">
        <v>31.777000000000001</v>
      </c>
      <c r="U39" s="14">
        <v>3.1560000000000001</v>
      </c>
      <c r="V39" s="14">
        <v>3.7810000000000001</v>
      </c>
      <c r="W39" s="14">
        <v>3.4670000000000001</v>
      </c>
      <c r="X39" s="14">
        <v>19.510000000000002</v>
      </c>
      <c r="Y39" s="14">
        <v>1.7450000000000001</v>
      </c>
      <c r="Z39" s="14">
        <v>10.689</v>
      </c>
      <c r="AA39" s="14">
        <v>49.923999999999999</v>
      </c>
      <c r="AB39" s="14">
        <v>27.922999999999998</v>
      </c>
      <c r="AC39" s="14">
        <v>38.999000000000002</v>
      </c>
      <c r="AD39" s="14">
        <v>267.98</v>
      </c>
      <c r="AE39" s="14">
        <v>220.76900000000001</v>
      </c>
      <c r="AF39" s="14">
        <v>244.536</v>
      </c>
      <c r="AG39" s="14">
        <v>4.5910000000000002</v>
      </c>
      <c r="AH39" s="19">
        <v>12.9393074595108</v>
      </c>
      <c r="AI39" s="19">
        <v>2.1416180638345002</v>
      </c>
      <c r="AJ39" s="19">
        <v>7.5217054929940703</v>
      </c>
      <c r="AK39" s="14">
        <v>11.477</v>
      </c>
      <c r="AL39" s="14">
        <v>1.454</v>
      </c>
      <c r="AM39" s="14">
        <v>6.5</v>
      </c>
      <c r="AN39" s="14">
        <v>55.948999999999998</v>
      </c>
      <c r="AO39" s="14">
        <v>42.176000000000002</v>
      </c>
      <c r="AP39" s="14">
        <v>49.109000000000002</v>
      </c>
      <c r="AQ39" s="14">
        <v>2.2949999999999999</v>
      </c>
      <c r="AR39" s="14">
        <v>2.6179999999999999</v>
      </c>
      <c r="AS39" s="14">
        <v>2.4550000000000001</v>
      </c>
      <c r="AT39" s="14">
        <v>5.4509999999999996</v>
      </c>
      <c r="AU39" s="14">
        <v>0.29099999999999998</v>
      </c>
      <c r="AV39" s="14">
        <v>2.8889999999999998</v>
      </c>
      <c r="AW39" s="14">
        <v>433.24400000000003</v>
      </c>
      <c r="AX39" s="14">
        <v>300.46600000000001</v>
      </c>
      <c r="AY39" s="14">
        <v>367.45400000000001</v>
      </c>
      <c r="AZ39" s="14">
        <v>4.3319999999999999</v>
      </c>
      <c r="BA39" s="14">
        <v>3.0049999999999999</v>
      </c>
      <c r="BB39" s="14">
        <v>3.6749999999999998</v>
      </c>
      <c r="BC39" s="14">
        <v>40.942</v>
      </c>
      <c r="BD39" s="14">
        <v>22.879000000000001</v>
      </c>
      <c r="BE39" s="14">
        <v>25.786999999999999</v>
      </c>
      <c r="BF39" s="14">
        <v>30.117000000000001</v>
      </c>
      <c r="BG39" s="14">
        <v>54.648000000000003</v>
      </c>
      <c r="BH39" s="15">
        <v>8.98658084886757</v>
      </c>
    </row>
    <row r="40" spans="1:60" ht="15.75" x14ac:dyDescent="0.25">
      <c r="A40" s="21">
        <v>1999</v>
      </c>
      <c r="B40" t="s">
        <v>33</v>
      </c>
      <c r="C40" s="14">
        <v>14.688000000000001</v>
      </c>
      <c r="D40" s="14">
        <v>4.0650000000000004</v>
      </c>
      <c r="E40" s="14">
        <v>9.3789999999999996</v>
      </c>
      <c r="F40" s="14">
        <v>15.180999999999999</v>
      </c>
      <c r="G40" s="14">
        <v>23.045999999999999</v>
      </c>
      <c r="H40" s="14">
        <v>3.1970000000000001</v>
      </c>
      <c r="I40" s="14">
        <v>2.1619999999999999</v>
      </c>
      <c r="J40" s="14">
        <v>2.68</v>
      </c>
      <c r="K40" s="14">
        <v>16.588999999999999</v>
      </c>
      <c r="L40" s="14">
        <v>5.016</v>
      </c>
      <c r="M40" s="14">
        <v>10.805</v>
      </c>
      <c r="N40" s="14">
        <v>46.411999999999999</v>
      </c>
      <c r="O40" s="14">
        <v>68.427999999999997</v>
      </c>
      <c r="P40" s="14">
        <v>16.259</v>
      </c>
      <c r="Q40" s="14">
        <v>42.356999999999999</v>
      </c>
      <c r="R40" s="14">
        <v>48.47</v>
      </c>
      <c r="S40" s="14">
        <v>65.989000000000004</v>
      </c>
      <c r="T40" s="14">
        <v>57.225000000000001</v>
      </c>
      <c r="U40" s="14">
        <v>7.5170000000000003</v>
      </c>
      <c r="V40" s="14">
        <v>12.627000000000001</v>
      </c>
      <c r="W40" s="14">
        <v>10.071</v>
      </c>
      <c r="X40" s="14">
        <v>11.491</v>
      </c>
      <c r="Y40" s="14">
        <v>1.8160000000000001</v>
      </c>
      <c r="Z40" s="14">
        <v>6.6559999999999997</v>
      </c>
      <c r="AA40" s="14">
        <v>66.873000000000005</v>
      </c>
      <c r="AB40" s="14">
        <v>45.923999999999999</v>
      </c>
      <c r="AC40" s="14">
        <v>56.404000000000003</v>
      </c>
      <c r="AD40" s="14">
        <v>342.57400000000001</v>
      </c>
      <c r="AE40" s="14">
        <v>311.09100000000001</v>
      </c>
      <c r="AF40" s="14">
        <v>326.88400000000001</v>
      </c>
      <c r="AG40" s="14">
        <v>8.0350000000000001</v>
      </c>
      <c r="AH40" s="19">
        <v>8.3753016761623496</v>
      </c>
      <c r="AI40" s="19">
        <v>2.2351613227684699</v>
      </c>
      <c r="AJ40" s="19">
        <v>5.32676365815494</v>
      </c>
      <c r="AK40" s="14">
        <v>6.048</v>
      </c>
      <c r="AL40" s="14">
        <v>1.2110000000000001</v>
      </c>
      <c r="AM40" s="14">
        <v>3.6309999999999998</v>
      </c>
      <c r="AN40" s="14">
        <v>48.902000000000001</v>
      </c>
      <c r="AO40" s="14">
        <v>37.966999999999999</v>
      </c>
      <c r="AP40" s="14">
        <v>43.438000000000002</v>
      </c>
      <c r="AQ40" s="14">
        <v>7.258</v>
      </c>
      <c r="AR40" s="14">
        <v>3.2</v>
      </c>
      <c r="AS40" s="14">
        <v>5.23</v>
      </c>
      <c r="AT40" s="14">
        <v>3.37</v>
      </c>
      <c r="AU40" s="14">
        <v>0.77800000000000002</v>
      </c>
      <c r="AV40" s="14">
        <v>2.0750000000000002</v>
      </c>
      <c r="AW40" s="14">
        <v>466.90300000000002</v>
      </c>
      <c r="AX40" s="14">
        <v>371.97699999999998</v>
      </c>
      <c r="AY40" s="14">
        <v>419.50700000000001</v>
      </c>
      <c r="AZ40" s="14">
        <v>4.6689999999999996</v>
      </c>
      <c r="BA40" s="14">
        <v>3.72</v>
      </c>
      <c r="BB40" s="14">
        <v>4.1950000000000003</v>
      </c>
      <c r="BC40" s="14">
        <v>26.521000000000001</v>
      </c>
      <c r="BD40" s="14">
        <v>13.442</v>
      </c>
      <c r="BE40" s="14">
        <v>18.806000000000001</v>
      </c>
      <c r="BF40" s="14">
        <v>21.239000000000001</v>
      </c>
      <c r="BG40" s="14">
        <v>40.337000000000003</v>
      </c>
      <c r="BH40" s="15">
        <v>5.9980006664445185</v>
      </c>
    </row>
    <row r="41" spans="1:60" ht="15.75" x14ac:dyDescent="0.25">
      <c r="A41" s="21">
        <v>1999</v>
      </c>
      <c r="B41" t="s">
        <v>7</v>
      </c>
      <c r="C41" s="14">
        <v>19.794</v>
      </c>
      <c r="D41" s="14">
        <v>3.7120000000000002</v>
      </c>
      <c r="E41" s="14">
        <v>11.728999999999999</v>
      </c>
      <c r="F41" s="14">
        <v>22.986999999999998</v>
      </c>
      <c r="G41" s="14">
        <v>11.89</v>
      </c>
      <c r="H41" s="14">
        <v>3.3610000000000002</v>
      </c>
      <c r="I41" s="14">
        <v>4.4539999999999997</v>
      </c>
      <c r="J41" s="14">
        <v>3.91</v>
      </c>
      <c r="K41" s="14">
        <v>12.324999999999999</v>
      </c>
      <c r="L41" s="14">
        <v>3.7120000000000002</v>
      </c>
      <c r="M41" s="14">
        <v>8.0050000000000008</v>
      </c>
      <c r="N41" s="14">
        <v>45.8</v>
      </c>
      <c r="O41" s="14">
        <v>84.778000000000006</v>
      </c>
      <c r="P41" s="14">
        <v>20.045000000000002</v>
      </c>
      <c r="Q41" s="14">
        <v>52.313000000000002</v>
      </c>
      <c r="R41" s="14">
        <v>38.841000000000001</v>
      </c>
      <c r="S41" s="14">
        <v>50.854999999999997</v>
      </c>
      <c r="T41" s="14">
        <v>44.866999999999997</v>
      </c>
      <c r="U41" s="14">
        <v>7.4690000000000003</v>
      </c>
      <c r="V41" s="14">
        <v>10.023</v>
      </c>
      <c r="W41" s="14">
        <v>8.75</v>
      </c>
      <c r="X41" s="14">
        <v>16.059000000000001</v>
      </c>
      <c r="Y41" s="14">
        <v>3.3410000000000002</v>
      </c>
      <c r="Z41" s="14">
        <v>9.6809999999999992</v>
      </c>
      <c r="AA41" s="14">
        <v>56.393999999999998</v>
      </c>
      <c r="AB41" s="14">
        <v>48.256999999999998</v>
      </c>
      <c r="AC41" s="14">
        <v>52.313000000000002</v>
      </c>
      <c r="AD41" s="14">
        <v>342.84800000000001</v>
      </c>
      <c r="AE41" s="14">
        <v>296.22300000000001</v>
      </c>
      <c r="AF41" s="14">
        <v>319.65100000000001</v>
      </c>
      <c r="AG41" s="14">
        <v>8.2159999999999993</v>
      </c>
      <c r="AH41" s="19">
        <v>9.5097712900004794</v>
      </c>
      <c r="AI41" s="19">
        <v>0.93524372451460802</v>
      </c>
      <c r="AJ41" s="19">
        <v>5.1867464482574901</v>
      </c>
      <c r="AK41" s="14">
        <v>7.4690000000000003</v>
      </c>
      <c r="AL41" s="14">
        <v>0.74199999999999999</v>
      </c>
      <c r="AM41" s="14">
        <v>4.0960000000000001</v>
      </c>
      <c r="AN41" s="14">
        <v>67.224999999999994</v>
      </c>
      <c r="AO41" s="14">
        <v>52.710999999999999</v>
      </c>
      <c r="AP41" s="14">
        <v>59.945999999999998</v>
      </c>
      <c r="AQ41" s="14">
        <v>8.2159999999999993</v>
      </c>
      <c r="AR41" s="14">
        <v>4.0830000000000002</v>
      </c>
      <c r="AS41" s="14">
        <v>6.1440000000000001</v>
      </c>
      <c r="AT41" s="14">
        <v>10.084</v>
      </c>
      <c r="AU41" s="14">
        <v>2.2269999999999999</v>
      </c>
      <c r="AV41" s="14">
        <v>6.1440000000000001</v>
      </c>
      <c r="AW41" s="14">
        <v>501.20100000000002</v>
      </c>
      <c r="AX41" s="14">
        <v>374.17599999999999</v>
      </c>
      <c r="AY41" s="14">
        <v>437.68099999999998</v>
      </c>
      <c r="AZ41" s="14">
        <v>5.0119999999999996</v>
      </c>
      <c r="BA41" s="14">
        <v>3.742</v>
      </c>
      <c r="BB41" s="14">
        <v>4.3769999999999998</v>
      </c>
      <c r="BC41" s="14">
        <v>14.83</v>
      </c>
      <c r="BD41" s="14">
        <v>29.66</v>
      </c>
      <c r="BE41" s="14">
        <v>20.811</v>
      </c>
      <c r="BF41" s="14">
        <v>23.731000000000002</v>
      </c>
      <c r="BG41" s="14">
        <v>32.286999999999999</v>
      </c>
      <c r="BH41" s="15">
        <v>8.8788441359270323</v>
      </c>
    </row>
    <row r="42" spans="1:60" ht="15.75" x14ac:dyDescent="0.25">
      <c r="A42" s="21">
        <v>1999</v>
      </c>
      <c r="B42" t="s">
        <v>8</v>
      </c>
      <c r="C42" s="14">
        <v>12.359</v>
      </c>
      <c r="D42" s="14">
        <v>4.2850000000000001</v>
      </c>
      <c r="E42" s="14">
        <v>8.3450000000000006</v>
      </c>
      <c r="F42" s="14">
        <v>23.937000000000001</v>
      </c>
      <c r="G42" s="14">
        <v>9.8640000000000008</v>
      </c>
      <c r="H42" s="14">
        <v>1.3280000000000001</v>
      </c>
      <c r="I42" s="14">
        <v>1.837</v>
      </c>
      <c r="J42" s="14">
        <v>1.5820000000000001</v>
      </c>
      <c r="K42" s="14">
        <v>4.29</v>
      </c>
      <c r="L42" s="14">
        <v>2.8570000000000002</v>
      </c>
      <c r="M42" s="14">
        <v>3.573</v>
      </c>
      <c r="N42" s="14">
        <v>34.037999999999997</v>
      </c>
      <c r="O42" s="14">
        <v>96.268000000000001</v>
      </c>
      <c r="P42" s="14">
        <v>22.599</v>
      </c>
      <c r="Q42" s="14">
        <v>59.515000000000001</v>
      </c>
      <c r="R42" s="14">
        <v>18.334</v>
      </c>
      <c r="S42" s="14">
        <v>29.69</v>
      </c>
      <c r="T42" s="14">
        <v>24.015000000000001</v>
      </c>
      <c r="U42" s="14">
        <v>4.4939999999999998</v>
      </c>
      <c r="V42" s="14">
        <v>6.3259999999999996</v>
      </c>
      <c r="W42" s="14">
        <v>5.41</v>
      </c>
      <c r="X42" s="14">
        <v>26.25</v>
      </c>
      <c r="Y42" s="14">
        <v>3.8769999999999998</v>
      </c>
      <c r="Z42" s="14">
        <v>15.057</v>
      </c>
      <c r="AA42" s="14">
        <v>27.782</v>
      </c>
      <c r="AB42" s="14">
        <v>23.262</v>
      </c>
      <c r="AC42" s="14">
        <v>25.521000000000001</v>
      </c>
      <c r="AD42" s="14">
        <v>225.83500000000001</v>
      </c>
      <c r="AE42" s="14">
        <v>209.46299999999999</v>
      </c>
      <c r="AF42" s="14">
        <v>217.64400000000001</v>
      </c>
      <c r="AG42" s="14">
        <v>5.0049999999999999</v>
      </c>
      <c r="AH42" s="19">
        <v>5.9130579190313703</v>
      </c>
      <c r="AI42" s="19">
        <v>1.10389897116616</v>
      </c>
      <c r="AJ42" s="19">
        <v>3.4779519583043199</v>
      </c>
      <c r="AK42" s="14">
        <v>4.0350000000000001</v>
      </c>
      <c r="AL42" s="14">
        <v>0.71399999999999997</v>
      </c>
      <c r="AM42" s="14">
        <v>2.3730000000000002</v>
      </c>
      <c r="AN42" s="14">
        <v>96.37</v>
      </c>
      <c r="AO42" s="14">
        <v>81.367000000000004</v>
      </c>
      <c r="AP42" s="14">
        <v>88.864999999999995</v>
      </c>
      <c r="AQ42" s="14">
        <v>10.622999999999999</v>
      </c>
      <c r="AR42" s="14">
        <v>7.0910000000000002</v>
      </c>
      <c r="AS42" s="14">
        <v>8.8559999999999999</v>
      </c>
      <c r="AT42" s="14">
        <v>5.1070000000000002</v>
      </c>
      <c r="AU42" s="14">
        <v>0.76500000000000001</v>
      </c>
      <c r="AV42" s="14">
        <v>2.9350000000000001</v>
      </c>
      <c r="AW42" s="14">
        <v>441.404</v>
      </c>
      <c r="AX42" s="14">
        <v>334.49799999999999</v>
      </c>
      <c r="AY42" s="14">
        <v>388.02300000000002</v>
      </c>
      <c r="AZ42" s="14">
        <v>4.4139999999999997</v>
      </c>
      <c r="BA42" s="14">
        <v>3.3450000000000002</v>
      </c>
      <c r="BB42" s="14">
        <v>3.88</v>
      </c>
      <c r="BC42" s="14">
        <v>72.501999999999995</v>
      </c>
      <c r="BD42" s="14">
        <v>75.582999999999998</v>
      </c>
      <c r="BE42" s="14">
        <v>30.109000000000002</v>
      </c>
      <c r="BF42" s="14">
        <v>36.228999999999999</v>
      </c>
      <c r="BG42" s="14">
        <v>105.867</v>
      </c>
      <c r="BH42" s="15">
        <v>6.8900285493626283</v>
      </c>
    </row>
    <row r="43" spans="1:60" ht="15.75" x14ac:dyDescent="0.25">
      <c r="A43" s="21">
        <v>1999</v>
      </c>
      <c r="B43" t="s">
        <v>9</v>
      </c>
      <c r="C43" s="14">
        <v>18.010000000000002</v>
      </c>
      <c r="D43" s="14">
        <v>4.7519999999999998</v>
      </c>
      <c r="E43" s="14">
        <v>11.407</v>
      </c>
      <c r="F43" s="14">
        <v>19.369</v>
      </c>
      <c r="G43" s="14">
        <v>20.206</v>
      </c>
      <c r="H43" s="14">
        <v>3.2749999999999999</v>
      </c>
      <c r="I43" s="14">
        <v>3.234</v>
      </c>
      <c r="J43" s="14">
        <v>3.254</v>
      </c>
      <c r="K43" s="14">
        <v>13.36</v>
      </c>
      <c r="L43" s="14">
        <v>6.1379999999999999</v>
      </c>
      <c r="M43" s="14">
        <v>9.7629999999999999</v>
      </c>
      <c r="N43" s="14">
        <v>47.201000000000001</v>
      </c>
      <c r="O43" s="14">
        <v>120.961</v>
      </c>
      <c r="P43" s="14">
        <v>25.806000000000001</v>
      </c>
      <c r="Q43" s="14">
        <v>73.567999999999998</v>
      </c>
      <c r="R43" s="14">
        <v>38.835999999999999</v>
      </c>
      <c r="S43" s="14">
        <v>55.11</v>
      </c>
      <c r="T43" s="14">
        <v>46.941000000000003</v>
      </c>
      <c r="U43" s="14">
        <v>11.526</v>
      </c>
      <c r="V43" s="14">
        <v>13.992000000000001</v>
      </c>
      <c r="W43" s="14">
        <v>12.754</v>
      </c>
      <c r="X43" s="14">
        <v>32.417999999999999</v>
      </c>
      <c r="Y43" s="14">
        <v>2.97</v>
      </c>
      <c r="Z43" s="14">
        <v>17.751000000000001</v>
      </c>
      <c r="AA43" s="14">
        <v>75.313999999999993</v>
      </c>
      <c r="AB43" s="14">
        <v>57.024000000000001</v>
      </c>
      <c r="AC43" s="14">
        <v>66.203999999999994</v>
      </c>
      <c r="AD43" s="14">
        <v>378.928</v>
      </c>
      <c r="AE43" s="14">
        <v>332.44099999999997</v>
      </c>
      <c r="AF43" s="14">
        <v>355.80799999999999</v>
      </c>
      <c r="AG43" s="14">
        <v>8.0549999999999997</v>
      </c>
      <c r="AH43" s="19">
        <v>15.7100000835638</v>
      </c>
      <c r="AI43" s="19">
        <v>2.5770450570557801</v>
      </c>
      <c r="AJ43" s="19">
        <v>9.2341031525567008</v>
      </c>
      <c r="AK43" s="14">
        <v>11.657</v>
      </c>
      <c r="AL43" s="14">
        <v>2.2440000000000002</v>
      </c>
      <c r="AM43" s="14">
        <v>6.9690000000000003</v>
      </c>
      <c r="AN43" s="14">
        <v>77.736999999999995</v>
      </c>
      <c r="AO43" s="14">
        <v>60.125999999999998</v>
      </c>
      <c r="AP43" s="14">
        <v>69.031000000000006</v>
      </c>
      <c r="AQ43" s="14">
        <v>5.7629999999999999</v>
      </c>
      <c r="AR43" s="14">
        <v>3.5640000000000001</v>
      </c>
      <c r="AS43" s="14">
        <v>4.6680000000000001</v>
      </c>
      <c r="AT43" s="14">
        <v>6.2220000000000004</v>
      </c>
      <c r="AU43" s="14">
        <v>1.1220000000000001</v>
      </c>
      <c r="AV43" s="14">
        <v>3.6819999999999999</v>
      </c>
      <c r="AW43" s="14">
        <v>590.26499999999999</v>
      </c>
      <c r="AX43" s="14">
        <v>429.065</v>
      </c>
      <c r="AY43" s="14">
        <v>510.07600000000002</v>
      </c>
      <c r="AZ43" s="14">
        <v>5.9029999999999996</v>
      </c>
      <c r="BA43" s="14">
        <v>4.2910000000000004</v>
      </c>
      <c r="BB43" s="14">
        <v>5.101</v>
      </c>
      <c r="BC43" s="14">
        <v>35.097999999999999</v>
      </c>
      <c r="BD43" s="14">
        <v>21.003</v>
      </c>
      <c r="BE43" s="14">
        <v>17.324000000000002</v>
      </c>
      <c r="BF43" s="14">
        <v>19.378</v>
      </c>
      <c r="BG43" s="14">
        <v>68.965999999999994</v>
      </c>
      <c r="BH43" s="15">
        <v>10.885880809747258</v>
      </c>
    </row>
    <row r="44" spans="1:60" ht="15.75" x14ac:dyDescent="0.25">
      <c r="A44" s="21">
        <v>1999</v>
      </c>
      <c r="B44" t="s">
        <v>34</v>
      </c>
      <c r="C44" s="14">
        <v>12.898999999999999</v>
      </c>
      <c r="D44" s="14">
        <v>4.5149999999999997</v>
      </c>
      <c r="E44" s="14">
        <v>8.5570000000000004</v>
      </c>
      <c r="F44" s="14">
        <v>14.701000000000001</v>
      </c>
      <c r="G44" s="14">
        <v>21.526</v>
      </c>
      <c r="H44" s="14">
        <v>3.798</v>
      </c>
      <c r="I44" s="14">
        <v>4.8479999999999999</v>
      </c>
      <c r="J44" s="14">
        <v>4.3419999999999996</v>
      </c>
      <c r="K44" s="14">
        <v>9.34</v>
      </c>
      <c r="L44" s="14">
        <v>5.1150000000000002</v>
      </c>
      <c r="M44" s="14">
        <v>7.1520000000000001</v>
      </c>
      <c r="N44" s="14">
        <v>56.551000000000002</v>
      </c>
      <c r="O44" s="14">
        <v>73.909000000000006</v>
      </c>
      <c r="P44" s="14">
        <v>20.861000000000001</v>
      </c>
      <c r="Q44" s="14">
        <v>46.448999999999998</v>
      </c>
      <c r="R44" s="14">
        <v>69.036000000000001</v>
      </c>
      <c r="S44" s="14">
        <v>76.082999999999998</v>
      </c>
      <c r="T44" s="14">
        <v>72.685000000000002</v>
      </c>
      <c r="U44" s="14">
        <v>9.9130000000000003</v>
      </c>
      <c r="V44" s="14">
        <v>16.702000000000002</v>
      </c>
      <c r="W44" s="14">
        <v>13.429</v>
      </c>
      <c r="X44" s="14">
        <v>18.870999999999999</v>
      </c>
      <c r="Y44" s="14">
        <v>2.4020000000000001</v>
      </c>
      <c r="Z44" s="14">
        <v>10.353999999999999</v>
      </c>
      <c r="AA44" s="14">
        <v>73.358999999999995</v>
      </c>
      <c r="AB44" s="14">
        <v>66.475999999999999</v>
      </c>
      <c r="AC44" s="14">
        <v>69.795000000000002</v>
      </c>
      <c r="AD44" s="14">
        <v>417.27100000000002</v>
      </c>
      <c r="AE44" s="14">
        <v>413.488</v>
      </c>
      <c r="AF44" s="14">
        <v>415.404</v>
      </c>
      <c r="AG44" s="14">
        <v>11.132</v>
      </c>
      <c r="AH44" s="19">
        <v>7.7270198429869597</v>
      </c>
      <c r="AI44" s="19">
        <v>1.6832001000301799</v>
      </c>
      <c r="AJ44" s="19">
        <v>4.6629310392118999</v>
      </c>
      <c r="AK44" s="14">
        <v>6.0439999999999996</v>
      </c>
      <c r="AL44" s="14">
        <v>1.379</v>
      </c>
      <c r="AM44" s="14">
        <v>3.6280000000000001</v>
      </c>
      <c r="AN44" s="14">
        <v>79.736999999999995</v>
      </c>
      <c r="AO44" s="14">
        <v>63.362000000000002</v>
      </c>
      <c r="AP44" s="14">
        <v>71.292000000000002</v>
      </c>
      <c r="AQ44" s="14">
        <v>2.58</v>
      </c>
      <c r="AR44" s="14">
        <v>1.357</v>
      </c>
      <c r="AS44" s="14">
        <v>1.946</v>
      </c>
      <c r="AT44" s="14">
        <v>14.667</v>
      </c>
      <c r="AU44" s="14">
        <v>1.6679999999999999</v>
      </c>
      <c r="AV44" s="14">
        <v>7.9349999999999996</v>
      </c>
      <c r="AW44" s="14">
        <v>575.76599999999996</v>
      </c>
      <c r="AX44" s="14">
        <v>500.09100000000001</v>
      </c>
      <c r="AY44" s="14">
        <v>536.71500000000003</v>
      </c>
      <c r="AZ44" s="14">
        <v>5.758</v>
      </c>
      <c r="BA44" s="14">
        <v>5.0010000000000003</v>
      </c>
      <c r="BB44" s="14">
        <v>5.367</v>
      </c>
      <c r="BC44" s="14">
        <v>38.573</v>
      </c>
      <c r="BD44" s="14">
        <v>14.356</v>
      </c>
      <c r="BE44" s="14">
        <v>16.184000000000001</v>
      </c>
      <c r="BF44" s="14">
        <v>19.222999999999999</v>
      </c>
      <c r="BG44" s="14">
        <v>100.917</v>
      </c>
      <c r="BH44" s="15">
        <v>12.877533508176116</v>
      </c>
    </row>
    <row r="45" spans="1:60" ht="15.75" x14ac:dyDescent="0.25">
      <c r="A45" s="21">
        <v>1999</v>
      </c>
      <c r="B45" t="s">
        <v>10</v>
      </c>
      <c r="C45" s="14">
        <v>14.679</v>
      </c>
      <c r="D45" s="14">
        <v>3.2250000000000001</v>
      </c>
      <c r="E45" s="14">
        <v>8.8930000000000007</v>
      </c>
      <c r="F45" s="14">
        <v>21.558</v>
      </c>
      <c r="G45" s="14">
        <v>13.36</v>
      </c>
      <c r="H45" s="14">
        <v>2.6070000000000002</v>
      </c>
      <c r="I45" s="14">
        <v>3.359</v>
      </c>
      <c r="J45" s="14">
        <v>2.9870000000000001</v>
      </c>
      <c r="K45" s="14">
        <v>11.387</v>
      </c>
      <c r="L45" s="14">
        <v>4.569</v>
      </c>
      <c r="M45" s="14">
        <v>7.9420000000000002</v>
      </c>
      <c r="N45" s="14">
        <v>52.067999999999998</v>
      </c>
      <c r="O45" s="14">
        <v>94.936000000000007</v>
      </c>
      <c r="P45" s="14">
        <v>17.870999999999999</v>
      </c>
      <c r="Q45" s="14">
        <v>56.070999999999998</v>
      </c>
      <c r="R45" s="14">
        <v>41.569000000000003</v>
      </c>
      <c r="S45" s="14">
        <v>47.835000000000001</v>
      </c>
      <c r="T45" s="14">
        <v>44.734999999999999</v>
      </c>
      <c r="U45" s="14">
        <v>7.5460000000000003</v>
      </c>
      <c r="V45" s="14">
        <v>11.555999999999999</v>
      </c>
      <c r="W45" s="14">
        <v>9.5709999999999997</v>
      </c>
      <c r="X45" s="14">
        <v>27.713000000000001</v>
      </c>
      <c r="Y45" s="14">
        <v>2.016</v>
      </c>
      <c r="Z45" s="14">
        <v>14.731</v>
      </c>
      <c r="AA45" s="14">
        <v>55.973999999999997</v>
      </c>
      <c r="AB45" s="14">
        <v>41.654000000000003</v>
      </c>
      <c r="AC45" s="14">
        <v>48.74</v>
      </c>
      <c r="AD45" s="14">
        <v>323.49700000000001</v>
      </c>
      <c r="AE45" s="14">
        <v>272.63400000000001</v>
      </c>
      <c r="AF45" s="14">
        <v>297.86900000000003</v>
      </c>
      <c r="AG45" s="14">
        <v>9.3290000000000006</v>
      </c>
      <c r="AH45" s="19">
        <v>5.2766921472267496</v>
      </c>
      <c r="AI45" s="19">
        <v>1.37638670960993</v>
      </c>
      <c r="AJ45" s="19">
        <v>3.30500882785253</v>
      </c>
      <c r="AK45" s="14">
        <v>4.1159999999999997</v>
      </c>
      <c r="AL45" s="14">
        <v>1.075</v>
      </c>
      <c r="AM45" s="14">
        <v>2.58</v>
      </c>
      <c r="AN45" s="14">
        <v>43.351999999999997</v>
      </c>
      <c r="AO45" s="14">
        <v>32.113999999999997</v>
      </c>
      <c r="AP45" s="14">
        <v>37.743000000000002</v>
      </c>
      <c r="AQ45" s="14">
        <v>7.1340000000000003</v>
      </c>
      <c r="AR45" s="14">
        <v>3.359</v>
      </c>
      <c r="AS45" s="14">
        <v>5.2270000000000003</v>
      </c>
      <c r="AT45" s="14">
        <v>4.665</v>
      </c>
      <c r="AU45" s="14">
        <v>0.53700000000000003</v>
      </c>
      <c r="AV45" s="14">
        <v>2.58</v>
      </c>
      <c r="AW45" s="14">
        <v>478.11200000000002</v>
      </c>
      <c r="AX45" s="14">
        <v>338.072</v>
      </c>
      <c r="AY45" s="14">
        <v>407.56799999999998</v>
      </c>
      <c r="AZ45" s="14">
        <v>4.7809999999999997</v>
      </c>
      <c r="BA45" s="14">
        <v>3.3809999999999998</v>
      </c>
      <c r="BB45" s="14">
        <v>4.0759999999999996</v>
      </c>
      <c r="BC45" s="14">
        <v>47.817</v>
      </c>
      <c r="BD45" s="14">
        <v>24.971</v>
      </c>
      <c r="BE45" s="14">
        <v>21.908999999999999</v>
      </c>
      <c r="BF45" s="14">
        <v>25.710999999999999</v>
      </c>
      <c r="BG45" s="14">
        <v>54.100999999999999</v>
      </c>
      <c r="BH45" s="15">
        <v>1.8806677658697446</v>
      </c>
    </row>
    <row r="46" spans="1:60" ht="15.75" x14ac:dyDescent="0.25">
      <c r="A46" s="21">
        <v>1999</v>
      </c>
      <c r="B46" t="s">
        <v>11</v>
      </c>
      <c r="C46" s="14">
        <v>24.164999999999999</v>
      </c>
      <c r="D46" s="14">
        <v>4.9000000000000004</v>
      </c>
      <c r="E46" s="14">
        <v>14.228</v>
      </c>
      <c r="F46" s="14">
        <v>18.632000000000001</v>
      </c>
      <c r="G46" s="14">
        <v>13.061999999999999</v>
      </c>
      <c r="H46" s="14">
        <v>2.4119999999999999</v>
      </c>
      <c r="I46" s="14">
        <v>2.0169999999999999</v>
      </c>
      <c r="J46" s="14">
        <v>2.2090000000000001</v>
      </c>
      <c r="K46" s="14">
        <v>7.2359999999999998</v>
      </c>
      <c r="L46" s="14">
        <v>3.706</v>
      </c>
      <c r="M46" s="14">
        <v>5.415</v>
      </c>
      <c r="N46" s="14">
        <v>50.457999999999998</v>
      </c>
      <c r="O46" s="14">
        <v>82.581000000000003</v>
      </c>
      <c r="P46" s="14">
        <v>20.545000000000002</v>
      </c>
      <c r="Q46" s="14">
        <v>50.584000000000003</v>
      </c>
      <c r="R46" s="14">
        <v>48.987000000000002</v>
      </c>
      <c r="S46" s="14">
        <v>58.341999999999999</v>
      </c>
      <c r="T46" s="14">
        <v>53.811999999999998</v>
      </c>
      <c r="U46" s="14">
        <v>9.2970000000000006</v>
      </c>
      <c r="V46" s="14">
        <v>12.846</v>
      </c>
      <c r="W46" s="14">
        <v>11.128</v>
      </c>
      <c r="X46" s="14">
        <v>9.2970000000000006</v>
      </c>
      <c r="Y46" s="14">
        <v>1.5649999999999999</v>
      </c>
      <c r="Z46" s="14">
        <v>5.3090000000000002</v>
      </c>
      <c r="AA46" s="14">
        <v>41.048999999999999</v>
      </c>
      <c r="AB46" s="14">
        <v>32.856000000000002</v>
      </c>
      <c r="AC46" s="14">
        <v>36.823</v>
      </c>
      <c r="AD46" s="14">
        <v>339.358</v>
      </c>
      <c r="AE46" s="14">
        <v>301.964</v>
      </c>
      <c r="AF46" s="14">
        <v>320.113</v>
      </c>
      <c r="AG46" s="14">
        <v>8.157</v>
      </c>
      <c r="AH46" s="19">
        <v>8.0870207747808998</v>
      </c>
      <c r="AI46" s="19">
        <v>2.02907461008795</v>
      </c>
      <c r="AJ46" s="19">
        <v>4.9249292504787201</v>
      </c>
      <c r="AK46" s="14">
        <v>5.4820000000000002</v>
      </c>
      <c r="AL46" s="14">
        <v>1.153</v>
      </c>
      <c r="AM46" s="14">
        <v>3.2490000000000001</v>
      </c>
      <c r="AN46" s="14">
        <v>92.405000000000001</v>
      </c>
      <c r="AO46" s="14">
        <v>75.593999999999994</v>
      </c>
      <c r="AP46" s="14">
        <v>83.733999999999995</v>
      </c>
      <c r="AQ46" s="14">
        <v>2.6309999999999998</v>
      </c>
      <c r="AR46" s="14">
        <v>1.3180000000000001</v>
      </c>
      <c r="AS46" s="14">
        <v>1.954</v>
      </c>
      <c r="AT46" s="14">
        <v>4.3860000000000001</v>
      </c>
      <c r="AU46" s="14">
        <v>0.53500000000000003</v>
      </c>
      <c r="AV46" s="14">
        <v>2.4</v>
      </c>
      <c r="AW46" s="14">
        <v>521.88699999999994</v>
      </c>
      <c r="AX46" s="14">
        <v>405.59699999999998</v>
      </c>
      <c r="AY46" s="14">
        <v>461.95</v>
      </c>
      <c r="AZ46" s="14">
        <v>5.2190000000000003</v>
      </c>
      <c r="BA46" s="14">
        <v>4.056</v>
      </c>
      <c r="BB46" s="14">
        <v>4.6189999999999998</v>
      </c>
      <c r="BC46" s="14">
        <v>59.826999999999998</v>
      </c>
      <c r="BD46" s="14">
        <v>44.387</v>
      </c>
      <c r="BE46" s="14">
        <v>24.68</v>
      </c>
      <c r="BF46" s="14">
        <v>28.818999999999999</v>
      </c>
      <c r="BG46" s="14">
        <v>65.254000000000005</v>
      </c>
      <c r="BH46" s="15">
        <v>11.615231076308921</v>
      </c>
    </row>
    <row r="47" spans="1:60" ht="15.75" x14ac:dyDescent="0.25">
      <c r="A47" s="21">
        <v>1999</v>
      </c>
      <c r="B47" t="s">
        <v>12</v>
      </c>
      <c r="C47" s="14">
        <v>14.69</v>
      </c>
      <c r="D47" s="14">
        <v>3.3359999999999999</v>
      </c>
      <c r="E47" s="14">
        <v>8.8960000000000008</v>
      </c>
      <c r="F47" s="14">
        <v>20.963000000000001</v>
      </c>
      <c r="G47" s="14">
        <v>7.4980000000000002</v>
      </c>
      <c r="H47" s="14">
        <v>1.377</v>
      </c>
      <c r="I47" s="14">
        <v>1.0069999999999999</v>
      </c>
      <c r="J47" s="14">
        <v>1.1879999999999999</v>
      </c>
      <c r="K47" s="14">
        <v>5.3120000000000003</v>
      </c>
      <c r="L47" s="14">
        <v>3.21</v>
      </c>
      <c r="M47" s="14">
        <v>4.2389999999999999</v>
      </c>
      <c r="N47" s="14">
        <v>31.233000000000001</v>
      </c>
      <c r="O47" s="14">
        <v>115.881</v>
      </c>
      <c r="P47" s="14">
        <v>24.167000000000002</v>
      </c>
      <c r="Q47" s="14">
        <v>69.144000000000005</v>
      </c>
      <c r="R47" s="14">
        <v>28.134</v>
      </c>
      <c r="S47" s="14">
        <v>30.082999999999998</v>
      </c>
      <c r="T47" s="14">
        <v>29.129000000000001</v>
      </c>
      <c r="U47" s="14">
        <v>6.165</v>
      </c>
      <c r="V47" s="14">
        <v>7.867</v>
      </c>
      <c r="W47" s="14">
        <v>7.0330000000000004</v>
      </c>
      <c r="X47" s="14">
        <v>56.006</v>
      </c>
      <c r="Y47" s="14">
        <v>5.5380000000000003</v>
      </c>
      <c r="Z47" s="14">
        <v>30.317</v>
      </c>
      <c r="AA47" s="14">
        <v>27.806000000000001</v>
      </c>
      <c r="AB47" s="14">
        <v>22.657</v>
      </c>
      <c r="AC47" s="14">
        <v>25.178000000000001</v>
      </c>
      <c r="AD47" s="14">
        <v>213.99</v>
      </c>
      <c r="AE47" s="14">
        <v>189.93700000000001</v>
      </c>
      <c r="AF47" s="14">
        <v>201.78</v>
      </c>
      <c r="AG47" s="14">
        <v>5.181</v>
      </c>
      <c r="AH47" s="19">
        <v>4.5237496858507198</v>
      </c>
      <c r="AI47" s="19">
        <v>1.91647368841332</v>
      </c>
      <c r="AJ47" s="19">
        <v>3.1888798037612398</v>
      </c>
      <c r="AK47" s="14">
        <v>3.41</v>
      </c>
      <c r="AL47" s="14">
        <v>0.94399999999999995</v>
      </c>
      <c r="AM47" s="14">
        <v>2.1520000000000001</v>
      </c>
      <c r="AN47" s="14">
        <v>69.974999999999994</v>
      </c>
      <c r="AO47" s="14">
        <v>54.375999999999998</v>
      </c>
      <c r="AP47" s="14">
        <v>62.015000000000001</v>
      </c>
      <c r="AQ47" s="14">
        <v>6.165</v>
      </c>
      <c r="AR47" s="14">
        <v>3.2730000000000001</v>
      </c>
      <c r="AS47" s="14">
        <v>4.6890000000000001</v>
      </c>
      <c r="AT47" s="14">
        <v>8.0660000000000007</v>
      </c>
      <c r="AU47" s="14">
        <v>1.385</v>
      </c>
      <c r="AV47" s="14">
        <v>4.657</v>
      </c>
      <c r="AW47" s="14">
        <v>410.79899999999998</v>
      </c>
      <c r="AX47" s="14">
        <v>278.36</v>
      </c>
      <c r="AY47" s="14">
        <v>343.40899999999999</v>
      </c>
      <c r="AZ47" s="14">
        <v>4.1079999999999997</v>
      </c>
      <c r="BA47" s="14">
        <v>2.7839999999999998</v>
      </c>
      <c r="BB47" s="14">
        <v>3.4340000000000002</v>
      </c>
      <c r="BC47" s="14">
        <v>52.396999999999998</v>
      </c>
      <c r="BD47" s="14">
        <v>48.011000000000003</v>
      </c>
      <c r="BE47" s="14">
        <v>28.661000000000001</v>
      </c>
      <c r="BF47" s="14">
        <v>34.712000000000003</v>
      </c>
      <c r="BG47" s="14">
        <v>119.964</v>
      </c>
      <c r="BH47" s="15">
        <v>5.8093683006209247</v>
      </c>
    </row>
    <row r="48" spans="1:60" ht="15.75" x14ac:dyDescent="0.25">
      <c r="A48" s="21">
        <v>1999</v>
      </c>
      <c r="B48" t="s">
        <v>13</v>
      </c>
      <c r="C48" s="14">
        <v>13.15</v>
      </c>
      <c r="D48" s="14">
        <v>2.5939999999999999</v>
      </c>
      <c r="E48" s="14">
        <v>7.7640000000000002</v>
      </c>
      <c r="F48" s="14">
        <v>14.356</v>
      </c>
      <c r="G48" s="14">
        <v>12.222</v>
      </c>
      <c r="H48" s="14">
        <v>2.4319999999999999</v>
      </c>
      <c r="I48" s="14">
        <v>2.0750000000000002</v>
      </c>
      <c r="J48" s="14">
        <v>2.25</v>
      </c>
      <c r="K48" s="14">
        <v>3.6030000000000002</v>
      </c>
      <c r="L48" s="14">
        <v>2.3340000000000001</v>
      </c>
      <c r="M48" s="14">
        <v>2.956</v>
      </c>
      <c r="N48" s="14">
        <v>49.006</v>
      </c>
      <c r="O48" s="14">
        <v>87.459000000000003</v>
      </c>
      <c r="P48" s="14">
        <v>22.045999999999999</v>
      </c>
      <c r="Q48" s="14">
        <v>54.125999999999998</v>
      </c>
      <c r="R48" s="14">
        <v>36.569000000000003</v>
      </c>
      <c r="S48" s="14">
        <v>42.622</v>
      </c>
      <c r="T48" s="14">
        <v>39.656999999999996</v>
      </c>
      <c r="U48" s="14">
        <v>6.665</v>
      </c>
      <c r="V48" s="14">
        <v>10.029</v>
      </c>
      <c r="W48" s="14">
        <v>8.3810000000000002</v>
      </c>
      <c r="X48" s="14">
        <v>9.7279999999999998</v>
      </c>
      <c r="Y48" s="14">
        <v>2.2480000000000002</v>
      </c>
      <c r="Z48" s="14">
        <v>5.9109999999999996</v>
      </c>
      <c r="AA48" s="14">
        <v>34.406999999999996</v>
      </c>
      <c r="AB48" s="14">
        <v>30.344999999999999</v>
      </c>
      <c r="AC48" s="14">
        <v>32.335000000000001</v>
      </c>
      <c r="AD48" s="14">
        <v>332.27300000000002</v>
      </c>
      <c r="AE48" s="14">
        <v>288.411</v>
      </c>
      <c r="AF48" s="14">
        <v>309.89299999999997</v>
      </c>
      <c r="AG48" s="14">
        <v>8.827</v>
      </c>
      <c r="AH48" s="19">
        <v>4.6486762894265903</v>
      </c>
      <c r="AI48" s="19">
        <v>1.7556256830481201</v>
      </c>
      <c r="AJ48" s="19">
        <v>3.1605990689778198</v>
      </c>
      <c r="AK48" s="14">
        <v>3.3330000000000002</v>
      </c>
      <c r="AL48" s="14">
        <v>1.0369999999999999</v>
      </c>
      <c r="AM48" s="14">
        <v>2.1619999999999999</v>
      </c>
      <c r="AN48" s="14">
        <v>74.129000000000005</v>
      </c>
      <c r="AO48" s="14">
        <v>66.569999999999993</v>
      </c>
      <c r="AP48" s="14">
        <v>70.272000000000006</v>
      </c>
      <c r="AQ48" s="14">
        <v>4.774</v>
      </c>
      <c r="AR48" s="14">
        <v>3.4580000000000002</v>
      </c>
      <c r="AS48" s="14">
        <v>4.1020000000000003</v>
      </c>
      <c r="AT48" s="14">
        <v>3.0619999999999998</v>
      </c>
      <c r="AU48" s="14">
        <v>0.25900000000000001</v>
      </c>
      <c r="AV48" s="14">
        <v>1.6319999999999999</v>
      </c>
      <c r="AW48" s="14">
        <v>501.51799999999997</v>
      </c>
      <c r="AX48" s="14">
        <v>386.36399999999998</v>
      </c>
      <c r="AY48" s="14">
        <v>442.80500000000001</v>
      </c>
      <c r="AZ48" s="14">
        <v>5.0149999999999997</v>
      </c>
      <c r="BA48" s="14">
        <v>3.8639999999999999</v>
      </c>
      <c r="BB48" s="14">
        <v>4.4279999999999999</v>
      </c>
      <c r="BC48" s="14">
        <v>59.988999999999997</v>
      </c>
      <c r="BD48" s="14">
        <v>31.422999999999998</v>
      </c>
      <c r="BE48" s="14">
        <v>25.873000000000001</v>
      </c>
      <c r="BF48" s="14">
        <v>30.466999999999999</v>
      </c>
      <c r="BG48" s="14">
        <v>89.093999999999994</v>
      </c>
      <c r="BH48" s="15">
        <v>9.206365843858638</v>
      </c>
    </row>
    <row r="49" spans="1:60" ht="15.75" x14ac:dyDescent="0.25">
      <c r="A49" s="21">
        <v>1999</v>
      </c>
      <c r="B49" t="s">
        <v>14</v>
      </c>
      <c r="C49" s="14">
        <v>26.053000000000001</v>
      </c>
      <c r="D49" s="14">
        <v>7.5449999999999999</v>
      </c>
      <c r="E49" s="14">
        <v>16.619</v>
      </c>
      <c r="F49" s="14">
        <v>21.082999999999998</v>
      </c>
      <c r="G49" s="14">
        <v>18.934000000000001</v>
      </c>
      <c r="H49" s="14">
        <v>2.8380000000000001</v>
      </c>
      <c r="I49" s="14">
        <v>3.2509999999999999</v>
      </c>
      <c r="J49" s="14">
        <v>3.0489999999999999</v>
      </c>
      <c r="K49" s="14">
        <v>11.798999999999999</v>
      </c>
      <c r="L49" s="14">
        <v>6.9630000000000001</v>
      </c>
      <c r="M49" s="14">
        <v>9.3339999999999996</v>
      </c>
      <c r="N49" s="14">
        <v>65.781999999999996</v>
      </c>
      <c r="O49" s="14">
        <v>88.046000000000006</v>
      </c>
      <c r="P49" s="14">
        <v>26.439</v>
      </c>
      <c r="Q49" s="14">
        <v>56.643000000000001</v>
      </c>
      <c r="R49" s="14">
        <v>50.767000000000003</v>
      </c>
      <c r="S49" s="14">
        <v>55.884999999999998</v>
      </c>
      <c r="T49" s="14">
        <v>53.375999999999998</v>
      </c>
      <c r="U49" s="14">
        <v>8.3230000000000004</v>
      </c>
      <c r="V49" s="14">
        <v>12.606</v>
      </c>
      <c r="W49" s="14">
        <v>10.506</v>
      </c>
      <c r="X49" s="14">
        <v>15.433999999999999</v>
      </c>
      <c r="Y49" s="14">
        <v>1.9630000000000001</v>
      </c>
      <c r="Z49" s="14">
        <v>8.5679999999999996</v>
      </c>
      <c r="AA49" s="14">
        <v>57.496000000000002</v>
      </c>
      <c r="AB49" s="14">
        <v>47.756999999999998</v>
      </c>
      <c r="AC49" s="14">
        <v>52.531999999999996</v>
      </c>
      <c r="AD49" s="14">
        <v>370.93299999999999</v>
      </c>
      <c r="AE49" s="14">
        <v>343.62099999999998</v>
      </c>
      <c r="AF49" s="14">
        <v>357.089</v>
      </c>
      <c r="AG49" s="14">
        <v>11.416</v>
      </c>
      <c r="AH49" s="19">
        <v>11.777099832700699</v>
      </c>
      <c r="AI49" s="19">
        <v>1.7880187197785999</v>
      </c>
      <c r="AJ49" s="19">
        <v>6.69032958384566</v>
      </c>
      <c r="AK49" s="14">
        <v>8.9930000000000003</v>
      </c>
      <c r="AL49" s="14">
        <v>1.1659999999999999</v>
      </c>
      <c r="AM49" s="14">
        <v>5.0030000000000001</v>
      </c>
      <c r="AN49" s="14">
        <v>79.403999999999996</v>
      </c>
      <c r="AO49" s="14">
        <v>63.122999999999998</v>
      </c>
      <c r="AP49" s="14">
        <v>71.120999999999995</v>
      </c>
      <c r="AQ49" s="14">
        <v>3.476</v>
      </c>
      <c r="AR49" s="14">
        <v>1.9019999999999999</v>
      </c>
      <c r="AS49" s="14">
        <v>2.673</v>
      </c>
      <c r="AT49" s="14">
        <v>10.396000000000001</v>
      </c>
      <c r="AU49" s="14">
        <v>2.0859999999999999</v>
      </c>
      <c r="AV49" s="14">
        <v>6.16</v>
      </c>
      <c r="AW49" s="14">
        <v>542.59100000000001</v>
      </c>
      <c r="AX49" s="14">
        <v>437.96899999999999</v>
      </c>
      <c r="AY49" s="14">
        <v>489.35599999999999</v>
      </c>
      <c r="AZ49" s="14">
        <v>5.4260000000000002</v>
      </c>
      <c r="BA49" s="14">
        <v>4.38</v>
      </c>
      <c r="BB49" s="14">
        <v>4.8940000000000001</v>
      </c>
      <c r="BC49" s="14">
        <v>28.055</v>
      </c>
      <c r="BD49" s="14">
        <v>23.149000000000001</v>
      </c>
      <c r="BE49" s="14">
        <v>20.431999999999999</v>
      </c>
      <c r="BF49" s="14">
        <v>23.864000000000001</v>
      </c>
      <c r="BG49" s="14">
        <v>47.396999999999998</v>
      </c>
      <c r="BH49" s="15">
        <v>9.4497239140223233</v>
      </c>
    </row>
    <row r="50" spans="1:60" ht="15.75" x14ac:dyDescent="0.25">
      <c r="A50" s="21">
        <v>1999</v>
      </c>
      <c r="B50" t="s">
        <v>15</v>
      </c>
      <c r="C50" s="14">
        <v>18.596</v>
      </c>
      <c r="D50" s="14">
        <v>4.8879999999999999</v>
      </c>
      <c r="E50" s="14">
        <v>11.654999999999999</v>
      </c>
      <c r="F50" s="14">
        <v>16.620999999999999</v>
      </c>
      <c r="G50" s="14">
        <v>12.785</v>
      </c>
      <c r="H50" s="14">
        <v>1.6759999999999999</v>
      </c>
      <c r="I50" s="14">
        <v>2.028</v>
      </c>
      <c r="J50" s="14">
        <v>1.8540000000000001</v>
      </c>
      <c r="K50" s="14">
        <v>4.4859999999999998</v>
      </c>
      <c r="L50" s="14">
        <v>2.512</v>
      </c>
      <c r="M50" s="14">
        <v>3.4860000000000002</v>
      </c>
      <c r="N50" s="14">
        <v>32.003</v>
      </c>
      <c r="O50" s="14">
        <v>80.173000000000002</v>
      </c>
      <c r="P50" s="14">
        <v>18.946000000000002</v>
      </c>
      <c r="Q50" s="14">
        <v>49.231000000000002</v>
      </c>
      <c r="R50" s="14">
        <v>41.91</v>
      </c>
      <c r="S50" s="14">
        <v>49.542999999999999</v>
      </c>
      <c r="T50" s="14">
        <v>45.774999999999999</v>
      </c>
      <c r="U50" s="14">
        <v>7.125</v>
      </c>
      <c r="V50" s="14">
        <v>10.108000000000001</v>
      </c>
      <c r="W50" s="14">
        <v>8.6359999999999992</v>
      </c>
      <c r="X50" s="14">
        <v>29.539000000000001</v>
      </c>
      <c r="Y50" s="14">
        <v>4.9630000000000001</v>
      </c>
      <c r="Z50" s="14">
        <v>17.140999999999998</v>
      </c>
      <c r="AA50" s="14">
        <v>32.674999999999997</v>
      </c>
      <c r="AB50" s="14">
        <v>29.673999999999999</v>
      </c>
      <c r="AC50" s="14">
        <v>31.155000000000001</v>
      </c>
      <c r="AD50" s="14">
        <v>281.762</v>
      </c>
      <c r="AE50" s="14">
        <v>259.41199999999998</v>
      </c>
      <c r="AF50" s="14">
        <v>270.54399999999998</v>
      </c>
      <c r="AG50" s="14">
        <v>4.952</v>
      </c>
      <c r="AH50" s="19">
        <v>4.33951272264484</v>
      </c>
      <c r="AI50" s="19">
        <v>1.05226012321214</v>
      </c>
      <c r="AJ50" s="19">
        <v>2.6781043883304498</v>
      </c>
      <c r="AK50" s="14">
        <v>2.903</v>
      </c>
      <c r="AL50" s="14">
        <v>0.60499999999999998</v>
      </c>
      <c r="AM50" s="14">
        <v>1.7390000000000001</v>
      </c>
      <c r="AN50" s="14">
        <v>90.914000000000001</v>
      </c>
      <c r="AO50" s="14">
        <v>70.94</v>
      </c>
      <c r="AP50" s="14">
        <v>80.814999999999998</v>
      </c>
      <c r="AQ50" s="14">
        <v>2.4060000000000001</v>
      </c>
      <c r="AR50" s="14">
        <v>1.347</v>
      </c>
      <c r="AS50" s="14">
        <v>1.87</v>
      </c>
      <c r="AT50" s="14">
        <v>6.4109999999999996</v>
      </c>
      <c r="AU50" s="14">
        <v>1.0289999999999999</v>
      </c>
      <c r="AV50" s="14">
        <v>3.6859999999999999</v>
      </c>
      <c r="AW50" s="14">
        <v>455.22399999999999</v>
      </c>
      <c r="AX50" s="14">
        <v>351.642</v>
      </c>
      <c r="AY50" s="14">
        <v>402.99599999999998</v>
      </c>
      <c r="AZ50" s="14">
        <v>4.5519999999999996</v>
      </c>
      <c r="BA50" s="14">
        <v>3.516</v>
      </c>
      <c r="BB50" s="14">
        <v>4.03</v>
      </c>
      <c r="BC50" s="14">
        <v>90.137</v>
      </c>
      <c r="BD50" s="14">
        <v>31.667999999999999</v>
      </c>
      <c r="BE50" s="14">
        <v>21.222999999999999</v>
      </c>
      <c r="BF50" s="14">
        <v>24.023</v>
      </c>
      <c r="BG50" s="14">
        <v>102.23699999999999</v>
      </c>
      <c r="BH50" s="15">
        <v>12.832936616206757</v>
      </c>
    </row>
    <row r="51" spans="1:60" ht="15.75" x14ac:dyDescent="0.25">
      <c r="A51" s="21">
        <v>1999</v>
      </c>
      <c r="B51" t="s">
        <v>35</v>
      </c>
      <c r="C51" s="14">
        <v>21.832000000000001</v>
      </c>
      <c r="D51" s="14">
        <v>5.1669999999999998</v>
      </c>
      <c r="E51" s="14">
        <v>13.276</v>
      </c>
      <c r="F51" s="14">
        <v>22.968</v>
      </c>
      <c r="G51" s="14">
        <v>13.981</v>
      </c>
      <c r="H51" s="14">
        <v>2.1320000000000001</v>
      </c>
      <c r="I51" s="14">
        <v>1.8660000000000001</v>
      </c>
      <c r="J51" s="14">
        <v>1.9950000000000001</v>
      </c>
      <c r="K51" s="14">
        <v>9.4429999999999996</v>
      </c>
      <c r="L51" s="14">
        <v>4.4009999999999998</v>
      </c>
      <c r="M51" s="14">
        <v>6.8470000000000004</v>
      </c>
      <c r="N51" s="14">
        <v>68.387</v>
      </c>
      <c r="O51" s="14">
        <v>114.235</v>
      </c>
      <c r="P51" s="14">
        <v>25.404</v>
      </c>
      <c r="Q51" s="14">
        <v>68.572999999999993</v>
      </c>
      <c r="R51" s="14">
        <v>40.566000000000003</v>
      </c>
      <c r="S51" s="14">
        <v>50.951000000000001</v>
      </c>
      <c r="T51" s="14">
        <v>45.912999999999997</v>
      </c>
      <c r="U51" s="14">
        <v>8.3260000000000005</v>
      </c>
      <c r="V51" s="14">
        <v>13.348000000000001</v>
      </c>
      <c r="W51" s="14">
        <v>10.912000000000001</v>
      </c>
      <c r="X51" s="14">
        <v>32.137999999999998</v>
      </c>
      <c r="Y51" s="14">
        <v>1.8180000000000001</v>
      </c>
      <c r="Z51" s="14">
        <v>16.527999999999999</v>
      </c>
      <c r="AA51" s="14">
        <v>41.734000000000002</v>
      </c>
      <c r="AB51" s="14">
        <v>34.063000000000002</v>
      </c>
      <c r="AC51" s="14">
        <v>37.783999999999999</v>
      </c>
      <c r="AD51" s="14">
        <v>333.61799999999999</v>
      </c>
      <c r="AE51" s="14">
        <v>302.59399999999999</v>
      </c>
      <c r="AF51" s="14">
        <v>317.76799999999997</v>
      </c>
      <c r="AG51" s="14">
        <v>12.084</v>
      </c>
      <c r="AH51" s="19">
        <v>5.7021778431512304</v>
      </c>
      <c r="AI51" s="19">
        <v>2.62478464835044</v>
      </c>
      <c r="AJ51" s="19">
        <v>4.0998907317000404</v>
      </c>
      <c r="AK51" s="14">
        <v>4.7220000000000004</v>
      </c>
      <c r="AL51" s="14">
        <v>1.196</v>
      </c>
      <c r="AM51" s="14">
        <v>2.9060000000000001</v>
      </c>
      <c r="AN51" s="14">
        <v>62.804000000000002</v>
      </c>
      <c r="AO51" s="14">
        <v>55.639000000000003</v>
      </c>
      <c r="AP51" s="14">
        <v>59.115000000000002</v>
      </c>
      <c r="AQ51" s="14">
        <v>2.488</v>
      </c>
      <c r="AR51" s="14">
        <v>1.8660000000000001</v>
      </c>
      <c r="AS51" s="14">
        <v>2.1680000000000001</v>
      </c>
      <c r="AT51" s="14">
        <v>4.1120000000000001</v>
      </c>
      <c r="AU51" s="14">
        <v>1.052</v>
      </c>
      <c r="AV51" s="14">
        <v>2.5369999999999999</v>
      </c>
      <c r="AW51" s="14">
        <v>520.25300000000004</v>
      </c>
      <c r="AX51" s="14">
        <v>393.34800000000001</v>
      </c>
      <c r="AY51" s="14">
        <v>455.11200000000002</v>
      </c>
      <c r="AZ51" s="14">
        <v>5.2030000000000003</v>
      </c>
      <c r="BA51" s="14">
        <v>3.9329999999999998</v>
      </c>
      <c r="BB51" s="14">
        <v>4.5510000000000002</v>
      </c>
      <c r="BC51" s="14">
        <v>52.768000000000001</v>
      </c>
      <c r="BD51" s="14">
        <v>38.670999999999999</v>
      </c>
      <c r="BE51" s="14">
        <v>24.704000000000001</v>
      </c>
      <c r="BF51" s="14">
        <v>29.692</v>
      </c>
      <c r="BG51" s="14">
        <v>68.542000000000002</v>
      </c>
      <c r="BH51" s="15">
        <v>6.4703624499643579</v>
      </c>
    </row>
    <row r="52" spans="1:60" ht="15.75" x14ac:dyDescent="0.25">
      <c r="A52" s="21">
        <v>1999</v>
      </c>
      <c r="B52" t="s">
        <v>16</v>
      </c>
      <c r="C52" s="14">
        <v>18.704000000000001</v>
      </c>
      <c r="D52" s="14">
        <v>4.0129999999999999</v>
      </c>
      <c r="E52" s="14">
        <v>11.178000000000001</v>
      </c>
      <c r="F52" s="14">
        <v>26.26</v>
      </c>
      <c r="G52" s="14">
        <v>12.467000000000001</v>
      </c>
      <c r="H52" s="14">
        <v>2.8980000000000001</v>
      </c>
      <c r="I52" s="14">
        <v>1.881</v>
      </c>
      <c r="J52" s="14">
        <v>2.3769999999999998</v>
      </c>
      <c r="K52" s="14">
        <v>6.5860000000000003</v>
      </c>
      <c r="L52" s="14">
        <v>2.1320000000000001</v>
      </c>
      <c r="M52" s="14">
        <v>4.3040000000000003</v>
      </c>
      <c r="N52" s="14">
        <v>38.835000000000001</v>
      </c>
      <c r="O52" s="14">
        <v>96.55</v>
      </c>
      <c r="P52" s="14">
        <v>22.699000000000002</v>
      </c>
      <c r="Q52" s="14">
        <v>58.719000000000001</v>
      </c>
      <c r="R52" s="14">
        <v>43.072000000000003</v>
      </c>
      <c r="S52" s="14">
        <v>53.3</v>
      </c>
      <c r="T52" s="14">
        <v>48.311</v>
      </c>
      <c r="U52" s="14">
        <v>7.7709999999999999</v>
      </c>
      <c r="V52" s="14">
        <v>9.2799999999999994</v>
      </c>
      <c r="W52" s="14">
        <v>8.5440000000000005</v>
      </c>
      <c r="X52" s="14">
        <v>34.905000000000001</v>
      </c>
      <c r="Y52" s="14">
        <v>5.6429999999999998</v>
      </c>
      <c r="Z52" s="14">
        <v>19.916</v>
      </c>
      <c r="AA52" s="14">
        <v>49.526000000000003</v>
      </c>
      <c r="AB52" s="14">
        <v>43.267000000000003</v>
      </c>
      <c r="AC52" s="14">
        <v>46.32</v>
      </c>
      <c r="AD52" s="14">
        <v>326.52999999999997</v>
      </c>
      <c r="AE52" s="14">
        <v>291.58100000000002</v>
      </c>
      <c r="AF52" s="14">
        <v>308.69099999999997</v>
      </c>
      <c r="AG52" s="14">
        <v>7.1130000000000004</v>
      </c>
      <c r="AH52" s="19">
        <v>5.1196810780000499</v>
      </c>
      <c r="AI52" s="19">
        <v>1.6159579075284201</v>
      </c>
      <c r="AJ52" s="19">
        <v>3.32004760948272</v>
      </c>
      <c r="AK52" s="14">
        <v>4.4779999999999998</v>
      </c>
      <c r="AL52" s="14">
        <v>0.878</v>
      </c>
      <c r="AM52" s="14">
        <v>2.6339999999999999</v>
      </c>
      <c r="AN52" s="14">
        <v>70.206000000000003</v>
      </c>
      <c r="AO52" s="14">
        <v>62.58</v>
      </c>
      <c r="AP52" s="14">
        <v>66.299000000000007</v>
      </c>
      <c r="AQ52" s="14">
        <v>3.2930000000000001</v>
      </c>
      <c r="AR52" s="14">
        <v>1.881</v>
      </c>
      <c r="AS52" s="14">
        <v>2.57</v>
      </c>
      <c r="AT52" s="14">
        <v>12.776999999999999</v>
      </c>
      <c r="AU52" s="14">
        <v>2.383</v>
      </c>
      <c r="AV52" s="14">
        <v>7.452</v>
      </c>
      <c r="AW52" s="14">
        <v>496.84199999999998</v>
      </c>
      <c r="AX52" s="14">
        <v>382.50400000000002</v>
      </c>
      <c r="AY52" s="14">
        <v>438.65600000000001</v>
      </c>
      <c r="AZ52" s="14">
        <v>4.968</v>
      </c>
      <c r="BA52" s="14">
        <v>3.8250000000000002</v>
      </c>
      <c r="BB52" s="14">
        <v>4.3869999999999996</v>
      </c>
      <c r="BC52" s="14">
        <v>21.593</v>
      </c>
      <c r="BD52" s="14">
        <v>35.988999999999997</v>
      </c>
      <c r="BE52" s="14">
        <v>21.818999999999999</v>
      </c>
      <c r="BF52" s="14">
        <v>24.858000000000001</v>
      </c>
      <c r="BG52" s="14">
        <v>63.244</v>
      </c>
      <c r="BH52" s="15">
        <v>8.5792064234058358</v>
      </c>
    </row>
    <row r="53" spans="1:60" ht="15.75" x14ac:dyDescent="0.25">
      <c r="A53" s="21">
        <v>1999</v>
      </c>
      <c r="B53" t="s">
        <v>17</v>
      </c>
      <c r="C53" s="14">
        <v>11.577999999999999</v>
      </c>
      <c r="D53" s="14">
        <v>4.51</v>
      </c>
      <c r="E53" s="14">
        <v>8.0470000000000006</v>
      </c>
      <c r="F53" s="14">
        <v>27.370999999999999</v>
      </c>
      <c r="G53" s="14">
        <v>16.989000000000001</v>
      </c>
      <c r="H53" s="14">
        <v>2.3580000000000001</v>
      </c>
      <c r="I53" s="14">
        <v>1.718</v>
      </c>
      <c r="J53" s="14">
        <v>2.0390000000000001</v>
      </c>
      <c r="K53" s="14">
        <v>19.082000000000001</v>
      </c>
      <c r="L53" s="14">
        <v>5.1539999999999999</v>
      </c>
      <c r="M53" s="14">
        <v>12.124000000000001</v>
      </c>
      <c r="N53" s="14">
        <v>49.615000000000002</v>
      </c>
      <c r="O53" s="14">
        <v>91.98</v>
      </c>
      <c r="P53" s="14">
        <v>20.832000000000001</v>
      </c>
      <c r="Q53" s="14">
        <v>56.542000000000002</v>
      </c>
      <c r="R53" s="14">
        <v>40.523000000000003</v>
      </c>
      <c r="S53" s="14">
        <v>42.521999999999998</v>
      </c>
      <c r="T53" s="14">
        <v>41.521999999999998</v>
      </c>
      <c r="U53" s="14">
        <v>7.5039999999999996</v>
      </c>
      <c r="V53" s="14">
        <v>11.382</v>
      </c>
      <c r="W53" s="14">
        <v>9.4420000000000002</v>
      </c>
      <c r="X53" s="14">
        <v>25.3</v>
      </c>
      <c r="Y53" s="14">
        <v>1.718</v>
      </c>
      <c r="Z53" s="14">
        <v>13.519</v>
      </c>
      <c r="AA53" s="14">
        <v>57.460999999999999</v>
      </c>
      <c r="AB53" s="14">
        <v>49.18</v>
      </c>
      <c r="AC53" s="14">
        <v>53.323999999999998</v>
      </c>
      <c r="AD53" s="14">
        <v>337.26100000000002</v>
      </c>
      <c r="AE53" s="14">
        <v>290.99799999999999</v>
      </c>
      <c r="AF53" s="14">
        <v>314.25599999999997</v>
      </c>
      <c r="AG53" s="14">
        <v>9.6479999999999997</v>
      </c>
      <c r="AH53" s="19">
        <v>6.0922589542360601</v>
      </c>
      <c r="AI53" s="19">
        <v>1.6529927433618601</v>
      </c>
      <c r="AJ53" s="19">
        <v>3.8669119393668199</v>
      </c>
      <c r="AK53" s="14">
        <v>5.1459999999999999</v>
      </c>
      <c r="AL53" s="14">
        <v>1.0740000000000001</v>
      </c>
      <c r="AM53" s="14">
        <v>3.1110000000000002</v>
      </c>
      <c r="AN53" s="14">
        <v>65.179000000000002</v>
      </c>
      <c r="AO53" s="14">
        <v>52.831000000000003</v>
      </c>
      <c r="AP53" s="14">
        <v>59.01</v>
      </c>
      <c r="AQ53" s="14">
        <v>7.29</v>
      </c>
      <c r="AR53" s="14">
        <v>4.2949999999999999</v>
      </c>
      <c r="AS53" s="14">
        <v>5.7939999999999996</v>
      </c>
      <c r="AT53" s="14">
        <v>7.5039999999999996</v>
      </c>
      <c r="AU53" s="14">
        <v>1.0740000000000001</v>
      </c>
      <c r="AV53" s="14">
        <v>4.2919999999999998</v>
      </c>
      <c r="AW53" s="14">
        <v>505.35500000000002</v>
      </c>
      <c r="AX53" s="14">
        <v>373.46499999999997</v>
      </c>
      <c r="AY53" s="14">
        <v>439.67899999999997</v>
      </c>
      <c r="AZ53" s="14">
        <v>5.0540000000000003</v>
      </c>
      <c r="BA53" s="14">
        <v>3.7349999999999999</v>
      </c>
      <c r="BB53" s="14">
        <v>4.3970000000000002</v>
      </c>
      <c r="BC53" s="14">
        <v>29.251999999999999</v>
      </c>
      <c r="BD53" s="14">
        <v>19.196999999999999</v>
      </c>
      <c r="BE53" s="14">
        <v>22.123000000000001</v>
      </c>
      <c r="BF53" s="14">
        <v>25.850999999999999</v>
      </c>
      <c r="BG53" s="14">
        <v>72.438000000000002</v>
      </c>
      <c r="BH53" s="15">
        <v>5.6139080043462517</v>
      </c>
    </row>
    <row r="54" spans="1:60" ht="15.75" x14ac:dyDescent="0.25">
      <c r="A54" s="21">
        <v>1999</v>
      </c>
      <c r="B54" t="s">
        <v>18</v>
      </c>
      <c r="C54" s="14">
        <v>4.9740000000000002</v>
      </c>
      <c r="D54" s="14">
        <v>1.097</v>
      </c>
      <c r="E54" s="14">
        <v>3.0430000000000001</v>
      </c>
      <c r="F54" s="14">
        <v>13.608000000000001</v>
      </c>
      <c r="G54" s="14">
        <v>22.469000000000001</v>
      </c>
      <c r="H54" s="14">
        <v>3.6789999999999998</v>
      </c>
      <c r="I54" s="14">
        <v>3.1859999999999999</v>
      </c>
      <c r="J54" s="14">
        <v>3.4340000000000002</v>
      </c>
      <c r="K54" s="14">
        <v>15.699</v>
      </c>
      <c r="L54" s="14">
        <v>6.6859999999999999</v>
      </c>
      <c r="M54" s="14">
        <v>11.211</v>
      </c>
      <c r="N54" s="14">
        <v>38.661000000000001</v>
      </c>
      <c r="O54" s="14">
        <v>62.279000000000003</v>
      </c>
      <c r="P54" s="14">
        <v>15.984</v>
      </c>
      <c r="Q54" s="14">
        <v>39.302999999999997</v>
      </c>
      <c r="R54" s="14">
        <v>39.792000000000002</v>
      </c>
      <c r="S54" s="14">
        <v>48.734999999999999</v>
      </c>
      <c r="T54" s="14">
        <v>44.246000000000002</v>
      </c>
      <c r="U54" s="14">
        <v>6.218</v>
      </c>
      <c r="V54" s="14">
        <v>10.551</v>
      </c>
      <c r="W54" s="14">
        <v>8.3759999999999994</v>
      </c>
      <c r="X54" s="14">
        <v>4.7149999999999999</v>
      </c>
      <c r="Y54" s="14">
        <v>0.52200000000000002</v>
      </c>
      <c r="Z54" s="14">
        <v>2.6269999999999998</v>
      </c>
      <c r="AA54" s="14">
        <v>71.501999999999995</v>
      </c>
      <c r="AB54" s="14">
        <v>51.921999999999997</v>
      </c>
      <c r="AC54" s="14">
        <v>61.750999999999998</v>
      </c>
      <c r="AD54" s="14">
        <v>329.89299999999997</v>
      </c>
      <c r="AE54" s="14">
        <v>310.17099999999999</v>
      </c>
      <c r="AF54" s="14">
        <v>320.14999999999998</v>
      </c>
      <c r="AG54" s="14">
        <v>6.8390000000000004</v>
      </c>
      <c r="AH54" s="19">
        <v>6.6783647172825598</v>
      </c>
      <c r="AI54" s="19">
        <v>0.80488619579929899</v>
      </c>
      <c r="AJ54" s="19">
        <v>3.7770681601768499</v>
      </c>
      <c r="AK54" s="14">
        <v>5.8029999999999999</v>
      </c>
      <c r="AL54" s="14">
        <v>0.88800000000000001</v>
      </c>
      <c r="AM54" s="14">
        <v>3.355</v>
      </c>
      <c r="AN54" s="14">
        <v>52.901000000000003</v>
      </c>
      <c r="AO54" s="14">
        <v>39.384999999999998</v>
      </c>
      <c r="AP54" s="14">
        <v>46.222999999999999</v>
      </c>
      <c r="AQ54" s="14">
        <v>7.9790000000000001</v>
      </c>
      <c r="AR54" s="14">
        <v>2.8730000000000002</v>
      </c>
      <c r="AS54" s="14">
        <v>5.4359999999999999</v>
      </c>
      <c r="AT54" s="14">
        <v>7.202</v>
      </c>
      <c r="AU54" s="14">
        <v>0.78400000000000003</v>
      </c>
      <c r="AV54" s="14">
        <v>4.0060000000000002</v>
      </c>
      <c r="AW54" s="14">
        <v>452.327</v>
      </c>
      <c r="AX54" s="14">
        <v>370.76400000000001</v>
      </c>
      <c r="AY54" s="14">
        <v>411.91899999999998</v>
      </c>
      <c r="AZ54" s="14">
        <v>4.5229999999999997</v>
      </c>
      <c r="BA54" s="14">
        <v>3.7080000000000002</v>
      </c>
      <c r="BB54" s="14">
        <v>4.1189999999999998</v>
      </c>
      <c r="BC54" s="14">
        <v>12.692</v>
      </c>
      <c r="BD54" s="14">
        <v>9.6370000000000005</v>
      </c>
      <c r="BE54" s="14">
        <v>16.341000000000001</v>
      </c>
      <c r="BF54" s="14">
        <v>18.113</v>
      </c>
      <c r="BG54" s="14">
        <v>43.206000000000003</v>
      </c>
      <c r="BH54" s="15">
        <v>7.3560366029291204</v>
      </c>
    </row>
    <row r="55" spans="1:60" ht="15.75" x14ac:dyDescent="0.25">
      <c r="A55" s="21">
        <v>1999</v>
      </c>
      <c r="B55" t="s">
        <v>19</v>
      </c>
      <c r="C55" s="14">
        <v>18.89</v>
      </c>
      <c r="D55" s="14">
        <v>5.1529999999999996</v>
      </c>
      <c r="E55" s="14">
        <v>11.852</v>
      </c>
      <c r="F55" s="14">
        <v>27.855</v>
      </c>
      <c r="G55" s="14">
        <v>7.2889999999999997</v>
      </c>
      <c r="H55" s="14">
        <v>1.883</v>
      </c>
      <c r="I55" s="14">
        <v>2.0169999999999999</v>
      </c>
      <c r="J55" s="14">
        <v>1.9510000000000001</v>
      </c>
      <c r="K55" s="14">
        <v>3.59</v>
      </c>
      <c r="L55" s="14">
        <v>2.0169999999999999</v>
      </c>
      <c r="M55" s="14">
        <v>2.7839999999999998</v>
      </c>
      <c r="N55" s="14">
        <v>37.94</v>
      </c>
      <c r="O55" s="14">
        <v>114.456</v>
      </c>
      <c r="P55" s="14">
        <v>23.863</v>
      </c>
      <c r="Q55" s="14">
        <v>68.043000000000006</v>
      </c>
      <c r="R55" s="14">
        <v>29.129000000000001</v>
      </c>
      <c r="S55" s="14">
        <v>35.85</v>
      </c>
      <c r="T55" s="14">
        <v>32.572000000000003</v>
      </c>
      <c r="U55" s="14">
        <v>7.7089999999999996</v>
      </c>
      <c r="V55" s="14">
        <v>11.483000000000001</v>
      </c>
      <c r="W55" s="14">
        <v>9.6430000000000007</v>
      </c>
      <c r="X55" s="14">
        <v>42.075000000000003</v>
      </c>
      <c r="Y55" s="14">
        <v>4.5369999999999999</v>
      </c>
      <c r="Z55" s="14">
        <v>22.844000000000001</v>
      </c>
      <c r="AA55" s="14">
        <v>33.600999999999999</v>
      </c>
      <c r="AB55" s="14">
        <v>26.887</v>
      </c>
      <c r="AC55" s="14">
        <v>30.161999999999999</v>
      </c>
      <c r="AD55" s="14">
        <v>332.42200000000003</v>
      </c>
      <c r="AE55" s="14">
        <v>281.98200000000003</v>
      </c>
      <c r="AF55" s="14">
        <v>306.60899999999998</v>
      </c>
      <c r="AG55" s="14">
        <v>6.8259999999999996</v>
      </c>
      <c r="AH55" s="19">
        <v>3.8099650397608</v>
      </c>
      <c r="AI55" s="19">
        <v>1.59000206700269</v>
      </c>
      <c r="AJ55" s="19">
        <v>2.6706290889371398</v>
      </c>
      <c r="AK55" s="14">
        <v>2.9420000000000002</v>
      </c>
      <c r="AL55" s="14">
        <v>1.008</v>
      </c>
      <c r="AM55" s="14">
        <v>1.9510000000000001</v>
      </c>
      <c r="AN55" s="14">
        <v>120.04600000000001</v>
      </c>
      <c r="AO55" s="14">
        <v>107.886</v>
      </c>
      <c r="AP55" s="14">
        <v>113.816</v>
      </c>
      <c r="AQ55" s="14">
        <v>8.5329999999999995</v>
      </c>
      <c r="AR55" s="14">
        <v>5.6020000000000003</v>
      </c>
      <c r="AS55" s="14">
        <v>7.0309999999999997</v>
      </c>
      <c r="AT55" s="14">
        <v>6.0609999999999999</v>
      </c>
      <c r="AU55" s="14">
        <v>0.56000000000000005</v>
      </c>
      <c r="AV55" s="14">
        <v>3.2429999999999999</v>
      </c>
      <c r="AW55" s="14">
        <v>595.22900000000004</v>
      </c>
      <c r="AX55" s="14">
        <v>445.77100000000002</v>
      </c>
      <c r="AY55" s="14">
        <v>518.68700000000001</v>
      </c>
      <c r="AZ55" s="14">
        <v>5.952</v>
      </c>
      <c r="BA55" s="14">
        <v>4.4580000000000002</v>
      </c>
      <c r="BB55" s="14">
        <v>5.1870000000000003</v>
      </c>
      <c r="BC55" s="14">
        <v>73.069000000000003</v>
      </c>
      <c r="BD55" s="14">
        <v>57.698</v>
      </c>
      <c r="BE55" s="14">
        <v>28.808</v>
      </c>
      <c r="BF55" s="14">
        <v>35.433999999999997</v>
      </c>
      <c r="BG55" s="14">
        <v>94.695999999999998</v>
      </c>
      <c r="BH55" s="15">
        <v>8.4895999647643077</v>
      </c>
    </row>
    <row r="56" spans="1:60" ht="15.75" x14ac:dyDescent="0.25">
      <c r="A56" s="21">
        <v>1999</v>
      </c>
      <c r="B56" t="s">
        <v>20</v>
      </c>
      <c r="C56" s="14">
        <v>18.378</v>
      </c>
      <c r="D56" s="14">
        <v>5.3239999999999998</v>
      </c>
      <c r="E56" s="14">
        <v>11.683</v>
      </c>
      <c r="F56" s="14">
        <v>24.945</v>
      </c>
      <c r="G56" s="14">
        <v>9.9779999999999998</v>
      </c>
      <c r="H56" s="14">
        <v>1.8420000000000001</v>
      </c>
      <c r="I56" s="14">
        <v>1.94</v>
      </c>
      <c r="J56" s="14">
        <v>1.8919999999999999</v>
      </c>
      <c r="K56" s="14">
        <v>3.6440000000000001</v>
      </c>
      <c r="L56" s="14">
        <v>1.94</v>
      </c>
      <c r="M56" s="14">
        <v>2.77</v>
      </c>
      <c r="N56" s="14">
        <v>30.940999999999999</v>
      </c>
      <c r="O56" s="14">
        <v>86.805999999999997</v>
      </c>
      <c r="P56" s="14">
        <v>26.774000000000001</v>
      </c>
      <c r="Q56" s="14">
        <v>56.057000000000002</v>
      </c>
      <c r="R56" s="14">
        <v>42.682000000000002</v>
      </c>
      <c r="S56" s="14">
        <v>51.951000000000001</v>
      </c>
      <c r="T56" s="14">
        <v>47.436</v>
      </c>
      <c r="U56" s="14">
        <v>9.3290000000000006</v>
      </c>
      <c r="V56" s="14">
        <v>11.067</v>
      </c>
      <c r="W56" s="14">
        <v>10.221</v>
      </c>
      <c r="X56" s="14">
        <v>15.335000000000001</v>
      </c>
      <c r="Y56" s="14">
        <v>2.206</v>
      </c>
      <c r="Z56" s="14">
        <v>8.6210000000000004</v>
      </c>
      <c r="AA56" s="14">
        <v>31.911999999999999</v>
      </c>
      <c r="AB56" s="14">
        <v>29.207999999999998</v>
      </c>
      <c r="AC56" s="14">
        <v>30.545000000000002</v>
      </c>
      <c r="AD56" s="14">
        <v>359.15699999999998</v>
      </c>
      <c r="AE56" s="14">
        <v>309.49700000000001</v>
      </c>
      <c r="AF56" s="14">
        <v>333.786</v>
      </c>
      <c r="AG56" s="14">
        <v>5.2450000000000001</v>
      </c>
      <c r="AH56" s="19">
        <v>5.2709950320871801</v>
      </c>
      <c r="AI56" s="19">
        <v>1.6430772323620499</v>
      </c>
      <c r="AJ56" s="19">
        <v>3.4138558016995102</v>
      </c>
      <c r="AK56" s="14">
        <v>4.0039999999999996</v>
      </c>
      <c r="AL56" s="14">
        <v>0.875</v>
      </c>
      <c r="AM56" s="14">
        <v>2.399</v>
      </c>
      <c r="AN56" s="14">
        <v>126.926</v>
      </c>
      <c r="AO56" s="14">
        <v>107.02</v>
      </c>
      <c r="AP56" s="14">
        <v>116.736</v>
      </c>
      <c r="AQ56" s="14">
        <v>4.0039999999999996</v>
      </c>
      <c r="AR56" s="14">
        <v>2.5859999999999999</v>
      </c>
      <c r="AS56" s="14">
        <v>3.2770000000000001</v>
      </c>
      <c r="AT56" s="14">
        <v>6.4059999999999997</v>
      </c>
      <c r="AU56" s="14">
        <v>1.94</v>
      </c>
      <c r="AV56" s="14">
        <v>4.1159999999999997</v>
      </c>
      <c r="AW56" s="14">
        <v>595.39200000000005</v>
      </c>
      <c r="AX56" s="14">
        <v>467.44</v>
      </c>
      <c r="AY56" s="14">
        <v>529.92600000000004</v>
      </c>
      <c r="AZ56" s="14">
        <v>5.9539999999999997</v>
      </c>
      <c r="BA56" s="14">
        <v>4.6740000000000004</v>
      </c>
      <c r="BB56" s="14">
        <v>5.2990000000000004</v>
      </c>
      <c r="BC56" s="14">
        <v>100.444</v>
      </c>
      <c r="BD56" s="14">
        <v>38.174999999999997</v>
      </c>
      <c r="BE56" s="14">
        <v>26.587</v>
      </c>
      <c r="BF56" s="14">
        <v>31.847999999999999</v>
      </c>
      <c r="BG56" s="14">
        <v>69.957999999999998</v>
      </c>
      <c r="BH56" s="15">
        <v>14.691099760921539</v>
      </c>
    </row>
    <row r="57" spans="1:60" ht="15.75" x14ac:dyDescent="0.25">
      <c r="A57" s="21">
        <v>1999</v>
      </c>
      <c r="B57" t="s">
        <v>30</v>
      </c>
      <c r="C57" s="14">
        <v>15.957000000000001</v>
      </c>
      <c r="D57" s="14">
        <v>2.7890000000000001</v>
      </c>
      <c r="E57" s="14">
        <v>9.2430000000000003</v>
      </c>
      <c r="F57" s="14">
        <v>14.361000000000001</v>
      </c>
      <c r="G57" s="14">
        <v>15.666</v>
      </c>
      <c r="H57" s="14">
        <v>0.87</v>
      </c>
      <c r="I57" s="14">
        <v>1.534</v>
      </c>
      <c r="J57" s="14">
        <v>1.2090000000000001</v>
      </c>
      <c r="K57" s="14">
        <v>5.077</v>
      </c>
      <c r="L57" s="14">
        <v>2.37</v>
      </c>
      <c r="M57" s="14">
        <v>3.6970000000000001</v>
      </c>
      <c r="N57" s="14">
        <v>43.686999999999998</v>
      </c>
      <c r="O57" s="14">
        <v>83.557000000000002</v>
      </c>
      <c r="P57" s="14">
        <v>19.940000000000001</v>
      </c>
      <c r="Q57" s="14">
        <v>51.262</v>
      </c>
      <c r="R57" s="14">
        <v>36.411000000000001</v>
      </c>
      <c r="S57" s="14">
        <v>43.783999999999999</v>
      </c>
      <c r="T57" s="14">
        <v>40.170999999999999</v>
      </c>
      <c r="U57" s="14">
        <v>5.077</v>
      </c>
      <c r="V57" s="14">
        <v>9.7609999999999992</v>
      </c>
      <c r="W57" s="14">
        <v>7.4649999999999999</v>
      </c>
      <c r="X57" s="14">
        <v>11.895</v>
      </c>
      <c r="Y57" s="14">
        <v>2.0920000000000001</v>
      </c>
      <c r="Z57" s="14">
        <v>6.8970000000000002</v>
      </c>
      <c r="AA57" s="14">
        <v>28.867999999999999</v>
      </c>
      <c r="AB57" s="14">
        <v>30.398</v>
      </c>
      <c r="AC57" s="14">
        <v>29.648</v>
      </c>
      <c r="AD57" s="14">
        <v>302.31400000000002</v>
      </c>
      <c r="AE57" s="14">
        <v>265.91199999999998</v>
      </c>
      <c r="AF57" s="14">
        <v>283.96600000000001</v>
      </c>
      <c r="AG57" s="14">
        <v>6.383</v>
      </c>
      <c r="AH57" s="19">
        <v>6.4339023762546104</v>
      </c>
      <c r="AI57" s="19">
        <v>0.337907474175421</v>
      </c>
      <c r="AJ57" s="19">
        <v>3.3002899044131802</v>
      </c>
      <c r="AK57" s="14">
        <v>4.7869999999999999</v>
      </c>
      <c r="AL57" s="14">
        <v>0.41799999999999998</v>
      </c>
      <c r="AM57" s="14">
        <v>2.56</v>
      </c>
      <c r="AN57" s="14">
        <v>75.869</v>
      </c>
      <c r="AO57" s="14">
        <v>64.281999999999996</v>
      </c>
      <c r="AP57" s="14">
        <v>70.031999999999996</v>
      </c>
      <c r="AQ57" s="14">
        <v>4.3520000000000003</v>
      </c>
      <c r="AR57" s="14">
        <v>2.9279999999999999</v>
      </c>
      <c r="AS57" s="14">
        <v>3.6259999999999999</v>
      </c>
      <c r="AT57" s="14">
        <v>3.0459999999999998</v>
      </c>
      <c r="AU57" s="14">
        <v>0.69699999999999995</v>
      </c>
      <c r="AV57" s="14">
        <v>1.849</v>
      </c>
      <c r="AW57" s="14">
        <v>472.18400000000003</v>
      </c>
      <c r="AX57" s="14">
        <v>363.24099999999999</v>
      </c>
      <c r="AY57" s="14">
        <v>417.13400000000001</v>
      </c>
      <c r="AZ57" s="14">
        <v>4.7220000000000004</v>
      </c>
      <c r="BA57" s="14">
        <v>3.6320000000000001</v>
      </c>
      <c r="BB57" s="14">
        <v>4.1710000000000003</v>
      </c>
      <c r="BC57" s="14">
        <v>44.12</v>
      </c>
      <c r="BD57" s="14">
        <v>28.126000000000001</v>
      </c>
      <c r="BE57" s="14">
        <v>22.891999999999999</v>
      </c>
      <c r="BF57" s="14">
        <v>26.323</v>
      </c>
      <c r="BG57" s="14">
        <v>66.203999999999994</v>
      </c>
      <c r="BH57" s="15">
        <v>11.545998622954292</v>
      </c>
    </row>
    <row r="58" spans="1:60" ht="15.75" x14ac:dyDescent="0.25">
      <c r="A58" s="21">
        <v>1999</v>
      </c>
      <c r="B58" t="s">
        <v>21</v>
      </c>
      <c r="C58" s="14">
        <v>22.056999999999999</v>
      </c>
      <c r="D58" s="14">
        <v>6.2489999999999997</v>
      </c>
      <c r="E58" s="14">
        <v>14.412000000000001</v>
      </c>
      <c r="F58" s="14">
        <v>20.053000000000001</v>
      </c>
      <c r="G58" s="14">
        <v>4.5830000000000002</v>
      </c>
      <c r="H58" s="14">
        <v>2.2509999999999999</v>
      </c>
      <c r="I58" s="14">
        <v>0.96099999999999997</v>
      </c>
      <c r="J58" s="14">
        <v>1.627</v>
      </c>
      <c r="K58" s="14">
        <v>4.952</v>
      </c>
      <c r="L58" s="14">
        <v>1.202</v>
      </c>
      <c r="M58" s="14">
        <v>3.1379999999999999</v>
      </c>
      <c r="N58" s="14">
        <v>30.004999999999999</v>
      </c>
      <c r="O58" s="14">
        <v>90.03</v>
      </c>
      <c r="P58" s="14">
        <v>20.908999999999999</v>
      </c>
      <c r="Q58" s="14">
        <v>56.601999999999997</v>
      </c>
      <c r="R58" s="14">
        <v>14.855</v>
      </c>
      <c r="S58" s="14">
        <v>22.831</v>
      </c>
      <c r="T58" s="14">
        <v>18.712</v>
      </c>
      <c r="U58" s="14">
        <v>3.3759999999999999</v>
      </c>
      <c r="V58" s="14">
        <v>2.6440000000000001</v>
      </c>
      <c r="W58" s="14">
        <v>3.0219999999999998</v>
      </c>
      <c r="X58" s="14">
        <v>15.755000000000001</v>
      </c>
      <c r="Y58" s="14">
        <v>3.1240000000000001</v>
      </c>
      <c r="Z58" s="14">
        <v>9.6470000000000002</v>
      </c>
      <c r="AA58" s="14">
        <v>28.134</v>
      </c>
      <c r="AB58" s="14">
        <v>17.303999999999998</v>
      </c>
      <c r="AC58" s="14">
        <v>22.896999999999998</v>
      </c>
      <c r="AD58" s="14">
        <v>179.16</v>
      </c>
      <c r="AE58" s="14">
        <v>139.39099999999999</v>
      </c>
      <c r="AF58" s="14">
        <v>160.04400000000001</v>
      </c>
      <c r="AG58" s="14">
        <v>3.601</v>
      </c>
      <c r="AH58" s="19">
        <v>10.2201638453635</v>
      </c>
      <c r="AI58" s="19">
        <v>5.09337860780985</v>
      </c>
      <c r="AJ58" s="19">
        <v>7.7218586513773904</v>
      </c>
      <c r="AK58" s="14">
        <v>9.4529999999999994</v>
      </c>
      <c r="AL58" s="14">
        <v>2.403</v>
      </c>
      <c r="AM58" s="14">
        <v>6.0439999999999996</v>
      </c>
      <c r="AN58" s="14">
        <v>59.195</v>
      </c>
      <c r="AO58" s="14">
        <v>41.576999999999998</v>
      </c>
      <c r="AP58" s="14">
        <v>50.674999999999997</v>
      </c>
      <c r="AQ58" s="14">
        <v>3.1509999999999998</v>
      </c>
      <c r="AR58" s="14">
        <v>2.1629999999999998</v>
      </c>
      <c r="AS58" s="14">
        <v>2.673</v>
      </c>
      <c r="AT58" s="14">
        <v>10.128</v>
      </c>
      <c r="AU58" s="14">
        <v>1.6819999999999999</v>
      </c>
      <c r="AV58" s="14">
        <v>6.0439999999999996</v>
      </c>
      <c r="AW58" s="14">
        <v>335.137</v>
      </c>
      <c r="AX58" s="14">
        <v>206.92400000000001</v>
      </c>
      <c r="AY58" s="14">
        <v>273.24799999999999</v>
      </c>
      <c r="AZ58" s="14">
        <v>3.351</v>
      </c>
      <c r="BA58" s="14">
        <v>2.069</v>
      </c>
      <c r="BB58" s="14">
        <v>2.7320000000000002</v>
      </c>
      <c r="BC58" s="14">
        <v>20.361999999999998</v>
      </c>
      <c r="BD58" s="14">
        <v>21.247</v>
      </c>
      <c r="BE58" s="14">
        <v>21.645</v>
      </c>
      <c r="BF58" s="14">
        <v>23.706</v>
      </c>
      <c r="BG58" s="14">
        <v>72.481999999999999</v>
      </c>
      <c r="BH58" s="15">
        <v>9.5079730536369063</v>
      </c>
    </row>
    <row r="59" spans="1:60" ht="15.75" x14ac:dyDescent="0.25">
      <c r="A59" s="21">
        <v>1999</v>
      </c>
      <c r="B59" t="s">
        <v>22</v>
      </c>
      <c r="C59" s="14">
        <v>13.044</v>
      </c>
      <c r="D59" s="14">
        <v>4.9870000000000001</v>
      </c>
      <c r="E59" s="14">
        <v>8.9580000000000002</v>
      </c>
      <c r="F59" s="14">
        <v>22.626000000000001</v>
      </c>
      <c r="G59" s="14">
        <v>14.891</v>
      </c>
      <c r="H59" s="14">
        <v>1.913</v>
      </c>
      <c r="I59" s="14">
        <v>2.7890000000000001</v>
      </c>
      <c r="J59" s="14">
        <v>2.3570000000000002</v>
      </c>
      <c r="K59" s="14">
        <v>9.7390000000000008</v>
      </c>
      <c r="L59" s="14">
        <v>3.2120000000000002</v>
      </c>
      <c r="M59" s="14">
        <v>6.4290000000000003</v>
      </c>
      <c r="N59" s="14">
        <v>42.116</v>
      </c>
      <c r="O59" s="14">
        <v>80.088999999999999</v>
      </c>
      <c r="P59" s="14">
        <v>22.396999999999998</v>
      </c>
      <c r="Q59" s="14">
        <v>50.832000000000001</v>
      </c>
      <c r="R59" s="14">
        <v>31.044</v>
      </c>
      <c r="S59" s="14">
        <v>41.497999999999998</v>
      </c>
      <c r="T59" s="14">
        <v>36.345999999999997</v>
      </c>
      <c r="U59" s="14">
        <v>7.5650000000000004</v>
      </c>
      <c r="V59" s="14">
        <v>11.324999999999999</v>
      </c>
      <c r="W59" s="14">
        <v>9.4719999999999995</v>
      </c>
      <c r="X59" s="14">
        <v>21.218</v>
      </c>
      <c r="Y59" s="14">
        <v>2.8740000000000001</v>
      </c>
      <c r="Z59" s="14">
        <v>11.914999999999999</v>
      </c>
      <c r="AA59" s="14">
        <v>47.74</v>
      </c>
      <c r="AB59" s="14">
        <v>36.003999999999998</v>
      </c>
      <c r="AC59" s="14">
        <v>41.789000000000001</v>
      </c>
      <c r="AD59" s="14">
        <v>322.964</v>
      </c>
      <c r="AE59" s="14">
        <v>289.04899999999998</v>
      </c>
      <c r="AF59" s="14">
        <v>305.80799999999999</v>
      </c>
      <c r="AG59" s="14">
        <v>7.5650000000000004</v>
      </c>
      <c r="AH59" s="19">
        <v>7.92192154128906</v>
      </c>
      <c r="AI59" s="19">
        <v>1.73728739945449</v>
      </c>
      <c r="AJ59" s="19">
        <v>4.7655990247146196</v>
      </c>
      <c r="AK59" s="14">
        <v>6.7830000000000004</v>
      </c>
      <c r="AL59" s="14">
        <v>1.099</v>
      </c>
      <c r="AM59" s="14">
        <v>3.9</v>
      </c>
      <c r="AN59" s="14">
        <v>77.48</v>
      </c>
      <c r="AO59" s="14">
        <v>65.67</v>
      </c>
      <c r="AP59" s="14">
        <v>71.491</v>
      </c>
      <c r="AQ59" s="14">
        <v>7.7389999999999999</v>
      </c>
      <c r="AR59" s="14">
        <v>2.7050000000000001</v>
      </c>
      <c r="AS59" s="14">
        <v>5.1859999999999999</v>
      </c>
      <c r="AT59" s="14">
        <v>4.3479999999999999</v>
      </c>
      <c r="AU59" s="14">
        <v>0.33800000000000002</v>
      </c>
      <c r="AV59" s="14">
        <v>2.3140000000000001</v>
      </c>
      <c r="AW59" s="14">
        <v>494.53399999999999</v>
      </c>
      <c r="AX59" s="14">
        <v>391.822</v>
      </c>
      <c r="AY59" s="14">
        <v>442.49</v>
      </c>
      <c r="AZ59" s="14">
        <v>4.9450000000000003</v>
      </c>
      <c r="BA59" s="14">
        <v>3.9180000000000001</v>
      </c>
      <c r="BB59" s="14">
        <v>4.4249999999999998</v>
      </c>
      <c r="BC59" s="14">
        <v>63.926000000000002</v>
      </c>
      <c r="BD59" s="14">
        <v>40.323</v>
      </c>
      <c r="BE59" s="14">
        <v>25.266999999999999</v>
      </c>
      <c r="BF59" s="14">
        <v>30.097000000000001</v>
      </c>
      <c r="BG59" s="14">
        <v>74.177000000000007</v>
      </c>
      <c r="BH59" s="15">
        <v>7.8122534010921365</v>
      </c>
    </row>
    <row r="60" spans="1:60" ht="15.75" x14ac:dyDescent="0.25">
      <c r="A60" s="21">
        <v>1999</v>
      </c>
      <c r="B60" t="s">
        <v>23</v>
      </c>
      <c r="C60" s="14">
        <v>22.291</v>
      </c>
      <c r="D60" s="14">
        <v>6.0490000000000004</v>
      </c>
      <c r="E60" s="14">
        <v>14.215999999999999</v>
      </c>
      <c r="F60" s="14">
        <v>20.875</v>
      </c>
      <c r="G60" s="14">
        <v>13.629</v>
      </c>
      <c r="H60" s="14">
        <v>2.33</v>
      </c>
      <c r="I60" s="14">
        <v>1.8069999999999999</v>
      </c>
      <c r="J60" s="14">
        <v>2.0699999999999998</v>
      </c>
      <c r="K60" s="14">
        <v>21.902999999999999</v>
      </c>
      <c r="L60" s="14">
        <v>6.2060000000000004</v>
      </c>
      <c r="M60" s="14">
        <v>14.099</v>
      </c>
      <c r="N60" s="14">
        <v>49.868000000000002</v>
      </c>
      <c r="O60" s="14">
        <v>107.962</v>
      </c>
      <c r="P60" s="14">
        <v>20.739000000000001</v>
      </c>
      <c r="Q60" s="14">
        <v>64.637</v>
      </c>
      <c r="R60" s="14">
        <v>35.262</v>
      </c>
      <c r="S60" s="14">
        <v>40.378</v>
      </c>
      <c r="T60" s="14">
        <v>37.805999999999997</v>
      </c>
      <c r="U60" s="14">
        <v>8.3109999999999999</v>
      </c>
      <c r="V60" s="14">
        <v>11.391</v>
      </c>
      <c r="W60" s="14">
        <v>9.8420000000000005</v>
      </c>
      <c r="X60" s="14">
        <v>39.301000000000002</v>
      </c>
      <c r="Y60" s="14">
        <v>3.0640000000000001</v>
      </c>
      <c r="Z60" s="14">
        <v>21.324000000000002</v>
      </c>
      <c r="AA60" s="14">
        <v>60.970999999999997</v>
      </c>
      <c r="AB60" s="14">
        <v>45.17</v>
      </c>
      <c r="AC60" s="14">
        <v>53.115000000000002</v>
      </c>
      <c r="AD60" s="14">
        <v>310.44900000000001</v>
      </c>
      <c r="AE60" s="14">
        <v>260.17700000000002</v>
      </c>
      <c r="AF60" s="14">
        <v>285.49400000000003</v>
      </c>
      <c r="AG60" s="14">
        <v>9.01</v>
      </c>
      <c r="AH60" s="19">
        <v>6.8488191657355504</v>
      </c>
      <c r="AI60" s="19">
        <v>0.79642088454485505</v>
      </c>
      <c r="AJ60" s="19">
        <v>3.8488715898010799</v>
      </c>
      <c r="AK60" s="14">
        <v>5.1260000000000003</v>
      </c>
      <c r="AL60" s="14">
        <v>0.47099999999999997</v>
      </c>
      <c r="AM60" s="14">
        <v>2.8119999999999998</v>
      </c>
      <c r="AN60" s="14">
        <v>46.912999999999997</v>
      </c>
      <c r="AO60" s="14">
        <v>38.335000000000001</v>
      </c>
      <c r="AP60" s="14">
        <v>42.686999999999998</v>
      </c>
      <c r="AQ60" s="14">
        <v>6.99</v>
      </c>
      <c r="AR60" s="14">
        <v>3.3780000000000001</v>
      </c>
      <c r="AS60" s="14">
        <v>5.194</v>
      </c>
      <c r="AT60" s="14">
        <v>5.4370000000000003</v>
      </c>
      <c r="AU60" s="14">
        <v>0.39300000000000002</v>
      </c>
      <c r="AV60" s="14">
        <v>2.9289999999999998</v>
      </c>
      <c r="AW60" s="14">
        <v>473.40199999999999</v>
      </c>
      <c r="AX60" s="14">
        <v>327.73500000000001</v>
      </c>
      <c r="AY60" s="14">
        <v>401.09800000000001</v>
      </c>
      <c r="AZ60" s="14">
        <v>4.734</v>
      </c>
      <c r="BA60" s="14">
        <v>3.2770000000000001</v>
      </c>
      <c r="BB60" s="14">
        <v>4.0110000000000001</v>
      </c>
      <c r="BC60" s="14">
        <v>32.325000000000003</v>
      </c>
      <c r="BD60" s="14">
        <v>21.77</v>
      </c>
      <c r="BE60" s="14">
        <v>21.236000000000001</v>
      </c>
      <c r="BF60" s="14">
        <v>24.189</v>
      </c>
      <c r="BG60" s="14">
        <v>50.057000000000002</v>
      </c>
      <c r="BH60" s="15">
        <v>2.9872436621992575</v>
      </c>
    </row>
    <row r="61" spans="1:60" ht="15.75" x14ac:dyDescent="0.25">
      <c r="A61" s="21">
        <v>1999</v>
      </c>
      <c r="B61" t="s">
        <v>24</v>
      </c>
      <c r="C61" s="14">
        <v>20.309000000000001</v>
      </c>
      <c r="D61" s="14">
        <v>5.9770000000000003</v>
      </c>
      <c r="E61" s="14">
        <v>13.218</v>
      </c>
      <c r="F61" s="14">
        <v>18.585999999999999</v>
      </c>
      <c r="G61" s="14">
        <v>21.076000000000001</v>
      </c>
      <c r="H61" s="14">
        <v>3.0150000000000001</v>
      </c>
      <c r="I61" s="14">
        <v>3.0790000000000002</v>
      </c>
      <c r="J61" s="14">
        <v>3.0470000000000002</v>
      </c>
      <c r="K61" s="14">
        <v>22.437999999999999</v>
      </c>
      <c r="L61" s="14">
        <v>6.0679999999999996</v>
      </c>
      <c r="M61" s="14">
        <v>14.337999999999999</v>
      </c>
      <c r="N61" s="14">
        <v>49.756</v>
      </c>
      <c r="O61" s="14">
        <v>101.369</v>
      </c>
      <c r="P61" s="14">
        <v>19.923999999999999</v>
      </c>
      <c r="Q61" s="14">
        <v>61.072000000000003</v>
      </c>
      <c r="R61" s="14">
        <v>42.835999999999999</v>
      </c>
      <c r="S61" s="14">
        <v>55.423999999999999</v>
      </c>
      <c r="T61" s="14">
        <v>49.064</v>
      </c>
      <c r="U61" s="14">
        <v>8.8689999999999998</v>
      </c>
      <c r="V61" s="14">
        <v>14.128</v>
      </c>
      <c r="W61" s="14">
        <v>11.471</v>
      </c>
      <c r="X61" s="14">
        <v>22.172000000000001</v>
      </c>
      <c r="Y61" s="14">
        <v>2.2639999999999998</v>
      </c>
      <c r="Z61" s="14">
        <v>12.321999999999999</v>
      </c>
      <c r="AA61" s="14">
        <v>83.099000000000004</v>
      </c>
      <c r="AB61" s="14">
        <v>60.042000000000002</v>
      </c>
      <c r="AC61" s="14">
        <v>71.691999999999993</v>
      </c>
      <c r="AD61" s="14">
        <v>390.84199999999998</v>
      </c>
      <c r="AE61" s="14">
        <v>321.13200000000001</v>
      </c>
      <c r="AF61" s="14">
        <v>356.35199999999998</v>
      </c>
      <c r="AG61" s="14">
        <v>9.0459999999999994</v>
      </c>
      <c r="AH61" s="19">
        <v>14.2224342843248</v>
      </c>
      <c r="AI61" s="19">
        <v>0.23534450905958701</v>
      </c>
      <c r="AJ61" s="19">
        <v>7.3184331583104898</v>
      </c>
      <c r="AK61" s="14">
        <v>10.997</v>
      </c>
      <c r="AL61" s="14">
        <v>0.63400000000000001</v>
      </c>
      <c r="AM61" s="14">
        <v>5.87</v>
      </c>
      <c r="AN61" s="14">
        <v>69.441999999999993</v>
      </c>
      <c r="AO61" s="14">
        <v>45.280999999999999</v>
      </c>
      <c r="AP61" s="14">
        <v>57.488</v>
      </c>
      <c r="AQ61" s="14">
        <v>8.1590000000000007</v>
      </c>
      <c r="AR61" s="14">
        <v>2.8980000000000001</v>
      </c>
      <c r="AS61" s="14">
        <v>5.556</v>
      </c>
      <c r="AT61" s="14">
        <v>3.8140000000000001</v>
      </c>
      <c r="AU61" s="14">
        <v>0.27200000000000002</v>
      </c>
      <c r="AV61" s="14">
        <v>2.0609999999999999</v>
      </c>
      <c r="AW61" s="14">
        <v>567.24</v>
      </c>
      <c r="AX61" s="14">
        <v>392.495</v>
      </c>
      <c r="AY61" s="14">
        <v>480.78199999999998</v>
      </c>
      <c r="AZ61" s="14">
        <v>5.6719999999999997</v>
      </c>
      <c r="BA61" s="14">
        <v>3.9249999999999998</v>
      </c>
      <c r="BB61" s="14">
        <v>4.8079999999999998</v>
      </c>
      <c r="BC61" s="14">
        <v>24.562999999999999</v>
      </c>
      <c r="BD61" s="14">
        <v>20.783999999999999</v>
      </c>
      <c r="BE61" s="14">
        <v>18.975000000000001</v>
      </c>
      <c r="BF61" s="14">
        <v>21.295999999999999</v>
      </c>
      <c r="BG61" s="14">
        <v>45.426000000000002</v>
      </c>
      <c r="BH61" s="15">
        <v>8.5218497319887359</v>
      </c>
    </row>
    <row r="62" spans="1:60" ht="15.75" x14ac:dyDescent="0.25">
      <c r="A62" s="21">
        <v>1999</v>
      </c>
      <c r="B62" t="s">
        <v>25</v>
      </c>
      <c r="C62" s="14">
        <v>19.782</v>
      </c>
      <c r="D62" s="14">
        <v>3.3530000000000002</v>
      </c>
      <c r="E62" s="14">
        <v>11.55</v>
      </c>
      <c r="F62" s="14">
        <v>26.963999999999999</v>
      </c>
      <c r="G62" s="14">
        <v>9.4870000000000001</v>
      </c>
      <c r="H62" s="14">
        <v>1.052</v>
      </c>
      <c r="I62" s="14">
        <v>2.41</v>
      </c>
      <c r="J62" s="14">
        <v>1.7330000000000001</v>
      </c>
      <c r="K62" s="14">
        <v>6.9450000000000003</v>
      </c>
      <c r="L62" s="14">
        <v>2.8290000000000002</v>
      </c>
      <c r="M62" s="14">
        <v>4.883</v>
      </c>
      <c r="N62" s="14">
        <v>49.465000000000003</v>
      </c>
      <c r="O62" s="14">
        <v>114.166</v>
      </c>
      <c r="P62" s="14">
        <v>20.747</v>
      </c>
      <c r="Q62" s="14">
        <v>67.358999999999995</v>
      </c>
      <c r="R62" s="14">
        <v>30.934999999999999</v>
      </c>
      <c r="S62" s="14">
        <v>41.703000000000003</v>
      </c>
      <c r="T62" s="14">
        <v>36.331000000000003</v>
      </c>
      <c r="U62" s="14">
        <v>8.3130000000000006</v>
      </c>
      <c r="V62" s="14">
        <v>10.164</v>
      </c>
      <c r="W62" s="14">
        <v>9.24</v>
      </c>
      <c r="X62" s="14">
        <v>14.31</v>
      </c>
      <c r="Y62" s="14">
        <v>2.0960000000000001</v>
      </c>
      <c r="Z62" s="14">
        <v>8.19</v>
      </c>
      <c r="AA62" s="14">
        <v>38.616999999999997</v>
      </c>
      <c r="AB62" s="14">
        <v>28.396000000000001</v>
      </c>
      <c r="AC62" s="14">
        <v>33.496000000000002</v>
      </c>
      <c r="AD62" s="14">
        <v>262.214</v>
      </c>
      <c r="AE62" s="14">
        <v>226.959</v>
      </c>
      <c r="AF62" s="14">
        <v>244.54900000000001</v>
      </c>
      <c r="AG62" s="14">
        <v>7.4710000000000001</v>
      </c>
      <c r="AH62" s="19">
        <v>14.419090876320199</v>
      </c>
      <c r="AI62" s="19">
        <v>2.9808702650738899</v>
      </c>
      <c r="AJ62" s="19">
        <v>8.5973542906487292</v>
      </c>
      <c r="AK62" s="14">
        <v>14.31</v>
      </c>
      <c r="AL62" s="14">
        <v>2.41</v>
      </c>
      <c r="AM62" s="14">
        <v>8.3480000000000008</v>
      </c>
      <c r="AN62" s="14">
        <v>69.131</v>
      </c>
      <c r="AO62" s="14">
        <v>53.125</v>
      </c>
      <c r="AP62" s="14">
        <v>61.110999999999997</v>
      </c>
      <c r="AQ62" s="14">
        <v>5.0510000000000002</v>
      </c>
      <c r="AR62" s="14">
        <v>3.7719999999999998</v>
      </c>
      <c r="AS62" s="14">
        <v>4.41</v>
      </c>
      <c r="AT62" s="14">
        <v>7.3659999999999997</v>
      </c>
      <c r="AU62" s="14">
        <v>1.7809999999999999</v>
      </c>
      <c r="AV62" s="14">
        <v>4.5679999999999996</v>
      </c>
      <c r="AW62" s="14">
        <v>455.40199999999999</v>
      </c>
      <c r="AX62" s="14">
        <v>308.27</v>
      </c>
      <c r="AY62" s="14">
        <v>381.68200000000002</v>
      </c>
      <c r="AZ62" s="14">
        <v>4.5540000000000003</v>
      </c>
      <c r="BA62" s="14">
        <v>3.0830000000000002</v>
      </c>
      <c r="BB62" s="14">
        <v>3.8170000000000002</v>
      </c>
      <c r="BC62" s="14">
        <v>40.058</v>
      </c>
      <c r="BD62" s="14">
        <v>24.456</v>
      </c>
      <c r="BE62" s="14">
        <v>25.751000000000001</v>
      </c>
      <c r="BF62" s="14">
        <v>29.658999999999999</v>
      </c>
      <c r="BG62" s="14">
        <v>89.629000000000005</v>
      </c>
      <c r="BH62" s="15">
        <v>9.3296123525697183</v>
      </c>
    </row>
    <row r="63" spans="1:60" ht="15.75" x14ac:dyDescent="0.25">
      <c r="A63" s="21">
        <v>1999</v>
      </c>
      <c r="B63" t="s">
        <v>26</v>
      </c>
      <c r="C63" s="14">
        <v>18.265000000000001</v>
      </c>
      <c r="D63" s="14">
        <v>5.7809999999999997</v>
      </c>
      <c r="E63" s="14">
        <v>12.002000000000001</v>
      </c>
      <c r="F63" s="14">
        <v>19.154</v>
      </c>
      <c r="G63" s="14">
        <v>16.010999999999999</v>
      </c>
      <c r="H63" s="14">
        <v>3.2749999999999999</v>
      </c>
      <c r="I63" s="14">
        <v>2.4569999999999999</v>
      </c>
      <c r="J63" s="14">
        <v>2.8639999999999999</v>
      </c>
      <c r="K63" s="14">
        <v>14.845000000000001</v>
      </c>
      <c r="L63" s="14">
        <v>4.9859999999999998</v>
      </c>
      <c r="M63" s="14">
        <v>9.8989999999999991</v>
      </c>
      <c r="N63" s="14">
        <v>39.939</v>
      </c>
      <c r="O63" s="14">
        <v>82.227999999999994</v>
      </c>
      <c r="P63" s="14">
        <v>19.295000000000002</v>
      </c>
      <c r="Q63" s="14">
        <v>50.834000000000003</v>
      </c>
      <c r="R63" s="14">
        <v>47.081000000000003</v>
      </c>
      <c r="S63" s="14">
        <v>57.091000000000001</v>
      </c>
      <c r="T63" s="14">
        <v>52.103000000000002</v>
      </c>
      <c r="U63" s="14">
        <v>6.7670000000000003</v>
      </c>
      <c r="V63" s="14">
        <v>8.2379999999999995</v>
      </c>
      <c r="W63" s="14">
        <v>7.5060000000000002</v>
      </c>
      <c r="X63" s="14">
        <v>16.736999999999998</v>
      </c>
      <c r="Y63" s="14">
        <v>2.891</v>
      </c>
      <c r="Z63" s="14">
        <v>9.7899999999999991</v>
      </c>
      <c r="AA63" s="14">
        <v>71.093999999999994</v>
      </c>
      <c r="AB63" s="14">
        <v>51.887999999999998</v>
      </c>
      <c r="AC63" s="14">
        <v>61.457999999999998</v>
      </c>
      <c r="AD63" s="14">
        <v>332.62299999999999</v>
      </c>
      <c r="AE63" s="14">
        <v>299.26</v>
      </c>
      <c r="AF63" s="14">
        <v>316.029</v>
      </c>
      <c r="AG63" s="14">
        <v>7.1310000000000002</v>
      </c>
      <c r="AH63" s="19">
        <v>8.3731211646453296</v>
      </c>
      <c r="AI63" s="19">
        <v>2.0428933312533002</v>
      </c>
      <c r="AJ63" s="19">
        <v>5.20501242696717</v>
      </c>
      <c r="AK63" s="14">
        <v>8.2959999999999994</v>
      </c>
      <c r="AL63" s="14">
        <v>1.0840000000000001</v>
      </c>
      <c r="AM63" s="14">
        <v>4.6769999999999996</v>
      </c>
      <c r="AN63" s="14">
        <v>50.646999999999998</v>
      </c>
      <c r="AO63" s="14">
        <v>44.661000000000001</v>
      </c>
      <c r="AP63" s="14">
        <v>47.68</v>
      </c>
      <c r="AQ63" s="14">
        <v>7.1310000000000002</v>
      </c>
      <c r="AR63" s="14">
        <v>3.3969999999999998</v>
      </c>
      <c r="AS63" s="14">
        <v>5.2569999999999997</v>
      </c>
      <c r="AT63" s="14">
        <v>4.7300000000000004</v>
      </c>
      <c r="AU63" s="14">
        <v>1.012</v>
      </c>
      <c r="AV63" s="14">
        <v>2.8639999999999999</v>
      </c>
      <c r="AW63" s="14">
        <v>470.88299999999998</v>
      </c>
      <c r="AX63" s="14">
        <v>367.26299999999998</v>
      </c>
      <c r="AY63" s="14">
        <v>419.25700000000001</v>
      </c>
      <c r="AZ63" s="14">
        <v>4.7089999999999996</v>
      </c>
      <c r="BA63" s="14">
        <v>3.673</v>
      </c>
      <c r="BB63" s="14">
        <v>4.1929999999999996</v>
      </c>
      <c r="BC63" s="14">
        <v>23.265999999999998</v>
      </c>
      <c r="BD63" s="14">
        <v>13.205</v>
      </c>
      <c r="BE63" s="14">
        <v>19.991</v>
      </c>
      <c r="BF63" s="14">
        <v>22.715</v>
      </c>
      <c r="BG63" s="14">
        <v>74.201999999999998</v>
      </c>
      <c r="BH63" s="15">
        <v>7.1021866860500333</v>
      </c>
    </row>
    <row r="64" spans="1:60" ht="15.75" x14ac:dyDescent="0.25">
      <c r="A64" s="21">
        <v>1999</v>
      </c>
      <c r="B64" t="s">
        <v>27</v>
      </c>
      <c r="C64" s="14">
        <v>25.811</v>
      </c>
      <c r="D64" s="14">
        <v>6.2750000000000004</v>
      </c>
      <c r="E64" s="14">
        <v>15.907</v>
      </c>
      <c r="F64" s="14">
        <v>24.599</v>
      </c>
      <c r="G64" s="14">
        <v>14.852</v>
      </c>
      <c r="H64" s="14">
        <v>2.706</v>
      </c>
      <c r="I64" s="14">
        <v>2.8340000000000001</v>
      </c>
      <c r="J64" s="14">
        <v>2.7709999999999999</v>
      </c>
      <c r="K64" s="14">
        <v>2.0819999999999999</v>
      </c>
      <c r="L64" s="14">
        <v>2.024</v>
      </c>
      <c r="M64" s="14">
        <v>2.0529999999999999</v>
      </c>
      <c r="N64" s="14">
        <v>33.948</v>
      </c>
      <c r="O64" s="14">
        <v>88.05</v>
      </c>
      <c r="P64" s="14">
        <v>23.279</v>
      </c>
      <c r="Q64" s="14">
        <v>55.316000000000003</v>
      </c>
      <c r="R64" s="14">
        <v>45.585999999999999</v>
      </c>
      <c r="S64" s="14">
        <v>54.048999999999999</v>
      </c>
      <c r="T64" s="14">
        <v>49.875999999999998</v>
      </c>
      <c r="U64" s="14">
        <v>6.0359999999999996</v>
      </c>
      <c r="V64" s="14">
        <v>12.551</v>
      </c>
      <c r="W64" s="14">
        <v>9.3390000000000004</v>
      </c>
      <c r="X64" s="14">
        <v>13.738</v>
      </c>
      <c r="Y64" s="14">
        <v>3.036</v>
      </c>
      <c r="Z64" s="14">
        <v>8.3130000000000006</v>
      </c>
      <c r="AA64" s="14">
        <v>25.187000000000001</v>
      </c>
      <c r="AB64" s="14">
        <v>22.266999999999999</v>
      </c>
      <c r="AC64" s="14">
        <v>23.707000000000001</v>
      </c>
      <c r="AD64" s="14">
        <v>309.73500000000001</v>
      </c>
      <c r="AE64" s="14">
        <v>289.27300000000002</v>
      </c>
      <c r="AF64" s="14">
        <v>299.56700000000001</v>
      </c>
      <c r="AG64" s="14">
        <v>5.4119999999999999</v>
      </c>
      <c r="AH64" s="19">
        <v>3.0849915162733299</v>
      </c>
      <c r="AI64" s="19">
        <v>0.99964012955336101</v>
      </c>
      <c r="AJ64" s="19">
        <v>2.0275647426766898</v>
      </c>
      <c r="AK64" s="14">
        <v>3.33</v>
      </c>
      <c r="AL64" s="14">
        <v>0.60699999999999998</v>
      </c>
      <c r="AM64" s="14">
        <v>1.95</v>
      </c>
      <c r="AN64" s="14">
        <v>104.494</v>
      </c>
      <c r="AO64" s="14">
        <v>93.927999999999997</v>
      </c>
      <c r="AP64" s="14">
        <v>99.24</v>
      </c>
      <c r="AQ64" s="14">
        <v>2.0819999999999999</v>
      </c>
      <c r="AR64" s="14">
        <v>0.40500000000000003</v>
      </c>
      <c r="AS64" s="14">
        <v>1.232</v>
      </c>
      <c r="AT64" s="14">
        <v>3.5390000000000001</v>
      </c>
      <c r="AU64" s="14">
        <v>1.8220000000000001</v>
      </c>
      <c r="AV64" s="14">
        <v>2.6680000000000001</v>
      </c>
      <c r="AW64" s="14">
        <v>515.39200000000005</v>
      </c>
      <c r="AX64" s="14">
        <v>419.03100000000001</v>
      </c>
      <c r="AY64" s="14">
        <v>466.95</v>
      </c>
      <c r="AZ64" s="14">
        <v>5.1539999999999999</v>
      </c>
      <c r="BA64" s="14">
        <v>4.1900000000000004</v>
      </c>
      <c r="BB64" s="14">
        <v>4.67</v>
      </c>
      <c r="BC64" s="14">
        <v>88.215000000000003</v>
      </c>
      <c r="BD64" s="14">
        <v>32.584000000000003</v>
      </c>
      <c r="BE64" s="14">
        <v>23.23</v>
      </c>
      <c r="BF64" s="14">
        <v>26.533000000000001</v>
      </c>
      <c r="BG64" s="14">
        <v>97.164000000000001</v>
      </c>
      <c r="BH64" s="15">
        <v>13.378676333196308</v>
      </c>
    </row>
    <row r="65" spans="1:60" ht="15.75" x14ac:dyDescent="0.25">
      <c r="A65" s="21">
        <v>1999</v>
      </c>
      <c r="B65" t="s">
        <v>36</v>
      </c>
      <c r="C65" s="14">
        <v>8.3109999999999999</v>
      </c>
      <c r="D65" s="14">
        <v>1.879</v>
      </c>
      <c r="E65" s="14">
        <v>5.0369999999999999</v>
      </c>
      <c r="F65" s="14">
        <v>25.74</v>
      </c>
      <c r="G65" s="14">
        <v>10.775</v>
      </c>
      <c r="H65" s="14">
        <v>2.4990000000000001</v>
      </c>
      <c r="I65" s="14">
        <v>2.6360000000000001</v>
      </c>
      <c r="J65" s="14">
        <v>2.569</v>
      </c>
      <c r="K65" s="14">
        <v>7.41</v>
      </c>
      <c r="L65" s="14">
        <v>3.1680000000000001</v>
      </c>
      <c r="M65" s="14">
        <v>5.2510000000000003</v>
      </c>
      <c r="N65" s="14">
        <v>45.491</v>
      </c>
      <c r="O65" s="14">
        <v>74.302000000000007</v>
      </c>
      <c r="P65" s="14">
        <v>17.16</v>
      </c>
      <c r="Q65" s="14">
        <v>45.22</v>
      </c>
      <c r="R65" s="14">
        <v>39.868000000000002</v>
      </c>
      <c r="S65" s="14">
        <v>51.534999999999997</v>
      </c>
      <c r="T65" s="14">
        <v>45.805999999999997</v>
      </c>
      <c r="U65" s="14">
        <v>8.7759999999999998</v>
      </c>
      <c r="V65" s="14">
        <v>10.879</v>
      </c>
      <c r="W65" s="14">
        <v>9.8460000000000001</v>
      </c>
      <c r="X65" s="14">
        <v>11.74</v>
      </c>
      <c r="Y65" s="14">
        <v>1.4019999999999999</v>
      </c>
      <c r="Z65" s="14">
        <v>6.4779999999999998</v>
      </c>
      <c r="AA65" s="14">
        <v>48.295000000000002</v>
      </c>
      <c r="AB65" s="14">
        <v>41.131999999999998</v>
      </c>
      <c r="AC65" s="14">
        <v>44.65</v>
      </c>
      <c r="AD65" s="14">
        <v>362.096</v>
      </c>
      <c r="AE65" s="14">
        <v>309.68400000000003</v>
      </c>
      <c r="AF65" s="14">
        <v>335.42200000000003</v>
      </c>
      <c r="AG65" s="14">
        <v>8.5719999999999992</v>
      </c>
      <c r="AH65" s="19">
        <v>6.1595880832502496</v>
      </c>
      <c r="AI65" s="19">
        <v>1.1691880938653401</v>
      </c>
      <c r="AJ65" s="19">
        <v>3.6146903999040099</v>
      </c>
      <c r="AK65" s="14">
        <v>4.8529999999999998</v>
      </c>
      <c r="AL65" s="14">
        <v>0.92500000000000004</v>
      </c>
      <c r="AM65" s="14">
        <v>2.8540000000000001</v>
      </c>
      <c r="AN65" s="14">
        <v>85.78</v>
      </c>
      <c r="AO65" s="14">
        <v>67.572999999999993</v>
      </c>
      <c r="AP65" s="14">
        <v>76.528000000000006</v>
      </c>
      <c r="AQ65" s="14">
        <v>8.34</v>
      </c>
      <c r="AR65" s="14">
        <v>5.7480000000000002</v>
      </c>
      <c r="AS65" s="14">
        <v>7.0209999999999999</v>
      </c>
      <c r="AT65" s="14">
        <v>9.4440000000000008</v>
      </c>
      <c r="AU65" s="14">
        <v>1.9630000000000001</v>
      </c>
      <c r="AV65" s="14">
        <v>5.6369999999999996</v>
      </c>
      <c r="AW65" s="14">
        <v>531.68100000000004</v>
      </c>
      <c r="AX65" s="14">
        <v>404.42599999999999</v>
      </c>
      <c r="AY65" s="14">
        <v>466.93099999999998</v>
      </c>
      <c r="AZ65" s="14">
        <v>5.3170000000000002</v>
      </c>
      <c r="BA65" s="14">
        <v>4.0439999999999996</v>
      </c>
      <c r="BB65" s="14">
        <v>4.6689999999999996</v>
      </c>
      <c r="BC65" s="14">
        <v>56.774000000000001</v>
      </c>
      <c r="BD65" s="14">
        <v>37.031999999999996</v>
      </c>
      <c r="BE65" s="14">
        <v>26.187999999999999</v>
      </c>
      <c r="BF65" s="14">
        <v>31.456</v>
      </c>
      <c r="BG65" s="14">
        <v>98.945999999999998</v>
      </c>
      <c r="BH65" s="15">
        <v>9.6881696279524334</v>
      </c>
    </row>
    <row r="66" spans="1:60" ht="15.75" x14ac:dyDescent="0.25">
      <c r="A66" s="21">
        <v>1999</v>
      </c>
      <c r="B66" t="s">
        <v>28</v>
      </c>
      <c r="C66" s="14">
        <v>16.78</v>
      </c>
      <c r="D66" s="14">
        <v>3.2130000000000001</v>
      </c>
      <c r="E66" s="14">
        <v>9.9719999999999995</v>
      </c>
      <c r="F66" s="14">
        <v>32.826999999999998</v>
      </c>
      <c r="G66" s="14">
        <v>7.95</v>
      </c>
      <c r="H66" s="14">
        <v>2.3969999999999998</v>
      </c>
      <c r="I66" s="14">
        <v>3.6890000000000001</v>
      </c>
      <c r="J66" s="14">
        <v>3.0449999999999999</v>
      </c>
      <c r="K66" s="14">
        <v>5.8730000000000002</v>
      </c>
      <c r="L66" s="14">
        <v>3.0939999999999999</v>
      </c>
      <c r="M66" s="14">
        <v>4.4779999999999998</v>
      </c>
      <c r="N66" s="14">
        <v>26.995000000000001</v>
      </c>
      <c r="O66" s="14">
        <v>65.56</v>
      </c>
      <c r="P66" s="14">
        <v>15.35</v>
      </c>
      <c r="Q66" s="14">
        <v>40.363999999999997</v>
      </c>
      <c r="R66" s="14">
        <v>28.885000000000002</v>
      </c>
      <c r="S66" s="14">
        <v>44.621000000000002</v>
      </c>
      <c r="T66" s="14">
        <v>36.780999999999999</v>
      </c>
      <c r="U66" s="14">
        <v>3.835</v>
      </c>
      <c r="V66" s="14">
        <v>3.57</v>
      </c>
      <c r="W66" s="14">
        <v>3.702</v>
      </c>
      <c r="X66" s="14">
        <v>2.996</v>
      </c>
      <c r="Y66" s="14">
        <v>1.3089999999999999</v>
      </c>
      <c r="Z66" s="14">
        <v>2.15</v>
      </c>
      <c r="AA66" s="14">
        <v>62.204000000000001</v>
      </c>
      <c r="AB66" s="14">
        <v>49.142000000000003</v>
      </c>
      <c r="AC66" s="14">
        <v>55.65</v>
      </c>
      <c r="AD66" s="14">
        <v>356.565</v>
      </c>
      <c r="AE66" s="14">
        <v>328.52699999999999</v>
      </c>
      <c r="AF66" s="14">
        <v>342.49599999999998</v>
      </c>
      <c r="AG66" s="14">
        <v>5.274</v>
      </c>
      <c r="AH66" s="19">
        <v>12.806556957162099</v>
      </c>
      <c r="AI66" s="19">
        <v>1.51884737710246</v>
      </c>
      <c r="AJ66" s="19">
        <v>7.1520526391074197</v>
      </c>
      <c r="AK66" s="14">
        <v>10.547000000000001</v>
      </c>
      <c r="AL66" s="14">
        <v>1.3089999999999999</v>
      </c>
      <c r="AM66" s="14">
        <v>5.9109999999999996</v>
      </c>
      <c r="AN66" s="14">
        <v>82.1</v>
      </c>
      <c r="AO66" s="14">
        <v>64.373000000000005</v>
      </c>
      <c r="AP66" s="14">
        <v>73.263999999999996</v>
      </c>
      <c r="AQ66" s="14">
        <v>4.0750000000000002</v>
      </c>
      <c r="AR66" s="14">
        <v>2.9750000000000001</v>
      </c>
      <c r="AS66" s="14">
        <v>3.5230000000000001</v>
      </c>
      <c r="AT66" s="14">
        <v>8.15</v>
      </c>
      <c r="AU66" s="14">
        <v>1.6659999999999999</v>
      </c>
      <c r="AV66" s="14">
        <v>4.8959999999999999</v>
      </c>
      <c r="AW66" s="14">
        <v>525.79899999999998</v>
      </c>
      <c r="AX66" s="14">
        <v>430.62</v>
      </c>
      <c r="AY66" s="14">
        <v>478.09699999999998</v>
      </c>
      <c r="AZ66" s="14">
        <v>5.258</v>
      </c>
      <c r="BA66" s="14">
        <v>4.306</v>
      </c>
      <c r="BB66" s="14">
        <v>4.7809999999999997</v>
      </c>
      <c r="BC66" s="14">
        <v>30.748000000000001</v>
      </c>
      <c r="BD66" s="14">
        <v>30.748000000000001</v>
      </c>
      <c r="BE66" s="14">
        <v>25.338999999999999</v>
      </c>
      <c r="BF66" s="14">
        <v>29.898</v>
      </c>
      <c r="BG66" s="14">
        <v>49.378</v>
      </c>
      <c r="BH66" s="15">
        <v>9.0361445783132535</v>
      </c>
    </row>
    <row r="67" spans="1:60" ht="15.75" x14ac:dyDescent="0.25">
      <c r="A67" s="21">
        <v>1999</v>
      </c>
      <c r="B67" t="s">
        <v>29</v>
      </c>
      <c r="C67" s="14">
        <v>27.748999999999999</v>
      </c>
      <c r="D67" s="14">
        <v>6.0910000000000002</v>
      </c>
      <c r="E67" s="14">
        <v>16.669</v>
      </c>
      <c r="F67" s="14">
        <v>12.042999999999999</v>
      </c>
      <c r="G67" s="14">
        <v>19.855</v>
      </c>
      <c r="H67" s="14">
        <v>2.819</v>
      </c>
      <c r="I67" s="14">
        <v>2.125</v>
      </c>
      <c r="J67" s="14">
        <v>2.464</v>
      </c>
      <c r="K67" s="14">
        <v>11.574</v>
      </c>
      <c r="L67" s="14">
        <v>4.25</v>
      </c>
      <c r="M67" s="14">
        <v>7.827</v>
      </c>
      <c r="N67" s="14">
        <v>55.798000000000002</v>
      </c>
      <c r="O67" s="14">
        <v>91.853999999999999</v>
      </c>
      <c r="P67" s="14">
        <v>17.14</v>
      </c>
      <c r="Q67" s="14">
        <v>53.628999999999998</v>
      </c>
      <c r="R67" s="14">
        <v>31.756</v>
      </c>
      <c r="S67" s="14">
        <v>47.595999999999997</v>
      </c>
      <c r="T67" s="14">
        <v>39.86</v>
      </c>
      <c r="U67" s="14">
        <v>9.4969999999999999</v>
      </c>
      <c r="V67" s="14">
        <v>11.191000000000001</v>
      </c>
      <c r="W67" s="14">
        <v>10.364000000000001</v>
      </c>
      <c r="X67" s="14">
        <v>12.465</v>
      </c>
      <c r="Y67" s="14">
        <v>1.2749999999999999</v>
      </c>
      <c r="Z67" s="14">
        <v>6.74</v>
      </c>
      <c r="AA67" s="14">
        <v>50.155999999999999</v>
      </c>
      <c r="AB67" s="14">
        <v>40.795999999999999</v>
      </c>
      <c r="AC67" s="14">
        <v>45.368000000000002</v>
      </c>
      <c r="AD67" s="14">
        <v>349.16300000000001</v>
      </c>
      <c r="AE67" s="14">
        <v>308.80599999999998</v>
      </c>
      <c r="AF67" s="14">
        <v>328.51600000000002</v>
      </c>
      <c r="AG67" s="14">
        <v>10.239000000000001</v>
      </c>
      <c r="AH67" s="19">
        <v>8.0293645331497991</v>
      </c>
      <c r="AI67" s="19">
        <v>1.41856044486056</v>
      </c>
      <c r="AJ67" s="19">
        <v>4.5996805981792601</v>
      </c>
      <c r="AK67" s="14">
        <v>5.3419999999999996</v>
      </c>
      <c r="AL67" s="14">
        <v>0.70799999999999996</v>
      </c>
      <c r="AM67" s="14">
        <v>2.9710000000000001</v>
      </c>
      <c r="AN67" s="14">
        <v>67.369</v>
      </c>
      <c r="AO67" s="14">
        <v>58.927999999999997</v>
      </c>
      <c r="AP67" s="14">
        <v>63.122999999999998</v>
      </c>
      <c r="AQ67" s="14">
        <v>3.5609999999999999</v>
      </c>
      <c r="AR67" s="14">
        <v>0.99199999999999999</v>
      </c>
      <c r="AS67" s="14">
        <v>2.2469999999999999</v>
      </c>
      <c r="AT67" s="14">
        <v>2.968</v>
      </c>
      <c r="AU67" s="14">
        <v>0.28299999999999997</v>
      </c>
      <c r="AV67" s="14">
        <v>1.5940000000000001</v>
      </c>
      <c r="AW67" s="14">
        <v>520.25699999999995</v>
      </c>
      <c r="AX67" s="14">
        <v>398.75700000000001</v>
      </c>
      <c r="AY67" s="14">
        <v>458.24099999999999</v>
      </c>
      <c r="AZ67" s="14">
        <v>5.2030000000000003</v>
      </c>
      <c r="BA67" s="14">
        <v>3.988</v>
      </c>
      <c r="BB67" s="14">
        <v>4.5819999999999999</v>
      </c>
      <c r="BC67" s="14">
        <v>49.198</v>
      </c>
      <c r="BD67" s="14">
        <v>33.93</v>
      </c>
      <c r="BE67" s="14">
        <v>24.384</v>
      </c>
      <c r="BF67" s="14">
        <v>29.431999999999999</v>
      </c>
      <c r="BG67" s="14">
        <v>53.805</v>
      </c>
      <c r="BH67" s="15">
        <v>7.9362944230717494</v>
      </c>
    </row>
    <row r="68" spans="1:60" ht="15.75" x14ac:dyDescent="0.25">
      <c r="A68" s="21">
        <v>2000</v>
      </c>
      <c r="B68" t="s">
        <v>2</v>
      </c>
      <c r="C68" s="14">
        <v>16.765999999999998</v>
      </c>
      <c r="D68" s="14">
        <v>4.4569999999999999</v>
      </c>
      <c r="E68" s="14">
        <v>10.52</v>
      </c>
      <c r="F68" s="14">
        <v>19.533000000000001</v>
      </c>
      <c r="G68" s="14">
        <v>14.566000000000001</v>
      </c>
      <c r="H68" s="14">
        <v>2.6549999999999998</v>
      </c>
      <c r="I68" s="14">
        <v>2.5779999999999998</v>
      </c>
      <c r="J68" s="14">
        <v>2.6160000000000001</v>
      </c>
      <c r="K68" s="14">
        <v>8.6440000000000001</v>
      </c>
      <c r="L68" s="14">
        <v>3.9540000000000002</v>
      </c>
      <c r="M68" s="14">
        <v>6.2649999999999997</v>
      </c>
      <c r="N68" s="14">
        <v>44.862000000000002</v>
      </c>
      <c r="O68" s="14">
        <v>84.311000000000007</v>
      </c>
      <c r="P68" s="14">
        <v>19.911000000000001</v>
      </c>
      <c r="Q68" s="14">
        <v>51.651000000000003</v>
      </c>
      <c r="R68" s="14">
        <v>42.523000000000003</v>
      </c>
      <c r="S68" s="14">
        <v>50.99</v>
      </c>
      <c r="T68" s="14">
        <v>46.820999999999998</v>
      </c>
      <c r="U68" s="14">
        <v>7.8289999999999997</v>
      </c>
      <c r="V68" s="14">
        <v>11.73</v>
      </c>
      <c r="W68" s="14">
        <v>9.8089999999999993</v>
      </c>
      <c r="X68" s="14">
        <v>19.111999999999998</v>
      </c>
      <c r="Y68" s="14">
        <v>2.528</v>
      </c>
      <c r="Z68" s="14">
        <v>10.706</v>
      </c>
      <c r="AA68" s="14">
        <v>48.723999999999997</v>
      </c>
      <c r="AB68" s="14">
        <v>39.472000000000001</v>
      </c>
      <c r="AC68" s="14">
        <v>44.030999999999999</v>
      </c>
      <c r="AD68" s="14">
        <v>327.8</v>
      </c>
      <c r="AE68" s="14">
        <v>293.33999999999997</v>
      </c>
      <c r="AF68" s="14">
        <v>310.358</v>
      </c>
      <c r="AG68" s="14">
        <v>7.8369999999999997</v>
      </c>
      <c r="AH68" s="19">
        <v>7.2985253060561099</v>
      </c>
      <c r="AI68" s="19">
        <v>1.68277373419301</v>
      </c>
      <c r="AJ68" s="19">
        <v>4.4481394788355004</v>
      </c>
      <c r="AK68" s="14">
        <v>5.9729999999999999</v>
      </c>
      <c r="AL68" s="14">
        <v>1.0629999999999999</v>
      </c>
      <c r="AM68" s="14">
        <v>3.4809999999999999</v>
      </c>
      <c r="AN68" s="14">
        <v>75.433000000000007</v>
      </c>
      <c r="AO68" s="14">
        <v>60.017000000000003</v>
      </c>
      <c r="AP68" s="14">
        <v>67.631</v>
      </c>
      <c r="AQ68" s="14">
        <v>4.5629999999999997</v>
      </c>
      <c r="AR68" s="14">
        <v>2.4390000000000001</v>
      </c>
      <c r="AS68" s="14">
        <v>3.4849999999999999</v>
      </c>
      <c r="AT68" s="14">
        <v>7.2649999999999997</v>
      </c>
      <c r="AU68" s="14">
        <v>1.2689999999999999</v>
      </c>
      <c r="AV68" s="14">
        <v>4.2229999999999999</v>
      </c>
      <c r="AW68" s="14">
        <v>496.14800000000002</v>
      </c>
      <c r="AX68" s="14">
        <v>381.85899999999998</v>
      </c>
      <c r="AY68" s="14">
        <v>438.25200000000001</v>
      </c>
      <c r="AZ68" s="14">
        <v>4.9610000000000003</v>
      </c>
      <c r="BA68" s="14">
        <v>3.819</v>
      </c>
      <c r="BB68" s="14">
        <v>4.383</v>
      </c>
      <c r="BC68" s="14">
        <v>44.808</v>
      </c>
      <c r="BD68" s="14">
        <v>28.753</v>
      </c>
      <c r="BE68" s="14">
        <v>21.652000000000001</v>
      </c>
      <c r="BF68" s="14">
        <v>25.233000000000001</v>
      </c>
      <c r="BG68" s="14">
        <v>71.307000000000002</v>
      </c>
      <c r="BH68" s="15">
        <v>9.5728911295905661</v>
      </c>
    </row>
    <row r="69" spans="1:60" ht="15.75" x14ac:dyDescent="0.25">
      <c r="A69" s="21">
        <v>2000</v>
      </c>
      <c r="B69" t="s">
        <v>3</v>
      </c>
      <c r="C69" s="14">
        <v>18.824999999999999</v>
      </c>
      <c r="D69" s="14">
        <v>6.2489999999999997</v>
      </c>
      <c r="E69" s="14">
        <v>12.385999999999999</v>
      </c>
      <c r="F69" s="14">
        <v>15.920999999999999</v>
      </c>
      <c r="G69" s="14">
        <v>16.376000000000001</v>
      </c>
      <c r="H69" s="14">
        <v>1.2689999999999999</v>
      </c>
      <c r="I69" s="14">
        <v>1.613</v>
      </c>
      <c r="J69" s="14">
        <v>1.4450000000000001</v>
      </c>
      <c r="K69" s="14">
        <v>6.7679999999999998</v>
      </c>
      <c r="L69" s="14">
        <v>5.4429999999999996</v>
      </c>
      <c r="M69" s="14">
        <v>6.09</v>
      </c>
      <c r="N69" s="14">
        <v>34.332999999999998</v>
      </c>
      <c r="O69" s="14">
        <v>67.262</v>
      </c>
      <c r="P69" s="14">
        <v>20.966000000000001</v>
      </c>
      <c r="Q69" s="14">
        <v>43.558</v>
      </c>
      <c r="R69" s="14">
        <v>43.149000000000001</v>
      </c>
      <c r="S69" s="14">
        <v>40.720999999999997</v>
      </c>
      <c r="T69" s="14">
        <v>41.905999999999999</v>
      </c>
      <c r="U69" s="14">
        <v>8.8840000000000003</v>
      </c>
      <c r="V69" s="14">
        <v>10.483000000000001</v>
      </c>
      <c r="W69" s="14">
        <v>9.702</v>
      </c>
      <c r="X69" s="14">
        <v>3.5960000000000001</v>
      </c>
      <c r="Y69" s="14">
        <v>0.80600000000000005</v>
      </c>
      <c r="Z69" s="14">
        <v>2.1680000000000001</v>
      </c>
      <c r="AA69" s="14">
        <v>41.033999999999999</v>
      </c>
      <c r="AB69" s="14">
        <v>29.231000000000002</v>
      </c>
      <c r="AC69" s="14">
        <v>34.991</v>
      </c>
      <c r="AD69" s="14">
        <v>291.25599999999997</v>
      </c>
      <c r="AE69" s="14">
        <v>269.72899999999998</v>
      </c>
      <c r="AF69" s="14">
        <v>280.33699999999999</v>
      </c>
      <c r="AG69" s="14">
        <v>5.7110000000000003</v>
      </c>
      <c r="AH69" s="19">
        <v>6.4550833781602996</v>
      </c>
      <c r="AI69" s="19">
        <v>2.0386632485079499</v>
      </c>
      <c r="AJ69" s="19">
        <v>4.1873087904696904</v>
      </c>
      <c r="AK69" s="14">
        <v>4.8650000000000002</v>
      </c>
      <c r="AL69" s="14">
        <v>1.411</v>
      </c>
      <c r="AM69" s="14">
        <v>3.097</v>
      </c>
      <c r="AN69" s="14">
        <v>61.762</v>
      </c>
      <c r="AO69" s="14">
        <v>51.405999999999999</v>
      </c>
      <c r="AP69" s="14">
        <v>56.46</v>
      </c>
      <c r="AQ69" s="14">
        <v>2.327</v>
      </c>
      <c r="AR69" s="14">
        <v>2.016</v>
      </c>
      <c r="AS69" s="14">
        <v>2.1680000000000001</v>
      </c>
      <c r="AT69" s="14">
        <v>3.3839999999999999</v>
      </c>
      <c r="AU69" s="14">
        <v>0.40300000000000002</v>
      </c>
      <c r="AV69" s="14">
        <v>1.8580000000000001</v>
      </c>
      <c r="AW69" s="14">
        <v>424.72199999999998</v>
      </c>
      <c r="AX69" s="14">
        <v>346.536</v>
      </c>
      <c r="AY69" s="14">
        <v>384.79300000000001</v>
      </c>
      <c r="AZ69" s="14">
        <v>4.2469999999999999</v>
      </c>
      <c r="BA69" s="14">
        <v>3.4649999999999999</v>
      </c>
      <c r="BB69" s="14">
        <v>3.8479999999999999</v>
      </c>
      <c r="BC69" s="14">
        <v>16.539000000000001</v>
      </c>
      <c r="BD69" s="14">
        <v>19.690000000000001</v>
      </c>
      <c r="BE69" s="14">
        <v>20.454999999999998</v>
      </c>
      <c r="BF69" s="14">
        <v>23.178000000000001</v>
      </c>
      <c r="BG69" s="14">
        <v>67.727999999999994</v>
      </c>
      <c r="BH69" s="15">
        <v>9.5947623885314375</v>
      </c>
    </row>
    <row r="70" spans="1:60" ht="15.75" x14ac:dyDescent="0.25">
      <c r="A70" s="21">
        <v>2000</v>
      </c>
      <c r="B70" t="s">
        <v>4</v>
      </c>
      <c r="C70" s="14">
        <v>10.015000000000001</v>
      </c>
      <c r="D70" s="14">
        <v>2.6880000000000002</v>
      </c>
      <c r="E70" s="14">
        <v>6.41</v>
      </c>
      <c r="F70" s="14">
        <v>18.937000000000001</v>
      </c>
      <c r="G70" s="14">
        <v>16.870999999999999</v>
      </c>
      <c r="H70" s="14">
        <v>3.8639999999999999</v>
      </c>
      <c r="I70" s="14">
        <v>3.5019999999999998</v>
      </c>
      <c r="J70" s="14">
        <v>3.6859999999999999</v>
      </c>
      <c r="K70" s="14">
        <v>9.5419999999999998</v>
      </c>
      <c r="L70" s="14">
        <v>4.968</v>
      </c>
      <c r="M70" s="14">
        <v>7.2919999999999998</v>
      </c>
      <c r="N70" s="14">
        <v>46.104999999999997</v>
      </c>
      <c r="O70" s="14">
        <v>119.31699999999999</v>
      </c>
      <c r="P70" s="14">
        <v>27.119</v>
      </c>
      <c r="Q70" s="14">
        <v>73.959999999999994</v>
      </c>
      <c r="R70" s="14">
        <v>42.664000000000001</v>
      </c>
      <c r="S70" s="14">
        <v>47.561</v>
      </c>
      <c r="T70" s="14">
        <v>45.073</v>
      </c>
      <c r="U70" s="14">
        <v>6.1509999999999998</v>
      </c>
      <c r="V70" s="14">
        <v>7.0039999999999996</v>
      </c>
      <c r="W70" s="14">
        <v>6.5709999999999997</v>
      </c>
      <c r="X70" s="14">
        <v>30.045999999999999</v>
      </c>
      <c r="Y70" s="14">
        <v>2.4430000000000001</v>
      </c>
      <c r="Z70" s="14">
        <v>16.466999999999999</v>
      </c>
      <c r="AA70" s="14">
        <v>70.739000000000004</v>
      </c>
      <c r="AB70" s="14">
        <v>44.792000000000002</v>
      </c>
      <c r="AC70" s="14">
        <v>57.973999999999997</v>
      </c>
      <c r="AD70" s="14">
        <v>339.10399999999998</v>
      </c>
      <c r="AE70" s="14">
        <v>265.24799999999999</v>
      </c>
      <c r="AF70" s="14">
        <v>302.77</v>
      </c>
      <c r="AG70" s="14">
        <v>7.0979999999999999</v>
      </c>
      <c r="AH70" s="19">
        <v>7.3828422745539397</v>
      </c>
      <c r="AI70" s="19">
        <v>0.62156327306932102</v>
      </c>
      <c r="AJ70" s="19">
        <v>4.0658009221236497</v>
      </c>
      <c r="AK70" s="14">
        <v>6.782</v>
      </c>
      <c r="AL70" s="14">
        <v>0.48899999999999999</v>
      </c>
      <c r="AM70" s="14">
        <v>3.6859999999999999</v>
      </c>
      <c r="AN70" s="14">
        <v>90.769000000000005</v>
      </c>
      <c r="AO70" s="14">
        <v>53.831000000000003</v>
      </c>
      <c r="AP70" s="14">
        <v>72.596999999999994</v>
      </c>
      <c r="AQ70" s="14">
        <v>12.224</v>
      </c>
      <c r="AR70" s="14">
        <v>3.5019999999999998</v>
      </c>
      <c r="AS70" s="14">
        <v>7.9329999999999998</v>
      </c>
      <c r="AT70" s="14">
        <v>18.690000000000001</v>
      </c>
      <c r="AU70" s="14">
        <v>2.6880000000000002</v>
      </c>
      <c r="AV70" s="14">
        <v>10.818</v>
      </c>
      <c r="AW70" s="14">
        <v>555.02599999999995</v>
      </c>
      <c r="AX70" s="14">
        <v>352.30700000000002</v>
      </c>
      <c r="AY70" s="14">
        <v>455.29700000000003</v>
      </c>
      <c r="AZ70" s="14">
        <v>5.55</v>
      </c>
      <c r="BA70" s="14">
        <v>3.5230000000000001</v>
      </c>
      <c r="BB70" s="14">
        <v>4.5529999999999999</v>
      </c>
      <c r="BC70" s="14">
        <v>38.753999999999998</v>
      </c>
      <c r="BD70" s="14">
        <v>14.278</v>
      </c>
      <c r="BE70" s="14">
        <v>16.773</v>
      </c>
      <c r="BF70" s="14">
        <v>18.346</v>
      </c>
      <c r="BG70" s="14">
        <v>49.853000000000002</v>
      </c>
      <c r="BH70" s="15">
        <v>10.734998421323761</v>
      </c>
    </row>
    <row r="71" spans="1:60" ht="15.75" x14ac:dyDescent="0.25">
      <c r="A71" s="21">
        <v>2000</v>
      </c>
      <c r="B71" t="s">
        <v>5</v>
      </c>
      <c r="C71" s="14">
        <v>22.74</v>
      </c>
      <c r="D71" s="14">
        <v>2.3610000000000002</v>
      </c>
      <c r="E71" s="14">
        <v>12.840999999999999</v>
      </c>
      <c r="F71" s="14">
        <v>19.986999999999998</v>
      </c>
      <c r="G71" s="14">
        <v>19.986999999999998</v>
      </c>
      <c r="H71" s="14">
        <v>3.121</v>
      </c>
      <c r="I71" s="14">
        <v>4.2489999999999997</v>
      </c>
      <c r="J71" s="14">
        <v>3.669</v>
      </c>
      <c r="K71" s="14">
        <v>17.388999999999999</v>
      </c>
      <c r="L71" s="14">
        <v>5.1929999999999996</v>
      </c>
      <c r="M71" s="14">
        <v>11.465</v>
      </c>
      <c r="N71" s="14">
        <v>40.909999999999997</v>
      </c>
      <c r="O71" s="14">
        <v>86.5</v>
      </c>
      <c r="P71" s="14">
        <v>22.189</v>
      </c>
      <c r="Q71" s="14">
        <v>55.262999999999998</v>
      </c>
      <c r="R71" s="14">
        <v>37.454000000000001</v>
      </c>
      <c r="S71" s="14">
        <v>45.322000000000003</v>
      </c>
      <c r="T71" s="14">
        <v>41.274999999999999</v>
      </c>
      <c r="U71" s="14">
        <v>4.0129999999999999</v>
      </c>
      <c r="V71" s="14">
        <v>15.106999999999999</v>
      </c>
      <c r="W71" s="14">
        <v>9.4019999999999992</v>
      </c>
      <c r="X71" s="14">
        <v>11.147</v>
      </c>
      <c r="Y71" s="14">
        <v>2.3610000000000002</v>
      </c>
      <c r="Z71" s="14">
        <v>6.8789999999999996</v>
      </c>
      <c r="AA71" s="14">
        <v>64.206000000000003</v>
      </c>
      <c r="AB71" s="14">
        <v>36.351999999999997</v>
      </c>
      <c r="AC71" s="14">
        <v>50.677</v>
      </c>
      <c r="AD71" s="14">
        <v>304.97899999999998</v>
      </c>
      <c r="AE71" s="14">
        <v>237.46799999999999</v>
      </c>
      <c r="AF71" s="14">
        <v>272.41699999999997</v>
      </c>
      <c r="AG71" s="14">
        <v>6.6879999999999997</v>
      </c>
      <c r="AH71" s="19">
        <v>11.2624027209965</v>
      </c>
      <c r="AI71" s="19">
        <v>0</v>
      </c>
      <c r="AJ71" s="19">
        <v>5.7962614113896498</v>
      </c>
      <c r="AK71" s="14">
        <v>13.375999999999999</v>
      </c>
      <c r="AL71" s="14">
        <v>0.94399999999999995</v>
      </c>
      <c r="AM71" s="14">
        <v>7.3380000000000001</v>
      </c>
      <c r="AN71" s="14">
        <v>66.435000000000002</v>
      </c>
      <c r="AO71" s="14">
        <v>50.515000000000001</v>
      </c>
      <c r="AP71" s="14">
        <v>58.703000000000003</v>
      </c>
      <c r="AQ71" s="14">
        <v>3.121</v>
      </c>
      <c r="AR71" s="14">
        <v>0.94399999999999995</v>
      </c>
      <c r="AS71" s="14">
        <v>2.0640000000000001</v>
      </c>
      <c r="AT71" s="14">
        <v>8.9179999999999993</v>
      </c>
      <c r="AU71" s="14">
        <v>1.4159999999999999</v>
      </c>
      <c r="AV71" s="14">
        <v>5.274</v>
      </c>
      <c r="AW71" s="14">
        <v>461.03500000000003</v>
      </c>
      <c r="AX71" s="14">
        <v>312.53199999999998</v>
      </c>
      <c r="AY71" s="14">
        <v>389.13499999999999</v>
      </c>
      <c r="AZ71" s="14">
        <v>4.6100000000000003</v>
      </c>
      <c r="BA71" s="14">
        <v>3.125</v>
      </c>
      <c r="BB71" s="14">
        <v>3.891</v>
      </c>
      <c r="BC71" s="14">
        <v>28.140999999999998</v>
      </c>
      <c r="BD71" s="14">
        <v>20.100999999999999</v>
      </c>
      <c r="BE71" s="14">
        <v>17.273</v>
      </c>
      <c r="BF71" s="14">
        <v>19.024999999999999</v>
      </c>
      <c r="BG71" s="14">
        <v>19.314</v>
      </c>
      <c r="BH71" s="15">
        <v>8.9811685176243365</v>
      </c>
    </row>
    <row r="72" spans="1:60" ht="15.75" x14ac:dyDescent="0.25">
      <c r="A72" s="21">
        <v>2000</v>
      </c>
      <c r="B72" t="s">
        <v>6</v>
      </c>
      <c r="C72" s="14">
        <v>13.276999999999999</v>
      </c>
      <c r="D72" s="14">
        <v>2.8559999999999999</v>
      </c>
      <c r="E72" s="14">
        <v>8.0960000000000001</v>
      </c>
      <c r="F72" s="14">
        <v>25.832000000000001</v>
      </c>
      <c r="G72" s="14">
        <v>6.4580000000000002</v>
      </c>
      <c r="H72" s="14">
        <v>3.39</v>
      </c>
      <c r="I72" s="14">
        <v>1.143</v>
      </c>
      <c r="J72" s="14">
        <v>2.2719999999999998</v>
      </c>
      <c r="K72" s="14">
        <v>6.2149999999999999</v>
      </c>
      <c r="L72" s="14">
        <v>4.57</v>
      </c>
      <c r="M72" s="14">
        <v>5.3970000000000002</v>
      </c>
      <c r="N72" s="14">
        <v>36.515999999999998</v>
      </c>
      <c r="O72" s="14">
        <v>88.986000000000004</v>
      </c>
      <c r="P72" s="14">
        <v>17.138000000000002</v>
      </c>
      <c r="Q72" s="14">
        <v>53.402999999999999</v>
      </c>
      <c r="R72" s="14">
        <v>23.164000000000001</v>
      </c>
      <c r="S72" s="14">
        <v>35.134</v>
      </c>
      <c r="T72" s="14">
        <v>29.116</v>
      </c>
      <c r="U72" s="14">
        <v>3.9550000000000001</v>
      </c>
      <c r="V72" s="14">
        <v>5.141</v>
      </c>
      <c r="W72" s="14">
        <v>4.5449999999999999</v>
      </c>
      <c r="X72" s="14">
        <v>16.667000000000002</v>
      </c>
      <c r="Y72" s="14">
        <v>1.143</v>
      </c>
      <c r="Z72" s="14">
        <v>9.09</v>
      </c>
      <c r="AA72" s="14">
        <v>48.871000000000002</v>
      </c>
      <c r="AB72" s="14">
        <v>33.42</v>
      </c>
      <c r="AC72" s="14">
        <v>41.188000000000002</v>
      </c>
      <c r="AD72" s="14">
        <v>259.32900000000001</v>
      </c>
      <c r="AE72" s="14">
        <v>233.36699999999999</v>
      </c>
      <c r="AF72" s="14">
        <v>246.42</v>
      </c>
      <c r="AG72" s="14">
        <v>6.2149999999999999</v>
      </c>
      <c r="AH72" s="19">
        <v>21.325447656688699</v>
      </c>
      <c r="AI72" s="19">
        <v>2.11020919207124</v>
      </c>
      <c r="AJ72" s="19">
        <v>11.6672500291681</v>
      </c>
      <c r="AK72" s="14">
        <v>14.69</v>
      </c>
      <c r="AL72" s="14">
        <v>2.2850000000000001</v>
      </c>
      <c r="AM72" s="14">
        <v>8.5220000000000002</v>
      </c>
      <c r="AN72" s="14">
        <v>55.933999999999997</v>
      </c>
      <c r="AO72" s="14">
        <v>37.99</v>
      </c>
      <c r="AP72" s="14">
        <v>47.012</v>
      </c>
      <c r="AQ72" s="14">
        <v>2.8250000000000002</v>
      </c>
      <c r="AR72" s="14">
        <v>0.85699999999999998</v>
      </c>
      <c r="AS72" s="14">
        <v>1.8460000000000001</v>
      </c>
      <c r="AT72" s="14">
        <v>9.8870000000000005</v>
      </c>
      <c r="AU72" s="14">
        <v>0.28599999999999998</v>
      </c>
      <c r="AV72" s="14">
        <v>5.1130000000000004</v>
      </c>
      <c r="AW72" s="14">
        <v>417.52600000000001</v>
      </c>
      <c r="AX72" s="14">
        <v>299.06299999999999</v>
      </c>
      <c r="AY72" s="14">
        <v>358.76499999999999</v>
      </c>
      <c r="AZ72" s="14">
        <v>4.1749999999999998</v>
      </c>
      <c r="BA72" s="14">
        <v>2.9910000000000001</v>
      </c>
      <c r="BB72" s="14">
        <v>3.5880000000000001</v>
      </c>
      <c r="BC72" s="14">
        <v>32.704999999999998</v>
      </c>
      <c r="BD72" s="14">
        <v>26.649000000000001</v>
      </c>
      <c r="BE72" s="14">
        <v>23.478999999999999</v>
      </c>
      <c r="BF72" s="14">
        <v>27.145</v>
      </c>
      <c r="BG72" s="14">
        <v>54.777999999999999</v>
      </c>
      <c r="BH72" s="15">
        <v>7.8514911746804632</v>
      </c>
    </row>
    <row r="73" spans="1:60" ht="15.75" x14ac:dyDescent="0.25">
      <c r="A73" s="21">
        <v>2000</v>
      </c>
      <c r="B73" t="s">
        <v>33</v>
      </c>
      <c r="C73" s="14">
        <v>17.128</v>
      </c>
      <c r="D73" s="14">
        <v>4.5209999999999999</v>
      </c>
      <c r="E73" s="14">
        <v>10.827</v>
      </c>
      <c r="F73" s="14">
        <v>18.355</v>
      </c>
      <c r="G73" s="14">
        <v>20.315000000000001</v>
      </c>
      <c r="H73" s="14">
        <v>3.238</v>
      </c>
      <c r="I73" s="14">
        <v>3.1560000000000001</v>
      </c>
      <c r="J73" s="14">
        <v>3.1970000000000001</v>
      </c>
      <c r="K73" s="14">
        <v>14.401</v>
      </c>
      <c r="L73" s="14">
        <v>4.6909999999999998</v>
      </c>
      <c r="M73" s="14">
        <v>9.5489999999999995</v>
      </c>
      <c r="N73" s="14">
        <v>48.954999999999998</v>
      </c>
      <c r="O73" s="14">
        <v>64.933000000000007</v>
      </c>
      <c r="P73" s="14">
        <v>16.376999999999999</v>
      </c>
      <c r="Q73" s="14">
        <v>40.793999999999997</v>
      </c>
      <c r="R73" s="14">
        <v>49.509</v>
      </c>
      <c r="S73" s="14">
        <v>70.113</v>
      </c>
      <c r="T73" s="14">
        <v>59.805999999999997</v>
      </c>
      <c r="U73" s="14">
        <v>6.9880000000000004</v>
      </c>
      <c r="V73" s="14">
        <v>12.452999999999999</v>
      </c>
      <c r="W73" s="14">
        <v>9.7189999999999994</v>
      </c>
      <c r="X73" s="14">
        <v>8.9469999999999992</v>
      </c>
      <c r="Y73" s="14">
        <v>1.365</v>
      </c>
      <c r="Z73" s="14">
        <v>5.1580000000000004</v>
      </c>
      <c r="AA73" s="14">
        <v>67.575000000000003</v>
      </c>
      <c r="AB73" s="14">
        <v>51.262999999999998</v>
      </c>
      <c r="AC73" s="14">
        <v>59.423000000000002</v>
      </c>
      <c r="AD73" s="14">
        <v>358.49599999999998</v>
      </c>
      <c r="AE73" s="14">
        <v>324.63600000000002</v>
      </c>
      <c r="AF73" s="14">
        <v>341.65899999999999</v>
      </c>
      <c r="AG73" s="14">
        <v>8.6069999999999993</v>
      </c>
      <c r="AH73" s="19">
        <v>9.8665169879496908</v>
      </c>
      <c r="AI73" s="19">
        <v>1.5572477647933001</v>
      </c>
      <c r="AJ73" s="19">
        <v>5.7420558105739996</v>
      </c>
      <c r="AK73" s="14">
        <v>7.6689999999999996</v>
      </c>
      <c r="AL73" s="14">
        <v>0.76800000000000002</v>
      </c>
      <c r="AM73" s="14">
        <v>4.22</v>
      </c>
      <c r="AN73" s="14">
        <v>50.531999999999996</v>
      </c>
      <c r="AO73" s="14">
        <v>42.392000000000003</v>
      </c>
      <c r="AP73" s="14">
        <v>46.506999999999998</v>
      </c>
      <c r="AQ73" s="14">
        <v>5.2830000000000004</v>
      </c>
      <c r="AR73" s="14">
        <v>3.4969999999999999</v>
      </c>
      <c r="AS73" s="14">
        <v>4.391</v>
      </c>
      <c r="AT73" s="14">
        <v>5.0279999999999996</v>
      </c>
      <c r="AU73" s="14">
        <v>0.34100000000000003</v>
      </c>
      <c r="AV73" s="14">
        <v>2.6859999999999999</v>
      </c>
      <c r="AW73" s="14">
        <v>480.18099999999998</v>
      </c>
      <c r="AX73" s="14">
        <v>391.25200000000001</v>
      </c>
      <c r="AY73" s="14">
        <v>436.036</v>
      </c>
      <c r="AZ73" s="14">
        <v>4.8019999999999996</v>
      </c>
      <c r="BA73" s="14">
        <v>3.9129999999999998</v>
      </c>
      <c r="BB73" s="14">
        <v>4.3600000000000003</v>
      </c>
      <c r="BC73" s="14">
        <v>23.260999999999999</v>
      </c>
      <c r="BD73" s="14">
        <v>13.811</v>
      </c>
      <c r="BE73" s="14">
        <v>18.782</v>
      </c>
      <c r="BF73" s="14">
        <v>21.11</v>
      </c>
      <c r="BG73" s="14">
        <v>42.115000000000002</v>
      </c>
      <c r="BH73" s="15">
        <v>5.7206029445312092</v>
      </c>
    </row>
    <row r="74" spans="1:60" ht="15.75" x14ac:dyDescent="0.25">
      <c r="A74" s="21">
        <v>2000</v>
      </c>
      <c r="B74" t="s">
        <v>7</v>
      </c>
      <c r="C74" s="14">
        <v>12.513</v>
      </c>
      <c r="D74" s="14">
        <v>4.0179999999999998</v>
      </c>
      <c r="E74" s="14">
        <v>8.2490000000000006</v>
      </c>
      <c r="F74" s="14">
        <v>22.242999999999999</v>
      </c>
      <c r="G74" s="14">
        <v>13.039</v>
      </c>
      <c r="H74" s="14">
        <v>3.3119999999999998</v>
      </c>
      <c r="I74" s="14">
        <v>2.9220000000000002</v>
      </c>
      <c r="J74" s="14">
        <v>3.1160000000000001</v>
      </c>
      <c r="K74" s="14">
        <v>11.776999999999999</v>
      </c>
      <c r="L74" s="14">
        <v>5.4790000000000001</v>
      </c>
      <c r="M74" s="14">
        <v>8.6159999999999997</v>
      </c>
      <c r="N74" s="14">
        <v>62.232999999999997</v>
      </c>
      <c r="O74" s="14">
        <v>84.278999999999996</v>
      </c>
      <c r="P74" s="14">
        <v>19.724</v>
      </c>
      <c r="Q74" s="14">
        <v>51.878999999999998</v>
      </c>
      <c r="R74" s="14">
        <v>43.058999999999997</v>
      </c>
      <c r="S74" s="14">
        <v>41.273000000000003</v>
      </c>
      <c r="T74" s="14">
        <v>42.162999999999997</v>
      </c>
      <c r="U74" s="14">
        <v>9.5690000000000008</v>
      </c>
      <c r="V74" s="14">
        <v>13.148999999999999</v>
      </c>
      <c r="W74" s="14">
        <v>11.366</v>
      </c>
      <c r="X74" s="14">
        <v>16.561</v>
      </c>
      <c r="Y74" s="14">
        <v>2.9220000000000002</v>
      </c>
      <c r="Z74" s="14">
        <v>9.7159999999999993</v>
      </c>
      <c r="AA74" s="14">
        <v>63.301000000000002</v>
      </c>
      <c r="AB74" s="14">
        <v>54.787999999999997</v>
      </c>
      <c r="AC74" s="14">
        <v>59.027999999999999</v>
      </c>
      <c r="AD74" s="14">
        <v>360.66800000000001</v>
      </c>
      <c r="AE74" s="14">
        <v>307.54199999999997</v>
      </c>
      <c r="AF74" s="14">
        <v>334.00400000000002</v>
      </c>
      <c r="AG74" s="14">
        <v>11.409000000000001</v>
      </c>
      <c r="AH74" s="19">
        <v>11.320113955813801</v>
      </c>
      <c r="AI74" s="19">
        <v>1.8525208177026899</v>
      </c>
      <c r="AJ74" s="19">
        <v>6.5430650520874698</v>
      </c>
      <c r="AK74" s="14">
        <v>11.041</v>
      </c>
      <c r="AL74" s="14">
        <v>1.8260000000000001</v>
      </c>
      <c r="AM74" s="14">
        <v>6.4160000000000004</v>
      </c>
      <c r="AN74" s="14">
        <v>60.356999999999999</v>
      </c>
      <c r="AO74" s="14">
        <v>46.387</v>
      </c>
      <c r="AP74" s="14">
        <v>53.344999999999999</v>
      </c>
      <c r="AQ74" s="14">
        <v>2.2080000000000002</v>
      </c>
      <c r="AR74" s="14">
        <v>2.1920000000000002</v>
      </c>
      <c r="AS74" s="14">
        <v>2.2000000000000002</v>
      </c>
      <c r="AT74" s="14">
        <v>7.7290000000000001</v>
      </c>
      <c r="AU74" s="14">
        <v>0</v>
      </c>
      <c r="AV74" s="14">
        <v>3.85</v>
      </c>
      <c r="AW74" s="14">
        <v>508.24799999999999</v>
      </c>
      <c r="AX74" s="14">
        <v>376.57400000000001</v>
      </c>
      <c r="AY74" s="14">
        <v>442.16199999999998</v>
      </c>
      <c r="AZ74" s="14">
        <v>5.0819999999999999</v>
      </c>
      <c r="BA74" s="14">
        <v>3.766</v>
      </c>
      <c r="BB74" s="14">
        <v>4.4219999999999997</v>
      </c>
      <c r="BC74" s="14">
        <v>4.9980000000000002</v>
      </c>
      <c r="BD74" s="14">
        <v>8.33</v>
      </c>
      <c r="BE74" s="14">
        <v>19.713999999999999</v>
      </c>
      <c r="BF74" s="14">
        <v>22.507999999999999</v>
      </c>
      <c r="BG74" s="14">
        <v>57.292999999999999</v>
      </c>
      <c r="BH74" s="15">
        <v>10.067114093959731</v>
      </c>
    </row>
    <row r="75" spans="1:60" ht="15.75" x14ac:dyDescent="0.25">
      <c r="A75" s="21">
        <v>2000</v>
      </c>
      <c r="B75" t="s">
        <v>8</v>
      </c>
      <c r="C75" s="14">
        <v>7.0209999999999999</v>
      </c>
      <c r="D75" s="14">
        <v>1.2989999999999999</v>
      </c>
      <c r="E75" s="14">
        <v>4.1539999999999999</v>
      </c>
      <c r="F75" s="14">
        <v>26.675000000000001</v>
      </c>
      <c r="G75" s="14">
        <v>6.7320000000000002</v>
      </c>
      <c r="H75" s="14">
        <v>1.9059999999999999</v>
      </c>
      <c r="I75" s="14">
        <v>2.0979999999999999</v>
      </c>
      <c r="J75" s="14">
        <v>2.0019999999999998</v>
      </c>
      <c r="K75" s="14">
        <v>4.3630000000000004</v>
      </c>
      <c r="L75" s="14">
        <v>2.9969999999999999</v>
      </c>
      <c r="M75" s="14">
        <v>3.6789999999999998</v>
      </c>
      <c r="N75" s="14">
        <v>33.832999999999998</v>
      </c>
      <c r="O75" s="14">
        <v>92.277000000000001</v>
      </c>
      <c r="P75" s="14">
        <v>17.782</v>
      </c>
      <c r="Q75" s="14">
        <v>54.978999999999999</v>
      </c>
      <c r="R75" s="14">
        <v>21.062999999999999</v>
      </c>
      <c r="S75" s="14">
        <v>33.015999999999998</v>
      </c>
      <c r="T75" s="14">
        <v>27.052</v>
      </c>
      <c r="U75" s="14">
        <v>5.3159999999999998</v>
      </c>
      <c r="V75" s="14">
        <v>6.0439999999999996</v>
      </c>
      <c r="W75" s="14">
        <v>5.681</v>
      </c>
      <c r="X75" s="14">
        <v>18.155000000000001</v>
      </c>
      <c r="Y75" s="14">
        <v>2.597</v>
      </c>
      <c r="Z75" s="14">
        <v>10.36</v>
      </c>
      <c r="AA75" s="14">
        <v>26.63</v>
      </c>
      <c r="AB75" s="14">
        <v>19.93</v>
      </c>
      <c r="AC75" s="14">
        <v>23.273</v>
      </c>
      <c r="AD75" s="14">
        <v>224.274</v>
      </c>
      <c r="AE75" s="14">
        <v>210.434</v>
      </c>
      <c r="AF75" s="14">
        <v>217.39</v>
      </c>
      <c r="AG75" s="14">
        <v>5.0149999999999997</v>
      </c>
      <c r="AH75" s="19">
        <v>3.34614784024747</v>
      </c>
      <c r="AI75" s="19">
        <v>0.96284964982361798</v>
      </c>
      <c r="AJ75" s="19">
        <v>2.1370587355328801</v>
      </c>
      <c r="AK75" s="14">
        <v>3.36</v>
      </c>
      <c r="AL75" s="14">
        <v>0.54900000000000004</v>
      </c>
      <c r="AM75" s="14">
        <v>1.952</v>
      </c>
      <c r="AN75" s="14">
        <v>94.483999999999995</v>
      </c>
      <c r="AO75" s="14">
        <v>79.369</v>
      </c>
      <c r="AP75" s="14">
        <v>86.960999999999999</v>
      </c>
      <c r="AQ75" s="14">
        <v>8.7260000000000009</v>
      </c>
      <c r="AR75" s="14">
        <v>6.3929999999999998</v>
      </c>
      <c r="AS75" s="14">
        <v>7.5570000000000004</v>
      </c>
      <c r="AT75" s="14">
        <v>5.266</v>
      </c>
      <c r="AU75" s="14">
        <v>1.8979999999999999</v>
      </c>
      <c r="AV75" s="14">
        <v>3.5790000000000002</v>
      </c>
      <c r="AW75" s="14">
        <v>435.10700000000003</v>
      </c>
      <c r="AX75" s="14">
        <v>328.26400000000001</v>
      </c>
      <c r="AY75" s="14">
        <v>381.70299999999997</v>
      </c>
      <c r="AZ75" s="14">
        <v>4.351</v>
      </c>
      <c r="BA75" s="14">
        <v>3.2829999999999999</v>
      </c>
      <c r="BB75" s="14">
        <v>3.8170000000000002</v>
      </c>
      <c r="BC75" s="14">
        <v>89.337000000000003</v>
      </c>
      <c r="BD75" s="14">
        <v>79.650000000000006</v>
      </c>
      <c r="BE75" s="14">
        <v>27.591000000000001</v>
      </c>
      <c r="BF75" s="14">
        <v>32.991999999999997</v>
      </c>
      <c r="BG75" s="14">
        <v>75.676000000000002</v>
      </c>
      <c r="BH75" s="15">
        <v>7.0489600870703875</v>
      </c>
    </row>
    <row r="76" spans="1:60" ht="15.75" x14ac:dyDescent="0.25">
      <c r="A76" s="21">
        <v>2000</v>
      </c>
      <c r="B76" t="s">
        <v>9</v>
      </c>
      <c r="C76" s="14">
        <v>19.734000000000002</v>
      </c>
      <c r="D76" s="14">
        <v>6.4349999999999996</v>
      </c>
      <c r="E76" s="14">
        <v>13.11</v>
      </c>
      <c r="F76" s="14">
        <v>20.079999999999998</v>
      </c>
      <c r="G76" s="14">
        <v>20.623000000000001</v>
      </c>
      <c r="H76" s="14">
        <v>3.2890000000000001</v>
      </c>
      <c r="I76" s="14">
        <v>2.34</v>
      </c>
      <c r="J76" s="14">
        <v>2.8159999999999998</v>
      </c>
      <c r="K76" s="14">
        <v>13.090999999999999</v>
      </c>
      <c r="L76" s="14">
        <v>7.54</v>
      </c>
      <c r="M76" s="14">
        <v>10.326000000000001</v>
      </c>
      <c r="N76" s="14">
        <v>54.863</v>
      </c>
      <c r="O76" s="14">
        <v>122.208</v>
      </c>
      <c r="P76" s="14">
        <v>25.608000000000001</v>
      </c>
      <c r="Q76" s="14">
        <v>74.162000000000006</v>
      </c>
      <c r="R76" s="14">
        <v>38.436</v>
      </c>
      <c r="S76" s="14">
        <v>47.186999999999998</v>
      </c>
      <c r="T76" s="14">
        <v>42.793999999999997</v>
      </c>
      <c r="U76" s="14">
        <v>10.962999999999999</v>
      </c>
      <c r="V76" s="14">
        <v>12.478999999999999</v>
      </c>
      <c r="W76" s="14">
        <v>11.718</v>
      </c>
      <c r="X76" s="14">
        <v>34.115000000000002</v>
      </c>
      <c r="Y76" s="14">
        <v>3.835</v>
      </c>
      <c r="Z76" s="14">
        <v>19.033999999999999</v>
      </c>
      <c r="AA76" s="14">
        <v>76.742999999999995</v>
      </c>
      <c r="AB76" s="14">
        <v>57.845999999999997</v>
      </c>
      <c r="AC76" s="14">
        <v>67.331000000000003</v>
      </c>
      <c r="AD76" s="14">
        <v>373.137</v>
      </c>
      <c r="AE76" s="14">
        <v>319.58499999999998</v>
      </c>
      <c r="AF76" s="14">
        <v>346.69200000000001</v>
      </c>
      <c r="AG76" s="14">
        <v>9.4149999999999991</v>
      </c>
      <c r="AH76" s="19">
        <v>15.590015755867</v>
      </c>
      <c r="AI76" s="19">
        <v>2.5569256889210101</v>
      </c>
      <c r="AJ76" s="19">
        <v>9.1628053988258191</v>
      </c>
      <c r="AK76" s="14">
        <v>13.026999999999999</v>
      </c>
      <c r="AL76" s="14">
        <v>2.0150000000000001</v>
      </c>
      <c r="AM76" s="14">
        <v>7.5419999999999998</v>
      </c>
      <c r="AN76" s="14">
        <v>76.097999999999999</v>
      </c>
      <c r="AO76" s="14">
        <v>54.402000000000001</v>
      </c>
      <c r="AP76" s="14">
        <v>65.388999999999996</v>
      </c>
      <c r="AQ76" s="14">
        <v>5.5460000000000003</v>
      </c>
      <c r="AR76" s="14">
        <v>2.73</v>
      </c>
      <c r="AS76" s="14">
        <v>4.1429999999999998</v>
      </c>
      <c r="AT76" s="14">
        <v>6.9649999999999999</v>
      </c>
      <c r="AU76" s="14">
        <v>1.105</v>
      </c>
      <c r="AV76" s="14">
        <v>4.0789999999999997</v>
      </c>
      <c r="AW76" s="14">
        <v>583.04999999999995</v>
      </c>
      <c r="AX76" s="14">
        <v>409.79899999999998</v>
      </c>
      <c r="AY76" s="14">
        <v>497.15199999999999</v>
      </c>
      <c r="AZ76" s="14">
        <v>5.8310000000000004</v>
      </c>
      <c r="BA76" s="14">
        <v>4.0979999999999999</v>
      </c>
      <c r="BB76" s="14">
        <v>4.9720000000000004</v>
      </c>
      <c r="BC76" s="14">
        <v>19.952999999999999</v>
      </c>
      <c r="BD76" s="14">
        <v>17.459</v>
      </c>
      <c r="BE76" s="14">
        <v>17.695</v>
      </c>
      <c r="BF76" s="14">
        <v>19.824000000000002</v>
      </c>
      <c r="BG76" s="14">
        <v>63.773000000000003</v>
      </c>
      <c r="BH76" s="15">
        <v>10.895670226190314</v>
      </c>
    </row>
    <row r="77" spans="1:60" ht="15.75" x14ac:dyDescent="0.25">
      <c r="A77" s="21">
        <v>2000</v>
      </c>
      <c r="B77" t="s">
        <v>34</v>
      </c>
      <c r="C77" s="14">
        <v>12.821</v>
      </c>
      <c r="D77" s="14">
        <v>4.6120000000000001</v>
      </c>
      <c r="E77" s="14">
        <v>8.5690000000000008</v>
      </c>
      <c r="F77" s="14">
        <v>15.148</v>
      </c>
      <c r="G77" s="14">
        <v>22.86</v>
      </c>
      <c r="H77" s="14">
        <v>4.4320000000000004</v>
      </c>
      <c r="I77" s="14">
        <v>4.3019999999999996</v>
      </c>
      <c r="J77" s="14">
        <v>4.3650000000000002</v>
      </c>
      <c r="K77" s="14">
        <v>7.8159999999999998</v>
      </c>
      <c r="L77" s="14">
        <v>5.1669999999999998</v>
      </c>
      <c r="M77" s="14">
        <v>6.444</v>
      </c>
      <c r="N77" s="14">
        <v>52.712000000000003</v>
      </c>
      <c r="O77" s="14">
        <v>68.965000000000003</v>
      </c>
      <c r="P77" s="14">
        <v>18.914999999999999</v>
      </c>
      <c r="Q77" s="14">
        <v>43.039000000000001</v>
      </c>
      <c r="R77" s="14">
        <v>70.561000000000007</v>
      </c>
      <c r="S77" s="14">
        <v>77.165999999999997</v>
      </c>
      <c r="T77" s="14">
        <v>73.983000000000004</v>
      </c>
      <c r="U77" s="14">
        <v>9.8659999999999997</v>
      </c>
      <c r="V77" s="14">
        <v>17.03</v>
      </c>
      <c r="W77" s="14">
        <v>13.577</v>
      </c>
      <c r="X77" s="14">
        <v>16.347999999999999</v>
      </c>
      <c r="Y77" s="14">
        <v>2.395</v>
      </c>
      <c r="Z77" s="14">
        <v>9.1199999999999992</v>
      </c>
      <c r="AA77" s="14">
        <v>69.322000000000003</v>
      </c>
      <c r="AB77" s="14">
        <v>66.588999999999999</v>
      </c>
      <c r="AC77" s="14">
        <v>67.906999999999996</v>
      </c>
      <c r="AD77" s="14">
        <v>410.28500000000003</v>
      </c>
      <c r="AE77" s="14">
        <v>418.78300000000002</v>
      </c>
      <c r="AF77" s="14">
        <v>414.733</v>
      </c>
      <c r="AG77" s="14">
        <v>10.581</v>
      </c>
      <c r="AH77" s="19">
        <v>8.8659345818900199</v>
      </c>
      <c r="AI77" s="19">
        <v>1.5185032659968201</v>
      </c>
      <c r="AJ77" s="19">
        <v>5.1416351138579701</v>
      </c>
      <c r="AK77" s="14">
        <v>6.72</v>
      </c>
      <c r="AL77" s="14">
        <v>0.95299999999999996</v>
      </c>
      <c r="AM77" s="14">
        <v>3.7330000000000001</v>
      </c>
      <c r="AN77" s="14">
        <v>77.043000000000006</v>
      </c>
      <c r="AO77" s="14">
        <v>57.430999999999997</v>
      </c>
      <c r="AP77" s="14">
        <v>66.930000000000007</v>
      </c>
      <c r="AQ77" s="14">
        <v>2.2639999999999998</v>
      </c>
      <c r="AR77" s="14">
        <v>1.264</v>
      </c>
      <c r="AS77" s="14">
        <v>1.746</v>
      </c>
      <c r="AT77" s="14">
        <v>13.273</v>
      </c>
      <c r="AU77" s="14">
        <v>1.464</v>
      </c>
      <c r="AV77" s="14">
        <v>7.1559999999999997</v>
      </c>
      <c r="AW77" s="14">
        <v>561.774</v>
      </c>
      <c r="AX77" s="14">
        <v>497.74599999999998</v>
      </c>
      <c r="AY77" s="14">
        <v>528.69899999999996</v>
      </c>
      <c r="AZ77" s="14">
        <v>5.6180000000000003</v>
      </c>
      <c r="BA77" s="14">
        <v>4.9770000000000003</v>
      </c>
      <c r="BB77" s="14">
        <v>5.2869999999999999</v>
      </c>
      <c r="BC77" s="14">
        <v>35.720999999999997</v>
      </c>
      <c r="BD77" s="14">
        <v>15.58</v>
      </c>
      <c r="BE77" s="14">
        <v>16.417999999999999</v>
      </c>
      <c r="BF77" s="14">
        <v>19.652000000000001</v>
      </c>
      <c r="BG77" s="14">
        <v>77.828999999999994</v>
      </c>
      <c r="BH77" s="15">
        <v>12.616819588600475</v>
      </c>
    </row>
    <row r="78" spans="1:60" ht="15.75" x14ac:dyDescent="0.25">
      <c r="A78" s="21">
        <v>2000</v>
      </c>
      <c r="B78" t="s">
        <v>10</v>
      </c>
      <c r="C78" s="14">
        <v>14.635</v>
      </c>
      <c r="D78" s="14">
        <v>3.3410000000000002</v>
      </c>
      <c r="E78" s="14">
        <v>8.9220000000000006</v>
      </c>
      <c r="F78" s="14">
        <v>20.838999999999999</v>
      </c>
      <c r="G78" s="14">
        <v>14.289</v>
      </c>
      <c r="H78" s="14">
        <v>3.419</v>
      </c>
      <c r="I78" s="14">
        <v>2.2719999999999998</v>
      </c>
      <c r="J78" s="14">
        <v>2.839</v>
      </c>
      <c r="K78" s="14">
        <v>12.036</v>
      </c>
      <c r="L78" s="14">
        <v>3.4740000000000002</v>
      </c>
      <c r="M78" s="14">
        <v>7.7050000000000001</v>
      </c>
      <c r="N78" s="14">
        <v>39.652999999999999</v>
      </c>
      <c r="O78" s="14">
        <v>77.825000000000003</v>
      </c>
      <c r="P78" s="14">
        <v>14.430999999999999</v>
      </c>
      <c r="Q78" s="14">
        <v>45.759</v>
      </c>
      <c r="R78" s="14">
        <v>38.296999999999997</v>
      </c>
      <c r="S78" s="14">
        <v>49.307000000000002</v>
      </c>
      <c r="T78" s="14">
        <v>43.866</v>
      </c>
      <c r="U78" s="14">
        <v>5.4710000000000001</v>
      </c>
      <c r="V78" s="14">
        <v>11.090999999999999</v>
      </c>
      <c r="W78" s="14">
        <v>8.3140000000000001</v>
      </c>
      <c r="X78" s="14">
        <v>21.062999999999999</v>
      </c>
      <c r="Y78" s="14">
        <v>1.3360000000000001</v>
      </c>
      <c r="Z78" s="14">
        <v>11.085000000000001</v>
      </c>
      <c r="AA78" s="14">
        <v>51.154000000000003</v>
      </c>
      <c r="AB78" s="14">
        <v>34.341000000000001</v>
      </c>
      <c r="AC78" s="14">
        <v>42.649000000000001</v>
      </c>
      <c r="AD78" s="14">
        <v>311.71199999999999</v>
      </c>
      <c r="AE78" s="14">
        <v>270.58499999999998</v>
      </c>
      <c r="AF78" s="14">
        <v>290.976</v>
      </c>
      <c r="AG78" s="14">
        <v>7.1120000000000001</v>
      </c>
      <c r="AH78" s="19">
        <v>4.9432584547374097</v>
      </c>
      <c r="AI78" s="19">
        <v>1.72114669677526</v>
      </c>
      <c r="AJ78" s="19">
        <v>3.3117315475547202</v>
      </c>
      <c r="AK78" s="14">
        <v>4.7869999999999999</v>
      </c>
      <c r="AL78" s="14">
        <v>1.603</v>
      </c>
      <c r="AM78" s="14">
        <v>3.177</v>
      </c>
      <c r="AN78" s="14">
        <v>36.246000000000002</v>
      </c>
      <c r="AO78" s="14">
        <v>31.134</v>
      </c>
      <c r="AP78" s="14">
        <v>33.659999999999997</v>
      </c>
      <c r="AQ78" s="14">
        <v>5.0609999999999999</v>
      </c>
      <c r="AR78" s="14">
        <v>2.5390000000000001</v>
      </c>
      <c r="AS78" s="14">
        <v>3.7850000000000001</v>
      </c>
      <c r="AT78" s="14">
        <v>3.419</v>
      </c>
      <c r="AU78" s="14">
        <v>0.53400000000000003</v>
      </c>
      <c r="AV78" s="14">
        <v>1.96</v>
      </c>
      <c r="AW78" s="14">
        <v>440.96499999999997</v>
      </c>
      <c r="AX78" s="14">
        <v>330.58100000000002</v>
      </c>
      <c r="AY78" s="14">
        <v>385.197</v>
      </c>
      <c r="AZ78" s="14">
        <v>4.41</v>
      </c>
      <c r="BA78" s="14">
        <v>3.306</v>
      </c>
      <c r="BB78" s="14">
        <v>3.8519999999999999</v>
      </c>
      <c r="BC78" s="14">
        <v>23.677</v>
      </c>
      <c r="BD78" s="14">
        <v>26.905999999999999</v>
      </c>
      <c r="BE78" s="14">
        <v>21.1</v>
      </c>
      <c r="BF78" s="14">
        <v>24.681999999999999</v>
      </c>
      <c r="BG78" s="14">
        <v>46.863999999999997</v>
      </c>
      <c r="BH78" s="15">
        <v>1.8745606498476919</v>
      </c>
    </row>
    <row r="79" spans="1:60" ht="15.75" x14ac:dyDescent="0.25">
      <c r="A79" s="21">
        <v>2000</v>
      </c>
      <c r="B79" t="s">
        <v>11</v>
      </c>
      <c r="C79" s="14">
        <v>23.635000000000002</v>
      </c>
      <c r="D79" s="14">
        <v>5.2830000000000004</v>
      </c>
      <c r="E79" s="14">
        <v>14.153</v>
      </c>
      <c r="F79" s="14">
        <v>16.244</v>
      </c>
      <c r="G79" s="14">
        <v>11.483000000000001</v>
      </c>
      <c r="H79" s="14">
        <v>2.476</v>
      </c>
      <c r="I79" s="14">
        <v>2.2759999999999998</v>
      </c>
      <c r="J79" s="14">
        <v>2.3730000000000002</v>
      </c>
      <c r="K79" s="14">
        <v>7.7770000000000001</v>
      </c>
      <c r="L79" s="14">
        <v>4.43</v>
      </c>
      <c r="M79" s="14">
        <v>6.0469999999999997</v>
      </c>
      <c r="N79" s="14">
        <v>46.945999999999998</v>
      </c>
      <c r="O79" s="14">
        <v>78.856999999999999</v>
      </c>
      <c r="P79" s="14">
        <v>20.36</v>
      </c>
      <c r="Q79" s="14">
        <v>48.652000000000001</v>
      </c>
      <c r="R79" s="14">
        <v>50.137999999999998</v>
      </c>
      <c r="S79" s="14">
        <v>59.088000000000001</v>
      </c>
      <c r="T79" s="14">
        <v>54.762</v>
      </c>
      <c r="U79" s="14">
        <v>8.0809999999999995</v>
      </c>
      <c r="V79" s="14">
        <v>13.167</v>
      </c>
      <c r="W79" s="14">
        <v>10.709</v>
      </c>
      <c r="X79" s="14">
        <v>9.1240000000000006</v>
      </c>
      <c r="Y79" s="14">
        <v>1.6659999999999999</v>
      </c>
      <c r="Z79" s="14">
        <v>5.27</v>
      </c>
      <c r="AA79" s="14">
        <v>41.143999999999998</v>
      </c>
      <c r="AB79" s="14">
        <v>32.631999999999998</v>
      </c>
      <c r="AC79" s="14">
        <v>36.746000000000002</v>
      </c>
      <c r="AD79" s="14">
        <v>336.15100000000001</v>
      </c>
      <c r="AE79" s="14">
        <v>292.83800000000002</v>
      </c>
      <c r="AF79" s="14">
        <v>313.77100000000002</v>
      </c>
      <c r="AG79" s="14">
        <v>7.7770000000000001</v>
      </c>
      <c r="AH79" s="19">
        <v>9.1734297685532606</v>
      </c>
      <c r="AI79" s="19">
        <v>2.3174200464894601</v>
      </c>
      <c r="AJ79" s="19">
        <v>5.58697496929799</v>
      </c>
      <c r="AK79" s="14">
        <v>6.5609999999999999</v>
      </c>
      <c r="AL79" s="14">
        <v>1.179</v>
      </c>
      <c r="AM79" s="14">
        <v>3.78</v>
      </c>
      <c r="AN79" s="14">
        <v>91.195999999999998</v>
      </c>
      <c r="AO79" s="14">
        <v>71.644999999999996</v>
      </c>
      <c r="AP79" s="14">
        <v>81.156999999999996</v>
      </c>
      <c r="AQ79" s="14">
        <v>2.39</v>
      </c>
      <c r="AR79" s="14">
        <v>0.93500000000000005</v>
      </c>
      <c r="AS79" s="14">
        <v>1.6379999999999999</v>
      </c>
      <c r="AT79" s="14">
        <v>4.0839999999999996</v>
      </c>
      <c r="AU79" s="14">
        <v>0.61</v>
      </c>
      <c r="AV79" s="14">
        <v>2.2890000000000001</v>
      </c>
      <c r="AW79" s="14">
        <v>511.98099999999999</v>
      </c>
      <c r="AX79" s="14">
        <v>390.654</v>
      </c>
      <c r="AY79" s="14">
        <v>449.375</v>
      </c>
      <c r="AZ79" s="14">
        <v>5.12</v>
      </c>
      <c r="BA79" s="14">
        <v>3.907</v>
      </c>
      <c r="BB79" s="14">
        <v>4.4939999999999998</v>
      </c>
      <c r="BC79" s="14">
        <v>46.661999999999999</v>
      </c>
      <c r="BD79" s="14">
        <v>38.265999999999998</v>
      </c>
      <c r="BE79" s="14">
        <v>23.812000000000001</v>
      </c>
      <c r="BF79" s="14">
        <v>27.768999999999998</v>
      </c>
      <c r="BG79" s="14">
        <v>60.92</v>
      </c>
      <c r="BH79" s="15">
        <v>11.728961512658179</v>
      </c>
    </row>
    <row r="80" spans="1:60" ht="15.75" x14ac:dyDescent="0.25">
      <c r="A80" s="21">
        <v>2000</v>
      </c>
      <c r="B80" t="s">
        <v>12</v>
      </c>
      <c r="C80" s="14">
        <v>12.895</v>
      </c>
      <c r="D80" s="14">
        <v>3.5489999999999999</v>
      </c>
      <c r="E80" s="14">
        <v>8.1159999999999997</v>
      </c>
      <c r="F80" s="14">
        <v>22.869</v>
      </c>
      <c r="G80" s="14">
        <v>8.6690000000000005</v>
      </c>
      <c r="H80" s="14">
        <v>1.6279999999999999</v>
      </c>
      <c r="I80" s="14">
        <v>1.2450000000000001</v>
      </c>
      <c r="J80" s="14">
        <v>1.4319999999999999</v>
      </c>
      <c r="K80" s="14">
        <v>4.298</v>
      </c>
      <c r="L80" s="14">
        <v>2.677</v>
      </c>
      <c r="M80" s="14">
        <v>3.4689999999999999</v>
      </c>
      <c r="N80" s="14">
        <v>32.323</v>
      </c>
      <c r="O80" s="14">
        <v>107.259</v>
      </c>
      <c r="P80" s="14">
        <v>22.225000000000001</v>
      </c>
      <c r="Q80" s="14">
        <v>63.848999999999997</v>
      </c>
      <c r="R80" s="14">
        <v>27.613</v>
      </c>
      <c r="S80" s="14">
        <v>30.754000000000001</v>
      </c>
      <c r="T80" s="14">
        <v>29.219000000000001</v>
      </c>
      <c r="U80" s="14">
        <v>5.7309999999999999</v>
      </c>
      <c r="V80" s="14">
        <v>10.210000000000001</v>
      </c>
      <c r="W80" s="14">
        <v>8.0210000000000008</v>
      </c>
      <c r="X80" s="14">
        <v>46.628999999999998</v>
      </c>
      <c r="Y80" s="14">
        <v>4.7939999999999996</v>
      </c>
      <c r="Z80" s="14">
        <v>25.303999999999998</v>
      </c>
      <c r="AA80" s="14">
        <v>29.501000000000001</v>
      </c>
      <c r="AB80" s="14">
        <v>24.28</v>
      </c>
      <c r="AC80" s="14">
        <v>26.832000000000001</v>
      </c>
      <c r="AD80" s="14">
        <v>217.64500000000001</v>
      </c>
      <c r="AE80" s="14">
        <v>191.06299999999999</v>
      </c>
      <c r="AF80" s="14">
        <v>204.054</v>
      </c>
      <c r="AG80" s="14">
        <v>5.47</v>
      </c>
      <c r="AH80" s="19">
        <v>4.8518918195430896</v>
      </c>
      <c r="AI80" s="19">
        <v>2.53833681825826</v>
      </c>
      <c r="AJ80" s="19">
        <v>3.6643787371573699</v>
      </c>
      <c r="AK80" s="14">
        <v>3.1259999999999999</v>
      </c>
      <c r="AL80" s="14">
        <v>1.3069999999999999</v>
      </c>
      <c r="AM80" s="14">
        <v>2.1960000000000002</v>
      </c>
      <c r="AN80" s="14">
        <v>57.439</v>
      </c>
      <c r="AO80" s="14">
        <v>50.116</v>
      </c>
      <c r="AP80" s="14">
        <v>53.726999999999997</v>
      </c>
      <c r="AQ80" s="14">
        <v>5.34</v>
      </c>
      <c r="AR80" s="14">
        <v>3.2370000000000001</v>
      </c>
      <c r="AS80" s="14">
        <v>4.2649999999999997</v>
      </c>
      <c r="AT80" s="14">
        <v>7.359</v>
      </c>
      <c r="AU80" s="14">
        <v>2.0539999999999998</v>
      </c>
      <c r="AV80" s="14">
        <v>4.6470000000000002</v>
      </c>
      <c r="AW80" s="14">
        <v>393.87099999999998</v>
      </c>
      <c r="AX80" s="14">
        <v>272.68</v>
      </c>
      <c r="AY80" s="14">
        <v>332.03800000000001</v>
      </c>
      <c r="AZ80" s="14">
        <v>3.9390000000000001</v>
      </c>
      <c r="BA80" s="14">
        <v>2.7269999999999999</v>
      </c>
      <c r="BB80" s="14">
        <v>3.32</v>
      </c>
      <c r="BC80" s="14">
        <v>47.622</v>
      </c>
      <c r="BD80" s="14">
        <v>50.628</v>
      </c>
      <c r="BE80" s="14">
        <v>26.093</v>
      </c>
      <c r="BF80" s="14">
        <v>31.366</v>
      </c>
      <c r="BG80" s="14">
        <v>113.331</v>
      </c>
      <c r="BH80" s="15">
        <v>4.4554565454101018</v>
      </c>
    </row>
    <row r="81" spans="1:60" ht="15.75" x14ac:dyDescent="0.25">
      <c r="A81" s="21">
        <v>2000</v>
      </c>
      <c r="B81" t="s">
        <v>13</v>
      </c>
      <c r="C81" s="14">
        <v>10.722</v>
      </c>
      <c r="D81" s="14">
        <v>2.8140000000000001</v>
      </c>
      <c r="E81" s="14">
        <v>6.6760000000000002</v>
      </c>
      <c r="F81" s="14">
        <v>14.114000000000001</v>
      </c>
      <c r="G81" s="14">
        <v>11.478999999999999</v>
      </c>
      <c r="H81" s="14">
        <v>2.1440000000000001</v>
      </c>
      <c r="I81" s="14">
        <v>2.2170000000000001</v>
      </c>
      <c r="J81" s="14">
        <v>2.1819999999999999</v>
      </c>
      <c r="K81" s="14">
        <v>4.0209999999999999</v>
      </c>
      <c r="L81" s="14">
        <v>1.7909999999999999</v>
      </c>
      <c r="M81" s="14">
        <v>2.88</v>
      </c>
      <c r="N81" s="14">
        <v>36.109000000000002</v>
      </c>
      <c r="O81" s="14">
        <v>79.61</v>
      </c>
      <c r="P81" s="14">
        <v>22.26</v>
      </c>
      <c r="Q81" s="14">
        <v>50.311</v>
      </c>
      <c r="R81" s="14">
        <v>34.936</v>
      </c>
      <c r="S81" s="14">
        <v>45.457000000000001</v>
      </c>
      <c r="T81" s="14">
        <v>40.319000000000003</v>
      </c>
      <c r="U81" s="14">
        <v>6.6120000000000001</v>
      </c>
      <c r="V81" s="14">
        <v>10.831</v>
      </c>
      <c r="W81" s="14">
        <v>8.7710000000000008</v>
      </c>
      <c r="X81" s="14">
        <v>7.2370000000000001</v>
      </c>
      <c r="Y81" s="14">
        <v>1.2789999999999999</v>
      </c>
      <c r="Z81" s="14">
        <v>4.1890000000000001</v>
      </c>
      <c r="AA81" s="14">
        <v>31.451000000000001</v>
      </c>
      <c r="AB81" s="14">
        <v>28.059000000000001</v>
      </c>
      <c r="AC81" s="14">
        <v>29.716000000000001</v>
      </c>
      <c r="AD81" s="14">
        <v>306.29000000000002</v>
      </c>
      <c r="AE81" s="14">
        <v>260.71899999999999</v>
      </c>
      <c r="AF81" s="14">
        <v>283.01799999999997</v>
      </c>
      <c r="AG81" s="14">
        <v>6.5229999999999997</v>
      </c>
      <c r="AH81" s="19">
        <v>6.0417344425338104</v>
      </c>
      <c r="AI81" s="19">
        <v>0.87040155975959499</v>
      </c>
      <c r="AJ81" s="19">
        <v>3.3711728759925301</v>
      </c>
      <c r="AK81" s="14">
        <v>4.5570000000000004</v>
      </c>
      <c r="AL81" s="14">
        <v>0.85299999999999998</v>
      </c>
      <c r="AM81" s="14">
        <v>2.6619999999999999</v>
      </c>
      <c r="AN81" s="14">
        <v>62.366</v>
      </c>
      <c r="AO81" s="14">
        <v>52.877000000000002</v>
      </c>
      <c r="AP81" s="14">
        <v>57.511000000000003</v>
      </c>
      <c r="AQ81" s="14">
        <v>3.306</v>
      </c>
      <c r="AR81" s="14">
        <v>1.62</v>
      </c>
      <c r="AS81" s="14">
        <v>2.444</v>
      </c>
      <c r="AT81" s="14">
        <v>2.68</v>
      </c>
      <c r="AU81" s="14">
        <v>0.51200000000000001</v>
      </c>
      <c r="AV81" s="14">
        <v>1.571</v>
      </c>
      <c r="AW81" s="14">
        <v>454.16300000000001</v>
      </c>
      <c r="AX81" s="14">
        <v>343.53199999999998</v>
      </c>
      <c r="AY81" s="14">
        <v>397.64800000000002</v>
      </c>
      <c r="AZ81" s="14">
        <v>4.5419999999999998</v>
      </c>
      <c r="BA81" s="14">
        <v>3.4350000000000001</v>
      </c>
      <c r="BB81" s="14">
        <v>3.976</v>
      </c>
      <c r="BC81" s="14">
        <v>44.375999999999998</v>
      </c>
      <c r="BD81" s="14">
        <v>17.678000000000001</v>
      </c>
      <c r="BE81" s="14">
        <v>24.471</v>
      </c>
      <c r="BF81" s="14">
        <v>28.837</v>
      </c>
      <c r="BG81" s="14">
        <v>56.578000000000003</v>
      </c>
      <c r="BH81" s="15">
        <v>8.4336710337877268</v>
      </c>
    </row>
    <row r="82" spans="1:60" ht="15.75" x14ac:dyDescent="0.25">
      <c r="A82" s="21">
        <v>2000</v>
      </c>
      <c r="B82" t="s">
        <v>14</v>
      </c>
      <c r="C82" s="14">
        <v>28.454000000000001</v>
      </c>
      <c r="D82" s="14">
        <v>7.9749999999999996</v>
      </c>
      <c r="E82" s="14">
        <v>18.027999999999999</v>
      </c>
      <c r="F82" s="14">
        <v>22.248999999999999</v>
      </c>
      <c r="G82" s="14">
        <v>18.977</v>
      </c>
      <c r="H82" s="14">
        <v>2.9020000000000001</v>
      </c>
      <c r="I82" s="14">
        <v>3.3959999999999999</v>
      </c>
      <c r="J82" s="14">
        <v>3.1539999999999999</v>
      </c>
      <c r="K82" s="14">
        <v>11.041</v>
      </c>
      <c r="L82" s="14">
        <v>6.1859999999999999</v>
      </c>
      <c r="M82" s="14">
        <v>8.5660000000000007</v>
      </c>
      <c r="N82" s="14">
        <v>64.323999999999998</v>
      </c>
      <c r="O82" s="14">
        <v>84.921000000000006</v>
      </c>
      <c r="P82" s="14">
        <v>24.198</v>
      </c>
      <c r="Q82" s="14">
        <v>53.975000000000001</v>
      </c>
      <c r="R82" s="14">
        <v>48.012999999999998</v>
      </c>
      <c r="S82" s="14">
        <v>52.368000000000002</v>
      </c>
      <c r="T82" s="14">
        <v>50.232999999999997</v>
      </c>
      <c r="U82" s="14">
        <v>7.7290000000000001</v>
      </c>
      <c r="V82" s="14">
        <v>13.978999999999999</v>
      </c>
      <c r="W82" s="14">
        <v>10.916</v>
      </c>
      <c r="X82" s="14">
        <v>13.375</v>
      </c>
      <c r="Y82" s="14">
        <v>1.6679999999999999</v>
      </c>
      <c r="Z82" s="14">
        <v>7.4059999999999997</v>
      </c>
      <c r="AA82" s="14">
        <v>54.89</v>
      </c>
      <c r="AB82" s="14">
        <v>46.454999999999998</v>
      </c>
      <c r="AC82" s="14">
        <v>50.588999999999999</v>
      </c>
      <c r="AD82" s="14">
        <v>367.53899999999999</v>
      </c>
      <c r="AE82" s="14">
        <v>338.983</v>
      </c>
      <c r="AF82" s="14">
        <v>352.995</v>
      </c>
      <c r="AG82" s="14">
        <v>11.388</v>
      </c>
      <c r="AH82" s="19">
        <v>9.7927312248459195</v>
      </c>
      <c r="AI82" s="19">
        <v>2.7836802108173799</v>
      </c>
      <c r="AJ82" s="19">
        <v>6.2227410465390101</v>
      </c>
      <c r="AK82" s="14">
        <v>7.3819999999999997</v>
      </c>
      <c r="AL82" s="14">
        <v>1.7589999999999999</v>
      </c>
      <c r="AM82" s="14">
        <v>4.5149999999999997</v>
      </c>
      <c r="AN82" s="14">
        <v>74.006</v>
      </c>
      <c r="AO82" s="14">
        <v>61.040999999999997</v>
      </c>
      <c r="AP82" s="14">
        <v>67.394999999999996</v>
      </c>
      <c r="AQ82" s="14">
        <v>3.3439999999999999</v>
      </c>
      <c r="AR82" s="14">
        <v>1.1519999999999999</v>
      </c>
      <c r="AS82" s="14">
        <v>2.226</v>
      </c>
      <c r="AT82" s="14">
        <v>8.7070000000000007</v>
      </c>
      <c r="AU82" s="14">
        <v>1.88</v>
      </c>
      <c r="AV82" s="14">
        <v>5.226</v>
      </c>
      <c r="AW82" s="14">
        <v>529.74699999999996</v>
      </c>
      <c r="AX82" s="14">
        <v>428.77</v>
      </c>
      <c r="AY82" s="14">
        <v>478.30700000000002</v>
      </c>
      <c r="AZ82" s="14">
        <v>5.2969999999999997</v>
      </c>
      <c r="BA82" s="14">
        <v>4.2880000000000003</v>
      </c>
      <c r="BB82" s="14">
        <v>4.7830000000000004</v>
      </c>
      <c r="BC82" s="14">
        <v>24.614999999999998</v>
      </c>
      <c r="BD82" s="14">
        <v>21.443000000000001</v>
      </c>
      <c r="BE82" s="14">
        <v>20.263000000000002</v>
      </c>
      <c r="BF82" s="14">
        <v>23.722999999999999</v>
      </c>
      <c r="BG82" s="14">
        <v>51.454000000000001</v>
      </c>
      <c r="BH82" s="15">
        <v>9.1779895775372591</v>
      </c>
    </row>
    <row r="83" spans="1:60" ht="15.75" x14ac:dyDescent="0.25">
      <c r="A83" s="21">
        <v>2000</v>
      </c>
      <c r="B83" t="s">
        <v>15</v>
      </c>
      <c r="C83" s="14">
        <v>17.670999999999999</v>
      </c>
      <c r="D83" s="14">
        <v>4.4909999999999997</v>
      </c>
      <c r="E83" s="14">
        <v>10.99</v>
      </c>
      <c r="F83" s="14">
        <v>15.653</v>
      </c>
      <c r="G83" s="14">
        <v>11.637</v>
      </c>
      <c r="H83" s="14">
        <v>1.859</v>
      </c>
      <c r="I83" s="14">
        <v>1.9710000000000001</v>
      </c>
      <c r="J83" s="14">
        <v>1.9159999999999999</v>
      </c>
      <c r="K83" s="14">
        <v>4.524</v>
      </c>
      <c r="L83" s="14">
        <v>2.1789999999999998</v>
      </c>
      <c r="M83" s="14">
        <v>3.335</v>
      </c>
      <c r="N83" s="14">
        <v>29.384</v>
      </c>
      <c r="O83" s="14">
        <v>76.138999999999996</v>
      </c>
      <c r="P83" s="14">
        <v>18.155000000000001</v>
      </c>
      <c r="Q83" s="14">
        <v>46.764000000000003</v>
      </c>
      <c r="R83" s="14">
        <v>43.264000000000003</v>
      </c>
      <c r="S83" s="14">
        <v>49.945999999999998</v>
      </c>
      <c r="T83" s="14">
        <v>46.651000000000003</v>
      </c>
      <c r="U83" s="14">
        <v>7.0229999999999997</v>
      </c>
      <c r="V83" s="14">
        <v>10.864000000000001</v>
      </c>
      <c r="W83" s="14">
        <v>8.9700000000000006</v>
      </c>
      <c r="X83" s="14">
        <v>27.756</v>
      </c>
      <c r="Y83" s="14">
        <v>4.7279999999999998</v>
      </c>
      <c r="Z83" s="14">
        <v>16.099</v>
      </c>
      <c r="AA83" s="14">
        <v>33.53</v>
      </c>
      <c r="AB83" s="14">
        <v>30.353000000000002</v>
      </c>
      <c r="AC83" s="14">
        <v>31.919</v>
      </c>
      <c r="AD83" s="14">
        <v>283.35000000000002</v>
      </c>
      <c r="AE83" s="14">
        <v>261.06700000000001</v>
      </c>
      <c r="AF83" s="14">
        <v>272.108</v>
      </c>
      <c r="AG83" s="14">
        <v>4.6159999999999997</v>
      </c>
      <c r="AH83" s="19">
        <v>3.2356213744386699</v>
      </c>
      <c r="AI83" s="19">
        <v>1.0777387851059499</v>
      </c>
      <c r="AJ83" s="19">
        <v>2.1437331721647199</v>
      </c>
      <c r="AK83" s="14">
        <v>2.468</v>
      </c>
      <c r="AL83" s="14">
        <v>0.71099999999999997</v>
      </c>
      <c r="AM83" s="14">
        <v>1.5780000000000001</v>
      </c>
      <c r="AN83" s="14">
        <v>81.972999999999999</v>
      </c>
      <c r="AO83" s="14">
        <v>65.759</v>
      </c>
      <c r="AP83" s="14">
        <v>73.793000000000006</v>
      </c>
      <c r="AQ83" s="14">
        <v>1.9039999999999999</v>
      </c>
      <c r="AR83" s="14">
        <v>1.23</v>
      </c>
      <c r="AS83" s="14">
        <v>1.5629999999999999</v>
      </c>
      <c r="AT83" s="14">
        <v>5.9560000000000004</v>
      </c>
      <c r="AU83" s="14">
        <v>1.0669999999999999</v>
      </c>
      <c r="AV83" s="14">
        <v>3.4780000000000002</v>
      </c>
      <c r="AW83" s="14">
        <v>443.59500000000003</v>
      </c>
      <c r="AX83" s="14">
        <v>347.17500000000001</v>
      </c>
      <c r="AY83" s="14">
        <v>394.87200000000001</v>
      </c>
      <c r="AZ83" s="14">
        <v>4.4359999999999999</v>
      </c>
      <c r="BA83" s="14">
        <v>3.472</v>
      </c>
      <c r="BB83" s="14">
        <v>3.9489999999999998</v>
      </c>
      <c r="BC83" s="14">
        <v>73.638999999999996</v>
      </c>
      <c r="BD83" s="14">
        <v>29.673999999999999</v>
      </c>
      <c r="BE83" s="14">
        <v>20.22</v>
      </c>
      <c r="BF83" s="14">
        <v>22.757999999999999</v>
      </c>
      <c r="BG83" s="14">
        <v>89.953000000000003</v>
      </c>
      <c r="BH83" s="15">
        <v>12.894240551874736</v>
      </c>
    </row>
    <row r="84" spans="1:60" ht="15.75" x14ac:dyDescent="0.25">
      <c r="A84" s="21">
        <v>2000</v>
      </c>
      <c r="B84" t="s">
        <v>35</v>
      </c>
      <c r="C84" s="14">
        <v>20.806999999999999</v>
      </c>
      <c r="D84" s="14">
        <v>6.1920000000000002</v>
      </c>
      <c r="E84" s="14">
        <v>13.266999999999999</v>
      </c>
      <c r="F84" s="14">
        <v>23.681000000000001</v>
      </c>
      <c r="G84" s="14">
        <v>13.686999999999999</v>
      </c>
      <c r="H84" s="14">
        <v>3.4</v>
      </c>
      <c r="I84" s="14">
        <v>2.5720000000000001</v>
      </c>
      <c r="J84" s="14">
        <v>2.9729999999999999</v>
      </c>
      <c r="K84" s="14">
        <v>9.8960000000000008</v>
      </c>
      <c r="L84" s="14">
        <v>4.7629999999999999</v>
      </c>
      <c r="M84" s="14">
        <v>7.2480000000000002</v>
      </c>
      <c r="N84" s="14">
        <v>58.381</v>
      </c>
      <c r="O84" s="14">
        <v>112.55800000000001</v>
      </c>
      <c r="P84" s="14">
        <v>25.052</v>
      </c>
      <c r="Q84" s="14">
        <v>67.466999999999999</v>
      </c>
      <c r="R84" s="14">
        <v>42.78</v>
      </c>
      <c r="S84" s="14">
        <v>54.201000000000001</v>
      </c>
      <c r="T84" s="14">
        <v>48.671999999999997</v>
      </c>
      <c r="U84" s="14">
        <v>8.2210000000000001</v>
      </c>
      <c r="V84" s="14">
        <v>11.336</v>
      </c>
      <c r="W84" s="14">
        <v>9.8279999999999994</v>
      </c>
      <c r="X84" s="14">
        <v>27.962</v>
      </c>
      <c r="Y84" s="14">
        <v>2.62</v>
      </c>
      <c r="Z84" s="14">
        <v>14.888999999999999</v>
      </c>
      <c r="AA84" s="14">
        <v>44.759</v>
      </c>
      <c r="AB84" s="14">
        <v>32.673000000000002</v>
      </c>
      <c r="AC84" s="14">
        <v>38.524999999999999</v>
      </c>
      <c r="AD84" s="14">
        <v>339.29899999999998</v>
      </c>
      <c r="AE84" s="14">
        <v>294.81900000000002</v>
      </c>
      <c r="AF84" s="14">
        <v>316.42700000000002</v>
      </c>
      <c r="AG84" s="14">
        <v>10.505000000000001</v>
      </c>
      <c r="AH84" s="19">
        <v>7.4249010338849004</v>
      </c>
      <c r="AI84" s="19">
        <v>3.57978993792644</v>
      </c>
      <c r="AJ84" s="19">
        <v>5.4181133133008403</v>
      </c>
      <c r="AK84" s="14">
        <v>5.43</v>
      </c>
      <c r="AL84" s="14">
        <v>1.8580000000000001</v>
      </c>
      <c r="AM84" s="14">
        <v>3.5870000000000002</v>
      </c>
      <c r="AN84" s="14">
        <v>65.617000000000004</v>
      </c>
      <c r="AO84" s="14">
        <v>48.343000000000004</v>
      </c>
      <c r="AP84" s="14">
        <v>56.706000000000003</v>
      </c>
      <c r="AQ84" s="14">
        <v>2.8929999999999998</v>
      </c>
      <c r="AR84" s="14">
        <v>1.619</v>
      </c>
      <c r="AS84" s="14">
        <v>2.2360000000000002</v>
      </c>
      <c r="AT84" s="14">
        <v>3.9580000000000002</v>
      </c>
      <c r="AU84" s="14">
        <v>0.71399999999999997</v>
      </c>
      <c r="AV84" s="14">
        <v>2.2850000000000001</v>
      </c>
      <c r="AW84" s="14">
        <v>526.40599999999995</v>
      </c>
      <c r="AX84" s="14">
        <v>377.45400000000001</v>
      </c>
      <c r="AY84" s="14">
        <v>449.71499999999997</v>
      </c>
      <c r="AZ84" s="14">
        <v>5.2640000000000002</v>
      </c>
      <c r="BA84" s="14">
        <v>3.7749999999999999</v>
      </c>
      <c r="BB84" s="14">
        <v>4.4969999999999999</v>
      </c>
      <c r="BC84" s="14">
        <v>40.244</v>
      </c>
      <c r="BD84" s="14">
        <v>27.218</v>
      </c>
      <c r="BE84" s="14">
        <v>22.827999999999999</v>
      </c>
      <c r="BF84" s="14">
        <v>27.344000000000001</v>
      </c>
      <c r="BG84" s="14">
        <v>57.084000000000003</v>
      </c>
      <c r="BH84" s="15">
        <v>6.8874519235268243</v>
      </c>
    </row>
    <row r="85" spans="1:60" ht="15.75" x14ac:dyDescent="0.25">
      <c r="A85" s="21">
        <v>2000</v>
      </c>
      <c r="B85" t="s">
        <v>16</v>
      </c>
      <c r="C85" s="14">
        <v>16.312999999999999</v>
      </c>
      <c r="D85" s="14">
        <v>4.4560000000000004</v>
      </c>
      <c r="E85" s="14">
        <v>10.228</v>
      </c>
      <c r="F85" s="14">
        <v>32.209000000000003</v>
      </c>
      <c r="G85" s="14">
        <v>10.048999999999999</v>
      </c>
      <c r="H85" s="14">
        <v>3.2629999999999999</v>
      </c>
      <c r="I85" s="14">
        <v>2.2280000000000002</v>
      </c>
      <c r="J85" s="14">
        <v>2.7320000000000002</v>
      </c>
      <c r="K85" s="14">
        <v>6.7859999999999996</v>
      </c>
      <c r="L85" s="14">
        <v>3.8370000000000002</v>
      </c>
      <c r="M85" s="14">
        <v>5.2729999999999997</v>
      </c>
      <c r="N85" s="14">
        <v>40.316000000000003</v>
      </c>
      <c r="O85" s="14">
        <v>84.307000000000002</v>
      </c>
      <c r="P85" s="14">
        <v>19.559000000000001</v>
      </c>
      <c r="Q85" s="14">
        <v>51.268000000000001</v>
      </c>
      <c r="R85" s="14">
        <v>42.936999999999998</v>
      </c>
      <c r="S85" s="14">
        <v>51.62</v>
      </c>
      <c r="T85" s="14">
        <v>47.393000000000001</v>
      </c>
      <c r="U85" s="14">
        <v>7.7</v>
      </c>
      <c r="V85" s="14">
        <v>9.2840000000000007</v>
      </c>
      <c r="W85" s="14">
        <v>8.5129999999999999</v>
      </c>
      <c r="X85" s="14">
        <v>27.797999999999998</v>
      </c>
      <c r="Y85" s="14">
        <v>2.7229999999999999</v>
      </c>
      <c r="Z85" s="14">
        <v>15.12</v>
      </c>
      <c r="AA85" s="14">
        <v>44.503</v>
      </c>
      <c r="AB85" s="14">
        <v>34.412999999999997</v>
      </c>
      <c r="AC85" s="14">
        <v>39.325000000000003</v>
      </c>
      <c r="AD85" s="14">
        <v>325.22300000000001</v>
      </c>
      <c r="AE85" s="14">
        <v>286.94200000000001</v>
      </c>
      <c r="AF85" s="14">
        <v>305.64</v>
      </c>
      <c r="AG85" s="14">
        <v>7.569</v>
      </c>
      <c r="AH85" s="19">
        <v>4.0853289030211002</v>
      </c>
      <c r="AI85" s="19">
        <v>1.9279152488456599</v>
      </c>
      <c r="AJ85" s="19">
        <v>2.9754475982352302</v>
      </c>
      <c r="AK85" s="14">
        <v>3.3929999999999998</v>
      </c>
      <c r="AL85" s="14">
        <v>0.86699999999999999</v>
      </c>
      <c r="AM85" s="14">
        <v>2.0960000000000001</v>
      </c>
      <c r="AN85" s="14">
        <v>71.778999999999996</v>
      </c>
      <c r="AO85" s="14">
        <v>54.095999999999997</v>
      </c>
      <c r="AP85" s="14">
        <v>62.704000000000001</v>
      </c>
      <c r="AQ85" s="14">
        <v>2.871</v>
      </c>
      <c r="AR85" s="14">
        <v>1.7330000000000001</v>
      </c>
      <c r="AS85" s="14">
        <v>2.2869999999999999</v>
      </c>
      <c r="AT85" s="14">
        <v>9.1349999999999998</v>
      </c>
      <c r="AU85" s="14">
        <v>2.1040000000000001</v>
      </c>
      <c r="AV85" s="14">
        <v>5.5270000000000001</v>
      </c>
      <c r="AW85" s="14">
        <v>486.53</v>
      </c>
      <c r="AX85" s="14">
        <v>367.65199999999999</v>
      </c>
      <c r="AY85" s="14">
        <v>425.83800000000002</v>
      </c>
      <c r="AZ85" s="14">
        <v>4.8650000000000002</v>
      </c>
      <c r="BA85" s="14">
        <v>3.677</v>
      </c>
      <c r="BB85" s="14">
        <v>4.258</v>
      </c>
      <c r="BC85" s="14">
        <v>30.422999999999998</v>
      </c>
      <c r="BD85" s="14">
        <v>25.352</v>
      </c>
      <c r="BE85" s="14">
        <v>20.123999999999999</v>
      </c>
      <c r="BF85" s="14">
        <v>22.901</v>
      </c>
      <c r="BG85" s="14">
        <v>64.867000000000004</v>
      </c>
      <c r="BH85" s="15">
        <v>8.4609527032743888</v>
      </c>
    </row>
    <row r="86" spans="1:60" ht="15.75" x14ac:dyDescent="0.25">
      <c r="A86" s="21">
        <v>2000</v>
      </c>
      <c r="B86" t="s">
        <v>17</v>
      </c>
      <c r="C86" s="14">
        <v>17.283000000000001</v>
      </c>
      <c r="D86" s="14">
        <v>3.8380000000000001</v>
      </c>
      <c r="E86" s="14">
        <v>10.558999999999999</v>
      </c>
      <c r="F86" s="14">
        <v>36.459000000000003</v>
      </c>
      <c r="G86" s="14">
        <v>16.614000000000001</v>
      </c>
      <c r="H86" s="14">
        <v>2.347</v>
      </c>
      <c r="I86" s="14">
        <v>2.7719999999999998</v>
      </c>
      <c r="J86" s="14">
        <v>2.56</v>
      </c>
      <c r="K86" s="14">
        <v>16.428999999999998</v>
      </c>
      <c r="L86" s="14">
        <v>5.3310000000000004</v>
      </c>
      <c r="M86" s="14">
        <v>10.879</v>
      </c>
      <c r="N86" s="14">
        <v>60.320999999999998</v>
      </c>
      <c r="O86" s="14">
        <v>97.722999999999999</v>
      </c>
      <c r="P86" s="14">
        <v>19.619</v>
      </c>
      <c r="Q86" s="14">
        <v>58.658999999999999</v>
      </c>
      <c r="R86" s="14">
        <v>34.139000000000003</v>
      </c>
      <c r="S86" s="14">
        <v>47.554000000000002</v>
      </c>
      <c r="T86" s="14">
        <v>40.847999999999999</v>
      </c>
      <c r="U86" s="14">
        <v>9.8149999999999995</v>
      </c>
      <c r="V86" s="14">
        <v>15.567</v>
      </c>
      <c r="W86" s="14">
        <v>12.692</v>
      </c>
      <c r="X86" s="14">
        <v>22.831</v>
      </c>
      <c r="Y86" s="14">
        <v>0.85299999999999998</v>
      </c>
      <c r="Z86" s="14">
        <v>11.839</v>
      </c>
      <c r="AA86" s="14">
        <v>57.396000000000001</v>
      </c>
      <c r="AB86" s="14">
        <v>46.061</v>
      </c>
      <c r="AC86" s="14">
        <v>51.726999999999997</v>
      </c>
      <c r="AD86" s="14">
        <v>330.72199999999998</v>
      </c>
      <c r="AE86" s="14">
        <v>301.95400000000001</v>
      </c>
      <c r="AF86" s="14">
        <v>316.334</v>
      </c>
      <c r="AG86" s="14">
        <v>11.949</v>
      </c>
      <c r="AH86" s="19">
        <v>6.1097194527913103</v>
      </c>
      <c r="AI86" s="19">
        <v>2.7529704551210799</v>
      </c>
      <c r="AJ86" s="19">
        <v>4.4240079853344101</v>
      </c>
      <c r="AK86" s="14">
        <v>4.0540000000000003</v>
      </c>
      <c r="AL86" s="14">
        <v>1.0660000000000001</v>
      </c>
      <c r="AM86" s="14">
        <v>2.56</v>
      </c>
      <c r="AN86" s="14">
        <v>64.650999999999996</v>
      </c>
      <c r="AO86" s="14">
        <v>43.715000000000003</v>
      </c>
      <c r="AP86" s="14">
        <v>54.18</v>
      </c>
      <c r="AQ86" s="14">
        <v>8.9619999999999997</v>
      </c>
      <c r="AR86" s="14">
        <v>4.4779999999999998</v>
      </c>
      <c r="AS86" s="14">
        <v>6.7190000000000003</v>
      </c>
      <c r="AT86" s="14">
        <v>8.5350000000000001</v>
      </c>
      <c r="AU86" s="14">
        <v>0.42599999999999999</v>
      </c>
      <c r="AV86" s="14">
        <v>4.4790000000000001</v>
      </c>
      <c r="AW86" s="14">
        <v>500.77800000000002</v>
      </c>
      <c r="AX86" s="14">
        <v>371.04599999999999</v>
      </c>
      <c r="AY86" s="14">
        <v>435.89299999999997</v>
      </c>
      <c r="AZ86" s="14">
        <v>5.008</v>
      </c>
      <c r="BA86" s="14">
        <v>3.71</v>
      </c>
      <c r="BB86" s="14">
        <v>4.359</v>
      </c>
      <c r="BC86" s="14">
        <v>19.413</v>
      </c>
      <c r="BD86" s="14">
        <v>12.942</v>
      </c>
      <c r="BE86" s="14">
        <v>20.594999999999999</v>
      </c>
      <c r="BF86" s="14">
        <v>23.99</v>
      </c>
      <c r="BG86" s="14">
        <v>68.543000000000006</v>
      </c>
      <c r="BH86" s="15">
        <v>4.9351124108938036</v>
      </c>
    </row>
    <row r="87" spans="1:60" ht="15.75" x14ac:dyDescent="0.25">
      <c r="A87" s="21">
        <v>2000</v>
      </c>
      <c r="B87" t="s">
        <v>18</v>
      </c>
      <c r="C87" s="14">
        <v>5.4</v>
      </c>
      <c r="D87" s="14">
        <v>1.643</v>
      </c>
      <c r="E87" s="14">
        <v>3.5289999999999999</v>
      </c>
      <c r="F87" s="14">
        <v>12.395</v>
      </c>
      <c r="G87" s="14">
        <v>21.922000000000001</v>
      </c>
      <c r="H87" s="14">
        <v>3.1589999999999998</v>
      </c>
      <c r="I87" s="14">
        <v>3.03</v>
      </c>
      <c r="J87" s="14">
        <v>3.0939999999999999</v>
      </c>
      <c r="K87" s="14">
        <v>15.131</v>
      </c>
      <c r="L87" s="14">
        <v>5.4429999999999996</v>
      </c>
      <c r="M87" s="14">
        <v>10.305999999999999</v>
      </c>
      <c r="N87" s="14">
        <v>43.637999999999998</v>
      </c>
      <c r="O87" s="14">
        <v>57.213000000000001</v>
      </c>
      <c r="P87" s="14">
        <v>16.739999999999998</v>
      </c>
      <c r="Q87" s="14">
        <v>37.057000000000002</v>
      </c>
      <c r="R87" s="14">
        <v>35.713999999999999</v>
      </c>
      <c r="S87" s="14">
        <v>46.215000000000003</v>
      </c>
      <c r="T87" s="14">
        <v>40.944000000000003</v>
      </c>
      <c r="U87" s="14">
        <v>5.6040000000000001</v>
      </c>
      <c r="V87" s="14">
        <v>10.116</v>
      </c>
      <c r="W87" s="14">
        <v>7.851</v>
      </c>
      <c r="X87" s="14">
        <v>4.0250000000000004</v>
      </c>
      <c r="Y87" s="14">
        <v>1.4379999999999999</v>
      </c>
      <c r="Z87" s="14">
        <v>2.7360000000000002</v>
      </c>
      <c r="AA87" s="14">
        <v>68.575000000000003</v>
      </c>
      <c r="AB87" s="14">
        <v>53.969000000000001</v>
      </c>
      <c r="AC87" s="14">
        <v>61.301000000000002</v>
      </c>
      <c r="AD87" s="14">
        <v>333.601</v>
      </c>
      <c r="AE87" s="14">
        <v>311.02999999999997</v>
      </c>
      <c r="AF87" s="14">
        <v>322.43700000000001</v>
      </c>
      <c r="AG87" s="14">
        <v>7.8970000000000002</v>
      </c>
      <c r="AH87" s="19">
        <v>6.9115259475636899</v>
      </c>
      <c r="AI87" s="19">
        <v>1.0677116004196101</v>
      </c>
      <c r="AJ87" s="19">
        <v>4.0234786468711503</v>
      </c>
      <c r="AK87" s="14">
        <v>6.4189999999999996</v>
      </c>
      <c r="AL87" s="14">
        <v>0.92400000000000004</v>
      </c>
      <c r="AM87" s="14">
        <v>3.6829999999999998</v>
      </c>
      <c r="AN87" s="14">
        <v>53.290999999999997</v>
      </c>
      <c r="AO87" s="14">
        <v>40.823999999999998</v>
      </c>
      <c r="AP87" s="14">
        <v>47.082000000000001</v>
      </c>
      <c r="AQ87" s="14">
        <v>5.6550000000000002</v>
      </c>
      <c r="AR87" s="14">
        <v>2.9780000000000002</v>
      </c>
      <c r="AS87" s="14">
        <v>4.3220000000000001</v>
      </c>
      <c r="AT87" s="14">
        <v>5.9610000000000003</v>
      </c>
      <c r="AU87" s="14">
        <v>0.56499999999999995</v>
      </c>
      <c r="AV87" s="14">
        <v>3.2730000000000001</v>
      </c>
      <c r="AW87" s="14">
        <v>450.67700000000002</v>
      </c>
      <c r="AX87" s="14">
        <v>373.47199999999998</v>
      </c>
      <c r="AY87" s="14">
        <v>412.303</v>
      </c>
      <c r="AZ87" s="14">
        <v>4.5069999999999997</v>
      </c>
      <c r="BA87" s="14">
        <v>3.7349999999999999</v>
      </c>
      <c r="BB87" s="14">
        <v>4.1230000000000002</v>
      </c>
      <c r="BC87" s="14">
        <v>14.02</v>
      </c>
      <c r="BD87" s="14">
        <v>6.5430000000000001</v>
      </c>
      <c r="BE87" s="14">
        <v>16.681999999999999</v>
      </c>
      <c r="BF87" s="14">
        <v>18.434000000000001</v>
      </c>
      <c r="BG87" s="14">
        <v>49.613999999999997</v>
      </c>
      <c r="BH87" s="15">
        <v>7.4641675854465275</v>
      </c>
    </row>
    <row r="88" spans="1:60" ht="15.75" x14ac:dyDescent="0.25">
      <c r="A88" s="21">
        <v>2000</v>
      </c>
      <c r="B88" t="s">
        <v>19</v>
      </c>
      <c r="C88" s="14">
        <v>19.489999999999998</v>
      </c>
      <c r="D88" s="14">
        <v>4.423</v>
      </c>
      <c r="E88" s="14">
        <v>11.781000000000001</v>
      </c>
      <c r="F88" s="14">
        <v>21.925999999999998</v>
      </c>
      <c r="G88" s="14">
        <v>8.2379999999999995</v>
      </c>
      <c r="H88" s="14">
        <v>1.867</v>
      </c>
      <c r="I88" s="14">
        <v>2.3769999999999998</v>
      </c>
      <c r="J88" s="14">
        <v>2.129</v>
      </c>
      <c r="K88" s="14">
        <v>4.26</v>
      </c>
      <c r="L88" s="14">
        <v>1.8240000000000001</v>
      </c>
      <c r="M88" s="14">
        <v>3.0379999999999998</v>
      </c>
      <c r="N88" s="14">
        <v>38.521999999999998</v>
      </c>
      <c r="O88" s="14">
        <v>100.075</v>
      </c>
      <c r="P88" s="14">
        <v>20.896999999999998</v>
      </c>
      <c r="Q88" s="14">
        <v>59.558999999999997</v>
      </c>
      <c r="R88" s="14">
        <v>29.527000000000001</v>
      </c>
      <c r="S88" s="14">
        <v>37.204999999999998</v>
      </c>
      <c r="T88" s="14">
        <v>33.47</v>
      </c>
      <c r="U88" s="14">
        <v>9.6869999999999994</v>
      </c>
      <c r="V88" s="14">
        <v>15.756</v>
      </c>
      <c r="W88" s="14">
        <v>12.803000000000001</v>
      </c>
      <c r="X88" s="14">
        <v>35.829000000000001</v>
      </c>
      <c r="Y88" s="14">
        <v>4.367</v>
      </c>
      <c r="Z88" s="14">
        <v>19.757999999999999</v>
      </c>
      <c r="AA88" s="14">
        <v>33.436</v>
      </c>
      <c r="AB88" s="14">
        <v>26.757000000000001</v>
      </c>
      <c r="AC88" s="14">
        <v>30.006</v>
      </c>
      <c r="AD88" s="14">
        <v>327.65199999999999</v>
      </c>
      <c r="AE88" s="14">
        <v>279.01299999999998</v>
      </c>
      <c r="AF88" s="14">
        <v>302.73200000000003</v>
      </c>
      <c r="AG88" s="14">
        <v>7.1189999999999998</v>
      </c>
      <c r="AH88" s="19">
        <v>3.7956368395402098</v>
      </c>
      <c r="AI88" s="19">
        <v>1.4305026070910001</v>
      </c>
      <c r="AJ88" s="19">
        <v>2.5778776848596099</v>
      </c>
      <c r="AK88" s="14">
        <v>3.7349999999999999</v>
      </c>
      <c r="AL88" s="14">
        <v>0.77400000000000002</v>
      </c>
      <c r="AM88" s="14">
        <v>2.214</v>
      </c>
      <c r="AN88" s="14">
        <v>104.627</v>
      </c>
      <c r="AO88" s="14">
        <v>92.100999999999999</v>
      </c>
      <c r="AP88" s="14">
        <v>98.194999999999993</v>
      </c>
      <c r="AQ88" s="14">
        <v>7.4690000000000003</v>
      </c>
      <c r="AR88" s="14">
        <v>4.3120000000000003</v>
      </c>
      <c r="AS88" s="14">
        <v>5.8479999999999999</v>
      </c>
      <c r="AT88" s="14">
        <v>6.5359999999999996</v>
      </c>
      <c r="AU88" s="14">
        <v>0.94</v>
      </c>
      <c r="AV88" s="14">
        <v>3.6619999999999999</v>
      </c>
      <c r="AW88" s="14">
        <v>556.51199999999994</v>
      </c>
      <c r="AX88" s="14">
        <v>417.27600000000001</v>
      </c>
      <c r="AY88" s="14">
        <v>485.21199999999999</v>
      </c>
      <c r="AZ88" s="14">
        <v>5.5650000000000004</v>
      </c>
      <c r="BA88" s="14">
        <v>4.173</v>
      </c>
      <c r="BB88" s="14">
        <v>4.8520000000000003</v>
      </c>
      <c r="BC88" s="14">
        <v>63.829000000000001</v>
      </c>
      <c r="BD88" s="14">
        <v>47.76</v>
      </c>
      <c r="BE88" s="14">
        <v>26.207000000000001</v>
      </c>
      <c r="BF88" s="14">
        <v>32.070999999999998</v>
      </c>
      <c r="BG88" s="14">
        <v>108.584</v>
      </c>
      <c r="BH88" s="15">
        <v>8.401517976616141</v>
      </c>
    </row>
    <row r="89" spans="1:60" ht="15.75" x14ac:dyDescent="0.25">
      <c r="A89" s="21">
        <v>2000</v>
      </c>
      <c r="B89" t="s">
        <v>20</v>
      </c>
      <c r="C89" s="14">
        <v>18.95</v>
      </c>
      <c r="D89" s="14">
        <v>5.1210000000000004</v>
      </c>
      <c r="E89" s="14">
        <v>11.846</v>
      </c>
      <c r="F89" s="14">
        <v>19.847000000000001</v>
      </c>
      <c r="G89" s="14">
        <v>9.9239999999999995</v>
      </c>
      <c r="H89" s="14">
        <v>2.29</v>
      </c>
      <c r="I89" s="14">
        <v>1.9059999999999999</v>
      </c>
      <c r="J89" s="14">
        <v>2.093</v>
      </c>
      <c r="K89" s="14">
        <v>3.4740000000000002</v>
      </c>
      <c r="L89" s="14">
        <v>2.2429999999999999</v>
      </c>
      <c r="M89" s="14">
        <v>2.8420000000000001</v>
      </c>
      <c r="N89" s="14">
        <v>37.112000000000002</v>
      </c>
      <c r="O89" s="14">
        <v>78.087999999999994</v>
      </c>
      <c r="P89" s="14">
        <v>19.25</v>
      </c>
      <c r="Q89" s="14">
        <v>47.865000000000002</v>
      </c>
      <c r="R89" s="14">
        <v>47.531999999999996</v>
      </c>
      <c r="S89" s="14">
        <v>54.46</v>
      </c>
      <c r="T89" s="14">
        <v>51.09</v>
      </c>
      <c r="U89" s="14">
        <v>7.6980000000000004</v>
      </c>
      <c r="V89" s="14">
        <v>11.923999999999999</v>
      </c>
      <c r="W89" s="14">
        <v>9.8689999999999998</v>
      </c>
      <c r="X89" s="14">
        <v>13.58</v>
      </c>
      <c r="Y89" s="14">
        <v>1.9059999999999999</v>
      </c>
      <c r="Z89" s="14">
        <v>7.5839999999999996</v>
      </c>
      <c r="AA89" s="14">
        <v>32.845999999999997</v>
      </c>
      <c r="AB89" s="14">
        <v>27.696999999999999</v>
      </c>
      <c r="AC89" s="14">
        <v>30.201000000000001</v>
      </c>
      <c r="AD89" s="14">
        <v>352.738</v>
      </c>
      <c r="AE89" s="14">
        <v>298.57499999999999</v>
      </c>
      <c r="AF89" s="14">
        <v>324.97399999999999</v>
      </c>
      <c r="AG89" s="14">
        <v>6.2380000000000004</v>
      </c>
      <c r="AH89" s="19">
        <v>4.6167449338751698</v>
      </c>
      <c r="AI89" s="19">
        <v>1.71494392609735</v>
      </c>
      <c r="AJ89" s="19">
        <v>3.12810060753579</v>
      </c>
      <c r="AK89" s="14">
        <v>3.04</v>
      </c>
      <c r="AL89" s="14">
        <v>1.0089999999999999</v>
      </c>
      <c r="AM89" s="14">
        <v>1.9970000000000001</v>
      </c>
      <c r="AN89" s="14">
        <v>114.645</v>
      </c>
      <c r="AO89" s="14">
        <v>100.248</v>
      </c>
      <c r="AP89" s="14">
        <v>107.288</v>
      </c>
      <c r="AQ89" s="14">
        <v>4.343</v>
      </c>
      <c r="AR89" s="14">
        <v>2.99</v>
      </c>
      <c r="AS89" s="14">
        <v>3.6480000000000001</v>
      </c>
      <c r="AT89" s="14">
        <v>6.1189999999999998</v>
      </c>
      <c r="AU89" s="14">
        <v>1.9059999999999999</v>
      </c>
      <c r="AV89" s="14">
        <v>3.9550000000000001</v>
      </c>
      <c r="AW89" s="14">
        <v>564.73500000000001</v>
      </c>
      <c r="AX89" s="14">
        <v>438.21800000000002</v>
      </c>
      <c r="AY89" s="14">
        <v>499.84399999999999</v>
      </c>
      <c r="AZ89" s="14">
        <v>5.6470000000000002</v>
      </c>
      <c r="BA89" s="14">
        <v>4.3819999999999997</v>
      </c>
      <c r="BB89" s="14">
        <v>4.9980000000000002</v>
      </c>
      <c r="BC89" s="14">
        <v>77.454999999999998</v>
      </c>
      <c r="BD89" s="14">
        <v>34.506</v>
      </c>
      <c r="BE89" s="14">
        <v>24.434000000000001</v>
      </c>
      <c r="BF89" s="14">
        <v>29.082000000000001</v>
      </c>
      <c r="BG89" s="14">
        <v>71.046999999999997</v>
      </c>
      <c r="BH89" s="15">
        <v>15.015609949378675</v>
      </c>
    </row>
    <row r="90" spans="1:60" ht="15.75" x14ac:dyDescent="0.25">
      <c r="A90" s="21">
        <v>2000</v>
      </c>
      <c r="B90" t="s">
        <v>30</v>
      </c>
      <c r="C90" s="14">
        <v>17.706</v>
      </c>
      <c r="D90" s="14">
        <v>6.6470000000000002</v>
      </c>
      <c r="E90" s="14">
        <v>12.057</v>
      </c>
      <c r="F90" s="14">
        <v>16.541</v>
      </c>
      <c r="G90" s="14">
        <v>10.923</v>
      </c>
      <c r="H90" s="14">
        <v>1.9830000000000001</v>
      </c>
      <c r="I90" s="14">
        <v>1.085</v>
      </c>
      <c r="J90" s="14">
        <v>1.524</v>
      </c>
      <c r="K90" s="14">
        <v>4.2489999999999997</v>
      </c>
      <c r="L90" s="14">
        <v>2.8490000000000002</v>
      </c>
      <c r="M90" s="14">
        <v>3.5339999999999998</v>
      </c>
      <c r="N90" s="14">
        <v>36.045999999999999</v>
      </c>
      <c r="O90" s="14">
        <v>84.703000000000003</v>
      </c>
      <c r="P90" s="14">
        <v>21.163</v>
      </c>
      <c r="Q90" s="14">
        <v>52.247</v>
      </c>
      <c r="R90" s="14">
        <v>35.552999999999997</v>
      </c>
      <c r="S90" s="14">
        <v>49.786999999999999</v>
      </c>
      <c r="T90" s="14">
        <v>42.823</v>
      </c>
      <c r="U90" s="14">
        <v>7.3659999999999997</v>
      </c>
      <c r="V90" s="14">
        <v>10.988</v>
      </c>
      <c r="W90" s="14">
        <v>9.2159999999999993</v>
      </c>
      <c r="X90" s="14">
        <v>12.04</v>
      </c>
      <c r="Y90" s="14">
        <v>2.1709999999999998</v>
      </c>
      <c r="Z90" s="14">
        <v>6.9989999999999997</v>
      </c>
      <c r="AA90" s="14">
        <v>33.994999999999997</v>
      </c>
      <c r="AB90" s="14">
        <v>26.86</v>
      </c>
      <c r="AC90" s="14">
        <v>30.35</v>
      </c>
      <c r="AD90" s="14">
        <v>319.26600000000002</v>
      </c>
      <c r="AE90" s="14">
        <v>260.87099999999998</v>
      </c>
      <c r="AF90" s="14">
        <v>289.43799999999999</v>
      </c>
      <c r="AG90" s="14">
        <v>5.524</v>
      </c>
      <c r="AH90" s="19">
        <v>6.67920482308896</v>
      </c>
      <c r="AI90" s="19">
        <v>2.64589638008301</v>
      </c>
      <c r="AJ90" s="19">
        <v>4.6010701748406699</v>
      </c>
      <c r="AK90" s="14">
        <v>4.9580000000000002</v>
      </c>
      <c r="AL90" s="14">
        <v>1.2210000000000001</v>
      </c>
      <c r="AM90" s="14">
        <v>3.0489999999999999</v>
      </c>
      <c r="AN90" s="14">
        <v>69.406000000000006</v>
      </c>
      <c r="AO90" s="14">
        <v>62.673999999999999</v>
      </c>
      <c r="AP90" s="14">
        <v>65.966999999999999</v>
      </c>
      <c r="AQ90" s="14">
        <v>3.9660000000000002</v>
      </c>
      <c r="AR90" s="14">
        <v>2.0350000000000001</v>
      </c>
      <c r="AS90" s="14">
        <v>2.98</v>
      </c>
      <c r="AT90" s="14">
        <v>2.6909999999999998</v>
      </c>
      <c r="AU90" s="14">
        <v>1.2210000000000001</v>
      </c>
      <c r="AV90" s="14">
        <v>1.94</v>
      </c>
      <c r="AW90" s="14">
        <v>481.166</v>
      </c>
      <c r="AX90" s="14">
        <v>356.91699999999997</v>
      </c>
      <c r="AY90" s="14">
        <v>417.7</v>
      </c>
      <c r="AZ90" s="14">
        <v>4.8120000000000003</v>
      </c>
      <c r="BA90" s="14">
        <v>3.569</v>
      </c>
      <c r="BB90" s="14">
        <v>4.1769999999999996</v>
      </c>
      <c r="BC90" s="14">
        <v>36.573</v>
      </c>
      <c r="BD90" s="14">
        <v>30.023</v>
      </c>
      <c r="BE90" s="14">
        <v>22.204000000000001</v>
      </c>
      <c r="BF90" s="14">
        <v>25.501000000000001</v>
      </c>
      <c r="BG90" s="14">
        <v>98.981999999999999</v>
      </c>
      <c r="BH90" s="15">
        <v>10.288869787189707</v>
      </c>
    </row>
    <row r="91" spans="1:60" ht="15.75" x14ac:dyDescent="0.25">
      <c r="A91" s="21">
        <v>2000</v>
      </c>
      <c r="B91" t="s">
        <v>21</v>
      </c>
      <c r="C91" s="14">
        <v>19.786999999999999</v>
      </c>
      <c r="D91" s="14">
        <v>5.2729999999999997</v>
      </c>
      <c r="E91" s="14">
        <v>12.762</v>
      </c>
      <c r="F91" s="14">
        <v>16.071999999999999</v>
      </c>
      <c r="G91" s="14">
        <v>7.5</v>
      </c>
      <c r="H91" s="14">
        <v>0.64500000000000002</v>
      </c>
      <c r="I91" s="14">
        <v>1.1459999999999999</v>
      </c>
      <c r="J91" s="14">
        <v>0.88800000000000001</v>
      </c>
      <c r="K91" s="14">
        <v>3.226</v>
      </c>
      <c r="L91" s="14">
        <v>2.0630000000000002</v>
      </c>
      <c r="M91" s="14">
        <v>2.6629999999999998</v>
      </c>
      <c r="N91" s="14">
        <v>31.466000000000001</v>
      </c>
      <c r="O91" s="14">
        <v>84.527000000000001</v>
      </c>
      <c r="P91" s="14">
        <v>17.882999999999999</v>
      </c>
      <c r="Q91" s="14">
        <v>52.491</v>
      </c>
      <c r="R91" s="14">
        <v>14.840999999999999</v>
      </c>
      <c r="S91" s="14">
        <v>17.425000000000001</v>
      </c>
      <c r="T91" s="14">
        <v>16.091000000000001</v>
      </c>
      <c r="U91" s="14">
        <v>1.9359999999999999</v>
      </c>
      <c r="V91" s="14">
        <v>3.4390000000000001</v>
      </c>
      <c r="W91" s="14">
        <v>2.6629999999999998</v>
      </c>
      <c r="X91" s="14">
        <v>14.840999999999999</v>
      </c>
      <c r="Y91" s="14">
        <v>1.605</v>
      </c>
      <c r="Z91" s="14">
        <v>8.4339999999999993</v>
      </c>
      <c r="AA91" s="14">
        <v>24.303999999999998</v>
      </c>
      <c r="AB91" s="14">
        <v>15.590999999999999</v>
      </c>
      <c r="AC91" s="14">
        <v>20.087</v>
      </c>
      <c r="AD91" s="14">
        <v>159.16</v>
      </c>
      <c r="AE91" s="14">
        <v>135.27199999999999</v>
      </c>
      <c r="AF91" s="14">
        <v>147.59800000000001</v>
      </c>
      <c r="AG91" s="14">
        <v>3.871</v>
      </c>
      <c r="AH91" s="19">
        <v>16.015043808893999</v>
      </c>
      <c r="AI91" s="19">
        <v>1.62691569322878</v>
      </c>
      <c r="AJ91" s="19">
        <v>8.9955181153860408</v>
      </c>
      <c r="AK91" s="14">
        <v>10.539</v>
      </c>
      <c r="AL91" s="14">
        <v>1.3759999999999999</v>
      </c>
      <c r="AM91" s="14">
        <v>6.1040000000000001</v>
      </c>
      <c r="AN91" s="14">
        <v>62.158999999999999</v>
      </c>
      <c r="AO91" s="14">
        <v>44.25</v>
      </c>
      <c r="AP91" s="14">
        <v>53.49</v>
      </c>
      <c r="AQ91" s="14">
        <v>4.0869999999999997</v>
      </c>
      <c r="AR91" s="14">
        <v>1.8340000000000001</v>
      </c>
      <c r="AS91" s="14">
        <v>2.996</v>
      </c>
      <c r="AT91" s="14">
        <v>13.55</v>
      </c>
      <c r="AU91" s="14">
        <v>2.2930000000000001</v>
      </c>
      <c r="AV91" s="14">
        <v>8.1010000000000009</v>
      </c>
      <c r="AW91" s="14">
        <v>311.43799999999999</v>
      </c>
      <c r="AX91" s="14">
        <v>202.678</v>
      </c>
      <c r="AY91" s="14">
        <v>259.12799999999999</v>
      </c>
      <c r="AZ91" s="14">
        <v>3.1139999999999999</v>
      </c>
      <c r="BA91" s="14">
        <v>2.0270000000000001</v>
      </c>
      <c r="BB91" s="14">
        <v>2.5910000000000002</v>
      </c>
      <c r="BC91" s="14">
        <v>26.125</v>
      </c>
      <c r="BD91" s="14">
        <v>20.029</v>
      </c>
      <c r="BE91" s="14">
        <v>19.963999999999999</v>
      </c>
      <c r="BF91" s="14">
        <v>21.748000000000001</v>
      </c>
      <c r="BG91" s="14">
        <v>96.94</v>
      </c>
      <c r="BH91" s="15">
        <v>9.1882323189749631</v>
      </c>
    </row>
    <row r="92" spans="1:60" ht="15.75" x14ac:dyDescent="0.25">
      <c r="A92" s="21">
        <v>2000</v>
      </c>
      <c r="B92" t="s">
        <v>22</v>
      </c>
      <c r="C92" s="14">
        <v>11.827999999999999</v>
      </c>
      <c r="D92" s="14">
        <v>2.8420000000000001</v>
      </c>
      <c r="E92" s="14">
        <v>7.2619999999999996</v>
      </c>
      <c r="F92" s="14">
        <v>22.236999999999998</v>
      </c>
      <c r="G92" s="14">
        <v>10.553000000000001</v>
      </c>
      <c r="H92" s="14">
        <v>2.59</v>
      </c>
      <c r="I92" s="14">
        <v>1.6719999999999999</v>
      </c>
      <c r="J92" s="14">
        <v>2.1240000000000001</v>
      </c>
      <c r="K92" s="14">
        <v>9.1509999999999998</v>
      </c>
      <c r="L92" s="14">
        <v>3.762</v>
      </c>
      <c r="M92" s="14">
        <v>6.4130000000000003</v>
      </c>
      <c r="N92" s="14">
        <v>46.731000000000002</v>
      </c>
      <c r="O92" s="14">
        <v>79.858999999999995</v>
      </c>
      <c r="P92" s="14">
        <v>19.393999999999998</v>
      </c>
      <c r="Q92" s="14">
        <v>49.139000000000003</v>
      </c>
      <c r="R92" s="14">
        <v>34.619999999999997</v>
      </c>
      <c r="S92" s="14">
        <v>44.89</v>
      </c>
      <c r="T92" s="14">
        <v>39.838000000000001</v>
      </c>
      <c r="U92" s="14">
        <v>10.446</v>
      </c>
      <c r="V92" s="14">
        <v>12.037000000000001</v>
      </c>
      <c r="W92" s="14">
        <v>11.255000000000001</v>
      </c>
      <c r="X92" s="14">
        <v>20.116</v>
      </c>
      <c r="Y92" s="14">
        <v>2.9260000000000002</v>
      </c>
      <c r="Z92" s="14">
        <v>11.382</v>
      </c>
      <c r="AA92" s="14">
        <v>45.411000000000001</v>
      </c>
      <c r="AB92" s="14">
        <v>41.128</v>
      </c>
      <c r="AC92" s="14">
        <v>43.234999999999999</v>
      </c>
      <c r="AD92" s="14">
        <v>327.464</v>
      </c>
      <c r="AE92" s="14">
        <v>280.45600000000002</v>
      </c>
      <c r="AF92" s="14">
        <v>303.58100000000002</v>
      </c>
      <c r="AG92" s="14">
        <v>8.6329999999999991</v>
      </c>
      <c r="AH92" s="19">
        <v>10.618301433244801</v>
      </c>
      <c r="AI92" s="19">
        <v>1.0784926986044301</v>
      </c>
      <c r="AJ92" s="19">
        <v>5.7379816870107501</v>
      </c>
      <c r="AK92" s="14">
        <v>8.4610000000000003</v>
      </c>
      <c r="AL92" s="14">
        <v>0.92</v>
      </c>
      <c r="AM92" s="14">
        <v>4.6289999999999996</v>
      </c>
      <c r="AN92" s="14">
        <v>64.664000000000001</v>
      </c>
      <c r="AO92" s="14">
        <v>56.844000000000001</v>
      </c>
      <c r="AP92" s="14">
        <v>60.691000000000003</v>
      </c>
      <c r="AQ92" s="14">
        <v>5.18</v>
      </c>
      <c r="AR92" s="14">
        <v>3.093</v>
      </c>
      <c r="AS92" s="14">
        <v>4.12</v>
      </c>
      <c r="AT92" s="14">
        <v>2.6760000000000002</v>
      </c>
      <c r="AU92" s="14">
        <v>0.41799999999999998</v>
      </c>
      <c r="AV92" s="14">
        <v>1.5289999999999999</v>
      </c>
      <c r="AW92" s="14">
        <v>483.64100000000002</v>
      </c>
      <c r="AX92" s="14">
        <v>370.23599999999999</v>
      </c>
      <c r="AY92" s="14">
        <v>426.06700000000001</v>
      </c>
      <c r="AZ92" s="14">
        <v>4.8360000000000003</v>
      </c>
      <c r="BA92" s="14">
        <v>3.702</v>
      </c>
      <c r="BB92" s="14">
        <v>4.2610000000000001</v>
      </c>
      <c r="BC92" s="14">
        <v>36.523000000000003</v>
      </c>
      <c r="BD92" s="14">
        <v>32.537999999999997</v>
      </c>
      <c r="BE92" s="14">
        <v>23.722999999999999</v>
      </c>
      <c r="BF92" s="14">
        <v>28.196999999999999</v>
      </c>
      <c r="BG92" s="14">
        <v>72.177999999999997</v>
      </c>
      <c r="BH92" s="15">
        <v>8.0678792544830458</v>
      </c>
    </row>
    <row r="93" spans="1:60" ht="15.75" x14ac:dyDescent="0.25">
      <c r="A93" s="21">
        <v>2000</v>
      </c>
      <c r="B93" t="s">
        <v>23</v>
      </c>
      <c r="C93" s="14">
        <v>22.138999999999999</v>
      </c>
      <c r="D93" s="14">
        <v>4.9859999999999998</v>
      </c>
      <c r="E93" s="14">
        <v>13.605</v>
      </c>
      <c r="F93" s="14">
        <v>19.693999999999999</v>
      </c>
      <c r="G93" s="14">
        <v>15.654</v>
      </c>
      <c r="H93" s="14">
        <v>2.16</v>
      </c>
      <c r="I93" s="14">
        <v>3.1160000000000001</v>
      </c>
      <c r="J93" s="14">
        <v>2.6360000000000001</v>
      </c>
      <c r="K93" s="14">
        <v>22.91</v>
      </c>
      <c r="L93" s="14">
        <v>4.9080000000000004</v>
      </c>
      <c r="M93" s="14">
        <v>13.952999999999999</v>
      </c>
      <c r="N93" s="14">
        <v>67.016999999999996</v>
      </c>
      <c r="O93" s="14">
        <v>101.824</v>
      </c>
      <c r="P93" s="14">
        <v>21.111999999999998</v>
      </c>
      <c r="Q93" s="14">
        <v>61.665999999999997</v>
      </c>
      <c r="R93" s="14">
        <v>38.106999999999999</v>
      </c>
      <c r="S93" s="14">
        <v>39.029000000000003</v>
      </c>
      <c r="T93" s="14">
        <v>38.566000000000003</v>
      </c>
      <c r="U93" s="14">
        <v>9.4879999999999995</v>
      </c>
      <c r="V93" s="14">
        <v>13.01</v>
      </c>
      <c r="W93" s="14">
        <v>11.24</v>
      </c>
      <c r="X93" s="14">
        <v>34.095999999999997</v>
      </c>
      <c r="Y93" s="14">
        <v>2.415</v>
      </c>
      <c r="Z93" s="14">
        <v>18.332999999999998</v>
      </c>
      <c r="AA93" s="14">
        <v>59.936999999999998</v>
      </c>
      <c r="AB93" s="14">
        <v>47.286999999999999</v>
      </c>
      <c r="AC93" s="14">
        <v>53.682000000000002</v>
      </c>
      <c r="AD93" s="14">
        <v>312.26100000000002</v>
      </c>
      <c r="AE93" s="14">
        <v>254.89699999999999</v>
      </c>
      <c r="AF93" s="14">
        <v>283.75900000000001</v>
      </c>
      <c r="AG93" s="14">
        <v>12.342000000000001</v>
      </c>
      <c r="AH93" s="19">
        <v>5.4905298165182597</v>
      </c>
      <c r="AI93" s="19">
        <v>0.79666833303126305</v>
      </c>
      <c r="AJ93" s="19">
        <v>3.1618678734462402</v>
      </c>
      <c r="AK93" s="14">
        <v>5.0140000000000002</v>
      </c>
      <c r="AL93" s="14">
        <v>0.623</v>
      </c>
      <c r="AM93" s="14">
        <v>2.8290000000000002</v>
      </c>
      <c r="AN93" s="14">
        <v>40.960999999999999</v>
      </c>
      <c r="AO93" s="14">
        <v>32.796999999999997</v>
      </c>
      <c r="AP93" s="14">
        <v>36.899000000000001</v>
      </c>
      <c r="AQ93" s="14">
        <v>5.2450000000000001</v>
      </c>
      <c r="AR93" s="14">
        <v>2.181</v>
      </c>
      <c r="AS93" s="14">
        <v>3.7210000000000001</v>
      </c>
      <c r="AT93" s="14">
        <v>3.78</v>
      </c>
      <c r="AU93" s="14">
        <v>0.623</v>
      </c>
      <c r="AV93" s="14">
        <v>2.2090000000000001</v>
      </c>
      <c r="AW93" s="14">
        <v>462.06599999999997</v>
      </c>
      <c r="AX93" s="14">
        <v>316.44</v>
      </c>
      <c r="AY93" s="14">
        <v>389.65</v>
      </c>
      <c r="AZ93" s="14">
        <v>4.6210000000000004</v>
      </c>
      <c r="BA93" s="14">
        <v>3.1640000000000001</v>
      </c>
      <c r="BB93" s="14">
        <v>3.8969999999999998</v>
      </c>
      <c r="BC93" s="14">
        <v>29.742000000000001</v>
      </c>
      <c r="BD93" s="14">
        <v>19.047999999999998</v>
      </c>
      <c r="BE93" s="14">
        <v>20.844999999999999</v>
      </c>
      <c r="BF93" s="14">
        <v>23.576000000000001</v>
      </c>
      <c r="BG93" s="14">
        <v>55.665999999999997</v>
      </c>
      <c r="BH93" s="15">
        <v>2.6523027554478626</v>
      </c>
    </row>
    <row r="94" spans="1:60" ht="15.75" x14ac:dyDescent="0.25">
      <c r="A94" s="21">
        <v>2000</v>
      </c>
      <c r="B94" t="s">
        <v>24</v>
      </c>
      <c r="C94" s="14">
        <v>18.902999999999999</v>
      </c>
      <c r="D94" s="14">
        <v>6.3419999999999996</v>
      </c>
      <c r="E94" s="14">
        <v>12.686999999999999</v>
      </c>
      <c r="F94" s="14">
        <v>16.048999999999999</v>
      </c>
      <c r="G94" s="14">
        <v>20.341000000000001</v>
      </c>
      <c r="H94" s="14">
        <v>2.9750000000000001</v>
      </c>
      <c r="I94" s="14">
        <v>3.2160000000000002</v>
      </c>
      <c r="J94" s="14">
        <v>3.0939999999999999</v>
      </c>
      <c r="K94" s="14">
        <v>23.103999999999999</v>
      </c>
      <c r="L94" s="14">
        <v>7.5030000000000001</v>
      </c>
      <c r="M94" s="14">
        <v>15.382999999999999</v>
      </c>
      <c r="N94" s="14">
        <v>50.634</v>
      </c>
      <c r="O94" s="14">
        <v>89.265000000000001</v>
      </c>
      <c r="P94" s="14">
        <v>23.222999999999999</v>
      </c>
      <c r="Q94" s="14">
        <v>56.581000000000003</v>
      </c>
      <c r="R94" s="14">
        <v>40.957000000000001</v>
      </c>
      <c r="S94" s="14">
        <v>49.750999999999998</v>
      </c>
      <c r="T94" s="14">
        <v>45.308999999999997</v>
      </c>
      <c r="U94" s="14">
        <v>9.7140000000000004</v>
      </c>
      <c r="V94" s="14">
        <v>11.79</v>
      </c>
      <c r="W94" s="14">
        <v>10.742000000000001</v>
      </c>
      <c r="X94" s="14">
        <v>16.015000000000001</v>
      </c>
      <c r="Y94" s="14">
        <v>1.34</v>
      </c>
      <c r="Z94" s="14">
        <v>8.7520000000000007</v>
      </c>
      <c r="AA94" s="14">
        <v>84.013999999999996</v>
      </c>
      <c r="AB94" s="14">
        <v>57.610999999999997</v>
      </c>
      <c r="AC94" s="14">
        <v>70.991</v>
      </c>
      <c r="AD94" s="14">
        <v>378.15</v>
      </c>
      <c r="AE94" s="14">
        <v>299.13099999999997</v>
      </c>
      <c r="AF94" s="14">
        <v>339.08800000000002</v>
      </c>
      <c r="AG94" s="14">
        <v>9.1890000000000001</v>
      </c>
      <c r="AH94" s="19">
        <v>11.4148996402024</v>
      </c>
      <c r="AI94" s="19">
        <v>2.10605138765386</v>
      </c>
      <c r="AJ94" s="19">
        <v>6.8179401962642299</v>
      </c>
      <c r="AK94" s="14">
        <v>10.414</v>
      </c>
      <c r="AL94" s="14">
        <v>1.0720000000000001</v>
      </c>
      <c r="AM94" s="14">
        <v>5.7910000000000004</v>
      </c>
      <c r="AN94" s="14">
        <v>69.311000000000007</v>
      </c>
      <c r="AO94" s="14">
        <v>53.77</v>
      </c>
      <c r="AP94" s="14">
        <v>61.62</v>
      </c>
      <c r="AQ94" s="14">
        <v>6.7389999999999999</v>
      </c>
      <c r="AR94" s="14">
        <v>2.68</v>
      </c>
      <c r="AS94" s="14">
        <v>4.7300000000000004</v>
      </c>
      <c r="AT94" s="14">
        <v>4.3760000000000003</v>
      </c>
      <c r="AU94" s="14">
        <v>0.35699999999999998</v>
      </c>
      <c r="AV94" s="14">
        <v>2.387</v>
      </c>
      <c r="AW94" s="14">
        <v>541.18899999999996</v>
      </c>
      <c r="AX94" s="14">
        <v>382.55599999999998</v>
      </c>
      <c r="AY94" s="14">
        <v>462.726</v>
      </c>
      <c r="AZ94" s="14">
        <v>5.4119999999999999</v>
      </c>
      <c r="BA94" s="14">
        <v>3.8260000000000001</v>
      </c>
      <c r="BB94" s="14">
        <v>4.6269999999999998</v>
      </c>
      <c r="BC94" s="14">
        <v>26.562999999999999</v>
      </c>
      <c r="BD94" s="14">
        <v>22.388999999999999</v>
      </c>
      <c r="BE94" s="14">
        <v>18.440999999999999</v>
      </c>
      <c r="BF94" s="14">
        <v>20.611999999999998</v>
      </c>
      <c r="BG94" s="14">
        <v>40.235999999999997</v>
      </c>
      <c r="BH94" s="15">
        <v>9.6382457295438755</v>
      </c>
    </row>
    <row r="95" spans="1:60" ht="15.75" x14ac:dyDescent="0.25">
      <c r="A95" s="21">
        <v>2000</v>
      </c>
      <c r="B95" t="s">
        <v>25</v>
      </c>
      <c r="C95" s="14">
        <v>19.832999999999998</v>
      </c>
      <c r="D95" s="14">
        <v>3.1970000000000001</v>
      </c>
      <c r="E95" s="14">
        <v>11.487</v>
      </c>
      <c r="F95" s="14">
        <v>21.452999999999999</v>
      </c>
      <c r="G95" s="14">
        <v>9.4009999999999998</v>
      </c>
      <c r="H95" s="14">
        <v>1.869</v>
      </c>
      <c r="I95" s="14">
        <v>1.65</v>
      </c>
      <c r="J95" s="14">
        <v>1.7589999999999999</v>
      </c>
      <c r="K95" s="14">
        <v>6.9569999999999999</v>
      </c>
      <c r="L95" s="14">
        <v>2.2690000000000001</v>
      </c>
      <c r="M95" s="14">
        <v>4.6050000000000004</v>
      </c>
      <c r="N95" s="14">
        <v>45.555</v>
      </c>
      <c r="O95" s="14">
        <v>105.602</v>
      </c>
      <c r="P95" s="14">
        <v>20.007000000000001</v>
      </c>
      <c r="Q95" s="14">
        <v>62.658999999999999</v>
      </c>
      <c r="R95" s="14">
        <v>35.823999999999998</v>
      </c>
      <c r="S95" s="14">
        <v>41.561999999999998</v>
      </c>
      <c r="T95" s="14">
        <v>38.703000000000003</v>
      </c>
      <c r="U95" s="14">
        <v>8.2029999999999994</v>
      </c>
      <c r="V95" s="14">
        <v>10.829000000000001</v>
      </c>
      <c r="W95" s="14">
        <v>9.52</v>
      </c>
      <c r="X95" s="14">
        <v>9.0340000000000007</v>
      </c>
      <c r="Y95" s="14">
        <v>1.1339999999999999</v>
      </c>
      <c r="Z95" s="14">
        <v>5.0709999999999997</v>
      </c>
      <c r="AA95" s="14">
        <v>33.228000000000002</v>
      </c>
      <c r="AB95" s="14">
        <v>24.338999999999999</v>
      </c>
      <c r="AC95" s="14">
        <v>28.768000000000001</v>
      </c>
      <c r="AD95" s="14">
        <v>261.25400000000002</v>
      </c>
      <c r="AE95" s="14">
        <v>222.96899999999999</v>
      </c>
      <c r="AF95" s="14">
        <v>242.04599999999999</v>
      </c>
      <c r="AG95" s="14">
        <v>7.2690000000000001</v>
      </c>
      <c r="AH95" s="19">
        <v>15.8655420897478</v>
      </c>
      <c r="AI95" s="19">
        <v>4.6745987226043901</v>
      </c>
      <c r="AJ95" s="19">
        <v>10.1601031564054</v>
      </c>
      <c r="AK95" s="14">
        <v>14.226000000000001</v>
      </c>
      <c r="AL95" s="14">
        <v>3.0939999999999999</v>
      </c>
      <c r="AM95" s="14">
        <v>8.641</v>
      </c>
      <c r="AN95" s="14">
        <v>71.647999999999996</v>
      </c>
      <c r="AO95" s="14">
        <v>47.542999999999999</v>
      </c>
      <c r="AP95" s="14">
        <v>59.554000000000002</v>
      </c>
      <c r="AQ95" s="14">
        <v>5.2960000000000003</v>
      </c>
      <c r="AR95" s="14">
        <v>2.9910000000000001</v>
      </c>
      <c r="AS95" s="14">
        <v>4.1390000000000002</v>
      </c>
      <c r="AT95" s="14">
        <v>7.3719999999999999</v>
      </c>
      <c r="AU95" s="14">
        <v>1.9590000000000001</v>
      </c>
      <c r="AV95" s="14">
        <v>4.657</v>
      </c>
      <c r="AW95" s="14">
        <v>446.39499999999998</v>
      </c>
      <c r="AX95" s="14">
        <v>297.94499999999999</v>
      </c>
      <c r="AY95" s="14">
        <v>371.91699999999997</v>
      </c>
      <c r="AZ95" s="14">
        <v>4.4640000000000004</v>
      </c>
      <c r="BA95" s="14">
        <v>2.9790000000000001</v>
      </c>
      <c r="BB95" s="14">
        <v>3.7189999999999999</v>
      </c>
      <c r="BC95" s="14">
        <v>30.875</v>
      </c>
      <c r="BD95" s="14">
        <v>24.108000000000001</v>
      </c>
      <c r="BE95" s="14">
        <v>23.698</v>
      </c>
      <c r="BF95" s="14">
        <v>27.195</v>
      </c>
      <c r="BG95" s="14">
        <v>50.889000000000003</v>
      </c>
      <c r="BH95" s="15">
        <v>10.320190526594338</v>
      </c>
    </row>
    <row r="96" spans="1:60" ht="15.75" x14ac:dyDescent="0.25">
      <c r="A96" s="21">
        <v>2000</v>
      </c>
      <c r="B96" t="s">
        <v>26</v>
      </c>
      <c r="C96" s="14">
        <v>19.952999999999999</v>
      </c>
      <c r="D96" s="14">
        <v>5.4649999999999999</v>
      </c>
      <c r="E96" s="14">
        <v>12.680999999999999</v>
      </c>
      <c r="F96" s="14">
        <v>19.158999999999999</v>
      </c>
      <c r="G96" s="14">
        <v>17.707999999999998</v>
      </c>
      <c r="H96" s="14">
        <v>2.0739999999999998</v>
      </c>
      <c r="I96" s="14">
        <v>3.194</v>
      </c>
      <c r="J96" s="14">
        <v>2.6360000000000001</v>
      </c>
      <c r="K96" s="14">
        <v>14.661</v>
      </c>
      <c r="L96" s="14">
        <v>4.3289999999999997</v>
      </c>
      <c r="M96" s="14">
        <v>9.4749999999999996</v>
      </c>
      <c r="N96" s="14">
        <v>35.914000000000001</v>
      </c>
      <c r="O96" s="14">
        <v>82.53</v>
      </c>
      <c r="P96" s="14">
        <v>20.51</v>
      </c>
      <c r="Q96" s="14">
        <v>51.401000000000003</v>
      </c>
      <c r="R96" s="14">
        <v>47.915999999999997</v>
      </c>
      <c r="S96" s="14">
        <v>56.774999999999999</v>
      </c>
      <c r="T96" s="14">
        <v>52.362000000000002</v>
      </c>
      <c r="U96" s="14">
        <v>7.2949999999999999</v>
      </c>
      <c r="V96" s="14">
        <v>10.29</v>
      </c>
      <c r="W96" s="14">
        <v>8.798</v>
      </c>
      <c r="X96" s="14">
        <v>13.731</v>
      </c>
      <c r="Y96" s="14">
        <v>3.3359999999999999</v>
      </c>
      <c r="Z96" s="14">
        <v>8.5129999999999999</v>
      </c>
      <c r="AA96" s="14">
        <v>68.155000000000001</v>
      </c>
      <c r="AB96" s="14">
        <v>54.433</v>
      </c>
      <c r="AC96" s="14">
        <v>61.267000000000003</v>
      </c>
      <c r="AD96" s="14">
        <v>331.26299999999998</v>
      </c>
      <c r="AE96" s="14">
        <v>297.85399999999998</v>
      </c>
      <c r="AF96" s="14">
        <v>314.637</v>
      </c>
      <c r="AG96" s="14">
        <v>6.4359999999999999</v>
      </c>
      <c r="AH96" s="19">
        <v>9.2212982481377601</v>
      </c>
      <c r="AI96" s="19">
        <v>0.91972459766647496</v>
      </c>
      <c r="AJ96" s="19">
        <v>5.0650910242903304</v>
      </c>
      <c r="AK96" s="14">
        <v>9.0109999999999992</v>
      </c>
      <c r="AL96" s="14">
        <v>0.71</v>
      </c>
      <c r="AM96" s="14">
        <v>4.8440000000000003</v>
      </c>
      <c r="AN96" s="14">
        <v>49.131999999999998</v>
      </c>
      <c r="AO96" s="14">
        <v>43.645000000000003</v>
      </c>
      <c r="AP96" s="14">
        <v>46.378</v>
      </c>
      <c r="AQ96" s="14">
        <v>6.4359999999999999</v>
      </c>
      <c r="AR96" s="14">
        <v>2.839</v>
      </c>
      <c r="AS96" s="14">
        <v>4.6310000000000002</v>
      </c>
      <c r="AT96" s="14">
        <v>5.8639999999999999</v>
      </c>
      <c r="AU96" s="14">
        <v>1.774</v>
      </c>
      <c r="AV96" s="14">
        <v>3.8109999999999999</v>
      </c>
      <c r="AW96" s="14">
        <v>467.072</v>
      </c>
      <c r="AX96" s="14">
        <v>367.82799999999997</v>
      </c>
      <c r="AY96" s="14">
        <v>417.43799999999999</v>
      </c>
      <c r="AZ96" s="14">
        <v>4.6710000000000003</v>
      </c>
      <c r="BA96" s="14">
        <v>3.6779999999999999</v>
      </c>
      <c r="BB96" s="14">
        <v>4.1740000000000004</v>
      </c>
      <c r="BC96" s="14">
        <v>16.356999999999999</v>
      </c>
      <c r="BD96" s="14">
        <v>14.784000000000001</v>
      </c>
      <c r="BE96" s="14">
        <v>19.809000000000001</v>
      </c>
      <c r="BF96" s="14">
        <v>22.419</v>
      </c>
      <c r="BG96" s="14">
        <v>65.313999999999993</v>
      </c>
      <c r="BH96" s="15">
        <v>7.64019685278571</v>
      </c>
    </row>
    <row r="97" spans="1:60" ht="15.75" x14ac:dyDescent="0.25">
      <c r="A97" s="21">
        <v>2000</v>
      </c>
      <c r="B97" t="s">
        <v>27</v>
      </c>
      <c r="C97" s="14">
        <v>23.719000000000001</v>
      </c>
      <c r="D97" s="14">
        <v>6.94</v>
      </c>
      <c r="E97" s="14">
        <v>15.201000000000001</v>
      </c>
      <c r="F97" s="14">
        <v>17.913</v>
      </c>
      <c r="G97" s="14">
        <v>6.7169999999999996</v>
      </c>
      <c r="H97" s="14">
        <v>4.0890000000000004</v>
      </c>
      <c r="I97" s="14">
        <v>1.19</v>
      </c>
      <c r="J97" s="14">
        <v>2.617</v>
      </c>
      <c r="K97" s="14">
        <v>1.6359999999999999</v>
      </c>
      <c r="L97" s="14">
        <v>2.181</v>
      </c>
      <c r="M97" s="14">
        <v>1.913</v>
      </c>
      <c r="N97" s="14">
        <v>21.474</v>
      </c>
      <c r="O97" s="14">
        <v>69.52</v>
      </c>
      <c r="P97" s="14">
        <v>23.992999999999999</v>
      </c>
      <c r="Q97" s="14">
        <v>46.406999999999996</v>
      </c>
      <c r="R97" s="14">
        <v>51.322000000000003</v>
      </c>
      <c r="S97" s="14">
        <v>58.296999999999997</v>
      </c>
      <c r="T97" s="14">
        <v>54.863</v>
      </c>
      <c r="U97" s="14">
        <v>6.1340000000000003</v>
      </c>
      <c r="V97" s="14">
        <v>13.087</v>
      </c>
      <c r="W97" s="14">
        <v>9.6639999999999997</v>
      </c>
      <c r="X97" s="14">
        <v>8.5879999999999992</v>
      </c>
      <c r="Y97" s="14">
        <v>2.5779999999999998</v>
      </c>
      <c r="Z97" s="14">
        <v>5.5369999999999999</v>
      </c>
      <c r="AA97" s="14">
        <v>29.443999999999999</v>
      </c>
      <c r="AB97" s="14">
        <v>15.664999999999999</v>
      </c>
      <c r="AC97" s="14">
        <v>22.449000000000002</v>
      </c>
      <c r="AD97" s="14">
        <v>303.84300000000002</v>
      </c>
      <c r="AE97" s="14">
        <v>266.70100000000002</v>
      </c>
      <c r="AF97" s="14">
        <v>284.98700000000002</v>
      </c>
      <c r="AG97" s="14">
        <v>3.476</v>
      </c>
      <c r="AH97" s="19">
        <v>3.5568924954649601</v>
      </c>
      <c r="AI97" s="19">
        <v>0</v>
      </c>
      <c r="AJ97" s="19">
        <v>1.7502712920502701</v>
      </c>
      <c r="AK97" s="14">
        <v>2.4540000000000002</v>
      </c>
      <c r="AL97" s="14">
        <v>0</v>
      </c>
      <c r="AM97" s="14">
        <v>1.208</v>
      </c>
      <c r="AN97" s="14">
        <v>98.35</v>
      </c>
      <c r="AO97" s="14">
        <v>70.591999999999999</v>
      </c>
      <c r="AP97" s="14">
        <v>84.257999999999996</v>
      </c>
      <c r="AQ97" s="14">
        <v>1.84</v>
      </c>
      <c r="AR97" s="14">
        <v>0.79300000000000004</v>
      </c>
      <c r="AS97" s="14">
        <v>1.3089999999999999</v>
      </c>
      <c r="AT97" s="14">
        <v>4.0890000000000004</v>
      </c>
      <c r="AU97" s="14">
        <v>0.99099999999999999</v>
      </c>
      <c r="AV97" s="14">
        <v>2.5169999999999999</v>
      </c>
      <c r="AW97" s="14">
        <v>482.75400000000002</v>
      </c>
      <c r="AX97" s="14">
        <v>375.166</v>
      </c>
      <c r="AY97" s="14">
        <v>428.13499999999999</v>
      </c>
      <c r="AZ97" s="14">
        <v>4.8280000000000003</v>
      </c>
      <c r="BA97" s="14">
        <v>3.7519999999999998</v>
      </c>
      <c r="BB97" s="14">
        <v>4.2809999999999997</v>
      </c>
      <c r="BC97" s="14">
        <v>68.018000000000001</v>
      </c>
      <c r="BD97" s="14">
        <v>30.053999999999998</v>
      </c>
      <c r="BE97" s="14">
        <v>21.658999999999999</v>
      </c>
      <c r="BF97" s="14">
        <v>24.648</v>
      </c>
      <c r="BG97" s="14">
        <v>63.198999999999998</v>
      </c>
      <c r="BH97" s="15">
        <v>12.156585746682033</v>
      </c>
    </row>
    <row r="98" spans="1:60" ht="15.75" x14ac:dyDescent="0.25">
      <c r="A98" s="21">
        <v>2000</v>
      </c>
      <c r="B98" t="s">
        <v>36</v>
      </c>
      <c r="C98" s="14">
        <v>8.5749999999999993</v>
      </c>
      <c r="D98" s="14">
        <v>1.8640000000000001</v>
      </c>
      <c r="E98" s="14">
        <v>5.1520000000000001</v>
      </c>
      <c r="F98" s="14">
        <v>24.866</v>
      </c>
      <c r="G98" s="14">
        <v>12.872</v>
      </c>
      <c r="H98" s="14">
        <v>2.7519999999999998</v>
      </c>
      <c r="I98" s="14">
        <v>2.782</v>
      </c>
      <c r="J98" s="14">
        <v>2.7679999999999998</v>
      </c>
      <c r="K98" s="14">
        <v>7.7060000000000004</v>
      </c>
      <c r="L98" s="14">
        <v>3.5339999999999998</v>
      </c>
      <c r="M98" s="14">
        <v>5.5780000000000003</v>
      </c>
      <c r="N98" s="14">
        <v>47.103999999999999</v>
      </c>
      <c r="O98" s="14">
        <v>74.83</v>
      </c>
      <c r="P98" s="14">
        <v>15.359</v>
      </c>
      <c r="Q98" s="14">
        <v>44.509</v>
      </c>
      <c r="R98" s="14">
        <v>42.180999999999997</v>
      </c>
      <c r="S98" s="14">
        <v>52.561</v>
      </c>
      <c r="T98" s="14">
        <v>47.475999999999999</v>
      </c>
      <c r="U98" s="14">
        <v>9.0389999999999997</v>
      </c>
      <c r="V98" s="14">
        <v>10.685</v>
      </c>
      <c r="W98" s="14">
        <v>9.8780000000000001</v>
      </c>
      <c r="X98" s="14">
        <v>11.212</v>
      </c>
      <c r="Y98" s="14">
        <v>1.3080000000000001</v>
      </c>
      <c r="Z98" s="14">
        <v>6.16</v>
      </c>
      <c r="AA98" s="14">
        <v>47.655999999999999</v>
      </c>
      <c r="AB98" s="14">
        <v>37.063000000000002</v>
      </c>
      <c r="AC98" s="14">
        <v>42.267000000000003</v>
      </c>
      <c r="AD98" s="14">
        <v>359.63799999999998</v>
      </c>
      <c r="AE98" s="14">
        <v>306.10000000000002</v>
      </c>
      <c r="AF98" s="14">
        <v>332.34300000000002</v>
      </c>
      <c r="AG98" s="14">
        <v>9.0969999999999995</v>
      </c>
      <c r="AH98" s="19">
        <v>5.8841015397241803</v>
      </c>
      <c r="AI98" s="19">
        <v>0.94918778731184195</v>
      </c>
      <c r="AJ98" s="19">
        <v>3.3604622203768701</v>
      </c>
      <c r="AK98" s="14">
        <v>5.62</v>
      </c>
      <c r="AL98" s="14">
        <v>0.61199999999999999</v>
      </c>
      <c r="AM98" s="14">
        <v>3.0659999999999998</v>
      </c>
      <c r="AN98" s="14">
        <v>77.813999999999993</v>
      </c>
      <c r="AO98" s="14">
        <v>58.432000000000002</v>
      </c>
      <c r="AP98" s="14">
        <v>67.927999999999997</v>
      </c>
      <c r="AQ98" s="14">
        <v>7.7930000000000001</v>
      </c>
      <c r="AR98" s="14">
        <v>4.452</v>
      </c>
      <c r="AS98" s="14">
        <v>6.0890000000000004</v>
      </c>
      <c r="AT98" s="14">
        <v>12.138999999999999</v>
      </c>
      <c r="AU98" s="14">
        <v>2.1150000000000002</v>
      </c>
      <c r="AV98" s="14">
        <v>7.0259999999999998</v>
      </c>
      <c r="AW98" s="14">
        <v>520.13400000000001</v>
      </c>
      <c r="AX98" s="14">
        <v>388.71100000000001</v>
      </c>
      <c r="AY98" s="14">
        <v>453.14</v>
      </c>
      <c r="AZ98" s="14">
        <v>5.2009999999999996</v>
      </c>
      <c r="BA98" s="14">
        <v>3.887</v>
      </c>
      <c r="BB98" s="14">
        <v>4.5309999999999997</v>
      </c>
      <c r="BC98" s="14">
        <v>43.652999999999999</v>
      </c>
      <c r="BD98" s="14">
        <v>30.681999999999999</v>
      </c>
      <c r="BE98" s="14">
        <v>24.303000000000001</v>
      </c>
      <c r="BF98" s="14">
        <v>29.027999999999999</v>
      </c>
      <c r="BG98" s="14">
        <v>86.632000000000005</v>
      </c>
      <c r="BH98" s="15">
        <v>9.2572538876134729</v>
      </c>
    </row>
    <row r="99" spans="1:60" ht="15.75" x14ac:dyDescent="0.25">
      <c r="A99" s="21">
        <v>2000</v>
      </c>
      <c r="B99" t="s">
        <v>28</v>
      </c>
      <c r="C99" s="14">
        <v>15.946999999999999</v>
      </c>
      <c r="D99" s="14">
        <v>2.8109999999999999</v>
      </c>
      <c r="E99" s="14">
        <v>9.3510000000000009</v>
      </c>
      <c r="F99" s="14">
        <v>29.890999999999998</v>
      </c>
      <c r="G99" s="14">
        <v>12.952999999999999</v>
      </c>
      <c r="H99" s="14">
        <v>2.008</v>
      </c>
      <c r="I99" s="14">
        <v>2.1080000000000001</v>
      </c>
      <c r="J99" s="14">
        <v>2.0579999999999998</v>
      </c>
      <c r="K99" s="14">
        <v>6.9690000000000003</v>
      </c>
      <c r="L99" s="14">
        <v>2.343</v>
      </c>
      <c r="M99" s="14">
        <v>4.6459999999999999</v>
      </c>
      <c r="N99" s="14">
        <v>34.811999999999998</v>
      </c>
      <c r="O99" s="14">
        <v>66.150000000000006</v>
      </c>
      <c r="P99" s="14">
        <v>15.461</v>
      </c>
      <c r="Q99" s="14">
        <v>40.698</v>
      </c>
      <c r="R99" s="14">
        <v>27.523</v>
      </c>
      <c r="S99" s="14">
        <v>48.725999999999999</v>
      </c>
      <c r="T99" s="14">
        <v>38.168999999999997</v>
      </c>
      <c r="U99" s="14">
        <v>5.1970000000000001</v>
      </c>
      <c r="V99" s="14">
        <v>5.3879999999999999</v>
      </c>
      <c r="W99" s="14">
        <v>5.2930000000000001</v>
      </c>
      <c r="X99" s="14">
        <v>3.3069999999999999</v>
      </c>
      <c r="Y99" s="14">
        <v>1.054</v>
      </c>
      <c r="Z99" s="14">
        <v>2.1760000000000002</v>
      </c>
      <c r="AA99" s="14">
        <v>62.723999999999997</v>
      </c>
      <c r="AB99" s="14">
        <v>52.473999999999997</v>
      </c>
      <c r="AC99" s="14">
        <v>57.576999999999998</v>
      </c>
      <c r="AD99" s="14">
        <v>350.00299999999999</v>
      </c>
      <c r="AE99" s="14">
        <v>334.286</v>
      </c>
      <c r="AF99" s="14">
        <v>342.11099999999999</v>
      </c>
      <c r="AG99" s="14">
        <v>6.7329999999999997</v>
      </c>
      <c r="AH99" s="19">
        <v>11.143672050767</v>
      </c>
      <c r="AI99" s="19">
        <v>2.3972479593426699</v>
      </c>
      <c r="AJ99" s="19">
        <v>6.75936510034653</v>
      </c>
      <c r="AK99" s="14">
        <v>10.749000000000001</v>
      </c>
      <c r="AL99" s="14">
        <v>1.7569999999999999</v>
      </c>
      <c r="AM99" s="14">
        <v>6.234</v>
      </c>
      <c r="AN99" s="14">
        <v>77.016999999999996</v>
      </c>
      <c r="AO99" s="14">
        <v>62.078000000000003</v>
      </c>
      <c r="AP99" s="14">
        <v>69.575000000000003</v>
      </c>
      <c r="AQ99" s="14">
        <v>3.0710000000000002</v>
      </c>
      <c r="AR99" s="14">
        <v>2.46</v>
      </c>
      <c r="AS99" s="14">
        <v>2.7639999999999998</v>
      </c>
      <c r="AT99" s="14">
        <v>8.859</v>
      </c>
      <c r="AU99" s="14">
        <v>0.82</v>
      </c>
      <c r="AV99" s="14">
        <v>4.8230000000000004</v>
      </c>
      <c r="AW99" s="14">
        <v>514.077</v>
      </c>
      <c r="AX99" s="14">
        <v>434.197</v>
      </c>
      <c r="AY99" s="14">
        <v>474.02699999999999</v>
      </c>
      <c r="AZ99" s="14">
        <v>5.141</v>
      </c>
      <c r="BA99" s="14">
        <v>4.3419999999999996</v>
      </c>
      <c r="BB99" s="14">
        <v>4.74</v>
      </c>
      <c r="BC99" s="14">
        <v>31.007999999999999</v>
      </c>
      <c r="BD99" s="14">
        <v>26.356000000000002</v>
      </c>
      <c r="BE99" s="14">
        <v>23.658000000000001</v>
      </c>
      <c r="BF99" s="14">
        <v>27.763999999999999</v>
      </c>
      <c r="BG99" s="14">
        <v>79.823999999999998</v>
      </c>
      <c r="BH99" s="15">
        <v>8.3815605667531425</v>
      </c>
    </row>
    <row r="100" spans="1:60" ht="15.75" x14ac:dyDescent="0.25">
      <c r="A100" s="21">
        <v>2000</v>
      </c>
      <c r="B100" t="s">
        <v>29</v>
      </c>
      <c r="C100" s="14">
        <v>34.124000000000002</v>
      </c>
      <c r="D100" s="14">
        <v>7.4790000000000001</v>
      </c>
      <c r="E100" s="14">
        <v>20.466999999999999</v>
      </c>
      <c r="F100" s="14">
        <v>13.397</v>
      </c>
      <c r="G100" s="14">
        <v>14.035</v>
      </c>
      <c r="H100" s="14">
        <v>2.226</v>
      </c>
      <c r="I100" s="14">
        <v>3.2450000000000001</v>
      </c>
      <c r="J100" s="14">
        <v>2.7480000000000002</v>
      </c>
      <c r="K100" s="14">
        <v>10.831</v>
      </c>
      <c r="L100" s="14">
        <v>4.5149999999999997</v>
      </c>
      <c r="M100" s="14">
        <v>7.5940000000000003</v>
      </c>
      <c r="N100" s="14">
        <v>64.379000000000005</v>
      </c>
      <c r="O100" s="14">
        <v>94.361000000000004</v>
      </c>
      <c r="P100" s="14">
        <v>16.792000000000002</v>
      </c>
      <c r="Q100" s="14">
        <v>54.603999999999999</v>
      </c>
      <c r="R100" s="14">
        <v>34.124000000000002</v>
      </c>
      <c r="S100" s="14">
        <v>44.448999999999998</v>
      </c>
      <c r="T100" s="14">
        <v>39.415999999999997</v>
      </c>
      <c r="U100" s="14">
        <v>11.128</v>
      </c>
      <c r="V100" s="14">
        <v>14.252000000000001</v>
      </c>
      <c r="W100" s="14">
        <v>12.728999999999999</v>
      </c>
      <c r="X100" s="14">
        <v>11.869</v>
      </c>
      <c r="Y100" s="14">
        <v>0.28199999999999997</v>
      </c>
      <c r="Z100" s="14">
        <v>5.93</v>
      </c>
      <c r="AA100" s="14">
        <v>47.476999999999997</v>
      </c>
      <c r="AB100" s="14">
        <v>40.78</v>
      </c>
      <c r="AC100" s="14">
        <v>44.045000000000002</v>
      </c>
      <c r="AD100" s="14">
        <v>360.82799999999997</v>
      </c>
      <c r="AE100" s="14">
        <v>303.94600000000003</v>
      </c>
      <c r="AF100" s="14">
        <v>331.81900000000002</v>
      </c>
      <c r="AG100" s="14">
        <v>12.018000000000001</v>
      </c>
      <c r="AH100" s="19">
        <v>6.5524484958276297</v>
      </c>
      <c r="AI100" s="19">
        <v>0.35567695995788801</v>
      </c>
      <c r="AJ100" s="19">
        <v>3.3296398994448699</v>
      </c>
      <c r="AK100" s="14">
        <v>5.1929999999999996</v>
      </c>
      <c r="AL100" s="14">
        <v>0.42299999999999999</v>
      </c>
      <c r="AM100" s="14">
        <v>2.7480000000000002</v>
      </c>
      <c r="AN100" s="14">
        <v>68.397000000000006</v>
      </c>
      <c r="AO100" s="14">
        <v>54.043999999999997</v>
      </c>
      <c r="AP100" s="14">
        <v>61.040999999999997</v>
      </c>
      <c r="AQ100" s="14">
        <v>2.6709999999999998</v>
      </c>
      <c r="AR100" s="14">
        <v>0.98799999999999999</v>
      </c>
      <c r="AS100" s="14">
        <v>1.8080000000000001</v>
      </c>
      <c r="AT100" s="14">
        <v>2.5219999999999998</v>
      </c>
      <c r="AU100" s="14">
        <v>0.42299999999999999</v>
      </c>
      <c r="AV100" s="14">
        <v>1.446</v>
      </c>
      <c r="AW100" s="14">
        <v>535.75300000000004</v>
      </c>
      <c r="AX100" s="14">
        <v>384.80099999999999</v>
      </c>
      <c r="AY100" s="14">
        <v>458.529</v>
      </c>
      <c r="AZ100" s="14">
        <v>5.3579999999999997</v>
      </c>
      <c r="BA100" s="14">
        <v>3.8479999999999999</v>
      </c>
      <c r="BB100" s="14">
        <v>4.585</v>
      </c>
      <c r="BC100" s="14">
        <v>33.277000000000001</v>
      </c>
      <c r="BD100" s="14">
        <v>20.081</v>
      </c>
      <c r="BE100" s="14">
        <v>23.361999999999998</v>
      </c>
      <c r="BF100" s="14">
        <v>28.152000000000001</v>
      </c>
      <c r="BG100" s="14">
        <v>65.47</v>
      </c>
      <c r="BH100" s="15">
        <v>8.374706748867915</v>
      </c>
    </row>
    <row r="101" spans="1:60" ht="15.75" x14ac:dyDescent="0.25">
      <c r="A101" s="21">
        <v>2001</v>
      </c>
      <c r="B101" t="s">
        <v>2</v>
      </c>
      <c r="C101" s="14">
        <v>16.617000000000001</v>
      </c>
      <c r="D101" s="14">
        <v>4.6319999999999997</v>
      </c>
      <c r="E101" s="14">
        <v>10.538</v>
      </c>
      <c r="F101" s="14">
        <v>18.547000000000001</v>
      </c>
      <c r="G101" s="14">
        <v>14.766999999999999</v>
      </c>
      <c r="H101" s="14">
        <v>2.681</v>
      </c>
      <c r="I101" s="14">
        <v>2.7189999999999999</v>
      </c>
      <c r="J101" s="14">
        <v>2.7</v>
      </c>
      <c r="K101" s="14">
        <v>8.875</v>
      </c>
      <c r="L101" s="14">
        <v>3.911</v>
      </c>
      <c r="M101" s="14">
        <v>6.3570000000000002</v>
      </c>
      <c r="N101" s="14">
        <v>45.401000000000003</v>
      </c>
      <c r="O101" s="14">
        <v>81.694000000000003</v>
      </c>
      <c r="P101" s="14">
        <v>20.765000000000001</v>
      </c>
      <c r="Q101" s="14">
        <v>50.804000000000002</v>
      </c>
      <c r="R101" s="14">
        <v>44.991</v>
      </c>
      <c r="S101" s="14">
        <v>53.805</v>
      </c>
      <c r="T101" s="14">
        <v>49.488999999999997</v>
      </c>
      <c r="U101" s="14">
        <v>8.5079999999999991</v>
      </c>
      <c r="V101" s="14">
        <v>11.632999999999999</v>
      </c>
      <c r="W101" s="14">
        <v>10.095000000000001</v>
      </c>
      <c r="X101" s="14">
        <v>17.922000000000001</v>
      </c>
      <c r="Y101" s="14">
        <v>2.4710000000000001</v>
      </c>
      <c r="Z101" s="14">
        <v>10.090999999999999</v>
      </c>
      <c r="AA101" s="14">
        <v>50.448999999999998</v>
      </c>
      <c r="AB101" s="14">
        <v>39.854999999999997</v>
      </c>
      <c r="AC101" s="14">
        <v>45.088000000000001</v>
      </c>
      <c r="AD101" s="14">
        <v>331.12400000000002</v>
      </c>
      <c r="AE101" s="14">
        <v>296.41899999999998</v>
      </c>
      <c r="AF101" s="14">
        <v>313.68400000000003</v>
      </c>
      <c r="AG101" s="14">
        <v>8.0990000000000002</v>
      </c>
      <c r="AH101" s="19">
        <v>7.44275419871179</v>
      </c>
      <c r="AI101" s="19">
        <v>1.9814744211517299</v>
      </c>
      <c r="AJ101" s="19">
        <v>4.6700241135635503</v>
      </c>
      <c r="AK101" s="14">
        <v>6.2729999999999997</v>
      </c>
      <c r="AL101" s="14">
        <v>1.3169999999999999</v>
      </c>
      <c r="AM101" s="14">
        <v>3.7559999999999998</v>
      </c>
      <c r="AN101" s="14">
        <v>71.293999999999997</v>
      </c>
      <c r="AO101" s="14">
        <v>57.073</v>
      </c>
      <c r="AP101" s="14">
        <v>64.147000000000006</v>
      </c>
      <c r="AQ101" s="14">
        <v>4.6070000000000002</v>
      </c>
      <c r="AR101" s="14">
        <v>2.2829999999999999</v>
      </c>
      <c r="AS101" s="14">
        <v>3.4289999999999998</v>
      </c>
      <c r="AT101" s="14">
        <v>7.2919999999999998</v>
      </c>
      <c r="AU101" s="14">
        <v>1.37</v>
      </c>
      <c r="AV101" s="14">
        <v>4.2850000000000001</v>
      </c>
      <c r="AW101" s="14">
        <v>493.39100000000002</v>
      </c>
      <c r="AX101" s="14">
        <v>383.20499999999998</v>
      </c>
      <c r="AY101" s="14">
        <v>437.76799999999997</v>
      </c>
      <c r="AZ101" s="14">
        <v>4.9340000000000002</v>
      </c>
      <c r="BA101" s="14">
        <v>3.8319999999999999</v>
      </c>
      <c r="BB101" s="14">
        <v>4.3780000000000001</v>
      </c>
      <c r="BC101" s="14">
        <v>38.523000000000003</v>
      </c>
      <c r="BD101" s="14">
        <v>25.757999999999999</v>
      </c>
      <c r="BE101" s="14">
        <v>20.582000000000001</v>
      </c>
      <c r="BF101" s="14">
        <v>23.922000000000001</v>
      </c>
      <c r="BG101" s="14">
        <v>66.543000000000006</v>
      </c>
      <c r="BH101" s="15">
        <v>9.0808031082009766</v>
      </c>
    </row>
    <row r="102" spans="1:60" ht="15.75" x14ac:dyDescent="0.25">
      <c r="A102" s="21">
        <v>2001</v>
      </c>
      <c r="B102" t="s">
        <v>3</v>
      </c>
      <c r="C102" s="14">
        <v>21.062999999999999</v>
      </c>
      <c r="D102" s="14">
        <v>5.7060000000000004</v>
      </c>
      <c r="E102" s="14">
        <v>13.2</v>
      </c>
      <c r="F102" s="14">
        <v>14.026</v>
      </c>
      <c r="G102" s="14">
        <v>13.587999999999999</v>
      </c>
      <c r="H102" s="14">
        <v>1.8580000000000001</v>
      </c>
      <c r="I102" s="14">
        <v>2.952</v>
      </c>
      <c r="J102" s="14">
        <v>2.4180000000000001</v>
      </c>
      <c r="K102" s="14">
        <v>8.26</v>
      </c>
      <c r="L102" s="14">
        <v>4.9189999999999996</v>
      </c>
      <c r="M102" s="14">
        <v>6.5490000000000004</v>
      </c>
      <c r="N102" s="14">
        <v>47.396000000000001</v>
      </c>
      <c r="O102" s="14">
        <v>65.046999999999997</v>
      </c>
      <c r="P102" s="14">
        <v>18.103000000000002</v>
      </c>
      <c r="Q102" s="14">
        <v>41.009</v>
      </c>
      <c r="R102" s="14">
        <v>41.298999999999999</v>
      </c>
      <c r="S102" s="14">
        <v>52.539000000000001</v>
      </c>
      <c r="T102" s="14">
        <v>47.055</v>
      </c>
      <c r="U102" s="14">
        <v>8.4659999999999993</v>
      </c>
      <c r="V102" s="14">
        <v>12.593999999999999</v>
      </c>
      <c r="W102" s="14">
        <v>10.58</v>
      </c>
      <c r="X102" s="14">
        <v>4.13</v>
      </c>
      <c r="Y102" s="14">
        <v>0.98399999999999999</v>
      </c>
      <c r="Z102" s="14">
        <v>2.5190000000000001</v>
      </c>
      <c r="AA102" s="14">
        <v>33.658999999999999</v>
      </c>
      <c r="AB102" s="14">
        <v>32.664999999999999</v>
      </c>
      <c r="AC102" s="14">
        <v>33.15</v>
      </c>
      <c r="AD102" s="14">
        <v>292.19400000000002</v>
      </c>
      <c r="AE102" s="14">
        <v>284.14400000000001</v>
      </c>
      <c r="AF102" s="14">
        <v>288.27300000000002</v>
      </c>
      <c r="AG102" s="14">
        <v>7.4340000000000002</v>
      </c>
      <c r="AH102" s="19">
        <v>7.9058466371163698</v>
      </c>
      <c r="AI102" s="19">
        <v>0.50018006482333599</v>
      </c>
      <c r="AJ102" s="19">
        <v>4.1061332799535997</v>
      </c>
      <c r="AK102" s="14">
        <v>8.4659999999999993</v>
      </c>
      <c r="AL102" s="14">
        <v>0.98399999999999999</v>
      </c>
      <c r="AM102" s="14">
        <v>4.6349999999999998</v>
      </c>
      <c r="AN102" s="14">
        <v>56.993000000000002</v>
      </c>
      <c r="AO102" s="14">
        <v>48.603999999999999</v>
      </c>
      <c r="AP102" s="14">
        <v>52.697000000000003</v>
      </c>
      <c r="AQ102" s="14">
        <v>2.2709999999999999</v>
      </c>
      <c r="AR102" s="14">
        <v>1.181</v>
      </c>
      <c r="AS102" s="14">
        <v>1.7130000000000001</v>
      </c>
      <c r="AT102" s="14">
        <v>5.5750000000000002</v>
      </c>
      <c r="AU102" s="14">
        <v>0.78700000000000003</v>
      </c>
      <c r="AV102" s="14">
        <v>3.1240000000000001</v>
      </c>
      <c r="AW102" s="14">
        <v>418.15699999999998</v>
      </c>
      <c r="AX102" s="14">
        <v>353.99900000000002</v>
      </c>
      <c r="AY102" s="14">
        <v>385.50599999999997</v>
      </c>
      <c r="AZ102" s="14">
        <v>4.1820000000000004</v>
      </c>
      <c r="BA102" s="14">
        <v>3.54</v>
      </c>
      <c r="BB102" s="14">
        <v>3.855</v>
      </c>
      <c r="BC102" s="14">
        <v>9.4039999999999999</v>
      </c>
      <c r="BD102" s="14">
        <v>12.539</v>
      </c>
      <c r="BE102" s="14">
        <v>20.393999999999998</v>
      </c>
      <c r="BF102" s="14">
        <v>23.096</v>
      </c>
      <c r="BG102" s="14">
        <v>56.792000000000002</v>
      </c>
      <c r="BH102" s="15">
        <v>9.2003634711494762</v>
      </c>
    </row>
    <row r="103" spans="1:60" ht="15.75" x14ac:dyDescent="0.25">
      <c r="A103" s="21">
        <v>2001</v>
      </c>
      <c r="B103" t="s">
        <v>4</v>
      </c>
      <c r="C103" s="14">
        <v>9.4939999999999998</v>
      </c>
      <c r="D103" s="14">
        <v>2.3719999999999999</v>
      </c>
      <c r="E103" s="14">
        <v>5.99</v>
      </c>
      <c r="F103" s="14">
        <v>18.882000000000001</v>
      </c>
      <c r="G103" s="14">
        <v>16.893999999999998</v>
      </c>
      <c r="H103" s="14">
        <v>4.0579999999999998</v>
      </c>
      <c r="I103" s="14">
        <v>3.7949999999999999</v>
      </c>
      <c r="J103" s="14">
        <v>3.9289999999999998</v>
      </c>
      <c r="K103" s="14">
        <v>11.638</v>
      </c>
      <c r="L103" s="14">
        <v>4.7439999999999998</v>
      </c>
      <c r="M103" s="14">
        <v>8.2460000000000004</v>
      </c>
      <c r="N103" s="14">
        <v>34.634999999999998</v>
      </c>
      <c r="O103" s="14">
        <v>107.425</v>
      </c>
      <c r="P103" s="14">
        <v>27.513999999999999</v>
      </c>
      <c r="Q103" s="14">
        <v>68.11</v>
      </c>
      <c r="R103" s="14">
        <v>39.509</v>
      </c>
      <c r="S103" s="14">
        <v>42.536000000000001</v>
      </c>
      <c r="T103" s="14">
        <v>41.036999999999999</v>
      </c>
      <c r="U103" s="14">
        <v>6.508</v>
      </c>
      <c r="V103" s="14">
        <v>10.041</v>
      </c>
      <c r="W103" s="14">
        <v>8.2460000000000004</v>
      </c>
      <c r="X103" s="14">
        <v>26.416</v>
      </c>
      <c r="Y103" s="14">
        <v>3.242</v>
      </c>
      <c r="Z103" s="14">
        <v>15.015000000000001</v>
      </c>
      <c r="AA103" s="14">
        <v>69.677000000000007</v>
      </c>
      <c r="AB103" s="14">
        <v>43.484999999999999</v>
      </c>
      <c r="AC103" s="14">
        <v>56.83</v>
      </c>
      <c r="AD103" s="14">
        <v>322.96300000000002</v>
      </c>
      <c r="AE103" s="14">
        <v>260.59399999999999</v>
      </c>
      <c r="AF103" s="14">
        <v>292.47300000000001</v>
      </c>
      <c r="AG103" s="14">
        <v>5.36</v>
      </c>
      <c r="AH103" s="19">
        <v>7.9823531587729004</v>
      </c>
      <c r="AI103" s="19">
        <v>1.41308516866181</v>
      </c>
      <c r="AJ103" s="19">
        <v>4.7571711877962697</v>
      </c>
      <c r="AK103" s="14">
        <v>6.3550000000000004</v>
      </c>
      <c r="AL103" s="14">
        <v>1.107</v>
      </c>
      <c r="AM103" s="14">
        <v>3.7730000000000001</v>
      </c>
      <c r="AN103" s="14">
        <v>78.558999999999997</v>
      </c>
      <c r="AO103" s="14">
        <v>45.462000000000003</v>
      </c>
      <c r="AP103" s="14">
        <v>62.314</v>
      </c>
      <c r="AQ103" s="14">
        <v>11.409000000000001</v>
      </c>
      <c r="AR103" s="14">
        <v>3.3210000000000002</v>
      </c>
      <c r="AS103" s="14">
        <v>7.4290000000000003</v>
      </c>
      <c r="AT103" s="14">
        <v>12.71</v>
      </c>
      <c r="AU103" s="14">
        <v>2.9249999999999998</v>
      </c>
      <c r="AV103" s="14">
        <v>7.8959999999999999</v>
      </c>
      <c r="AW103" s="14">
        <v>519.20600000000002</v>
      </c>
      <c r="AX103" s="14">
        <v>340.21100000000001</v>
      </c>
      <c r="AY103" s="14">
        <v>431.37700000000001</v>
      </c>
      <c r="AZ103" s="14">
        <v>5.1920000000000002</v>
      </c>
      <c r="BA103" s="14">
        <v>3.4020000000000001</v>
      </c>
      <c r="BB103" s="14">
        <v>4.3140000000000001</v>
      </c>
      <c r="BC103" s="14">
        <v>33.320999999999998</v>
      </c>
      <c r="BD103" s="14">
        <v>8.7509999999999994</v>
      </c>
      <c r="BE103" s="14">
        <v>17.175000000000001</v>
      </c>
      <c r="BF103" s="14">
        <v>18.832999999999998</v>
      </c>
      <c r="BG103" s="14">
        <v>38.265999999999998</v>
      </c>
      <c r="BH103" s="15">
        <v>10.281835424084118</v>
      </c>
    </row>
    <row r="104" spans="1:60" ht="15.75" x14ac:dyDescent="0.25">
      <c r="A104" s="21">
        <v>2001</v>
      </c>
      <c r="B104" t="s">
        <v>5</v>
      </c>
      <c r="C104" s="14">
        <v>17.611999999999998</v>
      </c>
      <c r="D104" s="14">
        <v>4.5519999999999996</v>
      </c>
      <c r="E104" s="14">
        <v>11.271000000000001</v>
      </c>
      <c r="F104" s="14">
        <v>14.294</v>
      </c>
      <c r="G104" s="14">
        <v>18.106000000000002</v>
      </c>
      <c r="H104" s="14">
        <v>6.0140000000000002</v>
      </c>
      <c r="I104" s="14">
        <v>5.0069999999999997</v>
      </c>
      <c r="J104" s="14">
        <v>5.5250000000000004</v>
      </c>
      <c r="K104" s="14">
        <v>16.323</v>
      </c>
      <c r="L104" s="14">
        <v>0.91</v>
      </c>
      <c r="M104" s="14">
        <v>8.84</v>
      </c>
      <c r="N104" s="14">
        <v>38.970999999999997</v>
      </c>
      <c r="O104" s="14">
        <v>78.179000000000002</v>
      </c>
      <c r="P104" s="14">
        <v>17.297000000000001</v>
      </c>
      <c r="Q104" s="14">
        <v>48.841999999999999</v>
      </c>
      <c r="R104" s="14">
        <v>42.956000000000003</v>
      </c>
      <c r="S104" s="14">
        <v>40.968000000000004</v>
      </c>
      <c r="T104" s="14">
        <v>41.99</v>
      </c>
      <c r="U104" s="14">
        <v>9.0210000000000008</v>
      </c>
      <c r="V104" s="14">
        <v>8.6489999999999991</v>
      </c>
      <c r="W104" s="14">
        <v>8.84</v>
      </c>
      <c r="X104" s="14">
        <v>6.4429999999999996</v>
      </c>
      <c r="Y104" s="14">
        <v>2.2759999999999998</v>
      </c>
      <c r="Z104" s="14">
        <v>4.641</v>
      </c>
      <c r="AA104" s="14">
        <v>67.44</v>
      </c>
      <c r="AB104" s="14">
        <v>37.780999999999999</v>
      </c>
      <c r="AC104" s="14">
        <v>53.040999999999997</v>
      </c>
      <c r="AD104" s="14">
        <v>320.87900000000002</v>
      </c>
      <c r="AE104" s="14">
        <v>242.619</v>
      </c>
      <c r="AF104" s="14">
        <v>282.88299999999998</v>
      </c>
      <c r="AG104" s="14">
        <v>6.4429999999999996</v>
      </c>
      <c r="AH104" s="19">
        <v>7.6405034000240102</v>
      </c>
      <c r="AI104" s="19">
        <v>2.31894812513044</v>
      </c>
      <c r="AJ104" s="19">
        <v>5.06007432686956</v>
      </c>
      <c r="AK104" s="14">
        <v>9.0210000000000008</v>
      </c>
      <c r="AL104" s="14">
        <v>0.91</v>
      </c>
      <c r="AM104" s="14">
        <v>5.0830000000000002</v>
      </c>
      <c r="AN104" s="14">
        <v>67.44</v>
      </c>
      <c r="AO104" s="14">
        <v>48.250999999999998</v>
      </c>
      <c r="AP104" s="14">
        <v>58.124000000000002</v>
      </c>
      <c r="AQ104" s="14">
        <v>4.7249999999999996</v>
      </c>
      <c r="AR104" s="14">
        <v>1.821</v>
      </c>
      <c r="AS104" s="14">
        <v>3.3149999999999999</v>
      </c>
      <c r="AT104" s="14">
        <v>7.3019999999999996</v>
      </c>
      <c r="AU104" s="14">
        <v>1.3660000000000001</v>
      </c>
      <c r="AV104" s="14">
        <v>4.42</v>
      </c>
      <c r="AW104" s="14">
        <v>470.79399999999998</v>
      </c>
      <c r="AX104" s="14">
        <v>311.35300000000001</v>
      </c>
      <c r="AY104" s="14">
        <v>393.82600000000002</v>
      </c>
      <c r="AZ104" s="14">
        <v>4.7080000000000002</v>
      </c>
      <c r="BA104" s="14">
        <v>3.1139999999999999</v>
      </c>
      <c r="BB104" s="14">
        <v>3.9380000000000002</v>
      </c>
      <c r="BC104" s="14">
        <v>35.171999999999997</v>
      </c>
      <c r="BD104" s="14">
        <v>19.54</v>
      </c>
      <c r="BE104" s="14">
        <v>17.213999999999999</v>
      </c>
      <c r="BF104" s="14">
        <v>18.917999999999999</v>
      </c>
      <c r="BG104" s="14">
        <v>18.824000000000002</v>
      </c>
      <c r="BH104" s="15">
        <v>9.788235294117646</v>
      </c>
    </row>
    <row r="105" spans="1:60" ht="15.75" x14ac:dyDescent="0.25">
      <c r="A105" s="21">
        <v>2001</v>
      </c>
      <c r="B105" t="s">
        <v>6</v>
      </c>
      <c r="C105" s="14">
        <v>11.093</v>
      </c>
      <c r="D105" s="14">
        <v>4.7549999999999999</v>
      </c>
      <c r="E105" s="14">
        <v>7.9370000000000003</v>
      </c>
      <c r="F105" s="14">
        <v>20.518000000000001</v>
      </c>
      <c r="G105" s="14">
        <v>8.0830000000000002</v>
      </c>
      <c r="H105" s="14">
        <v>1.6639999999999999</v>
      </c>
      <c r="I105" s="14">
        <v>3.3559999999999999</v>
      </c>
      <c r="J105" s="14">
        <v>2.5070000000000001</v>
      </c>
      <c r="K105" s="14">
        <v>6.3789999999999996</v>
      </c>
      <c r="L105" s="14">
        <v>1.6779999999999999</v>
      </c>
      <c r="M105" s="14">
        <v>4.0380000000000003</v>
      </c>
      <c r="N105" s="14">
        <v>28.768000000000001</v>
      </c>
      <c r="O105" s="14">
        <v>70.72</v>
      </c>
      <c r="P105" s="14">
        <v>18.738</v>
      </c>
      <c r="Q105" s="14">
        <v>44.838999999999999</v>
      </c>
      <c r="R105" s="14">
        <v>28.288</v>
      </c>
      <c r="S105" s="14">
        <v>32.162999999999997</v>
      </c>
      <c r="T105" s="14">
        <v>30.216999999999999</v>
      </c>
      <c r="U105" s="14">
        <v>3.605</v>
      </c>
      <c r="V105" s="14">
        <v>6.4329999999999998</v>
      </c>
      <c r="W105" s="14">
        <v>5.0129999999999999</v>
      </c>
      <c r="X105" s="14">
        <v>12.757</v>
      </c>
      <c r="Y105" s="14">
        <v>1.119</v>
      </c>
      <c r="Z105" s="14">
        <v>6.9630000000000001</v>
      </c>
      <c r="AA105" s="14">
        <v>39.381999999999998</v>
      </c>
      <c r="AB105" s="14">
        <v>30.484999999999999</v>
      </c>
      <c r="AC105" s="14">
        <v>34.951999999999998</v>
      </c>
      <c r="AD105" s="14">
        <v>271.233</v>
      </c>
      <c r="AE105" s="14">
        <v>219.82599999999999</v>
      </c>
      <c r="AF105" s="14">
        <v>245.63800000000001</v>
      </c>
      <c r="AG105" s="14">
        <v>4.992</v>
      </c>
      <c r="AH105" s="19">
        <v>19.611688566385599</v>
      </c>
      <c r="AI105" s="19">
        <v>5.5284125854312496</v>
      </c>
      <c r="AJ105" s="19">
        <v>12.522653828627501</v>
      </c>
      <c r="AK105" s="14">
        <v>14.976000000000001</v>
      </c>
      <c r="AL105" s="14">
        <v>4.4749999999999996</v>
      </c>
      <c r="AM105" s="14">
        <v>9.7479999999999993</v>
      </c>
      <c r="AN105" s="14">
        <v>51.03</v>
      </c>
      <c r="AO105" s="14">
        <v>38.875</v>
      </c>
      <c r="AP105" s="14">
        <v>44.978000000000002</v>
      </c>
      <c r="AQ105" s="14">
        <v>2.7730000000000001</v>
      </c>
      <c r="AR105" s="14">
        <v>1.6779999999999999</v>
      </c>
      <c r="AS105" s="14">
        <v>2.2280000000000002</v>
      </c>
      <c r="AT105" s="14">
        <v>6.6559999999999997</v>
      </c>
      <c r="AU105" s="14">
        <v>1.958</v>
      </c>
      <c r="AV105" s="14">
        <v>4.3170000000000002</v>
      </c>
      <c r="AW105" s="14">
        <v>405.46300000000002</v>
      </c>
      <c r="AX105" s="14">
        <v>288.34699999999998</v>
      </c>
      <c r="AY105" s="14">
        <v>347.15199999999999</v>
      </c>
      <c r="AZ105" s="14">
        <v>4.0549999999999997</v>
      </c>
      <c r="BA105" s="14">
        <v>2.883</v>
      </c>
      <c r="BB105" s="14">
        <v>3.472</v>
      </c>
      <c r="BC105" s="14">
        <v>2.4220000000000002</v>
      </c>
      <c r="BD105" s="14">
        <v>14.532999999999999</v>
      </c>
      <c r="BE105" s="14">
        <v>21.533999999999999</v>
      </c>
      <c r="BF105" s="14">
        <v>24.591999999999999</v>
      </c>
      <c r="BG105" s="14">
        <v>24.349</v>
      </c>
      <c r="BH105" s="15">
        <v>7.2437302167031898</v>
      </c>
    </row>
    <row r="106" spans="1:60" ht="15.75" x14ac:dyDescent="0.25">
      <c r="A106" s="21">
        <v>2001</v>
      </c>
      <c r="B106" t="s">
        <v>33</v>
      </c>
      <c r="C106" s="14">
        <v>14.481</v>
      </c>
      <c r="D106" s="14">
        <v>3.2669999999999999</v>
      </c>
      <c r="E106" s="14">
        <v>8.8759999999999994</v>
      </c>
      <c r="F106" s="14">
        <v>19.399000000000001</v>
      </c>
      <c r="G106" s="14">
        <v>20.783999999999999</v>
      </c>
      <c r="H106" s="14">
        <v>3.097</v>
      </c>
      <c r="I106" s="14">
        <v>3.016</v>
      </c>
      <c r="J106" s="14">
        <v>3.056</v>
      </c>
      <c r="K106" s="14">
        <v>13.978999999999999</v>
      </c>
      <c r="L106" s="14">
        <v>4.1890000000000001</v>
      </c>
      <c r="M106" s="14">
        <v>9.0860000000000003</v>
      </c>
      <c r="N106" s="14">
        <v>42.633000000000003</v>
      </c>
      <c r="O106" s="14">
        <v>68.054000000000002</v>
      </c>
      <c r="P106" s="14">
        <v>19.268000000000001</v>
      </c>
      <c r="Q106" s="14">
        <v>43.67</v>
      </c>
      <c r="R106" s="14">
        <v>55.497999999999998</v>
      </c>
      <c r="S106" s="14">
        <v>68.191000000000003</v>
      </c>
      <c r="T106" s="14">
        <v>61.841999999999999</v>
      </c>
      <c r="U106" s="14">
        <v>11.217000000000001</v>
      </c>
      <c r="V106" s="14">
        <v>14.66</v>
      </c>
      <c r="W106" s="14">
        <v>12.938000000000001</v>
      </c>
      <c r="X106" s="14">
        <v>10.212</v>
      </c>
      <c r="Y106" s="14">
        <v>2.597</v>
      </c>
      <c r="Z106" s="14">
        <v>6.4059999999999997</v>
      </c>
      <c r="AA106" s="14">
        <v>72.573999999999998</v>
      </c>
      <c r="AB106" s="14">
        <v>52.524999999999999</v>
      </c>
      <c r="AC106" s="14">
        <v>62.554000000000002</v>
      </c>
      <c r="AD106" s="14">
        <v>362.53500000000003</v>
      </c>
      <c r="AE106" s="14">
        <v>335.84399999999999</v>
      </c>
      <c r="AF106" s="14">
        <v>349.23599999999999</v>
      </c>
      <c r="AG106" s="14">
        <v>7.617</v>
      </c>
      <c r="AH106" s="19">
        <v>12.798014789299099</v>
      </c>
      <c r="AI106" s="19">
        <v>2.64283417536967</v>
      </c>
      <c r="AJ106" s="19">
        <v>7.7589946965632004</v>
      </c>
      <c r="AK106" s="14">
        <v>9.6259999999999994</v>
      </c>
      <c r="AL106" s="14">
        <v>1.508</v>
      </c>
      <c r="AM106" s="14">
        <v>5.569</v>
      </c>
      <c r="AN106" s="14">
        <v>50.81</v>
      </c>
      <c r="AO106" s="14">
        <v>46.912999999999997</v>
      </c>
      <c r="AP106" s="14">
        <v>48.945999999999998</v>
      </c>
      <c r="AQ106" s="14">
        <v>5.6920000000000002</v>
      </c>
      <c r="AR106" s="14">
        <v>2.4289999999999998</v>
      </c>
      <c r="AS106" s="14">
        <v>4.0609999999999999</v>
      </c>
      <c r="AT106" s="14">
        <v>4.2690000000000001</v>
      </c>
      <c r="AU106" s="14">
        <v>0.58599999999999997</v>
      </c>
      <c r="AV106" s="14">
        <v>2.4279999999999999</v>
      </c>
      <c r="AW106" s="14">
        <v>489.51799999999997</v>
      </c>
      <c r="AX106" s="14">
        <v>410.23399999999998</v>
      </c>
      <c r="AY106" s="14">
        <v>450.017</v>
      </c>
      <c r="AZ106" s="14">
        <v>4.8949999999999996</v>
      </c>
      <c r="BA106" s="14">
        <v>4.1020000000000003</v>
      </c>
      <c r="BB106" s="14">
        <v>4.5</v>
      </c>
      <c r="BC106" s="14">
        <v>26.087</v>
      </c>
      <c r="BD106" s="14">
        <v>18.841000000000001</v>
      </c>
      <c r="BE106" s="14">
        <v>18.515999999999998</v>
      </c>
      <c r="BF106" s="14">
        <v>20.808</v>
      </c>
      <c r="BG106" s="14">
        <v>47.734000000000002</v>
      </c>
      <c r="BH106" s="15">
        <v>6.205360299837352</v>
      </c>
    </row>
    <row r="107" spans="1:60" ht="15.75" x14ac:dyDescent="0.25">
      <c r="A107" s="21">
        <v>2001</v>
      </c>
      <c r="B107" t="s">
        <v>7</v>
      </c>
      <c r="C107" s="14">
        <v>17.081</v>
      </c>
      <c r="D107" s="14">
        <v>6.8479999999999999</v>
      </c>
      <c r="E107" s="14">
        <v>11.944000000000001</v>
      </c>
      <c r="F107" s="14">
        <v>26.847000000000001</v>
      </c>
      <c r="G107" s="14">
        <v>16.407</v>
      </c>
      <c r="H107" s="14">
        <v>2.544</v>
      </c>
      <c r="I107" s="14">
        <v>2.8839999999999999</v>
      </c>
      <c r="J107" s="14">
        <v>2.714</v>
      </c>
      <c r="K107" s="14">
        <v>11.63</v>
      </c>
      <c r="L107" s="14">
        <v>5.407</v>
      </c>
      <c r="M107" s="14">
        <v>8.5050000000000008</v>
      </c>
      <c r="N107" s="14">
        <v>42.732999999999997</v>
      </c>
      <c r="O107" s="14">
        <v>85.406999999999996</v>
      </c>
      <c r="P107" s="14">
        <v>24.15</v>
      </c>
      <c r="Q107" s="14">
        <v>54.652000000000001</v>
      </c>
      <c r="R107" s="14">
        <v>40.704999999999998</v>
      </c>
      <c r="S107" s="14">
        <v>60.194000000000003</v>
      </c>
      <c r="T107" s="14">
        <v>50.67</v>
      </c>
      <c r="U107" s="14">
        <v>10.903</v>
      </c>
      <c r="V107" s="14">
        <v>15.859</v>
      </c>
      <c r="W107" s="14">
        <v>13.391</v>
      </c>
      <c r="X107" s="14">
        <v>18.535</v>
      </c>
      <c r="Y107" s="14">
        <v>2.5230000000000001</v>
      </c>
      <c r="Z107" s="14">
        <v>10.496</v>
      </c>
      <c r="AA107" s="14">
        <v>68.325999999999993</v>
      </c>
      <c r="AB107" s="14">
        <v>48.66</v>
      </c>
      <c r="AC107" s="14">
        <v>58.451999999999998</v>
      </c>
      <c r="AD107" s="14">
        <v>343.08199999999999</v>
      </c>
      <c r="AE107" s="14">
        <v>309.62</v>
      </c>
      <c r="AF107" s="14">
        <v>326.64400000000001</v>
      </c>
      <c r="AG107" s="14">
        <v>7.9960000000000004</v>
      </c>
      <c r="AH107" s="19">
        <v>10.2912421529279</v>
      </c>
      <c r="AI107" s="19">
        <v>3.6796158481054602</v>
      </c>
      <c r="AJ107" s="19">
        <v>6.9575220089612904</v>
      </c>
      <c r="AK107" s="14">
        <v>7.6319999999999997</v>
      </c>
      <c r="AL107" s="14">
        <v>1.802</v>
      </c>
      <c r="AM107" s="14">
        <v>4.7050000000000001</v>
      </c>
      <c r="AN107" s="14">
        <v>62.146999999999998</v>
      </c>
      <c r="AO107" s="14">
        <v>49.02</v>
      </c>
      <c r="AP107" s="14">
        <v>55.557000000000002</v>
      </c>
      <c r="AQ107" s="14">
        <v>3.9980000000000002</v>
      </c>
      <c r="AR107" s="14">
        <v>2.5230000000000001</v>
      </c>
      <c r="AS107" s="14">
        <v>3.2570000000000001</v>
      </c>
      <c r="AT107" s="14">
        <v>6.5419999999999998</v>
      </c>
      <c r="AU107" s="14">
        <v>3.2440000000000002</v>
      </c>
      <c r="AV107" s="14">
        <v>4.8860000000000001</v>
      </c>
      <c r="AW107" s="14">
        <v>495.72399999999999</v>
      </c>
      <c r="AX107" s="14">
        <v>390.35899999999998</v>
      </c>
      <c r="AY107" s="14">
        <v>443.18599999999998</v>
      </c>
      <c r="AZ107" s="14">
        <v>4.9569999999999999</v>
      </c>
      <c r="BA107" s="14">
        <v>3.9039999999999999</v>
      </c>
      <c r="BB107" s="14">
        <v>4.4320000000000004</v>
      </c>
      <c r="BC107" s="14">
        <v>11.766</v>
      </c>
      <c r="BD107" s="14">
        <v>16.808</v>
      </c>
      <c r="BE107" s="14">
        <v>18.628</v>
      </c>
      <c r="BF107" s="14">
        <v>21.137</v>
      </c>
      <c r="BG107" s="14">
        <v>8.3219999999999992</v>
      </c>
      <c r="BH107" s="15">
        <v>8.4879753682283443</v>
      </c>
    </row>
    <row r="108" spans="1:60" ht="15.75" x14ac:dyDescent="0.25">
      <c r="A108" s="21">
        <v>2001</v>
      </c>
      <c r="B108" t="s">
        <v>8</v>
      </c>
      <c r="C108" s="14">
        <v>4.3259999999999996</v>
      </c>
      <c r="D108" s="14">
        <v>1.123</v>
      </c>
      <c r="E108" s="14">
        <v>2.7189999999999999</v>
      </c>
      <c r="F108" s="14">
        <v>29.440999999999999</v>
      </c>
      <c r="G108" s="14">
        <v>6.6239999999999997</v>
      </c>
      <c r="H108" s="14">
        <v>1.819</v>
      </c>
      <c r="I108" s="14">
        <v>1.758</v>
      </c>
      <c r="J108" s="14">
        <v>1.788</v>
      </c>
      <c r="K108" s="14">
        <v>4.5720000000000001</v>
      </c>
      <c r="L108" s="14">
        <v>2.93</v>
      </c>
      <c r="M108" s="14">
        <v>3.7480000000000002</v>
      </c>
      <c r="N108" s="14">
        <v>40.817</v>
      </c>
      <c r="O108" s="14">
        <v>84.021000000000001</v>
      </c>
      <c r="P108" s="14">
        <v>16.552</v>
      </c>
      <c r="Q108" s="14">
        <v>50.317999999999998</v>
      </c>
      <c r="R108" s="14">
        <v>20.698</v>
      </c>
      <c r="S108" s="14">
        <v>33.837000000000003</v>
      </c>
      <c r="T108" s="14">
        <v>27.388000000000002</v>
      </c>
      <c r="U108" s="14">
        <v>4.9160000000000004</v>
      </c>
      <c r="V108" s="14">
        <v>5.9569999999999999</v>
      </c>
      <c r="W108" s="14">
        <v>5.4379999999999997</v>
      </c>
      <c r="X108" s="14">
        <v>8.0139999999999993</v>
      </c>
      <c r="Y108" s="14">
        <v>0.92800000000000005</v>
      </c>
      <c r="Z108" s="14">
        <v>4.4589999999999996</v>
      </c>
      <c r="AA108" s="14">
        <v>27.974</v>
      </c>
      <c r="AB108" s="14">
        <v>23.045999999999999</v>
      </c>
      <c r="AC108" s="14">
        <v>25.526</v>
      </c>
      <c r="AD108" s="14">
        <v>227.726</v>
      </c>
      <c r="AE108" s="14">
        <v>212.642</v>
      </c>
      <c r="AF108" s="14">
        <v>220.477</v>
      </c>
      <c r="AG108" s="14">
        <v>6.1950000000000003</v>
      </c>
      <c r="AH108" s="19">
        <v>1.82607488854856</v>
      </c>
      <c r="AI108" s="19">
        <v>1.06094166824826</v>
      </c>
      <c r="AJ108" s="19">
        <v>1.43735210994306</v>
      </c>
      <c r="AK108" s="14">
        <v>1.573</v>
      </c>
      <c r="AL108" s="14">
        <v>0.53700000000000003</v>
      </c>
      <c r="AM108" s="14">
        <v>1.0529999999999999</v>
      </c>
      <c r="AN108" s="14">
        <v>94.738</v>
      </c>
      <c r="AO108" s="14">
        <v>82.956999999999994</v>
      </c>
      <c r="AP108" s="14">
        <v>89.048000000000002</v>
      </c>
      <c r="AQ108" s="14">
        <v>9.5869999999999997</v>
      </c>
      <c r="AR108" s="14">
        <v>6.4450000000000003</v>
      </c>
      <c r="AS108" s="14">
        <v>8.0350000000000001</v>
      </c>
      <c r="AT108" s="14">
        <v>6.0469999999999997</v>
      </c>
      <c r="AU108" s="14">
        <v>2.0019999999999998</v>
      </c>
      <c r="AV108" s="14">
        <v>4.0179999999999998</v>
      </c>
      <c r="AW108" s="14">
        <v>434.70499999999998</v>
      </c>
      <c r="AX108" s="14">
        <v>338.95800000000003</v>
      </c>
      <c r="AY108" s="14">
        <v>387.42700000000002</v>
      </c>
      <c r="AZ108" s="14">
        <v>4.3470000000000004</v>
      </c>
      <c r="BA108" s="14">
        <v>3.39</v>
      </c>
      <c r="BB108" s="14">
        <v>3.8740000000000001</v>
      </c>
      <c r="BC108" s="14">
        <v>56.939</v>
      </c>
      <c r="BD108" s="14">
        <v>79.572999999999993</v>
      </c>
      <c r="BE108" s="14">
        <v>25.32</v>
      </c>
      <c r="BF108" s="14">
        <v>29.971</v>
      </c>
      <c r="BG108" s="14">
        <v>95.572999999999993</v>
      </c>
      <c r="BH108" s="15">
        <v>7.6794097920858482</v>
      </c>
    </row>
    <row r="109" spans="1:60" ht="15.75" x14ac:dyDescent="0.25">
      <c r="A109" s="21">
        <v>2001</v>
      </c>
      <c r="B109" t="s">
        <v>9</v>
      </c>
      <c r="C109" s="14">
        <v>20.033999999999999</v>
      </c>
      <c r="D109" s="14">
        <v>5.8929999999999998</v>
      </c>
      <c r="E109" s="14">
        <v>12.989000000000001</v>
      </c>
      <c r="F109" s="14">
        <v>18.675000000000001</v>
      </c>
      <c r="G109" s="14">
        <v>18.542000000000002</v>
      </c>
      <c r="H109" s="14">
        <v>3.5619999999999998</v>
      </c>
      <c r="I109" s="14">
        <v>3.2029999999999998</v>
      </c>
      <c r="J109" s="14">
        <v>3.383</v>
      </c>
      <c r="K109" s="14">
        <v>14.31</v>
      </c>
      <c r="L109" s="14">
        <v>7.2380000000000004</v>
      </c>
      <c r="M109" s="14">
        <v>10.819000000000001</v>
      </c>
      <c r="N109" s="14">
        <v>51.064999999999998</v>
      </c>
      <c r="O109" s="14">
        <v>121.922</v>
      </c>
      <c r="P109" s="14">
        <v>27.414999999999999</v>
      </c>
      <c r="Q109" s="14">
        <v>74.932000000000002</v>
      </c>
      <c r="R109" s="14">
        <v>40.131999999999998</v>
      </c>
      <c r="S109" s="14">
        <v>55.598999999999997</v>
      </c>
      <c r="T109" s="14">
        <v>47.966000000000001</v>
      </c>
      <c r="U109" s="14">
        <v>8.3320000000000007</v>
      </c>
      <c r="V109" s="14">
        <v>13.067</v>
      </c>
      <c r="W109" s="14">
        <v>10.691000000000001</v>
      </c>
      <c r="X109" s="14">
        <v>35.170999999999999</v>
      </c>
      <c r="Y109" s="14">
        <v>4.74</v>
      </c>
      <c r="Z109" s="14">
        <v>20.010000000000002</v>
      </c>
      <c r="AA109" s="14">
        <v>79.119</v>
      </c>
      <c r="AB109" s="14">
        <v>59.890999999999998</v>
      </c>
      <c r="AC109" s="14">
        <v>69.73</v>
      </c>
      <c r="AD109" s="14">
        <v>373.97</v>
      </c>
      <c r="AE109" s="14">
        <v>334.61900000000003</v>
      </c>
      <c r="AF109" s="14">
        <v>355.322</v>
      </c>
      <c r="AG109" s="14">
        <v>8.9039999999999999</v>
      </c>
      <c r="AH109" s="19">
        <v>15.4787036091726</v>
      </c>
      <c r="AI109" s="19">
        <v>1.8596190485850801</v>
      </c>
      <c r="AJ109" s="19">
        <v>8.7587222275515995</v>
      </c>
      <c r="AK109" s="14">
        <v>12.847</v>
      </c>
      <c r="AL109" s="14">
        <v>1.665</v>
      </c>
      <c r="AM109" s="14">
        <v>7.2759999999999998</v>
      </c>
      <c r="AN109" s="14">
        <v>75.938999999999993</v>
      </c>
      <c r="AO109" s="14">
        <v>58.353000000000002</v>
      </c>
      <c r="AP109" s="14">
        <v>67.400999999999996</v>
      </c>
      <c r="AQ109" s="14">
        <v>5.1520000000000001</v>
      </c>
      <c r="AR109" s="14">
        <v>2.6259999999999999</v>
      </c>
      <c r="AS109" s="14">
        <v>3.8929999999999998</v>
      </c>
      <c r="AT109" s="14">
        <v>7.4409999999999998</v>
      </c>
      <c r="AU109" s="14">
        <v>1.345</v>
      </c>
      <c r="AV109" s="14">
        <v>4.4359999999999999</v>
      </c>
      <c r="AW109" s="14">
        <v>583.34199999999998</v>
      </c>
      <c r="AX109" s="14">
        <v>428.714</v>
      </c>
      <c r="AY109" s="14">
        <v>507.57900000000001</v>
      </c>
      <c r="AZ109" s="14">
        <v>5.8330000000000002</v>
      </c>
      <c r="BA109" s="14">
        <v>4.2869999999999999</v>
      </c>
      <c r="BB109" s="14">
        <v>5.0759999999999996</v>
      </c>
      <c r="BC109" s="14">
        <v>36.673000000000002</v>
      </c>
      <c r="BD109" s="14">
        <v>15.003</v>
      </c>
      <c r="BE109" s="14">
        <v>17.748999999999999</v>
      </c>
      <c r="BF109" s="14">
        <v>19.989000000000001</v>
      </c>
      <c r="BG109" s="14">
        <v>74.289000000000001</v>
      </c>
      <c r="BH109" s="15">
        <v>11.597353107072596</v>
      </c>
    </row>
    <row r="110" spans="1:60" ht="15.75" x14ac:dyDescent="0.25">
      <c r="A110" s="21">
        <v>2001</v>
      </c>
      <c r="B110" t="s">
        <v>34</v>
      </c>
      <c r="C110" s="14">
        <v>13.288</v>
      </c>
      <c r="D110" s="14">
        <v>5.3780000000000001</v>
      </c>
      <c r="E110" s="14">
        <v>9.1910000000000007</v>
      </c>
      <c r="F110" s="14">
        <v>13.669</v>
      </c>
      <c r="G110" s="14">
        <v>22.143999999999998</v>
      </c>
      <c r="H110" s="14">
        <v>4.1920000000000002</v>
      </c>
      <c r="I110" s="14">
        <v>4.4080000000000004</v>
      </c>
      <c r="J110" s="14">
        <v>4.3040000000000003</v>
      </c>
      <c r="K110" s="14">
        <v>8.4559999999999995</v>
      </c>
      <c r="L110" s="14">
        <v>4.9370000000000003</v>
      </c>
      <c r="M110" s="14">
        <v>6.633</v>
      </c>
      <c r="N110" s="14">
        <v>50.634</v>
      </c>
      <c r="O110" s="14">
        <v>69.78</v>
      </c>
      <c r="P110" s="14">
        <v>20.806999999999999</v>
      </c>
      <c r="Q110" s="14">
        <v>44.412999999999997</v>
      </c>
      <c r="R110" s="14">
        <v>72.244</v>
      </c>
      <c r="S110" s="14">
        <v>81.158000000000001</v>
      </c>
      <c r="T110" s="14">
        <v>76.861000000000004</v>
      </c>
      <c r="U110" s="14">
        <v>10.468999999999999</v>
      </c>
      <c r="V110" s="14">
        <v>15.804</v>
      </c>
      <c r="W110" s="14">
        <v>13.233000000000001</v>
      </c>
      <c r="X110" s="14">
        <v>17.835999999999999</v>
      </c>
      <c r="Y110" s="14">
        <v>2.27</v>
      </c>
      <c r="Z110" s="14">
        <v>9.7729999999999997</v>
      </c>
      <c r="AA110" s="14">
        <v>72.977999999999994</v>
      </c>
      <c r="AB110" s="14">
        <v>69.144999999999996</v>
      </c>
      <c r="AC110" s="14">
        <v>70.992999999999995</v>
      </c>
      <c r="AD110" s="14">
        <v>416.952</v>
      </c>
      <c r="AE110" s="14">
        <v>420.86599999999999</v>
      </c>
      <c r="AF110" s="14">
        <v>419.10500000000002</v>
      </c>
      <c r="AG110" s="14">
        <v>10.468999999999999</v>
      </c>
      <c r="AH110" s="19">
        <v>9.1660984941230303</v>
      </c>
      <c r="AI110" s="19">
        <v>2.6309751434034401</v>
      </c>
      <c r="AJ110" s="19">
        <v>5.8564681902366802</v>
      </c>
      <c r="AK110" s="14">
        <v>7.2240000000000002</v>
      </c>
      <c r="AL110" s="14">
        <v>1.587</v>
      </c>
      <c r="AM110" s="14">
        <v>4.3040000000000003</v>
      </c>
      <c r="AN110" s="14">
        <v>72.811999999999998</v>
      </c>
      <c r="AO110" s="14">
        <v>56.625</v>
      </c>
      <c r="AP110" s="14">
        <v>64.45</v>
      </c>
      <c r="AQ110" s="14">
        <v>2.0369999999999999</v>
      </c>
      <c r="AR110" s="14">
        <v>0.97</v>
      </c>
      <c r="AS110" s="14">
        <v>1.484</v>
      </c>
      <c r="AT110" s="14">
        <v>12.53</v>
      </c>
      <c r="AU110" s="14">
        <v>1.7629999999999999</v>
      </c>
      <c r="AV110" s="14">
        <v>6.9530000000000003</v>
      </c>
      <c r="AW110" s="14">
        <v>565.77300000000002</v>
      </c>
      <c r="AX110" s="14">
        <v>500.96600000000001</v>
      </c>
      <c r="AY110" s="14">
        <v>532.35299999999995</v>
      </c>
      <c r="AZ110" s="14">
        <v>5.6580000000000004</v>
      </c>
      <c r="BA110" s="14">
        <v>5.01</v>
      </c>
      <c r="BB110" s="14">
        <v>5.3239999999999998</v>
      </c>
      <c r="BC110" s="14">
        <v>34.649000000000001</v>
      </c>
      <c r="BD110" s="14">
        <v>9.8450000000000006</v>
      </c>
      <c r="BE110" s="14">
        <v>16.408000000000001</v>
      </c>
      <c r="BF110" s="14">
        <v>19.757000000000001</v>
      </c>
      <c r="BG110" s="14">
        <v>67.513999999999996</v>
      </c>
      <c r="BH110" s="15">
        <v>11.45277112870558</v>
      </c>
    </row>
    <row r="111" spans="1:60" ht="15.75" x14ac:dyDescent="0.25">
      <c r="A111" s="21">
        <v>2001</v>
      </c>
      <c r="B111" t="s">
        <v>10</v>
      </c>
      <c r="C111" s="14">
        <v>10.291</v>
      </c>
      <c r="D111" s="14">
        <v>2.38</v>
      </c>
      <c r="E111" s="14">
        <v>6.2880000000000003</v>
      </c>
      <c r="F111" s="14">
        <v>17.456</v>
      </c>
      <c r="G111" s="14">
        <v>14.256</v>
      </c>
      <c r="H111" s="14">
        <v>2.9790000000000001</v>
      </c>
      <c r="I111" s="14">
        <v>2.7759999999999998</v>
      </c>
      <c r="J111" s="14">
        <v>2.8759999999999999</v>
      </c>
      <c r="K111" s="14">
        <v>12.186999999999999</v>
      </c>
      <c r="L111" s="14">
        <v>5.2880000000000003</v>
      </c>
      <c r="M111" s="14">
        <v>8.7629999999999999</v>
      </c>
      <c r="N111" s="14">
        <v>59.491999999999997</v>
      </c>
      <c r="O111" s="14">
        <v>83.816999999999993</v>
      </c>
      <c r="P111" s="14">
        <v>17.45</v>
      </c>
      <c r="Q111" s="14">
        <v>50.436</v>
      </c>
      <c r="R111" s="14">
        <v>43.466000000000001</v>
      </c>
      <c r="S111" s="14">
        <v>49.441000000000003</v>
      </c>
      <c r="T111" s="14">
        <v>46.622999999999998</v>
      </c>
      <c r="U111" s="14">
        <v>8.5310000000000006</v>
      </c>
      <c r="V111" s="14">
        <v>7.6669999999999998</v>
      </c>
      <c r="W111" s="14">
        <v>8.0939999999999994</v>
      </c>
      <c r="X111" s="14">
        <v>20.988</v>
      </c>
      <c r="Y111" s="14">
        <v>1.851</v>
      </c>
      <c r="Z111" s="14">
        <v>11.438000000000001</v>
      </c>
      <c r="AA111" s="14">
        <v>47.122</v>
      </c>
      <c r="AB111" s="14">
        <v>38.469000000000001</v>
      </c>
      <c r="AC111" s="14">
        <v>42.743000000000002</v>
      </c>
      <c r="AD111" s="14">
        <v>316.71699999999998</v>
      </c>
      <c r="AE111" s="14">
        <v>277.08</v>
      </c>
      <c r="AF111" s="14">
        <v>297.464</v>
      </c>
      <c r="AG111" s="14">
        <v>10.833</v>
      </c>
      <c r="AH111" s="19">
        <v>8.4231214684308409</v>
      </c>
      <c r="AI111" s="19">
        <v>2.73743857872189</v>
      </c>
      <c r="AJ111" s="19">
        <v>5.5442552852346099</v>
      </c>
      <c r="AK111" s="14">
        <v>6.77</v>
      </c>
      <c r="AL111" s="14">
        <v>1.454</v>
      </c>
      <c r="AM111" s="14">
        <v>4.08</v>
      </c>
      <c r="AN111" s="14">
        <v>39.268000000000001</v>
      </c>
      <c r="AO111" s="14">
        <v>28.553999999999998</v>
      </c>
      <c r="AP111" s="14">
        <v>33.981000000000002</v>
      </c>
      <c r="AQ111" s="14">
        <v>5.2809999999999997</v>
      </c>
      <c r="AR111" s="14">
        <v>1.3220000000000001</v>
      </c>
      <c r="AS111" s="14">
        <v>3.278</v>
      </c>
      <c r="AT111" s="14">
        <v>3.3849999999999998</v>
      </c>
      <c r="AU111" s="14">
        <v>0.39700000000000002</v>
      </c>
      <c r="AV111" s="14">
        <v>1.873</v>
      </c>
      <c r="AW111" s="14">
        <v>453.47800000000001</v>
      </c>
      <c r="AX111" s="14">
        <v>334.85</v>
      </c>
      <c r="AY111" s="14">
        <v>394.79</v>
      </c>
      <c r="AZ111" s="14">
        <v>4.5350000000000001</v>
      </c>
      <c r="BA111" s="14">
        <v>3.3479999999999999</v>
      </c>
      <c r="BB111" s="14">
        <v>3.948</v>
      </c>
      <c r="BC111" s="14">
        <v>43.786000000000001</v>
      </c>
      <c r="BD111" s="14">
        <v>12.433</v>
      </c>
      <c r="BE111" s="14">
        <v>20.218</v>
      </c>
      <c r="BF111" s="14">
        <v>23.672999999999998</v>
      </c>
      <c r="BG111" s="14">
        <v>47.293999999999997</v>
      </c>
      <c r="BH111" s="15">
        <v>1.8392012611665791</v>
      </c>
    </row>
    <row r="112" spans="1:60" ht="15.75" x14ac:dyDescent="0.25">
      <c r="A112" s="21">
        <v>2001</v>
      </c>
      <c r="B112" t="s">
        <v>11</v>
      </c>
      <c r="C112" s="14">
        <v>20.283000000000001</v>
      </c>
      <c r="D112" s="14">
        <v>5.6139999999999999</v>
      </c>
      <c r="E112" s="14">
        <v>12.695</v>
      </c>
      <c r="F112" s="14">
        <v>13.423999999999999</v>
      </c>
      <c r="G112" s="14">
        <v>12.244</v>
      </c>
      <c r="H112" s="14">
        <v>2.02</v>
      </c>
      <c r="I112" s="14">
        <v>2.4860000000000002</v>
      </c>
      <c r="J112" s="14">
        <v>2.2610000000000001</v>
      </c>
      <c r="K112" s="14">
        <v>5.93</v>
      </c>
      <c r="L112" s="14">
        <v>3.6890000000000001</v>
      </c>
      <c r="M112" s="14">
        <v>4.7709999999999999</v>
      </c>
      <c r="N112" s="14">
        <v>49.433999999999997</v>
      </c>
      <c r="O112" s="14">
        <v>73.656000000000006</v>
      </c>
      <c r="P112" s="14">
        <v>21.294</v>
      </c>
      <c r="Q112" s="14">
        <v>46.591000000000001</v>
      </c>
      <c r="R112" s="14">
        <v>49.762999999999998</v>
      </c>
      <c r="S112" s="14">
        <v>59.472000000000001</v>
      </c>
      <c r="T112" s="14">
        <v>54.826999999999998</v>
      </c>
      <c r="U112" s="14">
        <v>9.7550000000000008</v>
      </c>
      <c r="V112" s="14">
        <v>12.993</v>
      </c>
      <c r="W112" s="14">
        <v>11.43</v>
      </c>
      <c r="X112" s="14">
        <v>8.423</v>
      </c>
      <c r="Y112" s="14">
        <v>1.6439999999999999</v>
      </c>
      <c r="Z112" s="14">
        <v>4.9160000000000004</v>
      </c>
      <c r="AA112" s="14">
        <v>41.683999999999997</v>
      </c>
      <c r="AB112" s="14">
        <v>31.56</v>
      </c>
      <c r="AC112" s="14">
        <v>36.447000000000003</v>
      </c>
      <c r="AD112" s="14">
        <v>319.03500000000003</v>
      </c>
      <c r="AE112" s="14">
        <v>287.05200000000002</v>
      </c>
      <c r="AF112" s="14">
        <v>302.59399999999999</v>
      </c>
      <c r="AG112" s="14">
        <v>8.2940000000000005</v>
      </c>
      <c r="AH112" s="19">
        <v>9.2278690433556001</v>
      </c>
      <c r="AI112" s="19">
        <v>2.2014243215360301</v>
      </c>
      <c r="AJ112" s="19">
        <v>5.5507873477657297</v>
      </c>
      <c r="AK112" s="14">
        <v>5.6719999999999997</v>
      </c>
      <c r="AL112" s="14">
        <v>1.444</v>
      </c>
      <c r="AM112" s="14">
        <v>3.4849999999999999</v>
      </c>
      <c r="AN112" s="14">
        <v>73.399000000000001</v>
      </c>
      <c r="AO112" s="14">
        <v>59.993000000000002</v>
      </c>
      <c r="AP112" s="14">
        <v>66.484999999999999</v>
      </c>
      <c r="AQ112" s="14">
        <v>1.9339999999999999</v>
      </c>
      <c r="AR112" s="14">
        <v>0.96199999999999997</v>
      </c>
      <c r="AS112" s="14">
        <v>1.431</v>
      </c>
      <c r="AT112" s="14">
        <v>3.61</v>
      </c>
      <c r="AU112" s="14">
        <v>1.083</v>
      </c>
      <c r="AV112" s="14">
        <v>2.3029999999999999</v>
      </c>
      <c r="AW112" s="14">
        <v>472.19200000000001</v>
      </c>
      <c r="AX112" s="14">
        <v>376.15899999999999</v>
      </c>
      <c r="AY112" s="14">
        <v>422.661</v>
      </c>
      <c r="AZ112" s="14">
        <v>4.7220000000000004</v>
      </c>
      <c r="BA112" s="14">
        <v>3.762</v>
      </c>
      <c r="BB112" s="14">
        <v>4.2270000000000003</v>
      </c>
      <c r="BC112" s="14">
        <v>32.94</v>
      </c>
      <c r="BD112" s="14">
        <v>32.615000000000002</v>
      </c>
      <c r="BE112" s="14">
        <v>22.815000000000001</v>
      </c>
      <c r="BF112" s="14">
        <v>26.614999999999998</v>
      </c>
      <c r="BG112" s="14">
        <v>43.116999999999997</v>
      </c>
      <c r="BH112" s="15">
        <v>10.238399485728173</v>
      </c>
    </row>
    <row r="113" spans="1:60" ht="15.75" x14ac:dyDescent="0.25">
      <c r="A113" s="21">
        <v>2001</v>
      </c>
      <c r="B113" t="s">
        <v>12</v>
      </c>
      <c r="C113" s="14">
        <v>13.076000000000001</v>
      </c>
      <c r="D113" s="14">
        <v>4.4459999999999997</v>
      </c>
      <c r="E113" s="14">
        <v>8.6590000000000007</v>
      </c>
      <c r="F113" s="14">
        <v>22.25</v>
      </c>
      <c r="G113" s="14">
        <v>9.0749999999999993</v>
      </c>
      <c r="H113" s="14">
        <v>1.877</v>
      </c>
      <c r="I113" s="14">
        <v>1.9139999999999999</v>
      </c>
      <c r="J113" s="14">
        <v>1.8959999999999999</v>
      </c>
      <c r="K113" s="14">
        <v>6.15</v>
      </c>
      <c r="L113" s="14">
        <v>2.7789999999999999</v>
      </c>
      <c r="M113" s="14">
        <v>4.4240000000000004</v>
      </c>
      <c r="N113" s="14">
        <v>40.929000000000002</v>
      </c>
      <c r="O113" s="14">
        <v>96.454999999999998</v>
      </c>
      <c r="P113" s="14">
        <v>21.983000000000001</v>
      </c>
      <c r="Q113" s="14">
        <v>58.371000000000002</v>
      </c>
      <c r="R113" s="14">
        <v>29.324999999999999</v>
      </c>
      <c r="S113" s="14">
        <v>35.073</v>
      </c>
      <c r="T113" s="14">
        <v>32.298999999999999</v>
      </c>
      <c r="U113" s="14">
        <v>5.5670000000000002</v>
      </c>
      <c r="V113" s="14">
        <v>9.077</v>
      </c>
      <c r="W113" s="14">
        <v>7.3639999999999999</v>
      </c>
      <c r="X113" s="14">
        <v>37.417000000000002</v>
      </c>
      <c r="Y113" s="14">
        <v>3.7050000000000001</v>
      </c>
      <c r="Z113" s="14">
        <v>20.163</v>
      </c>
      <c r="AA113" s="14">
        <v>32.173000000000002</v>
      </c>
      <c r="AB113" s="14">
        <v>23.959</v>
      </c>
      <c r="AC113" s="14">
        <v>28.001000000000001</v>
      </c>
      <c r="AD113" s="14">
        <v>229.226</v>
      </c>
      <c r="AE113" s="14">
        <v>203.34</v>
      </c>
      <c r="AF113" s="14">
        <v>216.072</v>
      </c>
      <c r="AG113" s="14">
        <v>7.056</v>
      </c>
      <c r="AH113" s="19">
        <v>2.5003083713657999</v>
      </c>
      <c r="AI113" s="19">
        <v>1.89315954128744</v>
      </c>
      <c r="AJ113" s="19">
        <v>2.1883842186698401</v>
      </c>
      <c r="AK113" s="14">
        <v>3.819</v>
      </c>
      <c r="AL113" s="14">
        <v>1.05</v>
      </c>
      <c r="AM113" s="14">
        <v>2.4020000000000001</v>
      </c>
      <c r="AN113" s="14">
        <v>57.161000000000001</v>
      </c>
      <c r="AO113" s="14">
        <v>48.164000000000001</v>
      </c>
      <c r="AP113" s="14">
        <v>52.588000000000001</v>
      </c>
      <c r="AQ113" s="14">
        <v>6.7969999999999997</v>
      </c>
      <c r="AR113" s="14">
        <v>3.2109999999999999</v>
      </c>
      <c r="AS113" s="14">
        <v>4.9619999999999997</v>
      </c>
      <c r="AT113" s="14">
        <v>8.7390000000000008</v>
      </c>
      <c r="AU113" s="14">
        <v>1.976</v>
      </c>
      <c r="AV113" s="14">
        <v>5.2779999999999996</v>
      </c>
      <c r="AW113" s="14">
        <v>395.012</v>
      </c>
      <c r="AX113" s="14">
        <v>284.47800000000001</v>
      </c>
      <c r="AY113" s="14">
        <v>338.63</v>
      </c>
      <c r="AZ113" s="14">
        <v>3.95</v>
      </c>
      <c r="BA113" s="14">
        <v>2.8450000000000002</v>
      </c>
      <c r="BB113" s="14">
        <v>3.3860000000000001</v>
      </c>
      <c r="BC113" s="14">
        <v>31.38</v>
      </c>
      <c r="BD113" s="14">
        <v>42.072000000000003</v>
      </c>
      <c r="BE113" s="14">
        <v>23.853000000000002</v>
      </c>
      <c r="BF113" s="14">
        <v>28.420999999999999</v>
      </c>
      <c r="BG113" s="14">
        <v>114.672</v>
      </c>
      <c r="BH113" s="15">
        <v>3.2827800200114674</v>
      </c>
    </row>
    <row r="114" spans="1:60" ht="15.75" x14ac:dyDescent="0.25">
      <c r="A114" s="21">
        <v>2001</v>
      </c>
      <c r="B114" t="s">
        <v>13</v>
      </c>
      <c r="C114" s="14">
        <v>9.8260000000000005</v>
      </c>
      <c r="D114" s="14">
        <v>3.3679999999999999</v>
      </c>
      <c r="E114" s="14">
        <v>6.5170000000000003</v>
      </c>
      <c r="F114" s="14">
        <v>16.995000000000001</v>
      </c>
      <c r="G114" s="14">
        <v>12.427</v>
      </c>
      <c r="H114" s="14">
        <v>2.4790000000000001</v>
      </c>
      <c r="I114" s="14">
        <v>2.3580000000000001</v>
      </c>
      <c r="J114" s="14">
        <v>2.4169999999999998</v>
      </c>
      <c r="K114" s="14">
        <v>5.4</v>
      </c>
      <c r="L114" s="14">
        <v>3.2</v>
      </c>
      <c r="M114" s="14">
        <v>4.2720000000000002</v>
      </c>
      <c r="N114" s="14">
        <v>43.137999999999998</v>
      </c>
      <c r="O114" s="14">
        <v>78.165999999999997</v>
      </c>
      <c r="P114" s="14">
        <v>22.736999999999998</v>
      </c>
      <c r="Q114" s="14">
        <v>49.802999999999997</v>
      </c>
      <c r="R114" s="14">
        <v>40.012</v>
      </c>
      <c r="S114" s="14">
        <v>49.768999999999998</v>
      </c>
      <c r="T114" s="14">
        <v>45.012</v>
      </c>
      <c r="U114" s="14">
        <v>7.3470000000000004</v>
      </c>
      <c r="V114" s="14">
        <v>11.116</v>
      </c>
      <c r="W114" s="14">
        <v>9.2789999999999999</v>
      </c>
      <c r="X114" s="14">
        <v>9.1180000000000003</v>
      </c>
      <c r="Y114" s="14">
        <v>1.6839999999999999</v>
      </c>
      <c r="Z114" s="14">
        <v>5.3079999999999998</v>
      </c>
      <c r="AA114" s="14">
        <v>33.107999999999997</v>
      </c>
      <c r="AB114" s="14">
        <v>30.062999999999999</v>
      </c>
      <c r="AC114" s="14">
        <v>31.547000000000001</v>
      </c>
      <c r="AD114" s="14">
        <v>337.714</v>
      </c>
      <c r="AE114" s="14">
        <v>277.47500000000002</v>
      </c>
      <c r="AF114" s="14">
        <v>306.92899999999997</v>
      </c>
      <c r="AG114" s="14">
        <v>7.9669999999999996</v>
      </c>
      <c r="AH114" s="19">
        <v>5.5499670470706599</v>
      </c>
      <c r="AI114" s="19">
        <v>1.9423216786838799</v>
      </c>
      <c r="AJ114" s="19">
        <v>3.6838662287703299</v>
      </c>
      <c r="AK114" s="14">
        <v>4.5149999999999997</v>
      </c>
      <c r="AL114" s="14">
        <v>1.179</v>
      </c>
      <c r="AM114" s="14">
        <v>2.8050000000000002</v>
      </c>
      <c r="AN114" s="14">
        <v>56.743000000000002</v>
      </c>
      <c r="AO114" s="14">
        <v>52.631999999999998</v>
      </c>
      <c r="AP114" s="14">
        <v>54.722000000000001</v>
      </c>
      <c r="AQ114" s="14">
        <v>3.452</v>
      </c>
      <c r="AR114" s="14">
        <v>2.0209999999999999</v>
      </c>
      <c r="AS114" s="14">
        <v>2.7189999999999999</v>
      </c>
      <c r="AT114" s="14">
        <v>3.806</v>
      </c>
      <c r="AU114" s="14">
        <v>0.67400000000000004</v>
      </c>
      <c r="AV114" s="14">
        <v>2.2010000000000001</v>
      </c>
      <c r="AW114" s="14">
        <v>479.79300000000001</v>
      </c>
      <c r="AX114" s="14">
        <v>359.41199999999998</v>
      </c>
      <c r="AY114" s="14">
        <v>418.31599999999997</v>
      </c>
      <c r="AZ114" s="14">
        <v>4.798</v>
      </c>
      <c r="BA114" s="14">
        <v>3.5939999999999999</v>
      </c>
      <c r="BB114" s="14">
        <v>4.1829999999999998</v>
      </c>
      <c r="BC114" s="14">
        <v>34.228999999999999</v>
      </c>
      <c r="BD114" s="14">
        <v>19.664000000000001</v>
      </c>
      <c r="BE114" s="14">
        <v>23.084</v>
      </c>
      <c r="BF114" s="14">
        <v>27.146000000000001</v>
      </c>
      <c r="BG114" s="14">
        <v>53.968000000000004</v>
      </c>
      <c r="BH114" s="15">
        <v>8.1132618550766349</v>
      </c>
    </row>
    <row r="115" spans="1:60" ht="15.75" x14ac:dyDescent="0.25">
      <c r="A115" s="21">
        <v>2001</v>
      </c>
      <c r="B115" t="s">
        <v>14</v>
      </c>
      <c r="C115" s="14">
        <v>28.652999999999999</v>
      </c>
      <c r="D115" s="14">
        <v>8.5210000000000008</v>
      </c>
      <c r="E115" s="14">
        <v>18.402000000000001</v>
      </c>
      <c r="F115" s="14">
        <v>16.68</v>
      </c>
      <c r="G115" s="14">
        <v>17.826000000000001</v>
      </c>
      <c r="H115" s="14">
        <v>3.36</v>
      </c>
      <c r="I115" s="14">
        <v>3.3780000000000001</v>
      </c>
      <c r="J115" s="14">
        <v>3.3690000000000002</v>
      </c>
      <c r="K115" s="14">
        <v>11.324</v>
      </c>
      <c r="L115" s="14">
        <v>5.681</v>
      </c>
      <c r="M115" s="14">
        <v>8.4459999999999997</v>
      </c>
      <c r="N115" s="14">
        <v>57.073</v>
      </c>
      <c r="O115" s="14">
        <v>84.435000000000002</v>
      </c>
      <c r="P115" s="14">
        <v>23.081</v>
      </c>
      <c r="Q115" s="14">
        <v>53.162999999999997</v>
      </c>
      <c r="R115" s="14">
        <v>48.844000000000001</v>
      </c>
      <c r="S115" s="14">
        <v>53.725999999999999</v>
      </c>
      <c r="T115" s="14">
        <v>51.348999999999997</v>
      </c>
      <c r="U115" s="14">
        <v>9.6760000000000002</v>
      </c>
      <c r="V115" s="14">
        <v>14.62</v>
      </c>
      <c r="W115" s="14">
        <v>12.196999999999999</v>
      </c>
      <c r="X115" s="14">
        <v>13.16</v>
      </c>
      <c r="Y115" s="14">
        <v>1.4350000000000001</v>
      </c>
      <c r="Z115" s="14">
        <v>7.181</v>
      </c>
      <c r="AA115" s="14">
        <v>54.661999999999999</v>
      </c>
      <c r="AB115" s="14">
        <v>45.743000000000002</v>
      </c>
      <c r="AC115" s="14">
        <v>50.174999999999997</v>
      </c>
      <c r="AD115" s="14">
        <v>364</v>
      </c>
      <c r="AE115" s="14">
        <v>331.95299999999997</v>
      </c>
      <c r="AF115" s="14">
        <v>347.84100000000001</v>
      </c>
      <c r="AG115" s="14">
        <v>10.266999999999999</v>
      </c>
      <c r="AH115" s="19">
        <v>9.2276680489607301</v>
      </c>
      <c r="AI115" s="19">
        <v>1.91831507481045</v>
      </c>
      <c r="AJ115" s="19">
        <v>5.5071327133057002</v>
      </c>
      <c r="AK115" s="14">
        <v>7.7160000000000002</v>
      </c>
      <c r="AL115" s="14">
        <v>1.256</v>
      </c>
      <c r="AM115" s="14">
        <v>4.4210000000000003</v>
      </c>
      <c r="AN115" s="14">
        <v>70.311000000000007</v>
      </c>
      <c r="AO115" s="14">
        <v>56.237000000000002</v>
      </c>
      <c r="AP115" s="14">
        <v>63.18</v>
      </c>
      <c r="AQ115" s="14">
        <v>3.2669999999999999</v>
      </c>
      <c r="AR115" s="14">
        <v>1.405</v>
      </c>
      <c r="AS115" s="14">
        <v>2.3170000000000002</v>
      </c>
      <c r="AT115" s="14">
        <v>9.0839999999999996</v>
      </c>
      <c r="AU115" s="14">
        <v>1.4650000000000001</v>
      </c>
      <c r="AV115" s="14">
        <v>5.1989999999999998</v>
      </c>
      <c r="AW115" s="14">
        <v>524.00400000000002</v>
      </c>
      <c r="AX115" s="14">
        <v>414.97899999999998</v>
      </c>
      <c r="AY115" s="14">
        <v>468.68099999999998</v>
      </c>
      <c r="AZ115" s="14">
        <v>5.24</v>
      </c>
      <c r="BA115" s="14">
        <v>4.1500000000000004</v>
      </c>
      <c r="BB115" s="14">
        <v>4.6870000000000003</v>
      </c>
      <c r="BC115" s="14">
        <v>23.181999999999999</v>
      </c>
      <c r="BD115" s="14">
        <v>16.812999999999999</v>
      </c>
      <c r="BE115" s="14">
        <v>19.843</v>
      </c>
      <c r="BF115" s="14">
        <v>23.31</v>
      </c>
      <c r="BG115" s="14">
        <v>42.581000000000003</v>
      </c>
      <c r="BH115" s="15">
        <v>8.948123996301522</v>
      </c>
    </row>
    <row r="116" spans="1:60" ht="15.75" x14ac:dyDescent="0.25">
      <c r="A116" s="21">
        <v>2001</v>
      </c>
      <c r="B116" t="s">
        <v>15</v>
      </c>
      <c r="C116" s="14">
        <v>16.388000000000002</v>
      </c>
      <c r="D116" s="14">
        <v>5.1150000000000002</v>
      </c>
      <c r="E116" s="14">
        <v>10.679</v>
      </c>
      <c r="F116" s="14">
        <v>14.641</v>
      </c>
      <c r="G116" s="14">
        <v>13.965999999999999</v>
      </c>
      <c r="H116" s="14">
        <v>2.1440000000000001</v>
      </c>
      <c r="I116" s="14">
        <v>2.157</v>
      </c>
      <c r="J116" s="14">
        <v>2.1509999999999998</v>
      </c>
      <c r="K116" s="14">
        <v>4.6180000000000003</v>
      </c>
      <c r="L116" s="14">
        <v>2.4340000000000002</v>
      </c>
      <c r="M116" s="14">
        <v>3.51</v>
      </c>
      <c r="N116" s="14">
        <v>33.26</v>
      </c>
      <c r="O116" s="14">
        <v>72.42</v>
      </c>
      <c r="P116" s="14">
        <v>20.241</v>
      </c>
      <c r="Q116" s="14">
        <v>46.033000000000001</v>
      </c>
      <c r="R116" s="14">
        <v>46.991</v>
      </c>
      <c r="S116" s="14">
        <v>52.942</v>
      </c>
      <c r="T116" s="14">
        <v>50.015999999999998</v>
      </c>
      <c r="U116" s="14">
        <v>7.5119999999999996</v>
      </c>
      <c r="V116" s="14">
        <v>10.507</v>
      </c>
      <c r="W116" s="14">
        <v>9.0310000000000006</v>
      </c>
      <c r="X116" s="14">
        <v>25.295000000000002</v>
      </c>
      <c r="Y116" s="14">
        <v>4.8529999999999998</v>
      </c>
      <c r="Z116" s="14">
        <v>14.994999999999999</v>
      </c>
      <c r="AA116" s="14">
        <v>34.441000000000003</v>
      </c>
      <c r="AB116" s="14">
        <v>29.422000000000001</v>
      </c>
      <c r="AC116" s="14">
        <v>31.902999999999999</v>
      </c>
      <c r="AD116" s="14">
        <v>290.82100000000003</v>
      </c>
      <c r="AE116" s="14">
        <v>262.78699999999998</v>
      </c>
      <c r="AF116" s="14">
        <v>276.73700000000002</v>
      </c>
      <c r="AG116" s="14">
        <v>5.3979999999999997</v>
      </c>
      <c r="AH116" s="19">
        <v>4.53332618075203</v>
      </c>
      <c r="AI116" s="19">
        <v>1.4379836372210599</v>
      </c>
      <c r="AJ116" s="19">
        <v>2.96686404709365</v>
      </c>
      <c r="AK116" s="14">
        <v>3.0739999999999998</v>
      </c>
      <c r="AL116" s="14">
        <v>1.006</v>
      </c>
      <c r="AM116" s="14">
        <v>2.0249999999999999</v>
      </c>
      <c r="AN116" s="14">
        <v>76.498999999999995</v>
      </c>
      <c r="AO116" s="14">
        <v>61.715000000000003</v>
      </c>
      <c r="AP116" s="14">
        <v>69.09</v>
      </c>
      <c r="AQ116" s="14">
        <v>2.234</v>
      </c>
      <c r="AR116" s="14">
        <v>1.1659999999999999</v>
      </c>
      <c r="AS116" s="14">
        <v>1.6919999999999999</v>
      </c>
      <c r="AT116" s="14">
        <v>5.4580000000000002</v>
      </c>
      <c r="AU116" s="14">
        <v>1.02</v>
      </c>
      <c r="AV116" s="14">
        <v>3.2069999999999999</v>
      </c>
      <c r="AW116" s="14">
        <v>441.91399999999999</v>
      </c>
      <c r="AX116" s="14">
        <v>346.84199999999998</v>
      </c>
      <c r="AY116" s="14">
        <v>394.00400000000002</v>
      </c>
      <c r="AZ116" s="14">
        <v>4.4189999999999996</v>
      </c>
      <c r="BA116" s="14">
        <v>3.468</v>
      </c>
      <c r="BB116" s="14">
        <v>3.94</v>
      </c>
      <c r="BC116" s="14">
        <v>64.77</v>
      </c>
      <c r="BD116" s="14">
        <v>24.632000000000001</v>
      </c>
      <c r="BE116" s="14">
        <v>19.231999999999999</v>
      </c>
      <c r="BF116" s="14">
        <v>21.603999999999999</v>
      </c>
      <c r="BG116" s="14">
        <v>94.441000000000003</v>
      </c>
      <c r="BH116" s="15">
        <v>12.302099686332067</v>
      </c>
    </row>
    <row r="117" spans="1:60" ht="15.75" x14ac:dyDescent="0.25">
      <c r="A117" s="21">
        <v>2001</v>
      </c>
      <c r="B117" t="s">
        <v>35</v>
      </c>
      <c r="C117" s="14">
        <v>22.658999999999999</v>
      </c>
      <c r="D117" s="14">
        <v>5.8390000000000004</v>
      </c>
      <c r="E117" s="14">
        <v>13.973000000000001</v>
      </c>
      <c r="F117" s="14">
        <v>21.065000000000001</v>
      </c>
      <c r="G117" s="14">
        <v>14.042999999999999</v>
      </c>
      <c r="H117" s="14">
        <v>2.585</v>
      </c>
      <c r="I117" s="14">
        <v>2.5630000000000002</v>
      </c>
      <c r="J117" s="14">
        <v>2.5739999999999998</v>
      </c>
      <c r="K117" s="14">
        <v>10.696</v>
      </c>
      <c r="L117" s="14">
        <v>4.6050000000000004</v>
      </c>
      <c r="M117" s="14">
        <v>7.55</v>
      </c>
      <c r="N117" s="14">
        <v>61.896000000000001</v>
      </c>
      <c r="O117" s="14">
        <v>107.111</v>
      </c>
      <c r="P117" s="14">
        <v>25.872</v>
      </c>
      <c r="Q117" s="14">
        <v>65.183000000000007</v>
      </c>
      <c r="R117" s="14">
        <v>45.570999999999998</v>
      </c>
      <c r="S117" s="14">
        <v>56.965000000000003</v>
      </c>
      <c r="T117" s="14">
        <v>51.454999999999998</v>
      </c>
      <c r="U117" s="14">
        <v>7.9589999999999996</v>
      </c>
      <c r="V117" s="14">
        <v>12.058</v>
      </c>
      <c r="W117" s="14">
        <v>10.074999999999999</v>
      </c>
      <c r="X117" s="14">
        <v>28.792999999999999</v>
      </c>
      <c r="Y117" s="14">
        <v>3.4649999999999999</v>
      </c>
      <c r="Z117" s="14">
        <v>15.714</v>
      </c>
      <c r="AA117" s="14">
        <v>45.521000000000001</v>
      </c>
      <c r="AB117" s="14">
        <v>32.707000000000001</v>
      </c>
      <c r="AC117" s="14">
        <v>38.904000000000003</v>
      </c>
      <c r="AD117" s="14">
        <v>341.55700000000002</v>
      </c>
      <c r="AE117" s="14">
        <v>297.59399999999999</v>
      </c>
      <c r="AF117" s="14">
        <v>319.00200000000001</v>
      </c>
      <c r="AG117" s="14">
        <v>11.507</v>
      </c>
      <c r="AH117" s="19">
        <v>8.4939007259018204</v>
      </c>
      <c r="AI117" s="19">
        <v>2.7499396208909301</v>
      </c>
      <c r="AJ117" s="19">
        <v>5.4943785639317797</v>
      </c>
      <c r="AK117" s="14">
        <v>6.4379999999999997</v>
      </c>
      <c r="AL117" s="14">
        <v>1.899</v>
      </c>
      <c r="AM117" s="14">
        <v>4.0940000000000003</v>
      </c>
      <c r="AN117" s="14">
        <v>60.018000000000001</v>
      </c>
      <c r="AO117" s="14">
        <v>49.226999999999997</v>
      </c>
      <c r="AP117" s="14">
        <v>54.494999999999997</v>
      </c>
      <c r="AQ117" s="14">
        <v>1.9259999999999999</v>
      </c>
      <c r="AR117" s="14">
        <v>0.90200000000000002</v>
      </c>
      <c r="AS117" s="14">
        <v>1.397</v>
      </c>
      <c r="AT117" s="14">
        <v>4.0549999999999997</v>
      </c>
      <c r="AU117" s="14">
        <v>0.66500000000000004</v>
      </c>
      <c r="AV117" s="14">
        <v>2.3039999999999998</v>
      </c>
      <c r="AW117" s="14">
        <v>517.45600000000002</v>
      </c>
      <c r="AX117" s="14">
        <v>382.61399999999998</v>
      </c>
      <c r="AY117" s="14">
        <v>448.04399999999998</v>
      </c>
      <c r="AZ117" s="14">
        <v>5.1749999999999998</v>
      </c>
      <c r="BA117" s="14">
        <v>3.8260000000000001</v>
      </c>
      <c r="BB117" s="14">
        <v>4.4800000000000004</v>
      </c>
      <c r="BC117" s="14">
        <v>35.319000000000003</v>
      </c>
      <c r="BD117" s="14">
        <v>23.016999999999999</v>
      </c>
      <c r="BE117" s="14">
        <v>21.164999999999999</v>
      </c>
      <c r="BF117" s="14">
        <v>25.28</v>
      </c>
      <c r="BG117" s="14">
        <v>57.915999999999997</v>
      </c>
      <c r="BH117" s="15">
        <v>7.036815382536342</v>
      </c>
    </row>
    <row r="118" spans="1:60" ht="15.75" x14ac:dyDescent="0.25">
      <c r="A118" s="21">
        <v>2001</v>
      </c>
      <c r="B118" t="s">
        <v>16</v>
      </c>
      <c r="C118" s="14">
        <v>17.079000000000001</v>
      </c>
      <c r="D118" s="14">
        <v>5.1440000000000001</v>
      </c>
      <c r="E118" s="14">
        <v>10.948</v>
      </c>
      <c r="F118" s="14">
        <v>24.376999999999999</v>
      </c>
      <c r="G118" s="14">
        <v>11.058</v>
      </c>
      <c r="H118" s="14">
        <v>2.7170000000000001</v>
      </c>
      <c r="I118" s="14">
        <v>2.0819999999999999</v>
      </c>
      <c r="J118" s="14">
        <v>2.391</v>
      </c>
      <c r="K118" s="14">
        <v>7.1159999999999997</v>
      </c>
      <c r="L118" s="14">
        <v>3.7970000000000002</v>
      </c>
      <c r="M118" s="14">
        <v>5.4109999999999996</v>
      </c>
      <c r="N118" s="14">
        <v>43.08</v>
      </c>
      <c r="O118" s="14">
        <v>81.385000000000005</v>
      </c>
      <c r="P118" s="14">
        <v>23.393999999999998</v>
      </c>
      <c r="Q118" s="14">
        <v>51.658000000000001</v>
      </c>
      <c r="R118" s="14">
        <v>45.286000000000001</v>
      </c>
      <c r="S118" s="14">
        <v>51.442999999999998</v>
      </c>
      <c r="T118" s="14">
        <v>48.448999999999998</v>
      </c>
      <c r="U118" s="14">
        <v>9.4450000000000003</v>
      </c>
      <c r="V118" s="14">
        <v>13.228</v>
      </c>
      <c r="W118" s="14">
        <v>11.388999999999999</v>
      </c>
      <c r="X118" s="14">
        <v>24.065999999999999</v>
      </c>
      <c r="Y118" s="14">
        <v>3.6739999999999999</v>
      </c>
      <c r="Z118" s="14">
        <v>13.590999999999999</v>
      </c>
      <c r="AA118" s="14">
        <v>47.225999999999999</v>
      </c>
      <c r="AB118" s="14">
        <v>36.744999999999997</v>
      </c>
      <c r="AC118" s="14">
        <v>41.905000000000001</v>
      </c>
      <c r="AD118" s="14">
        <v>327.22000000000003</v>
      </c>
      <c r="AE118" s="14">
        <v>297.63400000000001</v>
      </c>
      <c r="AF118" s="14">
        <v>312.33600000000001</v>
      </c>
      <c r="AG118" s="14">
        <v>8.2810000000000006</v>
      </c>
      <c r="AH118" s="19">
        <v>4.7425152946118203</v>
      </c>
      <c r="AI118" s="19">
        <v>2.5584526478385898</v>
      </c>
      <c r="AJ118" s="19">
        <v>3.6190698661437701</v>
      </c>
      <c r="AK118" s="14">
        <v>4.399</v>
      </c>
      <c r="AL118" s="14">
        <v>1.347</v>
      </c>
      <c r="AM118" s="14">
        <v>2.831</v>
      </c>
      <c r="AN118" s="14">
        <v>62.881999999999998</v>
      </c>
      <c r="AO118" s="14">
        <v>53.893000000000001</v>
      </c>
      <c r="AP118" s="14">
        <v>58.39</v>
      </c>
      <c r="AQ118" s="14">
        <v>3.6230000000000002</v>
      </c>
      <c r="AR118" s="14">
        <v>2.327</v>
      </c>
      <c r="AS118" s="14">
        <v>2.9569999999999999</v>
      </c>
      <c r="AT118" s="14">
        <v>9.0570000000000004</v>
      </c>
      <c r="AU118" s="14">
        <v>1.7150000000000001</v>
      </c>
      <c r="AV118" s="14">
        <v>5.2850000000000001</v>
      </c>
      <c r="AW118" s="14">
        <v>475.88600000000002</v>
      </c>
      <c r="AX118" s="14">
        <v>380.43200000000002</v>
      </c>
      <c r="AY118" s="14">
        <v>427.54300000000001</v>
      </c>
      <c r="AZ118" s="14">
        <v>4.7590000000000003</v>
      </c>
      <c r="BA118" s="14">
        <v>3.8039999999999998</v>
      </c>
      <c r="BB118" s="14">
        <v>4.2750000000000004</v>
      </c>
      <c r="BC118" s="14">
        <v>19.460999999999999</v>
      </c>
      <c r="BD118" s="14">
        <v>16.599</v>
      </c>
      <c r="BE118" s="14">
        <v>18.702000000000002</v>
      </c>
      <c r="BF118" s="14">
        <v>21.143999999999998</v>
      </c>
      <c r="BG118" s="14">
        <v>80.988</v>
      </c>
      <c r="BH118" s="15">
        <v>7.8095623752639343</v>
      </c>
    </row>
    <row r="119" spans="1:60" ht="15.75" x14ac:dyDescent="0.25">
      <c r="A119" s="21">
        <v>2001</v>
      </c>
      <c r="B119" t="s">
        <v>17</v>
      </c>
      <c r="C119" s="14">
        <v>22.427</v>
      </c>
      <c r="D119" s="14">
        <v>4.6459999999999999</v>
      </c>
      <c r="E119" s="14">
        <v>13.529</v>
      </c>
      <c r="F119" s="14">
        <v>26.146000000000001</v>
      </c>
      <c r="G119" s="14">
        <v>12.170999999999999</v>
      </c>
      <c r="H119" s="14">
        <v>4.8659999999999997</v>
      </c>
      <c r="I119" s="14">
        <v>4.0129999999999999</v>
      </c>
      <c r="J119" s="14">
        <v>4.4390000000000001</v>
      </c>
      <c r="K119" s="14">
        <v>16.925999999999998</v>
      </c>
      <c r="L119" s="14">
        <v>4.6459999999999999</v>
      </c>
      <c r="M119" s="14">
        <v>10.781000000000001</v>
      </c>
      <c r="N119" s="14">
        <v>57.762</v>
      </c>
      <c r="O119" s="14">
        <v>97.534999999999997</v>
      </c>
      <c r="P119" s="14">
        <v>21.12</v>
      </c>
      <c r="Q119" s="14">
        <v>59.399000000000001</v>
      </c>
      <c r="R119" s="14">
        <v>33.216999999999999</v>
      </c>
      <c r="S119" s="14">
        <v>45.406999999999996</v>
      </c>
      <c r="T119" s="14">
        <v>39.317999999999998</v>
      </c>
      <c r="U119" s="14">
        <v>10.154999999999999</v>
      </c>
      <c r="V119" s="14">
        <v>16.050999999999998</v>
      </c>
      <c r="W119" s="14">
        <v>13.106</v>
      </c>
      <c r="X119" s="14">
        <v>21.369</v>
      </c>
      <c r="Y119" s="14">
        <v>3.379</v>
      </c>
      <c r="Z119" s="14">
        <v>12.366</v>
      </c>
      <c r="AA119" s="14">
        <v>57.759</v>
      </c>
      <c r="AB119" s="14">
        <v>41.817</v>
      </c>
      <c r="AC119" s="14">
        <v>49.780999999999999</v>
      </c>
      <c r="AD119" s="14">
        <v>330.476</v>
      </c>
      <c r="AE119" s="14">
        <v>296.09899999999999</v>
      </c>
      <c r="AF119" s="14">
        <v>313.37799999999999</v>
      </c>
      <c r="AG119" s="14">
        <v>11.635999999999999</v>
      </c>
      <c r="AH119" s="19">
        <v>8.3074878156845404</v>
      </c>
      <c r="AI119" s="19">
        <v>0.54841398675031805</v>
      </c>
      <c r="AJ119" s="19">
        <v>4.4088794832793203</v>
      </c>
      <c r="AK119" s="14">
        <v>6.9820000000000002</v>
      </c>
      <c r="AL119" s="14">
        <v>1.478</v>
      </c>
      <c r="AM119" s="14">
        <v>4.2279999999999998</v>
      </c>
      <c r="AN119" s="14">
        <v>63.048999999999999</v>
      </c>
      <c r="AO119" s="14">
        <v>49.209000000000003</v>
      </c>
      <c r="AP119" s="14">
        <v>56.122999999999998</v>
      </c>
      <c r="AQ119" s="14">
        <v>6.5590000000000002</v>
      </c>
      <c r="AR119" s="14">
        <v>4.4349999999999996</v>
      </c>
      <c r="AS119" s="14">
        <v>5.4960000000000004</v>
      </c>
      <c r="AT119" s="14">
        <v>8.2509999999999994</v>
      </c>
      <c r="AU119" s="14">
        <v>2.1120000000000001</v>
      </c>
      <c r="AV119" s="14">
        <v>5.1790000000000003</v>
      </c>
      <c r="AW119" s="14">
        <v>499.09899999999999</v>
      </c>
      <c r="AX119" s="14">
        <v>374.875</v>
      </c>
      <c r="AY119" s="14">
        <v>437.14299999999997</v>
      </c>
      <c r="AZ119" s="14">
        <v>4.9909999999999997</v>
      </c>
      <c r="BA119" s="14">
        <v>3.7490000000000001</v>
      </c>
      <c r="BB119" s="14">
        <v>4.3710000000000004</v>
      </c>
      <c r="BC119" s="14">
        <v>15.795999999999999</v>
      </c>
      <c r="BD119" s="14">
        <v>21.370999999999999</v>
      </c>
      <c r="BE119" s="14">
        <v>19.257000000000001</v>
      </c>
      <c r="BF119" s="14">
        <v>22.266999999999999</v>
      </c>
      <c r="BG119" s="14">
        <v>59.933</v>
      </c>
      <c r="BH119" s="15">
        <v>4.6563090682771664</v>
      </c>
    </row>
    <row r="120" spans="1:60" ht="15.75" x14ac:dyDescent="0.25">
      <c r="A120" s="21">
        <v>2001</v>
      </c>
      <c r="B120" t="s">
        <v>18</v>
      </c>
      <c r="C120" s="14">
        <v>4.6440000000000001</v>
      </c>
      <c r="D120" s="14">
        <v>1.46</v>
      </c>
      <c r="E120" s="14">
        <v>3.0579999999999998</v>
      </c>
      <c r="F120" s="14">
        <v>11.14</v>
      </c>
      <c r="G120" s="14">
        <v>18.599</v>
      </c>
      <c r="H120" s="14">
        <v>3.8450000000000002</v>
      </c>
      <c r="I120" s="14">
        <v>3.1709999999999998</v>
      </c>
      <c r="J120" s="14">
        <v>3.51</v>
      </c>
      <c r="K120" s="14">
        <v>15.381</v>
      </c>
      <c r="L120" s="14">
        <v>5.4870000000000001</v>
      </c>
      <c r="M120" s="14">
        <v>10.452999999999999</v>
      </c>
      <c r="N120" s="14">
        <v>46.534999999999997</v>
      </c>
      <c r="O120" s="14">
        <v>60.225000000000001</v>
      </c>
      <c r="P120" s="14">
        <v>17.164000000000001</v>
      </c>
      <c r="Q120" s="14">
        <v>38.805</v>
      </c>
      <c r="R120" s="14">
        <v>34.006999999999998</v>
      </c>
      <c r="S120" s="14">
        <v>43.389000000000003</v>
      </c>
      <c r="T120" s="14">
        <v>38.68</v>
      </c>
      <c r="U120" s="14">
        <v>8.6389999999999993</v>
      </c>
      <c r="V120" s="14">
        <v>9.9160000000000004</v>
      </c>
      <c r="W120" s="14">
        <v>9.2750000000000004</v>
      </c>
      <c r="X120" s="14">
        <v>3.9449999999999998</v>
      </c>
      <c r="Y120" s="14">
        <v>0.45300000000000001</v>
      </c>
      <c r="Z120" s="14">
        <v>2.206</v>
      </c>
      <c r="AA120" s="14">
        <v>75.855000000000004</v>
      </c>
      <c r="AB120" s="14">
        <v>52.5</v>
      </c>
      <c r="AC120" s="14">
        <v>64.224000000000004</v>
      </c>
      <c r="AD120" s="14">
        <v>335.13099999999997</v>
      </c>
      <c r="AE120" s="14">
        <v>305.488</v>
      </c>
      <c r="AF120" s="14">
        <v>320.46800000000002</v>
      </c>
      <c r="AG120" s="14">
        <v>8.5890000000000004</v>
      </c>
      <c r="AH120" s="19">
        <v>5.4293729074291903</v>
      </c>
      <c r="AI120" s="19">
        <v>1.0587766629741799</v>
      </c>
      <c r="AJ120" s="19">
        <v>3.2697711617954699</v>
      </c>
      <c r="AK120" s="14">
        <v>5.4429999999999996</v>
      </c>
      <c r="AL120" s="14">
        <v>0.95599999999999996</v>
      </c>
      <c r="AM120" s="14">
        <v>3.2090000000000001</v>
      </c>
      <c r="AN120" s="14">
        <v>49.938000000000002</v>
      </c>
      <c r="AO120" s="14">
        <v>39.212000000000003</v>
      </c>
      <c r="AP120" s="14">
        <v>44.621000000000002</v>
      </c>
      <c r="AQ120" s="14">
        <v>5.6429999999999998</v>
      </c>
      <c r="AR120" s="14">
        <v>2.6680000000000001</v>
      </c>
      <c r="AS120" s="14">
        <v>4.1609999999999996</v>
      </c>
      <c r="AT120" s="14">
        <v>7.2409999999999997</v>
      </c>
      <c r="AU120" s="14">
        <v>0.80500000000000005</v>
      </c>
      <c r="AV120" s="14">
        <v>4.0359999999999996</v>
      </c>
      <c r="AW120" s="14">
        <v>449.58800000000002</v>
      </c>
      <c r="AX120" s="14">
        <v>366.29300000000001</v>
      </c>
      <c r="AY120" s="14">
        <v>408.25599999999997</v>
      </c>
      <c r="AZ120" s="14">
        <v>4.4960000000000004</v>
      </c>
      <c r="BA120" s="14">
        <v>3.6629999999999998</v>
      </c>
      <c r="BB120" s="14">
        <v>4.0830000000000002</v>
      </c>
      <c r="BC120" s="14">
        <v>16.649999999999999</v>
      </c>
      <c r="BD120" s="14">
        <v>6.0129999999999999</v>
      </c>
      <c r="BE120" s="14">
        <v>16.774000000000001</v>
      </c>
      <c r="BF120" s="14">
        <v>18.608000000000001</v>
      </c>
      <c r="BG120" s="14">
        <v>24.324999999999999</v>
      </c>
      <c r="BH120" s="15">
        <v>7.2089603396614441</v>
      </c>
    </row>
    <row r="121" spans="1:60" ht="15.75" x14ac:dyDescent="0.25">
      <c r="A121" s="21">
        <v>2001</v>
      </c>
      <c r="B121" t="s">
        <v>19</v>
      </c>
      <c r="C121" s="14">
        <v>20.524999999999999</v>
      </c>
      <c r="D121" s="14">
        <v>5.2569999999999997</v>
      </c>
      <c r="E121" s="14">
        <v>12.728999999999999</v>
      </c>
      <c r="F121" s="14">
        <v>25.370999999999999</v>
      </c>
      <c r="G121" s="14">
        <v>8.4160000000000004</v>
      </c>
      <c r="H121" s="14">
        <v>2.3769999999999998</v>
      </c>
      <c r="I121" s="14">
        <v>2.081</v>
      </c>
      <c r="J121" s="14">
        <v>2.2250000000000001</v>
      </c>
      <c r="K121" s="14">
        <v>3.5369999999999999</v>
      </c>
      <c r="L121" s="14">
        <v>2.2999999999999998</v>
      </c>
      <c r="M121" s="14">
        <v>2.9289999999999998</v>
      </c>
      <c r="N121" s="14">
        <v>34.173000000000002</v>
      </c>
      <c r="O121" s="14">
        <v>98.796999999999997</v>
      </c>
      <c r="P121" s="14">
        <v>20.698</v>
      </c>
      <c r="Q121" s="14">
        <v>58.856000000000002</v>
      </c>
      <c r="R121" s="14">
        <v>37.048999999999999</v>
      </c>
      <c r="S121" s="14">
        <v>39.862000000000002</v>
      </c>
      <c r="T121" s="14">
        <v>38.552</v>
      </c>
      <c r="U121" s="14">
        <v>10.667999999999999</v>
      </c>
      <c r="V121" s="14">
        <v>13.962999999999999</v>
      </c>
      <c r="W121" s="14">
        <v>12.363</v>
      </c>
      <c r="X121" s="14">
        <v>32.179000000000002</v>
      </c>
      <c r="Y121" s="14">
        <v>3.2309999999999999</v>
      </c>
      <c r="Z121" s="14">
        <v>17.347000000000001</v>
      </c>
      <c r="AA121" s="14">
        <v>29.800999999999998</v>
      </c>
      <c r="AB121" s="14">
        <v>26.009</v>
      </c>
      <c r="AC121" s="14">
        <v>27.850999999999999</v>
      </c>
      <c r="AD121" s="14">
        <v>324.10500000000002</v>
      </c>
      <c r="AE121" s="14">
        <v>284.12700000000001</v>
      </c>
      <c r="AF121" s="14">
        <v>303.96699999999998</v>
      </c>
      <c r="AG121" s="14">
        <v>6.3780000000000001</v>
      </c>
      <c r="AH121" s="19">
        <v>4.6833878721404902</v>
      </c>
      <c r="AI121" s="19">
        <v>1.7030576981756</v>
      </c>
      <c r="AJ121" s="19">
        <v>3.1466584316908</v>
      </c>
      <c r="AK121" s="14">
        <v>4.29</v>
      </c>
      <c r="AL121" s="14">
        <v>0.93100000000000005</v>
      </c>
      <c r="AM121" s="14">
        <v>2.5630000000000002</v>
      </c>
      <c r="AN121" s="14">
        <v>98.971000000000004</v>
      </c>
      <c r="AO121" s="14">
        <v>85.856999999999999</v>
      </c>
      <c r="AP121" s="14">
        <v>92.451999999999998</v>
      </c>
      <c r="AQ121" s="14">
        <v>8.0589999999999993</v>
      </c>
      <c r="AR121" s="14">
        <v>4.7089999999999996</v>
      </c>
      <c r="AS121" s="14">
        <v>6.3360000000000003</v>
      </c>
      <c r="AT121" s="14">
        <v>6.7839999999999998</v>
      </c>
      <c r="AU121" s="14">
        <v>1.3140000000000001</v>
      </c>
      <c r="AV121" s="14">
        <v>3.9710000000000001</v>
      </c>
      <c r="AW121" s="14">
        <v>547.03499999999997</v>
      </c>
      <c r="AX121" s="14">
        <v>418.16899999999998</v>
      </c>
      <c r="AY121" s="14">
        <v>481.63299999999998</v>
      </c>
      <c r="AZ121" s="14">
        <v>5.47</v>
      </c>
      <c r="BA121" s="14">
        <v>4.1820000000000004</v>
      </c>
      <c r="BB121" s="14">
        <v>4.8159999999999998</v>
      </c>
      <c r="BC121" s="14">
        <v>49.337000000000003</v>
      </c>
      <c r="BD121" s="14">
        <v>56.737000000000002</v>
      </c>
      <c r="BE121" s="14">
        <v>23.984000000000002</v>
      </c>
      <c r="BF121" s="14">
        <v>29.053000000000001</v>
      </c>
      <c r="BG121" s="14">
        <v>87.17</v>
      </c>
      <c r="BH121" s="15">
        <v>7.1501081343514139</v>
      </c>
    </row>
    <row r="122" spans="1:60" ht="15.75" x14ac:dyDescent="0.25">
      <c r="A122" s="21">
        <v>2001</v>
      </c>
      <c r="B122" t="s">
        <v>20</v>
      </c>
      <c r="C122" s="14">
        <v>16.373999999999999</v>
      </c>
      <c r="D122" s="14">
        <v>4.2720000000000002</v>
      </c>
      <c r="E122" s="14">
        <v>10.151</v>
      </c>
      <c r="F122" s="14">
        <v>18.309999999999999</v>
      </c>
      <c r="G122" s="14">
        <v>12.042</v>
      </c>
      <c r="H122" s="14">
        <v>1.52</v>
      </c>
      <c r="I122" s="14">
        <v>2.2829999999999999</v>
      </c>
      <c r="J122" s="14">
        <v>1.913</v>
      </c>
      <c r="K122" s="14">
        <v>4.25</v>
      </c>
      <c r="L122" s="14">
        <v>2.0990000000000002</v>
      </c>
      <c r="M122" s="14">
        <v>3.1440000000000001</v>
      </c>
      <c r="N122" s="14">
        <v>36.58</v>
      </c>
      <c r="O122" s="14">
        <v>72.905000000000001</v>
      </c>
      <c r="P122" s="14">
        <v>20.329000000000001</v>
      </c>
      <c r="Q122" s="14">
        <v>45.924999999999997</v>
      </c>
      <c r="R122" s="14">
        <v>52.046999999999997</v>
      </c>
      <c r="S122" s="14">
        <v>60.802999999999997</v>
      </c>
      <c r="T122" s="14">
        <v>56.55</v>
      </c>
      <c r="U122" s="14">
        <v>8.4990000000000006</v>
      </c>
      <c r="V122" s="14">
        <v>13.369</v>
      </c>
      <c r="W122" s="14">
        <v>11.003</v>
      </c>
      <c r="X122" s="14">
        <v>13.957000000000001</v>
      </c>
      <c r="Y122" s="14">
        <v>2.0990000000000002</v>
      </c>
      <c r="Z122" s="14">
        <v>7.8970000000000002</v>
      </c>
      <c r="AA122" s="14">
        <v>31.579000000000001</v>
      </c>
      <c r="AB122" s="14">
        <v>27.879000000000001</v>
      </c>
      <c r="AC122" s="14">
        <v>29.675999999999998</v>
      </c>
      <c r="AD122" s="14">
        <v>353.95800000000003</v>
      </c>
      <c r="AE122" s="14">
        <v>301.58300000000003</v>
      </c>
      <c r="AF122" s="14">
        <v>327.101</v>
      </c>
      <c r="AG122" s="14">
        <v>6.1989999999999998</v>
      </c>
      <c r="AH122" s="19">
        <v>5.8630219207458598</v>
      </c>
      <c r="AI122" s="19">
        <v>2.0700777784677999</v>
      </c>
      <c r="AJ122" s="19">
        <v>3.9148041945435401</v>
      </c>
      <c r="AK122" s="14">
        <v>4.1719999999999997</v>
      </c>
      <c r="AL122" s="14">
        <v>1.1779999999999999</v>
      </c>
      <c r="AM122" s="14">
        <v>2.6320000000000001</v>
      </c>
      <c r="AN122" s="14">
        <v>107.408</v>
      </c>
      <c r="AO122" s="14">
        <v>83.561999999999998</v>
      </c>
      <c r="AP122" s="14">
        <v>95.201999999999998</v>
      </c>
      <c r="AQ122" s="14">
        <v>4.2889999999999997</v>
      </c>
      <c r="AR122" s="14">
        <v>2.173</v>
      </c>
      <c r="AS122" s="14">
        <v>3.2010000000000001</v>
      </c>
      <c r="AT122" s="14">
        <v>6.2770000000000001</v>
      </c>
      <c r="AU122" s="14">
        <v>1.2150000000000001</v>
      </c>
      <c r="AV122" s="14">
        <v>3.6739999999999999</v>
      </c>
      <c r="AW122" s="14">
        <v>554.38800000000003</v>
      </c>
      <c r="AX122" s="14">
        <v>424.77199999999999</v>
      </c>
      <c r="AY122" s="14">
        <v>487.96199999999999</v>
      </c>
      <c r="AZ122" s="14">
        <v>5.5439999999999996</v>
      </c>
      <c r="BA122" s="14">
        <v>4.2480000000000002</v>
      </c>
      <c r="BB122" s="14">
        <v>4.88</v>
      </c>
      <c r="BC122" s="14">
        <v>64.228999999999999</v>
      </c>
      <c r="BD122" s="14">
        <v>34.887999999999998</v>
      </c>
      <c r="BE122" s="14">
        <v>22.54</v>
      </c>
      <c r="BF122" s="14">
        <v>26.675999999999998</v>
      </c>
      <c r="BG122" s="14">
        <v>88.528999999999996</v>
      </c>
      <c r="BH122" s="15">
        <v>13.756613756613756</v>
      </c>
    </row>
    <row r="123" spans="1:60" ht="15.75" x14ac:dyDescent="0.25">
      <c r="A123" s="21">
        <v>2001</v>
      </c>
      <c r="B123" t="s">
        <v>30</v>
      </c>
      <c r="C123" s="14">
        <v>22.087</v>
      </c>
      <c r="D123" s="14">
        <v>5.149</v>
      </c>
      <c r="E123" s="14">
        <v>13.43</v>
      </c>
      <c r="F123" s="14">
        <v>14.625</v>
      </c>
      <c r="G123" s="14">
        <v>14.327</v>
      </c>
      <c r="H123" s="14">
        <v>2.6230000000000002</v>
      </c>
      <c r="I123" s="14">
        <v>1.1879999999999999</v>
      </c>
      <c r="J123" s="14">
        <v>1.89</v>
      </c>
      <c r="K123" s="14">
        <v>3.8650000000000002</v>
      </c>
      <c r="L123" s="14">
        <v>2.113</v>
      </c>
      <c r="M123" s="14">
        <v>2.9689999999999999</v>
      </c>
      <c r="N123" s="14">
        <v>44.307000000000002</v>
      </c>
      <c r="O123" s="14">
        <v>90.555999999999997</v>
      </c>
      <c r="P123" s="14">
        <v>22.841999999999999</v>
      </c>
      <c r="Q123" s="14">
        <v>55.945</v>
      </c>
      <c r="R123" s="14">
        <v>35.753</v>
      </c>
      <c r="S123" s="14">
        <v>43.439</v>
      </c>
      <c r="T123" s="14">
        <v>39.680999999999997</v>
      </c>
      <c r="U123" s="14">
        <v>6.4880000000000004</v>
      </c>
      <c r="V123" s="14">
        <v>8.7140000000000004</v>
      </c>
      <c r="W123" s="14">
        <v>7.6260000000000003</v>
      </c>
      <c r="X123" s="14">
        <v>11.734</v>
      </c>
      <c r="Y123" s="14">
        <v>2.5089999999999999</v>
      </c>
      <c r="Z123" s="14">
        <v>7.0179999999999998</v>
      </c>
      <c r="AA123" s="14">
        <v>39.066000000000003</v>
      </c>
      <c r="AB123" s="14">
        <v>29.574999999999999</v>
      </c>
      <c r="AC123" s="14">
        <v>34.215000000000003</v>
      </c>
      <c r="AD123" s="14">
        <v>311.976</v>
      </c>
      <c r="AE123" s="14">
        <v>253.50299999999999</v>
      </c>
      <c r="AF123" s="14">
        <v>282.15600000000001</v>
      </c>
      <c r="AG123" s="14">
        <v>6.9020000000000001</v>
      </c>
      <c r="AH123" s="19">
        <v>8.95452479025748</v>
      </c>
      <c r="AI123" s="19">
        <v>3.2389083583269098</v>
      </c>
      <c r="AJ123" s="19">
        <v>6.0089934602121202</v>
      </c>
      <c r="AK123" s="14">
        <v>6.4880000000000004</v>
      </c>
      <c r="AL123" s="14">
        <v>1.716</v>
      </c>
      <c r="AM123" s="14">
        <v>4.0490000000000004</v>
      </c>
      <c r="AN123" s="14">
        <v>64.88</v>
      </c>
      <c r="AO123" s="14">
        <v>55.19</v>
      </c>
      <c r="AP123" s="14">
        <v>59.994999999999997</v>
      </c>
      <c r="AQ123" s="14">
        <v>3.7269999999999999</v>
      </c>
      <c r="AR123" s="14">
        <v>1.8480000000000001</v>
      </c>
      <c r="AS123" s="14">
        <v>2.7669999999999999</v>
      </c>
      <c r="AT123" s="14">
        <v>3.4510000000000001</v>
      </c>
      <c r="AU123" s="14">
        <v>0.39600000000000002</v>
      </c>
      <c r="AV123" s="14">
        <v>1.89</v>
      </c>
      <c r="AW123" s="14">
        <v>474.72800000000001</v>
      </c>
      <c r="AX123" s="14">
        <v>340.77699999999999</v>
      </c>
      <c r="AY123" s="14">
        <v>406.39699999999999</v>
      </c>
      <c r="AZ123" s="14">
        <v>4.7469999999999999</v>
      </c>
      <c r="BA123" s="14">
        <v>3.4079999999999999</v>
      </c>
      <c r="BB123" s="14">
        <v>4.0640000000000001</v>
      </c>
      <c r="BC123" s="14">
        <v>31.875</v>
      </c>
      <c r="BD123" s="14">
        <v>22.69</v>
      </c>
      <c r="BE123" s="14">
        <v>21.385999999999999</v>
      </c>
      <c r="BF123" s="14">
        <v>24.452999999999999</v>
      </c>
      <c r="BG123" s="14">
        <v>64.691000000000003</v>
      </c>
      <c r="BH123" s="15">
        <v>10.247121231724673</v>
      </c>
    </row>
    <row r="124" spans="1:60" ht="15.75" x14ac:dyDescent="0.25">
      <c r="A124" s="21">
        <v>2001</v>
      </c>
      <c r="B124" t="s">
        <v>21</v>
      </c>
      <c r="C124" s="14">
        <v>18.923999999999999</v>
      </c>
      <c r="D124" s="14">
        <v>5.0289999999999999</v>
      </c>
      <c r="E124" s="14">
        <v>12.294</v>
      </c>
      <c r="F124" s="14">
        <v>16.021999999999998</v>
      </c>
      <c r="G124" s="14">
        <v>6.008</v>
      </c>
      <c r="H124" s="14">
        <v>0.82299999999999995</v>
      </c>
      <c r="I124" s="14">
        <v>1.5309999999999999</v>
      </c>
      <c r="J124" s="14">
        <v>1.1659999999999999</v>
      </c>
      <c r="K124" s="14">
        <v>4.1139999999999999</v>
      </c>
      <c r="L124" s="14">
        <v>0.875</v>
      </c>
      <c r="M124" s="14">
        <v>2.544</v>
      </c>
      <c r="N124" s="14">
        <v>21.134</v>
      </c>
      <c r="O124" s="14">
        <v>83.510999999999996</v>
      </c>
      <c r="P124" s="14">
        <v>20.114999999999998</v>
      </c>
      <c r="Q124" s="14">
        <v>53.098999999999997</v>
      </c>
      <c r="R124" s="14">
        <v>18.100999999999999</v>
      </c>
      <c r="S124" s="14">
        <v>24.925000000000001</v>
      </c>
      <c r="T124" s="14">
        <v>21.408999999999999</v>
      </c>
      <c r="U124" s="14">
        <v>0.82299999999999995</v>
      </c>
      <c r="V124" s="14">
        <v>2.1859999999999999</v>
      </c>
      <c r="W124" s="14">
        <v>1.484</v>
      </c>
      <c r="X124" s="14">
        <v>16.661000000000001</v>
      </c>
      <c r="Y124" s="14">
        <v>3.28</v>
      </c>
      <c r="Z124" s="14">
        <v>10.281000000000001</v>
      </c>
      <c r="AA124" s="14">
        <v>27.356999999999999</v>
      </c>
      <c r="AB124" s="14">
        <v>11.807</v>
      </c>
      <c r="AC124" s="14">
        <v>19.818999999999999</v>
      </c>
      <c r="AD124" s="14">
        <v>175.66</v>
      </c>
      <c r="AE124" s="14">
        <v>134.685</v>
      </c>
      <c r="AF124" s="14">
        <v>156.54</v>
      </c>
      <c r="AG124" s="14">
        <v>2.6739999999999999</v>
      </c>
      <c r="AH124" s="19">
        <v>9.4282510098153107</v>
      </c>
      <c r="AI124" s="19">
        <v>2.0776846282502799</v>
      </c>
      <c r="AJ124" s="19">
        <v>5.8369116139314396</v>
      </c>
      <c r="AK124" s="14">
        <v>9.0500000000000007</v>
      </c>
      <c r="AL124" s="14">
        <v>1.093</v>
      </c>
      <c r="AM124" s="14">
        <v>5.1929999999999996</v>
      </c>
      <c r="AN124" s="14">
        <v>59.65</v>
      </c>
      <c r="AO124" s="14">
        <v>40.231000000000002</v>
      </c>
      <c r="AP124" s="14">
        <v>50.343000000000004</v>
      </c>
      <c r="AQ124" s="14">
        <v>3.702</v>
      </c>
      <c r="AR124" s="14">
        <v>1.5309999999999999</v>
      </c>
      <c r="AS124" s="14">
        <v>2.65</v>
      </c>
      <c r="AT124" s="14">
        <v>11.106999999999999</v>
      </c>
      <c r="AU124" s="14">
        <v>2.4049999999999998</v>
      </c>
      <c r="AV124" s="14">
        <v>6.8890000000000002</v>
      </c>
      <c r="AW124" s="14">
        <v>323.75799999999998</v>
      </c>
      <c r="AX124" s="14">
        <v>198.09200000000001</v>
      </c>
      <c r="AY124" s="14">
        <v>264.221</v>
      </c>
      <c r="AZ124" s="14">
        <v>3.238</v>
      </c>
      <c r="BA124" s="14">
        <v>1.9810000000000001</v>
      </c>
      <c r="BB124" s="14">
        <v>2.6419999999999999</v>
      </c>
      <c r="BC124" s="14">
        <v>8.5719999999999992</v>
      </c>
      <c r="BD124" s="14">
        <v>24.003</v>
      </c>
      <c r="BE124" s="14">
        <v>18.599</v>
      </c>
      <c r="BF124" s="14">
        <v>20.164999999999999</v>
      </c>
      <c r="BG124" s="14">
        <v>75.617999999999995</v>
      </c>
      <c r="BH124" s="15">
        <v>9.7042513863216264</v>
      </c>
    </row>
    <row r="125" spans="1:60" ht="15.75" x14ac:dyDescent="0.25">
      <c r="A125" s="21">
        <v>2001</v>
      </c>
      <c r="B125" t="s">
        <v>22</v>
      </c>
      <c r="C125" s="14">
        <v>13.847</v>
      </c>
      <c r="D125" s="14">
        <v>1.982</v>
      </c>
      <c r="E125" s="14">
        <v>7.8120000000000003</v>
      </c>
      <c r="F125" s="14">
        <v>21.646000000000001</v>
      </c>
      <c r="G125" s="14">
        <v>13.391</v>
      </c>
      <c r="H125" s="14">
        <v>2.0510000000000002</v>
      </c>
      <c r="I125" s="14">
        <v>2.4769999999999999</v>
      </c>
      <c r="J125" s="14">
        <v>2.2679999999999998</v>
      </c>
      <c r="K125" s="14">
        <v>7.4359999999999999</v>
      </c>
      <c r="L125" s="14">
        <v>4.8710000000000004</v>
      </c>
      <c r="M125" s="14">
        <v>6.1319999999999997</v>
      </c>
      <c r="N125" s="14">
        <v>56.482999999999997</v>
      </c>
      <c r="O125" s="14">
        <v>78.891999999999996</v>
      </c>
      <c r="P125" s="14">
        <v>17.173999999999999</v>
      </c>
      <c r="Q125" s="14">
        <v>47.499000000000002</v>
      </c>
      <c r="R125" s="14">
        <v>37.779000000000003</v>
      </c>
      <c r="S125" s="14">
        <v>45.741999999999997</v>
      </c>
      <c r="T125" s="14">
        <v>41.829000000000001</v>
      </c>
      <c r="U125" s="14">
        <v>8.5470000000000006</v>
      </c>
      <c r="V125" s="14">
        <v>11.807</v>
      </c>
      <c r="W125" s="14">
        <v>10.205</v>
      </c>
      <c r="X125" s="14">
        <v>16.838000000000001</v>
      </c>
      <c r="Y125" s="14">
        <v>2.3119999999999998</v>
      </c>
      <c r="Z125" s="14">
        <v>9.4489999999999998</v>
      </c>
      <c r="AA125" s="14">
        <v>41.795999999999999</v>
      </c>
      <c r="AB125" s="14">
        <v>37.073</v>
      </c>
      <c r="AC125" s="14">
        <v>39.393999999999998</v>
      </c>
      <c r="AD125" s="14">
        <v>314.541</v>
      </c>
      <c r="AE125" s="14">
        <v>280.48</v>
      </c>
      <c r="AF125" s="14">
        <v>297.25799999999998</v>
      </c>
      <c r="AG125" s="14">
        <v>10.513</v>
      </c>
      <c r="AH125" s="19">
        <v>9.8693212150031595</v>
      </c>
      <c r="AI125" s="19">
        <v>2.77982700922689</v>
      </c>
      <c r="AJ125" s="19">
        <v>6.23986705799026</v>
      </c>
      <c r="AK125" s="14">
        <v>7.7779999999999996</v>
      </c>
      <c r="AL125" s="14">
        <v>1.982</v>
      </c>
      <c r="AM125" s="14">
        <v>4.83</v>
      </c>
      <c r="AN125" s="14">
        <v>66.326999999999998</v>
      </c>
      <c r="AO125" s="14">
        <v>54.823999999999998</v>
      </c>
      <c r="AP125" s="14">
        <v>60.518000000000001</v>
      </c>
      <c r="AQ125" s="14">
        <v>5.2990000000000004</v>
      </c>
      <c r="AR125" s="14">
        <v>2.7250000000000001</v>
      </c>
      <c r="AS125" s="14">
        <v>3.99</v>
      </c>
      <c r="AT125" s="14">
        <v>3.59</v>
      </c>
      <c r="AU125" s="14">
        <v>0.66100000000000003</v>
      </c>
      <c r="AV125" s="14">
        <v>2.1</v>
      </c>
      <c r="AW125" s="14">
        <v>471.98200000000003</v>
      </c>
      <c r="AX125" s="14">
        <v>366.43200000000002</v>
      </c>
      <c r="AY125" s="14">
        <v>418.505</v>
      </c>
      <c r="AZ125" s="14">
        <v>4.72</v>
      </c>
      <c r="BA125" s="14">
        <v>3.6640000000000001</v>
      </c>
      <c r="BB125" s="14">
        <v>4.1849999999999996</v>
      </c>
      <c r="BC125" s="14">
        <v>41.570999999999998</v>
      </c>
      <c r="BD125" s="14">
        <v>29.501999999999999</v>
      </c>
      <c r="BE125" s="14">
        <v>22.303999999999998</v>
      </c>
      <c r="BF125" s="14">
        <v>26.442</v>
      </c>
      <c r="BG125" s="14">
        <v>89.994</v>
      </c>
      <c r="BH125" s="15">
        <v>7.7067822956720935</v>
      </c>
    </row>
    <row r="126" spans="1:60" ht="15.75" x14ac:dyDescent="0.25">
      <c r="A126" s="21">
        <v>2001</v>
      </c>
      <c r="B126" t="s">
        <v>23</v>
      </c>
      <c r="C126" s="14">
        <v>23.587</v>
      </c>
      <c r="D126" s="14">
        <v>4.2469999999999999</v>
      </c>
      <c r="E126" s="14">
        <v>13.996</v>
      </c>
      <c r="F126" s="14">
        <v>19.372</v>
      </c>
      <c r="G126" s="14">
        <v>12.641</v>
      </c>
      <c r="H126" s="14">
        <v>1.7609999999999999</v>
      </c>
      <c r="I126" s="14">
        <v>2.9340000000000002</v>
      </c>
      <c r="J126" s="14">
        <v>2.3450000000000002</v>
      </c>
      <c r="K126" s="14">
        <v>23.664000000000001</v>
      </c>
      <c r="L126" s="14">
        <v>6.5640000000000001</v>
      </c>
      <c r="M126" s="14">
        <v>15.148999999999999</v>
      </c>
      <c r="N126" s="14">
        <v>47.831000000000003</v>
      </c>
      <c r="O126" s="14">
        <v>97.334999999999994</v>
      </c>
      <c r="P126" s="14">
        <v>18.997</v>
      </c>
      <c r="Q126" s="14">
        <v>58.405999999999999</v>
      </c>
      <c r="R126" s="14">
        <v>39.286000000000001</v>
      </c>
      <c r="S126" s="14">
        <v>44.789000000000001</v>
      </c>
      <c r="T126" s="14">
        <v>42.026000000000003</v>
      </c>
      <c r="U126" s="14">
        <v>10.032</v>
      </c>
      <c r="V126" s="14">
        <v>13.667999999999999</v>
      </c>
      <c r="W126" s="14">
        <v>11.843</v>
      </c>
      <c r="X126" s="14">
        <v>35.993000000000002</v>
      </c>
      <c r="Y126" s="14">
        <v>1.776</v>
      </c>
      <c r="Z126" s="14">
        <v>18.956</v>
      </c>
      <c r="AA126" s="14">
        <v>61.417999999999999</v>
      </c>
      <c r="AB126" s="14">
        <v>46.564999999999998</v>
      </c>
      <c r="AC126" s="14">
        <v>54.021999999999998</v>
      </c>
      <c r="AD126" s="14">
        <v>315.36200000000002</v>
      </c>
      <c r="AE126" s="14">
        <v>254.83199999999999</v>
      </c>
      <c r="AF126" s="14">
        <v>285.26100000000002</v>
      </c>
      <c r="AG126" s="14">
        <v>9.0370000000000008</v>
      </c>
      <c r="AH126" s="19">
        <v>5.8864388222413204</v>
      </c>
      <c r="AI126" s="19">
        <v>0.79641612742658097</v>
      </c>
      <c r="AJ126" s="19">
        <v>3.3600290938989801</v>
      </c>
      <c r="AK126" s="14">
        <v>5.7439999999999998</v>
      </c>
      <c r="AL126" s="14">
        <v>0.54100000000000004</v>
      </c>
      <c r="AM126" s="14">
        <v>3.153</v>
      </c>
      <c r="AN126" s="14">
        <v>37.984000000000002</v>
      </c>
      <c r="AO126" s="14">
        <v>30.503</v>
      </c>
      <c r="AP126" s="14">
        <v>34.296999999999997</v>
      </c>
      <c r="AQ126" s="14">
        <v>5.5140000000000002</v>
      </c>
      <c r="AR126" s="14">
        <v>2.548</v>
      </c>
      <c r="AS126" s="14">
        <v>4.0369999999999999</v>
      </c>
      <c r="AT126" s="14">
        <v>5.7439999999999998</v>
      </c>
      <c r="AU126" s="14">
        <v>0.46300000000000002</v>
      </c>
      <c r="AV126" s="14">
        <v>3.1139999999999999</v>
      </c>
      <c r="AW126" s="14">
        <v>457.49599999999998</v>
      </c>
      <c r="AX126" s="14">
        <v>313.21199999999999</v>
      </c>
      <c r="AY126" s="14">
        <v>385.80799999999999</v>
      </c>
      <c r="AZ126" s="14">
        <v>4.5750000000000002</v>
      </c>
      <c r="BA126" s="14">
        <v>3.1320000000000001</v>
      </c>
      <c r="BB126" s="14">
        <v>3.8580000000000001</v>
      </c>
      <c r="BC126" s="14">
        <v>18.626000000000001</v>
      </c>
      <c r="BD126" s="14">
        <v>13.885</v>
      </c>
      <c r="BE126" s="14">
        <v>20.268000000000001</v>
      </c>
      <c r="BF126" s="14">
        <v>23.023</v>
      </c>
      <c r="BG126" s="14">
        <v>26.751000000000001</v>
      </c>
      <c r="BH126" s="15">
        <v>2.2738292287371888</v>
      </c>
    </row>
    <row r="127" spans="1:60" ht="15.75" x14ac:dyDescent="0.25">
      <c r="A127" s="21">
        <v>2001</v>
      </c>
      <c r="B127" t="s">
        <v>24</v>
      </c>
      <c r="C127" s="14">
        <v>24.448</v>
      </c>
      <c r="D127" s="14">
        <v>5.7969999999999997</v>
      </c>
      <c r="E127" s="14">
        <v>15.215999999999999</v>
      </c>
      <c r="F127" s="14">
        <v>17.419</v>
      </c>
      <c r="G127" s="14">
        <v>18.689</v>
      </c>
      <c r="H127" s="14">
        <v>3.1850000000000001</v>
      </c>
      <c r="I127" s="14">
        <v>3.25</v>
      </c>
      <c r="J127" s="14">
        <v>3.2170000000000001</v>
      </c>
      <c r="K127" s="14">
        <v>19.196999999999999</v>
      </c>
      <c r="L127" s="14">
        <v>5.3570000000000002</v>
      </c>
      <c r="M127" s="14">
        <v>12.347</v>
      </c>
      <c r="N127" s="14">
        <v>61.917000000000002</v>
      </c>
      <c r="O127" s="14">
        <v>94.950999999999993</v>
      </c>
      <c r="P127" s="14">
        <v>20.727</v>
      </c>
      <c r="Q127" s="14">
        <v>58.255000000000003</v>
      </c>
      <c r="R127" s="14">
        <v>45.366</v>
      </c>
      <c r="S127" s="14">
        <v>55.244</v>
      </c>
      <c r="T127" s="14">
        <v>50.255000000000003</v>
      </c>
      <c r="U127" s="14">
        <v>11.965999999999999</v>
      </c>
      <c r="V127" s="14">
        <v>10.715</v>
      </c>
      <c r="W127" s="14">
        <v>11.347</v>
      </c>
      <c r="X127" s="14">
        <v>19.111000000000001</v>
      </c>
      <c r="Y127" s="14">
        <v>1.669</v>
      </c>
      <c r="Z127" s="14">
        <v>10.477</v>
      </c>
      <c r="AA127" s="14">
        <v>89.183000000000007</v>
      </c>
      <c r="AB127" s="14">
        <v>60.161999999999999</v>
      </c>
      <c r="AC127" s="14">
        <v>74.861999999999995</v>
      </c>
      <c r="AD127" s="14">
        <v>384.96899999999999</v>
      </c>
      <c r="AE127" s="14">
        <v>310.91000000000003</v>
      </c>
      <c r="AF127" s="14">
        <v>348.39800000000002</v>
      </c>
      <c r="AG127" s="14">
        <v>11.449</v>
      </c>
      <c r="AH127" s="19">
        <v>12.2144311241801</v>
      </c>
      <c r="AI127" s="19">
        <v>2.0872953290969001</v>
      </c>
      <c r="AJ127" s="19">
        <v>7.2141810186881603</v>
      </c>
      <c r="AK127" s="14">
        <v>12.913</v>
      </c>
      <c r="AL127" s="14">
        <v>1.7569999999999999</v>
      </c>
      <c r="AM127" s="14">
        <v>7.391</v>
      </c>
      <c r="AN127" s="14">
        <v>64.218999999999994</v>
      </c>
      <c r="AO127" s="14">
        <v>51.027999999999999</v>
      </c>
      <c r="AP127" s="14">
        <v>57.863</v>
      </c>
      <c r="AQ127" s="14">
        <v>5.6820000000000004</v>
      </c>
      <c r="AR127" s="14">
        <v>2.2839999999999998</v>
      </c>
      <c r="AS127" s="14">
        <v>4</v>
      </c>
      <c r="AT127" s="14">
        <v>4.5620000000000003</v>
      </c>
      <c r="AU127" s="14">
        <v>0.52700000000000002</v>
      </c>
      <c r="AV127" s="14">
        <v>2.5649999999999999</v>
      </c>
      <c r="AW127" s="14">
        <v>549.39</v>
      </c>
      <c r="AX127" s="14">
        <v>388.46199999999999</v>
      </c>
      <c r="AY127" s="14">
        <v>470.03699999999998</v>
      </c>
      <c r="AZ127" s="14">
        <v>5.4939999999999998</v>
      </c>
      <c r="BA127" s="14">
        <v>3.8849999999999998</v>
      </c>
      <c r="BB127" s="14">
        <v>4.7</v>
      </c>
      <c r="BC127" s="14">
        <v>20.884</v>
      </c>
      <c r="BD127" s="14">
        <v>19.745000000000001</v>
      </c>
      <c r="BE127" s="14">
        <v>17.814</v>
      </c>
      <c r="BF127" s="14">
        <v>19.901</v>
      </c>
      <c r="BG127" s="14">
        <v>51.884</v>
      </c>
      <c r="BH127" s="15">
        <v>8.4496080938351206</v>
      </c>
    </row>
    <row r="128" spans="1:60" ht="15.75" x14ac:dyDescent="0.25">
      <c r="A128" s="21">
        <v>2001</v>
      </c>
      <c r="B128" t="s">
        <v>25</v>
      </c>
      <c r="C128" s="14">
        <v>22.673999999999999</v>
      </c>
      <c r="D128" s="14">
        <v>3.8650000000000002</v>
      </c>
      <c r="E128" s="14">
        <v>13.279</v>
      </c>
      <c r="F128" s="14">
        <v>25.882999999999999</v>
      </c>
      <c r="G128" s="14">
        <v>12.592000000000001</v>
      </c>
      <c r="H128" s="14">
        <v>0.92300000000000004</v>
      </c>
      <c r="I128" s="14">
        <v>2.4409999999999998</v>
      </c>
      <c r="J128" s="14">
        <v>1.6850000000000001</v>
      </c>
      <c r="K128" s="14">
        <v>7.3869999999999996</v>
      </c>
      <c r="L128" s="14">
        <v>4.0679999999999996</v>
      </c>
      <c r="M128" s="14">
        <v>5.72</v>
      </c>
      <c r="N128" s="14">
        <v>46.377000000000002</v>
      </c>
      <c r="O128" s="14">
        <v>102.801</v>
      </c>
      <c r="P128" s="14">
        <v>20.849</v>
      </c>
      <c r="Q128" s="14">
        <v>61.747999999999998</v>
      </c>
      <c r="R128" s="14">
        <v>37.96</v>
      </c>
      <c r="S128" s="14">
        <v>48.817999999999998</v>
      </c>
      <c r="T128" s="14">
        <v>43.412999999999997</v>
      </c>
      <c r="U128" s="14">
        <v>10.465</v>
      </c>
      <c r="V128" s="14">
        <v>10.374000000000001</v>
      </c>
      <c r="W128" s="14">
        <v>10.419</v>
      </c>
      <c r="X128" s="14">
        <v>9.4390000000000001</v>
      </c>
      <c r="Y128" s="14">
        <v>1.0169999999999999</v>
      </c>
      <c r="Z128" s="14">
        <v>5.21</v>
      </c>
      <c r="AA128" s="14">
        <v>41.140999999999998</v>
      </c>
      <c r="AB128" s="14">
        <v>31.425999999999998</v>
      </c>
      <c r="AC128" s="14">
        <v>36.365000000000002</v>
      </c>
      <c r="AD128" s="14">
        <v>275.77699999999999</v>
      </c>
      <c r="AE128" s="14">
        <v>250.90299999999999</v>
      </c>
      <c r="AF128" s="14">
        <v>263.49</v>
      </c>
      <c r="AG128" s="14">
        <v>7.3869999999999996</v>
      </c>
      <c r="AH128" s="19">
        <v>13.739758790901201</v>
      </c>
      <c r="AI128" s="19">
        <v>2.9326874903771198</v>
      </c>
      <c r="AJ128" s="19">
        <v>8.2273644635197396</v>
      </c>
      <c r="AK128" s="14">
        <v>15.082000000000001</v>
      </c>
      <c r="AL128" s="14">
        <v>2.0339999999999998</v>
      </c>
      <c r="AM128" s="14">
        <v>8.5289999999999999</v>
      </c>
      <c r="AN128" s="14">
        <v>66.686999999999998</v>
      </c>
      <c r="AO128" s="14">
        <v>50.546999999999997</v>
      </c>
      <c r="AP128" s="14">
        <v>58.734999999999999</v>
      </c>
      <c r="AQ128" s="14">
        <v>4.617</v>
      </c>
      <c r="AR128" s="14">
        <v>2.5430000000000001</v>
      </c>
      <c r="AS128" s="14">
        <v>3.6259999999999999</v>
      </c>
      <c r="AT128" s="14">
        <v>8.6180000000000003</v>
      </c>
      <c r="AU128" s="14">
        <v>2.1360000000000001</v>
      </c>
      <c r="AV128" s="14">
        <v>5.3630000000000004</v>
      </c>
      <c r="AW128" s="14">
        <v>452.036</v>
      </c>
      <c r="AX128" s="14">
        <v>327.58800000000002</v>
      </c>
      <c r="AY128" s="14">
        <v>390</v>
      </c>
      <c r="AZ128" s="14">
        <v>4.5199999999999996</v>
      </c>
      <c r="BA128" s="14">
        <v>3.2759999999999998</v>
      </c>
      <c r="BB128" s="14">
        <v>3.9</v>
      </c>
      <c r="BC128" s="14">
        <v>27.103999999999999</v>
      </c>
      <c r="BD128" s="14">
        <v>19.056999999999999</v>
      </c>
      <c r="BE128" s="14">
        <v>21.887</v>
      </c>
      <c r="BF128" s="14">
        <v>24.946999999999999</v>
      </c>
      <c r="BG128" s="14">
        <v>18.404</v>
      </c>
      <c r="BH128" s="15">
        <v>10.469705335051019</v>
      </c>
    </row>
    <row r="129" spans="1:60" ht="15.75" x14ac:dyDescent="0.25">
      <c r="A129" s="21">
        <v>2001</v>
      </c>
      <c r="B129" t="s">
        <v>26</v>
      </c>
      <c r="C129" s="14">
        <v>19.568999999999999</v>
      </c>
      <c r="D129" s="14">
        <v>5.22</v>
      </c>
      <c r="E129" s="14">
        <v>12.366</v>
      </c>
      <c r="F129" s="14">
        <v>20.128</v>
      </c>
      <c r="G129" s="14">
        <v>19.847000000000001</v>
      </c>
      <c r="H129" s="14">
        <v>2.5950000000000002</v>
      </c>
      <c r="I129" s="14">
        <v>2.714</v>
      </c>
      <c r="J129" s="14">
        <v>2.6549999999999998</v>
      </c>
      <c r="K129" s="14">
        <v>15.641</v>
      </c>
      <c r="L129" s="14">
        <v>4.4539999999999997</v>
      </c>
      <c r="M129" s="14">
        <v>10.026</v>
      </c>
      <c r="N129" s="14">
        <v>35.450000000000003</v>
      </c>
      <c r="O129" s="14">
        <v>74.138000000000005</v>
      </c>
      <c r="P129" s="14">
        <v>19.068999999999999</v>
      </c>
      <c r="Q129" s="14">
        <v>46.496000000000002</v>
      </c>
      <c r="R129" s="14">
        <v>48.466999999999999</v>
      </c>
      <c r="S129" s="14">
        <v>61.451999999999998</v>
      </c>
      <c r="T129" s="14">
        <v>54.984999999999999</v>
      </c>
      <c r="U129" s="14">
        <v>7.3650000000000002</v>
      </c>
      <c r="V129" s="14">
        <v>10.718</v>
      </c>
      <c r="W129" s="14">
        <v>9.048</v>
      </c>
      <c r="X129" s="14">
        <v>11.292999999999999</v>
      </c>
      <c r="Y129" s="14">
        <v>1.8089999999999999</v>
      </c>
      <c r="Z129" s="14">
        <v>6.5330000000000004</v>
      </c>
      <c r="AA129" s="14">
        <v>74.349000000000004</v>
      </c>
      <c r="AB129" s="14">
        <v>48.576999999999998</v>
      </c>
      <c r="AC129" s="14">
        <v>61.412999999999997</v>
      </c>
      <c r="AD129" s="14">
        <v>335.97199999999998</v>
      </c>
      <c r="AE129" s="14">
        <v>295.91800000000001</v>
      </c>
      <c r="AF129" s="14">
        <v>315.97199999999998</v>
      </c>
      <c r="AG129" s="14">
        <v>6.593</v>
      </c>
      <c r="AH129" s="19">
        <v>6.7412700552784104</v>
      </c>
      <c r="AI129" s="19">
        <v>1.0914925432867799</v>
      </c>
      <c r="AJ129" s="19">
        <v>3.9142007202129299</v>
      </c>
      <c r="AK129" s="14">
        <v>7.9260000000000002</v>
      </c>
      <c r="AL129" s="14">
        <v>1.1140000000000001</v>
      </c>
      <c r="AM129" s="14">
        <v>4.5060000000000002</v>
      </c>
      <c r="AN129" s="14">
        <v>52.465000000000003</v>
      </c>
      <c r="AO129" s="14">
        <v>36.884999999999998</v>
      </c>
      <c r="AP129" s="14">
        <v>44.68</v>
      </c>
      <c r="AQ129" s="14">
        <v>6.1719999999999997</v>
      </c>
      <c r="AR129" s="14">
        <v>2.0179999999999998</v>
      </c>
      <c r="AS129" s="14">
        <v>4.0869999999999997</v>
      </c>
      <c r="AT129" s="14">
        <v>6.242</v>
      </c>
      <c r="AU129" s="14">
        <v>1.1140000000000001</v>
      </c>
      <c r="AV129" s="14">
        <v>3.6680000000000001</v>
      </c>
      <c r="AW129" s="14">
        <v>466.92500000000001</v>
      </c>
      <c r="AX129" s="14">
        <v>357.37099999999998</v>
      </c>
      <c r="AY129" s="14">
        <v>412.07400000000001</v>
      </c>
      <c r="AZ129" s="14">
        <v>4.6689999999999996</v>
      </c>
      <c r="BA129" s="14">
        <v>3.5739999999999998</v>
      </c>
      <c r="BB129" s="14">
        <v>4.1210000000000004</v>
      </c>
      <c r="BC129" s="14">
        <v>22.602</v>
      </c>
      <c r="BD129" s="14">
        <v>15.696</v>
      </c>
      <c r="BE129" s="14">
        <v>19.420000000000002</v>
      </c>
      <c r="BF129" s="14">
        <v>22.068000000000001</v>
      </c>
      <c r="BG129" s="14">
        <v>58.234999999999999</v>
      </c>
      <c r="BH129" s="15">
        <v>6.2525860879959545</v>
      </c>
    </row>
    <row r="130" spans="1:60" ht="15.75" x14ac:dyDescent="0.25">
      <c r="A130" s="21">
        <v>2001</v>
      </c>
      <c r="B130" t="s">
        <v>27</v>
      </c>
      <c r="C130" s="14">
        <v>23.655999999999999</v>
      </c>
      <c r="D130" s="14">
        <v>4.2649999999999997</v>
      </c>
      <c r="E130" s="14">
        <v>13.798</v>
      </c>
      <c r="F130" s="14">
        <v>15.528</v>
      </c>
      <c r="G130" s="14">
        <v>11.646000000000001</v>
      </c>
      <c r="H130" s="14">
        <v>2.0049999999999999</v>
      </c>
      <c r="I130" s="14">
        <v>2.133</v>
      </c>
      <c r="J130" s="14">
        <v>2.0699999999999998</v>
      </c>
      <c r="K130" s="14">
        <v>1.804</v>
      </c>
      <c r="L130" s="14">
        <v>1.5509999999999999</v>
      </c>
      <c r="M130" s="14">
        <v>1.6759999999999999</v>
      </c>
      <c r="N130" s="14">
        <v>34.127000000000002</v>
      </c>
      <c r="O130" s="14">
        <v>78.385000000000005</v>
      </c>
      <c r="P130" s="14">
        <v>18.806000000000001</v>
      </c>
      <c r="Q130" s="14">
        <v>48.195999999999998</v>
      </c>
      <c r="R130" s="14">
        <v>53.527000000000001</v>
      </c>
      <c r="S130" s="14">
        <v>60.100999999999999</v>
      </c>
      <c r="T130" s="14">
        <v>56.869</v>
      </c>
      <c r="U130" s="14">
        <v>9.2219999999999995</v>
      </c>
      <c r="V130" s="14">
        <v>12.602</v>
      </c>
      <c r="W130" s="14">
        <v>10.94</v>
      </c>
      <c r="X130" s="14">
        <v>9.0210000000000008</v>
      </c>
      <c r="Y130" s="14">
        <v>2.52</v>
      </c>
      <c r="Z130" s="14">
        <v>5.7160000000000002</v>
      </c>
      <c r="AA130" s="14">
        <v>24.859000000000002</v>
      </c>
      <c r="AB130" s="14">
        <v>20.550999999999998</v>
      </c>
      <c r="AC130" s="14">
        <v>22.669</v>
      </c>
      <c r="AD130" s="14">
        <v>312.53899999999999</v>
      </c>
      <c r="AE130" s="14">
        <v>287.90199999999999</v>
      </c>
      <c r="AF130" s="14">
        <v>300.01499999999999</v>
      </c>
      <c r="AG130" s="14">
        <v>5.6130000000000004</v>
      </c>
      <c r="AH130" s="19">
        <v>5.0126067058652497</v>
      </c>
      <c r="AI130" s="19">
        <v>1.4523836035573701</v>
      </c>
      <c r="AJ130" s="19">
        <v>3.2015446221438499</v>
      </c>
      <c r="AK130" s="14">
        <v>4.0090000000000003</v>
      </c>
      <c r="AL130" s="14">
        <v>0.96899999999999997</v>
      </c>
      <c r="AM130" s="14">
        <v>2.464</v>
      </c>
      <c r="AN130" s="14">
        <v>90.013000000000005</v>
      </c>
      <c r="AO130" s="14">
        <v>73.477999999999994</v>
      </c>
      <c r="AP130" s="14">
        <v>81.706000000000003</v>
      </c>
      <c r="AQ130" s="14">
        <v>1.403</v>
      </c>
      <c r="AR130" s="14">
        <v>1.7450000000000001</v>
      </c>
      <c r="AS130" s="14">
        <v>1.577</v>
      </c>
      <c r="AT130" s="14">
        <v>4.0090000000000003</v>
      </c>
      <c r="AU130" s="14">
        <v>1.163</v>
      </c>
      <c r="AV130" s="14">
        <v>2.5630000000000002</v>
      </c>
      <c r="AW130" s="14">
        <v>492.96600000000001</v>
      </c>
      <c r="AX130" s="14">
        <v>392.78800000000001</v>
      </c>
      <c r="AY130" s="14">
        <v>442.23599999999999</v>
      </c>
      <c r="AZ130" s="14">
        <v>4.93</v>
      </c>
      <c r="BA130" s="14">
        <v>3.9279999999999999</v>
      </c>
      <c r="BB130" s="14">
        <v>4.4219999999999997</v>
      </c>
      <c r="BC130" s="14">
        <v>62.771999999999998</v>
      </c>
      <c r="BD130" s="14">
        <v>17.262</v>
      </c>
      <c r="BE130" s="14">
        <v>20.2</v>
      </c>
      <c r="BF130" s="14">
        <v>22.818999999999999</v>
      </c>
      <c r="BG130" s="14">
        <v>81.897000000000006</v>
      </c>
      <c r="BH130" s="15">
        <v>11.763392026207052</v>
      </c>
    </row>
    <row r="131" spans="1:60" ht="15.75" x14ac:dyDescent="0.25">
      <c r="A131" s="21">
        <v>2001</v>
      </c>
      <c r="B131" t="s">
        <v>36</v>
      </c>
      <c r="C131" s="14">
        <v>9.8439999999999994</v>
      </c>
      <c r="D131" s="14">
        <v>2.7280000000000002</v>
      </c>
      <c r="E131" s="14">
        <v>6.2089999999999996</v>
      </c>
      <c r="F131" s="14">
        <v>26.207999999999998</v>
      </c>
      <c r="G131" s="14">
        <v>12.276</v>
      </c>
      <c r="H131" s="14">
        <v>3.08</v>
      </c>
      <c r="I131" s="14">
        <v>2.3980000000000001</v>
      </c>
      <c r="J131" s="14">
        <v>2.7309999999999999</v>
      </c>
      <c r="K131" s="14">
        <v>7.1379999999999999</v>
      </c>
      <c r="L131" s="14">
        <v>3.2519999999999998</v>
      </c>
      <c r="M131" s="14">
        <v>5.1529999999999996</v>
      </c>
      <c r="N131" s="14">
        <v>50.189</v>
      </c>
      <c r="O131" s="14">
        <v>73.483000000000004</v>
      </c>
      <c r="P131" s="14">
        <v>18.437000000000001</v>
      </c>
      <c r="Q131" s="14">
        <v>45.404000000000003</v>
      </c>
      <c r="R131" s="14">
        <v>48.384</v>
      </c>
      <c r="S131" s="14">
        <v>58.396999999999998</v>
      </c>
      <c r="T131" s="14">
        <v>53.499000000000002</v>
      </c>
      <c r="U131" s="14">
        <v>8.6639999999999997</v>
      </c>
      <c r="V131" s="14">
        <v>9.8659999999999997</v>
      </c>
      <c r="W131" s="14">
        <v>9.2780000000000005</v>
      </c>
      <c r="X131" s="14">
        <v>10.362</v>
      </c>
      <c r="Y131" s="14">
        <v>1.4330000000000001</v>
      </c>
      <c r="Z131" s="14">
        <v>5.8</v>
      </c>
      <c r="AA131" s="14">
        <v>50.831000000000003</v>
      </c>
      <c r="AB131" s="14">
        <v>40.152999999999999</v>
      </c>
      <c r="AC131" s="14">
        <v>45.375999999999998</v>
      </c>
      <c r="AD131" s="14">
        <v>375.44499999999999</v>
      </c>
      <c r="AE131" s="14">
        <v>314.66300000000001</v>
      </c>
      <c r="AF131" s="14">
        <v>344.42200000000003</v>
      </c>
      <c r="AG131" s="14">
        <v>10.016</v>
      </c>
      <c r="AH131" s="19">
        <v>4.9580019099748904</v>
      </c>
      <c r="AI131" s="19">
        <v>2.1824467264754102</v>
      </c>
      <c r="AJ131" s="19">
        <v>3.5373634950045001</v>
      </c>
      <c r="AK131" s="14">
        <v>5.3250000000000002</v>
      </c>
      <c r="AL131" s="14">
        <v>1.24</v>
      </c>
      <c r="AM131" s="14">
        <v>3.238</v>
      </c>
      <c r="AN131" s="14">
        <v>77.8</v>
      </c>
      <c r="AO131" s="14">
        <v>58.231000000000002</v>
      </c>
      <c r="AP131" s="14">
        <v>67.802999999999997</v>
      </c>
      <c r="AQ131" s="14">
        <v>7.7430000000000003</v>
      </c>
      <c r="AR131" s="14">
        <v>4.4089999999999998</v>
      </c>
      <c r="AS131" s="14">
        <v>6.04</v>
      </c>
      <c r="AT131" s="14">
        <v>13.211</v>
      </c>
      <c r="AU131" s="14">
        <v>2.6179999999999999</v>
      </c>
      <c r="AV131" s="14">
        <v>7.8</v>
      </c>
      <c r="AW131" s="14">
        <v>536.14</v>
      </c>
      <c r="AX131" s="14">
        <v>401.55500000000001</v>
      </c>
      <c r="AY131" s="14">
        <v>467.45600000000002</v>
      </c>
      <c r="AZ131" s="14">
        <v>5.3609999999999998</v>
      </c>
      <c r="BA131" s="14">
        <v>4.016</v>
      </c>
      <c r="BB131" s="14">
        <v>4.6749999999999998</v>
      </c>
      <c r="BC131" s="14">
        <v>39.317999999999998</v>
      </c>
      <c r="BD131" s="14">
        <v>28.571999999999999</v>
      </c>
      <c r="BE131" s="14">
        <v>22.594999999999999</v>
      </c>
      <c r="BF131" s="14">
        <v>26.936</v>
      </c>
      <c r="BG131" s="14">
        <v>67.149000000000001</v>
      </c>
      <c r="BH131" s="15">
        <v>8.7294196646331805</v>
      </c>
    </row>
    <row r="132" spans="1:60" ht="15.75" x14ac:dyDescent="0.25">
      <c r="A132" s="21">
        <v>2001</v>
      </c>
      <c r="B132" t="s">
        <v>28</v>
      </c>
      <c r="C132" s="14">
        <v>13.919</v>
      </c>
      <c r="D132" s="14">
        <v>4.1390000000000002</v>
      </c>
      <c r="E132" s="14">
        <v>9.0069999999999997</v>
      </c>
      <c r="F132" s="14">
        <v>23.872</v>
      </c>
      <c r="G132" s="14">
        <v>10.851000000000001</v>
      </c>
      <c r="H132" s="14">
        <v>2.3199999999999998</v>
      </c>
      <c r="I132" s="14">
        <v>2.069</v>
      </c>
      <c r="J132" s="14">
        <v>2.194</v>
      </c>
      <c r="K132" s="14">
        <v>9.2789999999999999</v>
      </c>
      <c r="L132" s="14">
        <v>2.8740000000000001</v>
      </c>
      <c r="M132" s="14">
        <v>6.0620000000000003</v>
      </c>
      <c r="N132" s="14">
        <v>34.981000000000002</v>
      </c>
      <c r="O132" s="14">
        <v>60.779000000000003</v>
      </c>
      <c r="P132" s="14">
        <v>19.199000000000002</v>
      </c>
      <c r="Q132" s="14">
        <v>39.896000000000001</v>
      </c>
      <c r="R132" s="14">
        <v>30.620999999999999</v>
      </c>
      <c r="S132" s="14">
        <v>51.734000000000002</v>
      </c>
      <c r="T132" s="14">
        <v>41.223999999999997</v>
      </c>
      <c r="U132" s="14">
        <v>6.843</v>
      </c>
      <c r="V132" s="14">
        <v>5.0579999999999998</v>
      </c>
      <c r="W132" s="14">
        <v>5.9470000000000001</v>
      </c>
      <c r="X132" s="14">
        <v>3.944</v>
      </c>
      <c r="Y132" s="14">
        <v>0.23</v>
      </c>
      <c r="Z132" s="14">
        <v>2.0790000000000002</v>
      </c>
      <c r="AA132" s="14">
        <v>70.638000000000005</v>
      </c>
      <c r="AB132" s="14">
        <v>53.573</v>
      </c>
      <c r="AC132" s="14">
        <v>62.067999999999998</v>
      </c>
      <c r="AD132" s="14">
        <v>360.49599999999998</v>
      </c>
      <c r="AE132" s="14">
        <v>338.79899999999998</v>
      </c>
      <c r="AF132" s="14">
        <v>349.65699999999998</v>
      </c>
      <c r="AG132" s="14">
        <v>6.843</v>
      </c>
      <c r="AH132" s="19">
        <v>13.6109171391036</v>
      </c>
      <c r="AI132" s="19">
        <v>2.9472008959490701</v>
      </c>
      <c r="AJ132" s="19">
        <v>8.2685018803459194</v>
      </c>
      <c r="AK132" s="14">
        <v>10.670999999999999</v>
      </c>
      <c r="AL132" s="14">
        <v>2.7589999999999999</v>
      </c>
      <c r="AM132" s="14">
        <v>6.6980000000000004</v>
      </c>
      <c r="AN132" s="14">
        <v>81.192999999999998</v>
      </c>
      <c r="AO132" s="14">
        <v>62.195</v>
      </c>
      <c r="AP132" s="14">
        <v>71.766999999999996</v>
      </c>
      <c r="AQ132" s="14">
        <v>5.452</v>
      </c>
      <c r="AR132" s="14">
        <v>2.4140000000000001</v>
      </c>
      <c r="AS132" s="14">
        <v>3.9260000000000002</v>
      </c>
      <c r="AT132" s="14">
        <v>8.8149999999999995</v>
      </c>
      <c r="AU132" s="14">
        <v>1.839</v>
      </c>
      <c r="AV132" s="14">
        <v>5.3120000000000003</v>
      </c>
      <c r="AW132" s="14">
        <v>521.83699999999999</v>
      </c>
      <c r="AX132" s="14">
        <v>443.18599999999998</v>
      </c>
      <c r="AY132" s="14">
        <v>482.51</v>
      </c>
      <c r="AZ132" s="14">
        <v>5.218</v>
      </c>
      <c r="BA132" s="14">
        <v>4.4320000000000004</v>
      </c>
      <c r="BB132" s="14">
        <v>4.8250000000000002</v>
      </c>
      <c r="BC132" s="14">
        <v>23.93</v>
      </c>
      <c r="BD132" s="14">
        <v>24.45</v>
      </c>
      <c r="BE132" s="14">
        <v>22.05</v>
      </c>
      <c r="BF132" s="14">
        <v>25.832000000000001</v>
      </c>
      <c r="BG132" s="14">
        <v>58.534999999999997</v>
      </c>
      <c r="BH132" s="15">
        <v>9.5182348000916193</v>
      </c>
    </row>
    <row r="133" spans="1:60" ht="15.75" x14ac:dyDescent="0.25">
      <c r="A133" s="21">
        <v>2001</v>
      </c>
      <c r="B133" t="s">
        <v>29</v>
      </c>
      <c r="C133" s="14">
        <v>34.558999999999997</v>
      </c>
      <c r="D133" s="14">
        <v>7.8579999999999997</v>
      </c>
      <c r="E133" s="14">
        <v>20.939</v>
      </c>
      <c r="F133" s="14">
        <v>17.795999999999999</v>
      </c>
      <c r="G133" s="14">
        <v>14.673999999999999</v>
      </c>
      <c r="H133" s="14">
        <v>2.0680000000000001</v>
      </c>
      <c r="I133" s="14">
        <v>2.6659999999999999</v>
      </c>
      <c r="J133" s="14">
        <v>2.375</v>
      </c>
      <c r="K133" s="14">
        <v>13.882999999999999</v>
      </c>
      <c r="L133" s="14">
        <v>5.0519999999999996</v>
      </c>
      <c r="M133" s="14">
        <v>9.3539999999999992</v>
      </c>
      <c r="N133" s="14">
        <v>52.095999999999997</v>
      </c>
      <c r="O133" s="14">
        <v>89.647000000000006</v>
      </c>
      <c r="P133" s="14">
        <v>20.626999999999999</v>
      </c>
      <c r="Q133" s="14">
        <v>54.326999999999998</v>
      </c>
      <c r="R133" s="14">
        <v>38.250999999999998</v>
      </c>
      <c r="S133" s="14">
        <v>45.465000000000003</v>
      </c>
      <c r="T133" s="14">
        <v>42.165999999999997</v>
      </c>
      <c r="U133" s="14">
        <v>9.3040000000000003</v>
      </c>
      <c r="V133" s="14">
        <v>12.91</v>
      </c>
      <c r="W133" s="14">
        <v>11.153</v>
      </c>
      <c r="X133" s="14">
        <v>11.962999999999999</v>
      </c>
      <c r="Y133" s="14">
        <v>1.123</v>
      </c>
      <c r="Z133" s="14">
        <v>6.4039999999999999</v>
      </c>
      <c r="AA133" s="14">
        <v>53.905999999999999</v>
      </c>
      <c r="AB133" s="14">
        <v>40.973999999999997</v>
      </c>
      <c r="AC133" s="14">
        <v>47.347000000000001</v>
      </c>
      <c r="AD133" s="14">
        <v>356.66699999999997</v>
      </c>
      <c r="AE133" s="14">
        <v>307.02600000000001</v>
      </c>
      <c r="AF133" s="14">
        <v>332.21899999999999</v>
      </c>
      <c r="AG133" s="14">
        <v>10.042999999999999</v>
      </c>
      <c r="AH133" s="19">
        <v>9.6539260586495299</v>
      </c>
      <c r="AI133" s="19">
        <v>2.4937300501595998</v>
      </c>
      <c r="AJ133" s="19">
        <v>5.9295934893063498</v>
      </c>
      <c r="AK133" s="14">
        <v>6.351</v>
      </c>
      <c r="AL133" s="14">
        <v>1.544</v>
      </c>
      <c r="AM133" s="14">
        <v>3.8860000000000001</v>
      </c>
      <c r="AN133" s="14">
        <v>57.155000000000001</v>
      </c>
      <c r="AO133" s="14">
        <v>55.707999999999998</v>
      </c>
      <c r="AP133" s="14">
        <v>56.628999999999998</v>
      </c>
      <c r="AQ133" s="14">
        <v>2.9540000000000002</v>
      </c>
      <c r="AR133" s="14">
        <v>0.84199999999999997</v>
      </c>
      <c r="AS133" s="14">
        <v>1.871</v>
      </c>
      <c r="AT133" s="14">
        <v>1.625</v>
      </c>
      <c r="AU133" s="14">
        <v>0.56100000000000005</v>
      </c>
      <c r="AV133" s="14">
        <v>1.079</v>
      </c>
      <c r="AW133" s="14">
        <v>518.82899999999995</v>
      </c>
      <c r="AX133" s="14">
        <v>396.83300000000003</v>
      </c>
      <c r="AY133" s="14">
        <v>457.63799999999998</v>
      </c>
      <c r="AZ133" s="14">
        <v>5.1879999999999997</v>
      </c>
      <c r="BA133" s="14">
        <v>3.968</v>
      </c>
      <c r="BB133" s="14">
        <v>4.5759999999999996</v>
      </c>
      <c r="BC133" s="14">
        <v>38.287999999999997</v>
      </c>
      <c r="BD133" s="14">
        <v>17.402999999999999</v>
      </c>
      <c r="BE133" s="14">
        <v>22.228000000000002</v>
      </c>
      <c r="BF133" s="14">
        <v>26.751999999999999</v>
      </c>
      <c r="BG133" s="14">
        <v>50.109000000000002</v>
      </c>
      <c r="BH133" s="15">
        <v>8.0173709704359446</v>
      </c>
    </row>
    <row r="134" spans="1:60" ht="15.75" x14ac:dyDescent="0.25">
      <c r="A134" s="21">
        <v>2002</v>
      </c>
      <c r="B134" t="s">
        <v>2</v>
      </c>
      <c r="C134" s="14">
        <v>16.638999999999999</v>
      </c>
      <c r="D134" s="14">
        <v>4.6230000000000002</v>
      </c>
      <c r="E134" s="14">
        <v>10.545</v>
      </c>
      <c r="F134" s="14">
        <v>17.317</v>
      </c>
      <c r="G134" s="14">
        <v>15.420999999999999</v>
      </c>
      <c r="H134" s="14">
        <v>2.6659999999999999</v>
      </c>
      <c r="I134" s="14">
        <v>2.6509999999999998</v>
      </c>
      <c r="J134" s="14">
        <v>2.6579999999999999</v>
      </c>
      <c r="K134" s="14">
        <v>9.0259999999999998</v>
      </c>
      <c r="L134" s="14">
        <v>4.1219999999999999</v>
      </c>
      <c r="M134" s="14">
        <v>6.5359999999999996</v>
      </c>
      <c r="N134" s="14">
        <v>46.238999999999997</v>
      </c>
      <c r="O134" s="14">
        <v>81.277000000000001</v>
      </c>
      <c r="P134" s="14">
        <v>20.809000000000001</v>
      </c>
      <c r="Q134" s="14">
        <v>50.597999999999999</v>
      </c>
      <c r="R134" s="14">
        <v>50.024999999999999</v>
      </c>
      <c r="S134" s="14">
        <v>57.161999999999999</v>
      </c>
      <c r="T134" s="14">
        <v>53.664999999999999</v>
      </c>
      <c r="U134" s="14">
        <v>8.7729999999999997</v>
      </c>
      <c r="V134" s="14">
        <v>12.102</v>
      </c>
      <c r="W134" s="14">
        <v>10.468999999999999</v>
      </c>
      <c r="X134" s="14">
        <v>17.305</v>
      </c>
      <c r="Y134" s="14">
        <v>2.4409999999999998</v>
      </c>
      <c r="Z134" s="14">
        <v>9.7629999999999999</v>
      </c>
      <c r="AA134" s="14">
        <v>52.963999999999999</v>
      </c>
      <c r="AB134" s="14">
        <v>41.706000000000003</v>
      </c>
      <c r="AC134" s="14">
        <v>47.261000000000003</v>
      </c>
      <c r="AD134" s="14">
        <v>343.47800000000001</v>
      </c>
      <c r="AE134" s="14">
        <v>304.15300000000002</v>
      </c>
      <c r="AF134" s="14">
        <v>323.65499999999997</v>
      </c>
      <c r="AG134" s="14">
        <v>8.3930000000000007</v>
      </c>
      <c r="AH134" s="19">
        <v>7.6831405019244103</v>
      </c>
      <c r="AI134" s="19">
        <v>1.92494595813961</v>
      </c>
      <c r="AJ134" s="19">
        <v>4.7607356994434404</v>
      </c>
      <c r="AK134" s="14">
        <v>6.3449999999999998</v>
      </c>
      <c r="AL134" s="14">
        <v>1.266</v>
      </c>
      <c r="AM134" s="14">
        <v>3.7639999999999998</v>
      </c>
      <c r="AN134" s="14">
        <v>71.521000000000001</v>
      </c>
      <c r="AO134" s="14">
        <v>57.625999999999998</v>
      </c>
      <c r="AP134" s="14">
        <v>64.55</v>
      </c>
      <c r="AQ134" s="14">
        <v>4.24</v>
      </c>
      <c r="AR134" s="14">
        <v>2.2080000000000002</v>
      </c>
      <c r="AS134" s="14">
        <v>3.2069999999999999</v>
      </c>
      <c r="AT134" s="14">
        <v>7.4580000000000002</v>
      </c>
      <c r="AU134" s="14">
        <v>1.375</v>
      </c>
      <c r="AV134" s="14">
        <v>4.3680000000000003</v>
      </c>
      <c r="AW134" s="14">
        <v>505.63</v>
      </c>
      <c r="AX134" s="14">
        <v>391.541</v>
      </c>
      <c r="AY134" s="14">
        <v>447.971</v>
      </c>
      <c r="AZ134" s="14">
        <v>5.056</v>
      </c>
      <c r="BA134" s="14">
        <v>3.915</v>
      </c>
      <c r="BB134" s="14">
        <v>4.4800000000000004</v>
      </c>
      <c r="BC134" s="14">
        <v>38.993000000000002</v>
      </c>
      <c r="BD134" s="14">
        <v>22.957999999999998</v>
      </c>
      <c r="BE134" s="14">
        <v>19.597999999999999</v>
      </c>
      <c r="BF134" s="14">
        <v>22.757999999999999</v>
      </c>
      <c r="BG134" s="14">
        <v>54.576000000000001</v>
      </c>
      <c r="BH134" s="15">
        <v>9.3959155118076421</v>
      </c>
    </row>
    <row r="135" spans="1:60" ht="15.75" x14ac:dyDescent="0.25">
      <c r="A135" s="21">
        <v>2002</v>
      </c>
      <c r="B135" t="s">
        <v>3</v>
      </c>
      <c r="C135" s="14">
        <v>20.544</v>
      </c>
      <c r="D135" s="14">
        <v>5.9509999999999996</v>
      </c>
      <c r="E135" s="14">
        <v>13.073</v>
      </c>
      <c r="F135" s="14">
        <v>12.678000000000001</v>
      </c>
      <c r="G135" s="14">
        <v>15.635999999999999</v>
      </c>
      <c r="H135" s="14">
        <v>2.4169999999999998</v>
      </c>
      <c r="I135" s="14">
        <v>2.3039999999999998</v>
      </c>
      <c r="J135" s="14">
        <v>2.359</v>
      </c>
      <c r="K135" s="14">
        <v>8.6609999999999996</v>
      </c>
      <c r="L135" s="14">
        <v>6.7190000000000003</v>
      </c>
      <c r="M135" s="14">
        <v>7.6669999999999998</v>
      </c>
      <c r="N135" s="14">
        <v>58.008000000000003</v>
      </c>
      <c r="O135" s="14">
        <v>75.125</v>
      </c>
      <c r="P135" s="14">
        <v>25.149000000000001</v>
      </c>
      <c r="Q135" s="14">
        <v>49.636000000000003</v>
      </c>
      <c r="R135" s="14">
        <v>48.539000000000001</v>
      </c>
      <c r="S135" s="14">
        <v>59.512999999999998</v>
      </c>
      <c r="T135" s="14">
        <v>54.158000000000001</v>
      </c>
      <c r="U135" s="14">
        <v>11.48</v>
      </c>
      <c r="V135" s="14">
        <v>16.318000000000001</v>
      </c>
      <c r="W135" s="14">
        <v>13.957000000000001</v>
      </c>
      <c r="X135" s="14">
        <v>4.2300000000000004</v>
      </c>
      <c r="Y135" s="14">
        <v>1.1519999999999999</v>
      </c>
      <c r="Z135" s="14">
        <v>2.6539999999999999</v>
      </c>
      <c r="AA135" s="14">
        <v>43.906999999999996</v>
      </c>
      <c r="AB135" s="14">
        <v>30.524999999999999</v>
      </c>
      <c r="AC135" s="14">
        <v>37.35</v>
      </c>
      <c r="AD135" s="14">
        <v>322.85599999999999</v>
      </c>
      <c r="AE135" s="14">
        <v>310.04599999999999</v>
      </c>
      <c r="AF135" s="14">
        <v>316.69099999999997</v>
      </c>
      <c r="AG135" s="14">
        <v>9.2650000000000006</v>
      </c>
      <c r="AH135" s="19">
        <v>8.2441080390358508</v>
      </c>
      <c r="AI135" s="19">
        <v>0.98094995193345202</v>
      </c>
      <c r="AJ135" s="19">
        <v>4.5230449138359896</v>
      </c>
      <c r="AK135" s="14">
        <v>7.452</v>
      </c>
      <c r="AL135" s="14">
        <v>1.3440000000000001</v>
      </c>
      <c r="AM135" s="14">
        <v>4.3250000000000002</v>
      </c>
      <c r="AN135" s="14">
        <v>56.594999999999999</v>
      </c>
      <c r="AO135" s="14">
        <v>47.610999999999997</v>
      </c>
      <c r="AP135" s="14">
        <v>52.094000000000001</v>
      </c>
      <c r="AQ135" s="14">
        <v>1.611</v>
      </c>
      <c r="AR135" s="14">
        <v>1.728</v>
      </c>
      <c r="AS135" s="14">
        <v>1.671</v>
      </c>
      <c r="AT135" s="14">
        <v>3.625</v>
      </c>
      <c r="AU135" s="14">
        <v>0</v>
      </c>
      <c r="AV135" s="14">
        <v>1.7689999999999999</v>
      </c>
      <c r="AW135" s="14">
        <v>458.60500000000002</v>
      </c>
      <c r="AX135" s="14">
        <v>387.41300000000001</v>
      </c>
      <c r="AY135" s="14">
        <v>422.745</v>
      </c>
      <c r="AZ135" s="14">
        <v>4.5860000000000003</v>
      </c>
      <c r="BA135" s="14">
        <v>3.8740000000000001</v>
      </c>
      <c r="BB135" s="14">
        <v>4.2270000000000003</v>
      </c>
      <c r="BC135" s="14">
        <v>13.24</v>
      </c>
      <c r="BD135" s="14">
        <v>14.019</v>
      </c>
      <c r="BE135" s="14">
        <v>20.027999999999999</v>
      </c>
      <c r="BF135" s="14">
        <v>22.754000000000001</v>
      </c>
      <c r="BG135" s="14">
        <v>22.945</v>
      </c>
      <c r="BH135" s="15">
        <v>10.440169796168114</v>
      </c>
    </row>
    <row r="136" spans="1:60" ht="15.75" x14ac:dyDescent="0.25">
      <c r="A136" s="21">
        <v>2002</v>
      </c>
      <c r="B136" t="s">
        <v>4</v>
      </c>
      <c r="C136" s="14">
        <v>12.117000000000001</v>
      </c>
      <c r="D136" s="14">
        <v>3.4550000000000001</v>
      </c>
      <c r="E136" s="14">
        <v>7.8559999999999999</v>
      </c>
      <c r="F136" s="14">
        <v>17.864000000000001</v>
      </c>
      <c r="G136" s="14">
        <v>16.428999999999998</v>
      </c>
      <c r="H136" s="14">
        <v>3.3450000000000002</v>
      </c>
      <c r="I136" s="14">
        <v>3.609</v>
      </c>
      <c r="J136" s="14">
        <v>3.4750000000000001</v>
      </c>
      <c r="K136" s="14">
        <v>9.2919999999999998</v>
      </c>
      <c r="L136" s="14">
        <v>6.2190000000000003</v>
      </c>
      <c r="M136" s="14">
        <v>7.78</v>
      </c>
      <c r="N136" s="14">
        <v>41.581000000000003</v>
      </c>
      <c r="O136" s="14">
        <v>103.479</v>
      </c>
      <c r="P136" s="14">
        <v>26.027000000000001</v>
      </c>
      <c r="Q136" s="14">
        <v>65.415999999999997</v>
      </c>
      <c r="R136" s="14">
        <v>41.704000000000001</v>
      </c>
      <c r="S136" s="14">
        <v>46.143000000000001</v>
      </c>
      <c r="T136" s="14">
        <v>43.887999999999998</v>
      </c>
      <c r="U136" s="14">
        <v>7.4340000000000002</v>
      </c>
      <c r="V136" s="14">
        <v>8.2149999999999999</v>
      </c>
      <c r="W136" s="14">
        <v>7.8179999999999996</v>
      </c>
      <c r="X136" s="14">
        <v>27.431000000000001</v>
      </c>
      <c r="Y136" s="14">
        <v>2.5339999999999998</v>
      </c>
      <c r="Z136" s="14">
        <v>15.221</v>
      </c>
      <c r="AA136" s="14">
        <v>67.721999999999994</v>
      </c>
      <c r="AB136" s="14">
        <v>45.835999999999999</v>
      </c>
      <c r="AC136" s="14">
        <v>56.956000000000003</v>
      </c>
      <c r="AD136" s="14">
        <v>323.29700000000003</v>
      </c>
      <c r="AE136" s="14">
        <v>259.19900000000001</v>
      </c>
      <c r="AF136" s="14">
        <v>291.803</v>
      </c>
      <c r="AG136" s="14">
        <v>6.6159999999999997</v>
      </c>
      <c r="AH136" s="19">
        <v>7.0185688569027596</v>
      </c>
      <c r="AI136" s="19">
        <v>1.9662126026363</v>
      </c>
      <c r="AJ136" s="19">
        <v>4.5377088432221599</v>
      </c>
      <c r="AK136" s="14">
        <v>6.5419999999999998</v>
      </c>
      <c r="AL136" s="14">
        <v>1.3049999999999999</v>
      </c>
      <c r="AM136" s="14">
        <v>3.9660000000000002</v>
      </c>
      <c r="AN136" s="14">
        <v>82.59</v>
      </c>
      <c r="AO136" s="14">
        <v>46.066000000000003</v>
      </c>
      <c r="AP136" s="14">
        <v>64.66</v>
      </c>
      <c r="AQ136" s="14">
        <v>10.779</v>
      </c>
      <c r="AR136" s="14">
        <v>3.1480000000000001</v>
      </c>
      <c r="AS136" s="14">
        <v>7.0250000000000004</v>
      </c>
      <c r="AT136" s="14">
        <v>15.239000000000001</v>
      </c>
      <c r="AU136" s="14">
        <v>3.762</v>
      </c>
      <c r="AV136" s="14">
        <v>9.593</v>
      </c>
      <c r="AW136" s="14">
        <v>516.94799999999998</v>
      </c>
      <c r="AX136" s="14">
        <v>338.35599999999999</v>
      </c>
      <c r="AY136" s="14">
        <v>429.24400000000003</v>
      </c>
      <c r="AZ136" s="14">
        <v>5.1689999999999996</v>
      </c>
      <c r="BA136" s="14">
        <v>3.3839999999999999</v>
      </c>
      <c r="BB136" s="14">
        <v>4.2919999999999998</v>
      </c>
      <c r="BC136" s="14">
        <v>23.695</v>
      </c>
      <c r="BD136" s="14">
        <v>8.01</v>
      </c>
      <c r="BE136" s="14">
        <v>17.218</v>
      </c>
      <c r="BF136" s="14">
        <v>18.890999999999998</v>
      </c>
      <c r="BG136" s="14">
        <v>28.547000000000001</v>
      </c>
      <c r="BH136" s="15">
        <v>10.092189887659318</v>
      </c>
    </row>
    <row r="137" spans="1:60" ht="15.75" x14ac:dyDescent="0.25">
      <c r="A137" s="21">
        <v>2002</v>
      </c>
      <c r="B137" t="s">
        <v>5</v>
      </c>
      <c r="C137" s="14">
        <v>15.715999999999999</v>
      </c>
      <c r="D137" s="14">
        <v>3.9470000000000001</v>
      </c>
      <c r="E137" s="14">
        <v>10.004</v>
      </c>
      <c r="F137" s="14">
        <v>17.27</v>
      </c>
      <c r="G137" s="14">
        <v>18.178999999999998</v>
      </c>
      <c r="H137" s="14">
        <v>3.722</v>
      </c>
      <c r="I137" s="14">
        <v>3.07</v>
      </c>
      <c r="J137" s="14">
        <v>3.4060000000000001</v>
      </c>
      <c r="K137" s="14">
        <v>21.506</v>
      </c>
      <c r="L137" s="14">
        <v>4.3860000000000001</v>
      </c>
      <c r="M137" s="14">
        <v>13.196999999999999</v>
      </c>
      <c r="N137" s="14">
        <v>59.368000000000002</v>
      </c>
      <c r="O137" s="14">
        <v>80.647000000000006</v>
      </c>
      <c r="P137" s="14">
        <v>23.684999999999999</v>
      </c>
      <c r="Q137" s="14">
        <v>53.002000000000002</v>
      </c>
      <c r="R137" s="14">
        <v>37.634999999999998</v>
      </c>
      <c r="S137" s="14">
        <v>36.843000000000004</v>
      </c>
      <c r="T137" s="14">
        <v>37.250999999999998</v>
      </c>
      <c r="U137" s="14">
        <v>6.617</v>
      </c>
      <c r="V137" s="14">
        <v>7.0179999999999998</v>
      </c>
      <c r="W137" s="14">
        <v>6.8120000000000003</v>
      </c>
      <c r="X137" s="14">
        <v>13.234</v>
      </c>
      <c r="Y137" s="14">
        <v>1.3160000000000001</v>
      </c>
      <c r="Z137" s="14">
        <v>7.45</v>
      </c>
      <c r="AA137" s="14">
        <v>70.307000000000002</v>
      </c>
      <c r="AB137" s="14">
        <v>39.912999999999997</v>
      </c>
      <c r="AC137" s="14">
        <v>55.557000000000002</v>
      </c>
      <c r="AD137" s="14">
        <v>307.28500000000003</v>
      </c>
      <c r="AE137" s="14">
        <v>236.846</v>
      </c>
      <c r="AF137" s="14">
        <v>273.10000000000002</v>
      </c>
      <c r="AG137" s="14">
        <v>9.9260000000000002</v>
      </c>
      <c r="AH137" s="19">
        <v>14.783214715634299</v>
      </c>
      <c r="AI137" s="19">
        <v>2.2494910526493399</v>
      </c>
      <c r="AJ137" s="19">
        <v>8.7140748647956805</v>
      </c>
      <c r="AK137" s="14">
        <v>14.475</v>
      </c>
      <c r="AL137" s="14">
        <v>1.754</v>
      </c>
      <c r="AM137" s="14">
        <v>8.3019999999999996</v>
      </c>
      <c r="AN137" s="14">
        <v>55.832000000000001</v>
      </c>
      <c r="AO137" s="14">
        <v>45.176000000000002</v>
      </c>
      <c r="AP137" s="14">
        <v>50.661000000000001</v>
      </c>
      <c r="AQ137" s="14">
        <v>4.5490000000000004</v>
      </c>
      <c r="AR137" s="14">
        <v>1.3160000000000001</v>
      </c>
      <c r="AS137" s="14">
        <v>2.98</v>
      </c>
      <c r="AT137" s="14">
        <v>8.2710000000000008</v>
      </c>
      <c r="AU137" s="14">
        <v>0.877</v>
      </c>
      <c r="AV137" s="14">
        <v>4.6829999999999998</v>
      </c>
      <c r="AW137" s="14">
        <v>446.24599999999998</v>
      </c>
      <c r="AX137" s="14">
        <v>309.65499999999997</v>
      </c>
      <c r="AY137" s="14">
        <v>379.95600000000002</v>
      </c>
      <c r="AZ137" s="14">
        <v>4.4619999999999997</v>
      </c>
      <c r="BA137" s="14">
        <v>3.097</v>
      </c>
      <c r="BB137" s="14">
        <v>3.8</v>
      </c>
      <c r="BC137" s="14">
        <v>15.17</v>
      </c>
      <c r="BD137" s="14">
        <v>9.4819999999999993</v>
      </c>
      <c r="BE137" s="14">
        <v>16.855</v>
      </c>
      <c r="BF137" s="14">
        <v>18.338999999999999</v>
      </c>
      <c r="BG137" s="14">
        <v>55.293999999999997</v>
      </c>
      <c r="BH137" s="15">
        <v>9.4922126992903877</v>
      </c>
    </row>
    <row r="138" spans="1:60" ht="15.75" x14ac:dyDescent="0.25">
      <c r="A138" s="21">
        <v>2002</v>
      </c>
      <c r="B138" t="s">
        <v>6</v>
      </c>
      <c r="C138" s="14">
        <v>12.782999999999999</v>
      </c>
      <c r="D138" s="14">
        <v>3.2829999999999999</v>
      </c>
      <c r="E138" s="14">
        <v>8.0470000000000006</v>
      </c>
      <c r="F138" s="14">
        <v>26.356000000000002</v>
      </c>
      <c r="G138" s="14">
        <v>9.5839999999999996</v>
      </c>
      <c r="H138" s="14">
        <v>1.9039999999999999</v>
      </c>
      <c r="I138" s="14">
        <v>1.0940000000000001</v>
      </c>
      <c r="J138" s="14">
        <v>1.5</v>
      </c>
      <c r="K138" s="14">
        <v>7.8869999999999996</v>
      </c>
      <c r="L138" s="14">
        <v>4.6509999999999998</v>
      </c>
      <c r="M138" s="14">
        <v>6.274</v>
      </c>
      <c r="N138" s="14">
        <v>59.981000000000002</v>
      </c>
      <c r="O138" s="14">
        <v>85.942999999999998</v>
      </c>
      <c r="P138" s="14">
        <v>17.238</v>
      </c>
      <c r="Q138" s="14">
        <v>51.694000000000003</v>
      </c>
      <c r="R138" s="14">
        <v>37.804000000000002</v>
      </c>
      <c r="S138" s="14">
        <v>46.787999999999997</v>
      </c>
      <c r="T138" s="14">
        <v>42.283000000000001</v>
      </c>
      <c r="U138" s="14">
        <v>6.2549999999999999</v>
      </c>
      <c r="V138" s="14">
        <v>5.7460000000000004</v>
      </c>
      <c r="W138" s="14">
        <v>6.0010000000000003</v>
      </c>
      <c r="X138" s="14">
        <v>13.327</v>
      </c>
      <c r="Y138" s="14">
        <v>0.54700000000000004</v>
      </c>
      <c r="Z138" s="14">
        <v>6.9560000000000004</v>
      </c>
      <c r="AA138" s="14">
        <v>41.612000000000002</v>
      </c>
      <c r="AB138" s="14">
        <v>29.277000000000001</v>
      </c>
      <c r="AC138" s="14">
        <v>35.463000000000001</v>
      </c>
      <c r="AD138" s="14">
        <v>277.411</v>
      </c>
      <c r="AE138" s="14">
        <v>236.67599999999999</v>
      </c>
      <c r="AF138" s="14">
        <v>257.10500000000002</v>
      </c>
      <c r="AG138" s="14">
        <v>10.879</v>
      </c>
      <c r="AH138" s="19">
        <v>24.795608422241699</v>
      </c>
      <c r="AI138" s="19">
        <v>2.7132440223842602</v>
      </c>
      <c r="AJ138" s="19">
        <v>13.669979358331201</v>
      </c>
      <c r="AK138" s="14">
        <v>16.318000000000001</v>
      </c>
      <c r="AL138" s="14">
        <v>2.7360000000000002</v>
      </c>
      <c r="AM138" s="14">
        <v>9.548</v>
      </c>
      <c r="AN138" s="14">
        <v>64.728999999999999</v>
      </c>
      <c r="AO138" s="14">
        <v>45.146000000000001</v>
      </c>
      <c r="AP138" s="14">
        <v>54.966999999999999</v>
      </c>
      <c r="AQ138" s="14">
        <v>5.4390000000000001</v>
      </c>
      <c r="AR138" s="14">
        <v>2.1890000000000001</v>
      </c>
      <c r="AS138" s="14">
        <v>3.819</v>
      </c>
      <c r="AT138" s="14">
        <v>11.695</v>
      </c>
      <c r="AU138" s="14">
        <v>1.0940000000000001</v>
      </c>
      <c r="AV138" s="14">
        <v>6.4109999999999996</v>
      </c>
      <c r="AW138" s="14">
        <v>443.04199999999997</v>
      </c>
      <c r="AX138" s="14">
        <v>306.72199999999998</v>
      </c>
      <c r="AY138" s="14">
        <v>375.08699999999999</v>
      </c>
      <c r="AZ138" s="14">
        <v>4.43</v>
      </c>
      <c r="BA138" s="14">
        <v>3.0670000000000002</v>
      </c>
      <c r="BB138" s="14">
        <v>3.7509999999999999</v>
      </c>
      <c r="BC138" s="14">
        <v>33.767000000000003</v>
      </c>
      <c r="BD138" s="14">
        <v>16.884</v>
      </c>
      <c r="BE138" s="14">
        <v>19.984999999999999</v>
      </c>
      <c r="BF138" s="14">
        <v>22.853999999999999</v>
      </c>
      <c r="BG138" s="14">
        <v>66.861000000000004</v>
      </c>
      <c r="BH138" s="15">
        <v>7.537077558959397</v>
      </c>
    </row>
    <row r="139" spans="1:60" ht="15.75" x14ac:dyDescent="0.25">
      <c r="A139" s="21">
        <v>2002</v>
      </c>
      <c r="B139" t="s">
        <v>33</v>
      </c>
      <c r="C139" s="14">
        <v>13.308</v>
      </c>
      <c r="D139" s="14">
        <v>4.1929999999999996</v>
      </c>
      <c r="E139" s="14">
        <v>8.7530000000000001</v>
      </c>
      <c r="F139" s="14">
        <v>20.709</v>
      </c>
      <c r="G139" s="14">
        <v>19.867000000000001</v>
      </c>
      <c r="H139" s="14">
        <v>3.3679999999999999</v>
      </c>
      <c r="I139" s="14">
        <v>2.7959999999999998</v>
      </c>
      <c r="J139" s="14">
        <v>3.0819999999999999</v>
      </c>
      <c r="K139" s="14">
        <v>15.773</v>
      </c>
      <c r="L139" s="14">
        <v>6.0019999999999998</v>
      </c>
      <c r="M139" s="14">
        <v>10.89</v>
      </c>
      <c r="N139" s="14">
        <v>45.24</v>
      </c>
      <c r="O139" s="14">
        <v>69.91</v>
      </c>
      <c r="P139" s="14">
        <v>19.651</v>
      </c>
      <c r="Q139" s="14">
        <v>44.832999999999998</v>
      </c>
      <c r="R139" s="14">
        <v>59.067</v>
      </c>
      <c r="S139" s="14">
        <v>76.465999999999994</v>
      </c>
      <c r="T139" s="14">
        <v>67.763000000000005</v>
      </c>
      <c r="U139" s="14">
        <v>9.3650000000000002</v>
      </c>
      <c r="V139" s="14">
        <v>14.06</v>
      </c>
      <c r="W139" s="14">
        <v>11.712</v>
      </c>
      <c r="X139" s="14">
        <v>9.94</v>
      </c>
      <c r="Y139" s="14">
        <v>1.3979999999999999</v>
      </c>
      <c r="Z139" s="14">
        <v>5.6710000000000003</v>
      </c>
      <c r="AA139" s="14">
        <v>71.963999999999999</v>
      </c>
      <c r="AB139" s="14">
        <v>49.991</v>
      </c>
      <c r="AC139" s="14">
        <v>61.023000000000003</v>
      </c>
      <c r="AD139" s="14">
        <v>362.779</v>
      </c>
      <c r="AE139" s="14">
        <v>338.42500000000001</v>
      </c>
      <c r="AF139" s="14">
        <v>350.68900000000002</v>
      </c>
      <c r="AG139" s="14">
        <v>8.2149999999999999</v>
      </c>
      <c r="AH139" s="19">
        <v>12.205306096229201</v>
      </c>
      <c r="AI139" s="19">
        <v>1.74246384387524</v>
      </c>
      <c r="AJ139" s="19">
        <v>7.0184531329295003</v>
      </c>
      <c r="AK139" s="14">
        <v>8.8719999999999999</v>
      </c>
      <c r="AL139" s="14">
        <v>1.48</v>
      </c>
      <c r="AM139" s="14">
        <v>5.1779999999999999</v>
      </c>
      <c r="AN139" s="14">
        <v>54.137</v>
      </c>
      <c r="AO139" s="14">
        <v>41.029000000000003</v>
      </c>
      <c r="AP139" s="14">
        <v>47.667999999999999</v>
      </c>
      <c r="AQ139" s="14">
        <v>6.2430000000000003</v>
      </c>
      <c r="AR139" s="14">
        <v>3.536</v>
      </c>
      <c r="AS139" s="14">
        <v>4.8899999999999997</v>
      </c>
      <c r="AT139" s="14">
        <v>5.4219999999999997</v>
      </c>
      <c r="AU139" s="14">
        <v>0.98699999999999999</v>
      </c>
      <c r="AV139" s="14">
        <v>3.2050000000000001</v>
      </c>
      <c r="AW139" s="14">
        <v>495.863</v>
      </c>
      <c r="AX139" s="14">
        <v>410.20400000000001</v>
      </c>
      <c r="AY139" s="14">
        <v>453.25799999999998</v>
      </c>
      <c r="AZ139" s="14">
        <v>4.9589999999999996</v>
      </c>
      <c r="BA139" s="14">
        <v>4.1020000000000003</v>
      </c>
      <c r="BB139" s="14">
        <v>4.5330000000000004</v>
      </c>
      <c r="BC139" s="14">
        <v>17.327000000000002</v>
      </c>
      <c r="BD139" s="14">
        <v>17.327000000000002</v>
      </c>
      <c r="BE139" s="14">
        <v>18.149000000000001</v>
      </c>
      <c r="BF139" s="14">
        <v>20.363</v>
      </c>
      <c r="BG139" s="14">
        <v>41.191000000000003</v>
      </c>
      <c r="BH139" s="15">
        <v>6.3219728853627526</v>
      </c>
    </row>
    <row r="140" spans="1:60" ht="15.75" x14ac:dyDescent="0.25">
      <c r="A140" s="21">
        <v>2002</v>
      </c>
      <c r="B140" t="s">
        <v>7</v>
      </c>
      <c r="C140" s="14">
        <v>20.446999999999999</v>
      </c>
      <c r="D140" s="14">
        <v>4.9790000000000001</v>
      </c>
      <c r="E140" s="14">
        <v>12.68</v>
      </c>
      <c r="F140" s="14">
        <v>25.405999999999999</v>
      </c>
      <c r="G140" s="14">
        <v>26.132000000000001</v>
      </c>
      <c r="H140" s="14">
        <v>2.87</v>
      </c>
      <c r="I140" s="14">
        <v>1.778</v>
      </c>
      <c r="J140" s="14">
        <v>2.3220000000000001</v>
      </c>
      <c r="K140" s="14">
        <v>12.555</v>
      </c>
      <c r="L140" s="14">
        <v>3.9119999999999999</v>
      </c>
      <c r="M140" s="14">
        <v>8.2149999999999999</v>
      </c>
      <c r="N140" s="14">
        <v>71.430999999999997</v>
      </c>
      <c r="O140" s="14">
        <v>82.506</v>
      </c>
      <c r="P140" s="14">
        <v>18.138000000000002</v>
      </c>
      <c r="Q140" s="14">
        <v>50.183999999999997</v>
      </c>
      <c r="R140" s="14">
        <v>48.427999999999997</v>
      </c>
      <c r="S140" s="14">
        <v>57.972000000000001</v>
      </c>
      <c r="T140" s="14">
        <v>53.22</v>
      </c>
      <c r="U140" s="14">
        <v>8.609</v>
      </c>
      <c r="V140" s="14">
        <v>10.67</v>
      </c>
      <c r="W140" s="14">
        <v>9.6440000000000001</v>
      </c>
      <c r="X140" s="14">
        <v>15.066000000000001</v>
      </c>
      <c r="Y140" s="14">
        <v>1.0669999999999999</v>
      </c>
      <c r="Z140" s="14">
        <v>8.0370000000000008</v>
      </c>
      <c r="AA140" s="14">
        <v>74.256</v>
      </c>
      <c r="AB140" s="14">
        <v>54.06</v>
      </c>
      <c r="AC140" s="14">
        <v>64.114000000000004</v>
      </c>
      <c r="AD140" s="14">
        <v>374.50599999999997</v>
      </c>
      <c r="AE140" s="14">
        <v>301.24</v>
      </c>
      <c r="AF140" s="14">
        <v>337.89499999999998</v>
      </c>
      <c r="AG140" s="14">
        <v>13.631</v>
      </c>
      <c r="AH140" s="19">
        <v>9.2653503692242101</v>
      </c>
      <c r="AI140" s="19">
        <v>1.8268844312908801</v>
      </c>
      <c r="AJ140" s="19">
        <v>5.5196522619074999</v>
      </c>
      <c r="AK140" s="14">
        <v>11.12</v>
      </c>
      <c r="AL140" s="14">
        <v>0.71099999999999997</v>
      </c>
      <c r="AM140" s="14">
        <v>5.8940000000000001</v>
      </c>
      <c r="AN140" s="14">
        <v>59.548000000000002</v>
      </c>
      <c r="AO140" s="14">
        <v>48.725000000000001</v>
      </c>
      <c r="AP140" s="14">
        <v>54.113</v>
      </c>
      <c r="AQ140" s="14">
        <v>5.74</v>
      </c>
      <c r="AR140" s="14">
        <v>1.423</v>
      </c>
      <c r="AS140" s="14">
        <v>3.5720000000000001</v>
      </c>
      <c r="AT140" s="14">
        <v>9.327</v>
      </c>
      <c r="AU140" s="14">
        <v>2.1339999999999999</v>
      </c>
      <c r="AV140" s="14">
        <v>5.7149999999999999</v>
      </c>
      <c r="AW140" s="14">
        <v>523.37599999999998</v>
      </c>
      <c r="AX140" s="14">
        <v>374.15</v>
      </c>
      <c r="AY140" s="14">
        <v>448.62099999999998</v>
      </c>
      <c r="AZ140" s="14">
        <v>5.234</v>
      </c>
      <c r="BA140" s="14">
        <v>3.7410000000000001</v>
      </c>
      <c r="BB140" s="14">
        <v>4.4859999999999998</v>
      </c>
      <c r="BC140" s="14">
        <v>11.832000000000001</v>
      </c>
      <c r="BD140" s="14">
        <v>13.522</v>
      </c>
      <c r="BE140" s="14">
        <v>17.754000000000001</v>
      </c>
      <c r="BF140" s="14">
        <v>20.047000000000001</v>
      </c>
      <c r="BG140" s="14">
        <v>16.917999999999999</v>
      </c>
      <c r="BH140" s="15">
        <v>6.428692268651667</v>
      </c>
    </row>
    <row r="141" spans="1:60" ht="15.75" x14ac:dyDescent="0.25">
      <c r="A141" s="21">
        <v>2002</v>
      </c>
      <c r="B141" t="s">
        <v>8</v>
      </c>
      <c r="C141" s="14">
        <v>4.431</v>
      </c>
      <c r="D141" s="14">
        <v>1.145</v>
      </c>
      <c r="E141" s="14">
        <v>2.7810000000000001</v>
      </c>
      <c r="F141" s="14">
        <v>23.472000000000001</v>
      </c>
      <c r="G141" s="14">
        <v>7.1130000000000004</v>
      </c>
      <c r="H141" s="14">
        <v>1.589</v>
      </c>
      <c r="I141" s="14">
        <v>1.5269999999999999</v>
      </c>
      <c r="J141" s="14">
        <v>1.5580000000000001</v>
      </c>
      <c r="K141" s="14">
        <v>4.1420000000000003</v>
      </c>
      <c r="L141" s="14">
        <v>2.1949999999999998</v>
      </c>
      <c r="M141" s="14">
        <v>3.1640000000000001</v>
      </c>
      <c r="N141" s="14">
        <v>38.347999999999999</v>
      </c>
      <c r="O141" s="14">
        <v>84.869</v>
      </c>
      <c r="P141" s="14">
        <v>18.323</v>
      </c>
      <c r="Q141" s="14">
        <v>51.487000000000002</v>
      </c>
      <c r="R141" s="14">
        <v>28.803000000000001</v>
      </c>
      <c r="S141" s="14">
        <v>37.360999999999997</v>
      </c>
      <c r="T141" s="14">
        <v>33.101999999999997</v>
      </c>
      <c r="U141" s="14">
        <v>4.6239999999999997</v>
      </c>
      <c r="V141" s="14">
        <v>5.2960000000000003</v>
      </c>
      <c r="W141" s="14">
        <v>4.9619999999999997</v>
      </c>
      <c r="X141" s="14">
        <v>19.026</v>
      </c>
      <c r="Y141" s="14">
        <v>3.77</v>
      </c>
      <c r="Z141" s="14">
        <v>11.362</v>
      </c>
      <c r="AA141" s="14">
        <v>30.297000000000001</v>
      </c>
      <c r="AB141" s="14">
        <v>23.524000000000001</v>
      </c>
      <c r="AC141" s="14">
        <v>26.917999999999999</v>
      </c>
      <c r="AD141" s="14">
        <v>244.92500000000001</v>
      </c>
      <c r="AE141" s="14">
        <v>216.43600000000001</v>
      </c>
      <c r="AF141" s="14">
        <v>230.75800000000001</v>
      </c>
      <c r="AG141" s="14">
        <v>5.8280000000000003</v>
      </c>
      <c r="AH141" s="19">
        <v>2.7449052172294102</v>
      </c>
      <c r="AI141" s="19">
        <v>0.57678908438193599</v>
      </c>
      <c r="AJ141" s="19">
        <v>1.64243681310946</v>
      </c>
      <c r="AK141" s="14">
        <v>2.601</v>
      </c>
      <c r="AL141" s="14">
        <v>0.52500000000000002</v>
      </c>
      <c r="AM141" s="14">
        <v>1.5580000000000001</v>
      </c>
      <c r="AN141" s="14">
        <v>88.77</v>
      </c>
      <c r="AO141" s="14">
        <v>74.293000000000006</v>
      </c>
      <c r="AP141" s="14">
        <v>81.712999999999994</v>
      </c>
      <c r="AQ141" s="14">
        <v>7.4660000000000002</v>
      </c>
      <c r="AR141" s="14">
        <v>4.1040000000000001</v>
      </c>
      <c r="AS141" s="14">
        <v>5.7770000000000001</v>
      </c>
      <c r="AT141" s="14">
        <v>5.6840000000000002</v>
      </c>
      <c r="AU141" s="14">
        <v>1.67</v>
      </c>
      <c r="AV141" s="14">
        <v>3.6669999999999998</v>
      </c>
      <c r="AW141" s="14">
        <v>449.53500000000003</v>
      </c>
      <c r="AX141" s="14">
        <v>337.39499999999998</v>
      </c>
      <c r="AY141" s="14">
        <v>393.68</v>
      </c>
      <c r="AZ141" s="14">
        <v>4.4950000000000001</v>
      </c>
      <c r="BA141" s="14">
        <v>3.3740000000000001</v>
      </c>
      <c r="BB141" s="14">
        <v>3.9369999999999998</v>
      </c>
      <c r="BC141" s="14">
        <v>62.709000000000003</v>
      </c>
      <c r="BD141" s="14">
        <v>61.142000000000003</v>
      </c>
      <c r="BE141" s="14">
        <v>23.472000000000001</v>
      </c>
      <c r="BF141" s="14">
        <v>27.596</v>
      </c>
      <c r="BG141" s="14">
        <v>78.039000000000001</v>
      </c>
      <c r="BH141" s="15">
        <v>7.1978281985504715</v>
      </c>
    </row>
    <row r="142" spans="1:60" ht="15.75" x14ac:dyDescent="0.25">
      <c r="A142" s="21">
        <v>2002</v>
      </c>
      <c r="B142" t="s">
        <v>9</v>
      </c>
      <c r="C142" s="14">
        <v>12.792999999999999</v>
      </c>
      <c r="D142" s="14">
        <v>4.04</v>
      </c>
      <c r="E142" s="14">
        <v>8.4619999999999997</v>
      </c>
      <c r="F142" s="14">
        <v>16.303000000000001</v>
      </c>
      <c r="G142" s="14">
        <v>20.184000000000001</v>
      </c>
      <c r="H142" s="14">
        <v>4.327</v>
      </c>
      <c r="I142" s="14">
        <v>3.093</v>
      </c>
      <c r="J142" s="14">
        <v>3.7120000000000002</v>
      </c>
      <c r="K142" s="14">
        <v>16.178999999999998</v>
      </c>
      <c r="L142" s="14">
        <v>8.1430000000000007</v>
      </c>
      <c r="M142" s="14">
        <v>12.206</v>
      </c>
      <c r="N142" s="14">
        <v>49.905000000000001</v>
      </c>
      <c r="O142" s="14">
        <v>123.598</v>
      </c>
      <c r="P142" s="14">
        <v>31.309000000000001</v>
      </c>
      <c r="Q142" s="14">
        <v>77.731999999999999</v>
      </c>
      <c r="R142" s="14">
        <v>42.328000000000003</v>
      </c>
      <c r="S142" s="14">
        <v>55.484999999999999</v>
      </c>
      <c r="T142" s="14">
        <v>48.917000000000002</v>
      </c>
      <c r="U142" s="14">
        <v>9.0299999999999994</v>
      </c>
      <c r="V142" s="14">
        <v>14.076000000000001</v>
      </c>
      <c r="W142" s="14">
        <v>11.576000000000001</v>
      </c>
      <c r="X142" s="14">
        <v>34.427</v>
      </c>
      <c r="Y142" s="14">
        <v>4.7969999999999997</v>
      </c>
      <c r="Z142" s="14">
        <v>19.661000000000001</v>
      </c>
      <c r="AA142" s="14">
        <v>82.65</v>
      </c>
      <c r="AB142" s="14">
        <v>62.113</v>
      </c>
      <c r="AC142" s="14">
        <v>72.603999999999999</v>
      </c>
      <c r="AD142" s="14">
        <v>380.13900000000001</v>
      </c>
      <c r="AE142" s="14">
        <v>333.29</v>
      </c>
      <c r="AF142" s="14">
        <v>357.57799999999997</v>
      </c>
      <c r="AG142" s="14">
        <v>8.8420000000000005</v>
      </c>
      <c r="AH142" s="19">
        <v>13.222633230273001</v>
      </c>
      <c r="AI142" s="19">
        <v>2.01104735346168</v>
      </c>
      <c r="AJ142" s="19">
        <v>7.6904629989498003</v>
      </c>
      <c r="AK142" s="14">
        <v>11.664</v>
      </c>
      <c r="AL142" s="14">
        <v>1.7669999999999999</v>
      </c>
      <c r="AM142" s="14">
        <v>6.7320000000000002</v>
      </c>
      <c r="AN142" s="14">
        <v>76.817999999999998</v>
      </c>
      <c r="AO142" s="14">
        <v>60.976999999999997</v>
      </c>
      <c r="AP142" s="14">
        <v>69.301000000000002</v>
      </c>
      <c r="AQ142" s="14">
        <v>4.1390000000000002</v>
      </c>
      <c r="AR142" s="14">
        <v>2.5880000000000001</v>
      </c>
      <c r="AS142" s="14">
        <v>3.3660000000000001</v>
      </c>
      <c r="AT142" s="14">
        <v>8.5909999999999993</v>
      </c>
      <c r="AU142" s="14">
        <v>1.5780000000000001</v>
      </c>
      <c r="AV142" s="14">
        <v>5.0960000000000001</v>
      </c>
      <c r="AW142" s="14">
        <v>598.23900000000003</v>
      </c>
      <c r="AX142" s="14">
        <v>436.18099999999998</v>
      </c>
      <c r="AY142" s="14">
        <v>518.86099999999999</v>
      </c>
      <c r="AZ142" s="14">
        <v>5.9820000000000002</v>
      </c>
      <c r="BA142" s="14">
        <v>4.3620000000000001</v>
      </c>
      <c r="BB142" s="14">
        <v>5.1890000000000001</v>
      </c>
      <c r="BC142" s="14">
        <v>22.843</v>
      </c>
      <c r="BD142" s="14">
        <v>9.75</v>
      </c>
      <c r="BE142" s="14">
        <v>17.492000000000001</v>
      </c>
      <c r="BF142" s="14">
        <v>19.690999999999999</v>
      </c>
      <c r="BG142" s="14">
        <v>70.125</v>
      </c>
      <c r="BH142" s="15">
        <v>12.299967742387905</v>
      </c>
    </row>
    <row r="143" spans="1:60" ht="15.75" x14ac:dyDescent="0.25">
      <c r="A143" s="21">
        <v>2002</v>
      </c>
      <c r="B143" t="s">
        <v>34</v>
      </c>
      <c r="C143" s="14">
        <v>12.958</v>
      </c>
      <c r="D143" s="14">
        <v>4.7290000000000001</v>
      </c>
      <c r="E143" s="14">
        <v>8.6959999999999997</v>
      </c>
      <c r="F143" s="14">
        <v>13.24</v>
      </c>
      <c r="G143" s="14">
        <v>22.027999999999999</v>
      </c>
      <c r="H143" s="14">
        <v>4.0209999999999999</v>
      </c>
      <c r="I143" s="14">
        <v>4.423</v>
      </c>
      <c r="J143" s="14">
        <v>4.2290000000000001</v>
      </c>
      <c r="K143" s="14">
        <v>8.09</v>
      </c>
      <c r="L143" s="14">
        <v>5.0140000000000002</v>
      </c>
      <c r="M143" s="14">
        <v>6.4969999999999999</v>
      </c>
      <c r="N143" s="14">
        <v>51.517000000000003</v>
      </c>
      <c r="O143" s="14">
        <v>70.103999999999999</v>
      </c>
      <c r="P143" s="14">
        <v>19.725999999999999</v>
      </c>
      <c r="Q143" s="14">
        <v>44.015000000000001</v>
      </c>
      <c r="R143" s="14">
        <v>78.665000000000006</v>
      </c>
      <c r="S143" s="14">
        <v>81.73</v>
      </c>
      <c r="T143" s="14">
        <v>80.251999999999995</v>
      </c>
      <c r="U143" s="14">
        <v>11.077</v>
      </c>
      <c r="V143" s="14">
        <v>17.536999999999999</v>
      </c>
      <c r="W143" s="14">
        <v>14.422000000000001</v>
      </c>
      <c r="X143" s="14">
        <v>17.05</v>
      </c>
      <c r="Y143" s="14">
        <v>2.1459999999999999</v>
      </c>
      <c r="Z143" s="14">
        <v>9.3309999999999995</v>
      </c>
      <c r="AA143" s="14">
        <v>70.927999999999997</v>
      </c>
      <c r="AB143" s="14">
        <v>71.046000000000006</v>
      </c>
      <c r="AC143" s="14">
        <v>70.989000000000004</v>
      </c>
      <c r="AD143" s="14">
        <v>422.06099999999998</v>
      </c>
      <c r="AE143" s="14">
        <v>425.53</v>
      </c>
      <c r="AF143" s="14">
        <v>423.91399999999999</v>
      </c>
      <c r="AG143" s="14">
        <v>10.935</v>
      </c>
      <c r="AH143" s="19">
        <v>7.3079934958857899</v>
      </c>
      <c r="AI143" s="19">
        <v>1.9095301570249801</v>
      </c>
      <c r="AJ143" s="19">
        <v>4.5783852253328599</v>
      </c>
      <c r="AK143" s="14">
        <v>6.1139999999999999</v>
      </c>
      <c r="AL143" s="14">
        <v>1.292</v>
      </c>
      <c r="AM143" s="14">
        <v>3.617</v>
      </c>
      <c r="AN143" s="14">
        <v>66.200999999999993</v>
      </c>
      <c r="AO143" s="14">
        <v>56.091999999999999</v>
      </c>
      <c r="AP143" s="14">
        <v>61.011000000000003</v>
      </c>
      <c r="AQ143" s="14">
        <v>1.623</v>
      </c>
      <c r="AR143" s="14">
        <v>0.876</v>
      </c>
      <c r="AS143" s="14">
        <v>1.236</v>
      </c>
      <c r="AT143" s="14">
        <v>11.288</v>
      </c>
      <c r="AU143" s="14">
        <v>1.5109999999999999</v>
      </c>
      <c r="AV143" s="14">
        <v>6.2249999999999996</v>
      </c>
      <c r="AW143" s="14">
        <v>564.10500000000002</v>
      </c>
      <c r="AX143" s="14">
        <v>503.29700000000003</v>
      </c>
      <c r="AY143" s="14">
        <v>532.71600000000001</v>
      </c>
      <c r="AZ143" s="14">
        <v>5.641</v>
      </c>
      <c r="BA143" s="14">
        <v>5.0330000000000004</v>
      </c>
      <c r="BB143" s="14">
        <v>5.327</v>
      </c>
      <c r="BC143" s="14">
        <v>39.719000000000001</v>
      </c>
      <c r="BD143" s="14">
        <v>10.926</v>
      </c>
      <c r="BE143" s="14">
        <v>16.209</v>
      </c>
      <c r="BF143" s="14">
        <v>19.651</v>
      </c>
      <c r="BG143" s="14">
        <v>47.866999999999997</v>
      </c>
      <c r="BH143" s="15">
        <v>11.680892198854911</v>
      </c>
    </row>
    <row r="144" spans="1:60" ht="15.75" x14ac:dyDescent="0.25">
      <c r="A144" s="21">
        <v>2002</v>
      </c>
      <c r="B144" t="s">
        <v>10</v>
      </c>
      <c r="C144" s="14">
        <v>15.259</v>
      </c>
      <c r="D144" s="14">
        <v>4.181</v>
      </c>
      <c r="E144" s="14">
        <v>9.6530000000000005</v>
      </c>
      <c r="F144" s="14">
        <v>16.207999999999998</v>
      </c>
      <c r="G144" s="14">
        <v>13.08</v>
      </c>
      <c r="H144" s="14">
        <v>2.2749999999999999</v>
      </c>
      <c r="I144" s="14">
        <v>2.2210000000000001</v>
      </c>
      <c r="J144" s="14">
        <v>2.2480000000000002</v>
      </c>
      <c r="K144" s="14">
        <v>11.912000000000001</v>
      </c>
      <c r="L144" s="14">
        <v>3.92</v>
      </c>
      <c r="M144" s="14">
        <v>7.8680000000000003</v>
      </c>
      <c r="N144" s="14">
        <v>42.01</v>
      </c>
      <c r="O144" s="14">
        <v>88.741</v>
      </c>
      <c r="P144" s="14">
        <v>21.556999999999999</v>
      </c>
      <c r="Q144" s="14">
        <v>54.743000000000002</v>
      </c>
      <c r="R144" s="14">
        <v>46.177999999999997</v>
      </c>
      <c r="S144" s="14">
        <v>53.174999999999997</v>
      </c>
      <c r="T144" s="14">
        <v>49.917000000000002</v>
      </c>
      <c r="U144" s="14">
        <v>8.8339999999999996</v>
      </c>
      <c r="V144" s="14">
        <v>13.849</v>
      </c>
      <c r="W144" s="14">
        <v>11.372</v>
      </c>
      <c r="X144" s="14">
        <v>22.219000000000001</v>
      </c>
      <c r="Y144" s="14">
        <v>2.613</v>
      </c>
      <c r="Z144" s="14">
        <v>12.297000000000001</v>
      </c>
      <c r="AA144" s="14">
        <v>60.633000000000003</v>
      </c>
      <c r="AB144" s="14">
        <v>41.415999999999997</v>
      </c>
      <c r="AC144" s="14">
        <v>50.975000000000001</v>
      </c>
      <c r="AD144" s="14">
        <v>337.43099999999998</v>
      </c>
      <c r="AE144" s="14">
        <v>273.97300000000001</v>
      </c>
      <c r="AF144" s="14">
        <v>306.04599999999999</v>
      </c>
      <c r="AG144" s="14">
        <v>7.7629999999999999</v>
      </c>
      <c r="AH144" s="19">
        <v>12.177682830510999</v>
      </c>
      <c r="AI144" s="19">
        <v>1.35889413195541</v>
      </c>
      <c r="AJ144" s="19">
        <v>6.7037031944005196</v>
      </c>
      <c r="AK144" s="14">
        <v>9.6370000000000005</v>
      </c>
      <c r="AL144" s="14">
        <v>1.5680000000000001</v>
      </c>
      <c r="AM144" s="14">
        <v>5.5540000000000003</v>
      </c>
      <c r="AN144" s="14">
        <v>52.067</v>
      </c>
      <c r="AO144" s="14">
        <v>35.405999999999999</v>
      </c>
      <c r="AP144" s="14">
        <v>43.768000000000001</v>
      </c>
      <c r="AQ144" s="14">
        <v>5.0860000000000003</v>
      </c>
      <c r="AR144" s="14">
        <v>1.698</v>
      </c>
      <c r="AS144" s="14">
        <v>3.3719999999999999</v>
      </c>
      <c r="AT144" s="14">
        <v>4.5510000000000002</v>
      </c>
      <c r="AU144" s="14">
        <v>0.39200000000000002</v>
      </c>
      <c r="AV144" s="14">
        <v>2.4460000000000002</v>
      </c>
      <c r="AW144" s="14">
        <v>491.89100000000002</v>
      </c>
      <c r="AX144" s="14">
        <v>342.303</v>
      </c>
      <c r="AY144" s="14">
        <v>417.053</v>
      </c>
      <c r="AZ144" s="14">
        <v>4.9189999999999996</v>
      </c>
      <c r="BA144" s="14">
        <v>3.423</v>
      </c>
      <c r="BB144" s="14">
        <v>4.1710000000000003</v>
      </c>
      <c r="BC144" s="14">
        <v>17.321999999999999</v>
      </c>
      <c r="BD144" s="14">
        <v>6.4960000000000004</v>
      </c>
      <c r="BE144" s="14">
        <v>19.385000000000002</v>
      </c>
      <c r="BF144" s="14">
        <v>22.422000000000001</v>
      </c>
      <c r="BG144" s="14">
        <v>37.149000000000001</v>
      </c>
      <c r="BH144" s="15">
        <v>7.1113941516743617</v>
      </c>
    </row>
    <row r="145" spans="1:60" ht="15.75" x14ac:dyDescent="0.25">
      <c r="A145" s="21">
        <v>2002</v>
      </c>
      <c r="B145" t="s">
        <v>11</v>
      </c>
      <c r="C145" s="14">
        <v>21.710999999999999</v>
      </c>
      <c r="D145" s="14">
        <v>5.1840000000000002</v>
      </c>
      <c r="E145" s="14">
        <v>13.154</v>
      </c>
      <c r="F145" s="14">
        <v>15.696999999999999</v>
      </c>
      <c r="G145" s="14">
        <v>15.343999999999999</v>
      </c>
      <c r="H145" s="14">
        <v>1.954</v>
      </c>
      <c r="I145" s="14">
        <v>2.2949999999999999</v>
      </c>
      <c r="J145" s="14">
        <v>2.1309999999999998</v>
      </c>
      <c r="K145" s="14">
        <v>7.3929999999999998</v>
      </c>
      <c r="L145" s="14">
        <v>3.8780000000000001</v>
      </c>
      <c r="M145" s="14">
        <v>5.5730000000000004</v>
      </c>
      <c r="N145" s="14">
        <v>52.206000000000003</v>
      </c>
      <c r="O145" s="14">
        <v>76.435000000000002</v>
      </c>
      <c r="P145" s="14">
        <v>20.974</v>
      </c>
      <c r="Q145" s="14">
        <v>47.741</v>
      </c>
      <c r="R145" s="14">
        <v>58.76</v>
      </c>
      <c r="S145" s="14">
        <v>66.088999999999999</v>
      </c>
      <c r="T145" s="14">
        <v>62.575000000000003</v>
      </c>
      <c r="U145" s="14">
        <v>9.1769999999999996</v>
      </c>
      <c r="V145" s="14">
        <v>13.02</v>
      </c>
      <c r="W145" s="14">
        <v>11.167</v>
      </c>
      <c r="X145" s="14">
        <v>7.0949999999999998</v>
      </c>
      <c r="Y145" s="14">
        <v>1.583</v>
      </c>
      <c r="Z145" s="14">
        <v>4.2409999999999997</v>
      </c>
      <c r="AA145" s="14">
        <v>47.585999999999999</v>
      </c>
      <c r="AB145" s="14">
        <v>37.792999999999999</v>
      </c>
      <c r="AC145" s="14">
        <v>42.515999999999998</v>
      </c>
      <c r="AD145" s="14">
        <v>347.50599999999997</v>
      </c>
      <c r="AE145" s="14">
        <v>315.44499999999999</v>
      </c>
      <c r="AF145" s="14">
        <v>330.947</v>
      </c>
      <c r="AG145" s="14">
        <v>9.0500000000000007</v>
      </c>
      <c r="AH145" s="19">
        <v>10.024898797557</v>
      </c>
      <c r="AI145" s="19">
        <v>2.97921106518712</v>
      </c>
      <c r="AJ145" s="19">
        <v>6.3386732325622797</v>
      </c>
      <c r="AK145" s="14">
        <v>6.8410000000000002</v>
      </c>
      <c r="AL145" s="14">
        <v>1.6619999999999999</v>
      </c>
      <c r="AM145" s="14">
        <v>4.1589999999999998</v>
      </c>
      <c r="AN145" s="14">
        <v>77.326999999999998</v>
      </c>
      <c r="AO145" s="14">
        <v>64.150000000000006</v>
      </c>
      <c r="AP145" s="14">
        <v>70.525000000000006</v>
      </c>
      <c r="AQ145" s="14">
        <v>1.5720000000000001</v>
      </c>
      <c r="AR145" s="14">
        <v>1.1080000000000001</v>
      </c>
      <c r="AS145" s="14">
        <v>1.3320000000000001</v>
      </c>
      <c r="AT145" s="14">
        <v>4.0789999999999997</v>
      </c>
      <c r="AU145" s="14">
        <v>1.0289999999999999</v>
      </c>
      <c r="AV145" s="14">
        <v>2.5</v>
      </c>
      <c r="AW145" s="14">
        <v>508.06599999999997</v>
      </c>
      <c r="AX145" s="14">
        <v>408.52300000000002</v>
      </c>
      <c r="AY145" s="14">
        <v>456.61</v>
      </c>
      <c r="AZ145" s="14">
        <v>5.0810000000000004</v>
      </c>
      <c r="BA145" s="14">
        <v>4.085</v>
      </c>
      <c r="BB145" s="14">
        <v>4.5659999999999998</v>
      </c>
      <c r="BC145" s="14">
        <v>43.463000000000001</v>
      </c>
      <c r="BD145" s="14">
        <v>21.405000000000001</v>
      </c>
      <c r="BE145" s="14">
        <v>21.786000000000001</v>
      </c>
      <c r="BF145" s="14">
        <v>25.370999999999999</v>
      </c>
      <c r="BG145" s="14">
        <v>46.552999999999997</v>
      </c>
      <c r="BH145" s="15">
        <v>11.196725258849025</v>
      </c>
    </row>
    <row r="146" spans="1:60" ht="15.75" x14ac:dyDescent="0.25">
      <c r="A146" s="21">
        <v>2002</v>
      </c>
      <c r="B146" t="s">
        <v>12</v>
      </c>
      <c r="C146" s="14">
        <v>14.029</v>
      </c>
      <c r="D146" s="14">
        <v>5.5759999999999996</v>
      </c>
      <c r="E146" s="14">
        <v>9.6989999999999998</v>
      </c>
      <c r="F146" s="14">
        <v>21.236999999999998</v>
      </c>
      <c r="G146" s="14">
        <v>8.7530000000000001</v>
      </c>
      <c r="H146" s="14">
        <v>1.5449999999999999</v>
      </c>
      <c r="I146" s="14">
        <v>1.1639999999999999</v>
      </c>
      <c r="J146" s="14">
        <v>1.35</v>
      </c>
      <c r="K146" s="14">
        <v>4.827</v>
      </c>
      <c r="L146" s="14">
        <v>2.819</v>
      </c>
      <c r="M146" s="14">
        <v>3.798</v>
      </c>
      <c r="N146" s="14">
        <v>35.771000000000001</v>
      </c>
      <c r="O146" s="14">
        <v>95.245000000000005</v>
      </c>
      <c r="P146" s="14">
        <v>25.245999999999999</v>
      </c>
      <c r="Q146" s="14">
        <v>59.387999999999998</v>
      </c>
      <c r="R146" s="14">
        <v>32.499000000000002</v>
      </c>
      <c r="S146" s="14">
        <v>37.011000000000003</v>
      </c>
      <c r="T146" s="14">
        <v>34.81</v>
      </c>
      <c r="U146" s="14">
        <v>6.4349999999999996</v>
      </c>
      <c r="V146" s="14">
        <v>8.9459999999999997</v>
      </c>
      <c r="W146" s="14">
        <v>7.7220000000000004</v>
      </c>
      <c r="X146" s="14">
        <v>35.716999999999999</v>
      </c>
      <c r="Y146" s="14">
        <v>3.4319999999999999</v>
      </c>
      <c r="Z146" s="14">
        <v>19.178999999999998</v>
      </c>
      <c r="AA146" s="14">
        <v>31.727</v>
      </c>
      <c r="AB146" s="14">
        <v>24.510999999999999</v>
      </c>
      <c r="AC146" s="14">
        <v>28.062000000000001</v>
      </c>
      <c r="AD146" s="14">
        <v>232.964</v>
      </c>
      <c r="AE146" s="14">
        <v>207.17699999999999</v>
      </c>
      <c r="AF146" s="14">
        <v>219.94300000000001</v>
      </c>
      <c r="AG146" s="14">
        <v>6.242</v>
      </c>
      <c r="AH146" s="19">
        <v>4.1443699563017597</v>
      </c>
      <c r="AI146" s="19">
        <v>1.8818216033120101</v>
      </c>
      <c r="AJ146" s="19">
        <v>2.98168760294881</v>
      </c>
      <c r="AK146" s="14">
        <v>3.6040000000000001</v>
      </c>
      <c r="AL146" s="14">
        <v>1.1639999999999999</v>
      </c>
      <c r="AM146" s="14">
        <v>2.3540000000000001</v>
      </c>
      <c r="AN146" s="14">
        <v>59.206000000000003</v>
      </c>
      <c r="AO146" s="14">
        <v>46.57</v>
      </c>
      <c r="AP146" s="14">
        <v>52.795999999999999</v>
      </c>
      <c r="AQ146" s="14">
        <v>5.2130000000000001</v>
      </c>
      <c r="AR146" s="14">
        <v>2.7570000000000001</v>
      </c>
      <c r="AS146" s="14">
        <v>3.9550000000000001</v>
      </c>
      <c r="AT146" s="14">
        <v>9.5250000000000004</v>
      </c>
      <c r="AU146" s="14">
        <v>1.593</v>
      </c>
      <c r="AV146" s="14">
        <v>5.4619999999999997</v>
      </c>
      <c r="AW146" s="14">
        <v>397.00400000000002</v>
      </c>
      <c r="AX146" s="14">
        <v>288.24599999999998</v>
      </c>
      <c r="AY146" s="14">
        <v>341.57600000000002</v>
      </c>
      <c r="AZ146" s="14">
        <v>3.97</v>
      </c>
      <c r="BA146" s="14">
        <v>2.8820000000000001</v>
      </c>
      <c r="BB146" s="14">
        <v>3.4159999999999999</v>
      </c>
      <c r="BC146" s="14">
        <v>30.242000000000001</v>
      </c>
      <c r="BD146" s="14">
        <v>43.603999999999999</v>
      </c>
      <c r="BE146" s="14">
        <v>22.04</v>
      </c>
      <c r="BF146" s="14">
        <v>26.277999999999999</v>
      </c>
      <c r="BG146" s="14">
        <v>88.165000000000006</v>
      </c>
      <c r="BH146" s="15">
        <v>4.293762022533663</v>
      </c>
    </row>
    <row r="147" spans="1:60" ht="15.75" x14ac:dyDescent="0.25">
      <c r="A147" s="21">
        <v>2002</v>
      </c>
      <c r="B147" t="s">
        <v>13</v>
      </c>
      <c r="C147" s="14">
        <v>10.430999999999999</v>
      </c>
      <c r="D147" s="14">
        <v>1.663</v>
      </c>
      <c r="E147" s="14">
        <v>5.931</v>
      </c>
      <c r="F147" s="14">
        <v>10.657</v>
      </c>
      <c r="G147" s="14">
        <v>10.835000000000001</v>
      </c>
      <c r="H147" s="14">
        <v>2.367</v>
      </c>
      <c r="I147" s="14">
        <v>1.9950000000000001</v>
      </c>
      <c r="J147" s="14">
        <v>2.1760000000000002</v>
      </c>
      <c r="K147" s="14">
        <v>3.7690000000000001</v>
      </c>
      <c r="L147" s="14">
        <v>3.492</v>
      </c>
      <c r="M147" s="14">
        <v>3.6269999999999998</v>
      </c>
      <c r="N147" s="14">
        <v>37.146000000000001</v>
      </c>
      <c r="O147" s="14">
        <v>72.316000000000003</v>
      </c>
      <c r="P147" s="14">
        <v>16.71</v>
      </c>
      <c r="Q147" s="14">
        <v>43.777000000000001</v>
      </c>
      <c r="R147" s="14">
        <v>41.372999999999998</v>
      </c>
      <c r="S147" s="14">
        <v>48.302</v>
      </c>
      <c r="T147" s="14">
        <v>44.929000000000002</v>
      </c>
      <c r="U147" s="14">
        <v>9.2040000000000006</v>
      </c>
      <c r="V147" s="14">
        <v>11.39</v>
      </c>
      <c r="W147" s="14">
        <v>10.326000000000001</v>
      </c>
      <c r="X147" s="14">
        <v>5.61</v>
      </c>
      <c r="Y147" s="14">
        <v>0.748</v>
      </c>
      <c r="Z147" s="14">
        <v>3.1150000000000002</v>
      </c>
      <c r="AA147" s="14">
        <v>46.633000000000003</v>
      </c>
      <c r="AB147" s="14">
        <v>39.655999999999999</v>
      </c>
      <c r="AC147" s="14">
        <v>43.052</v>
      </c>
      <c r="AD147" s="14">
        <v>359.56200000000001</v>
      </c>
      <c r="AE147" s="14">
        <v>289.48099999999999</v>
      </c>
      <c r="AF147" s="14">
        <v>323.59399999999999</v>
      </c>
      <c r="AG147" s="14">
        <v>7.0119999999999996</v>
      </c>
      <c r="AH147" s="19">
        <v>5.0530919180388496</v>
      </c>
      <c r="AI147" s="19">
        <v>1.06968574772103</v>
      </c>
      <c r="AJ147" s="19">
        <v>2.9906823629492099</v>
      </c>
      <c r="AK147" s="14">
        <v>3.6819999999999999</v>
      </c>
      <c r="AL147" s="14">
        <v>0.499</v>
      </c>
      <c r="AM147" s="14">
        <v>2.048</v>
      </c>
      <c r="AN147" s="14">
        <v>66.355000000000004</v>
      </c>
      <c r="AO147" s="14">
        <v>53.124000000000002</v>
      </c>
      <c r="AP147" s="14">
        <v>59.606999999999999</v>
      </c>
      <c r="AQ147" s="14">
        <v>2.98</v>
      </c>
      <c r="AR147" s="14">
        <v>1.9119999999999999</v>
      </c>
      <c r="AS147" s="14">
        <v>2.4319999999999999</v>
      </c>
      <c r="AT147" s="14">
        <v>3.1560000000000001</v>
      </c>
      <c r="AU147" s="14">
        <v>0.748</v>
      </c>
      <c r="AV147" s="14">
        <v>1.92</v>
      </c>
      <c r="AW147" s="14">
        <v>503.84300000000002</v>
      </c>
      <c r="AX147" s="14">
        <v>365.96600000000001</v>
      </c>
      <c r="AY147" s="14">
        <v>433.12299999999999</v>
      </c>
      <c r="AZ147" s="14">
        <v>5.0380000000000003</v>
      </c>
      <c r="BA147" s="14">
        <v>3.66</v>
      </c>
      <c r="BB147" s="14">
        <v>4.3310000000000004</v>
      </c>
      <c r="BC147" s="14">
        <v>41.878</v>
      </c>
      <c r="BD147" s="14">
        <v>26.817</v>
      </c>
      <c r="BE147" s="14">
        <v>21.827999999999999</v>
      </c>
      <c r="BF147" s="14">
        <v>25.693000000000001</v>
      </c>
      <c r="BG147" s="14">
        <v>56.85</v>
      </c>
      <c r="BH147" s="15">
        <v>8.8943497955216504</v>
      </c>
    </row>
    <row r="148" spans="1:60" ht="15.75" x14ac:dyDescent="0.25">
      <c r="A148" s="21">
        <v>2002</v>
      </c>
      <c r="B148" t="s">
        <v>14</v>
      </c>
      <c r="C148" s="14">
        <v>27.472999999999999</v>
      </c>
      <c r="D148" s="14">
        <v>7.6609999999999996</v>
      </c>
      <c r="E148" s="14">
        <v>17.385000000000002</v>
      </c>
      <c r="F148" s="14">
        <v>14.252000000000001</v>
      </c>
      <c r="G148" s="14">
        <v>20.448</v>
      </c>
      <c r="H148" s="14">
        <v>3.1890000000000001</v>
      </c>
      <c r="I148" s="14">
        <v>3.2120000000000002</v>
      </c>
      <c r="J148" s="14">
        <v>3.2010000000000001</v>
      </c>
      <c r="K148" s="14">
        <v>12.019</v>
      </c>
      <c r="L148" s="14">
        <v>6.4820000000000002</v>
      </c>
      <c r="M148" s="14">
        <v>9.2110000000000003</v>
      </c>
      <c r="N148" s="14">
        <v>66.468999999999994</v>
      </c>
      <c r="O148" s="14">
        <v>83.153999999999996</v>
      </c>
      <c r="P148" s="14">
        <v>24.309000000000001</v>
      </c>
      <c r="Q148" s="14">
        <v>53.191000000000003</v>
      </c>
      <c r="R148" s="14">
        <v>55.834000000000003</v>
      </c>
      <c r="S148" s="14">
        <v>58.930999999999997</v>
      </c>
      <c r="T148" s="14">
        <v>57.414000000000001</v>
      </c>
      <c r="U148" s="14">
        <v>9.4740000000000002</v>
      </c>
      <c r="V148" s="14">
        <v>14.173</v>
      </c>
      <c r="W148" s="14">
        <v>11.87</v>
      </c>
      <c r="X148" s="14">
        <v>12.786</v>
      </c>
      <c r="Y148" s="14">
        <v>1.915</v>
      </c>
      <c r="Z148" s="14">
        <v>7.242</v>
      </c>
      <c r="AA148" s="14">
        <v>58.625</v>
      </c>
      <c r="AB148" s="14">
        <v>48.765999999999998</v>
      </c>
      <c r="AC148" s="14">
        <v>53.612000000000002</v>
      </c>
      <c r="AD148" s="14">
        <v>382.83800000000002</v>
      </c>
      <c r="AE148" s="14">
        <v>348.87400000000002</v>
      </c>
      <c r="AF148" s="14">
        <v>365.62299999999999</v>
      </c>
      <c r="AG148" s="14">
        <v>12.111000000000001</v>
      </c>
      <c r="AH148" s="19">
        <v>10.5416852850661</v>
      </c>
      <c r="AI148" s="19">
        <v>2.7387943370862402</v>
      </c>
      <c r="AJ148" s="19">
        <v>6.5748991236433003</v>
      </c>
      <c r="AK148" s="14">
        <v>8.125</v>
      </c>
      <c r="AL148" s="14">
        <v>1.65</v>
      </c>
      <c r="AM148" s="14">
        <v>4.8230000000000004</v>
      </c>
      <c r="AN148" s="14">
        <v>69.816000000000003</v>
      </c>
      <c r="AO148" s="14">
        <v>57.753</v>
      </c>
      <c r="AP148" s="14">
        <v>63.755000000000003</v>
      </c>
      <c r="AQ148" s="14">
        <v>2.79</v>
      </c>
      <c r="AR148" s="14">
        <v>1.65</v>
      </c>
      <c r="AS148" s="14">
        <v>2.2090000000000001</v>
      </c>
      <c r="AT148" s="14">
        <v>9.1679999999999993</v>
      </c>
      <c r="AU148" s="14">
        <v>1.4139999999999999</v>
      </c>
      <c r="AV148" s="14">
        <v>5.2140000000000004</v>
      </c>
      <c r="AW148" s="14">
        <v>538.65899999999999</v>
      </c>
      <c r="AX148" s="14">
        <v>434.767</v>
      </c>
      <c r="AY148" s="14">
        <v>485.92</v>
      </c>
      <c r="AZ148" s="14">
        <v>5.3869999999999996</v>
      </c>
      <c r="BA148" s="14">
        <v>4.3479999999999999</v>
      </c>
      <c r="BB148" s="14">
        <v>4.859</v>
      </c>
      <c r="BC148" s="14">
        <v>24.56</v>
      </c>
      <c r="BD148" s="14">
        <v>16.245999999999999</v>
      </c>
      <c r="BE148" s="14">
        <v>19.245999999999999</v>
      </c>
      <c r="BF148" s="14">
        <v>22.704999999999998</v>
      </c>
      <c r="BG148" s="14">
        <v>31.111999999999998</v>
      </c>
      <c r="BH148" s="15">
        <v>8.7548456546222724</v>
      </c>
    </row>
    <row r="149" spans="1:60" ht="15.75" x14ac:dyDescent="0.25">
      <c r="A149" s="21">
        <v>2002</v>
      </c>
      <c r="B149" t="s">
        <v>15</v>
      </c>
      <c r="C149" s="14">
        <v>15.276999999999999</v>
      </c>
      <c r="D149" s="14">
        <v>4.6159999999999997</v>
      </c>
      <c r="E149" s="14">
        <v>9.8759999999999994</v>
      </c>
      <c r="F149" s="14">
        <v>13.752000000000001</v>
      </c>
      <c r="G149" s="14">
        <v>14.2</v>
      </c>
      <c r="H149" s="14">
        <v>2.214</v>
      </c>
      <c r="I149" s="14">
        <v>2.452</v>
      </c>
      <c r="J149" s="14">
        <v>2.335</v>
      </c>
      <c r="K149" s="14">
        <v>4.3250000000000002</v>
      </c>
      <c r="L149" s="14">
        <v>2.3370000000000002</v>
      </c>
      <c r="M149" s="14">
        <v>3.3159999999999998</v>
      </c>
      <c r="N149" s="14">
        <v>33.024999999999999</v>
      </c>
      <c r="O149" s="14">
        <v>72.311000000000007</v>
      </c>
      <c r="P149" s="14">
        <v>19.469000000000001</v>
      </c>
      <c r="Q149" s="14">
        <v>45.57</v>
      </c>
      <c r="R149" s="14">
        <v>50.761000000000003</v>
      </c>
      <c r="S149" s="14">
        <v>55.954000000000001</v>
      </c>
      <c r="T149" s="14">
        <v>53.439</v>
      </c>
      <c r="U149" s="14">
        <v>7.5129999999999999</v>
      </c>
      <c r="V149" s="14">
        <v>10.939</v>
      </c>
      <c r="W149" s="14">
        <v>9.2509999999999994</v>
      </c>
      <c r="X149" s="14">
        <v>25.55</v>
      </c>
      <c r="Y149" s="14">
        <v>4.516</v>
      </c>
      <c r="Z149" s="14">
        <v>14.909000000000001</v>
      </c>
      <c r="AA149" s="14">
        <v>35.631999999999998</v>
      </c>
      <c r="AB149" s="14">
        <v>30.135000000000002</v>
      </c>
      <c r="AC149" s="14">
        <v>32.843000000000004</v>
      </c>
      <c r="AD149" s="14">
        <v>297.37799999999999</v>
      </c>
      <c r="AE149" s="14">
        <v>269.06299999999999</v>
      </c>
      <c r="AF149" s="14">
        <v>283.21800000000002</v>
      </c>
      <c r="AG149" s="14">
        <v>5.4169999999999998</v>
      </c>
      <c r="AH149" s="19">
        <v>4.7923813118095504</v>
      </c>
      <c r="AI149" s="19">
        <v>1.6095313520246299</v>
      </c>
      <c r="AJ149" s="19">
        <v>3.18246182294744</v>
      </c>
      <c r="AK149" s="14">
        <v>3.5569999999999999</v>
      </c>
      <c r="AL149" s="14">
        <v>0.98899999999999999</v>
      </c>
      <c r="AM149" s="14">
        <v>2.2549999999999999</v>
      </c>
      <c r="AN149" s="14">
        <v>72.754000000000005</v>
      </c>
      <c r="AO149" s="14">
        <v>60.283999999999999</v>
      </c>
      <c r="AP149" s="14">
        <v>66.522999999999996</v>
      </c>
      <c r="AQ149" s="14">
        <v>1.712</v>
      </c>
      <c r="AR149" s="14">
        <v>1.1180000000000001</v>
      </c>
      <c r="AS149" s="14">
        <v>1.411</v>
      </c>
      <c r="AT149" s="14">
        <v>5.1660000000000004</v>
      </c>
      <c r="AU149" s="14">
        <v>0.86</v>
      </c>
      <c r="AV149" s="14">
        <v>2.9820000000000002</v>
      </c>
      <c r="AW149" s="14">
        <v>444.745</v>
      </c>
      <c r="AX149" s="14">
        <v>350.637</v>
      </c>
      <c r="AY149" s="14">
        <v>397.39800000000002</v>
      </c>
      <c r="AZ149" s="14">
        <v>4.4470000000000001</v>
      </c>
      <c r="BA149" s="14">
        <v>3.5059999999999998</v>
      </c>
      <c r="BB149" s="14">
        <v>3.9740000000000002</v>
      </c>
      <c r="BC149" s="14">
        <v>68.007999999999996</v>
      </c>
      <c r="BD149" s="14">
        <v>20.853000000000002</v>
      </c>
      <c r="BE149" s="14">
        <v>18.329000000000001</v>
      </c>
      <c r="BF149" s="14">
        <v>20.484000000000002</v>
      </c>
      <c r="BG149" s="14">
        <v>59.572000000000003</v>
      </c>
      <c r="BH149" s="15">
        <v>11.768538628606887</v>
      </c>
    </row>
    <row r="150" spans="1:60" ht="15.75" x14ac:dyDescent="0.25">
      <c r="A150" s="21">
        <v>2002</v>
      </c>
      <c r="B150" t="s">
        <v>35</v>
      </c>
      <c r="C150" s="14">
        <v>21.358000000000001</v>
      </c>
      <c r="D150" s="14">
        <v>5.7249999999999996</v>
      </c>
      <c r="E150" s="14">
        <v>13.278</v>
      </c>
      <c r="F150" s="14">
        <v>22.007999999999999</v>
      </c>
      <c r="G150" s="14">
        <v>14.707000000000001</v>
      </c>
      <c r="H150" s="14">
        <v>2.5310000000000001</v>
      </c>
      <c r="I150" s="14">
        <v>2.6970000000000001</v>
      </c>
      <c r="J150" s="14">
        <v>2.617</v>
      </c>
      <c r="K150" s="14">
        <v>10.122</v>
      </c>
      <c r="L150" s="14">
        <v>5.1100000000000003</v>
      </c>
      <c r="M150" s="14">
        <v>7.532</v>
      </c>
      <c r="N150" s="14">
        <v>64.929000000000002</v>
      </c>
      <c r="O150" s="14">
        <v>101.78</v>
      </c>
      <c r="P150" s="14">
        <v>26.495999999999999</v>
      </c>
      <c r="Q150" s="14">
        <v>62.87</v>
      </c>
      <c r="R150" s="14">
        <v>52.636000000000003</v>
      </c>
      <c r="S150" s="14">
        <v>59.994</v>
      </c>
      <c r="T150" s="14">
        <v>56.439</v>
      </c>
      <c r="U150" s="14">
        <v>10.526999999999999</v>
      </c>
      <c r="V150" s="14">
        <v>13.106</v>
      </c>
      <c r="W150" s="14">
        <v>11.86</v>
      </c>
      <c r="X150" s="14">
        <v>24.041</v>
      </c>
      <c r="Y150" s="14">
        <v>3.2170000000000001</v>
      </c>
      <c r="Z150" s="14">
        <v>13.278</v>
      </c>
      <c r="AA150" s="14">
        <v>46.411000000000001</v>
      </c>
      <c r="AB150" s="14">
        <v>38.182000000000002</v>
      </c>
      <c r="AC150" s="14">
        <v>42.183</v>
      </c>
      <c r="AD150" s="14">
        <v>358.17899999999997</v>
      </c>
      <c r="AE150" s="14">
        <v>318.09300000000002</v>
      </c>
      <c r="AF150" s="14">
        <v>337.63200000000001</v>
      </c>
      <c r="AG150" s="14">
        <v>12.247999999999999</v>
      </c>
      <c r="AH150" s="19">
        <v>7.8512142557114304</v>
      </c>
      <c r="AI150" s="19">
        <v>2.63446551484641</v>
      </c>
      <c r="AJ150" s="19">
        <v>5.1272527866931501</v>
      </c>
      <c r="AK150" s="14">
        <v>6.3769999999999998</v>
      </c>
      <c r="AL150" s="14">
        <v>1.325</v>
      </c>
      <c r="AM150" s="14">
        <v>3.766</v>
      </c>
      <c r="AN150" s="14">
        <v>63.213999999999999</v>
      </c>
      <c r="AO150" s="14">
        <v>50.39</v>
      </c>
      <c r="AP150" s="14">
        <v>56.732999999999997</v>
      </c>
      <c r="AQ150" s="14">
        <v>2.024</v>
      </c>
      <c r="AR150" s="14">
        <v>1.325</v>
      </c>
      <c r="AS150" s="14">
        <v>1.663</v>
      </c>
      <c r="AT150" s="14">
        <v>4.6559999999999997</v>
      </c>
      <c r="AU150" s="14">
        <v>0.52</v>
      </c>
      <c r="AV150" s="14">
        <v>2.5190000000000001</v>
      </c>
      <c r="AW150" s="14">
        <v>532.38400000000001</v>
      </c>
      <c r="AX150" s="14">
        <v>404.536</v>
      </c>
      <c r="AY150" s="14">
        <v>466.67399999999998</v>
      </c>
      <c r="AZ150" s="14">
        <v>5.3239999999999998</v>
      </c>
      <c r="BA150" s="14">
        <v>4.0449999999999999</v>
      </c>
      <c r="BB150" s="14">
        <v>4.6669999999999998</v>
      </c>
      <c r="BC150" s="14">
        <v>33.006</v>
      </c>
      <c r="BD150" s="14">
        <v>21.869</v>
      </c>
      <c r="BE150" s="14">
        <v>19.774000000000001</v>
      </c>
      <c r="BF150" s="14">
        <v>23.547999999999998</v>
      </c>
      <c r="BG150" s="14">
        <v>38.914000000000001</v>
      </c>
      <c r="BH150" s="15">
        <v>7.4135419369000815</v>
      </c>
    </row>
    <row r="151" spans="1:60" ht="15.75" x14ac:dyDescent="0.25">
      <c r="A151" s="21">
        <v>2002</v>
      </c>
      <c r="B151" t="s">
        <v>16</v>
      </c>
      <c r="C151" s="14">
        <v>18.459</v>
      </c>
      <c r="D151" s="14">
        <v>4.3620000000000001</v>
      </c>
      <c r="E151" s="14">
        <v>11.273999999999999</v>
      </c>
      <c r="F151" s="14">
        <v>25.518999999999998</v>
      </c>
      <c r="G151" s="14">
        <v>13.986000000000001</v>
      </c>
      <c r="H151" s="14">
        <v>3.0760000000000001</v>
      </c>
      <c r="I151" s="14">
        <v>3.2709999999999999</v>
      </c>
      <c r="J151" s="14">
        <v>3.177</v>
      </c>
      <c r="K151" s="14">
        <v>7.6909999999999998</v>
      </c>
      <c r="L151" s="14">
        <v>3.6349999999999998</v>
      </c>
      <c r="M151" s="14">
        <v>5.6059999999999999</v>
      </c>
      <c r="N151" s="14">
        <v>46.936999999999998</v>
      </c>
      <c r="O151" s="14">
        <v>77.039000000000001</v>
      </c>
      <c r="P151" s="14">
        <v>16.478000000000002</v>
      </c>
      <c r="Q151" s="14">
        <v>46.03</v>
      </c>
      <c r="R151" s="14">
        <v>50.505000000000003</v>
      </c>
      <c r="S151" s="14">
        <v>60.823</v>
      </c>
      <c r="T151" s="14">
        <v>55.808999999999997</v>
      </c>
      <c r="U151" s="14">
        <v>9.2289999999999992</v>
      </c>
      <c r="V151" s="14">
        <v>10.782999999999999</v>
      </c>
      <c r="W151" s="14">
        <v>10.028</v>
      </c>
      <c r="X151" s="14">
        <v>20.51</v>
      </c>
      <c r="Y151" s="14">
        <v>1.333</v>
      </c>
      <c r="Z151" s="14">
        <v>10.651</v>
      </c>
      <c r="AA151" s="14">
        <v>52.170999999999999</v>
      </c>
      <c r="AB151" s="14">
        <v>38.65</v>
      </c>
      <c r="AC151" s="14">
        <v>45.22</v>
      </c>
      <c r="AD151" s="14">
        <v>353.79199999999997</v>
      </c>
      <c r="AE151" s="14">
        <v>309.32299999999998</v>
      </c>
      <c r="AF151" s="14">
        <v>331.36700000000002</v>
      </c>
      <c r="AG151" s="14">
        <v>9.2289999999999992</v>
      </c>
      <c r="AH151" s="19">
        <v>3.0286306551264599</v>
      </c>
      <c r="AI151" s="19">
        <v>1.90936255930957</v>
      </c>
      <c r="AJ151" s="19">
        <v>2.4533656087209001</v>
      </c>
      <c r="AK151" s="14">
        <v>2.82</v>
      </c>
      <c r="AL151" s="14">
        <v>1.0900000000000001</v>
      </c>
      <c r="AM151" s="14">
        <v>1.931</v>
      </c>
      <c r="AN151" s="14">
        <v>72.424999999999997</v>
      </c>
      <c r="AO151" s="14">
        <v>57.43</v>
      </c>
      <c r="AP151" s="14">
        <v>64.715999999999994</v>
      </c>
      <c r="AQ151" s="14">
        <v>4.1020000000000003</v>
      </c>
      <c r="AR151" s="14">
        <v>1.454</v>
      </c>
      <c r="AS151" s="14">
        <v>2.7410000000000001</v>
      </c>
      <c r="AT151" s="14">
        <v>10.127000000000001</v>
      </c>
      <c r="AU151" s="14">
        <v>2.06</v>
      </c>
      <c r="AV151" s="14">
        <v>5.98</v>
      </c>
      <c r="AW151" s="14">
        <v>510.56200000000001</v>
      </c>
      <c r="AX151" s="14">
        <v>390.25900000000001</v>
      </c>
      <c r="AY151" s="14">
        <v>449.27699999999999</v>
      </c>
      <c r="AZ151" s="14">
        <v>5.1059999999999999</v>
      </c>
      <c r="BA151" s="14">
        <v>3.903</v>
      </c>
      <c r="BB151" s="14">
        <v>4.4930000000000003</v>
      </c>
      <c r="BC151" s="14">
        <v>21.434000000000001</v>
      </c>
      <c r="BD151" s="14">
        <v>19.696999999999999</v>
      </c>
      <c r="BE151" s="14">
        <v>17.57</v>
      </c>
      <c r="BF151" s="14">
        <v>19.829999999999998</v>
      </c>
      <c r="BG151" s="14">
        <v>73.991</v>
      </c>
      <c r="BH151" s="15">
        <v>9.8851663312418605</v>
      </c>
    </row>
    <row r="152" spans="1:60" ht="15.75" x14ac:dyDescent="0.25">
      <c r="A152" s="21">
        <v>2002</v>
      </c>
      <c r="B152" t="s">
        <v>17</v>
      </c>
      <c r="C152" s="14">
        <v>34.58</v>
      </c>
      <c r="D152" s="14">
        <v>7.944</v>
      </c>
      <c r="E152" s="14">
        <v>21.245000000000001</v>
      </c>
      <c r="F152" s="14">
        <v>22.907</v>
      </c>
      <c r="G152" s="14">
        <v>14.537000000000001</v>
      </c>
      <c r="H152" s="14">
        <v>2.7250000000000001</v>
      </c>
      <c r="I152" s="14">
        <v>1.4630000000000001</v>
      </c>
      <c r="J152" s="14">
        <v>2.093</v>
      </c>
      <c r="K152" s="14">
        <v>17.184999999999999</v>
      </c>
      <c r="L152" s="14">
        <v>3.5539999999999998</v>
      </c>
      <c r="M152" s="14">
        <v>10.361000000000001</v>
      </c>
      <c r="N152" s="14">
        <v>69.576999999999998</v>
      </c>
      <c r="O152" s="14">
        <v>114.43</v>
      </c>
      <c r="P152" s="14">
        <v>23.204999999999998</v>
      </c>
      <c r="Q152" s="14">
        <v>68.864000000000004</v>
      </c>
      <c r="R152" s="14">
        <v>43.802</v>
      </c>
      <c r="S152" s="14">
        <v>52.470999999999997</v>
      </c>
      <c r="T152" s="14">
        <v>48.142000000000003</v>
      </c>
      <c r="U152" s="14">
        <v>12.365</v>
      </c>
      <c r="V152" s="14">
        <v>16.724</v>
      </c>
      <c r="W152" s="14">
        <v>14.547000000000001</v>
      </c>
      <c r="X152" s="14">
        <v>26.196999999999999</v>
      </c>
      <c r="Y152" s="14">
        <v>3.3450000000000002</v>
      </c>
      <c r="Z152" s="14">
        <v>14.861000000000001</v>
      </c>
      <c r="AA152" s="14">
        <v>62.874000000000002</v>
      </c>
      <c r="AB152" s="14">
        <v>47.244999999999997</v>
      </c>
      <c r="AC152" s="14">
        <v>55.05</v>
      </c>
      <c r="AD152" s="14">
        <v>367.601</v>
      </c>
      <c r="AE152" s="14">
        <v>308.13900000000001</v>
      </c>
      <c r="AF152" s="14">
        <v>337.93700000000001</v>
      </c>
      <c r="AG152" s="14">
        <v>14.250999999999999</v>
      </c>
      <c r="AH152" s="19">
        <v>9.3677847393276092</v>
      </c>
      <c r="AI152" s="19">
        <v>1.6373937058585899</v>
      </c>
      <c r="AJ152" s="19">
        <v>5.4840947541891598</v>
      </c>
      <c r="AK152" s="14">
        <v>6.7069999999999999</v>
      </c>
      <c r="AL152" s="14">
        <v>1.0449999999999999</v>
      </c>
      <c r="AM152" s="14">
        <v>3.8719999999999999</v>
      </c>
      <c r="AN152" s="14">
        <v>63.292999999999999</v>
      </c>
      <c r="AO152" s="14">
        <v>50.798999999999999</v>
      </c>
      <c r="AP152" s="14">
        <v>57.037999999999997</v>
      </c>
      <c r="AQ152" s="14">
        <v>8.3829999999999991</v>
      </c>
      <c r="AR152" s="14">
        <v>2.927</v>
      </c>
      <c r="AS152" s="14">
        <v>5.6509999999999998</v>
      </c>
      <c r="AT152" s="14">
        <v>8.8019999999999996</v>
      </c>
      <c r="AU152" s="14">
        <v>1.881</v>
      </c>
      <c r="AV152" s="14">
        <v>5.3380000000000001</v>
      </c>
      <c r="AW152" s="14">
        <v>553.70699999999999</v>
      </c>
      <c r="AX152" s="14">
        <v>389.66899999999998</v>
      </c>
      <c r="AY152" s="14">
        <v>471.79300000000001</v>
      </c>
      <c r="AZ152" s="14">
        <v>5.5369999999999999</v>
      </c>
      <c r="BA152" s="14">
        <v>3.8969999999999998</v>
      </c>
      <c r="BB152" s="14">
        <v>4.718</v>
      </c>
      <c r="BC152" s="14">
        <v>9.3179999999999996</v>
      </c>
      <c r="BD152" s="14">
        <v>22.363</v>
      </c>
      <c r="BE152" s="14">
        <v>18.207000000000001</v>
      </c>
      <c r="BF152" s="14">
        <v>20.914999999999999</v>
      </c>
      <c r="BG152" s="14">
        <v>74.363</v>
      </c>
      <c r="BH152" s="15">
        <v>4.9730433166015988</v>
      </c>
    </row>
    <row r="153" spans="1:60" ht="15.75" x14ac:dyDescent="0.25">
      <c r="A153" s="21">
        <v>2002</v>
      </c>
      <c r="B153" t="s">
        <v>18</v>
      </c>
      <c r="C153" s="14">
        <v>9.4890000000000008</v>
      </c>
      <c r="D153" s="14">
        <v>3.3039999999999998</v>
      </c>
      <c r="E153" s="14">
        <v>6.4089999999999998</v>
      </c>
      <c r="F153" s="14">
        <v>10.239000000000001</v>
      </c>
      <c r="G153" s="14">
        <v>22.701000000000001</v>
      </c>
      <c r="H153" s="14">
        <v>3.081</v>
      </c>
      <c r="I153" s="14">
        <v>3.5510000000000002</v>
      </c>
      <c r="J153" s="14">
        <v>3.3149999999999999</v>
      </c>
      <c r="K153" s="14">
        <v>15.749000000000001</v>
      </c>
      <c r="L153" s="14">
        <v>5.2770000000000001</v>
      </c>
      <c r="M153" s="14">
        <v>10.535</v>
      </c>
      <c r="N153" s="14">
        <v>33.289000000000001</v>
      </c>
      <c r="O153" s="14">
        <v>55.758000000000003</v>
      </c>
      <c r="P153" s="14">
        <v>16.077999999999999</v>
      </c>
      <c r="Q153" s="14">
        <v>36.024999999999999</v>
      </c>
      <c r="R153" s="14">
        <v>42.356000000000002</v>
      </c>
      <c r="S153" s="14">
        <v>54.843000000000004</v>
      </c>
      <c r="T153" s="14">
        <v>48.573999999999998</v>
      </c>
      <c r="U153" s="14">
        <v>6.4560000000000004</v>
      </c>
      <c r="V153" s="14">
        <v>10.9</v>
      </c>
      <c r="W153" s="14">
        <v>8.6690000000000005</v>
      </c>
      <c r="X153" s="14">
        <v>4.0599999999999996</v>
      </c>
      <c r="Y153" s="14">
        <v>0.83799999999999997</v>
      </c>
      <c r="Z153" s="14">
        <v>2.48</v>
      </c>
      <c r="AA153" s="14">
        <v>78.599000000000004</v>
      </c>
      <c r="AB153" s="14">
        <v>55.484000000000002</v>
      </c>
      <c r="AC153" s="14">
        <v>67.114000000000004</v>
      </c>
      <c r="AD153" s="14">
        <v>344.67200000000003</v>
      </c>
      <c r="AE153" s="14">
        <v>314.11500000000001</v>
      </c>
      <c r="AF153" s="14">
        <v>329.55500000000001</v>
      </c>
      <c r="AG153" s="14">
        <v>6.2119999999999997</v>
      </c>
      <c r="AH153" s="19">
        <v>5.8832030715435897</v>
      </c>
      <c r="AI153" s="19">
        <v>1.04917207208861</v>
      </c>
      <c r="AJ153" s="19">
        <v>3.4965193444932701</v>
      </c>
      <c r="AK153" s="14">
        <v>5.7229999999999999</v>
      </c>
      <c r="AL153" s="14">
        <v>1.036</v>
      </c>
      <c r="AM153" s="14">
        <v>3.3889999999999998</v>
      </c>
      <c r="AN153" s="14">
        <v>51.649000000000001</v>
      </c>
      <c r="AO153" s="14">
        <v>36.298999999999999</v>
      </c>
      <c r="AP153" s="14">
        <v>44.006</v>
      </c>
      <c r="AQ153" s="14">
        <v>6.5049999999999999</v>
      </c>
      <c r="AR153" s="14">
        <v>2.6139999999999999</v>
      </c>
      <c r="AS153" s="14">
        <v>4.5679999999999996</v>
      </c>
      <c r="AT153" s="14">
        <v>6.5049999999999999</v>
      </c>
      <c r="AU153" s="14">
        <v>0.88800000000000001</v>
      </c>
      <c r="AV153" s="14">
        <v>3.7080000000000002</v>
      </c>
      <c r="AW153" s="14">
        <v>455.89400000000001</v>
      </c>
      <c r="AX153" s="14">
        <v>370.93099999999998</v>
      </c>
      <c r="AY153" s="14">
        <v>413.76100000000002</v>
      </c>
      <c r="AZ153" s="14">
        <v>4.5590000000000002</v>
      </c>
      <c r="BA153" s="14">
        <v>3.7090000000000001</v>
      </c>
      <c r="BB153" s="14">
        <v>4.1379999999999999</v>
      </c>
      <c r="BC153" s="14">
        <v>10.066000000000001</v>
      </c>
      <c r="BD153" s="14">
        <v>7.0919999999999996</v>
      </c>
      <c r="BE153" s="14">
        <v>16.663</v>
      </c>
      <c r="BF153" s="14">
        <v>18.523</v>
      </c>
      <c r="BG153" s="14">
        <v>24.518999999999998</v>
      </c>
      <c r="BH153" s="15">
        <v>7.0994706046252443</v>
      </c>
    </row>
    <row r="154" spans="1:60" ht="15.75" x14ac:dyDescent="0.25">
      <c r="A154" s="21">
        <v>2002</v>
      </c>
      <c r="B154" t="s">
        <v>19</v>
      </c>
      <c r="C154" s="14">
        <v>17.917999999999999</v>
      </c>
      <c r="D154" s="14">
        <v>5.4260000000000002</v>
      </c>
      <c r="E154" s="14">
        <v>11.513</v>
      </c>
      <c r="F154" s="14">
        <v>26.738</v>
      </c>
      <c r="G154" s="14">
        <v>8.2270000000000003</v>
      </c>
      <c r="H154" s="14">
        <v>1.556</v>
      </c>
      <c r="I154" s="14">
        <v>1.845</v>
      </c>
      <c r="J154" s="14">
        <v>1.7050000000000001</v>
      </c>
      <c r="K154" s="14">
        <v>4.609</v>
      </c>
      <c r="L154" s="14">
        <v>2.008</v>
      </c>
      <c r="M154" s="14">
        <v>3.2690000000000001</v>
      </c>
      <c r="N154" s="14">
        <v>33.953000000000003</v>
      </c>
      <c r="O154" s="14">
        <v>97.022999999999996</v>
      </c>
      <c r="P154" s="14">
        <v>21.866</v>
      </c>
      <c r="Q154" s="14">
        <v>58.344999999999999</v>
      </c>
      <c r="R154" s="14">
        <v>39.350999999999999</v>
      </c>
      <c r="S154" s="14">
        <v>46.011000000000003</v>
      </c>
      <c r="T154" s="14">
        <v>42.808999999999997</v>
      </c>
      <c r="U154" s="14">
        <v>11.753</v>
      </c>
      <c r="V154" s="14">
        <v>15.464</v>
      </c>
      <c r="W154" s="14">
        <v>13.692</v>
      </c>
      <c r="X154" s="14">
        <v>30.997</v>
      </c>
      <c r="Y154" s="14">
        <v>3.3639999999999999</v>
      </c>
      <c r="Z154" s="14">
        <v>16.765999999999998</v>
      </c>
      <c r="AA154" s="14">
        <v>34.914000000000001</v>
      </c>
      <c r="AB154" s="14">
        <v>29.951000000000001</v>
      </c>
      <c r="AC154" s="14">
        <v>32.357999999999997</v>
      </c>
      <c r="AD154" s="14">
        <v>342.11399999999998</v>
      </c>
      <c r="AE154" s="14">
        <v>299.18099999999998</v>
      </c>
      <c r="AF154" s="14">
        <v>320.19900000000001</v>
      </c>
      <c r="AG154" s="14">
        <v>6.51</v>
      </c>
      <c r="AH154" s="19">
        <v>5.5534709193245799</v>
      </c>
      <c r="AI154" s="19">
        <v>1.4076437872937599</v>
      </c>
      <c r="AJ154" s="19">
        <v>3.4140675564065699</v>
      </c>
      <c r="AK154" s="14">
        <v>4.3789999999999996</v>
      </c>
      <c r="AL154" s="14">
        <v>0.81399999999999995</v>
      </c>
      <c r="AM154" s="14">
        <v>2.5430000000000001</v>
      </c>
      <c r="AN154" s="14">
        <v>103.879</v>
      </c>
      <c r="AO154" s="14">
        <v>91.587999999999994</v>
      </c>
      <c r="AP154" s="14">
        <v>97.745000000000005</v>
      </c>
      <c r="AQ154" s="14">
        <v>6.165</v>
      </c>
      <c r="AR154" s="14">
        <v>4.3410000000000002</v>
      </c>
      <c r="AS154" s="14">
        <v>5.2249999999999996</v>
      </c>
      <c r="AT154" s="14">
        <v>5.8769999999999998</v>
      </c>
      <c r="AU154" s="14">
        <v>1.899</v>
      </c>
      <c r="AV154" s="14">
        <v>3.8559999999999999</v>
      </c>
      <c r="AW154" s="14">
        <v>568.76900000000001</v>
      </c>
      <c r="AX154" s="14">
        <v>437.86500000000001</v>
      </c>
      <c r="AY154" s="14">
        <v>501.77300000000002</v>
      </c>
      <c r="AZ154" s="14">
        <v>5.6879999999999997</v>
      </c>
      <c r="BA154" s="14">
        <v>4.3789999999999996</v>
      </c>
      <c r="BB154" s="14">
        <v>5.0179999999999998</v>
      </c>
      <c r="BC154" s="14">
        <v>43.351999999999997</v>
      </c>
      <c r="BD154" s="14">
        <v>48.997</v>
      </c>
      <c r="BE154" s="14">
        <v>22.190999999999999</v>
      </c>
      <c r="BF154" s="14">
        <v>26.972000000000001</v>
      </c>
      <c r="BG154" s="14">
        <v>89.31</v>
      </c>
      <c r="BH154" s="15">
        <v>8.78583549164955</v>
      </c>
    </row>
    <row r="155" spans="1:60" ht="15.75" x14ac:dyDescent="0.25">
      <c r="A155" s="21">
        <v>2002</v>
      </c>
      <c r="B155" t="s">
        <v>20</v>
      </c>
      <c r="C155" s="14">
        <v>18.59</v>
      </c>
      <c r="D155" s="14">
        <v>5.4429999999999996</v>
      </c>
      <c r="E155" s="14">
        <v>11.842000000000001</v>
      </c>
      <c r="F155" s="14">
        <v>17.981999999999999</v>
      </c>
      <c r="G155" s="14">
        <v>11.881</v>
      </c>
      <c r="H155" s="14">
        <v>2.4630000000000001</v>
      </c>
      <c r="I155" s="14">
        <v>2.613</v>
      </c>
      <c r="J155" s="14">
        <v>2.54</v>
      </c>
      <c r="K155" s="14">
        <v>4.08</v>
      </c>
      <c r="L155" s="14">
        <v>1.923</v>
      </c>
      <c r="M155" s="14">
        <v>2.97</v>
      </c>
      <c r="N155" s="14">
        <v>37.384</v>
      </c>
      <c r="O155" s="14">
        <v>73.013000000000005</v>
      </c>
      <c r="P155" s="14">
        <v>21.373000000000001</v>
      </c>
      <c r="Q155" s="14">
        <v>46.47</v>
      </c>
      <c r="R155" s="14">
        <v>57.232999999999997</v>
      </c>
      <c r="S155" s="14">
        <v>61.978000000000002</v>
      </c>
      <c r="T155" s="14">
        <v>59.674999999999997</v>
      </c>
      <c r="U155" s="14">
        <v>8.8140000000000001</v>
      </c>
      <c r="V155" s="14">
        <v>13.244999999999999</v>
      </c>
      <c r="W155" s="14">
        <v>11.095000000000001</v>
      </c>
      <c r="X155" s="14">
        <v>11.97</v>
      </c>
      <c r="Y155" s="14">
        <v>2.25</v>
      </c>
      <c r="Z155" s="14">
        <v>6.9669999999999996</v>
      </c>
      <c r="AA155" s="14">
        <v>35.601999999999997</v>
      </c>
      <c r="AB155" s="14">
        <v>27.141999999999999</v>
      </c>
      <c r="AC155" s="14">
        <v>31.248000000000001</v>
      </c>
      <c r="AD155" s="14">
        <v>367.25900000000001</v>
      </c>
      <c r="AE155" s="14">
        <v>306.18700000000001</v>
      </c>
      <c r="AF155" s="14">
        <v>335.899</v>
      </c>
      <c r="AG155" s="14">
        <v>6.4660000000000002</v>
      </c>
      <c r="AH155" s="19">
        <v>6.3852632054610696</v>
      </c>
      <c r="AI155" s="19">
        <v>1.95085335899789</v>
      </c>
      <c r="AJ155" s="19">
        <v>4.1061467584597402</v>
      </c>
      <c r="AK155" s="14">
        <v>4.08</v>
      </c>
      <c r="AL155" s="14">
        <v>1.161</v>
      </c>
      <c r="AM155" s="14">
        <v>2.5779999999999998</v>
      </c>
      <c r="AN155" s="14">
        <v>108.307</v>
      </c>
      <c r="AO155" s="14">
        <v>87.27</v>
      </c>
      <c r="AP155" s="14">
        <v>97.478999999999999</v>
      </c>
      <c r="AQ155" s="14">
        <v>3.8490000000000002</v>
      </c>
      <c r="AR155" s="14">
        <v>2.613</v>
      </c>
      <c r="AS155" s="14">
        <v>3.2130000000000001</v>
      </c>
      <c r="AT155" s="14">
        <v>7.0049999999999999</v>
      </c>
      <c r="AU155" s="14">
        <v>1.597</v>
      </c>
      <c r="AV155" s="14">
        <v>4.2210000000000001</v>
      </c>
      <c r="AW155" s="14">
        <v>567.24599999999998</v>
      </c>
      <c r="AX155" s="14">
        <v>436.02100000000002</v>
      </c>
      <c r="AY155" s="14">
        <v>499.81400000000002</v>
      </c>
      <c r="AZ155" s="14">
        <v>5.6719999999999997</v>
      </c>
      <c r="BA155" s="14">
        <v>4.3600000000000003</v>
      </c>
      <c r="BB155" s="14">
        <v>4.9980000000000002</v>
      </c>
      <c r="BC155" s="14">
        <v>70.058999999999997</v>
      </c>
      <c r="BD155" s="14">
        <v>29.690999999999999</v>
      </c>
      <c r="BE155" s="14">
        <v>20.988</v>
      </c>
      <c r="BF155" s="14">
        <v>24.914999999999999</v>
      </c>
      <c r="BG155" s="14">
        <v>61.725999999999999</v>
      </c>
      <c r="BH155" s="15">
        <v>14.281205064356609</v>
      </c>
    </row>
    <row r="156" spans="1:60" ht="15.75" x14ac:dyDescent="0.25">
      <c r="A156" s="21">
        <v>2002</v>
      </c>
      <c r="B156" t="s">
        <v>30</v>
      </c>
      <c r="C156" s="14">
        <v>20.440000000000001</v>
      </c>
      <c r="D156" s="14">
        <v>6.1689999999999996</v>
      </c>
      <c r="E156" s="14">
        <v>13.209</v>
      </c>
      <c r="F156" s="14">
        <v>11.715999999999999</v>
      </c>
      <c r="G156" s="14">
        <v>11.43</v>
      </c>
      <c r="H156" s="14">
        <v>1.883</v>
      </c>
      <c r="I156" s="14">
        <v>1.4139999999999999</v>
      </c>
      <c r="J156" s="14">
        <v>1.643</v>
      </c>
      <c r="K156" s="14">
        <v>4.8410000000000002</v>
      </c>
      <c r="L156" s="14">
        <v>2.3130000000000002</v>
      </c>
      <c r="M156" s="14">
        <v>3.5489999999999999</v>
      </c>
      <c r="N156" s="14">
        <v>48.256999999999998</v>
      </c>
      <c r="O156" s="14">
        <v>75.441999999999993</v>
      </c>
      <c r="P156" s="14">
        <v>22.491</v>
      </c>
      <c r="Q156" s="14">
        <v>48.433</v>
      </c>
      <c r="R156" s="14">
        <v>43.436</v>
      </c>
      <c r="S156" s="14">
        <v>49.223999999999997</v>
      </c>
      <c r="T156" s="14">
        <v>46.395000000000003</v>
      </c>
      <c r="U156" s="14">
        <v>8.7409999999999997</v>
      </c>
      <c r="V156" s="14">
        <v>11.438000000000001</v>
      </c>
      <c r="W156" s="14">
        <v>10.119999999999999</v>
      </c>
      <c r="X156" s="14">
        <v>7.8</v>
      </c>
      <c r="Y156" s="14">
        <v>1.157</v>
      </c>
      <c r="Z156" s="14">
        <v>4.4029999999999996</v>
      </c>
      <c r="AA156" s="14">
        <v>37.787999999999997</v>
      </c>
      <c r="AB156" s="14">
        <v>24.675999999999998</v>
      </c>
      <c r="AC156" s="14">
        <v>31.149000000000001</v>
      </c>
      <c r="AD156" s="14">
        <v>323.01400000000001</v>
      </c>
      <c r="AE156" s="14">
        <v>255.501</v>
      </c>
      <c r="AF156" s="14">
        <v>288.69</v>
      </c>
      <c r="AG156" s="14">
        <v>7.5309999999999997</v>
      </c>
      <c r="AH156" s="19">
        <v>4.7146936796163601</v>
      </c>
      <c r="AI156" s="19">
        <v>0.31703257509709099</v>
      </c>
      <c r="AJ156" s="19">
        <v>2.4495034856434601</v>
      </c>
      <c r="AK156" s="14">
        <v>4.5720000000000001</v>
      </c>
      <c r="AL156" s="14">
        <v>0.64300000000000002</v>
      </c>
      <c r="AM156" s="14">
        <v>2.5630000000000002</v>
      </c>
      <c r="AN156" s="14">
        <v>65.355999999999995</v>
      </c>
      <c r="AO156" s="14">
        <v>59.249000000000002</v>
      </c>
      <c r="AP156" s="14">
        <v>62.298999999999999</v>
      </c>
      <c r="AQ156" s="14">
        <v>3.496</v>
      </c>
      <c r="AR156" s="14">
        <v>2.3130000000000002</v>
      </c>
      <c r="AS156" s="14">
        <v>2.8919999999999999</v>
      </c>
      <c r="AT156" s="14">
        <v>2.8239999999999998</v>
      </c>
      <c r="AU156" s="14">
        <v>0.77100000000000002</v>
      </c>
      <c r="AV156" s="14">
        <v>1.774</v>
      </c>
      <c r="AW156" s="14">
        <v>470.93799999999999</v>
      </c>
      <c r="AX156" s="14">
        <v>344.56700000000001</v>
      </c>
      <c r="AY156" s="14">
        <v>406.65</v>
      </c>
      <c r="AZ156" s="14">
        <v>4.7089999999999996</v>
      </c>
      <c r="BA156" s="14">
        <v>3.4460000000000002</v>
      </c>
      <c r="BB156" s="14">
        <v>4.0670000000000002</v>
      </c>
      <c r="BC156" s="14">
        <v>40.146000000000001</v>
      </c>
      <c r="BD156" s="14">
        <v>19.806000000000001</v>
      </c>
      <c r="BE156" s="14">
        <v>20.547999999999998</v>
      </c>
      <c r="BF156" s="14">
        <v>23.512</v>
      </c>
      <c r="BG156" s="14">
        <v>49.198999999999998</v>
      </c>
      <c r="BH156" s="15">
        <v>9.8656101918744668</v>
      </c>
    </row>
    <row r="157" spans="1:60" ht="15.75" x14ac:dyDescent="0.25">
      <c r="A157" s="21">
        <v>2002</v>
      </c>
      <c r="B157" t="s">
        <v>21</v>
      </c>
      <c r="C157" s="14">
        <v>15.744</v>
      </c>
      <c r="D157" s="14">
        <v>2.2949999999999999</v>
      </c>
      <c r="E157" s="14">
        <v>9.2159999999999993</v>
      </c>
      <c r="F157" s="14">
        <v>13.13</v>
      </c>
      <c r="G157" s="14">
        <v>10.317</v>
      </c>
      <c r="H157" s="14">
        <v>2.7549999999999999</v>
      </c>
      <c r="I157" s="14">
        <v>1.669</v>
      </c>
      <c r="J157" s="14">
        <v>2.2280000000000002</v>
      </c>
      <c r="K157" s="14">
        <v>4.5270000000000001</v>
      </c>
      <c r="L157" s="14">
        <v>0.83499999999999996</v>
      </c>
      <c r="M157" s="14">
        <v>2.7349999999999999</v>
      </c>
      <c r="N157" s="14">
        <v>15.132</v>
      </c>
      <c r="O157" s="14">
        <v>78.721999999999994</v>
      </c>
      <c r="P157" s="14">
        <v>15.858000000000001</v>
      </c>
      <c r="Q157" s="14">
        <v>48.31</v>
      </c>
      <c r="R157" s="14">
        <v>18.893000000000001</v>
      </c>
      <c r="S157" s="14">
        <v>21.7</v>
      </c>
      <c r="T157" s="14">
        <v>20.256</v>
      </c>
      <c r="U157" s="14">
        <v>2.7549999999999999</v>
      </c>
      <c r="V157" s="14">
        <v>5.008</v>
      </c>
      <c r="W157" s="14">
        <v>3.8490000000000002</v>
      </c>
      <c r="X157" s="14">
        <v>10.627000000000001</v>
      </c>
      <c r="Y157" s="14">
        <v>2.7130000000000001</v>
      </c>
      <c r="Z157" s="14">
        <v>6.7859999999999996</v>
      </c>
      <c r="AA157" s="14">
        <v>31.094999999999999</v>
      </c>
      <c r="AB157" s="14">
        <v>11.476000000000001</v>
      </c>
      <c r="AC157" s="14">
        <v>21.571999999999999</v>
      </c>
      <c r="AD157" s="14">
        <v>178.50200000000001</v>
      </c>
      <c r="AE157" s="14">
        <v>142.512</v>
      </c>
      <c r="AF157" s="14">
        <v>161.33699999999999</v>
      </c>
      <c r="AG157" s="14">
        <v>1.968</v>
      </c>
      <c r="AH157" s="19">
        <v>8.5735923828394807</v>
      </c>
      <c r="AI157" s="19">
        <v>1.99076286032808</v>
      </c>
      <c r="AJ157" s="19">
        <v>5.3544265287496202</v>
      </c>
      <c r="AK157" s="14">
        <v>7.8719999999999999</v>
      </c>
      <c r="AL157" s="14">
        <v>2.0870000000000002</v>
      </c>
      <c r="AM157" s="14">
        <v>5.0640000000000001</v>
      </c>
      <c r="AN157" s="14">
        <v>50.972000000000001</v>
      </c>
      <c r="AO157" s="14">
        <v>35.262999999999998</v>
      </c>
      <c r="AP157" s="14">
        <v>43.448</v>
      </c>
      <c r="AQ157" s="14">
        <v>1.7709999999999999</v>
      </c>
      <c r="AR157" s="14">
        <v>1.252</v>
      </c>
      <c r="AS157" s="14">
        <v>1.5189999999999999</v>
      </c>
      <c r="AT157" s="14">
        <v>10.824</v>
      </c>
      <c r="AU157" s="14">
        <v>1.669</v>
      </c>
      <c r="AV157" s="14">
        <v>6.3810000000000002</v>
      </c>
      <c r="AW157" s="14">
        <v>313.51</v>
      </c>
      <c r="AX157" s="14">
        <v>199.05799999999999</v>
      </c>
      <c r="AY157" s="14">
        <v>258.46300000000002</v>
      </c>
      <c r="AZ157" s="14">
        <v>3.1349999999999998</v>
      </c>
      <c r="BA157" s="14">
        <v>1.9910000000000001</v>
      </c>
      <c r="BB157" s="14">
        <v>2.585</v>
      </c>
      <c r="BC157" s="14">
        <v>12.666</v>
      </c>
      <c r="BD157" s="14">
        <v>10.977</v>
      </c>
      <c r="BE157" s="14">
        <v>17.542000000000002</v>
      </c>
      <c r="BF157" s="14">
        <v>19.021999999999998</v>
      </c>
      <c r="BG157" s="14">
        <v>50.387999999999998</v>
      </c>
      <c r="BH157" s="15">
        <v>10.035691790888096</v>
      </c>
    </row>
    <row r="158" spans="1:60" ht="15.75" x14ac:dyDescent="0.25">
      <c r="A158" s="21">
        <v>2002</v>
      </c>
      <c r="B158" t="s">
        <v>22</v>
      </c>
      <c r="C158" s="14">
        <v>15.726000000000001</v>
      </c>
      <c r="D158" s="14">
        <v>3.9940000000000002</v>
      </c>
      <c r="E158" s="14">
        <v>9.8360000000000003</v>
      </c>
      <c r="F158" s="14">
        <v>18.579999999999998</v>
      </c>
      <c r="G158" s="14">
        <v>12.327</v>
      </c>
      <c r="H158" s="14">
        <v>2.2829999999999999</v>
      </c>
      <c r="I158" s="14">
        <v>1.63</v>
      </c>
      <c r="J158" s="14">
        <v>1.9510000000000001</v>
      </c>
      <c r="K158" s="14">
        <v>9.3849999999999998</v>
      </c>
      <c r="L158" s="14">
        <v>3.9129999999999998</v>
      </c>
      <c r="M158" s="14">
        <v>6.5990000000000002</v>
      </c>
      <c r="N158" s="14">
        <v>34.82</v>
      </c>
      <c r="O158" s="14">
        <v>79.052999999999997</v>
      </c>
      <c r="P158" s="14">
        <v>19.074999999999999</v>
      </c>
      <c r="Q158" s="14">
        <v>48.64</v>
      </c>
      <c r="R158" s="14">
        <v>40.921999999999997</v>
      </c>
      <c r="S158" s="14">
        <v>48.582999999999998</v>
      </c>
      <c r="T158" s="14">
        <v>44.822000000000003</v>
      </c>
      <c r="U158" s="14">
        <v>9.3849999999999998</v>
      </c>
      <c r="V158" s="14">
        <v>11.249000000000001</v>
      </c>
      <c r="W158" s="14">
        <v>10.334</v>
      </c>
      <c r="X158" s="14">
        <v>11.752000000000001</v>
      </c>
      <c r="Y158" s="14">
        <v>1.3859999999999999</v>
      </c>
      <c r="Z158" s="14">
        <v>6.4740000000000002</v>
      </c>
      <c r="AA158" s="14">
        <v>46.164000000000001</v>
      </c>
      <c r="AB158" s="14">
        <v>38.557000000000002</v>
      </c>
      <c r="AC158" s="14">
        <v>42.290999999999997</v>
      </c>
      <c r="AD158" s="14">
        <v>327.45699999999999</v>
      </c>
      <c r="AE158" s="14">
        <v>293.61799999999999</v>
      </c>
      <c r="AF158" s="14">
        <v>310.35300000000001</v>
      </c>
      <c r="AG158" s="14">
        <v>6.6790000000000003</v>
      </c>
      <c r="AH158" s="19">
        <v>12.888745680603501</v>
      </c>
      <c r="AI158" s="19">
        <v>2.7535838953468699</v>
      </c>
      <c r="AJ158" s="19">
        <v>7.6996736856602803</v>
      </c>
      <c r="AK158" s="14">
        <v>8.8780000000000001</v>
      </c>
      <c r="AL158" s="14">
        <v>1.3859999999999999</v>
      </c>
      <c r="AM158" s="14">
        <v>5.0629999999999997</v>
      </c>
      <c r="AN158" s="14">
        <v>69.498999999999995</v>
      </c>
      <c r="AO158" s="14">
        <v>60.076999999999998</v>
      </c>
      <c r="AP158" s="14">
        <v>64.867999999999995</v>
      </c>
      <c r="AQ158" s="14">
        <v>5.8339999999999996</v>
      </c>
      <c r="AR158" s="14">
        <v>2.4449999999999998</v>
      </c>
      <c r="AS158" s="14">
        <v>4.109</v>
      </c>
      <c r="AT158" s="14">
        <v>3.5510000000000002</v>
      </c>
      <c r="AU158" s="14">
        <v>0.48899999999999999</v>
      </c>
      <c r="AV158" s="14">
        <v>1.992</v>
      </c>
      <c r="AW158" s="14">
        <v>489.19900000000001</v>
      </c>
      <c r="AX158" s="14">
        <v>386.30099999999999</v>
      </c>
      <c r="AY158" s="14">
        <v>437.22500000000002</v>
      </c>
      <c r="AZ158" s="14">
        <v>4.8920000000000003</v>
      </c>
      <c r="BA158" s="14">
        <v>3.863</v>
      </c>
      <c r="BB158" s="14">
        <v>4.3719999999999999</v>
      </c>
      <c r="BC158" s="14">
        <v>39.899000000000001</v>
      </c>
      <c r="BD158" s="14">
        <v>24.344999999999999</v>
      </c>
      <c r="BE158" s="14">
        <v>21.047999999999998</v>
      </c>
      <c r="BF158" s="14">
        <v>25.024999999999999</v>
      </c>
      <c r="BG158" s="14">
        <v>70.257999999999996</v>
      </c>
      <c r="BH158" s="15">
        <v>8.3640013382402145</v>
      </c>
    </row>
    <row r="159" spans="1:60" ht="15.75" x14ac:dyDescent="0.25">
      <c r="A159" s="21">
        <v>2002</v>
      </c>
      <c r="B159" t="s">
        <v>23</v>
      </c>
      <c r="C159" s="14">
        <v>24.617000000000001</v>
      </c>
      <c r="D159" s="14">
        <v>5.8920000000000003</v>
      </c>
      <c r="E159" s="14">
        <v>15.288</v>
      </c>
      <c r="F159" s="14">
        <v>15.382</v>
      </c>
      <c r="G159" s="14">
        <v>16.023</v>
      </c>
      <c r="H159" s="14">
        <v>2.2029999999999998</v>
      </c>
      <c r="I159" s="14">
        <v>2.1429999999999998</v>
      </c>
      <c r="J159" s="14">
        <v>2.173</v>
      </c>
      <c r="K159" s="14">
        <v>22.946000000000002</v>
      </c>
      <c r="L159" s="14">
        <v>6.9630000000000001</v>
      </c>
      <c r="M159" s="14">
        <v>14.983000000000001</v>
      </c>
      <c r="N159" s="14">
        <v>56.298999999999999</v>
      </c>
      <c r="O159" s="14">
        <v>97.100999999999999</v>
      </c>
      <c r="P159" s="14">
        <v>19.512</v>
      </c>
      <c r="Q159" s="14">
        <v>58.444000000000003</v>
      </c>
      <c r="R159" s="14">
        <v>43.46</v>
      </c>
      <c r="S159" s="14">
        <v>49.737000000000002</v>
      </c>
      <c r="T159" s="14">
        <v>46.587000000000003</v>
      </c>
      <c r="U159" s="14">
        <v>10.333</v>
      </c>
      <c r="V159" s="14">
        <v>13.696999999999999</v>
      </c>
      <c r="W159" s="14">
        <v>12.009</v>
      </c>
      <c r="X159" s="14">
        <v>33.582999999999998</v>
      </c>
      <c r="Y159" s="14">
        <v>1.913</v>
      </c>
      <c r="Z159" s="14">
        <v>17.803999999999998</v>
      </c>
      <c r="AA159" s="14">
        <v>73.471000000000004</v>
      </c>
      <c r="AB159" s="14">
        <v>54.021999999999998</v>
      </c>
      <c r="AC159" s="14">
        <v>63.780999999999999</v>
      </c>
      <c r="AD159" s="14">
        <v>337.11700000000002</v>
      </c>
      <c r="AE159" s="14">
        <v>271.33499999999998</v>
      </c>
      <c r="AF159" s="14">
        <v>304.41800000000001</v>
      </c>
      <c r="AG159" s="14">
        <v>10.865</v>
      </c>
      <c r="AH159" s="19">
        <v>6.0757270783396402</v>
      </c>
      <c r="AI159" s="19">
        <v>2.1880749912974302</v>
      </c>
      <c r="AJ159" s="19">
        <v>4.1462971591941198</v>
      </c>
      <c r="AK159" s="14">
        <v>5.6980000000000004</v>
      </c>
      <c r="AL159" s="14">
        <v>1.377</v>
      </c>
      <c r="AM159" s="14">
        <v>3.5459999999999998</v>
      </c>
      <c r="AN159" s="14">
        <v>44.067999999999998</v>
      </c>
      <c r="AO159" s="14">
        <v>37.341000000000001</v>
      </c>
      <c r="AP159" s="14">
        <v>40.945</v>
      </c>
      <c r="AQ159" s="14">
        <v>5.3940000000000001</v>
      </c>
      <c r="AR159" s="14">
        <v>3.214</v>
      </c>
      <c r="AS159" s="14">
        <v>4.3079999999999998</v>
      </c>
      <c r="AT159" s="14">
        <v>5.5460000000000003</v>
      </c>
      <c r="AU159" s="14">
        <v>0.995</v>
      </c>
      <c r="AV159" s="14">
        <v>3.2789999999999999</v>
      </c>
      <c r="AW159" s="14">
        <v>485.88299999999998</v>
      </c>
      <c r="AX159" s="14">
        <v>336.29899999999998</v>
      </c>
      <c r="AY159" s="14">
        <v>411.661</v>
      </c>
      <c r="AZ159" s="14">
        <v>4.859</v>
      </c>
      <c r="BA159" s="14">
        <v>3.363</v>
      </c>
      <c r="BB159" s="14">
        <v>4.117</v>
      </c>
      <c r="BC159" s="14">
        <v>15.763999999999999</v>
      </c>
      <c r="BD159" s="14">
        <v>15.763999999999999</v>
      </c>
      <c r="BE159" s="14">
        <v>19.547999999999998</v>
      </c>
      <c r="BF159" s="14">
        <v>22.094999999999999</v>
      </c>
      <c r="BG159" s="14">
        <v>32.542999999999999</v>
      </c>
      <c r="BH159" s="15">
        <v>4.1963551657988489</v>
      </c>
    </row>
    <row r="160" spans="1:60" ht="15.75" x14ac:dyDescent="0.25">
      <c r="A160" s="21">
        <v>2002</v>
      </c>
      <c r="B160" t="s">
        <v>24</v>
      </c>
      <c r="C160" s="14">
        <v>22.25</v>
      </c>
      <c r="D160" s="14">
        <v>6.3869999999999996</v>
      </c>
      <c r="E160" s="14">
        <v>14.398</v>
      </c>
      <c r="F160" s="14">
        <v>15.176</v>
      </c>
      <c r="G160" s="14">
        <v>18.175999999999998</v>
      </c>
      <c r="H160" s="14">
        <v>2.7069999999999999</v>
      </c>
      <c r="I160" s="14">
        <v>3.28</v>
      </c>
      <c r="J160" s="14">
        <v>2.9910000000000001</v>
      </c>
      <c r="K160" s="14">
        <v>20.896000000000001</v>
      </c>
      <c r="L160" s="14">
        <v>6.3</v>
      </c>
      <c r="M160" s="14">
        <v>13.670999999999999</v>
      </c>
      <c r="N160" s="14">
        <v>53.892000000000003</v>
      </c>
      <c r="O160" s="14">
        <v>86.207999999999998</v>
      </c>
      <c r="P160" s="14">
        <v>20.972999999999999</v>
      </c>
      <c r="Q160" s="14">
        <v>53.915999999999997</v>
      </c>
      <c r="R160" s="14">
        <v>50.338000000000001</v>
      </c>
      <c r="S160" s="14">
        <v>49.713000000000001</v>
      </c>
      <c r="T160" s="14">
        <v>50.029000000000003</v>
      </c>
      <c r="U160" s="14">
        <v>10.997999999999999</v>
      </c>
      <c r="V160" s="14">
        <v>11.997</v>
      </c>
      <c r="W160" s="14">
        <v>11.492000000000001</v>
      </c>
      <c r="X160" s="14">
        <v>14.974</v>
      </c>
      <c r="Y160" s="14">
        <v>2.6760000000000002</v>
      </c>
      <c r="Z160" s="14">
        <v>8.8859999999999992</v>
      </c>
      <c r="AA160" s="14">
        <v>84.600999999999999</v>
      </c>
      <c r="AB160" s="14">
        <v>61.71</v>
      </c>
      <c r="AC160" s="14">
        <v>73.27</v>
      </c>
      <c r="AD160" s="14">
        <v>390.85700000000003</v>
      </c>
      <c r="AE160" s="14">
        <v>304.839</v>
      </c>
      <c r="AF160" s="14">
        <v>348.27699999999999</v>
      </c>
      <c r="AG160" s="14">
        <v>10.321</v>
      </c>
      <c r="AH160" s="19">
        <v>12.299985463653501</v>
      </c>
      <c r="AI160" s="19">
        <v>2.75582052259543</v>
      </c>
      <c r="AJ160" s="19">
        <v>7.5912335981200902</v>
      </c>
      <c r="AK160" s="14">
        <v>12.098000000000001</v>
      </c>
      <c r="AL160" s="14">
        <v>1.4670000000000001</v>
      </c>
      <c r="AM160" s="14">
        <v>6.8360000000000003</v>
      </c>
      <c r="AN160" s="14">
        <v>67.004000000000005</v>
      </c>
      <c r="AO160" s="14">
        <v>54.115000000000002</v>
      </c>
      <c r="AP160" s="14">
        <v>60.624000000000002</v>
      </c>
      <c r="AQ160" s="14">
        <v>6.5990000000000002</v>
      </c>
      <c r="AR160" s="14">
        <v>1.899</v>
      </c>
      <c r="AS160" s="14">
        <v>4.2720000000000002</v>
      </c>
      <c r="AT160" s="14">
        <v>5.2450000000000001</v>
      </c>
      <c r="AU160" s="14">
        <v>0.60399999999999998</v>
      </c>
      <c r="AV160" s="14">
        <v>2.948</v>
      </c>
      <c r="AW160" s="14">
        <v>550.66800000000001</v>
      </c>
      <c r="AX160" s="14">
        <v>387.17599999999999</v>
      </c>
      <c r="AY160" s="14">
        <v>469.73899999999998</v>
      </c>
      <c r="AZ160" s="14">
        <v>5.5069999999999997</v>
      </c>
      <c r="BA160" s="14">
        <v>3.8719999999999999</v>
      </c>
      <c r="BB160" s="14">
        <v>4.6970000000000001</v>
      </c>
      <c r="BC160" s="14">
        <v>20.869</v>
      </c>
      <c r="BD160" s="14">
        <v>9.1069999999999993</v>
      </c>
      <c r="BE160" s="14">
        <v>17.239000000000001</v>
      </c>
      <c r="BF160" s="14">
        <v>19.324000000000002</v>
      </c>
      <c r="BG160" s="14">
        <v>43.36</v>
      </c>
      <c r="BH160" s="15">
        <v>8.6531935751451616</v>
      </c>
    </row>
    <row r="161" spans="1:60" ht="15.75" x14ac:dyDescent="0.25">
      <c r="A161" s="21">
        <v>2002</v>
      </c>
      <c r="B161" t="s">
        <v>25</v>
      </c>
      <c r="C161" s="14">
        <v>25.635000000000002</v>
      </c>
      <c r="D161" s="14">
        <v>4.6130000000000004</v>
      </c>
      <c r="E161" s="14">
        <v>15.12</v>
      </c>
      <c r="F161" s="14">
        <v>19.199000000000002</v>
      </c>
      <c r="G161" s="14">
        <v>10.616</v>
      </c>
      <c r="H161" s="14">
        <v>2.33</v>
      </c>
      <c r="I161" s="14">
        <v>2.8079999999999998</v>
      </c>
      <c r="J161" s="14">
        <v>2.57</v>
      </c>
      <c r="K161" s="14">
        <v>8.6129999999999995</v>
      </c>
      <c r="L161" s="14">
        <v>3.2090000000000001</v>
      </c>
      <c r="M161" s="14">
        <v>5.8970000000000002</v>
      </c>
      <c r="N161" s="14">
        <v>45.228999999999999</v>
      </c>
      <c r="O161" s="14">
        <v>97.575999999999993</v>
      </c>
      <c r="P161" s="14">
        <v>18.553000000000001</v>
      </c>
      <c r="Q161" s="14">
        <v>57.911000000000001</v>
      </c>
      <c r="R161" s="14">
        <v>41.137999999999998</v>
      </c>
      <c r="S161" s="14">
        <v>53.853999999999999</v>
      </c>
      <c r="T161" s="14">
        <v>47.529000000000003</v>
      </c>
      <c r="U161" s="14">
        <v>11.651999999999999</v>
      </c>
      <c r="V161" s="14">
        <v>9.2260000000000009</v>
      </c>
      <c r="W161" s="14">
        <v>10.433</v>
      </c>
      <c r="X161" s="14">
        <v>8.7140000000000004</v>
      </c>
      <c r="Y161" s="14">
        <v>1.4039999999999999</v>
      </c>
      <c r="Z161" s="14">
        <v>5.04</v>
      </c>
      <c r="AA161" s="14">
        <v>40.326999999999998</v>
      </c>
      <c r="AB161" s="14">
        <v>30.085999999999999</v>
      </c>
      <c r="AC161" s="14">
        <v>35.18</v>
      </c>
      <c r="AD161" s="14">
        <v>286.75</v>
      </c>
      <c r="AE161" s="14">
        <v>241.59</v>
      </c>
      <c r="AF161" s="14">
        <v>264.10399999999998</v>
      </c>
      <c r="AG161" s="14">
        <v>7.4980000000000002</v>
      </c>
      <c r="AH161" s="19">
        <v>16.671044920888299</v>
      </c>
      <c r="AI161" s="19">
        <v>4.1253224424820898</v>
      </c>
      <c r="AJ161" s="19">
        <v>10.2724679294789</v>
      </c>
      <c r="AK161" s="14">
        <v>15.503</v>
      </c>
      <c r="AL161" s="14">
        <v>2.5070000000000001</v>
      </c>
      <c r="AM161" s="14">
        <v>8.9710000000000001</v>
      </c>
      <c r="AN161" s="14">
        <v>68.293000000000006</v>
      </c>
      <c r="AO161" s="14">
        <v>47.936999999999998</v>
      </c>
      <c r="AP161" s="14">
        <v>58.162999999999997</v>
      </c>
      <c r="AQ161" s="14">
        <v>6.4850000000000003</v>
      </c>
      <c r="AR161" s="14">
        <v>2.407</v>
      </c>
      <c r="AS161" s="14">
        <v>4.4349999999999996</v>
      </c>
      <c r="AT161" s="14">
        <v>11.45</v>
      </c>
      <c r="AU161" s="14">
        <v>2.1059999999999999</v>
      </c>
      <c r="AV161" s="14">
        <v>6.7539999999999996</v>
      </c>
      <c r="AW161" s="14">
        <v>459.61</v>
      </c>
      <c r="AX161" s="14">
        <v>313.09399999999999</v>
      </c>
      <c r="AY161" s="14">
        <v>386.17599999999999</v>
      </c>
      <c r="AZ161" s="14">
        <v>4.5960000000000001</v>
      </c>
      <c r="BA161" s="14">
        <v>3.1309999999999998</v>
      </c>
      <c r="BB161" s="14">
        <v>3.8620000000000001</v>
      </c>
      <c r="BC161" s="14">
        <v>29.210999999999999</v>
      </c>
      <c r="BD161" s="14">
        <v>25.401</v>
      </c>
      <c r="BE161" s="14">
        <v>20.405000000000001</v>
      </c>
      <c r="BF161" s="14">
        <v>23.213000000000001</v>
      </c>
      <c r="BG161" s="14">
        <v>30.841000000000001</v>
      </c>
      <c r="BH161" s="15">
        <v>9.0467966115634511</v>
      </c>
    </row>
    <row r="162" spans="1:60" ht="15.75" x14ac:dyDescent="0.25">
      <c r="A162" s="21">
        <v>2002</v>
      </c>
      <c r="B162" t="s">
        <v>26</v>
      </c>
      <c r="C162" s="14">
        <v>17.937999999999999</v>
      </c>
      <c r="D162" s="14">
        <v>5.5250000000000004</v>
      </c>
      <c r="E162" s="14">
        <v>11.708</v>
      </c>
      <c r="F162" s="14">
        <v>18.710999999999999</v>
      </c>
      <c r="G162" s="14">
        <v>20.350000000000001</v>
      </c>
      <c r="H162" s="14">
        <v>2.887</v>
      </c>
      <c r="I162" s="14">
        <v>2.7290000000000001</v>
      </c>
      <c r="J162" s="14">
        <v>2.8069999999999999</v>
      </c>
      <c r="K162" s="14">
        <v>14.914</v>
      </c>
      <c r="L162" s="14">
        <v>5.73</v>
      </c>
      <c r="M162" s="14">
        <v>10.305</v>
      </c>
      <c r="N162" s="14">
        <v>44.62</v>
      </c>
      <c r="O162" s="14">
        <v>71.27</v>
      </c>
      <c r="P162" s="14">
        <v>18.282</v>
      </c>
      <c r="Q162" s="14">
        <v>44.814</v>
      </c>
      <c r="R162" s="14">
        <v>56.494</v>
      </c>
      <c r="S162" s="14">
        <v>60.371000000000002</v>
      </c>
      <c r="T162" s="14">
        <v>58.439</v>
      </c>
      <c r="U162" s="14">
        <v>9.3469999999999995</v>
      </c>
      <c r="V162" s="14">
        <v>11.869</v>
      </c>
      <c r="W162" s="14">
        <v>10.613</v>
      </c>
      <c r="X162" s="14">
        <v>11.202999999999999</v>
      </c>
      <c r="Y162" s="14">
        <v>1.228</v>
      </c>
      <c r="Z162" s="14">
        <v>6.2649999999999997</v>
      </c>
      <c r="AA162" s="14">
        <v>67.147000000000006</v>
      </c>
      <c r="AB162" s="14">
        <v>47.887</v>
      </c>
      <c r="AC162" s="14">
        <v>57.481000000000002</v>
      </c>
      <c r="AD162" s="14">
        <v>345.21699999999998</v>
      </c>
      <c r="AE162" s="14">
        <v>293.803</v>
      </c>
      <c r="AF162" s="14">
        <v>319.55099999999999</v>
      </c>
      <c r="AG162" s="14">
        <v>8.3160000000000007</v>
      </c>
      <c r="AH162" s="19">
        <v>6.6470608313856197</v>
      </c>
      <c r="AI162" s="19">
        <v>0.53939372145708198</v>
      </c>
      <c r="AJ162" s="19">
        <v>3.5944813927177601</v>
      </c>
      <c r="AK162" s="14">
        <v>6.8040000000000003</v>
      </c>
      <c r="AL162" s="14">
        <v>0.81899999999999995</v>
      </c>
      <c r="AM162" s="14">
        <v>3.8</v>
      </c>
      <c r="AN162" s="14">
        <v>45.222999999999999</v>
      </c>
      <c r="AO162" s="14">
        <v>35.063000000000002</v>
      </c>
      <c r="AP162" s="14">
        <v>40.124000000000002</v>
      </c>
      <c r="AQ162" s="14">
        <v>5.2229999999999999</v>
      </c>
      <c r="AR162" s="14">
        <v>2.524</v>
      </c>
      <c r="AS162" s="14">
        <v>3.8690000000000002</v>
      </c>
      <c r="AT162" s="14">
        <v>6.1849999999999996</v>
      </c>
      <c r="AU162" s="14">
        <v>1.091</v>
      </c>
      <c r="AV162" s="14">
        <v>3.629</v>
      </c>
      <c r="AW162" s="14">
        <v>466.65800000000002</v>
      </c>
      <c r="AX162" s="14">
        <v>352.81</v>
      </c>
      <c r="AY162" s="14">
        <v>409.79500000000002</v>
      </c>
      <c r="AZ162" s="14">
        <v>4.6669999999999998</v>
      </c>
      <c r="BA162" s="14">
        <v>3.528</v>
      </c>
      <c r="BB162" s="14">
        <v>4.0979999999999999</v>
      </c>
      <c r="BC162" s="14">
        <v>17.501000000000001</v>
      </c>
      <c r="BD162" s="14">
        <v>18.751000000000001</v>
      </c>
      <c r="BE162" s="14">
        <v>18.866</v>
      </c>
      <c r="BF162" s="14">
        <v>21.434999999999999</v>
      </c>
      <c r="BG162" s="14">
        <v>35.646999999999998</v>
      </c>
      <c r="BH162" s="15">
        <v>5.5950775716433405</v>
      </c>
    </row>
    <row r="163" spans="1:60" ht="15.75" x14ac:dyDescent="0.25">
      <c r="A163" s="21">
        <v>2002</v>
      </c>
      <c r="B163" t="s">
        <v>27</v>
      </c>
      <c r="C163" s="14">
        <v>19.643999999999998</v>
      </c>
      <c r="D163" s="14">
        <v>4.1689999999999996</v>
      </c>
      <c r="E163" s="14">
        <v>11.766999999999999</v>
      </c>
      <c r="F163" s="14">
        <v>14.55</v>
      </c>
      <c r="G163" s="14">
        <v>12.472</v>
      </c>
      <c r="H163" s="14">
        <v>2.9470000000000001</v>
      </c>
      <c r="I163" s="14">
        <v>3.2210000000000001</v>
      </c>
      <c r="J163" s="14">
        <v>3.0870000000000002</v>
      </c>
      <c r="K163" s="14">
        <v>3.1429999999999998</v>
      </c>
      <c r="L163" s="14">
        <v>1.895</v>
      </c>
      <c r="M163" s="14">
        <v>2.508</v>
      </c>
      <c r="N163" s="14">
        <v>47.017000000000003</v>
      </c>
      <c r="O163" s="14">
        <v>82.9</v>
      </c>
      <c r="P163" s="14">
        <v>25.013999999999999</v>
      </c>
      <c r="Q163" s="14">
        <v>53.436</v>
      </c>
      <c r="R163" s="14">
        <v>51.664999999999999</v>
      </c>
      <c r="S163" s="14">
        <v>62.344999999999999</v>
      </c>
      <c r="T163" s="14">
        <v>57.100999999999999</v>
      </c>
      <c r="U163" s="14">
        <v>8.4469999999999992</v>
      </c>
      <c r="V163" s="14">
        <v>15.917999999999999</v>
      </c>
      <c r="W163" s="14">
        <v>12.25</v>
      </c>
      <c r="X163" s="14">
        <v>8.0540000000000003</v>
      </c>
      <c r="Y163" s="14">
        <v>2.274</v>
      </c>
      <c r="Z163" s="14">
        <v>5.1120000000000001</v>
      </c>
      <c r="AA163" s="14">
        <v>29.27</v>
      </c>
      <c r="AB163" s="14">
        <v>21.792000000000002</v>
      </c>
      <c r="AC163" s="14">
        <v>25.463999999999999</v>
      </c>
      <c r="AD163" s="14">
        <v>319.02600000000001</v>
      </c>
      <c r="AE163" s="14">
        <v>282.35300000000001</v>
      </c>
      <c r="AF163" s="14">
        <v>300.36</v>
      </c>
      <c r="AG163" s="14">
        <v>7.8579999999999997</v>
      </c>
      <c r="AH163" s="19">
        <v>5.9221240684992296</v>
      </c>
      <c r="AI163" s="19">
        <v>1.9029405188367301</v>
      </c>
      <c r="AJ163" s="19">
        <v>3.8756779408523099</v>
      </c>
      <c r="AK163" s="14">
        <v>4.125</v>
      </c>
      <c r="AL163" s="14">
        <v>1.516</v>
      </c>
      <c r="AM163" s="14">
        <v>2.7970000000000002</v>
      </c>
      <c r="AN163" s="14">
        <v>88.4</v>
      </c>
      <c r="AO163" s="14">
        <v>74.662999999999997</v>
      </c>
      <c r="AP163" s="14">
        <v>81.408000000000001</v>
      </c>
      <c r="AQ163" s="14">
        <v>1.179</v>
      </c>
      <c r="AR163" s="14">
        <v>0.75800000000000001</v>
      </c>
      <c r="AS163" s="14">
        <v>0.96499999999999997</v>
      </c>
      <c r="AT163" s="14">
        <v>5.1079999999999997</v>
      </c>
      <c r="AU163" s="14">
        <v>0.56799999999999995</v>
      </c>
      <c r="AV163" s="14">
        <v>2.7970000000000002</v>
      </c>
      <c r="AW163" s="14">
        <v>503.09500000000003</v>
      </c>
      <c r="AX163" s="14">
        <v>392.64100000000002</v>
      </c>
      <c r="AY163" s="14">
        <v>446.87400000000002</v>
      </c>
      <c r="AZ163" s="14">
        <v>5.0309999999999997</v>
      </c>
      <c r="BA163" s="14">
        <v>3.9260000000000002</v>
      </c>
      <c r="BB163" s="14">
        <v>4.4690000000000003</v>
      </c>
      <c r="BC163" s="14">
        <v>69.284000000000006</v>
      </c>
      <c r="BD163" s="14">
        <v>21.018999999999998</v>
      </c>
      <c r="BE163" s="14">
        <v>19.065000000000001</v>
      </c>
      <c r="BF163" s="14">
        <v>21.545000000000002</v>
      </c>
      <c r="BG163" s="14">
        <v>71.067999999999998</v>
      </c>
      <c r="BH163" s="15">
        <v>11.520478773143818</v>
      </c>
    </row>
    <row r="164" spans="1:60" ht="15.75" x14ac:dyDescent="0.25">
      <c r="A164" s="21">
        <v>2002</v>
      </c>
      <c r="B164" t="s">
        <v>36</v>
      </c>
      <c r="C164" s="14">
        <v>9.1430000000000007</v>
      </c>
      <c r="D164" s="14">
        <v>2.1280000000000001</v>
      </c>
      <c r="E164" s="14">
        <v>5.5549999999999997</v>
      </c>
      <c r="F164" s="14">
        <v>24.529</v>
      </c>
      <c r="G164" s="14">
        <v>12.821999999999999</v>
      </c>
      <c r="H164" s="14">
        <v>2.9430000000000001</v>
      </c>
      <c r="I164" s="14">
        <v>2.4830000000000001</v>
      </c>
      <c r="J164" s="14">
        <v>2.7080000000000002</v>
      </c>
      <c r="K164" s="14">
        <v>7.8860000000000001</v>
      </c>
      <c r="L164" s="14">
        <v>3.274</v>
      </c>
      <c r="M164" s="14">
        <v>5.5270000000000001</v>
      </c>
      <c r="N164" s="14">
        <v>49.759</v>
      </c>
      <c r="O164" s="14">
        <v>73.489999999999995</v>
      </c>
      <c r="P164" s="14">
        <v>16.997</v>
      </c>
      <c r="Q164" s="14">
        <v>44.619</v>
      </c>
      <c r="R164" s="14">
        <v>53.26</v>
      </c>
      <c r="S164" s="14">
        <v>59.256999999999998</v>
      </c>
      <c r="T164" s="14">
        <v>56.341999999999999</v>
      </c>
      <c r="U164" s="14">
        <v>7.9429999999999996</v>
      </c>
      <c r="V164" s="14">
        <v>9.3849999999999998</v>
      </c>
      <c r="W164" s="14">
        <v>8.6809999999999992</v>
      </c>
      <c r="X164" s="14">
        <v>9.0289999999999999</v>
      </c>
      <c r="Y164" s="14">
        <v>1.391</v>
      </c>
      <c r="Z164" s="14">
        <v>5.1360000000000001</v>
      </c>
      <c r="AA164" s="14">
        <v>54.375</v>
      </c>
      <c r="AB164" s="14">
        <v>41.66</v>
      </c>
      <c r="AC164" s="14">
        <v>47.87</v>
      </c>
      <c r="AD164" s="14">
        <v>392.02199999999999</v>
      </c>
      <c r="AE164" s="14">
        <v>319.66800000000001</v>
      </c>
      <c r="AF164" s="14">
        <v>355.02300000000002</v>
      </c>
      <c r="AG164" s="14">
        <v>10.029</v>
      </c>
      <c r="AH164" s="19">
        <v>5.3939645335436204</v>
      </c>
      <c r="AI164" s="19">
        <v>1.81066525289924</v>
      </c>
      <c r="AJ164" s="19">
        <v>3.5595184861367901</v>
      </c>
      <c r="AK164" s="14">
        <v>5.2290000000000001</v>
      </c>
      <c r="AL164" s="14">
        <v>1.173</v>
      </c>
      <c r="AM164" s="14">
        <v>3.1539999999999999</v>
      </c>
      <c r="AN164" s="14">
        <v>79.09</v>
      </c>
      <c r="AO164" s="14">
        <v>58.63</v>
      </c>
      <c r="AP164" s="14">
        <v>68.638000000000005</v>
      </c>
      <c r="AQ164" s="14">
        <v>7.3150000000000004</v>
      </c>
      <c r="AR164" s="14">
        <v>4.1740000000000004</v>
      </c>
      <c r="AS164" s="14">
        <v>5.7080000000000002</v>
      </c>
      <c r="AT164" s="14">
        <v>13.458</v>
      </c>
      <c r="AU164" s="14">
        <v>2.9740000000000002</v>
      </c>
      <c r="AV164" s="14">
        <v>8.0950000000000006</v>
      </c>
      <c r="AW164" s="14">
        <v>553.08900000000006</v>
      </c>
      <c r="AX164" s="14">
        <v>405.28</v>
      </c>
      <c r="AY164" s="14">
        <v>477.53199999999998</v>
      </c>
      <c r="AZ164" s="14">
        <v>5.5309999999999997</v>
      </c>
      <c r="BA164" s="14">
        <v>4.0529999999999999</v>
      </c>
      <c r="BB164" s="14">
        <v>4.7750000000000004</v>
      </c>
      <c r="BC164" s="14">
        <v>37.389000000000003</v>
      </c>
      <c r="BD164" s="14">
        <v>26.504999999999999</v>
      </c>
      <c r="BE164" s="14">
        <v>21.152999999999999</v>
      </c>
      <c r="BF164" s="14">
        <v>25.216999999999999</v>
      </c>
      <c r="BG164" s="14">
        <v>73.48</v>
      </c>
      <c r="BH164" s="15">
        <v>9.2922540706445407</v>
      </c>
    </row>
    <row r="165" spans="1:60" ht="15.75" x14ac:dyDescent="0.25">
      <c r="A165" s="21">
        <v>2002</v>
      </c>
      <c r="B165" t="s">
        <v>28</v>
      </c>
      <c r="C165" s="14">
        <v>19.12</v>
      </c>
      <c r="D165" s="14">
        <v>3.3839999999999999</v>
      </c>
      <c r="E165" s="14">
        <v>11.215999999999999</v>
      </c>
      <c r="F165" s="14">
        <v>25.917999999999999</v>
      </c>
      <c r="G165" s="14">
        <v>10.039999999999999</v>
      </c>
      <c r="H165" s="14">
        <v>2.1619999999999999</v>
      </c>
      <c r="I165" s="14">
        <v>1.6919999999999999</v>
      </c>
      <c r="J165" s="14">
        <v>1.9259999999999999</v>
      </c>
      <c r="K165" s="14">
        <v>7.056</v>
      </c>
      <c r="L165" s="14">
        <v>2.82</v>
      </c>
      <c r="M165" s="14">
        <v>4.9279999999999999</v>
      </c>
      <c r="N165" s="14">
        <v>39.100999999999999</v>
      </c>
      <c r="O165" s="14">
        <v>76.024000000000001</v>
      </c>
      <c r="P165" s="14">
        <v>16.468</v>
      </c>
      <c r="Q165" s="14">
        <v>46.112000000000002</v>
      </c>
      <c r="R165" s="14">
        <v>34.825000000000003</v>
      </c>
      <c r="S165" s="14">
        <v>62.825000000000003</v>
      </c>
      <c r="T165" s="14">
        <v>48.887999999999998</v>
      </c>
      <c r="U165" s="14">
        <v>5.8040000000000003</v>
      </c>
      <c r="V165" s="14">
        <v>7.2190000000000003</v>
      </c>
      <c r="W165" s="14">
        <v>6.5149999999999997</v>
      </c>
      <c r="X165" s="14">
        <v>4.78</v>
      </c>
      <c r="Y165" s="14">
        <v>0.45100000000000001</v>
      </c>
      <c r="Z165" s="14">
        <v>2.6059999999999999</v>
      </c>
      <c r="AA165" s="14">
        <v>70.447000000000003</v>
      </c>
      <c r="AB165" s="14">
        <v>48.613</v>
      </c>
      <c r="AC165" s="14">
        <v>59.481000000000002</v>
      </c>
      <c r="AD165" s="14">
        <v>366.57600000000002</v>
      </c>
      <c r="AE165" s="14">
        <v>346.15899999999999</v>
      </c>
      <c r="AF165" s="14">
        <v>356.322</v>
      </c>
      <c r="AG165" s="14">
        <v>7.8529999999999998</v>
      </c>
      <c r="AH165" s="19">
        <v>14.2122910213126</v>
      </c>
      <c r="AI165" s="19">
        <v>2.8959485679534298</v>
      </c>
      <c r="AJ165" s="19">
        <v>8.5497085853565196</v>
      </c>
      <c r="AK165" s="14">
        <v>12.291</v>
      </c>
      <c r="AL165" s="14">
        <v>2.4809999999999999</v>
      </c>
      <c r="AM165" s="14">
        <v>7.3639999999999999</v>
      </c>
      <c r="AN165" s="14">
        <v>72.153999999999996</v>
      </c>
      <c r="AO165" s="14">
        <v>60.231000000000002</v>
      </c>
      <c r="AP165" s="14">
        <v>66.222999999999999</v>
      </c>
      <c r="AQ165" s="14">
        <v>5.4630000000000001</v>
      </c>
      <c r="AR165" s="14">
        <v>2.7069999999999999</v>
      </c>
      <c r="AS165" s="14">
        <v>4.0789999999999997</v>
      </c>
      <c r="AT165" s="14">
        <v>7.8529999999999998</v>
      </c>
      <c r="AU165" s="14">
        <v>1.466</v>
      </c>
      <c r="AV165" s="14">
        <v>4.6449999999999996</v>
      </c>
      <c r="AW165" s="14">
        <v>538.54</v>
      </c>
      <c r="AX165" s="14">
        <v>445.30399999999997</v>
      </c>
      <c r="AY165" s="14">
        <v>491.76900000000001</v>
      </c>
      <c r="AZ165" s="14">
        <v>5.3849999999999998</v>
      </c>
      <c r="BA165" s="14">
        <v>4.4530000000000003</v>
      </c>
      <c r="BB165" s="14">
        <v>4.9180000000000001</v>
      </c>
      <c r="BC165" s="14">
        <v>25.155999999999999</v>
      </c>
      <c r="BD165" s="14">
        <v>37.734000000000002</v>
      </c>
      <c r="BE165" s="14">
        <v>20.783000000000001</v>
      </c>
      <c r="BF165" s="14">
        <v>24.427</v>
      </c>
      <c r="BG165" s="14">
        <v>75.762</v>
      </c>
      <c r="BH165" s="15">
        <v>7.9157740738805584</v>
      </c>
    </row>
    <row r="166" spans="1:60" ht="15.75" x14ac:dyDescent="0.25">
      <c r="A166" s="21">
        <v>2002</v>
      </c>
      <c r="B166" t="s">
        <v>29</v>
      </c>
      <c r="C166" s="14">
        <v>33.343000000000004</v>
      </c>
      <c r="D166" s="14">
        <v>6.9749999999999996</v>
      </c>
      <c r="E166" s="14">
        <v>19.962</v>
      </c>
      <c r="F166" s="14">
        <v>13.759</v>
      </c>
      <c r="G166" s="14">
        <v>11.923999999999999</v>
      </c>
      <c r="H166" s="14">
        <v>2.6440000000000001</v>
      </c>
      <c r="I166" s="14">
        <v>2.93</v>
      </c>
      <c r="J166" s="14">
        <v>2.79</v>
      </c>
      <c r="K166" s="14">
        <v>11.898</v>
      </c>
      <c r="L166" s="14">
        <v>7.3940000000000001</v>
      </c>
      <c r="M166" s="14">
        <v>9.5879999999999992</v>
      </c>
      <c r="N166" s="14">
        <v>67.64</v>
      </c>
      <c r="O166" s="14">
        <v>97.533000000000001</v>
      </c>
      <c r="P166" s="14">
        <v>26.645</v>
      </c>
      <c r="Q166" s="14">
        <v>61.533000000000001</v>
      </c>
      <c r="R166" s="14">
        <v>38.484000000000002</v>
      </c>
      <c r="S166" s="14">
        <v>52.453000000000003</v>
      </c>
      <c r="T166" s="14">
        <v>45.72</v>
      </c>
      <c r="U166" s="14">
        <v>11.163</v>
      </c>
      <c r="V166" s="14">
        <v>15.484999999999999</v>
      </c>
      <c r="W166" s="14">
        <v>13.593999999999999</v>
      </c>
      <c r="X166" s="14">
        <v>12.337999999999999</v>
      </c>
      <c r="Y166" s="14">
        <v>2.093</v>
      </c>
      <c r="Z166" s="14">
        <v>7.1550000000000002</v>
      </c>
      <c r="AA166" s="14">
        <v>64.042000000000002</v>
      </c>
      <c r="AB166" s="14">
        <v>43.942999999999998</v>
      </c>
      <c r="AC166" s="14">
        <v>53.734000000000002</v>
      </c>
      <c r="AD166" s="14">
        <v>370.30099999999999</v>
      </c>
      <c r="AE166" s="14">
        <v>324.202</v>
      </c>
      <c r="AF166" s="14">
        <v>347.80200000000002</v>
      </c>
      <c r="AG166" s="14">
        <v>13.073</v>
      </c>
      <c r="AH166" s="19">
        <v>9.2639412666123704</v>
      </c>
      <c r="AI166" s="19">
        <v>3.2089565542937599</v>
      </c>
      <c r="AJ166" s="19">
        <v>6.1163893285687303</v>
      </c>
      <c r="AK166" s="14">
        <v>7.7850000000000001</v>
      </c>
      <c r="AL166" s="14">
        <v>1.395</v>
      </c>
      <c r="AM166" s="14">
        <v>4.508</v>
      </c>
      <c r="AN166" s="14">
        <v>68.596000000000004</v>
      </c>
      <c r="AO166" s="14">
        <v>64.031000000000006</v>
      </c>
      <c r="AP166" s="14">
        <v>66.826999999999998</v>
      </c>
      <c r="AQ166" s="14">
        <v>1.91</v>
      </c>
      <c r="AR166" s="14">
        <v>1.256</v>
      </c>
      <c r="AS166" s="14">
        <v>1.5740000000000001</v>
      </c>
      <c r="AT166" s="14">
        <v>2.9380000000000002</v>
      </c>
      <c r="AU166" s="14">
        <v>0.55800000000000005</v>
      </c>
      <c r="AV166" s="14">
        <v>1.7170000000000001</v>
      </c>
      <c r="AW166" s="14">
        <v>548.327</v>
      </c>
      <c r="AX166" s="14">
        <v>427.154</v>
      </c>
      <c r="AY166" s="14">
        <v>488.39600000000002</v>
      </c>
      <c r="AZ166" s="14">
        <v>5.4829999999999997</v>
      </c>
      <c r="BA166" s="14">
        <v>4.2720000000000002</v>
      </c>
      <c r="BB166" s="14">
        <v>4.8840000000000003</v>
      </c>
      <c r="BC166" s="14">
        <v>42.234000000000002</v>
      </c>
      <c r="BD166" s="14">
        <v>14.664</v>
      </c>
      <c r="BE166" s="14">
        <v>21.170999999999999</v>
      </c>
      <c r="BF166" s="14">
        <v>25.376000000000001</v>
      </c>
      <c r="BG166" s="14">
        <v>45.62</v>
      </c>
      <c r="BH166" s="15">
        <v>10.007983576642337</v>
      </c>
    </row>
    <row r="167" spans="1:60" ht="15.75" x14ac:dyDescent="0.25">
      <c r="A167" s="21">
        <v>2003</v>
      </c>
      <c r="B167" t="s">
        <v>2</v>
      </c>
      <c r="C167" s="14">
        <v>16.834</v>
      </c>
      <c r="D167" s="14">
        <v>4.798</v>
      </c>
      <c r="E167" s="14">
        <v>10.73</v>
      </c>
      <c r="F167" s="14">
        <v>16.931000000000001</v>
      </c>
      <c r="G167" s="14">
        <v>15.175000000000001</v>
      </c>
      <c r="H167" s="14">
        <v>2.8079999999999998</v>
      </c>
      <c r="I167" s="14">
        <v>2.8839999999999999</v>
      </c>
      <c r="J167" s="14">
        <v>2.8479999999999999</v>
      </c>
      <c r="K167" s="14">
        <v>9.0239999999999991</v>
      </c>
      <c r="L167" s="14">
        <v>4.0540000000000003</v>
      </c>
      <c r="M167" s="14">
        <v>6.5010000000000003</v>
      </c>
      <c r="N167" s="14">
        <v>48.738</v>
      </c>
      <c r="O167" s="14">
        <v>80.188999999999993</v>
      </c>
      <c r="P167" s="14">
        <v>20.510999999999999</v>
      </c>
      <c r="Q167" s="14">
        <v>49.912999999999997</v>
      </c>
      <c r="R167" s="14">
        <v>52.494</v>
      </c>
      <c r="S167" s="14">
        <v>61.43</v>
      </c>
      <c r="T167" s="14">
        <v>57.070999999999998</v>
      </c>
      <c r="U167" s="14">
        <v>9.1709999999999994</v>
      </c>
      <c r="V167" s="14">
        <v>12.632</v>
      </c>
      <c r="W167" s="14">
        <v>10.938000000000001</v>
      </c>
      <c r="X167" s="14">
        <v>17.009</v>
      </c>
      <c r="Y167" s="14">
        <v>2.4910000000000001</v>
      </c>
      <c r="Z167" s="14">
        <v>9.6440000000000001</v>
      </c>
      <c r="AA167" s="14">
        <v>54.945</v>
      </c>
      <c r="AB167" s="14">
        <v>43.21</v>
      </c>
      <c r="AC167" s="14">
        <v>48.999000000000002</v>
      </c>
      <c r="AD167" s="14">
        <v>352.26600000000002</v>
      </c>
      <c r="AE167" s="14">
        <v>312.26100000000002</v>
      </c>
      <c r="AF167" s="14">
        <v>332.09</v>
      </c>
      <c r="AG167" s="14">
        <v>9.0239999999999991</v>
      </c>
      <c r="AH167" s="19">
        <v>7.8233794666543499</v>
      </c>
      <c r="AI167" s="19">
        <v>1.9831233728250199</v>
      </c>
      <c r="AJ167" s="19">
        <v>4.8627384187724596</v>
      </c>
      <c r="AK167" s="14">
        <v>6.6580000000000004</v>
      </c>
      <c r="AL167" s="14">
        <v>1.325</v>
      </c>
      <c r="AM167" s="14">
        <v>3.9470000000000001</v>
      </c>
      <c r="AN167" s="14">
        <v>69.897999999999996</v>
      </c>
      <c r="AO167" s="14">
        <v>55.750999999999998</v>
      </c>
      <c r="AP167" s="14">
        <v>62.780999999999999</v>
      </c>
      <c r="AQ167" s="14">
        <v>4.2089999999999996</v>
      </c>
      <c r="AR167" s="14">
        <v>2.1659999999999999</v>
      </c>
      <c r="AS167" s="14">
        <v>3.1720000000000002</v>
      </c>
      <c r="AT167" s="14">
        <v>7.5350000000000001</v>
      </c>
      <c r="AU167" s="14">
        <v>1.454</v>
      </c>
      <c r="AV167" s="14">
        <v>4.4470000000000001</v>
      </c>
      <c r="AW167" s="14">
        <v>511.89699999999999</v>
      </c>
      <c r="AX167" s="14">
        <v>398.10300000000001</v>
      </c>
      <c r="AY167" s="14">
        <v>454.38900000000001</v>
      </c>
      <c r="AZ167" s="14">
        <v>5.1189999999999998</v>
      </c>
      <c r="BA167" s="14">
        <v>3.9809999999999999</v>
      </c>
      <c r="BB167" s="14">
        <v>4.5439999999999996</v>
      </c>
      <c r="BC167" s="14">
        <v>33.637999999999998</v>
      </c>
      <c r="BD167" s="14">
        <v>21.416</v>
      </c>
      <c r="BE167" s="14">
        <v>18.763000000000002</v>
      </c>
      <c r="BF167" s="14">
        <v>21.802</v>
      </c>
      <c r="BG167" s="14">
        <v>55.374000000000002</v>
      </c>
      <c r="BH167" s="15">
        <v>8.7733319050609353</v>
      </c>
    </row>
    <row r="168" spans="1:60" ht="15.75" x14ac:dyDescent="0.25">
      <c r="A168" s="21">
        <v>2003</v>
      </c>
      <c r="B168" t="s">
        <v>3</v>
      </c>
      <c r="C168" s="14">
        <v>16.510999999999999</v>
      </c>
      <c r="D168" s="14">
        <v>7.306</v>
      </c>
      <c r="E168" s="14">
        <v>11.798</v>
      </c>
      <c r="F168" s="14">
        <v>14.271000000000001</v>
      </c>
      <c r="G168" s="14">
        <v>16.309999999999999</v>
      </c>
      <c r="H168" s="14">
        <v>1.3759999999999999</v>
      </c>
      <c r="I168" s="14">
        <v>3.5590000000000002</v>
      </c>
      <c r="J168" s="14">
        <v>2.4940000000000002</v>
      </c>
      <c r="K168" s="14">
        <v>9.8279999999999994</v>
      </c>
      <c r="L168" s="14">
        <v>7.1180000000000003</v>
      </c>
      <c r="M168" s="14">
        <v>8.4410000000000007</v>
      </c>
      <c r="N168" s="14">
        <v>50.722000000000001</v>
      </c>
      <c r="O168" s="14">
        <v>71.745000000000005</v>
      </c>
      <c r="P168" s="14">
        <v>26.6</v>
      </c>
      <c r="Q168" s="14">
        <v>48.725000000000001</v>
      </c>
      <c r="R168" s="14">
        <v>48.747999999999998</v>
      </c>
      <c r="S168" s="14">
        <v>57.695</v>
      </c>
      <c r="T168" s="14">
        <v>53.329000000000001</v>
      </c>
      <c r="U168" s="14">
        <v>12.58</v>
      </c>
      <c r="V168" s="14">
        <v>14.611000000000001</v>
      </c>
      <c r="W168" s="14">
        <v>13.715999999999999</v>
      </c>
      <c r="X168" s="14">
        <v>3.931</v>
      </c>
      <c r="Y168" s="14">
        <v>1.3109999999999999</v>
      </c>
      <c r="Z168" s="14">
        <v>2.59</v>
      </c>
      <c r="AA168" s="14">
        <v>38.526000000000003</v>
      </c>
      <c r="AB168" s="14">
        <v>28.66</v>
      </c>
      <c r="AC168" s="14">
        <v>33.475000000000001</v>
      </c>
      <c r="AD168" s="14">
        <v>316.27</v>
      </c>
      <c r="AE168" s="14">
        <v>297.46699999999998</v>
      </c>
      <c r="AF168" s="14">
        <v>306.738</v>
      </c>
      <c r="AG168" s="14">
        <v>8.452</v>
      </c>
      <c r="AH168" s="19">
        <v>14.6136209025171</v>
      </c>
      <c r="AI168" s="19">
        <v>1.9242610837438401</v>
      </c>
      <c r="AJ168" s="19">
        <v>8.1217374611448694</v>
      </c>
      <c r="AK168" s="14">
        <v>10.417999999999999</v>
      </c>
      <c r="AL168" s="14">
        <v>2.0609999999999999</v>
      </c>
      <c r="AM168" s="14">
        <v>6.1390000000000002</v>
      </c>
      <c r="AN168" s="14">
        <v>54.448</v>
      </c>
      <c r="AO168" s="14">
        <v>49.078000000000003</v>
      </c>
      <c r="AP168" s="14">
        <v>51.698999999999998</v>
      </c>
      <c r="AQ168" s="14">
        <v>3.3420000000000001</v>
      </c>
      <c r="AR168" s="14">
        <v>2.4350000000000001</v>
      </c>
      <c r="AS168" s="14">
        <v>2.8769999999999998</v>
      </c>
      <c r="AT168" s="14">
        <v>6.29</v>
      </c>
      <c r="AU168" s="14">
        <v>0.93700000000000006</v>
      </c>
      <c r="AV168" s="14">
        <v>3.5489999999999999</v>
      </c>
      <c r="AW168" s="14">
        <v>448.75299999999999</v>
      </c>
      <c r="AX168" s="14">
        <v>376.14299999999997</v>
      </c>
      <c r="AY168" s="14">
        <v>411.76600000000002</v>
      </c>
      <c r="AZ168" s="14">
        <v>4.4880000000000004</v>
      </c>
      <c r="BA168" s="14">
        <v>3.7610000000000001</v>
      </c>
      <c r="BB168" s="14">
        <v>4.1180000000000003</v>
      </c>
      <c r="BC168" s="14">
        <v>13.176</v>
      </c>
      <c r="BD168" s="14">
        <v>15.500999999999999</v>
      </c>
      <c r="BE168" s="14">
        <v>19.420999999999999</v>
      </c>
      <c r="BF168" s="14">
        <v>22.015999999999998</v>
      </c>
      <c r="BG168" s="14">
        <v>46.268000000000001</v>
      </c>
      <c r="BH168" s="15">
        <v>8.3667489204194947</v>
      </c>
    </row>
    <row r="169" spans="1:60" ht="15.75" x14ac:dyDescent="0.25">
      <c r="A169" s="21">
        <v>2003</v>
      </c>
      <c r="B169" t="s">
        <v>4</v>
      </c>
      <c r="C169" s="14">
        <v>8.2349999999999994</v>
      </c>
      <c r="D169" s="14">
        <v>2.6850000000000001</v>
      </c>
      <c r="E169" s="14">
        <v>5.5049999999999999</v>
      </c>
      <c r="F169" s="14">
        <v>13.067</v>
      </c>
      <c r="G169" s="14">
        <v>16.141999999999999</v>
      </c>
      <c r="H169" s="14">
        <v>3.7570000000000001</v>
      </c>
      <c r="I169" s="14">
        <v>3.58</v>
      </c>
      <c r="J169" s="14">
        <v>3.67</v>
      </c>
      <c r="K169" s="14">
        <v>13.509</v>
      </c>
      <c r="L169" s="14">
        <v>4.8479999999999999</v>
      </c>
      <c r="M169" s="14">
        <v>9.2479999999999993</v>
      </c>
      <c r="N169" s="14">
        <v>55.499000000000002</v>
      </c>
      <c r="O169" s="14">
        <v>109.373</v>
      </c>
      <c r="P169" s="14">
        <v>26.030999999999999</v>
      </c>
      <c r="Q169" s="14">
        <v>68.367999999999995</v>
      </c>
      <c r="R169" s="14">
        <v>44.862000000000002</v>
      </c>
      <c r="S169" s="14">
        <v>49.823999999999998</v>
      </c>
      <c r="T169" s="14">
        <v>47.302999999999997</v>
      </c>
      <c r="U169" s="14">
        <v>5.9240000000000004</v>
      </c>
      <c r="V169" s="14">
        <v>8.0549999999999997</v>
      </c>
      <c r="W169" s="14">
        <v>6.9729999999999999</v>
      </c>
      <c r="X169" s="14">
        <v>26.946000000000002</v>
      </c>
      <c r="Y169" s="14">
        <v>3.431</v>
      </c>
      <c r="Z169" s="14">
        <v>15.375999999999999</v>
      </c>
      <c r="AA169" s="14">
        <v>69.061999999999998</v>
      </c>
      <c r="AB169" s="14">
        <v>41.768999999999998</v>
      </c>
      <c r="AC169" s="14">
        <v>55.634</v>
      </c>
      <c r="AD169" s="14">
        <v>340.61599999999999</v>
      </c>
      <c r="AE169" s="14">
        <v>256.05700000000002</v>
      </c>
      <c r="AF169" s="14">
        <v>299.04899999999998</v>
      </c>
      <c r="AG169" s="14">
        <v>8.8859999999999992</v>
      </c>
      <c r="AH169" s="19">
        <v>8.1354026839432994</v>
      </c>
      <c r="AI169" s="19">
        <v>1.72410820503095</v>
      </c>
      <c r="AJ169" s="19">
        <v>4.9865691933518699</v>
      </c>
      <c r="AK169" s="14">
        <v>7.8739999999999997</v>
      </c>
      <c r="AL169" s="14">
        <v>1.417</v>
      </c>
      <c r="AM169" s="14">
        <v>4.6970000000000001</v>
      </c>
      <c r="AN169" s="14">
        <v>80.837999999999994</v>
      </c>
      <c r="AO169" s="14">
        <v>47.213999999999999</v>
      </c>
      <c r="AP169" s="14">
        <v>64.293999999999997</v>
      </c>
      <c r="AQ169" s="14">
        <v>13.654</v>
      </c>
      <c r="AR169" s="14">
        <v>3.7290000000000001</v>
      </c>
      <c r="AS169" s="14">
        <v>8.7710000000000008</v>
      </c>
      <c r="AT169" s="14">
        <v>13.726000000000001</v>
      </c>
      <c r="AU169" s="14">
        <v>3.282</v>
      </c>
      <c r="AV169" s="14">
        <v>8.5869999999999997</v>
      </c>
      <c r="AW169" s="14">
        <v>536.60500000000002</v>
      </c>
      <c r="AX169" s="14">
        <v>334.59699999999998</v>
      </c>
      <c r="AY169" s="14">
        <v>437.36200000000002</v>
      </c>
      <c r="AZ169" s="14">
        <v>5.3659999999999997</v>
      </c>
      <c r="BA169" s="14">
        <v>3.3460000000000001</v>
      </c>
      <c r="BB169" s="14">
        <v>4.3739999999999997</v>
      </c>
      <c r="BC169" s="14">
        <v>20.253</v>
      </c>
      <c r="BD169" s="14">
        <v>8.9640000000000004</v>
      </c>
      <c r="BE169" s="14">
        <v>16.992000000000001</v>
      </c>
      <c r="BF169" s="14">
        <v>18.628</v>
      </c>
      <c r="BG169" s="14">
        <v>37.290999999999997</v>
      </c>
      <c r="BH169" s="15">
        <v>10.068479218930097</v>
      </c>
    </row>
    <row r="170" spans="1:60" ht="15.75" x14ac:dyDescent="0.25">
      <c r="A170" s="21">
        <v>2003</v>
      </c>
      <c r="B170" t="s">
        <v>5</v>
      </c>
      <c r="C170" s="14">
        <v>17.937999999999999</v>
      </c>
      <c r="D170" s="14">
        <v>2.5369999999999999</v>
      </c>
      <c r="E170" s="14">
        <v>10.465</v>
      </c>
      <c r="F170" s="14">
        <v>22.568000000000001</v>
      </c>
      <c r="G170" s="14">
        <v>23.436</v>
      </c>
      <c r="H170" s="14">
        <v>3.9860000000000002</v>
      </c>
      <c r="I170" s="14">
        <v>5.4969999999999999</v>
      </c>
      <c r="J170" s="14">
        <v>4.7190000000000003</v>
      </c>
      <c r="K170" s="14">
        <v>16.742000000000001</v>
      </c>
      <c r="L170" s="14">
        <v>4.2290000000000001</v>
      </c>
      <c r="M170" s="14">
        <v>10.67</v>
      </c>
      <c r="N170" s="14">
        <v>42.389000000000003</v>
      </c>
      <c r="O170" s="14">
        <v>77.73</v>
      </c>
      <c r="P170" s="14">
        <v>21.143000000000001</v>
      </c>
      <c r="Q170" s="14">
        <v>50.271000000000001</v>
      </c>
      <c r="R170" s="14">
        <v>37.47</v>
      </c>
      <c r="S170" s="14">
        <v>43.554000000000002</v>
      </c>
      <c r="T170" s="14">
        <v>40.421999999999997</v>
      </c>
      <c r="U170" s="14">
        <v>3.9860000000000002</v>
      </c>
      <c r="V170" s="14">
        <v>10.994</v>
      </c>
      <c r="W170" s="14">
        <v>7.3869999999999996</v>
      </c>
      <c r="X170" s="14">
        <v>7.5739999999999998</v>
      </c>
      <c r="Y170" s="14">
        <v>2.1139999999999999</v>
      </c>
      <c r="Z170" s="14">
        <v>4.9249999999999998</v>
      </c>
      <c r="AA170" s="14">
        <v>66.17</v>
      </c>
      <c r="AB170" s="14">
        <v>35.097000000000001</v>
      </c>
      <c r="AC170" s="14">
        <v>51.091999999999999</v>
      </c>
      <c r="AD170" s="14">
        <v>316.101</v>
      </c>
      <c r="AE170" s="14">
        <v>236.798</v>
      </c>
      <c r="AF170" s="14">
        <v>277.62</v>
      </c>
      <c r="AG170" s="14">
        <v>7.1749999999999998</v>
      </c>
      <c r="AH170" s="19">
        <v>17.377970866342999</v>
      </c>
      <c r="AI170" s="19">
        <v>1.0916553862276801</v>
      </c>
      <c r="AJ170" s="19">
        <v>9.5022409451562293</v>
      </c>
      <c r="AK170" s="14">
        <v>12.356999999999999</v>
      </c>
      <c r="AL170" s="14">
        <v>1.2689999999999999</v>
      </c>
      <c r="AM170" s="14">
        <v>6.976</v>
      </c>
      <c r="AN170" s="14">
        <v>69.358999999999995</v>
      </c>
      <c r="AO170" s="14">
        <v>59.2</v>
      </c>
      <c r="AP170" s="14">
        <v>64.429000000000002</v>
      </c>
      <c r="AQ170" s="14">
        <v>5.1820000000000004</v>
      </c>
      <c r="AR170" s="14">
        <v>1.6910000000000001</v>
      </c>
      <c r="AS170" s="14">
        <v>3.488</v>
      </c>
      <c r="AT170" s="14">
        <v>6.7759999999999998</v>
      </c>
      <c r="AU170" s="14">
        <v>2.96</v>
      </c>
      <c r="AV170" s="14">
        <v>4.9249999999999998</v>
      </c>
      <c r="AW170" s="14">
        <v>466.37900000000002</v>
      </c>
      <c r="AX170" s="14">
        <v>318.83199999999999</v>
      </c>
      <c r="AY170" s="14">
        <v>394.988</v>
      </c>
      <c r="AZ170" s="14">
        <v>4.6639999999999997</v>
      </c>
      <c r="BA170" s="14">
        <v>3.1880000000000002</v>
      </c>
      <c r="BB170" s="14">
        <v>3.95</v>
      </c>
      <c r="BC170" s="14">
        <v>23.978999999999999</v>
      </c>
      <c r="BD170" s="14">
        <v>12.912000000000001</v>
      </c>
      <c r="BE170" s="14">
        <v>16.404</v>
      </c>
      <c r="BF170" s="14">
        <v>17.856000000000002</v>
      </c>
      <c r="BG170" s="14">
        <v>81.162000000000006</v>
      </c>
      <c r="BH170" s="15">
        <v>10.009919740283165</v>
      </c>
    </row>
    <row r="171" spans="1:60" ht="15.75" x14ac:dyDescent="0.25">
      <c r="A171" s="21">
        <v>2003</v>
      </c>
      <c r="B171" t="s">
        <v>6</v>
      </c>
      <c r="C171" s="14">
        <v>17.875</v>
      </c>
      <c r="D171" s="14">
        <v>4.0149999999999997</v>
      </c>
      <c r="E171" s="14">
        <v>10.956</v>
      </c>
      <c r="F171" s="14">
        <v>15.593999999999999</v>
      </c>
      <c r="G171" s="14">
        <v>8.6630000000000003</v>
      </c>
      <c r="H171" s="14">
        <v>2.1339999999999999</v>
      </c>
      <c r="I171" s="14">
        <v>1.873</v>
      </c>
      <c r="J171" s="14">
        <v>2.004</v>
      </c>
      <c r="K171" s="14">
        <v>6.9370000000000003</v>
      </c>
      <c r="L171" s="14">
        <v>2.944</v>
      </c>
      <c r="M171" s="14">
        <v>4.9429999999999996</v>
      </c>
      <c r="N171" s="14">
        <v>39.956000000000003</v>
      </c>
      <c r="O171" s="14">
        <v>81.103999999999999</v>
      </c>
      <c r="P171" s="14">
        <v>16.326000000000001</v>
      </c>
      <c r="Q171" s="14">
        <v>48.767000000000003</v>
      </c>
      <c r="R171" s="14">
        <v>34.683</v>
      </c>
      <c r="S171" s="14">
        <v>52.993000000000002</v>
      </c>
      <c r="T171" s="14">
        <v>43.823</v>
      </c>
      <c r="U171" s="14">
        <v>4.5350000000000001</v>
      </c>
      <c r="V171" s="14">
        <v>4.282</v>
      </c>
      <c r="W171" s="14">
        <v>4.4089999999999998</v>
      </c>
      <c r="X171" s="14">
        <v>8.5370000000000008</v>
      </c>
      <c r="Y171" s="14">
        <v>1.873</v>
      </c>
      <c r="Z171" s="14">
        <v>5.2110000000000003</v>
      </c>
      <c r="AA171" s="14">
        <v>57.36</v>
      </c>
      <c r="AB171" s="14">
        <v>30.242999999999999</v>
      </c>
      <c r="AC171" s="14">
        <v>43.823</v>
      </c>
      <c r="AD171" s="14">
        <v>290.8</v>
      </c>
      <c r="AE171" s="14">
        <v>236.059</v>
      </c>
      <c r="AF171" s="14">
        <v>263.47300000000001</v>
      </c>
      <c r="AG171" s="14">
        <v>7.2030000000000003</v>
      </c>
      <c r="AH171" s="19">
        <v>16.258069760667698</v>
      </c>
      <c r="AI171" s="19">
        <v>1.99756297317273</v>
      </c>
      <c r="AJ171" s="19">
        <v>9.0664266861874694</v>
      </c>
      <c r="AK171" s="14">
        <v>11.205</v>
      </c>
      <c r="AL171" s="14">
        <v>1.071</v>
      </c>
      <c r="AM171" s="14">
        <v>6.1459999999999999</v>
      </c>
      <c r="AN171" s="14">
        <v>60.293999999999997</v>
      </c>
      <c r="AO171" s="14">
        <v>46.57</v>
      </c>
      <c r="AP171" s="14">
        <v>53.576000000000001</v>
      </c>
      <c r="AQ171" s="14">
        <v>3.7349999999999999</v>
      </c>
      <c r="AR171" s="14">
        <v>1.6060000000000001</v>
      </c>
      <c r="AS171" s="14">
        <v>2.6720000000000002</v>
      </c>
      <c r="AT171" s="14">
        <v>8.8040000000000003</v>
      </c>
      <c r="AU171" s="14">
        <v>2.4089999999999998</v>
      </c>
      <c r="AV171" s="14">
        <v>5.6109999999999998</v>
      </c>
      <c r="AW171" s="14">
        <v>445.27100000000002</v>
      </c>
      <c r="AX171" s="14">
        <v>309.66000000000003</v>
      </c>
      <c r="AY171" s="14">
        <v>377.70699999999999</v>
      </c>
      <c r="AZ171" s="14">
        <v>4.4530000000000003</v>
      </c>
      <c r="BA171" s="14">
        <v>3.097</v>
      </c>
      <c r="BB171" s="14">
        <v>3.7770000000000001</v>
      </c>
      <c r="BC171" s="14">
        <v>25.202999999999999</v>
      </c>
      <c r="BD171" s="14">
        <v>13.202</v>
      </c>
      <c r="BE171" s="14">
        <v>19.001999999999999</v>
      </c>
      <c r="BF171" s="14">
        <v>21.608000000000001</v>
      </c>
      <c r="BG171" s="14">
        <v>54.322000000000003</v>
      </c>
      <c r="BH171" s="15">
        <v>8.9932399806856598</v>
      </c>
    </row>
    <row r="172" spans="1:60" ht="15.75" x14ac:dyDescent="0.25">
      <c r="A172" s="21">
        <v>2003</v>
      </c>
      <c r="B172" t="s">
        <v>33</v>
      </c>
      <c r="C172" s="14">
        <v>12.101000000000001</v>
      </c>
      <c r="D172" s="14">
        <v>3.6320000000000001</v>
      </c>
      <c r="E172" s="14">
        <v>7.9080000000000004</v>
      </c>
      <c r="F172" s="14">
        <v>18.013000000000002</v>
      </c>
      <c r="G172" s="14">
        <v>21.288</v>
      </c>
      <c r="H172" s="14">
        <v>3.55</v>
      </c>
      <c r="I172" s="14">
        <v>4.0350000000000001</v>
      </c>
      <c r="J172" s="14">
        <v>3.7919999999999998</v>
      </c>
      <c r="K172" s="14">
        <v>11.698</v>
      </c>
      <c r="L172" s="14">
        <v>5.73</v>
      </c>
      <c r="M172" s="14">
        <v>8.7149999999999999</v>
      </c>
      <c r="N172" s="14">
        <v>44.981999999999999</v>
      </c>
      <c r="O172" s="14">
        <v>61.392000000000003</v>
      </c>
      <c r="P172" s="14">
        <v>19.855</v>
      </c>
      <c r="Q172" s="14">
        <v>40.789000000000001</v>
      </c>
      <c r="R172" s="14">
        <v>67.281000000000006</v>
      </c>
      <c r="S172" s="14">
        <v>86.602000000000004</v>
      </c>
      <c r="T172" s="14">
        <v>76.938999999999993</v>
      </c>
      <c r="U172" s="14">
        <v>10.326000000000001</v>
      </c>
      <c r="V172" s="14">
        <v>14.851000000000001</v>
      </c>
      <c r="W172" s="14">
        <v>12.587999999999999</v>
      </c>
      <c r="X172" s="14">
        <v>7.6639999999999997</v>
      </c>
      <c r="Y172" s="14">
        <v>2.0179999999999998</v>
      </c>
      <c r="Z172" s="14">
        <v>4.8819999999999997</v>
      </c>
      <c r="AA172" s="14">
        <v>75.751999999999995</v>
      </c>
      <c r="AB172" s="14">
        <v>50.604999999999997</v>
      </c>
      <c r="AC172" s="14">
        <v>63.180999999999997</v>
      </c>
      <c r="AD172" s="14">
        <v>379.565</v>
      </c>
      <c r="AE172" s="14">
        <v>352.702</v>
      </c>
      <c r="AF172" s="14">
        <v>366.17700000000002</v>
      </c>
      <c r="AG172" s="14">
        <v>8.3089999999999993</v>
      </c>
      <c r="AH172" s="19">
        <v>12.6860086011138</v>
      </c>
      <c r="AI172" s="19">
        <v>1.9390241537775399</v>
      </c>
      <c r="AJ172" s="19">
        <v>7.3630394626901996</v>
      </c>
      <c r="AK172" s="14">
        <v>10.164999999999999</v>
      </c>
      <c r="AL172" s="14">
        <v>1.2909999999999999</v>
      </c>
      <c r="AM172" s="14">
        <v>5.7290000000000001</v>
      </c>
      <c r="AN172" s="14">
        <v>49.13</v>
      </c>
      <c r="AO172" s="14">
        <v>41.969000000000001</v>
      </c>
      <c r="AP172" s="14">
        <v>45.591000000000001</v>
      </c>
      <c r="AQ172" s="14">
        <v>5.8079999999999998</v>
      </c>
      <c r="AR172" s="14">
        <v>3.2280000000000002</v>
      </c>
      <c r="AS172" s="14">
        <v>4.5190000000000001</v>
      </c>
      <c r="AT172" s="14">
        <v>5.0019999999999998</v>
      </c>
      <c r="AU172" s="14">
        <v>0.96899999999999997</v>
      </c>
      <c r="AV172" s="14">
        <v>2.9860000000000002</v>
      </c>
      <c r="AW172" s="14">
        <v>499.44499999999999</v>
      </c>
      <c r="AX172" s="14">
        <v>424.61500000000001</v>
      </c>
      <c r="AY172" s="14">
        <v>462.28</v>
      </c>
      <c r="AZ172" s="14">
        <v>4.9939999999999998</v>
      </c>
      <c r="BA172" s="14">
        <v>4.2460000000000004</v>
      </c>
      <c r="BB172" s="14">
        <v>4.6230000000000002</v>
      </c>
      <c r="BC172" s="14">
        <v>19.103999999999999</v>
      </c>
      <c r="BD172" s="14">
        <v>8.6509999999999998</v>
      </c>
      <c r="BE172" s="14">
        <v>17.716000000000001</v>
      </c>
      <c r="BF172" s="14">
        <v>19.992000000000001</v>
      </c>
      <c r="BG172" s="14">
        <v>38.061999999999998</v>
      </c>
      <c r="BH172" s="15">
        <v>5.9268120276222067</v>
      </c>
    </row>
    <row r="173" spans="1:60" ht="15.75" x14ac:dyDescent="0.25">
      <c r="A173" s="21">
        <v>2003</v>
      </c>
      <c r="B173" t="s">
        <v>7</v>
      </c>
      <c r="C173" s="14">
        <v>20.542000000000002</v>
      </c>
      <c r="D173" s="14">
        <v>6.3159999999999998</v>
      </c>
      <c r="E173" s="14">
        <v>13.396000000000001</v>
      </c>
      <c r="F173" s="14">
        <v>17.677</v>
      </c>
      <c r="G173" s="14">
        <v>16.97</v>
      </c>
      <c r="H173" s="14">
        <v>1.0620000000000001</v>
      </c>
      <c r="I173" s="14">
        <v>2.456</v>
      </c>
      <c r="J173" s="14">
        <v>1.7629999999999999</v>
      </c>
      <c r="K173" s="14">
        <v>12.396000000000001</v>
      </c>
      <c r="L173" s="14">
        <v>3.1579999999999999</v>
      </c>
      <c r="M173" s="14">
        <v>7.7549999999999999</v>
      </c>
      <c r="N173" s="14">
        <v>81.855000000000004</v>
      </c>
      <c r="O173" s="14">
        <v>76.144999999999996</v>
      </c>
      <c r="P173" s="14">
        <v>27.369</v>
      </c>
      <c r="Q173" s="14">
        <v>51.643000000000001</v>
      </c>
      <c r="R173" s="14">
        <v>49.936999999999998</v>
      </c>
      <c r="S173" s="14">
        <v>47.72</v>
      </c>
      <c r="T173" s="14">
        <v>49</v>
      </c>
      <c r="U173" s="14">
        <v>8.8539999999999992</v>
      </c>
      <c r="V173" s="14">
        <v>12.632</v>
      </c>
      <c r="W173" s="14">
        <v>10.752000000000001</v>
      </c>
      <c r="X173" s="14">
        <v>14.521000000000001</v>
      </c>
      <c r="Y173" s="14">
        <v>2.456</v>
      </c>
      <c r="Z173" s="14">
        <v>8.4600000000000009</v>
      </c>
      <c r="AA173" s="14">
        <v>60.915999999999997</v>
      </c>
      <c r="AB173" s="14">
        <v>54.737000000000002</v>
      </c>
      <c r="AC173" s="14">
        <v>57.811999999999998</v>
      </c>
      <c r="AD173" s="14">
        <v>339.99799999999999</v>
      </c>
      <c r="AE173" s="14">
        <v>303.512</v>
      </c>
      <c r="AF173" s="14">
        <v>321.846</v>
      </c>
      <c r="AG173" s="14">
        <v>15.936999999999999</v>
      </c>
      <c r="AH173" s="19">
        <v>8.2599118942731309</v>
      </c>
      <c r="AI173" s="19">
        <v>4.5355999238019198</v>
      </c>
      <c r="AJ173" s="19">
        <v>6.3868904511425697</v>
      </c>
      <c r="AK173" s="14">
        <v>7.4370000000000003</v>
      </c>
      <c r="AL173" s="14">
        <v>2.8069999999999999</v>
      </c>
      <c r="AM173" s="14">
        <v>5.1109999999999998</v>
      </c>
      <c r="AN173" s="14">
        <v>57.728999999999999</v>
      </c>
      <c r="AO173" s="14">
        <v>44.912999999999997</v>
      </c>
      <c r="AP173" s="14">
        <v>51.290999999999997</v>
      </c>
      <c r="AQ173" s="14">
        <v>3.5419999999999998</v>
      </c>
      <c r="AR173" s="14">
        <v>1.754</v>
      </c>
      <c r="AS173" s="14">
        <v>2.6440000000000001</v>
      </c>
      <c r="AT173" s="14">
        <v>9.2080000000000002</v>
      </c>
      <c r="AU173" s="14">
        <v>1.0529999999999999</v>
      </c>
      <c r="AV173" s="14">
        <v>5.1109999999999998</v>
      </c>
      <c r="AW173" s="14">
        <v>478.476</v>
      </c>
      <c r="AX173" s="14">
        <v>382.46</v>
      </c>
      <c r="AY173" s="14">
        <v>430.42099999999999</v>
      </c>
      <c r="AZ173" s="14">
        <v>4.7850000000000001</v>
      </c>
      <c r="BA173" s="14">
        <v>3.8250000000000002</v>
      </c>
      <c r="BB173" s="14">
        <v>4.3040000000000003</v>
      </c>
      <c r="BC173" s="14">
        <v>5.0960000000000001</v>
      </c>
      <c r="BD173" s="14">
        <v>13.59</v>
      </c>
      <c r="BE173" s="14">
        <v>17.084</v>
      </c>
      <c r="BF173" s="14">
        <v>19.228999999999999</v>
      </c>
      <c r="BG173" s="14">
        <v>25.638999999999999</v>
      </c>
      <c r="BH173" s="15">
        <v>8.375352533971455</v>
      </c>
    </row>
    <row r="174" spans="1:60" ht="15.75" x14ac:dyDescent="0.25">
      <c r="A174" s="21">
        <v>2003</v>
      </c>
      <c r="B174" t="s">
        <v>8</v>
      </c>
      <c r="C174" s="14">
        <v>5.2409999999999997</v>
      </c>
      <c r="D174" s="14">
        <v>1.026</v>
      </c>
      <c r="E174" s="14">
        <v>3.1440000000000001</v>
      </c>
      <c r="F174" s="14">
        <v>25.222000000000001</v>
      </c>
      <c r="G174" s="14">
        <v>9.0570000000000004</v>
      </c>
      <c r="H174" s="14">
        <v>1.9359999999999999</v>
      </c>
      <c r="I174" s="14">
        <v>1.726</v>
      </c>
      <c r="J174" s="14">
        <v>1.83</v>
      </c>
      <c r="K174" s="14">
        <v>3.778</v>
      </c>
      <c r="L174" s="14">
        <v>1.9590000000000001</v>
      </c>
      <c r="M174" s="14">
        <v>2.863</v>
      </c>
      <c r="N174" s="14">
        <v>39.357999999999997</v>
      </c>
      <c r="O174" s="14">
        <v>79.281999999999996</v>
      </c>
      <c r="P174" s="14">
        <v>16.416</v>
      </c>
      <c r="Q174" s="14">
        <v>47.795000000000002</v>
      </c>
      <c r="R174" s="14">
        <v>29.087</v>
      </c>
      <c r="S174" s="14">
        <v>36.564</v>
      </c>
      <c r="T174" s="14">
        <v>32.918999999999997</v>
      </c>
      <c r="U174" s="14">
        <v>4.7220000000000004</v>
      </c>
      <c r="V174" s="14">
        <v>5.83</v>
      </c>
      <c r="W174" s="14">
        <v>5.2789999999999999</v>
      </c>
      <c r="X174" s="14">
        <v>17.471</v>
      </c>
      <c r="Y174" s="14">
        <v>3.0779999999999998</v>
      </c>
      <c r="Z174" s="14">
        <v>10.276999999999999</v>
      </c>
      <c r="AA174" s="14">
        <v>32.344999999999999</v>
      </c>
      <c r="AB174" s="14">
        <v>23.878</v>
      </c>
      <c r="AC174" s="14">
        <v>28.132999999999999</v>
      </c>
      <c r="AD174" s="14">
        <v>249.65</v>
      </c>
      <c r="AE174" s="14">
        <v>217.23699999999999</v>
      </c>
      <c r="AF174" s="14">
        <v>233.578</v>
      </c>
      <c r="AG174" s="14">
        <v>6.1390000000000002</v>
      </c>
      <c r="AH174" s="19">
        <v>2.1063052246901099</v>
      </c>
      <c r="AI174" s="19">
        <v>0.45155085139912998</v>
      </c>
      <c r="AJ174" s="19">
        <v>1.2640677816127599</v>
      </c>
      <c r="AK174" s="14">
        <v>2.2189999999999999</v>
      </c>
      <c r="AL174" s="14">
        <v>0.28000000000000003</v>
      </c>
      <c r="AM174" s="14">
        <v>1.244</v>
      </c>
      <c r="AN174" s="14">
        <v>90.284000000000006</v>
      </c>
      <c r="AO174" s="14">
        <v>76.625</v>
      </c>
      <c r="AP174" s="14">
        <v>83.53</v>
      </c>
      <c r="AQ174" s="14">
        <v>6.5640000000000001</v>
      </c>
      <c r="AR174" s="14">
        <v>4.57</v>
      </c>
      <c r="AS174" s="14">
        <v>5.5839999999999996</v>
      </c>
      <c r="AT174" s="14">
        <v>7.13</v>
      </c>
      <c r="AU174" s="14">
        <v>1.772</v>
      </c>
      <c r="AV174" s="14">
        <v>4.4349999999999996</v>
      </c>
      <c r="AW174" s="14">
        <v>450.286</v>
      </c>
      <c r="AX174" s="14">
        <v>341.85199999999998</v>
      </c>
      <c r="AY174" s="14">
        <v>396.27300000000002</v>
      </c>
      <c r="AZ174" s="14">
        <v>4.5030000000000001</v>
      </c>
      <c r="BA174" s="14">
        <v>3.419</v>
      </c>
      <c r="BB174" s="14">
        <v>3.9630000000000001</v>
      </c>
      <c r="BC174" s="14">
        <v>59.335999999999999</v>
      </c>
      <c r="BD174" s="14">
        <v>64.323999999999998</v>
      </c>
      <c r="BE174" s="14">
        <v>22.035</v>
      </c>
      <c r="BF174" s="14">
        <v>25.84</v>
      </c>
      <c r="BG174" s="14">
        <v>87.037999999999997</v>
      </c>
      <c r="BH174" s="15">
        <v>6.3800436831819747</v>
      </c>
    </row>
    <row r="175" spans="1:60" ht="15.75" x14ac:dyDescent="0.25">
      <c r="A175" s="21">
        <v>2003</v>
      </c>
      <c r="B175" t="s">
        <v>9</v>
      </c>
      <c r="C175" s="14">
        <v>17.507999999999999</v>
      </c>
      <c r="D175" s="14">
        <v>5.5990000000000002</v>
      </c>
      <c r="E175" s="14">
        <v>11.632</v>
      </c>
      <c r="F175" s="14">
        <v>17.832000000000001</v>
      </c>
      <c r="G175" s="14">
        <v>21.751999999999999</v>
      </c>
      <c r="H175" s="14">
        <v>4.3310000000000004</v>
      </c>
      <c r="I175" s="14">
        <v>3.2970000000000002</v>
      </c>
      <c r="J175" s="14">
        <v>3.8460000000000001</v>
      </c>
      <c r="K175" s="14">
        <v>14.291</v>
      </c>
      <c r="L175" s="14">
        <v>8.4610000000000003</v>
      </c>
      <c r="M175" s="14">
        <v>11.384</v>
      </c>
      <c r="N175" s="14">
        <v>56.305999999999997</v>
      </c>
      <c r="O175" s="14">
        <v>120.883</v>
      </c>
      <c r="P175" s="14">
        <v>31.292000000000002</v>
      </c>
      <c r="Q175" s="14">
        <v>76.460999999999999</v>
      </c>
      <c r="R175" s="14">
        <v>51.470999999999997</v>
      </c>
      <c r="S175" s="14">
        <v>62.709000000000003</v>
      </c>
      <c r="T175" s="14">
        <v>57.23</v>
      </c>
      <c r="U175" s="14">
        <v>8.4139999999999997</v>
      </c>
      <c r="V175" s="14">
        <v>10.016</v>
      </c>
      <c r="W175" s="14">
        <v>9.2439999999999998</v>
      </c>
      <c r="X175" s="14">
        <v>28.643000000000001</v>
      </c>
      <c r="Y175" s="14">
        <v>4.1059999999999999</v>
      </c>
      <c r="Z175" s="14">
        <v>16.501999999999999</v>
      </c>
      <c r="AA175" s="14">
        <v>85.992000000000004</v>
      </c>
      <c r="AB175" s="14">
        <v>65.010999999999996</v>
      </c>
      <c r="AC175" s="14">
        <v>75.748000000000005</v>
      </c>
      <c r="AD175" s="14">
        <v>400.13900000000001</v>
      </c>
      <c r="AE175" s="14">
        <v>340.048</v>
      </c>
      <c r="AF175" s="14">
        <v>370.98399999999998</v>
      </c>
      <c r="AG175" s="14">
        <v>10.146000000000001</v>
      </c>
      <c r="AH175" s="19">
        <v>12.301815327090701</v>
      </c>
      <c r="AI175" s="19">
        <v>3.8214994234520399</v>
      </c>
      <c r="AJ175" s="19">
        <v>8.1170628039286594</v>
      </c>
      <c r="AK175" s="14">
        <v>11.445</v>
      </c>
      <c r="AL175" s="14">
        <v>2.1150000000000002</v>
      </c>
      <c r="AM175" s="14">
        <v>6.7930000000000001</v>
      </c>
      <c r="AN175" s="14">
        <v>78.567999999999998</v>
      </c>
      <c r="AO175" s="14">
        <v>59.722999999999999</v>
      </c>
      <c r="AP175" s="14">
        <v>69.543999999999997</v>
      </c>
      <c r="AQ175" s="14">
        <v>6.4340000000000002</v>
      </c>
      <c r="AR175" s="14">
        <v>2.4260000000000002</v>
      </c>
      <c r="AS175" s="14">
        <v>4.4669999999999996</v>
      </c>
      <c r="AT175" s="14">
        <v>9.7129999999999992</v>
      </c>
      <c r="AU175" s="14">
        <v>1.5549999999999999</v>
      </c>
      <c r="AV175" s="14">
        <v>5.6760000000000002</v>
      </c>
      <c r="AW175" s="14">
        <v>611.28200000000004</v>
      </c>
      <c r="AX175" s="14">
        <v>441.82600000000002</v>
      </c>
      <c r="AY175" s="14">
        <v>528.34199999999998</v>
      </c>
      <c r="AZ175" s="14">
        <v>6.1130000000000004</v>
      </c>
      <c r="BA175" s="14">
        <v>4.4180000000000001</v>
      </c>
      <c r="BB175" s="14">
        <v>5.2830000000000004</v>
      </c>
      <c r="BC175" s="14">
        <v>19.593</v>
      </c>
      <c r="BD175" s="14">
        <v>11.756</v>
      </c>
      <c r="BE175" s="14">
        <v>17.100999999999999</v>
      </c>
      <c r="BF175" s="14">
        <v>19.324000000000002</v>
      </c>
      <c r="BG175" s="14">
        <v>47.131999999999998</v>
      </c>
      <c r="BH175" s="15">
        <v>11.625914076782449</v>
      </c>
    </row>
    <row r="176" spans="1:60" ht="15.75" x14ac:dyDescent="0.25">
      <c r="A176" s="21">
        <v>2003</v>
      </c>
      <c r="B176" t="s">
        <v>34</v>
      </c>
      <c r="C176" s="14">
        <v>13.76</v>
      </c>
      <c r="D176" s="14">
        <v>4.6980000000000004</v>
      </c>
      <c r="E176" s="14">
        <v>9.0670000000000002</v>
      </c>
      <c r="F176" s="14">
        <v>13.207000000000001</v>
      </c>
      <c r="G176" s="14">
        <v>22.716000000000001</v>
      </c>
      <c r="H176" s="14">
        <v>4.4850000000000003</v>
      </c>
      <c r="I176" s="14">
        <v>5.1109999999999998</v>
      </c>
      <c r="J176" s="14">
        <v>4.8090000000000002</v>
      </c>
      <c r="K176" s="14">
        <v>8.34</v>
      </c>
      <c r="L176" s="14">
        <v>5.3070000000000004</v>
      </c>
      <c r="M176" s="14">
        <v>6.7690000000000001</v>
      </c>
      <c r="N176" s="14">
        <v>54.13</v>
      </c>
      <c r="O176" s="14">
        <v>70.016000000000005</v>
      </c>
      <c r="P176" s="14">
        <v>20.835999999999999</v>
      </c>
      <c r="Q176" s="14">
        <v>44.546999999999997</v>
      </c>
      <c r="R176" s="14">
        <v>81.884</v>
      </c>
      <c r="S176" s="14">
        <v>89.215000000000003</v>
      </c>
      <c r="T176" s="14">
        <v>85.691999999999993</v>
      </c>
      <c r="U176" s="14">
        <v>12.125</v>
      </c>
      <c r="V176" s="14">
        <v>19.466000000000001</v>
      </c>
      <c r="W176" s="14">
        <v>15.926</v>
      </c>
      <c r="X176" s="14">
        <v>17.007000000000001</v>
      </c>
      <c r="Y176" s="14">
        <v>2.74</v>
      </c>
      <c r="Z176" s="14">
        <v>9.6189999999999998</v>
      </c>
      <c r="AA176" s="14">
        <v>76.953999999999994</v>
      </c>
      <c r="AB176" s="14">
        <v>71.816000000000003</v>
      </c>
      <c r="AC176" s="14">
        <v>74.293000000000006</v>
      </c>
      <c r="AD176" s="14">
        <v>438.27</v>
      </c>
      <c r="AE176" s="14">
        <v>437.50799999999998</v>
      </c>
      <c r="AF176" s="14">
        <v>437.94299999999998</v>
      </c>
      <c r="AG176" s="14">
        <v>11.773999999999999</v>
      </c>
      <c r="AH176" s="19">
        <v>8.2839825087819694</v>
      </c>
      <c r="AI176" s="19">
        <v>2.4813757243290802</v>
      </c>
      <c r="AJ176" s="19">
        <v>5.3548378611462404</v>
      </c>
      <c r="AK176" s="14">
        <v>6.9619999999999997</v>
      </c>
      <c r="AL176" s="14">
        <v>1.675</v>
      </c>
      <c r="AM176" s="14">
        <v>4.2240000000000002</v>
      </c>
      <c r="AN176" s="14">
        <v>69.245000000000005</v>
      </c>
      <c r="AO176" s="14">
        <v>52.633000000000003</v>
      </c>
      <c r="AP176" s="14">
        <v>60.676000000000002</v>
      </c>
      <c r="AQ176" s="14">
        <v>1.4950000000000001</v>
      </c>
      <c r="AR176" s="14">
        <v>0.97899999999999998</v>
      </c>
      <c r="AS176" s="14">
        <v>1.228</v>
      </c>
      <c r="AT176" s="14">
        <v>11.401</v>
      </c>
      <c r="AU176" s="14">
        <v>1.4139999999999999</v>
      </c>
      <c r="AV176" s="14">
        <v>6.2290000000000001</v>
      </c>
      <c r="AW176" s="14">
        <v>583.39499999999998</v>
      </c>
      <c r="AX176" s="14">
        <v>513.39099999999996</v>
      </c>
      <c r="AY176" s="14">
        <v>547.24300000000005</v>
      </c>
      <c r="AZ176" s="14">
        <v>5.8339999999999996</v>
      </c>
      <c r="BA176" s="14">
        <v>5.1340000000000003</v>
      </c>
      <c r="BB176" s="14">
        <v>5.4720000000000004</v>
      </c>
      <c r="BC176" s="14">
        <v>32.880000000000003</v>
      </c>
      <c r="BD176" s="14">
        <v>10.484999999999999</v>
      </c>
      <c r="BE176" s="14">
        <v>15.901</v>
      </c>
      <c r="BF176" s="14">
        <v>19.375</v>
      </c>
      <c r="BG176" s="14">
        <v>62.255000000000003</v>
      </c>
      <c r="BH176" s="15">
        <v>11.734151663595833</v>
      </c>
    </row>
    <row r="177" spans="1:60" ht="15.75" x14ac:dyDescent="0.25">
      <c r="A177" s="21">
        <v>2003</v>
      </c>
      <c r="B177" t="s">
        <v>10</v>
      </c>
      <c r="C177" s="14">
        <v>16.015000000000001</v>
      </c>
      <c r="D177" s="14">
        <v>3.2280000000000002</v>
      </c>
      <c r="E177" s="14">
        <v>9.6069999999999993</v>
      </c>
      <c r="F177" s="14">
        <v>11.401</v>
      </c>
      <c r="G177" s="14">
        <v>12.234999999999999</v>
      </c>
      <c r="H177" s="14">
        <v>4.1029999999999998</v>
      </c>
      <c r="I177" s="14">
        <v>1.9370000000000001</v>
      </c>
      <c r="J177" s="14">
        <v>3.0059999999999998</v>
      </c>
      <c r="K177" s="14">
        <v>13.5</v>
      </c>
      <c r="L177" s="14">
        <v>3.6150000000000002</v>
      </c>
      <c r="M177" s="14">
        <v>8.5619999999999994</v>
      </c>
      <c r="N177" s="14">
        <v>52.899000000000001</v>
      </c>
      <c r="O177" s="14">
        <v>94.37</v>
      </c>
      <c r="P177" s="14">
        <v>22.335000000000001</v>
      </c>
      <c r="Q177" s="14">
        <v>58.036000000000001</v>
      </c>
      <c r="R177" s="14">
        <v>47.515999999999998</v>
      </c>
      <c r="S177" s="14">
        <v>63.521000000000001</v>
      </c>
      <c r="T177" s="14">
        <v>55.944000000000003</v>
      </c>
      <c r="U177" s="14">
        <v>12.044</v>
      </c>
      <c r="V177" s="14">
        <v>13.298</v>
      </c>
      <c r="W177" s="14">
        <v>12.744</v>
      </c>
      <c r="X177" s="14">
        <v>23.956</v>
      </c>
      <c r="Y177" s="14">
        <v>2.4529999999999998</v>
      </c>
      <c r="Z177" s="14">
        <v>13.071</v>
      </c>
      <c r="AA177" s="14">
        <v>61.81</v>
      </c>
      <c r="AB177" s="14">
        <v>47.381999999999998</v>
      </c>
      <c r="AC177" s="14">
        <v>54.572000000000003</v>
      </c>
      <c r="AD177" s="14">
        <v>345.714</v>
      </c>
      <c r="AE177" s="14">
        <v>287.005</v>
      </c>
      <c r="AF177" s="14">
        <v>316.779</v>
      </c>
      <c r="AG177" s="14">
        <v>10.058999999999999</v>
      </c>
      <c r="AH177" s="19">
        <v>10.695260964367501</v>
      </c>
      <c r="AI177" s="19">
        <v>1.3492499856642199</v>
      </c>
      <c r="AJ177" s="19">
        <v>6.1401070084204701</v>
      </c>
      <c r="AK177" s="14">
        <v>8.4710000000000001</v>
      </c>
      <c r="AL177" s="14">
        <v>1.1619999999999999</v>
      </c>
      <c r="AM177" s="14">
        <v>4.8360000000000003</v>
      </c>
      <c r="AN177" s="14">
        <v>44.603999999999999</v>
      </c>
      <c r="AO177" s="14">
        <v>34.341999999999999</v>
      </c>
      <c r="AP177" s="14">
        <v>39.670999999999999</v>
      </c>
      <c r="AQ177" s="14">
        <v>3.706</v>
      </c>
      <c r="AR177" s="14">
        <v>1.8069999999999999</v>
      </c>
      <c r="AS177" s="14">
        <v>2.7450000000000001</v>
      </c>
      <c r="AT177" s="14">
        <v>3.5739999999999998</v>
      </c>
      <c r="AU177" s="14">
        <v>0.38700000000000001</v>
      </c>
      <c r="AV177" s="14">
        <v>2.0259999999999998</v>
      </c>
      <c r="AW177" s="14">
        <v>502.29199999999997</v>
      </c>
      <c r="AX177" s="14">
        <v>354.91500000000002</v>
      </c>
      <c r="AY177" s="14">
        <v>428.995</v>
      </c>
      <c r="AZ177" s="14">
        <v>5.0229999999999997</v>
      </c>
      <c r="BA177" s="14">
        <v>3.5489999999999999</v>
      </c>
      <c r="BB177" s="14">
        <v>4.29</v>
      </c>
      <c r="BC177" s="14">
        <v>6.5069999999999997</v>
      </c>
      <c r="BD177" s="14">
        <v>15.183</v>
      </c>
      <c r="BE177" s="14">
        <v>18.605</v>
      </c>
      <c r="BF177" s="14">
        <v>21.606000000000002</v>
      </c>
      <c r="BG177" s="14">
        <v>50.741999999999997</v>
      </c>
      <c r="BH177" s="15">
        <v>5.1543638500160238</v>
      </c>
    </row>
    <row r="178" spans="1:60" ht="15.75" x14ac:dyDescent="0.25">
      <c r="A178" s="21">
        <v>2003</v>
      </c>
      <c r="B178" t="s">
        <v>11</v>
      </c>
      <c r="C178" s="14">
        <v>21.986000000000001</v>
      </c>
      <c r="D178" s="14">
        <v>6.0940000000000003</v>
      </c>
      <c r="E178" s="14">
        <v>13.747999999999999</v>
      </c>
      <c r="F178" s="14">
        <v>14.586</v>
      </c>
      <c r="G178" s="14">
        <v>12.784000000000001</v>
      </c>
      <c r="H178" s="14">
        <v>2.3540000000000001</v>
      </c>
      <c r="I178" s="14">
        <v>1.9139999999999999</v>
      </c>
      <c r="J178" s="14">
        <v>2.1259999999999999</v>
      </c>
      <c r="K178" s="14">
        <v>7.399</v>
      </c>
      <c r="L178" s="14">
        <v>3.633</v>
      </c>
      <c r="M178" s="14">
        <v>5.4470000000000001</v>
      </c>
      <c r="N178" s="14">
        <v>52.579000000000001</v>
      </c>
      <c r="O178" s="14">
        <v>73.103999999999999</v>
      </c>
      <c r="P178" s="14">
        <v>20.077999999999999</v>
      </c>
      <c r="Q178" s="14">
        <v>45.618000000000002</v>
      </c>
      <c r="R178" s="14">
        <v>56.499000000000002</v>
      </c>
      <c r="S178" s="14">
        <v>69.881</v>
      </c>
      <c r="T178" s="14">
        <v>63.435000000000002</v>
      </c>
      <c r="U178" s="14">
        <v>10.340999999999999</v>
      </c>
      <c r="V178" s="14">
        <v>12.851000000000001</v>
      </c>
      <c r="W178" s="14">
        <v>11.641999999999999</v>
      </c>
      <c r="X178" s="14">
        <v>8.6180000000000003</v>
      </c>
      <c r="Y178" s="14">
        <v>1.2889999999999999</v>
      </c>
      <c r="Z178" s="14">
        <v>4.819</v>
      </c>
      <c r="AA178" s="14">
        <v>52.127000000000002</v>
      </c>
      <c r="AB178" s="14">
        <v>40.585000000000001</v>
      </c>
      <c r="AC178" s="14">
        <v>46.143999999999998</v>
      </c>
      <c r="AD178" s="14">
        <v>352.57</v>
      </c>
      <c r="AE178" s="14">
        <v>315.65600000000001</v>
      </c>
      <c r="AF178" s="14">
        <v>333.476</v>
      </c>
      <c r="AG178" s="14">
        <v>9.2059999999999995</v>
      </c>
      <c r="AH178" s="19">
        <v>9.4055884330722108</v>
      </c>
      <c r="AI178" s="19">
        <v>1.28129690901905</v>
      </c>
      <c r="AJ178" s="19">
        <v>5.1557580279019302</v>
      </c>
      <c r="AK178" s="14">
        <v>6.81</v>
      </c>
      <c r="AL178" s="14">
        <v>0.97699999999999998</v>
      </c>
      <c r="AM178" s="14">
        <v>3.786</v>
      </c>
      <c r="AN178" s="14">
        <v>75.962000000000003</v>
      </c>
      <c r="AO178" s="14">
        <v>61.756</v>
      </c>
      <c r="AP178" s="14">
        <v>68.638999999999996</v>
      </c>
      <c r="AQ178" s="14">
        <v>1.597</v>
      </c>
      <c r="AR178" s="14">
        <v>0.93700000000000006</v>
      </c>
      <c r="AS178" s="14">
        <v>1.2549999999999999</v>
      </c>
      <c r="AT178" s="14">
        <v>4.5819999999999999</v>
      </c>
      <c r="AU178" s="14">
        <v>0.70299999999999996</v>
      </c>
      <c r="AV178" s="14">
        <v>2.5710000000000002</v>
      </c>
      <c r="AW178" s="14">
        <v>508.36200000000002</v>
      </c>
      <c r="AX178" s="14">
        <v>406.084</v>
      </c>
      <c r="AY178" s="14">
        <v>455.42700000000002</v>
      </c>
      <c r="AZ178" s="14">
        <v>5.0839999999999996</v>
      </c>
      <c r="BA178" s="14">
        <v>4.0609999999999999</v>
      </c>
      <c r="BB178" s="14">
        <v>4.5540000000000003</v>
      </c>
      <c r="BC178" s="14">
        <v>32.688000000000002</v>
      </c>
      <c r="BD178" s="14">
        <v>18.82</v>
      </c>
      <c r="BE178" s="14">
        <v>20.814</v>
      </c>
      <c r="BF178" s="14">
        <v>24.312999999999999</v>
      </c>
      <c r="BG178" s="14">
        <v>50.996000000000002</v>
      </c>
      <c r="BH178" s="15">
        <v>10.552809284498146</v>
      </c>
    </row>
    <row r="179" spans="1:60" ht="15.75" x14ac:dyDescent="0.25">
      <c r="A179" s="21">
        <v>2003</v>
      </c>
      <c r="B179" t="s">
        <v>12</v>
      </c>
      <c r="C179" s="14">
        <v>9.4120000000000008</v>
      </c>
      <c r="D179" s="14">
        <v>3.4670000000000001</v>
      </c>
      <c r="E179" s="14">
        <v>6.3630000000000004</v>
      </c>
      <c r="F179" s="14">
        <v>21.815999999999999</v>
      </c>
      <c r="G179" s="14">
        <v>10.696999999999999</v>
      </c>
      <c r="H179" s="14">
        <v>2.113</v>
      </c>
      <c r="I179" s="14">
        <v>1.6419999999999999</v>
      </c>
      <c r="J179" s="14">
        <v>1.8720000000000001</v>
      </c>
      <c r="K179" s="14">
        <v>6.0830000000000002</v>
      </c>
      <c r="L179" s="14">
        <v>3.589</v>
      </c>
      <c r="M179" s="14">
        <v>4.8040000000000003</v>
      </c>
      <c r="N179" s="14">
        <v>41.99</v>
      </c>
      <c r="O179" s="14">
        <v>90.087000000000003</v>
      </c>
      <c r="P179" s="14">
        <v>22.018999999999998</v>
      </c>
      <c r="Q179" s="14">
        <v>55.305</v>
      </c>
      <c r="R179" s="14">
        <v>33.807000000000002</v>
      </c>
      <c r="S179" s="14">
        <v>42.578000000000003</v>
      </c>
      <c r="T179" s="14">
        <v>38.366999999999997</v>
      </c>
      <c r="U179" s="14">
        <v>7.6189999999999998</v>
      </c>
      <c r="V179" s="14">
        <v>10.584</v>
      </c>
      <c r="W179" s="14">
        <v>9.14</v>
      </c>
      <c r="X179" s="14">
        <v>33.615000000000002</v>
      </c>
      <c r="Y179" s="14">
        <v>4.1970000000000001</v>
      </c>
      <c r="Z179" s="14">
        <v>18.559999999999999</v>
      </c>
      <c r="AA179" s="14">
        <v>32.270000000000003</v>
      </c>
      <c r="AB179" s="14">
        <v>26.033000000000001</v>
      </c>
      <c r="AC179" s="14">
        <v>29.103000000000002</v>
      </c>
      <c r="AD179" s="14">
        <v>248.94</v>
      </c>
      <c r="AE179" s="14">
        <v>229.07</v>
      </c>
      <c r="AF179" s="14">
        <v>238.875</v>
      </c>
      <c r="AG179" s="14">
        <v>7.5549999999999997</v>
      </c>
      <c r="AH179" s="19">
        <v>4.1227388838591503</v>
      </c>
      <c r="AI179" s="19">
        <v>1.5588561736939901</v>
      </c>
      <c r="AJ179" s="19">
        <v>2.80473663923634</v>
      </c>
      <c r="AK179" s="14">
        <v>3.714</v>
      </c>
      <c r="AL179" s="14">
        <v>0.91200000000000003</v>
      </c>
      <c r="AM179" s="14">
        <v>2.2770000000000001</v>
      </c>
      <c r="AN179" s="14">
        <v>53.847000000000001</v>
      </c>
      <c r="AO179" s="14">
        <v>47.627000000000002</v>
      </c>
      <c r="AP179" s="14">
        <v>50.750999999999998</v>
      </c>
      <c r="AQ179" s="14">
        <v>5.5060000000000002</v>
      </c>
      <c r="AR179" s="14">
        <v>4.0750000000000002</v>
      </c>
      <c r="AS179" s="14">
        <v>4.7729999999999997</v>
      </c>
      <c r="AT179" s="14">
        <v>9.6039999999999992</v>
      </c>
      <c r="AU179" s="14">
        <v>2.2509999999999999</v>
      </c>
      <c r="AV179" s="14">
        <v>5.8639999999999999</v>
      </c>
      <c r="AW179" s="14">
        <v>402.28699999999998</v>
      </c>
      <c r="AX179" s="14">
        <v>309.36</v>
      </c>
      <c r="AY179" s="14">
        <v>355.00599999999997</v>
      </c>
      <c r="AZ179" s="14">
        <v>4.0229999999999997</v>
      </c>
      <c r="BA179" s="14">
        <v>3.0939999999999999</v>
      </c>
      <c r="BB179" s="14">
        <v>3.55</v>
      </c>
      <c r="BC179" s="14">
        <v>36.771000000000001</v>
      </c>
      <c r="BD179" s="14">
        <v>41.99</v>
      </c>
      <c r="BE179" s="14">
        <v>20.675000000000001</v>
      </c>
      <c r="BF179" s="14">
        <v>24.64</v>
      </c>
      <c r="BG179" s="14">
        <v>99.117999999999995</v>
      </c>
      <c r="BH179" s="15">
        <v>3.0318578291897942</v>
      </c>
    </row>
    <row r="180" spans="1:60" ht="15.75" x14ac:dyDescent="0.25">
      <c r="A180" s="21">
        <v>2003</v>
      </c>
      <c r="B180" t="s">
        <v>13</v>
      </c>
      <c r="C180" s="14">
        <v>9.0299999999999994</v>
      </c>
      <c r="D180" s="14">
        <v>1.97</v>
      </c>
      <c r="E180" s="14">
        <v>5.4</v>
      </c>
      <c r="F180" s="14">
        <v>13.648</v>
      </c>
      <c r="G180" s="14">
        <v>12.784000000000001</v>
      </c>
      <c r="H180" s="14">
        <v>1.823</v>
      </c>
      <c r="I180" s="14">
        <v>2.052</v>
      </c>
      <c r="J180" s="14">
        <v>1.9410000000000001</v>
      </c>
      <c r="K180" s="14">
        <v>5.0359999999999996</v>
      </c>
      <c r="L180" s="14">
        <v>2.7080000000000002</v>
      </c>
      <c r="M180" s="14">
        <v>3.839</v>
      </c>
      <c r="N180" s="14">
        <v>40.478999999999999</v>
      </c>
      <c r="O180" s="14">
        <v>73.718000000000004</v>
      </c>
      <c r="P180" s="14">
        <v>19.286000000000001</v>
      </c>
      <c r="Q180" s="14">
        <v>45.777000000000001</v>
      </c>
      <c r="R180" s="14">
        <v>42.807000000000002</v>
      </c>
      <c r="S180" s="14">
        <v>49.405000000000001</v>
      </c>
      <c r="T180" s="14">
        <v>46.198999999999998</v>
      </c>
      <c r="U180" s="14">
        <v>8.1620000000000008</v>
      </c>
      <c r="V180" s="14">
        <v>11.49</v>
      </c>
      <c r="W180" s="14">
        <v>9.8729999999999993</v>
      </c>
      <c r="X180" s="14">
        <v>6.5119999999999996</v>
      </c>
      <c r="Y180" s="14">
        <v>0.82099999999999995</v>
      </c>
      <c r="Z180" s="14">
        <v>3.5859999999999999</v>
      </c>
      <c r="AA180" s="14">
        <v>46.54</v>
      </c>
      <c r="AB180" s="14">
        <v>37.668999999999997</v>
      </c>
      <c r="AC180" s="14">
        <v>41.98</v>
      </c>
      <c r="AD180" s="14">
        <v>349.92200000000003</v>
      </c>
      <c r="AE180" s="14">
        <v>290.27499999999998</v>
      </c>
      <c r="AF180" s="14">
        <v>319.25799999999998</v>
      </c>
      <c r="AG180" s="14">
        <v>7.8150000000000004</v>
      </c>
      <c r="AH180" s="19">
        <v>4.3356723144503402</v>
      </c>
      <c r="AI180" s="19">
        <v>1.2725479591512101</v>
      </c>
      <c r="AJ180" s="19">
        <v>2.74809831596535</v>
      </c>
      <c r="AK180" s="14">
        <v>4.0810000000000004</v>
      </c>
      <c r="AL180" s="14">
        <v>0.82099999999999995</v>
      </c>
      <c r="AM180" s="14">
        <v>2.4049999999999998</v>
      </c>
      <c r="AN180" s="14">
        <v>62.951000000000001</v>
      </c>
      <c r="AO180" s="14">
        <v>46.369</v>
      </c>
      <c r="AP180" s="14">
        <v>54.426000000000002</v>
      </c>
      <c r="AQ180" s="14">
        <v>2.8650000000000002</v>
      </c>
      <c r="AR180" s="14">
        <v>0.90300000000000002</v>
      </c>
      <c r="AS180" s="14">
        <v>1.8560000000000001</v>
      </c>
      <c r="AT180" s="14">
        <v>2.952</v>
      </c>
      <c r="AU180" s="14">
        <v>0.49199999999999999</v>
      </c>
      <c r="AV180" s="14">
        <v>1.6879999999999999</v>
      </c>
      <c r="AW180" s="14">
        <v>491.54</v>
      </c>
      <c r="AX180" s="14">
        <v>363.31599999999997</v>
      </c>
      <c r="AY180" s="14">
        <v>425.66300000000001</v>
      </c>
      <c r="AZ180" s="14">
        <v>4.915</v>
      </c>
      <c r="BA180" s="14">
        <v>3.633</v>
      </c>
      <c r="BB180" s="14">
        <v>4.2569999999999997</v>
      </c>
      <c r="BC180" s="14">
        <v>24.472999999999999</v>
      </c>
      <c r="BD180" s="14">
        <v>9.641</v>
      </c>
      <c r="BE180" s="14">
        <v>20.745000000000001</v>
      </c>
      <c r="BF180" s="14">
        <v>24.442</v>
      </c>
      <c r="BG180" s="14">
        <v>59.57</v>
      </c>
      <c r="BH180" s="15">
        <v>7.8186082877247847</v>
      </c>
    </row>
    <row r="181" spans="1:60" ht="15.75" x14ac:dyDescent="0.25">
      <c r="A181" s="21">
        <v>2003</v>
      </c>
      <c r="B181" t="s">
        <v>14</v>
      </c>
      <c r="C181" s="14">
        <v>29.690999999999999</v>
      </c>
      <c r="D181" s="14">
        <v>8.5389999999999997</v>
      </c>
      <c r="E181" s="14">
        <v>18.902000000000001</v>
      </c>
      <c r="F181" s="14">
        <v>15.206</v>
      </c>
      <c r="G181" s="14">
        <v>20.274999999999999</v>
      </c>
      <c r="H181" s="14">
        <v>3.2650000000000001</v>
      </c>
      <c r="I181" s="14">
        <v>3.5139999999999998</v>
      </c>
      <c r="J181" s="14">
        <v>3.3919999999999999</v>
      </c>
      <c r="K181" s="14">
        <v>11.157</v>
      </c>
      <c r="L181" s="14">
        <v>6.4770000000000003</v>
      </c>
      <c r="M181" s="14">
        <v>8.77</v>
      </c>
      <c r="N181" s="14">
        <v>68.7</v>
      </c>
      <c r="O181" s="14">
        <v>83.147999999999996</v>
      </c>
      <c r="P181" s="14">
        <v>24.047999999999998</v>
      </c>
      <c r="Q181" s="14">
        <v>53.018000000000001</v>
      </c>
      <c r="R181" s="14">
        <v>59.262</v>
      </c>
      <c r="S181" s="14">
        <v>61.978000000000002</v>
      </c>
      <c r="T181" s="14">
        <v>60.677</v>
      </c>
      <c r="U181" s="14">
        <v>9.766</v>
      </c>
      <c r="V181" s="14">
        <v>13.824999999999999</v>
      </c>
      <c r="W181" s="14">
        <v>11.836</v>
      </c>
      <c r="X181" s="14">
        <v>12.548</v>
      </c>
      <c r="Y181" s="14">
        <v>1.51</v>
      </c>
      <c r="Z181" s="14">
        <v>6.9180000000000001</v>
      </c>
      <c r="AA181" s="14">
        <v>59.110999999999997</v>
      </c>
      <c r="AB181" s="14">
        <v>47.107999999999997</v>
      </c>
      <c r="AC181" s="14">
        <v>53.018000000000001</v>
      </c>
      <c r="AD181" s="14">
        <v>387.40899999999999</v>
      </c>
      <c r="AE181" s="14">
        <v>347.96600000000001</v>
      </c>
      <c r="AF181" s="14">
        <v>367.49799999999999</v>
      </c>
      <c r="AG181" s="14">
        <v>12.79</v>
      </c>
      <c r="AH181" s="19">
        <v>8.7155124448957793</v>
      </c>
      <c r="AI181" s="19">
        <v>2.4894068196168302</v>
      </c>
      <c r="AJ181" s="19">
        <v>5.55410425321812</v>
      </c>
      <c r="AK181" s="14">
        <v>7.74</v>
      </c>
      <c r="AL181" s="14">
        <v>1.6259999999999999</v>
      </c>
      <c r="AM181" s="14">
        <v>4.6219999999999999</v>
      </c>
      <c r="AN181" s="14">
        <v>69.149000000000001</v>
      </c>
      <c r="AO181" s="14">
        <v>57.475999999999999</v>
      </c>
      <c r="AP181" s="14">
        <v>63.253999999999998</v>
      </c>
      <c r="AQ181" s="14">
        <v>2.8420000000000001</v>
      </c>
      <c r="AR181" s="14">
        <v>1.5680000000000001</v>
      </c>
      <c r="AS181" s="14">
        <v>2.1920000000000002</v>
      </c>
      <c r="AT181" s="14">
        <v>9.4939999999999998</v>
      </c>
      <c r="AU181" s="14">
        <v>1.7430000000000001</v>
      </c>
      <c r="AV181" s="14">
        <v>5.54</v>
      </c>
      <c r="AW181" s="14">
        <v>542.88099999999997</v>
      </c>
      <c r="AX181" s="14">
        <v>433.35199999999998</v>
      </c>
      <c r="AY181" s="14">
        <v>487.29599999999999</v>
      </c>
      <c r="AZ181" s="14">
        <v>5.4290000000000003</v>
      </c>
      <c r="BA181" s="14">
        <v>4.3339999999999996</v>
      </c>
      <c r="BB181" s="14">
        <v>4.8730000000000002</v>
      </c>
      <c r="BC181" s="14">
        <v>19.056999999999999</v>
      </c>
      <c r="BD181" s="14">
        <v>13.648999999999999</v>
      </c>
      <c r="BE181" s="14">
        <v>18.613</v>
      </c>
      <c r="BF181" s="14">
        <v>22.055</v>
      </c>
      <c r="BG181" s="14">
        <v>35.594000000000001</v>
      </c>
      <c r="BH181" s="15">
        <v>7.9894744870719245</v>
      </c>
    </row>
    <row r="182" spans="1:60" ht="15.75" x14ac:dyDescent="0.25">
      <c r="A182" s="21">
        <v>2003</v>
      </c>
      <c r="B182" t="s">
        <v>15</v>
      </c>
      <c r="C182" s="14">
        <v>15.978</v>
      </c>
      <c r="D182" s="14">
        <v>5.3319999999999999</v>
      </c>
      <c r="E182" s="14">
        <v>10.595000000000001</v>
      </c>
      <c r="F182" s="14">
        <v>13.694000000000001</v>
      </c>
      <c r="G182" s="14">
        <v>13.374000000000001</v>
      </c>
      <c r="H182" s="14">
        <v>2.399</v>
      </c>
      <c r="I182" s="14">
        <v>2.6230000000000002</v>
      </c>
      <c r="J182" s="14">
        <v>2.5129999999999999</v>
      </c>
      <c r="K182" s="14">
        <v>5.0010000000000003</v>
      </c>
      <c r="L182" s="14">
        <v>2.68</v>
      </c>
      <c r="M182" s="14">
        <v>3.83</v>
      </c>
      <c r="N182" s="14">
        <v>34.585000000000001</v>
      </c>
      <c r="O182" s="14">
        <v>70.991</v>
      </c>
      <c r="P182" s="14">
        <v>18.491</v>
      </c>
      <c r="Q182" s="14">
        <v>44.436999999999998</v>
      </c>
      <c r="R182" s="14">
        <v>53.618000000000002</v>
      </c>
      <c r="S182" s="14">
        <v>58.857999999999997</v>
      </c>
      <c r="T182" s="14">
        <v>56.298999999999999</v>
      </c>
      <c r="U182" s="14">
        <v>8.7379999999999995</v>
      </c>
      <c r="V182" s="14">
        <v>12.243</v>
      </c>
      <c r="W182" s="14">
        <v>10.531000000000001</v>
      </c>
      <c r="X182" s="14">
        <v>24.744</v>
      </c>
      <c r="Y182" s="14">
        <v>4.5279999999999996</v>
      </c>
      <c r="Z182" s="14">
        <v>14.532999999999999</v>
      </c>
      <c r="AA182" s="14">
        <v>35.459000000000003</v>
      </c>
      <c r="AB182" s="14">
        <v>30.96</v>
      </c>
      <c r="AC182" s="14">
        <v>33.197000000000003</v>
      </c>
      <c r="AD182" s="14">
        <v>306.78899999999999</v>
      </c>
      <c r="AE182" s="14">
        <v>277.35199999999998</v>
      </c>
      <c r="AF182" s="14">
        <v>292.048</v>
      </c>
      <c r="AG182" s="14">
        <v>5.83</v>
      </c>
      <c r="AH182" s="19">
        <v>4.7133188742070899</v>
      </c>
      <c r="AI182" s="19">
        <v>1.4880844360885901</v>
      </c>
      <c r="AJ182" s="19">
        <v>3.08273171132713</v>
      </c>
      <c r="AK182" s="14">
        <v>3.242</v>
      </c>
      <c r="AL182" s="14">
        <v>0.874</v>
      </c>
      <c r="AM182" s="14">
        <v>2.04</v>
      </c>
      <c r="AN182" s="14">
        <v>70.453000000000003</v>
      </c>
      <c r="AO182" s="14">
        <v>56.813000000000002</v>
      </c>
      <c r="AP182" s="14">
        <v>63.622999999999998</v>
      </c>
      <c r="AQ182" s="14">
        <v>1.6140000000000001</v>
      </c>
      <c r="AR182" s="14">
        <v>0.86</v>
      </c>
      <c r="AS182" s="14">
        <v>1.2310000000000001</v>
      </c>
      <c r="AT182" s="14">
        <v>4.681</v>
      </c>
      <c r="AU182" s="14">
        <v>0.86</v>
      </c>
      <c r="AV182" s="14">
        <v>2.742</v>
      </c>
      <c r="AW182" s="14">
        <v>450.661</v>
      </c>
      <c r="AX182" s="14">
        <v>354.702</v>
      </c>
      <c r="AY182" s="14">
        <v>402.392</v>
      </c>
      <c r="AZ182" s="14">
        <v>4.5069999999999997</v>
      </c>
      <c r="BA182" s="14">
        <v>3.5470000000000002</v>
      </c>
      <c r="BB182" s="14">
        <v>4.024</v>
      </c>
      <c r="BC182" s="14">
        <v>57.197000000000003</v>
      </c>
      <c r="BD182" s="14">
        <v>19.611999999999998</v>
      </c>
      <c r="BE182" s="14">
        <v>17.593</v>
      </c>
      <c r="BF182" s="14">
        <v>19.664000000000001</v>
      </c>
      <c r="BG182" s="14">
        <v>65.174999999999997</v>
      </c>
      <c r="BH182" s="15">
        <v>11.47077992613513</v>
      </c>
    </row>
    <row r="183" spans="1:60" ht="15.75" x14ac:dyDescent="0.25">
      <c r="A183" s="21">
        <v>2003</v>
      </c>
      <c r="B183" t="s">
        <v>35</v>
      </c>
      <c r="C183" s="14">
        <v>23.611000000000001</v>
      </c>
      <c r="D183" s="14">
        <v>6.3659999999999997</v>
      </c>
      <c r="E183" s="14">
        <v>14.689</v>
      </c>
      <c r="F183" s="14">
        <v>19.956</v>
      </c>
      <c r="G183" s="14">
        <v>12.69</v>
      </c>
      <c r="H183" s="14">
        <v>2.9830000000000001</v>
      </c>
      <c r="I183" s="14">
        <v>2.83</v>
      </c>
      <c r="J183" s="14">
        <v>2.9039999999999999</v>
      </c>
      <c r="K183" s="14">
        <v>11.324999999999999</v>
      </c>
      <c r="L183" s="14">
        <v>4.1500000000000004</v>
      </c>
      <c r="M183" s="14">
        <v>7.6369999999999996</v>
      </c>
      <c r="N183" s="14">
        <v>55.752000000000002</v>
      </c>
      <c r="O183" s="14">
        <v>103.947</v>
      </c>
      <c r="P183" s="14">
        <v>24.193000000000001</v>
      </c>
      <c r="Q183" s="14">
        <v>62.805</v>
      </c>
      <c r="R183" s="14">
        <v>52.075000000000003</v>
      </c>
      <c r="S183" s="14">
        <v>64.088999999999999</v>
      </c>
      <c r="T183" s="14">
        <v>58.412999999999997</v>
      </c>
      <c r="U183" s="14">
        <v>10.516</v>
      </c>
      <c r="V183" s="14">
        <v>15.374000000000001</v>
      </c>
      <c r="W183" s="14">
        <v>13.029</v>
      </c>
      <c r="X183" s="14">
        <v>25.683</v>
      </c>
      <c r="Y183" s="14">
        <v>2.9710000000000001</v>
      </c>
      <c r="Z183" s="14">
        <v>13.957000000000001</v>
      </c>
      <c r="AA183" s="14">
        <v>51.569000000000003</v>
      </c>
      <c r="AB183" s="14">
        <v>40.933999999999997</v>
      </c>
      <c r="AC183" s="14">
        <v>46.067</v>
      </c>
      <c r="AD183" s="14">
        <v>366.39400000000001</v>
      </c>
      <c r="AE183" s="14">
        <v>322.85199999999998</v>
      </c>
      <c r="AF183" s="14">
        <v>344.23200000000003</v>
      </c>
      <c r="AG183" s="14">
        <v>10.819000000000001</v>
      </c>
      <c r="AH183" s="19">
        <v>7.7336580595858697</v>
      </c>
      <c r="AI183" s="19">
        <v>2.2791202595798001</v>
      </c>
      <c r="AJ183" s="19">
        <v>4.88552219342409</v>
      </c>
      <c r="AK183" s="14">
        <v>5.3090000000000002</v>
      </c>
      <c r="AL183" s="14">
        <v>1.603</v>
      </c>
      <c r="AM183" s="14">
        <v>3.3919999999999999</v>
      </c>
      <c r="AN183" s="14">
        <v>54.753999999999998</v>
      </c>
      <c r="AO183" s="14">
        <v>44.564999999999998</v>
      </c>
      <c r="AP183" s="14">
        <v>49.555999999999997</v>
      </c>
      <c r="AQ183" s="14">
        <v>2.427</v>
      </c>
      <c r="AR183" s="14">
        <v>0.99</v>
      </c>
      <c r="AS183" s="14">
        <v>1.6839999999999999</v>
      </c>
      <c r="AT183" s="14">
        <v>4.0949999999999998</v>
      </c>
      <c r="AU183" s="14">
        <v>0.755</v>
      </c>
      <c r="AV183" s="14">
        <v>2.367</v>
      </c>
      <c r="AW183" s="14">
        <v>535.15700000000004</v>
      </c>
      <c r="AX183" s="14">
        <v>401.51299999999998</v>
      </c>
      <c r="AY183" s="14">
        <v>466.596</v>
      </c>
      <c r="AZ183" s="14">
        <v>5.3520000000000003</v>
      </c>
      <c r="BA183" s="14">
        <v>4.0149999999999997</v>
      </c>
      <c r="BB183" s="14">
        <v>4.6660000000000004</v>
      </c>
      <c r="BC183" s="14">
        <v>31.646999999999998</v>
      </c>
      <c r="BD183" s="14">
        <v>18.616</v>
      </c>
      <c r="BE183" s="14">
        <v>18.736000000000001</v>
      </c>
      <c r="BF183" s="14">
        <v>22.414999999999999</v>
      </c>
      <c r="BG183" s="14">
        <v>48.305</v>
      </c>
      <c r="BH183" s="15">
        <v>5.8582308142940835</v>
      </c>
    </row>
    <row r="184" spans="1:60" ht="15.75" x14ac:dyDescent="0.25">
      <c r="A184" s="21">
        <v>2003</v>
      </c>
      <c r="B184" t="s">
        <v>16</v>
      </c>
      <c r="C184" s="14">
        <v>18.798999999999999</v>
      </c>
      <c r="D184" s="14">
        <v>4.4329999999999998</v>
      </c>
      <c r="E184" s="14">
        <v>11.407</v>
      </c>
      <c r="F184" s="14">
        <v>18.7</v>
      </c>
      <c r="G184" s="14">
        <v>15.823</v>
      </c>
      <c r="H184" s="14">
        <v>2.9220000000000002</v>
      </c>
      <c r="I184" s="14">
        <v>2.6360000000000001</v>
      </c>
      <c r="J184" s="14">
        <v>2.7749999999999999</v>
      </c>
      <c r="K184" s="14">
        <v>7.6210000000000004</v>
      </c>
      <c r="L184" s="14">
        <v>3.8340000000000001</v>
      </c>
      <c r="M184" s="14">
        <v>5.673</v>
      </c>
      <c r="N184" s="14">
        <v>50.514000000000003</v>
      </c>
      <c r="O184" s="14">
        <v>80.150999999999996</v>
      </c>
      <c r="P184" s="14">
        <v>18.573</v>
      </c>
      <c r="Q184" s="14">
        <v>48.587000000000003</v>
      </c>
      <c r="R184" s="14">
        <v>51.825000000000003</v>
      </c>
      <c r="S184" s="14">
        <v>62.787999999999997</v>
      </c>
      <c r="T184" s="14">
        <v>57.527999999999999</v>
      </c>
      <c r="U184" s="14">
        <v>8.2560000000000002</v>
      </c>
      <c r="V184" s="14">
        <v>13.061</v>
      </c>
      <c r="W184" s="14">
        <v>10.728999999999999</v>
      </c>
      <c r="X184" s="14">
        <v>18.672000000000001</v>
      </c>
      <c r="Y184" s="14">
        <v>1.198</v>
      </c>
      <c r="Z184" s="14">
        <v>9.68</v>
      </c>
      <c r="AA184" s="14">
        <v>47.378999999999998</v>
      </c>
      <c r="AB184" s="14">
        <v>45.292999999999999</v>
      </c>
      <c r="AC184" s="14">
        <v>46.368000000000002</v>
      </c>
      <c r="AD184" s="14">
        <v>350.32799999999997</v>
      </c>
      <c r="AE184" s="14">
        <v>320.76799999999997</v>
      </c>
      <c r="AF184" s="14">
        <v>335.548</v>
      </c>
      <c r="AG184" s="14">
        <v>10.162000000000001</v>
      </c>
      <c r="AH184" s="19">
        <v>4.6812252772790002</v>
      </c>
      <c r="AI184" s="19">
        <v>0.95009168384749099</v>
      </c>
      <c r="AJ184" s="19">
        <v>2.7650099377710098</v>
      </c>
      <c r="AK184" s="14">
        <v>4.4459999999999997</v>
      </c>
      <c r="AL184" s="14">
        <v>0.83899999999999997</v>
      </c>
      <c r="AM184" s="14">
        <v>2.59</v>
      </c>
      <c r="AN184" s="14">
        <v>58.683999999999997</v>
      </c>
      <c r="AO184" s="14">
        <v>48.408999999999999</v>
      </c>
      <c r="AP184" s="14">
        <v>53.704999999999998</v>
      </c>
      <c r="AQ184" s="14">
        <v>2.794</v>
      </c>
      <c r="AR184" s="14">
        <v>1.198</v>
      </c>
      <c r="AS184" s="14">
        <v>1.9730000000000001</v>
      </c>
      <c r="AT184" s="14">
        <v>7.6210000000000004</v>
      </c>
      <c r="AU184" s="14">
        <v>2.516</v>
      </c>
      <c r="AV184" s="14">
        <v>4.9939999999999998</v>
      </c>
      <c r="AW184" s="14">
        <v>496.27600000000001</v>
      </c>
      <c r="AX184" s="14">
        <v>393.62099999999998</v>
      </c>
      <c r="AY184" s="14">
        <v>444.37599999999998</v>
      </c>
      <c r="AZ184" s="14">
        <v>4.9630000000000001</v>
      </c>
      <c r="BA184" s="14">
        <v>3.9359999999999999</v>
      </c>
      <c r="BB184" s="14">
        <v>4.444</v>
      </c>
      <c r="BC184" s="14">
        <v>20.497</v>
      </c>
      <c r="BD184" s="14">
        <v>19.911000000000001</v>
      </c>
      <c r="BE184" s="14">
        <v>16.698</v>
      </c>
      <c r="BF184" s="14">
        <v>18.844999999999999</v>
      </c>
      <c r="BG184" s="14">
        <v>84.292000000000002</v>
      </c>
      <c r="BH184" s="15">
        <v>7.2852068155819136</v>
      </c>
    </row>
    <row r="185" spans="1:60" ht="15.75" x14ac:dyDescent="0.25">
      <c r="A185" s="21">
        <v>2003</v>
      </c>
      <c r="B185" t="s">
        <v>17</v>
      </c>
      <c r="C185" s="14">
        <v>35.927999999999997</v>
      </c>
      <c r="D185" s="14">
        <v>11.172000000000001</v>
      </c>
      <c r="E185" s="14">
        <v>23.527000000000001</v>
      </c>
      <c r="F185" s="14">
        <v>25.413</v>
      </c>
      <c r="G185" s="14">
        <v>17.228999999999999</v>
      </c>
      <c r="H185" s="14">
        <v>1.661</v>
      </c>
      <c r="I185" s="14">
        <v>4.3449999999999998</v>
      </c>
      <c r="J185" s="14">
        <v>3.0059999999999998</v>
      </c>
      <c r="K185" s="14">
        <v>18.068000000000001</v>
      </c>
      <c r="L185" s="14">
        <v>7.0339999999999998</v>
      </c>
      <c r="M185" s="14">
        <v>12.541</v>
      </c>
      <c r="N185" s="14">
        <v>60.802</v>
      </c>
      <c r="O185" s="14">
        <v>101.968</v>
      </c>
      <c r="P185" s="14">
        <v>27.103000000000002</v>
      </c>
      <c r="Q185" s="14">
        <v>64.569000000000003</v>
      </c>
      <c r="R185" s="14">
        <v>47.972999999999999</v>
      </c>
      <c r="S185" s="14">
        <v>50.067999999999998</v>
      </c>
      <c r="T185" s="14">
        <v>49.021999999999998</v>
      </c>
      <c r="U185" s="14">
        <v>11.214</v>
      </c>
      <c r="V185" s="14">
        <v>15.31</v>
      </c>
      <c r="W185" s="14">
        <v>13.266</v>
      </c>
      <c r="X185" s="14">
        <v>22.013000000000002</v>
      </c>
      <c r="Y185" s="14">
        <v>1.8620000000000001</v>
      </c>
      <c r="Z185" s="14">
        <v>11.919</v>
      </c>
      <c r="AA185" s="14">
        <v>55.241</v>
      </c>
      <c r="AB185" s="14">
        <v>45.722999999999999</v>
      </c>
      <c r="AC185" s="14">
        <v>50.472999999999999</v>
      </c>
      <c r="AD185" s="14">
        <v>359.27699999999999</v>
      </c>
      <c r="AE185" s="14">
        <v>307.02999999999997</v>
      </c>
      <c r="AF185" s="14">
        <v>333.31099999999998</v>
      </c>
      <c r="AG185" s="14">
        <v>12.667999999999999</v>
      </c>
      <c r="AH185" s="19">
        <v>10.420037183080099</v>
      </c>
      <c r="AI185" s="19">
        <v>4.88939110782737</v>
      </c>
      <c r="AJ185" s="19">
        <v>7.6416502689588004</v>
      </c>
      <c r="AK185" s="14">
        <v>6.8529999999999998</v>
      </c>
      <c r="AL185" s="14">
        <v>2.8969999999999998</v>
      </c>
      <c r="AM185" s="14">
        <v>4.8710000000000004</v>
      </c>
      <c r="AN185" s="14">
        <v>62.718000000000004</v>
      </c>
      <c r="AO185" s="14">
        <v>51.31</v>
      </c>
      <c r="AP185" s="14">
        <v>57.21</v>
      </c>
      <c r="AQ185" s="14">
        <v>8.7219999999999995</v>
      </c>
      <c r="AR185" s="14">
        <v>4.9649999999999999</v>
      </c>
      <c r="AS185" s="14">
        <v>6.84</v>
      </c>
      <c r="AT185" s="14">
        <v>11.007</v>
      </c>
      <c r="AU185" s="14">
        <v>1.8620000000000001</v>
      </c>
      <c r="AV185" s="14">
        <v>6.4260000000000002</v>
      </c>
      <c r="AW185" s="14">
        <v>529.36199999999997</v>
      </c>
      <c r="AX185" s="14">
        <v>393.51100000000002</v>
      </c>
      <c r="AY185" s="14">
        <v>461.93</v>
      </c>
      <c r="AZ185" s="14">
        <v>5.2939999999999996</v>
      </c>
      <c r="BA185" s="14">
        <v>3.9350000000000001</v>
      </c>
      <c r="BB185" s="14">
        <v>4.6189999999999998</v>
      </c>
      <c r="BC185" s="14">
        <v>13.077999999999999</v>
      </c>
      <c r="BD185" s="14">
        <v>20.550999999999998</v>
      </c>
      <c r="BE185" s="14">
        <v>17.433</v>
      </c>
      <c r="BF185" s="14">
        <v>19.962</v>
      </c>
      <c r="BG185" s="14">
        <v>69.959000000000003</v>
      </c>
      <c r="BH185" s="15">
        <v>3.7778088708549045</v>
      </c>
    </row>
    <row r="186" spans="1:60" ht="15.75" x14ac:dyDescent="0.25">
      <c r="A186" s="21">
        <v>2003</v>
      </c>
      <c r="B186" t="s">
        <v>18</v>
      </c>
      <c r="C186" s="14">
        <v>16.106000000000002</v>
      </c>
      <c r="D186" s="14">
        <v>4.6399999999999997</v>
      </c>
      <c r="E186" s="14">
        <v>10.468</v>
      </c>
      <c r="F186" s="14">
        <v>10.608000000000001</v>
      </c>
      <c r="G186" s="14">
        <v>17.46</v>
      </c>
      <c r="H186" s="14">
        <v>4.218</v>
      </c>
      <c r="I186" s="14">
        <v>2.9</v>
      </c>
      <c r="J186" s="14">
        <v>3.5619999999999998</v>
      </c>
      <c r="K186" s="14">
        <v>16.010000000000002</v>
      </c>
      <c r="L186" s="14">
        <v>5.0750000000000002</v>
      </c>
      <c r="M186" s="14">
        <v>10.565</v>
      </c>
      <c r="N186" s="14">
        <v>38.488999999999997</v>
      </c>
      <c r="O186" s="14">
        <v>58.718000000000004</v>
      </c>
      <c r="P186" s="14">
        <v>16.818999999999999</v>
      </c>
      <c r="Q186" s="14">
        <v>38.046999999999997</v>
      </c>
      <c r="R186" s="14">
        <v>45.823999999999998</v>
      </c>
      <c r="S186" s="14">
        <v>56.642000000000003</v>
      </c>
      <c r="T186" s="14">
        <v>51.210999999999999</v>
      </c>
      <c r="U186" s="14">
        <v>7.2859999999999996</v>
      </c>
      <c r="V186" s="14">
        <v>9.859</v>
      </c>
      <c r="W186" s="14">
        <v>8.5670000000000002</v>
      </c>
      <c r="X186" s="14">
        <v>5.1769999999999996</v>
      </c>
      <c r="Y186" s="14">
        <v>1.1599999999999999</v>
      </c>
      <c r="Z186" s="14">
        <v>3.2010000000000001</v>
      </c>
      <c r="AA186" s="14">
        <v>72.283000000000001</v>
      </c>
      <c r="AB186" s="14">
        <v>58.768000000000001</v>
      </c>
      <c r="AC186" s="14">
        <v>65.578000000000003</v>
      </c>
      <c r="AD186" s="14">
        <v>340.71</v>
      </c>
      <c r="AE186" s="14">
        <v>319.84399999999999</v>
      </c>
      <c r="AF186" s="14">
        <v>330.416</v>
      </c>
      <c r="AG186" s="14">
        <v>7.2380000000000004</v>
      </c>
      <c r="AH186" s="19">
        <v>9.7463666304658805</v>
      </c>
      <c r="AI186" s="19">
        <v>1.6898984371039301</v>
      </c>
      <c r="AJ186" s="19">
        <v>5.7717651661146103</v>
      </c>
      <c r="AK186" s="14">
        <v>8.4359999999999999</v>
      </c>
      <c r="AL186" s="14">
        <v>1.353</v>
      </c>
      <c r="AM186" s="14">
        <v>4.9089999999999998</v>
      </c>
      <c r="AN186" s="14">
        <v>50.473999999999997</v>
      </c>
      <c r="AO186" s="14">
        <v>36.826999999999998</v>
      </c>
      <c r="AP186" s="14">
        <v>43.847000000000001</v>
      </c>
      <c r="AQ186" s="14">
        <v>6.95</v>
      </c>
      <c r="AR186" s="14">
        <v>2.7549999999999999</v>
      </c>
      <c r="AS186" s="14">
        <v>4.8609999999999998</v>
      </c>
      <c r="AT186" s="14">
        <v>6.375</v>
      </c>
      <c r="AU186" s="14">
        <v>1.0629999999999999</v>
      </c>
      <c r="AV186" s="14">
        <v>3.73</v>
      </c>
      <c r="AW186" s="14">
        <v>456.32499999999999</v>
      </c>
      <c r="AX186" s="14">
        <v>378.51499999999999</v>
      </c>
      <c r="AY186" s="14">
        <v>418.51900000000001</v>
      </c>
      <c r="AZ186" s="14">
        <v>4.5629999999999997</v>
      </c>
      <c r="BA186" s="14">
        <v>3.7850000000000001</v>
      </c>
      <c r="BB186" s="14">
        <v>4.1849999999999996</v>
      </c>
      <c r="BC186" s="14">
        <v>15.65</v>
      </c>
      <c r="BD186" s="14">
        <v>8.6189999999999998</v>
      </c>
      <c r="BE186" s="14">
        <v>16.414999999999999</v>
      </c>
      <c r="BF186" s="14">
        <v>18.344000000000001</v>
      </c>
      <c r="BG186" s="14">
        <v>11.226000000000001</v>
      </c>
      <c r="BH186" s="15">
        <v>6.398958204699305</v>
      </c>
    </row>
    <row r="187" spans="1:60" ht="15.75" x14ac:dyDescent="0.25">
      <c r="A187" s="21">
        <v>2003</v>
      </c>
      <c r="B187" t="s">
        <v>19</v>
      </c>
      <c r="C187" s="14">
        <v>19.251000000000001</v>
      </c>
      <c r="D187" s="14">
        <v>5.1630000000000003</v>
      </c>
      <c r="E187" s="14">
        <v>12.010999999999999</v>
      </c>
      <c r="F187" s="14">
        <v>26.035</v>
      </c>
      <c r="G187" s="14">
        <v>10.177</v>
      </c>
      <c r="H187" s="14">
        <v>2.177</v>
      </c>
      <c r="I187" s="14">
        <v>1.99</v>
      </c>
      <c r="J187" s="14">
        <v>2.081</v>
      </c>
      <c r="K187" s="14">
        <v>4.6980000000000004</v>
      </c>
      <c r="L187" s="14">
        <v>2.4740000000000002</v>
      </c>
      <c r="M187" s="14">
        <v>3.5510000000000002</v>
      </c>
      <c r="N187" s="14">
        <v>49.697000000000003</v>
      </c>
      <c r="O187" s="14">
        <v>99.921999999999997</v>
      </c>
      <c r="P187" s="14">
        <v>23.07</v>
      </c>
      <c r="Q187" s="14">
        <v>60.363</v>
      </c>
      <c r="R187" s="14">
        <v>41.423999999999999</v>
      </c>
      <c r="S187" s="14">
        <v>49.314</v>
      </c>
      <c r="T187" s="14">
        <v>45.521999999999998</v>
      </c>
      <c r="U187" s="14">
        <v>10.37</v>
      </c>
      <c r="V187" s="14">
        <v>15.917999999999999</v>
      </c>
      <c r="W187" s="14">
        <v>13.288</v>
      </c>
      <c r="X187" s="14">
        <v>31.283000000000001</v>
      </c>
      <c r="Y187" s="14">
        <v>3.7639999999999998</v>
      </c>
      <c r="Z187" s="14">
        <v>17.116</v>
      </c>
      <c r="AA187" s="14">
        <v>36.268000000000001</v>
      </c>
      <c r="AB187" s="14">
        <v>28.986000000000001</v>
      </c>
      <c r="AC187" s="14">
        <v>32.539000000000001</v>
      </c>
      <c r="AD187" s="14">
        <v>343.30900000000003</v>
      </c>
      <c r="AE187" s="14">
        <v>299.10899999999998</v>
      </c>
      <c r="AF187" s="14">
        <v>320.73099999999999</v>
      </c>
      <c r="AG187" s="14">
        <v>9.625</v>
      </c>
      <c r="AH187" s="19">
        <v>5.8172402117475404</v>
      </c>
      <c r="AI187" s="19">
        <v>2.5132258510411001</v>
      </c>
      <c r="AJ187" s="19">
        <v>4.11067969006917</v>
      </c>
      <c r="AK187" s="14">
        <v>4.5839999999999996</v>
      </c>
      <c r="AL187" s="14">
        <v>1.667</v>
      </c>
      <c r="AM187" s="14">
        <v>3.0790000000000002</v>
      </c>
      <c r="AN187" s="14">
        <v>99.004999999999995</v>
      </c>
      <c r="AO187" s="14">
        <v>88.516999999999996</v>
      </c>
      <c r="AP187" s="14">
        <v>93.650999999999996</v>
      </c>
      <c r="AQ187" s="14">
        <v>6.3019999999999996</v>
      </c>
      <c r="AR187" s="14">
        <v>4.1950000000000003</v>
      </c>
      <c r="AS187" s="14">
        <v>5.2149999999999999</v>
      </c>
      <c r="AT187" s="14">
        <v>5.6150000000000002</v>
      </c>
      <c r="AU187" s="14">
        <v>1.56</v>
      </c>
      <c r="AV187" s="14">
        <v>3.5230000000000001</v>
      </c>
      <c r="AW187" s="14">
        <v>568.24800000000005</v>
      </c>
      <c r="AX187" s="14">
        <v>437.74700000000001</v>
      </c>
      <c r="AY187" s="14">
        <v>501.29199999999997</v>
      </c>
      <c r="AZ187" s="14">
        <v>5.6820000000000004</v>
      </c>
      <c r="BA187" s="14">
        <v>4.3769999999999998</v>
      </c>
      <c r="BB187" s="14">
        <v>5.0129999999999999</v>
      </c>
      <c r="BC187" s="14">
        <v>42.186</v>
      </c>
      <c r="BD187" s="14">
        <v>44.923000000000002</v>
      </c>
      <c r="BE187" s="14">
        <v>20.847000000000001</v>
      </c>
      <c r="BF187" s="14">
        <v>25.238</v>
      </c>
      <c r="BG187" s="14">
        <v>56.436999999999998</v>
      </c>
      <c r="BH187" s="15">
        <v>7.697951351656414</v>
      </c>
    </row>
    <row r="188" spans="1:60" ht="15.75" x14ac:dyDescent="0.25">
      <c r="A188" s="21">
        <v>2003</v>
      </c>
      <c r="B188" t="s">
        <v>20</v>
      </c>
      <c r="C188" s="14">
        <v>19.309999999999999</v>
      </c>
      <c r="D188" s="14">
        <v>4.7190000000000003</v>
      </c>
      <c r="E188" s="14">
        <v>11.808999999999999</v>
      </c>
      <c r="F188" s="14">
        <v>16.809000000000001</v>
      </c>
      <c r="G188" s="14">
        <v>11.257999999999999</v>
      </c>
      <c r="H188" s="14">
        <v>1.7869999999999999</v>
      </c>
      <c r="I188" s="14">
        <v>2.5019999999999998</v>
      </c>
      <c r="J188" s="14">
        <v>2.1549999999999998</v>
      </c>
      <c r="K188" s="14">
        <v>4.7510000000000003</v>
      </c>
      <c r="L188" s="14">
        <v>2.2519999999999998</v>
      </c>
      <c r="M188" s="14">
        <v>3.464</v>
      </c>
      <c r="N188" s="14">
        <v>43.984999999999999</v>
      </c>
      <c r="O188" s="14">
        <v>74.426000000000002</v>
      </c>
      <c r="P188" s="14">
        <v>20.199000000000002</v>
      </c>
      <c r="Q188" s="14">
        <v>46.5</v>
      </c>
      <c r="R188" s="14">
        <v>60.21</v>
      </c>
      <c r="S188" s="14">
        <v>69.927000000000007</v>
      </c>
      <c r="T188" s="14">
        <v>65.216999999999999</v>
      </c>
      <c r="U188" s="14">
        <v>7.4880000000000004</v>
      </c>
      <c r="V188" s="14">
        <v>14.157</v>
      </c>
      <c r="W188" s="14">
        <v>10.925000000000001</v>
      </c>
      <c r="X188" s="14">
        <v>11.516999999999999</v>
      </c>
      <c r="Y188" s="14">
        <v>1.859</v>
      </c>
      <c r="Z188" s="14">
        <v>6.54</v>
      </c>
      <c r="AA188" s="14">
        <v>36.453000000000003</v>
      </c>
      <c r="AB188" s="14">
        <v>28.707000000000001</v>
      </c>
      <c r="AC188" s="14">
        <v>32.460999999999999</v>
      </c>
      <c r="AD188" s="14">
        <v>375.05900000000003</v>
      </c>
      <c r="AE188" s="14">
        <v>318.95999999999998</v>
      </c>
      <c r="AF188" s="14">
        <v>346.15</v>
      </c>
      <c r="AG188" s="14">
        <v>7.7160000000000002</v>
      </c>
      <c r="AH188" s="19">
        <v>5.1478601413816101</v>
      </c>
      <c r="AI188" s="19">
        <v>2.1095479055399502</v>
      </c>
      <c r="AJ188" s="19">
        <v>3.5851846959786999</v>
      </c>
      <c r="AK188" s="14">
        <v>4.4850000000000003</v>
      </c>
      <c r="AL188" s="14">
        <v>1.2869999999999999</v>
      </c>
      <c r="AM188" s="14">
        <v>2.8370000000000002</v>
      </c>
      <c r="AN188" s="14">
        <v>94.191999999999993</v>
      </c>
      <c r="AO188" s="14">
        <v>80.007999999999996</v>
      </c>
      <c r="AP188" s="14">
        <v>86.882999999999996</v>
      </c>
      <c r="AQ188" s="14">
        <v>2.2429999999999999</v>
      </c>
      <c r="AR188" s="14">
        <v>2.2160000000000002</v>
      </c>
      <c r="AS188" s="14">
        <v>2.2290000000000001</v>
      </c>
      <c r="AT188" s="14">
        <v>6.0819999999999999</v>
      </c>
      <c r="AU188" s="14">
        <v>1.5009999999999999</v>
      </c>
      <c r="AV188" s="14">
        <v>3.7210000000000001</v>
      </c>
      <c r="AW188" s="14">
        <v>561.39099999999996</v>
      </c>
      <c r="AX188" s="14">
        <v>438.22199999999998</v>
      </c>
      <c r="AY188" s="14">
        <v>497.93700000000001</v>
      </c>
      <c r="AZ188" s="14">
        <v>5.6139999999999999</v>
      </c>
      <c r="BA188" s="14">
        <v>4.3819999999999997</v>
      </c>
      <c r="BB188" s="14">
        <v>4.9790000000000001</v>
      </c>
      <c r="BC188" s="14">
        <v>56.16</v>
      </c>
      <c r="BD188" s="14">
        <v>25.806999999999999</v>
      </c>
      <c r="BE188" s="14">
        <v>19.821000000000002</v>
      </c>
      <c r="BF188" s="14">
        <v>23.51</v>
      </c>
      <c r="BG188" s="14">
        <v>63.061</v>
      </c>
      <c r="BH188" s="15">
        <v>12.923979508690383</v>
      </c>
    </row>
    <row r="189" spans="1:60" ht="15.75" x14ac:dyDescent="0.25">
      <c r="A189" s="21">
        <v>2003</v>
      </c>
      <c r="B189" t="s">
        <v>30</v>
      </c>
      <c r="C189" s="14">
        <v>20.585000000000001</v>
      </c>
      <c r="D189" s="14">
        <v>4.2549999999999999</v>
      </c>
      <c r="E189" s="14">
        <v>12.23</v>
      </c>
      <c r="F189" s="14">
        <v>12.321999999999999</v>
      </c>
      <c r="G189" s="14">
        <v>13.417</v>
      </c>
      <c r="H189" s="14">
        <v>1.573</v>
      </c>
      <c r="I189" s="14">
        <v>2.1280000000000001</v>
      </c>
      <c r="J189" s="14">
        <v>1.857</v>
      </c>
      <c r="K189" s="14">
        <v>4.0650000000000004</v>
      </c>
      <c r="L189" s="14">
        <v>3.504</v>
      </c>
      <c r="M189" s="14">
        <v>3.778</v>
      </c>
      <c r="N189" s="14">
        <v>42.707999999999998</v>
      </c>
      <c r="O189" s="14">
        <v>74.998999999999995</v>
      </c>
      <c r="P189" s="14">
        <v>18.396999999999998</v>
      </c>
      <c r="Q189" s="14">
        <v>46.039000000000001</v>
      </c>
      <c r="R189" s="14">
        <v>41.04</v>
      </c>
      <c r="S189" s="14">
        <v>52.438000000000002</v>
      </c>
      <c r="T189" s="14">
        <v>46.936</v>
      </c>
      <c r="U189" s="14">
        <v>7.4740000000000002</v>
      </c>
      <c r="V189" s="14">
        <v>10.888</v>
      </c>
      <c r="W189" s="14">
        <v>9.2210000000000001</v>
      </c>
      <c r="X189" s="14">
        <v>8.26</v>
      </c>
      <c r="Y189" s="14">
        <v>1.1259999999999999</v>
      </c>
      <c r="Z189" s="14">
        <v>4.6100000000000003</v>
      </c>
      <c r="AA189" s="14">
        <v>38.811</v>
      </c>
      <c r="AB189" s="14">
        <v>35.417999999999999</v>
      </c>
      <c r="AC189" s="14">
        <v>37.075000000000003</v>
      </c>
      <c r="AD189" s="14">
        <v>327.137</v>
      </c>
      <c r="AE189" s="14">
        <v>274.45699999999999</v>
      </c>
      <c r="AF189" s="14">
        <v>300.24799999999999</v>
      </c>
      <c r="AG189" s="14">
        <v>6.8179999999999996</v>
      </c>
      <c r="AH189" s="19">
        <v>10.2114427450993</v>
      </c>
      <c r="AI189" s="19">
        <v>1.86226675108943</v>
      </c>
      <c r="AJ189" s="19">
        <v>5.9127249831806896</v>
      </c>
      <c r="AK189" s="14">
        <v>6.4249999999999998</v>
      </c>
      <c r="AL189" s="14">
        <v>1.377</v>
      </c>
      <c r="AM189" s="14">
        <v>3.8420000000000001</v>
      </c>
      <c r="AN189" s="14">
        <v>63.067</v>
      </c>
      <c r="AO189" s="14">
        <v>57.695</v>
      </c>
      <c r="AP189" s="14">
        <v>60.319000000000003</v>
      </c>
      <c r="AQ189" s="14">
        <v>3.278</v>
      </c>
      <c r="AR189" s="14">
        <v>2.5030000000000001</v>
      </c>
      <c r="AS189" s="14">
        <v>2.8809999999999998</v>
      </c>
      <c r="AT189" s="14">
        <v>4.0650000000000004</v>
      </c>
      <c r="AU189" s="14">
        <v>0.501</v>
      </c>
      <c r="AV189" s="14">
        <v>2.2410000000000001</v>
      </c>
      <c r="AW189" s="14">
        <v>470.05500000000001</v>
      </c>
      <c r="AX189" s="14">
        <v>357.80799999999999</v>
      </c>
      <c r="AY189" s="14">
        <v>412.68900000000002</v>
      </c>
      <c r="AZ189" s="14">
        <v>4.7009999999999996</v>
      </c>
      <c r="BA189" s="14">
        <v>3.5779999999999998</v>
      </c>
      <c r="BB189" s="14">
        <v>4.1269999999999998</v>
      </c>
      <c r="BC189" s="14">
        <v>27.145</v>
      </c>
      <c r="BD189" s="14">
        <v>16.5</v>
      </c>
      <c r="BE189" s="14">
        <v>19.715</v>
      </c>
      <c r="BF189" s="14">
        <v>22.448</v>
      </c>
      <c r="BG189" s="14">
        <v>44.067</v>
      </c>
      <c r="BH189" s="15">
        <v>9.2280574420654258</v>
      </c>
    </row>
    <row r="190" spans="1:60" ht="15.75" x14ac:dyDescent="0.25">
      <c r="A190" s="21">
        <v>2003</v>
      </c>
      <c r="B190" t="s">
        <v>21</v>
      </c>
      <c r="C190" s="14">
        <v>15.65</v>
      </c>
      <c r="D190" s="14">
        <v>5.3810000000000002</v>
      </c>
      <c r="E190" s="14">
        <v>10.657999999999999</v>
      </c>
      <c r="F190" s="14">
        <v>14.965999999999999</v>
      </c>
      <c r="G190" s="14">
        <v>6.1619999999999999</v>
      </c>
      <c r="H190" s="14">
        <v>1.32</v>
      </c>
      <c r="I190" s="14">
        <v>0.997</v>
      </c>
      <c r="J190" s="14">
        <v>1.163</v>
      </c>
      <c r="K190" s="14">
        <v>5.2789999999999999</v>
      </c>
      <c r="L190" s="14">
        <v>1.794</v>
      </c>
      <c r="M190" s="14">
        <v>3.585</v>
      </c>
      <c r="N190" s="14">
        <v>42.301000000000002</v>
      </c>
      <c r="O190" s="14">
        <v>80.322999999999993</v>
      </c>
      <c r="P190" s="14">
        <v>20.928000000000001</v>
      </c>
      <c r="Q190" s="14">
        <v>51.545999999999999</v>
      </c>
      <c r="R190" s="14">
        <v>20.175000000000001</v>
      </c>
      <c r="S190" s="14">
        <v>24.914000000000001</v>
      </c>
      <c r="T190" s="14">
        <v>22.478999999999999</v>
      </c>
      <c r="U190" s="14">
        <v>3.96</v>
      </c>
      <c r="V190" s="14">
        <v>3.9860000000000002</v>
      </c>
      <c r="W190" s="14">
        <v>3.9729999999999999</v>
      </c>
      <c r="X190" s="14">
        <v>18.855</v>
      </c>
      <c r="Y190" s="14">
        <v>4.5839999999999996</v>
      </c>
      <c r="Z190" s="14">
        <v>11.917999999999999</v>
      </c>
      <c r="AA190" s="14">
        <v>27.34</v>
      </c>
      <c r="AB190" s="14">
        <v>16.542999999999999</v>
      </c>
      <c r="AC190" s="14">
        <v>22.091000000000001</v>
      </c>
      <c r="AD190" s="14">
        <v>180.44399999999999</v>
      </c>
      <c r="AE190" s="14">
        <v>146.09399999999999</v>
      </c>
      <c r="AF190" s="14">
        <v>163.745</v>
      </c>
      <c r="AG190" s="14">
        <v>5.657</v>
      </c>
      <c r="AH190" s="19">
        <v>13.7312968294436</v>
      </c>
      <c r="AI190" s="19">
        <v>2.3871931859957698</v>
      </c>
      <c r="AJ190" s="19">
        <v>8.1789077652887201</v>
      </c>
      <c r="AK190" s="14">
        <v>10.936</v>
      </c>
      <c r="AL190" s="14">
        <v>1.794</v>
      </c>
      <c r="AM190" s="14">
        <v>6.492</v>
      </c>
      <c r="AN190" s="14">
        <v>52.795000000000002</v>
      </c>
      <c r="AO190" s="14">
        <v>37.869</v>
      </c>
      <c r="AP190" s="14">
        <v>45.539000000000001</v>
      </c>
      <c r="AQ190" s="14">
        <v>3.0169999999999999</v>
      </c>
      <c r="AR190" s="14">
        <v>1.395</v>
      </c>
      <c r="AS190" s="14">
        <v>2.2280000000000002</v>
      </c>
      <c r="AT190" s="14">
        <v>12.256</v>
      </c>
      <c r="AU190" s="14">
        <v>1.9930000000000001</v>
      </c>
      <c r="AV190" s="14">
        <v>7.2670000000000003</v>
      </c>
      <c r="AW190" s="14">
        <v>320.72699999999998</v>
      </c>
      <c r="AX190" s="14">
        <v>209.47399999999999</v>
      </c>
      <c r="AY190" s="14">
        <v>266.74</v>
      </c>
      <c r="AZ190" s="14">
        <v>3.2069999999999999</v>
      </c>
      <c r="BA190" s="14">
        <v>2.0950000000000002</v>
      </c>
      <c r="BB190" s="14">
        <v>2.6669999999999998</v>
      </c>
      <c r="BC190" s="14">
        <v>17.489000000000001</v>
      </c>
      <c r="BD190" s="14">
        <v>15.823</v>
      </c>
      <c r="BE190" s="14">
        <v>16.782</v>
      </c>
      <c r="BF190" s="14">
        <v>18.170000000000002</v>
      </c>
      <c r="BG190" s="14">
        <v>58.48</v>
      </c>
      <c r="BH190" s="15">
        <v>8.5213032581453643</v>
      </c>
    </row>
    <row r="191" spans="1:60" ht="15.75" x14ac:dyDescent="0.25">
      <c r="A191" s="21">
        <v>2003</v>
      </c>
      <c r="B191" t="s">
        <v>22</v>
      </c>
      <c r="C191" s="14">
        <v>17.236000000000001</v>
      </c>
      <c r="D191" s="14">
        <v>4.6669999999999998</v>
      </c>
      <c r="E191" s="14">
        <v>10.87</v>
      </c>
      <c r="F191" s="14">
        <v>20.196000000000002</v>
      </c>
      <c r="G191" s="14">
        <v>9.2279999999999998</v>
      </c>
      <c r="H191" s="14">
        <v>1.841</v>
      </c>
      <c r="I191" s="14">
        <v>3.702</v>
      </c>
      <c r="J191" s="14">
        <v>2.7890000000000001</v>
      </c>
      <c r="K191" s="14">
        <v>10.375</v>
      </c>
      <c r="L191" s="14">
        <v>4.1840000000000002</v>
      </c>
      <c r="M191" s="14">
        <v>7.2190000000000003</v>
      </c>
      <c r="N191" s="14">
        <v>49.466000000000001</v>
      </c>
      <c r="O191" s="14">
        <v>74.296999999999997</v>
      </c>
      <c r="P191" s="14">
        <v>17.382000000000001</v>
      </c>
      <c r="Q191" s="14">
        <v>45.366999999999997</v>
      </c>
      <c r="R191" s="14">
        <v>45.097000000000001</v>
      </c>
      <c r="S191" s="14">
        <v>55.122</v>
      </c>
      <c r="T191" s="14">
        <v>50.207000000000001</v>
      </c>
      <c r="U191" s="14">
        <v>9.5380000000000003</v>
      </c>
      <c r="V191" s="14">
        <v>13.6</v>
      </c>
      <c r="W191" s="14">
        <v>11.608000000000001</v>
      </c>
      <c r="X191" s="14">
        <v>10.877000000000001</v>
      </c>
      <c r="Y191" s="14">
        <v>1.127</v>
      </c>
      <c r="Z191" s="14">
        <v>5.907</v>
      </c>
      <c r="AA191" s="14">
        <v>53.295999999999999</v>
      </c>
      <c r="AB191" s="14">
        <v>41.442</v>
      </c>
      <c r="AC191" s="14">
        <v>47.253999999999998</v>
      </c>
      <c r="AD191" s="14">
        <v>348.72699999999998</v>
      </c>
      <c r="AE191" s="14">
        <v>312.14600000000002</v>
      </c>
      <c r="AF191" s="14">
        <v>330.12099999999998</v>
      </c>
      <c r="AG191" s="14">
        <v>9.5380000000000003</v>
      </c>
      <c r="AH191" s="19">
        <v>7.9275946356609603</v>
      </c>
      <c r="AI191" s="19">
        <v>1.67863392770963</v>
      </c>
      <c r="AJ191" s="19">
        <v>4.7276853252647504</v>
      </c>
      <c r="AK191" s="14">
        <v>7.7809999999999997</v>
      </c>
      <c r="AL191" s="14">
        <v>1.5289999999999999</v>
      </c>
      <c r="AM191" s="14">
        <v>4.5940000000000003</v>
      </c>
      <c r="AN191" s="14">
        <v>66.349000000000004</v>
      </c>
      <c r="AO191" s="14">
        <v>58.905000000000001</v>
      </c>
      <c r="AP191" s="14">
        <v>62.636000000000003</v>
      </c>
      <c r="AQ191" s="14">
        <v>4.6020000000000003</v>
      </c>
      <c r="AR191" s="14">
        <v>3.38</v>
      </c>
      <c r="AS191" s="14">
        <v>3.9790000000000001</v>
      </c>
      <c r="AT191" s="14">
        <v>3.681</v>
      </c>
      <c r="AU191" s="14">
        <v>0.80500000000000005</v>
      </c>
      <c r="AV191" s="14">
        <v>2.2559999999999998</v>
      </c>
      <c r="AW191" s="14">
        <v>505.01799999999997</v>
      </c>
      <c r="AX191" s="14">
        <v>403.15899999999999</v>
      </c>
      <c r="AY191" s="14">
        <v>453.34300000000002</v>
      </c>
      <c r="AZ191" s="14">
        <v>5.05</v>
      </c>
      <c r="BA191" s="14">
        <v>4.032</v>
      </c>
      <c r="BB191" s="14">
        <v>4.5330000000000004</v>
      </c>
      <c r="BC191" s="14">
        <v>40.273000000000003</v>
      </c>
      <c r="BD191" s="14">
        <v>24.914999999999999</v>
      </c>
      <c r="BE191" s="14">
        <v>20.044</v>
      </c>
      <c r="BF191" s="14">
        <v>23.838000000000001</v>
      </c>
      <c r="BG191" s="14">
        <v>64.748000000000005</v>
      </c>
      <c r="BH191" s="15">
        <v>6.8326262161563491</v>
      </c>
    </row>
    <row r="192" spans="1:60" ht="15.75" x14ac:dyDescent="0.25">
      <c r="A192" s="21">
        <v>2003</v>
      </c>
      <c r="B192" t="s">
        <v>23</v>
      </c>
      <c r="C192" s="14">
        <v>21.72</v>
      </c>
      <c r="D192" s="14">
        <v>4.7770000000000001</v>
      </c>
      <c r="E192" s="14">
        <v>13.271000000000001</v>
      </c>
      <c r="F192" s="14">
        <v>15.805</v>
      </c>
      <c r="G192" s="14">
        <v>17.37</v>
      </c>
      <c r="H192" s="14">
        <v>1.659</v>
      </c>
      <c r="I192" s="14">
        <v>1.9710000000000001</v>
      </c>
      <c r="J192" s="14">
        <v>1.8149999999999999</v>
      </c>
      <c r="K192" s="14">
        <v>21.72</v>
      </c>
      <c r="L192" s="14">
        <v>5.9139999999999997</v>
      </c>
      <c r="M192" s="14">
        <v>13.837999999999999</v>
      </c>
      <c r="N192" s="14">
        <v>57.677</v>
      </c>
      <c r="O192" s="14">
        <v>93.289000000000001</v>
      </c>
      <c r="P192" s="14">
        <v>18.423999999999999</v>
      </c>
      <c r="Q192" s="14">
        <v>55.957000000000001</v>
      </c>
      <c r="R192" s="14">
        <v>47.813000000000002</v>
      </c>
      <c r="S192" s="14">
        <v>51.634</v>
      </c>
      <c r="T192" s="14">
        <v>49.718000000000004</v>
      </c>
      <c r="U192" s="14">
        <v>11.010999999999999</v>
      </c>
      <c r="V192" s="14">
        <v>14.406000000000001</v>
      </c>
      <c r="W192" s="14">
        <v>12.704000000000001</v>
      </c>
      <c r="X192" s="14">
        <v>30.166</v>
      </c>
      <c r="Y192" s="14">
        <v>1.9710000000000001</v>
      </c>
      <c r="Z192" s="14">
        <v>16.106000000000002</v>
      </c>
      <c r="AA192" s="14">
        <v>71.644999999999996</v>
      </c>
      <c r="AB192" s="14">
        <v>52.997999999999998</v>
      </c>
      <c r="AC192" s="14">
        <v>62.345999999999997</v>
      </c>
      <c r="AD192" s="14">
        <v>342.76299999999998</v>
      </c>
      <c r="AE192" s="14">
        <v>283.416</v>
      </c>
      <c r="AF192" s="14">
        <v>313.16899999999998</v>
      </c>
      <c r="AG192" s="14">
        <v>11.311999999999999</v>
      </c>
      <c r="AH192" s="19">
        <v>7.8330617871913804</v>
      </c>
      <c r="AI192" s="19">
        <v>1.19257502787644</v>
      </c>
      <c r="AJ192" s="19">
        <v>4.5375228479071703</v>
      </c>
      <c r="AK192" s="14">
        <v>8.0690000000000008</v>
      </c>
      <c r="AL192" s="14">
        <v>0.60699999999999998</v>
      </c>
      <c r="AM192" s="14">
        <v>4.3479999999999999</v>
      </c>
      <c r="AN192" s="14">
        <v>44.42</v>
      </c>
      <c r="AO192" s="14">
        <v>36.165999999999997</v>
      </c>
      <c r="AP192" s="14">
        <v>40.304000000000002</v>
      </c>
      <c r="AQ192" s="14">
        <v>6.8630000000000004</v>
      </c>
      <c r="AR192" s="14">
        <v>1.744</v>
      </c>
      <c r="AS192" s="14">
        <v>4.3099999999999996</v>
      </c>
      <c r="AT192" s="14">
        <v>5.1280000000000001</v>
      </c>
      <c r="AU192" s="14">
        <v>1.0609999999999999</v>
      </c>
      <c r="AV192" s="14">
        <v>3.1</v>
      </c>
      <c r="AW192" s="14">
        <v>487.56</v>
      </c>
      <c r="AX192" s="14">
        <v>346.87799999999999</v>
      </c>
      <c r="AY192" s="14">
        <v>417.40699999999998</v>
      </c>
      <c r="AZ192" s="14">
        <v>4.8760000000000003</v>
      </c>
      <c r="BA192" s="14">
        <v>3.4689999999999999</v>
      </c>
      <c r="BB192" s="14">
        <v>4.1740000000000004</v>
      </c>
      <c r="BC192" s="14">
        <v>24.3</v>
      </c>
      <c r="BD192" s="14">
        <v>12.497</v>
      </c>
      <c r="BE192" s="14">
        <v>18.843</v>
      </c>
      <c r="BF192" s="14">
        <v>21.425000000000001</v>
      </c>
      <c r="BG192" s="14">
        <v>19.239000000000001</v>
      </c>
      <c r="BH192" s="15">
        <v>3.2530562988614302</v>
      </c>
    </row>
    <row r="193" spans="1:60" ht="15.75" x14ac:dyDescent="0.25">
      <c r="A193" s="21">
        <v>2003</v>
      </c>
      <c r="B193" t="s">
        <v>24</v>
      </c>
      <c r="C193" s="14">
        <v>18.550999999999998</v>
      </c>
      <c r="D193" s="14">
        <v>5.6829999999999998</v>
      </c>
      <c r="E193" s="14">
        <v>12.179</v>
      </c>
      <c r="F193" s="14">
        <v>15.627000000000001</v>
      </c>
      <c r="G193" s="14">
        <v>18.89</v>
      </c>
      <c r="H193" s="14">
        <v>4.2430000000000003</v>
      </c>
      <c r="I193" s="14">
        <v>2.9689999999999999</v>
      </c>
      <c r="J193" s="14">
        <v>3.6120000000000001</v>
      </c>
      <c r="K193" s="14">
        <v>19.798999999999999</v>
      </c>
      <c r="L193" s="14">
        <v>5.1740000000000004</v>
      </c>
      <c r="M193" s="14">
        <v>12.557</v>
      </c>
      <c r="N193" s="14">
        <v>52.41</v>
      </c>
      <c r="O193" s="14">
        <v>83.186999999999998</v>
      </c>
      <c r="P193" s="14">
        <v>19.763000000000002</v>
      </c>
      <c r="Q193" s="14">
        <v>51.783000000000001</v>
      </c>
      <c r="R193" s="14">
        <v>48.914000000000001</v>
      </c>
      <c r="S193" s="14">
        <v>63.953000000000003</v>
      </c>
      <c r="T193" s="14">
        <v>56.360999999999997</v>
      </c>
      <c r="U193" s="14">
        <v>10.315</v>
      </c>
      <c r="V193" s="14">
        <v>13.231999999999999</v>
      </c>
      <c r="W193" s="14">
        <v>11.759</v>
      </c>
      <c r="X193" s="14">
        <v>17.053000000000001</v>
      </c>
      <c r="Y193" s="14">
        <v>1.8660000000000001</v>
      </c>
      <c r="Z193" s="14">
        <v>9.5329999999999995</v>
      </c>
      <c r="AA193" s="14">
        <v>95.498999999999995</v>
      </c>
      <c r="AB193" s="14">
        <v>63.274999999999999</v>
      </c>
      <c r="AC193" s="14">
        <v>79.543000000000006</v>
      </c>
      <c r="AD193" s="14">
        <v>402.62599999999998</v>
      </c>
      <c r="AE193" s="14">
        <v>324.77100000000002</v>
      </c>
      <c r="AF193" s="14">
        <v>364.077</v>
      </c>
      <c r="AG193" s="14">
        <v>10.066000000000001</v>
      </c>
      <c r="AH193" s="19">
        <v>14.154782547153101</v>
      </c>
      <c r="AI193" s="19">
        <v>3.41162636777787</v>
      </c>
      <c r="AJ193" s="19">
        <v>8.8583195879872196</v>
      </c>
      <c r="AK193" s="14">
        <v>12.728</v>
      </c>
      <c r="AL193" s="14">
        <v>1.9510000000000001</v>
      </c>
      <c r="AM193" s="14">
        <v>7.3920000000000003</v>
      </c>
      <c r="AN193" s="14">
        <v>76.614999999999995</v>
      </c>
      <c r="AO193" s="14">
        <v>57.506999999999998</v>
      </c>
      <c r="AP193" s="14">
        <v>67.153999999999996</v>
      </c>
      <c r="AQ193" s="14">
        <v>6.1559999999999997</v>
      </c>
      <c r="AR193" s="14">
        <v>2.629</v>
      </c>
      <c r="AS193" s="14">
        <v>4.41</v>
      </c>
      <c r="AT193" s="14">
        <v>6.1559999999999997</v>
      </c>
      <c r="AU193" s="14">
        <v>0.59399999999999997</v>
      </c>
      <c r="AV193" s="14">
        <v>3.4020000000000001</v>
      </c>
      <c r="AW193" s="14">
        <v>569.91499999999996</v>
      </c>
      <c r="AX193" s="14">
        <v>411.03199999999998</v>
      </c>
      <c r="AY193" s="14">
        <v>491.245</v>
      </c>
      <c r="AZ193" s="14">
        <v>5.6989999999999998</v>
      </c>
      <c r="BA193" s="14">
        <v>4.1100000000000003</v>
      </c>
      <c r="BB193" s="14">
        <v>4.9119999999999999</v>
      </c>
      <c r="BC193" s="14">
        <v>18.992000000000001</v>
      </c>
      <c r="BD193" s="14">
        <v>12.154999999999999</v>
      </c>
      <c r="BE193" s="14">
        <v>16.765000000000001</v>
      </c>
      <c r="BF193" s="14">
        <v>18.765999999999998</v>
      </c>
      <c r="BG193" s="14">
        <v>34.468000000000004</v>
      </c>
      <c r="BH193" s="15">
        <v>9.3447206158324079</v>
      </c>
    </row>
    <row r="194" spans="1:60" ht="15.75" x14ac:dyDescent="0.25">
      <c r="A194" s="21">
        <v>2003</v>
      </c>
      <c r="B194" t="s">
        <v>25</v>
      </c>
      <c r="C194" s="14">
        <v>24.626999999999999</v>
      </c>
      <c r="D194" s="14">
        <v>4.351</v>
      </c>
      <c r="E194" s="14">
        <v>14.426</v>
      </c>
      <c r="F194" s="14">
        <v>18.175000000000001</v>
      </c>
      <c r="G194" s="14">
        <v>8.3209999999999997</v>
      </c>
      <c r="H194" s="14">
        <v>2.1019999999999999</v>
      </c>
      <c r="I194" s="14">
        <v>2.3730000000000002</v>
      </c>
      <c r="J194" s="14">
        <v>2.2389999999999999</v>
      </c>
      <c r="K194" s="14">
        <v>6.8070000000000004</v>
      </c>
      <c r="L194" s="14">
        <v>4.2519999999999998</v>
      </c>
      <c r="M194" s="14">
        <v>5.5220000000000002</v>
      </c>
      <c r="N194" s="14">
        <v>67.361000000000004</v>
      </c>
      <c r="O194" s="14">
        <v>99.108000000000004</v>
      </c>
      <c r="P194" s="14">
        <v>17.007999999999999</v>
      </c>
      <c r="Q194" s="14">
        <v>57.805</v>
      </c>
      <c r="R194" s="14">
        <v>46.951000000000001</v>
      </c>
      <c r="S194" s="14">
        <v>54.484000000000002</v>
      </c>
      <c r="T194" s="14">
        <v>50.79</v>
      </c>
      <c r="U194" s="14">
        <v>12.914</v>
      </c>
      <c r="V194" s="14">
        <v>11.173999999999999</v>
      </c>
      <c r="W194" s="14">
        <v>12.038</v>
      </c>
      <c r="X194" s="14">
        <v>9.51</v>
      </c>
      <c r="Y194" s="14">
        <v>1.879</v>
      </c>
      <c r="Z194" s="14">
        <v>5.6710000000000003</v>
      </c>
      <c r="AA194" s="14">
        <v>43.948</v>
      </c>
      <c r="AB194" s="14">
        <v>30.751999999999999</v>
      </c>
      <c r="AC194" s="14">
        <v>37.308999999999997</v>
      </c>
      <c r="AD194" s="14">
        <v>306.53500000000003</v>
      </c>
      <c r="AE194" s="14">
        <v>259.66300000000001</v>
      </c>
      <c r="AF194" s="14">
        <v>283.452</v>
      </c>
      <c r="AG194" s="14">
        <v>11.311999999999999</v>
      </c>
      <c r="AH194" s="19">
        <v>16.5525543600933</v>
      </c>
      <c r="AI194" s="19">
        <v>3.85530091828449</v>
      </c>
      <c r="AJ194" s="19">
        <v>10.0768915984531</v>
      </c>
      <c r="AK194" s="14">
        <v>14.715999999999999</v>
      </c>
      <c r="AL194" s="14">
        <v>2.472</v>
      </c>
      <c r="AM194" s="14">
        <v>8.5559999999999992</v>
      </c>
      <c r="AN194" s="14">
        <v>77.183999999999997</v>
      </c>
      <c r="AO194" s="14">
        <v>51.616</v>
      </c>
      <c r="AP194" s="14">
        <v>64.320999999999998</v>
      </c>
      <c r="AQ194" s="14">
        <v>5.4059999999999997</v>
      </c>
      <c r="AR194" s="14">
        <v>2.5710000000000002</v>
      </c>
      <c r="AS194" s="14">
        <v>3.98</v>
      </c>
      <c r="AT194" s="14">
        <v>13.013999999999999</v>
      </c>
      <c r="AU194" s="14">
        <v>2.274</v>
      </c>
      <c r="AV194" s="14">
        <v>7.6109999999999998</v>
      </c>
      <c r="AW194" s="14">
        <v>490.23599999999999</v>
      </c>
      <c r="AX194" s="14">
        <v>336.39499999999998</v>
      </c>
      <c r="AY194" s="14">
        <v>413.33800000000002</v>
      </c>
      <c r="AZ194" s="14">
        <v>4.9020000000000001</v>
      </c>
      <c r="BA194" s="14">
        <v>3.3639999999999999</v>
      </c>
      <c r="BB194" s="14">
        <v>4.133</v>
      </c>
      <c r="BC194" s="14">
        <v>24.981999999999999</v>
      </c>
      <c r="BD194" s="14">
        <v>24.559000000000001</v>
      </c>
      <c r="BE194" s="14">
        <v>19.295999999999999</v>
      </c>
      <c r="BF194" s="14">
        <v>21.882000000000001</v>
      </c>
      <c r="BG194" s="14">
        <v>45.329000000000001</v>
      </c>
      <c r="BH194" s="15">
        <v>9.0039971978406896</v>
      </c>
    </row>
    <row r="195" spans="1:60" ht="15.75" x14ac:dyDescent="0.25">
      <c r="A195" s="21">
        <v>2003</v>
      </c>
      <c r="B195" t="s">
        <v>26</v>
      </c>
      <c r="C195" s="14">
        <v>18.257999999999999</v>
      </c>
      <c r="D195" s="14">
        <v>4.9480000000000004</v>
      </c>
      <c r="E195" s="14">
        <v>11.611000000000001</v>
      </c>
      <c r="F195" s="14">
        <v>15.513999999999999</v>
      </c>
      <c r="G195" s="14">
        <v>17.105</v>
      </c>
      <c r="H195" s="14">
        <v>2.4929999999999999</v>
      </c>
      <c r="I195" s="14">
        <v>3.544</v>
      </c>
      <c r="J195" s="14">
        <v>3.02</v>
      </c>
      <c r="K195" s="14">
        <v>13.879</v>
      </c>
      <c r="L195" s="14">
        <v>4.2789999999999999</v>
      </c>
      <c r="M195" s="14">
        <v>9.0609999999999999</v>
      </c>
      <c r="N195" s="14">
        <v>36.947000000000003</v>
      </c>
      <c r="O195" s="14">
        <v>71.617999999999995</v>
      </c>
      <c r="P195" s="14">
        <v>15.645</v>
      </c>
      <c r="Q195" s="14">
        <v>43.591999999999999</v>
      </c>
      <c r="R195" s="14">
        <v>55.784999999999997</v>
      </c>
      <c r="S195" s="14">
        <v>67.930000000000007</v>
      </c>
      <c r="T195" s="14">
        <v>61.881</v>
      </c>
      <c r="U195" s="14">
        <v>9.5</v>
      </c>
      <c r="V195" s="14">
        <v>10.363</v>
      </c>
      <c r="W195" s="14">
        <v>9.9329999999999998</v>
      </c>
      <c r="X195" s="14">
        <v>13.003</v>
      </c>
      <c r="Y195" s="14">
        <v>2.14</v>
      </c>
      <c r="Z195" s="14">
        <v>7.5510000000000002</v>
      </c>
      <c r="AA195" s="14">
        <v>72.628</v>
      </c>
      <c r="AB195" s="14">
        <v>50.747</v>
      </c>
      <c r="AC195" s="14">
        <v>61.646000000000001</v>
      </c>
      <c r="AD195" s="14">
        <v>350.072</v>
      </c>
      <c r="AE195" s="14">
        <v>301.20699999999999</v>
      </c>
      <c r="AF195" s="14">
        <v>325.68</v>
      </c>
      <c r="AG195" s="14">
        <v>7.0739999999999998</v>
      </c>
      <c r="AH195" s="19">
        <v>6.7332430842505904</v>
      </c>
      <c r="AI195" s="19">
        <v>1.06645432376131</v>
      </c>
      <c r="AJ195" s="19">
        <v>3.9042535067295101</v>
      </c>
      <c r="AK195" s="14">
        <v>8.0850000000000009</v>
      </c>
      <c r="AL195" s="14">
        <v>0.93600000000000005</v>
      </c>
      <c r="AM195" s="14">
        <v>4.4969999999999999</v>
      </c>
      <c r="AN195" s="14">
        <v>49.991</v>
      </c>
      <c r="AO195" s="14">
        <v>34.834000000000003</v>
      </c>
      <c r="AP195" s="14">
        <v>42.552</v>
      </c>
      <c r="AQ195" s="14">
        <v>4.9859999999999998</v>
      </c>
      <c r="AR195" s="14">
        <v>2.2730000000000001</v>
      </c>
      <c r="AS195" s="14">
        <v>3.6240000000000001</v>
      </c>
      <c r="AT195" s="14">
        <v>8.1519999999999992</v>
      </c>
      <c r="AU195" s="14">
        <v>1.6719999999999999</v>
      </c>
      <c r="AV195" s="14">
        <v>4.899</v>
      </c>
      <c r="AW195" s="14">
        <v>478.21600000000001</v>
      </c>
      <c r="AX195" s="14">
        <v>357.90499999999997</v>
      </c>
      <c r="AY195" s="14">
        <v>418.2</v>
      </c>
      <c r="AZ195" s="14">
        <v>4.782</v>
      </c>
      <c r="BA195" s="14">
        <v>3.5790000000000002</v>
      </c>
      <c r="BB195" s="14">
        <v>4.1820000000000004</v>
      </c>
      <c r="BC195" s="14">
        <v>9.6519999999999992</v>
      </c>
      <c r="BD195" s="14">
        <v>9.6519999999999992</v>
      </c>
      <c r="BE195" s="14">
        <v>18.274000000000001</v>
      </c>
      <c r="BF195" s="14">
        <v>20.768999999999998</v>
      </c>
      <c r="BG195" s="14">
        <v>34.380000000000003</v>
      </c>
      <c r="BH195" s="15">
        <v>7.2666468722164055</v>
      </c>
    </row>
    <row r="196" spans="1:60" ht="15.75" x14ac:dyDescent="0.25">
      <c r="A196" s="21">
        <v>2003</v>
      </c>
      <c r="B196" t="s">
        <v>27</v>
      </c>
      <c r="C196" s="14">
        <v>18.297999999999998</v>
      </c>
      <c r="D196" s="14">
        <v>5.1870000000000003</v>
      </c>
      <c r="E196" s="14">
        <v>11.615</v>
      </c>
      <c r="F196" s="14">
        <v>18.042999999999999</v>
      </c>
      <c r="G196" s="14">
        <v>10.826000000000001</v>
      </c>
      <c r="H196" s="14">
        <v>1.9259999999999999</v>
      </c>
      <c r="I196" s="14">
        <v>1.667</v>
      </c>
      <c r="J196" s="14">
        <v>1.794</v>
      </c>
      <c r="K196" s="14">
        <v>3.0819999999999999</v>
      </c>
      <c r="L196" s="14">
        <v>2.7789999999999999</v>
      </c>
      <c r="M196" s="14">
        <v>2.927</v>
      </c>
      <c r="N196" s="14">
        <v>38.530999999999999</v>
      </c>
      <c r="O196" s="14">
        <v>69.531999999999996</v>
      </c>
      <c r="P196" s="14">
        <v>21.859000000000002</v>
      </c>
      <c r="Q196" s="14">
        <v>45.325000000000003</v>
      </c>
      <c r="R196" s="14">
        <v>55.856999999999999</v>
      </c>
      <c r="S196" s="14">
        <v>60.204000000000001</v>
      </c>
      <c r="T196" s="14">
        <v>58.073</v>
      </c>
      <c r="U196" s="14">
        <v>10.208</v>
      </c>
      <c r="V196" s="14">
        <v>13.708</v>
      </c>
      <c r="W196" s="14">
        <v>11.992000000000001</v>
      </c>
      <c r="X196" s="14">
        <v>5.7779999999999996</v>
      </c>
      <c r="Y196" s="14">
        <v>1.2969999999999999</v>
      </c>
      <c r="Z196" s="14">
        <v>3.4940000000000002</v>
      </c>
      <c r="AA196" s="14">
        <v>27.158000000000001</v>
      </c>
      <c r="AB196" s="14">
        <v>19.451000000000001</v>
      </c>
      <c r="AC196" s="14">
        <v>23.228999999999999</v>
      </c>
      <c r="AD196" s="14">
        <v>303.36099999999999</v>
      </c>
      <c r="AE196" s="14">
        <v>283.42200000000003</v>
      </c>
      <c r="AF196" s="14">
        <v>293.29199999999997</v>
      </c>
      <c r="AG196" s="14">
        <v>6.5490000000000004</v>
      </c>
      <c r="AH196" s="19">
        <v>6.3179790243096399</v>
      </c>
      <c r="AI196" s="19">
        <v>1.87019010482416</v>
      </c>
      <c r="AJ196" s="19">
        <v>4.0510527971328099</v>
      </c>
      <c r="AK196" s="14">
        <v>4.0449999999999999</v>
      </c>
      <c r="AL196" s="14">
        <v>1.482</v>
      </c>
      <c r="AM196" s="14">
        <v>2.738</v>
      </c>
      <c r="AN196" s="14">
        <v>79.741</v>
      </c>
      <c r="AO196" s="14">
        <v>64.650000000000006</v>
      </c>
      <c r="AP196" s="14">
        <v>72.236999999999995</v>
      </c>
      <c r="AQ196" s="14">
        <v>1.1559999999999999</v>
      </c>
      <c r="AR196" s="14">
        <v>0.37</v>
      </c>
      <c r="AS196" s="14">
        <v>0.755</v>
      </c>
      <c r="AT196" s="14">
        <v>4.2370000000000001</v>
      </c>
      <c r="AU196" s="14">
        <v>0.37</v>
      </c>
      <c r="AV196" s="14">
        <v>2.266</v>
      </c>
      <c r="AW196" s="14">
        <v>462.65</v>
      </c>
      <c r="AX196" s="14">
        <v>383.45299999999997</v>
      </c>
      <c r="AY196" s="14">
        <v>422.65699999999998</v>
      </c>
      <c r="AZ196" s="14">
        <v>4.6260000000000003</v>
      </c>
      <c r="BA196" s="14">
        <v>3.835</v>
      </c>
      <c r="BB196" s="14">
        <v>4.2270000000000003</v>
      </c>
      <c r="BC196" s="14">
        <v>54.945</v>
      </c>
      <c r="BD196" s="14">
        <v>20.120999999999999</v>
      </c>
      <c r="BE196" s="14">
        <v>18.09</v>
      </c>
      <c r="BF196" s="14">
        <v>20.315999999999999</v>
      </c>
      <c r="BG196" s="14">
        <v>60.085000000000001</v>
      </c>
      <c r="BH196" s="15">
        <v>10.251980923053813</v>
      </c>
    </row>
    <row r="197" spans="1:60" ht="15.75" x14ac:dyDescent="0.25">
      <c r="A197" s="21">
        <v>2003</v>
      </c>
      <c r="B197" t="s">
        <v>36</v>
      </c>
      <c r="C197" s="14">
        <v>8.4849999999999994</v>
      </c>
      <c r="D197" s="14">
        <v>2.512</v>
      </c>
      <c r="E197" s="14">
        <v>5.4379999999999997</v>
      </c>
      <c r="F197" s="14">
        <v>24.507999999999999</v>
      </c>
      <c r="G197" s="14">
        <v>13.343</v>
      </c>
      <c r="H197" s="14">
        <v>2.8940000000000001</v>
      </c>
      <c r="I197" s="14">
        <v>2.944</v>
      </c>
      <c r="J197" s="14">
        <v>2.92</v>
      </c>
      <c r="K197" s="14">
        <v>7.2080000000000002</v>
      </c>
      <c r="L197" s="14">
        <v>3.1059999999999999</v>
      </c>
      <c r="M197" s="14">
        <v>5.1059999999999999</v>
      </c>
      <c r="N197" s="14">
        <v>46.567999999999998</v>
      </c>
      <c r="O197" s="14">
        <v>72.418000000000006</v>
      </c>
      <c r="P197" s="14">
        <v>16.771999999999998</v>
      </c>
      <c r="Q197" s="14">
        <v>43.933999999999997</v>
      </c>
      <c r="R197" s="14">
        <v>55.42</v>
      </c>
      <c r="S197" s="14">
        <v>64.17</v>
      </c>
      <c r="T197" s="14">
        <v>59.930999999999997</v>
      </c>
      <c r="U197" s="14">
        <v>10.358000000000001</v>
      </c>
      <c r="V197" s="14">
        <v>11.532</v>
      </c>
      <c r="W197" s="14">
        <v>10.959</v>
      </c>
      <c r="X197" s="14">
        <v>10.102</v>
      </c>
      <c r="Y197" s="14">
        <v>1.377</v>
      </c>
      <c r="Z197" s="14">
        <v>5.6319999999999997</v>
      </c>
      <c r="AA197" s="14">
        <v>61.265999999999998</v>
      </c>
      <c r="AB197" s="14">
        <v>46.533999999999999</v>
      </c>
      <c r="AC197" s="14">
        <v>53.718000000000004</v>
      </c>
      <c r="AD197" s="14">
        <v>413.02800000000002</v>
      </c>
      <c r="AE197" s="14">
        <v>338.56400000000002</v>
      </c>
      <c r="AF197" s="14">
        <v>374.90300000000002</v>
      </c>
      <c r="AG197" s="14">
        <v>9.7330000000000005</v>
      </c>
      <c r="AH197" s="19">
        <v>5.14683231393255</v>
      </c>
      <c r="AI197" s="19">
        <v>1.9471289583509099</v>
      </c>
      <c r="AJ197" s="19">
        <v>3.50830804274079</v>
      </c>
      <c r="AK197" s="14">
        <v>5.42</v>
      </c>
      <c r="AL197" s="14">
        <v>1.161</v>
      </c>
      <c r="AM197" s="14">
        <v>3.238</v>
      </c>
      <c r="AN197" s="14">
        <v>81.186999999999998</v>
      </c>
      <c r="AO197" s="14">
        <v>58.281999999999996</v>
      </c>
      <c r="AP197" s="14">
        <v>69.478999999999999</v>
      </c>
      <c r="AQ197" s="14">
        <v>7.35</v>
      </c>
      <c r="AR197" s="14">
        <v>3.97</v>
      </c>
      <c r="AS197" s="14">
        <v>5.6180000000000003</v>
      </c>
      <c r="AT197" s="14">
        <v>14.472</v>
      </c>
      <c r="AU197" s="14">
        <v>3.2410000000000001</v>
      </c>
      <c r="AV197" s="14">
        <v>8.718</v>
      </c>
      <c r="AW197" s="14">
        <v>578.06799999999998</v>
      </c>
      <c r="AX197" s="14">
        <v>425.12299999999999</v>
      </c>
      <c r="AY197" s="14">
        <v>499.78800000000001</v>
      </c>
      <c r="AZ197" s="14">
        <v>5.7809999999999997</v>
      </c>
      <c r="BA197" s="14">
        <v>4.2510000000000003</v>
      </c>
      <c r="BB197" s="14">
        <v>4.9980000000000002</v>
      </c>
      <c r="BC197" s="14">
        <v>28.42</v>
      </c>
      <c r="BD197" s="14">
        <v>28.68</v>
      </c>
      <c r="BE197" s="14">
        <v>20.038</v>
      </c>
      <c r="BF197" s="14">
        <v>23.916</v>
      </c>
      <c r="BG197" s="14">
        <v>62.447000000000003</v>
      </c>
      <c r="BH197" s="15">
        <v>9.1744338225036035</v>
      </c>
    </row>
    <row r="198" spans="1:60" ht="15.75" x14ac:dyDescent="0.25">
      <c r="A198" s="21">
        <v>2003</v>
      </c>
      <c r="B198" t="s">
        <v>28</v>
      </c>
      <c r="C198" s="14">
        <v>17.43</v>
      </c>
      <c r="D198" s="14">
        <v>3.7629999999999999</v>
      </c>
      <c r="E198" s="14">
        <v>10.564</v>
      </c>
      <c r="F198" s="14">
        <v>23.529</v>
      </c>
      <c r="G198" s="14">
        <v>11.086</v>
      </c>
      <c r="H198" s="14">
        <v>1.899</v>
      </c>
      <c r="I198" s="14">
        <v>1.881</v>
      </c>
      <c r="J198" s="14">
        <v>1.89</v>
      </c>
      <c r="K198" s="14">
        <v>6.7039999999999997</v>
      </c>
      <c r="L198" s="14">
        <v>1.66</v>
      </c>
      <c r="M198" s="14">
        <v>4.17</v>
      </c>
      <c r="N198" s="14">
        <v>41.253</v>
      </c>
      <c r="O198" s="14">
        <v>68.825000000000003</v>
      </c>
      <c r="P198" s="14">
        <v>18.923999999999999</v>
      </c>
      <c r="Q198" s="14">
        <v>43.755000000000003</v>
      </c>
      <c r="R198" s="14">
        <v>40.557000000000002</v>
      </c>
      <c r="S198" s="14">
        <v>63.081000000000003</v>
      </c>
      <c r="T198" s="14">
        <v>51.872999999999998</v>
      </c>
      <c r="U198" s="14">
        <v>4.8040000000000003</v>
      </c>
      <c r="V198" s="14">
        <v>5.2009999999999996</v>
      </c>
      <c r="W198" s="14">
        <v>5.0039999999999996</v>
      </c>
      <c r="X198" s="14">
        <v>4.2460000000000004</v>
      </c>
      <c r="Y198" s="14">
        <v>1.3280000000000001</v>
      </c>
      <c r="Z198" s="14">
        <v>2.78</v>
      </c>
      <c r="AA198" s="14">
        <v>79.662000000000006</v>
      </c>
      <c r="AB198" s="14">
        <v>59.427999999999997</v>
      </c>
      <c r="AC198" s="14">
        <v>69.552999999999997</v>
      </c>
      <c r="AD198" s="14">
        <v>392.726</v>
      </c>
      <c r="AE198" s="14">
        <v>357.346</v>
      </c>
      <c r="AF198" s="14">
        <v>375.00700000000001</v>
      </c>
      <c r="AG198" s="14">
        <v>8.2680000000000007</v>
      </c>
      <c r="AH198" s="19">
        <v>18.4851819937264</v>
      </c>
      <c r="AI198" s="19">
        <v>3.4151158720356101</v>
      </c>
      <c r="AJ198" s="19">
        <v>10.952871359237101</v>
      </c>
      <c r="AK198" s="14">
        <v>15.083</v>
      </c>
      <c r="AL198" s="14">
        <v>2.7669999999999999</v>
      </c>
      <c r="AM198" s="14">
        <v>8.8960000000000008</v>
      </c>
      <c r="AN198" s="14">
        <v>68.489999999999995</v>
      </c>
      <c r="AO198" s="14">
        <v>54.226999999999997</v>
      </c>
      <c r="AP198" s="14">
        <v>61.323999999999998</v>
      </c>
      <c r="AQ198" s="14">
        <v>3.5750000000000002</v>
      </c>
      <c r="AR198" s="14">
        <v>2.2130000000000001</v>
      </c>
      <c r="AS198" s="14">
        <v>2.891</v>
      </c>
      <c r="AT198" s="14">
        <v>6.9269999999999996</v>
      </c>
      <c r="AU198" s="14">
        <v>1.4390000000000001</v>
      </c>
      <c r="AV198" s="14">
        <v>4.17</v>
      </c>
      <c r="AW198" s="14">
        <v>553.95000000000005</v>
      </c>
      <c r="AX198" s="14">
        <v>459.38099999999997</v>
      </c>
      <c r="AY198" s="14">
        <v>506.495</v>
      </c>
      <c r="AZ198" s="14">
        <v>5.5389999999999997</v>
      </c>
      <c r="BA198" s="14">
        <v>4.5940000000000003</v>
      </c>
      <c r="BB198" s="14">
        <v>5.0650000000000004</v>
      </c>
      <c r="BC198" s="14">
        <v>25.923999999999999</v>
      </c>
      <c r="BD198" s="14">
        <v>26.981999999999999</v>
      </c>
      <c r="BE198" s="14">
        <v>19.815000000000001</v>
      </c>
      <c r="BF198" s="14">
        <v>23.298999999999999</v>
      </c>
      <c r="BG198" s="14">
        <v>56.110999999999997</v>
      </c>
      <c r="BH198" s="15">
        <v>7.5883075936514723</v>
      </c>
    </row>
    <row r="199" spans="1:60" ht="15.75" x14ac:dyDescent="0.25">
      <c r="A199" s="21">
        <v>2003</v>
      </c>
      <c r="B199" t="s">
        <v>29</v>
      </c>
      <c r="C199" s="14">
        <v>15.055</v>
      </c>
      <c r="D199" s="14">
        <v>4.7160000000000002</v>
      </c>
      <c r="E199" s="14">
        <v>9.75</v>
      </c>
      <c r="F199" s="14">
        <v>16.181000000000001</v>
      </c>
      <c r="G199" s="14">
        <v>16.780999999999999</v>
      </c>
      <c r="H199" s="14">
        <v>3.6539999999999999</v>
      </c>
      <c r="I199" s="14">
        <v>2.2189999999999999</v>
      </c>
      <c r="J199" s="14">
        <v>2.9180000000000001</v>
      </c>
      <c r="K199" s="14">
        <v>10.67</v>
      </c>
      <c r="L199" s="14">
        <v>4.8540000000000001</v>
      </c>
      <c r="M199" s="14">
        <v>7.7569999999999997</v>
      </c>
      <c r="N199" s="14">
        <v>72.783000000000001</v>
      </c>
      <c r="O199" s="14">
        <v>101.874</v>
      </c>
      <c r="P199" s="14">
        <v>33.286000000000001</v>
      </c>
      <c r="Q199" s="14">
        <v>66.751999999999995</v>
      </c>
      <c r="R199" s="14">
        <v>46.917000000000002</v>
      </c>
      <c r="S199" s="14">
        <v>57.142000000000003</v>
      </c>
      <c r="T199" s="14">
        <v>52.305999999999997</v>
      </c>
      <c r="U199" s="14">
        <v>9.5</v>
      </c>
      <c r="V199" s="14">
        <v>12.621</v>
      </c>
      <c r="W199" s="14">
        <v>11.102</v>
      </c>
      <c r="X199" s="14">
        <v>13.007999999999999</v>
      </c>
      <c r="Y199" s="14">
        <v>1.387</v>
      </c>
      <c r="Z199" s="14">
        <v>7.0449999999999999</v>
      </c>
      <c r="AA199" s="14">
        <v>52.472000000000001</v>
      </c>
      <c r="AB199" s="14">
        <v>43.134</v>
      </c>
      <c r="AC199" s="14">
        <v>47.750999999999998</v>
      </c>
      <c r="AD199" s="14">
        <v>371.83199999999999</v>
      </c>
      <c r="AE199" s="14">
        <v>328.00900000000001</v>
      </c>
      <c r="AF199" s="14">
        <v>349.916</v>
      </c>
      <c r="AG199" s="14">
        <v>14.324</v>
      </c>
      <c r="AH199" s="19">
        <v>5.78971746178786</v>
      </c>
      <c r="AI199" s="19">
        <v>2.1414804768363198</v>
      </c>
      <c r="AJ199" s="19">
        <v>3.8942254200200299</v>
      </c>
      <c r="AK199" s="14">
        <v>6.87</v>
      </c>
      <c r="AL199" s="14">
        <v>1.1100000000000001</v>
      </c>
      <c r="AM199" s="14">
        <v>3.9140000000000001</v>
      </c>
      <c r="AN199" s="14">
        <v>67.817999999999998</v>
      </c>
      <c r="AO199" s="14">
        <v>63.798999999999999</v>
      </c>
      <c r="AP199" s="14">
        <v>65.826999999999998</v>
      </c>
      <c r="AQ199" s="14">
        <v>2.7770000000000001</v>
      </c>
      <c r="AR199" s="14">
        <v>0.83199999999999996</v>
      </c>
      <c r="AS199" s="14">
        <v>1.7789999999999999</v>
      </c>
      <c r="AT199" s="14">
        <v>1.9</v>
      </c>
      <c r="AU199" s="14">
        <v>0.83199999999999996</v>
      </c>
      <c r="AV199" s="14">
        <v>1.3520000000000001</v>
      </c>
      <c r="AW199" s="14">
        <v>552.34</v>
      </c>
      <c r="AX199" s="14">
        <v>438.82499999999999</v>
      </c>
      <c r="AY199" s="14">
        <v>494.80599999999998</v>
      </c>
      <c r="AZ199" s="14">
        <v>5.5229999999999997</v>
      </c>
      <c r="BA199" s="14">
        <v>4.3879999999999999</v>
      </c>
      <c r="BB199" s="14">
        <v>4.9480000000000004</v>
      </c>
      <c r="BC199" s="14">
        <v>30.285</v>
      </c>
      <c r="BD199" s="14">
        <v>14.846</v>
      </c>
      <c r="BE199" s="14">
        <v>20.186</v>
      </c>
      <c r="BF199" s="14">
        <v>24.213999999999999</v>
      </c>
      <c r="BG199" s="14">
        <v>64.028000000000006</v>
      </c>
      <c r="BH199" s="15">
        <v>8.6437718277066349</v>
      </c>
    </row>
    <row r="200" spans="1:60" ht="15.75" x14ac:dyDescent="0.25">
      <c r="A200" s="21">
        <v>2004</v>
      </c>
      <c r="B200" t="s">
        <v>2</v>
      </c>
      <c r="C200" s="14">
        <v>16.989999999999998</v>
      </c>
      <c r="D200" s="14">
        <v>4.7300000000000004</v>
      </c>
      <c r="E200" s="14">
        <v>10.757999999999999</v>
      </c>
      <c r="F200" s="14">
        <v>16.190000000000001</v>
      </c>
      <c r="G200" s="14">
        <v>15.895</v>
      </c>
      <c r="H200" s="14">
        <v>2.9969999999999999</v>
      </c>
      <c r="I200" s="14">
        <v>2.9969999999999999</v>
      </c>
      <c r="J200" s="14">
        <v>2.9969999999999999</v>
      </c>
      <c r="K200" s="14">
        <v>8.9320000000000004</v>
      </c>
      <c r="L200" s="14">
        <v>4.181</v>
      </c>
      <c r="M200" s="14">
        <v>6.5149999999999997</v>
      </c>
      <c r="N200" s="14">
        <v>46.244999999999997</v>
      </c>
      <c r="O200" s="14">
        <v>77.762</v>
      </c>
      <c r="P200" s="14">
        <v>19.995000000000001</v>
      </c>
      <c r="Q200" s="14">
        <v>48.406999999999996</v>
      </c>
      <c r="R200" s="14">
        <v>55.03</v>
      </c>
      <c r="S200" s="14">
        <v>63.314</v>
      </c>
      <c r="T200" s="14">
        <v>59.256</v>
      </c>
      <c r="U200" s="14">
        <v>9.968</v>
      </c>
      <c r="V200" s="14">
        <v>13.218</v>
      </c>
      <c r="W200" s="14">
        <v>11.625</v>
      </c>
      <c r="X200" s="14">
        <v>15.62</v>
      </c>
      <c r="Y200" s="14">
        <v>2.2349999999999999</v>
      </c>
      <c r="Z200" s="14">
        <v>8.8149999999999995</v>
      </c>
      <c r="AA200" s="14">
        <v>54.295999999999999</v>
      </c>
      <c r="AB200" s="14">
        <v>42.045999999999999</v>
      </c>
      <c r="AC200" s="14">
        <v>48.072000000000003</v>
      </c>
      <c r="AD200" s="14">
        <v>352.55900000000003</v>
      </c>
      <c r="AE200" s="14">
        <v>312.3</v>
      </c>
      <c r="AF200" s="14">
        <v>332.16500000000002</v>
      </c>
      <c r="AG200" s="14">
        <v>8.76</v>
      </c>
      <c r="AH200" s="19">
        <v>7.7034873141154598</v>
      </c>
      <c r="AI200" s="19">
        <v>1.83544148183141</v>
      </c>
      <c r="AJ200" s="19">
        <v>4.7310972557469597</v>
      </c>
      <c r="AK200" s="14">
        <v>6.633</v>
      </c>
      <c r="AL200" s="14">
        <v>1.2689999999999999</v>
      </c>
      <c r="AM200" s="14">
        <v>3.907</v>
      </c>
      <c r="AN200" s="14">
        <v>67.02</v>
      </c>
      <c r="AO200" s="14">
        <v>53.792999999999999</v>
      </c>
      <c r="AP200" s="14">
        <v>60.325000000000003</v>
      </c>
      <c r="AQ200" s="14">
        <v>3.3580000000000001</v>
      </c>
      <c r="AR200" s="14">
        <v>1.7070000000000001</v>
      </c>
      <c r="AS200" s="14">
        <v>2.5179999999999998</v>
      </c>
      <c r="AT200" s="14">
        <v>7.5720000000000001</v>
      </c>
      <c r="AU200" s="14">
        <v>1.5269999999999999</v>
      </c>
      <c r="AV200" s="14">
        <v>4.4960000000000004</v>
      </c>
      <c r="AW200" s="14">
        <v>506.52300000000002</v>
      </c>
      <c r="AX200" s="14">
        <v>394.911</v>
      </c>
      <c r="AY200" s="14">
        <v>449.91</v>
      </c>
      <c r="AZ200" s="14">
        <v>5.0650000000000004</v>
      </c>
      <c r="BA200" s="14">
        <v>3.9489999999999998</v>
      </c>
      <c r="BB200" s="14">
        <v>4.4989999999999997</v>
      </c>
      <c r="BC200" s="14">
        <v>35.174999999999997</v>
      </c>
      <c r="BD200" s="14">
        <v>18.388000000000002</v>
      </c>
      <c r="BE200" s="14">
        <v>18.056000000000001</v>
      </c>
      <c r="BF200" s="14">
        <v>20.992000000000001</v>
      </c>
      <c r="BG200" s="14">
        <v>52.621000000000002</v>
      </c>
      <c r="BH200" s="15">
        <v>8.590491722515269</v>
      </c>
    </row>
    <row r="201" spans="1:60" ht="15.75" x14ac:dyDescent="0.25">
      <c r="A201" s="21">
        <v>2004</v>
      </c>
      <c r="B201" t="s">
        <v>3</v>
      </c>
      <c r="C201" s="14">
        <v>13.250999999999999</v>
      </c>
      <c r="D201" s="14">
        <v>3.6560000000000001</v>
      </c>
      <c r="E201" s="14">
        <v>8.4290000000000003</v>
      </c>
      <c r="F201" s="14">
        <v>13.384</v>
      </c>
      <c r="G201" s="14">
        <v>16.533000000000001</v>
      </c>
      <c r="H201" s="14">
        <v>2.3050000000000002</v>
      </c>
      <c r="I201" s="14">
        <v>3.1080000000000001</v>
      </c>
      <c r="J201" s="14">
        <v>2.7160000000000002</v>
      </c>
      <c r="K201" s="14">
        <v>8.6419999999999995</v>
      </c>
      <c r="L201" s="14">
        <v>6.9470000000000001</v>
      </c>
      <c r="M201" s="14">
        <v>7.774</v>
      </c>
      <c r="N201" s="14">
        <v>48.561</v>
      </c>
      <c r="O201" s="14">
        <v>68.56</v>
      </c>
      <c r="P201" s="14">
        <v>19.745000000000001</v>
      </c>
      <c r="Q201" s="14">
        <v>43.646000000000001</v>
      </c>
      <c r="R201" s="14">
        <v>52.235999999999997</v>
      </c>
      <c r="S201" s="14">
        <v>55.212000000000003</v>
      </c>
      <c r="T201" s="14">
        <v>53.761000000000003</v>
      </c>
      <c r="U201" s="14">
        <v>13.058999999999999</v>
      </c>
      <c r="V201" s="14">
        <v>14.26</v>
      </c>
      <c r="W201" s="14">
        <v>13.673999999999999</v>
      </c>
      <c r="X201" s="14">
        <v>3.073</v>
      </c>
      <c r="Y201" s="14">
        <v>0.73099999999999998</v>
      </c>
      <c r="Z201" s="14">
        <v>1.873</v>
      </c>
      <c r="AA201" s="14">
        <v>35.335999999999999</v>
      </c>
      <c r="AB201" s="14">
        <v>27.789000000000001</v>
      </c>
      <c r="AC201" s="14">
        <v>31.562999999999999</v>
      </c>
      <c r="AD201" s="14">
        <v>318.02499999999998</v>
      </c>
      <c r="AE201" s="14">
        <v>287.03100000000001</v>
      </c>
      <c r="AF201" s="14">
        <v>302.428</v>
      </c>
      <c r="AG201" s="14">
        <v>8.0660000000000007</v>
      </c>
      <c r="AH201" s="19">
        <v>11.846118915290401</v>
      </c>
      <c r="AI201" s="19">
        <v>2.3611189815077198</v>
      </c>
      <c r="AJ201" s="19">
        <v>6.9987112717865099</v>
      </c>
      <c r="AK201" s="14">
        <v>10.178000000000001</v>
      </c>
      <c r="AL201" s="14">
        <v>2.0110000000000001</v>
      </c>
      <c r="AM201" s="14">
        <v>5.9939999999999998</v>
      </c>
      <c r="AN201" s="14">
        <v>52.235999999999997</v>
      </c>
      <c r="AO201" s="14">
        <v>42.78</v>
      </c>
      <c r="AP201" s="14">
        <v>47.485999999999997</v>
      </c>
      <c r="AQ201" s="14">
        <v>1.1519999999999999</v>
      </c>
      <c r="AR201" s="14">
        <v>1.097</v>
      </c>
      <c r="AS201" s="14">
        <v>1.1240000000000001</v>
      </c>
      <c r="AT201" s="14">
        <v>4.9930000000000003</v>
      </c>
      <c r="AU201" s="14">
        <v>1.645</v>
      </c>
      <c r="AV201" s="14">
        <v>3.278</v>
      </c>
      <c r="AW201" s="14">
        <v>441.50900000000001</v>
      </c>
      <c r="AX201" s="14">
        <v>354.31</v>
      </c>
      <c r="AY201" s="14">
        <v>397.30500000000001</v>
      </c>
      <c r="AZ201" s="14">
        <v>4.415</v>
      </c>
      <c r="BA201" s="14">
        <v>3.5430000000000001</v>
      </c>
      <c r="BB201" s="14">
        <v>3.9729999999999999</v>
      </c>
      <c r="BC201" s="14">
        <v>10.051</v>
      </c>
      <c r="BD201" s="14">
        <v>9.2780000000000005</v>
      </c>
      <c r="BE201" s="14">
        <v>18.728000000000002</v>
      </c>
      <c r="BF201" s="14">
        <v>21.37</v>
      </c>
      <c r="BG201" s="14">
        <v>19.356999999999999</v>
      </c>
      <c r="BH201" s="15">
        <v>8.8266036932368088</v>
      </c>
    </row>
    <row r="202" spans="1:60" ht="15.75" x14ac:dyDescent="0.25">
      <c r="A202" s="21">
        <v>2004</v>
      </c>
      <c r="B202" t="s">
        <v>4</v>
      </c>
      <c r="C202" s="14">
        <v>8.0839999999999996</v>
      </c>
      <c r="D202" s="14">
        <v>3.0449999999999999</v>
      </c>
      <c r="E202" s="14">
        <v>5.6029999999999998</v>
      </c>
      <c r="F202" s="14">
        <v>12.157999999999999</v>
      </c>
      <c r="G202" s="14">
        <v>17.792999999999999</v>
      </c>
      <c r="H202" s="14">
        <v>4.218</v>
      </c>
      <c r="I202" s="14">
        <v>2.972</v>
      </c>
      <c r="J202" s="14">
        <v>3.6040000000000001</v>
      </c>
      <c r="K202" s="14">
        <v>9.1379999999999999</v>
      </c>
      <c r="L202" s="14">
        <v>4.5670000000000002</v>
      </c>
      <c r="M202" s="14">
        <v>6.8879999999999999</v>
      </c>
      <c r="N202" s="14">
        <v>41.777000000000001</v>
      </c>
      <c r="O202" s="14">
        <v>107.476</v>
      </c>
      <c r="P202" s="14">
        <v>28.055</v>
      </c>
      <c r="Q202" s="14">
        <v>68.378</v>
      </c>
      <c r="R202" s="14">
        <v>46.744</v>
      </c>
      <c r="S202" s="14">
        <v>54.371000000000002</v>
      </c>
      <c r="T202" s="14">
        <v>50.499000000000002</v>
      </c>
      <c r="U202" s="14">
        <v>6.0449999999999999</v>
      </c>
      <c r="V202" s="14">
        <v>9.9320000000000004</v>
      </c>
      <c r="W202" s="14">
        <v>7.9580000000000002</v>
      </c>
      <c r="X202" s="14">
        <v>28.257000000000001</v>
      </c>
      <c r="Y202" s="14">
        <v>2.9</v>
      </c>
      <c r="Z202" s="14">
        <v>15.773999999999999</v>
      </c>
      <c r="AA202" s="14">
        <v>72.891999999999996</v>
      </c>
      <c r="AB202" s="14">
        <v>46.469000000000001</v>
      </c>
      <c r="AC202" s="14">
        <v>59.884999999999998</v>
      </c>
      <c r="AD202" s="14">
        <v>341.19600000000003</v>
      </c>
      <c r="AE202" s="14">
        <v>267.28800000000001</v>
      </c>
      <c r="AF202" s="14">
        <v>304.88299999999998</v>
      </c>
      <c r="AG202" s="14">
        <v>6.8179999999999996</v>
      </c>
      <c r="AH202" s="19">
        <v>6.6777360669939396</v>
      </c>
      <c r="AI202" s="19">
        <v>1.30760465507257</v>
      </c>
      <c r="AJ202" s="19">
        <v>4.0388834323165703</v>
      </c>
      <c r="AK202" s="14">
        <v>6.8179999999999996</v>
      </c>
      <c r="AL202" s="14">
        <v>0.87</v>
      </c>
      <c r="AM202" s="14">
        <v>3.89</v>
      </c>
      <c r="AN202" s="14">
        <v>81.608999999999995</v>
      </c>
      <c r="AO202" s="14">
        <v>50.021000000000001</v>
      </c>
      <c r="AP202" s="14">
        <v>66.093999999999994</v>
      </c>
      <c r="AQ202" s="14">
        <v>11.667999999999999</v>
      </c>
      <c r="AR202" s="14">
        <v>2.9</v>
      </c>
      <c r="AS202" s="14">
        <v>7.3520000000000003</v>
      </c>
      <c r="AT202" s="14">
        <v>16.378</v>
      </c>
      <c r="AU202" s="14">
        <v>3.48</v>
      </c>
      <c r="AV202" s="14">
        <v>10.028</v>
      </c>
      <c r="AW202" s="14">
        <v>534.28700000000003</v>
      </c>
      <c r="AX202" s="14">
        <v>349.13499999999999</v>
      </c>
      <c r="AY202" s="14">
        <v>443.31799999999998</v>
      </c>
      <c r="AZ202" s="14">
        <v>5.343</v>
      </c>
      <c r="BA202" s="14">
        <v>3.4910000000000001</v>
      </c>
      <c r="BB202" s="14">
        <v>4.4329999999999998</v>
      </c>
      <c r="BC202" s="14">
        <v>22.876999999999999</v>
      </c>
      <c r="BD202" s="14">
        <v>8.2889999999999997</v>
      </c>
      <c r="BE202" s="14">
        <v>16.506</v>
      </c>
      <c r="BF202" s="14">
        <v>18.239999999999998</v>
      </c>
      <c r="BG202" s="14">
        <v>56.36</v>
      </c>
      <c r="BH202" s="15">
        <v>10.213143872113678</v>
      </c>
    </row>
    <row r="203" spans="1:60" ht="15.75" x14ac:dyDescent="0.25">
      <c r="A203" s="21">
        <v>2004</v>
      </c>
      <c r="B203" t="s">
        <v>5</v>
      </c>
      <c r="C203" s="14">
        <v>15.007</v>
      </c>
      <c r="D203" s="14">
        <v>3.2639999999999998</v>
      </c>
      <c r="E203" s="14">
        <v>9.3070000000000004</v>
      </c>
      <c r="F203" s="14">
        <v>11.615</v>
      </c>
      <c r="G203" s="14">
        <v>19.082000000000001</v>
      </c>
      <c r="H203" s="14">
        <v>1.5389999999999999</v>
      </c>
      <c r="I203" s="14">
        <v>4.8959999999999999</v>
      </c>
      <c r="J203" s="14">
        <v>3.1680000000000001</v>
      </c>
      <c r="K203" s="14">
        <v>16.545999999999999</v>
      </c>
      <c r="L203" s="14">
        <v>5.7110000000000003</v>
      </c>
      <c r="M203" s="14">
        <v>11.287000000000001</v>
      </c>
      <c r="N203" s="14">
        <v>44.820999999999998</v>
      </c>
      <c r="O203" s="14">
        <v>78.111999999999995</v>
      </c>
      <c r="P203" s="14">
        <v>22.846</v>
      </c>
      <c r="Q203" s="14">
        <v>51.286999999999999</v>
      </c>
      <c r="R203" s="14">
        <v>45.02</v>
      </c>
      <c r="S203" s="14">
        <v>44.875999999999998</v>
      </c>
      <c r="T203" s="14">
        <v>44.95</v>
      </c>
      <c r="U203" s="14">
        <v>8.85</v>
      </c>
      <c r="V203" s="14">
        <v>9.7910000000000004</v>
      </c>
      <c r="W203" s="14">
        <v>9.3070000000000004</v>
      </c>
      <c r="X203" s="14">
        <v>10.773999999999999</v>
      </c>
      <c r="Y203" s="14">
        <v>1.6319999999999999</v>
      </c>
      <c r="Z203" s="14">
        <v>6.3369999999999997</v>
      </c>
      <c r="AA203" s="14">
        <v>53.871000000000002</v>
      </c>
      <c r="AB203" s="14">
        <v>37.94</v>
      </c>
      <c r="AC203" s="14">
        <v>46.137999999999998</v>
      </c>
      <c r="AD203" s="14">
        <v>306.678</v>
      </c>
      <c r="AE203" s="14">
        <v>228.05</v>
      </c>
      <c r="AF203" s="14">
        <v>268.51299999999998</v>
      </c>
      <c r="AG203" s="14">
        <v>7.6959999999999997</v>
      </c>
      <c r="AH203" s="19">
        <v>11.8953211736717</v>
      </c>
      <c r="AI203" s="19">
        <v>3.1820785336982098</v>
      </c>
      <c r="AJ203" s="19">
        <v>7.6860799967206104</v>
      </c>
      <c r="AK203" s="14">
        <v>11.928000000000001</v>
      </c>
      <c r="AL203" s="14">
        <v>1.6319999999999999</v>
      </c>
      <c r="AM203" s="14">
        <v>6.931</v>
      </c>
      <c r="AN203" s="14">
        <v>61.182000000000002</v>
      </c>
      <c r="AO203" s="14">
        <v>48.546999999999997</v>
      </c>
      <c r="AP203" s="14">
        <v>55.048999999999999</v>
      </c>
      <c r="AQ203" s="14">
        <v>3.0779999999999998</v>
      </c>
      <c r="AR203" s="14">
        <v>0.81599999999999995</v>
      </c>
      <c r="AS203" s="14">
        <v>1.98</v>
      </c>
      <c r="AT203" s="14">
        <v>10.388999999999999</v>
      </c>
      <c r="AU203" s="14">
        <v>2.8559999999999999</v>
      </c>
      <c r="AV203" s="14">
        <v>6.7329999999999997</v>
      </c>
      <c r="AW203" s="14">
        <v>449.82</v>
      </c>
      <c r="AX203" s="14">
        <v>302.70600000000002</v>
      </c>
      <c r="AY203" s="14">
        <v>378.41300000000001</v>
      </c>
      <c r="AZ203" s="14">
        <v>4.4980000000000002</v>
      </c>
      <c r="BA203" s="14">
        <v>3.0270000000000001</v>
      </c>
      <c r="BB203" s="14">
        <v>3.7839999999999998</v>
      </c>
      <c r="BC203" s="14">
        <v>19.812999999999999</v>
      </c>
      <c r="BD203" s="14">
        <v>3.6019999999999999</v>
      </c>
      <c r="BE203" s="14">
        <v>16.035</v>
      </c>
      <c r="BF203" s="14">
        <v>17.541</v>
      </c>
      <c r="BG203" s="14">
        <v>35.258000000000003</v>
      </c>
      <c r="BH203" s="15">
        <v>7.8448655795504623</v>
      </c>
    </row>
    <row r="204" spans="1:60" ht="15.75" x14ac:dyDescent="0.25">
      <c r="A204" s="21">
        <v>2004</v>
      </c>
      <c r="B204" t="s">
        <v>6</v>
      </c>
      <c r="C204" s="14">
        <v>17.548999999999999</v>
      </c>
      <c r="D204" s="14">
        <v>3.9279999999999999</v>
      </c>
      <c r="E204" s="14">
        <v>10.737</v>
      </c>
      <c r="F204" s="14">
        <v>17.273</v>
      </c>
      <c r="G204" s="14">
        <v>11.144</v>
      </c>
      <c r="H204" s="14">
        <v>2.6190000000000002</v>
      </c>
      <c r="I204" s="14">
        <v>3.6659999999999999</v>
      </c>
      <c r="J204" s="14">
        <v>3.1429999999999998</v>
      </c>
      <c r="K204" s="14">
        <v>7.3339999999999996</v>
      </c>
      <c r="L204" s="14">
        <v>3.1419999999999999</v>
      </c>
      <c r="M204" s="14">
        <v>5.2380000000000004</v>
      </c>
      <c r="N204" s="14">
        <v>42.698</v>
      </c>
      <c r="O204" s="14">
        <v>69.149000000000001</v>
      </c>
      <c r="P204" s="14">
        <v>16.495999999999999</v>
      </c>
      <c r="Q204" s="14">
        <v>42.817</v>
      </c>
      <c r="R204" s="14">
        <v>34.835999999999999</v>
      </c>
      <c r="S204" s="14">
        <v>47.654000000000003</v>
      </c>
      <c r="T204" s="14">
        <v>41.246000000000002</v>
      </c>
      <c r="U204" s="14">
        <v>5.5</v>
      </c>
      <c r="V204" s="14">
        <v>7.07</v>
      </c>
      <c r="W204" s="14">
        <v>6.2850000000000001</v>
      </c>
      <c r="X204" s="14">
        <v>7.5960000000000001</v>
      </c>
      <c r="Y204" s="14">
        <v>1.0469999999999999</v>
      </c>
      <c r="Z204" s="14">
        <v>4.3209999999999997</v>
      </c>
      <c r="AA204" s="14">
        <v>45.313000000000002</v>
      </c>
      <c r="AB204" s="14">
        <v>34.039000000000001</v>
      </c>
      <c r="AC204" s="14">
        <v>39.674999999999997</v>
      </c>
      <c r="AD204" s="14">
        <v>304.096</v>
      </c>
      <c r="AE204" s="14">
        <v>253.71799999999999</v>
      </c>
      <c r="AF204" s="14">
        <v>278.90300000000002</v>
      </c>
      <c r="AG204" s="14">
        <v>7.8579999999999997</v>
      </c>
      <c r="AH204" s="19">
        <v>18.680490229436401</v>
      </c>
      <c r="AI204" s="19">
        <v>5.2321778940483998</v>
      </c>
      <c r="AJ204" s="19">
        <v>11.889467583036399</v>
      </c>
      <c r="AK204" s="14">
        <v>14.93</v>
      </c>
      <c r="AL204" s="14">
        <v>2.6179999999999999</v>
      </c>
      <c r="AM204" s="14">
        <v>8.7729999999999997</v>
      </c>
      <c r="AN204" s="14">
        <v>62.076000000000001</v>
      </c>
      <c r="AO204" s="14">
        <v>43.725999999999999</v>
      </c>
      <c r="AP204" s="14">
        <v>52.9</v>
      </c>
      <c r="AQ204" s="14">
        <v>3.9289999999999998</v>
      </c>
      <c r="AR204" s="14">
        <v>1.571</v>
      </c>
      <c r="AS204" s="14">
        <v>2.75</v>
      </c>
      <c r="AT204" s="14">
        <v>7.3339999999999996</v>
      </c>
      <c r="AU204" s="14">
        <v>2.3570000000000002</v>
      </c>
      <c r="AV204" s="14">
        <v>4.8449999999999998</v>
      </c>
      <c r="AW204" s="14">
        <v>447.89400000000001</v>
      </c>
      <c r="AX204" s="14">
        <v>323.62799999999999</v>
      </c>
      <c r="AY204" s="14">
        <v>385.75</v>
      </c>
      <c r="AZ204" s="14">
        <v>4.4790000000000001</v>
      </c>
      <c r="BA204" s="14">
        <v>3.2360000000000002</v>
      </c>
      <c r="BB204" s="14">
        <v>3.8580000000000001</v>
      </c>
      <c r="BC204" s="14">
        <v>15.553000000000001</v>
      </c>
      <c r="BD204" s="14">
        <v>13.16</v>
      </c>
      <c r="BE204" s="14">
        <v>18.300999999999998</v>
      </c>
      <c r="BF204" s="14">
        <v>20.934000000000001</v>
      </c>
      <c r="BG204" s="14">
        <v>41.749000000000002</v>
      </c>
      <c r="BH204" s="15">
        <v>8.6479394047832052</v>
      </c>
    </row>
    <row r="205" spans="1:60" ht="15.75" x14ac:dyDescent="0.25">
      <c r="A205" s="21">
        <v>2004</v>
      </c>
      <c r="B205" t="s">
        <v>33</v>
      </c>
      <c r="C205" s="14">
        <v>12.688000000000001</v>
      </c>
      <c r="D205" s="14">
        <v>2.7730000000000001</v>
      </c>
      <c r="E205" s="14">
        <v>7.7290000000000001</v>
      </c>
      <c r="F205" s="14">
        <v>15.295999999999999</v>
      </c>
      <c r="G205" s="14">
        <v>18.641999999999999</v>
      </c>
      <c r="H205" s="14">
        <v>3.331</v>
      </c>
      <c r="I205" s="14">
        <v>2.7730000000000001</v>
      </c>
      <c r="J205" s="14">
        <v>3.052</v>
      </c>
      <c r="K205" s="14">
        <v>12.529</v>
      </c>
      <c r="L205" s="14">
        <v>5.23</v>
      </c>
      <c r="M205" s="14">
        <v>8.8780000000000001</v>
      </c>
      <c r="N205" s="14">
        <v>42.555</v>
      </c>
      <c r="O205" s="14">
        <v>57.094999999999999</v>
      </c>
      <c r="P205" s="14">
        <v>17.433</v>
      </c>
      <c r="Q205" s="14">
        <v>37.256999999999998</v>
      </c>
      <c r="R205" s="14">
        <v>67.165999999999997</v>
      </c>
      <c r="S205" s="14">
        <v>84.869</v>
      </c>
      <c r="T205" s="14">
        <v>76.02</v>
      </c>
      <c r="U205" s="14">
        <v>13.56</v>
      </c>
      <c r="V205" s="14">
        <v>14.977</v>
      </c>
      <c r="W205" s="14">
        <v>14.269</v>
      </c>
      <c r="X205" s="14">
        <v>7.4539999999999997</v>
      </c>
      <c r="Y205" s="14">
        <v>2.14</v>
      </c>
      <c r="Z205" s="14">
        <v>4.7960000000000003</v>
      </c>
      <c r="AA205" s="14">
        <v>74.302999999999997</v>
      </c>
      <c r="AB205" s="14">
        <v>49.606000000000002</v>
      </c>
      <c r="AC205" s="14">
        <v>61.95</v>
      </c>
      <c r="AD205" s="14">
        <v>363.66399999999999</v>
      </c>
      <c r="AE205" s="14">
        <v>331.55</v>
      </c>
      <c r="AF205" s="14">
        <v>347.64100000000002</v>
      </c>
      <c r="AG205" s="14">
        <v>8.1679999999999993</v>
      </c>
      <c r="AH205" s="19">
        <v>9.6169928081618998</v>
      </c>
      <c r="AI205" s="19">
        <v>0.42655928747536598</v>
      </c>
      <c r="AJ205" s="19">
        <v>5.0676317689835599</v>
      </c>
      <c r="AK205" s="14">
        <v>9.1189999999999998</v>
      </c>
      <c r="AL205" s="14">
        <v>0.71299999999999997</v>
      </c>
      <c r="AM205" s="14">
        <v>4.915</v>
      </c>
      <c r="AN205" s="14">
        <v>48.292999999999999</v>
      </c>
      <c r="AO205" s="14">
        <v>38.195</v>
      </c>
      <c r="AP205" s="14">
        <v>43.281999999999996</v>
      </c>
      <c r="AQ205" s="14">
        <v>4.5199999999999996</v>
      </c>
      <c r="AR205" s="14">
        <v>2.7730000000000001</v>
      </c>
      <c r="AS205" s="14">
        <v>3.6459999999999999</v>
      </c>
      <c r="AT205" s="14">
        <v>5.4720000000000004</v>
      </c>
      <c r="AU205" s="14">
        <v>1.03</v>
      </c>
      <c r="AV205" s="14">
        <v>3.25</v>
      </c>
      <c r="AW205" s="14">
        <v>478.88499999999999</v>
      </c>
      <c r="AX205" s="14">
        <v>396.44900000000001</v>
      </c>
      <c r="AY205" s="14">
        <v>437.73200000000003</v>
      </c>
      <c r="AZ205" s="14">
        <v>4.7889999999999997</v>
      </c>
      <c r="BA205" s="14">
        <v>3.964</v>
      </c>
      <c r="BB205" s="14">
        <v>4.3769999999999998</v>
      </c>
      <c r="BC205" s="14">
        <v>19.486000000000001</v>
      </c>
      <c r="BD205" s="14">
        <v>11.186999999999999</v>
      </c>
      <c r="BE205" s="14">
        <v>17.228999999999999</v>
      </c>
      <c r="BF205" s="14">
        <v>19.538</v>
      </c>
      <c r="BG205" s="14">
        <v>27.39</v>
      </c>
      <c r="BH205" s="15">
        <v>5.0214553090477496</v>
      </c>
    </row>
    <row r="206" spans="1:60" ht="15.75" x14ac:dyDescent="0.25">
      <c r="A206" s="21">
        <v>2004</v>
      </c>
      <c r="B206" t="s">
        <v>7</v>
      </c>
      <c r="C206" s="14">
        <v>21.693999999999999</v>
      </c>
      <c r="D206" s="14">
        <v>6.923</v>
      </c>
      <c r="E206" s="14">
        <v>14.268000000000001</v>
      </c>
      <c r="F206" s="14">
        <v>24.806000000000001</v>
      </c>
      <c r="G206" s="14">
        <v>17.225999999999999</v>
      </c>
      <c r="H206" s="14">
        <v>4.1989999999999998</v>
      </c>
      <c r="I206" s="14">
        <v>3.8069999999999999</v>
      </c>
      <c r="J206" s="14">
        <v>4.0019999999999998</v>
      </c>
      <c r="K206" s="14">
        <v>12.247</v>
      </c>
      <c r="L206" s="14">
        <v>5.8840000000000003</v>
      </c>
      <c r="M206" s="14">
        <v>9.048</v>
      </c>
      <c r="N206" s="14">
        <v>43.978000000000002</v>
      </c>
      <c r="O206" s="14">
        <v>79.778999999999996</v>
      </c>
      <c r="P206" s="14">
        <v>20.422000000000001</v>
      </c>
      <c r="Q206" s="14">
        <v>49.939</v>
      </c>
      <c r="R206" s="14">
        <v>47.936999999999998</v>
      </c>
      <c r="S206" s="14">
        <v>66.457999999999998</v>
      </c>
      <c r="T206" s="14">
        <v>57.421999999999997</v>
      </c>
      <c r="U206" s="14">
        <v>10.497</v>
      </c>
      <c r="V206" s="14">
        <v>10.384</v>
      </c>
      <c r="W206" s="14">
        <v>10.44</v>
      </c>
      <c r="X206" s="14">
        <v>15.396000000000001</v>
      </c>
      <c r="Y206" s="14">
        <v>1.7310000000000001</v>
      </c>
      <c r="Z206" s="14">
        <v>8.5259999999999998</v>
      </c>
      <c r="AA206" s="14">
        <v>68.930999999999997</v>
      </c>
      <c r="AB206" s="14">
        <v>50.19</v>
      </c>
      <c r="AC206" s="14">
        <v>59.51</v>
      </c>
      <c r="AD206" s="14">
        <v>356.20400000000001</v>
      </c>
      <c r="AE206" s="14">
        <v>331.25099999999998</v>
      </c>
      <c r="AF206" s="14">
        <v>343.834</v>
      </c>
      <c r="AG206" s="14">
        <v>8.7479999999999993</v>
      </c>
      <c r="AH206" s="19">
        <v>10.924186148132</v>
      </c>
      <c r="AI206" s="19">
        <v>0.90142876459187804</v>
      </c>
      <c r="AJ206" s="19">
        <v>5.8881345031093897</v>
      </c>
      <c r="AK206" s="14">
        <v>10.847</v>
      </c>
      <c r="AL206" s="14">
        <v>2.077</v>
      </c>
      <c r="AM206" s="14">
        <v>6.4379999999999997</v>
      </c>
      <c r="AN206" s="14">
        <v>55.284999999999997</v>
      </c>
      <c r="AO206" s="14">
        <v>47.767000000000003</v>
      </c>
      <c r="AP206" s="14">
        <v>51.505000000000003</v>
      </c>
      <c r="AQ206" s="14">
        <v>4.5490000000000004</v>
      </c>
      <c r="AR206" s="14">
        <v>2.7690000000000001</v>
      </c>
      <c r="AS206" s="14">
        <v>3.6539999999999999</v>
      </c>
      <c r="AT206" s="14">
        <v>7.3479999999999999</v>
      </c>
      <c r="AU206" s="14">
        <v>2.7690000000000001</v>
      </c>
      <c r="AV206" s="14">
        <v>5.0460000000000003</v>
      </c>
      <c r="AW206" s="14">
        <v>496.16699999999997</v>
      </c>
      <c r="AX206" s="14">
        <v>406.70800000000003</v>
      </c>
      <c r="AY206" s="14">
        <v>451.36900000000003</v>
      </c>
      <c r="AZ206" s="14">
        <v>4.9619999999999997</v>
      </c>
      <c r="BA206" s="14">
        <v>4.0670000000000002</v>
      </c>
      <c r="BB206" s="14">
        <v>4.5140000000000002</v>
      </c>
      <c r="BC206" s="14">
        <v>8.5370000000000008</v>
      </c>
      <c r="BD206" s="14">
        <v>11.952</v>
      </c>
      <c r="BE206" s="14">
        <v>16.515000000000001</v>
      </c>
      <c r="BF206" s="14">
        <v>18.664000000000001</v>
      </c>
      <c r="BG206" s="14">
        <v>34.247</v>
      </c>
      <c r="BH206" s="15">
        <v>8.4760273972602747</v>
      </c>
    </row>
    <row r="207" spans="1:60" ht="15.75" x14ac:dyDescent="0.25">
      <c r="A207" s="21">
        <v>2004</v>
      </c>
      <c r="B207" t="s">
        <v>8</v>
      </c>
      <c r="C207" s="14">
        <v>5.0049999999999999</v>
      </c>
      <c r="D207" s="14">
        <v>1.6419999999999999</v>
      </c>
      <c r="E207" s="14">
        <v>3.31</v>
      </c>
      <c r="F207" s="14">
        <v>23.297000000000001</v>
      </c>
      <c r="G207" s="14">
        <v>7.8769999999999998</v>
      </c>
      <c r="H207" s="14">
        <v>1.5760000000000001</v>
      </c>
      <c r="I207" s="14">
        <v>1.915</v>
      </c>
      <c r="J207" s="14">
        <v>1.7470000000000001</v>
      </c>
      <c r="K207" s="14">
        <v>4.1710000000000003</v>
      </c>
      <c r="L207" s="14">
        <v>2.234</v>
      </c>
      <c r="M207" s="14">
        <v>3.1949999999999998</v>
      </c>
      <c r="N207" s="14">
        <v>46.093000000000004</v>
      </c>
      <c r="O207" s="14">
        <v>74.844999999999999</v>
      </c>
      <c r="P207" s="14">
        <v>15.641</v>
      </c>
      <c r="Q207" s="14">
        <v>45.21</v>
      </c>
      <c r="R207" s="14">
        <v>26.462</v>
      </c>
      <c r="S207" s="14">
        <v>39.170999999999999</v>
      </c>
      <c r="T207" s="14">
        <v>32.982999999999997</v>
      </c>
      <c r="U207" s="14">
        <v>5.4219999999999997</v>
      </c>
      <c r="V207" s="14">
        <v>6.11</v>
      </c>
      <c r="W207" s="14">
        <v>5.7919999999999998</v>
      </c>
      <c r="X207" s="14">
        <v>9.4079999999999995</v>
      </c>
      <c r="Y207" s="14">
        <v>1.2310000000000001</v>
      </c>
      <c r="Z207" s="14">
        <v>5.3550000000000004</v>
      </c>
      <c r="AA207" s="14">
        <v>29.428000000000001</v>
      </c>
      <c r="AB207" s="14">
        <v>22.071000000000002</v>
      </c>
      <c r="AC207" s="14">
        <v>25.742999999999999</v>
      </c>
      <c r="AD207" s="14">
        <v>244.04400000000001</v>
      </c>
      <c r="AE207" s="14">
        <v>220.66</v>
      </c>
      <c r="AF207" s="14">
        <v>232.69499999999999</v>
      </c>
      <c r="AG207" s="14">
        <v>7.4610000000000003</v>
      </c>
      <c r="AH207" s="19">
        <v>3.3319660782874201</v>
      </c>
      <c r="AI207" s="19">
        <v>1.65809981760902</v>
      </c>
      <c r="AJ207" s="19">
        <v>2.4788634636370399</v>
      </c>
      <c r="AK207" s="14">
        <v>2.8730000000000002</v>
      </c>
      <c r="AL207" s="14">
        <v>0.86599999999999999</v>
      </c>
      <c r="AM207" s="14">
        <v>1.8620000000000001</v>
      </c>
      <c r="AN207" s="14">
        <v>83.372</v>
      </c>
      <c r="AO207" s="14">
        <v>73.507999999999996</v>
      </c>
      <c r="AP207" s="14">
        <v>78.561000000000007</v>
      </c>
      <c r="AQ207" s="14">
        <v>6.9050000000000002</v>
      </c>
      <c r="AR207" s="14">
        <v>5.016</v>
      </c>
      <c r="AS207" s="14">
        <v>5.9530000000000003</v>
      </c>
      <c r="AT207" s="14">
        <v>7.8319999999999999</v>
      </c>
      <c r="AU207" s="14">
        <v>1.55</v>
      </c>
      <c r="AV207" s="14">
        <v>4.6660000000000004</v>
      </c>
      <c r="AW207" s="14">
        <v>430.53</v>
      </c>
      <c r="AX207" s="14">
        <v>335.80099999999999</v>
      </c>
      <c r="AY207" s="14">
        <v>383.65600000000001</v>
      </c>
      <c r="AZ207" s="14">
        <v>4.3049999999999997</v>
      </c>
      <c r="BA207" s="14">
        <v>3.3580000000000001</v>
      </c>
      <c r="BB207" s="14">
        <v>3.8370000000000002</v>
      </c>
      <c r="BC207" s="14">
        <v>70.36</v>
      </c>
      <c r="BD207" s="14">
        <v>51.279000000000003</v>
      </c>
      <c r="BE207" s="14">
        <v>20.945</v>
      </c>
      <c r="BF207" s="14">
        <v>24.338999999999999</v>
      </c>
      <c r="BG207" s="14">
        <v>77.703999999999994</v>
      </c>
      <c r="BH207" s="15">
        <v>5.5768701536269889</v>
      </c>
    </row>
    <row r="208" spans="1:60" ht="15.75" x14ac:dyDescent="0.25">
      <c r="A208" s="21">
        <v>2004</v>
      </c>
      <c r="B208" t="s">
        <v>9</v>
      </c>
      <c r="C208" s="14">
        <v>26.818999999999999</v>
      </c>
      <c r="D208" s="14">
        <v>6.194</v>
      </c>
      <c r="E208" s="14">
        <v>16.556999999999999</v>
      </c>
      <c r="F208" s="14">
        <v>14.345000000000001</v>
      </c>
      <c r="G208" s="14">
        <v>21.146000000000001</v>
      </c>
      <c r="H208" s="14">
        <v>3.0550000000000002</v>
      </c>
      <c r="I208" s="14">
        <v>3.4340000000000002</v>
      </c>
      <c r="J208" s="14">
        <v>3.2440000000000002</v>
      </c>
      <c r="K208" s="14">
        <v>13.868</v>
      </c>
      <c r="L208" s="14">
        <v>6.8070000000000004</v>
      </c>
      <c r="M208" s="14">
        <v>10.343999999999999</v>
      </c>
      <c r="N208" s="14">
        <v>46.265000000000001</v>
      </c>
      <c r="O208" s="14">
        <v>119.554</v>
      </c>
      <c r="P208" s="14">
        <v>27.596</v>
      </c>
      <c r="Q208" s="14">
        <v>73.908000000000001</v>
      </c>
      <c r="R208" s="14">
        <v>51.744</v>
      </c>
      <c r="S208" s="14">
        <v>61.57</v>
      </c>
      <c r="T208" s="14">
        <v>56.646999999999998</v>
      </c>
      <c r="U208" s="14">
        <v>8.3079999999999998</v>
      </c>
      <c r="V208" s="14">
        <v>12.449</v>
      </c>
      <c r="W208" s="14">
        <v>10.375</v>
      </c>
      <c r="X208" s="14">
        <v>24.742000000000001</v>
      </c>
      <c r="Y208" s="14">
        <v>2.944</v>
      </c>
      <c r="Z208" s="14">
        <v>13.863</v>
      </c>
      <c r="AA208" s="14">
        <v>80.272999999999996</v>
      </c>
      <c r="AB208" s="14">
        <v>62.857999999999997</v>
      </c>
      <c r="AC208" s="14">
        <v>71.611999999999995</v>
      </c>
      <c r="AD208" s="14">
        <v>375.21800000000002</v>
      </c>
      <c r="AE208" s="14">
        <v>325.572</v>
      </c>
      <c r="AF208" s="14">
        <v>350.53399999999999</v>
      </c>
      <c r="AG208" s="14">
        <v>8.4920000000000009</v>
      </c>
      <c r="AH208" s="19">
        <v>13.982327623614999</v>
      </c>
      <c r="AI208" s="19">
        <v>1.6484811718723</v>
      </c>
      <c r="AJ208" s="19">
        <v>7.8936682201731196</v>
      </c>
      <c r="AK208" s="14">
        <v>12.157</v>
      </c>
      <c r="AL208" s="14">
        <v>1.41</v>
      </c>
      <c r="AM208" s="14">
        <v>6.7939999999999996</v>
      </c>
      <c r="AN208" s="14">
        <v>63.29</v>
      </c>
      <c r="AO208" s="14">
        <v>49.55</v>
      </c>
      <c r="AP208" s="14">
        <v>56.463999999999999</v>
      </c>
      <c r="AQ208" s="14">
        <v>3.238</v>
      </c>
      <c r="AR208" s="14">
        <v>1.962</v>
      </c>
      <c r="AS208" s="14">
        <v>2.601</v>
      </c>
      <c r="AT208" s="14">
        <v>9.1639999999999997</v>
      </c>
      <c r="AU208" s="14">
        <v>1.349</v>
      </c>
      <c r="AV208" s="14">
        <v>5.2640000000000002</v>
      </c>
      <c r="AW208" s="14">
        <v>582.62</v>
      </c>
      <c r="AX208" s="14">
        <v>412.59100000000001</v>
      </c>
      <c r="AY208" s="14">
        <v>498.13499999999999</v>
      </c>
      <c r="AZ208" s="14">
        <v>5.8259999999999996</v>
      </c>
      <c r="BA208" s="14">
        <v>4.1260000000000003</v>
      </c>
      <c r="BB208" s="14">
        <v>4.9809999999999999</v>
      </c>
      <c r="BC208" s="14">
        <v>30.456</v>
      </c>
      <c r="BD208" s="14">
        <v>11.561999999999999</v>
      </c>
      <c r="BE208" s="14">
        <v>16.577000000000002</v>
      </c>
      <c r="BF208" s="14">
        <v>18.829999999999998</v>
      </c>
      <c r="BG208" s="14">
        <v>49.249000000000002</v>
      </c>
      <c r="BH208" s="15">
        <v>8.7199617596361367</v>
      </c>
    </row>
    <row r="209" spans="1:60" ht="15.75" x14ac:dyDescent="0.25">
      <c r="A209" s="21">
        <v>2004</v>
      </c>
      <c r="B209" t="s">
        <v>34</v>
      </c>
      <c r="C209" s="14">
        <v>10.826000000000001</v>
      </c>
      <c r="D209" s="14">
        <v>4.819</v>
      </c>
      <c r="E209" s="14">
        <v>7.7140000000000004</v>
      </c>
      <c r="F209" s="14">
        <v>13.993</v>
      </c>
      <c r="G209" s="14">
        <v>21.343</v>
      </c>
      <c r="H209" s="14">
        <v>4.6459999999999999</v>
      </c>
      <c r="I209" s="14">
        <v>4.7549999999999999</v>
      </c>
      <c r="J209" s="14">
        <v>4.702</v>
      </c>
      <c r="K209" s="14">
        <v>8.6419999999999995</v>
      </c>
      <c r="L209" s="14">
        <v>5.0350000000000001</v>
      </c>
      <c r="M209" s="14">
        <v>6.774</v>
      </c>
      <c r="N209" s="14">
        <v>49.332999999999998</v>
      </c>
      <c r="O209" s="14">
        <v>63.167000000000002</v>
      </c>
      <c r="P209" s="14">
        <v>17.721</v>
      </c>
      <c r="Q209" s="14">
        <v>39.622999999999998</v>
      </c>
      <c r="R209" s="14">
        <v>87.375</v>
      </c>
      <c r="S209" s="14">
        <v>89.103999999999999</v>
      </c>
      <c r="T209" s="14">
        <v>88.271000000000001</v>
      </c>
      <c r="U209" s="14">
        <v>13.986000000000001</v>
      </c>
      <c r="V209" s="14">
        <v>20.207000000000001</v>
      </c>
      <c r="W209" s="14">
        <v>17.207999999999998</v>
      </c>
      <c r="X209" s="14">
        <v>16.587</v>
      </c>
      <c r="Y209" s="14">
        <v>2.5720000000000001</v>
      </c>
      <c r="Z209" s="14">
        <v>9.3260000000000005</v>
      </c>
      <c r="AA209" s="14">
        <v>77.641000000000005</v>
      </c>
      <c r="AB209" s="14">
        <v>75.531999999999996</v>
      </c>
      <c r="AC209" s="14">
        <v>76.548000000000002</v>
      </c>
      <c r="AD209" s="14">
        <v>448.35</v>
      </c>
      <c r="AE209" s="14">
        <v>446.66500000000002</v>
      </c>
      <c r="AF209" s="14">
        <v>447.55500000000001</v>
      </c>
      <c r="AG209" s="14">
        <v>11.035</v>
      </c>
      <c r="AH209" s="19">
        <v>7.18230077695969</v>
      </c>
      <c r="AI209" s="19">
        <v>1.12553251757238</v>
      </c>
      <c r="AJ209" s="19">
        <v>4.1291640334052504</v>
      </c>
      <c r="AK209" s="14">
        <v>6.2489999999999997</v>
      </c>
      <c r="AL209" s="14">
        <v>1.21</v>
      </c>
      <c r="AM209" s="14">
        <v>3.6389999999999998</v>
      </c>
      <c r="AN209" s="14">
        <v>63.353000000000002</v>
      </c>
      <c r="AO209" s="14">
        <v>52.948</v>
      </c>
      <c r="AP209" s="14">
        <v>58.018999999999998</v>
      </c>
      <c r="AQ209" s="14">
        <v>0.74299999999999999</v>
      </c>
      <c r="AR209" s="14">
        <v>0.45400000000000001</v>
      </c>
      <c r="AS209" s="14">
        <v>0.59299999999999997</v>
      </c>
      <c r="AT209" s="14">
        <v>10.617000000000001</v>
      </c>
      <c r="AU209" s="14">
        <v>1.3620000000000001</v>
      </c>
      <c r="AV209" s="14">
        <v>5.8220000000000001</v>
      </c>
      <c r="AW209" s="14">
        <v>578.91300000000001</v>
      </c>
      <c r="AX209" s="14">
        <v>519.06299999999999</v>
      </c>
      <c r="AY209" s="14">
        <v>548.05200000000002</v>
      </c>
      <c r="AZ209" s="14">
        <v>5.7889999999999997</v>
      </c>
      <c r="BA209" s="14">
        <v>5.1909999999999998</v>
      </c>
      <c r="BB209" s="14">
        <v>5.4809999999999999</v>
      </c>
      <c r="BC209" s="14">
        <v>35.048999999999999</v>
      </c>
      <c r="BD209" s="14">
        <v>10.462</v>
      </c>
      <c r="BE209" s="14">
        <v>15.539</v>
      </c>
      <c r="BF209" s="14">
        <v>18.838999999999999</v>
      </c>
      <c r="BG209" s="14">
        <v>55.183999999999997</v>
      </c>
      <c r="BH209" s="15">
        <v>11.06212933303733</v>
      </c>
    </row>
    <row r="210" spans="1:60" ht="15.75" x14ac:dyDescent="0.25">
      <c r="A210" s="21">
        <v>2004</v>
      </c>
      <c r="B210" t="s">
        <v>10</v>
      </c>
      <c r="C210" s="14">
        <v>21.222000000000001</v>
      </c>
      <c r="D210" s="14">
        <v>4.7210000000000001</v>
      </c>
      <c r="E210" s="14">
        <v>12.863</v>
      </c>
      <c r="F210" s="14">
        <v>11.154</v>
      </c>
      <c r="G210" s="14">
        <v>13.058</v>
      </c>
      <c r="H210" s="14">
        <v>2.4889999999999999</v>
      </c>
      <c r="I210" s="14">
        <v>3.3180000000000001</v>
      </c>
      <c r="J210" s="14">
        <v>2.9089999999999998</v>
      </c>
      <c r="K210" s="14">
        <v>11.920999999999999</v>
      </c>
      <c r="L210" s="14">
        <v>4.2110000000000003</v>
      </c>
      <c r="M210" s="14">
        <v>8.0150000000000006</v>
      </c>
      <c r="N210" s="14">
        <v>48.734000000000002</v>
      </c>
      <c r="O210" s="14">
        <v>87.771000000000001</v>
      </c>
      <c r="P210" s="14">
        <v>21.693000000000001</v>
      </c>
      <c r="Q210" s="14">
        <v>54.298000000000002</v>
      </c>
      <c r="R210" s="14">
        <v>51.09</v>
      </c>
      <c r="S210" s="14">
        <v>62.015999999999998</v>
      </c>
      <c r="T210" s="14">
        <v>56.625</v>
      </c>
      <c r="U210" s="14">
        <v>16.244</v>
      </c>
      <c r="V210" s="14">
        <v>14.037000000000001</v>
      </c>
      <c r="W210" s="14">
        <v>15.125999999999999</v>
      </c>
      <c r="X210" s="14">
        <v>20.042999999999999</v>
      </c>
      <c r="Y210" s="14">
        <v>2.0419999999999998</v>
      </c>
      <c r="Z210" s="14">
        <v>10.923999999999999</v>
      </c>
      <c r="AA210" s="14">
        <v>62.88</v>
      </c>
      <c r="AB210" s="14">
        <v>43.896000000000001</v>
      </c>
      <c r="AC210" s="14">
        <v>53.328000000000003</v>
      </c>
      <c r="AD210" s="14">
        <v>335.887</v>
      </c>
      <c r="AE210" s="14">
        <v>284.43099999999998</v>
      </c>
      <c r="AF210" s="14">
        <v>309.88600000000002</v>
      </c>
      <c r="AG210" s="14">
        <v>9.3010000000000002</v>
      </c>
      <c r="AH210" s="19">
        <v>8.9076177261592804</v>
      </c>
      <c r="AI210" s="19">
        <v>2.0109058125232502</v>
      </c>
      <c r="AJ210" s="19">
        <v>5.4213581179755304</v>
      </c>
      <c r="AK210" s="14">
        <v>6.681</v>
      </c>
      <c r="AL210" s="14">
        <v>1.1479999999999999</v>
      </c>
      <c r="AM210" s="14">
        <v>3.8780000000000001</v>
      </c>
      <c r="AN210" s="14">
        <v>47.290999999999997</v>
      </c>
      <c r="AO210" s="14">
        <v>36.24</v>
      </c>
      <c r="AP210" s="14">
        <v>41.692999999999998</v>
      </c>
      <c r="AQ210" s="14">
        <v>2.4889999999999999</v>
      </c>
      <c r="AR210" s="14">
        <v>1.659</v>
      </c>
      <c r="AS210" s="14">
        <v>2.0680000000000001</v>
      </c>
      <c r="AT210" s="14">
        <v>5.109</v>
      </c>
      <c r="AU210" s="14">
        <v>0.51</v>
      </c>
      <c r="AV210" s="14">
        <v>2.78</v>
      </c>
      <c r="AW210" s="14">
        <v>482.87</v>
      </c>
      <c r="AX210" s="14">
        <v>354.23099999999999</v>
      </c>
      <c r="AY210" s="14">
        <v>417.77</v>
      </c>
      <c r="AZ210" s="14">
        <v>4.8289999999999997</v>
      </c>
      <c r="BA210" s="14">
        <v>3.5419999999999998</v>
      </c>
      <c r="BB210" s="14">
        <v>4.1779999999999999</v>
      </c>
      <c r="BC210" s="14">
        <v>27.216999999999999</v>
      </c>
      <c r="BD210" s="14">
        <v>10.887</v>
      </c>
      <c r="BE210" s="14">
        <v>17.867000000000001</v>
      </c>
      <c r="BF210" s="14">
        <v>20.82</v>
      </c>
      <c r="BG210" s="14">
        <v>64.225999999999999</v>
      </c>
      <c r="BH210" s="15">
        <v>6.7169770926996364</v>
      </c>
    </row>
    <row r="211" spans="1:60" ht="15.75" x14ac:dyDescent="0.25">
      <c r="A211" s="21">
        <v>2004</v>
      </c>
      <c r="B211" t="s">
        <v>11</v>
      </c>
      <c r="C211" s="14">
        <v>24.774999999999999</v>
      </c>
      <c r="D211" s="14">
        <v>6.016</v>
      </c>
      <c r="E211" s="14">
        <v>15.036</v>
      </c>
      <c r="F211" s="14">
        <v>13.196</v>
      </c>
      <c r="G211" s="14">
        <v>17.289000000000001</v>
      </c>
      <c r="H211" s="14">
        <v>3.081</v>
      </c>
      <c r="I211" s="14">
        <v>2.391</v>
      </c>
      <c r="J211" s="14">
        <v>2.7229999999999999</v>
      </c>
      <c r="K211" s="14">
        <v>8.0779999999999994</v>
      </c>
      <c r="L211" s="14">
        <v>3.085</v>
      </c>
      <c r="M211" s="14">
        <v>5.4859999999999998</v>
      </c>
      <c r="N211" s="14">
        <v>50.274999999999999</v>
      </c>
      <c r="O211" s="14">
        <v>72.742000000000004</v>
      </c>
      <c r="P211" s="14">
        <v>20.170000000000002</v>
      </c>
      <c r="Q211" s="14">
        <v>45.469000000000001</v>
      </c>
      <c r="R211" s="14">
        <v>62.582000000000001</v>
      </c>
      <c r="S211" s="14">
        <v>72.466999999999999</v>
      </c>
      <c r="T211" s="14">
        <v>67.713999999999999</v>
      </c>
      <c r="U211" s="14">
        <v>10.076000000000001</v>
      </c>
      <c r="V211" s="14">
        <v>14.964</v>
      </c>
      <c r="W211" s="14">
        <v>12.614000000000001</v>
      </c>
      <c r="X211" s="14">
        <v>6.7869999999999999</v>
      </c>
      <c r="Y211" s="14">
        <v>0.84799999999999998</v>
      </c>
      <c r="Z211" s="14">
        <v>3.7040000000000002</v>
      </c>
      <c r="AA211" s="14">
        <v>48.883000000000003</v>
      </c>
      <c r="AB211" s="14">
        <v>37.524999999999999</v>
      </c>
      <c r="AC211" s="14">
        <v>42.987000000000002</v>
      </c>
      <c r="AD211" s="14">
        <v>349.25900000000001</v>
      </c>
      <c r="AE211" s="14">
        <v>311.92700000000002</v>
      </c>
      <c r="AF211" s="14">
        <v>329.97800000000001</v>
      </c>
      <c r="AG211" s="14">
        <v>8.952</v>
      </c>
      <c r="AH211" s="19">
        <v>7.1970189303081504</v>
      </c>
      <c r="AI211" s="19">
        <v>1.46832241227752</v>
      </c>
      <c r="AJ211" s="19">
        <v>4.2509276497235602</v>
      </c>
      <c r="AK211" s="14">
        <v>6.0380000000000003</v>
      </c>
      <c r="AL211" s="14">
        <v>1.0409999999999999</v>
      </c>
      <c r="AM211" s="14">
        <v>3.464</v>
      </c>
      <c r="AN211" s="14">
        <v>71.117999999999995</v>
      </c>
      <c r="AO211" s="14">
        <v>53.414999999999999</v>
      </c>
      <c r="AP211" s="14">
        <v>62.027000000000001</v>
      </c>
      <c r="AQ211" s="14">
        <v>1.4159999999999999</v>
      </c>
      <c r="AR211" s="14">
        <v>0.46300000000000002</v>
      </c>
      <c r="AS211" s="14">
        <v>0.92100000000000004</v>
      </c>
      <c r="AT211" s="14">
        <v>4.4139999999999997</v>
      </c>
      <c r="AU211" s="14">
        <v>0.61699999999999999</v>
      </c>
      <c r="AV211" s="14">
        <v>2.4430000000000001</v>
      </c>
      <c r="AW211" s="14">
        <v>501.07100000000003</v>
      </c>
      <c r="AX211" s="14">
        <v>393.07100000000003</v>
      </c>
      <c r="AY211" s="14">
        <v>445.22399999999999</v>
      </c>
      <c r="AZ211" s="14">
        <v>5.0110000000000001</v>
      </c>
      <c r="BA211" s="14">
        <v>3.931</v>
      </c>
      <c r="BB211" s="14">
        <v>4.452</v>
      </c>
      <c r="BC211" s="14">
        <v>25.446999999999999</v>
      </c>
      <c r="BD211" s="14">
        <v>17.913</v>
      </c>
      <c r="BE211" s="14">
        <v>19.908999999999999</v>
      </c>
      <c r="BF211" s="14">
        <v>23.353999999999999</v>
      </c>
      <c r="BG211" s="14">
        <v>44.524999999999999</v>
      </c>
      <c r="BH211" s="15">
        <v>10.988364766665267</v>
      </c>
    </row>
    <row r="212" spans="1:60" ht="15.75" x14ac:dyDescent="0.25">
      <c r="A212" s="21">
        <v>2004</v>
      </c>
      <c r="B212" t="s">
        <v>12</v>
      </c>
      <c r="C212" s="14">
        <v>10.396000000000001</v>
      </c>
      <c r="D212" s="14">
        <v>2.96</v>
      </c>
      <c r="E212" s="14">
        <v>6.577</v>
      </c>
      <c r="F212" s="14">
        <v>20.995999999999999</v>
      </c>
      <c r="G212" s="14">
        <v>11.05</v>
      </c>
      <c r="H212" s="14">
        <v>1.722</v>
      </c>
      <c r="I212" s="14">
        <v>1.6910000000000001</v>
      </c>
      <c r="J212" s="14">
        <v>1.706</v>
      </c>
      <c r="K212" s="14">
        <v>5.5490000000000004</v>
      </c>
      <c r="L212" s="14">
        <v>3.6240000000000001</v>
      </c>
      <c r="M212" s="14">
        <v>4.5599999999999996</v>
      </c>
      <c r="N212" s="14">
        <v>40.857999999999997</v>
      </c>
      <c r="O212" s="14">
        <v>90.055000000000007</v>
      </c>
      <c r="P212" s="14">
        <v>21.321999999999999</v>
      </c>
      <c r="Q212" s="14">
        <v>54.878</v>
      </c>
      <c r="R212" s="14">
        <v>37.884</v>
      </c>
      <c r="S212" s="14">
        <v>42.764000000000003</v>
      </c>
      <c r="T212" s="14">
        <v>40.390999999999998</v>
      </c>
      <c r="U212" s="14">
        <v>6.25</v>
      </c>
      <c r="V212" s="14">
        <v>10.51</v>
      </c>
      <c r="W212" s="14">
        <v>8.4380000000000006</v>
      </c>
      <c r="X212" s="14">
        <v>34.313000000000002</v>
      </c>
      <c r="Y212" s="14">
        <v>3.4430000000000001</v>
      </c>
      <c r="Z212" s="14">
        <v>18.489000000000001</v>
      </c>
      <c r="AA212" s="14">
        <v>32.845999999999997</v>
      </c>
      <c r="AB212" s="14">
        <v>25.369</v>
      </c>
      <c r="AC212" s="14">
        <v>29.006</v>
      </c>
      <c r="AD212" s="14">
        <v>254.85900000000001</v>
      </c>
      <c r="AE212" s="14">
        <v>221.43199999999999</v>
      </c>
      <c r="AF212" s="14">
        <v>237.75299999999999</v>
      </c>
      <c r="AG212" s="14">
        <v>7.5259999999999998</v>
      </c>
      <c r="AH212" s="19">
        <v>3.6146696438400299</v>
      </c>
      <c r="AI212" s="19">
        <v>2.1709297006443</v>
      </c>
      <c r="AJ212" s="19">
        <v>2.8719218581972599</v>
      </c>
      <c r="AK212" s="14">
        <v>3.6989999999999998</v>
      </c>
      <c r="AL212" s="14">
        <v>1.45</v>
      </c>
      <c r="AM212" s="14">
        <v>2.544</v>
      </c>
      <c r="AN212" s="14">
        <v>62.311999999999998</v>
      </c>
      <c r="AO212" s="14">
        <v>50.073</v>
      </c>
      <c r="AP212" s="14">
        <v>56.026000000000003</v>
      </c>
      <c r="AQ212" s="14">
        <v>5.4210000000000003</v>
      </c>
      <c r="AR212" s="14">
        <v>2.4159999999999999</v>
      </c>
      <c r="AS212" s="14">
        <v>3.8780000000000001</v>
      </c>
      <c r="AT212" s="14">
        <v>9.0570000000000004</v>
      </c>
      <c r="AU212" s="14">
        <v>2.476</v>
      </c>
      <c r="AV212" s="14">
        <v>5.6769999999999996</v>
      </c>
      <c r="AW212" s="14">
        <v>417.303</v>
      </c>
      <c r="AX212" s="14">
        <v>302.61200000000002</v>
      </c>
      <c r="AY212" s="14">
        <v>358.64600000000002</v>
      </c>
      <c r="AZ212" s="14">
        <v>4.173</v>
      </c>
      <c r="BA212" s="14">
        <v>3.0259999999999998</v>
      </c>
      <c r="BB212" s="14">
        <v>3.5859999999999999</v>
      </c>
      <c r="BC212" s="14">
        <v>29.885000000000002</v>
      </c>
      <c r="BD212" s="14">
        <v>31.09</v>
      </c>
      <c r="BE212" s="14">
        <v>19.721</v>
      </c>
      <c r="BF212" s="14">
        <v>23.414000000000001</v>
      </c>
      <c r="BG212" s="14">
        <v>81.72</v>
      </c>
      <c r="BH212" s="15">
        <v>5.2229525670634214</v>
      </c>
    </row>
    <row r="213" spans="1:60" ht="15.75" x14ac:dyDescent="0.25">
      <c r="A213" s="21">
        <v>2004</v>
      </c>
      <c r="B213" t="s">
        <v>13</v>
      </c>
      <c r="C213" s="14">
        <v>10.157999999999999</v>
      </c>
      <c r="D213" s="14">
        <v>3.3220000000000001</v>
      </c>
      <c r="E213" s="14">
        <v>6.6360000000000001</v>
      </c>
      <c r="F213" s="14">
        <v>13.952999999999999</v>
      </c>
      <c r="G213" s="14">
        <v>12.103999999999999</v>
      </c>
      <c r="H213" s="14">
        <v>1.98</v>
      </c>
      <c r="I213" s="14">
        <v>2.7549999999999999</v>
      </c>
      <c r="J213" s="14">
        <v>2.379</v>
      </c>
      <c r="K213" s="14">
        <v>4.476</v>
      </c>
      <c r="L213" s="14">
        <v>3.484</v>
      </c>
      <c r="M213" s="14">
        <v>3.9649999999999999</v>
      </c>
      <c r="N213" s="14">
        <v>37.892000000000003</v>
      </c>
      <c r="O213" s="14">
        <v>82.120999999999995</v>
      </c>
      <c r="P213" s="14">
        <v>22.684999999999999</v>
      </c>
      <c r="Q213" s="14">
        <v>51.502000000000002</v>
      </c>
      <c r="R213" s="14">
        <v>47.344000000000001</v>
      </c>
      <c r="S213" s="14">
        <v>51.930999999999997</v>
      </c>
      <c r="T213" s="14">
        <v>49.707000000000001</v>
      </c>
      <c r="U213" s="14">
        <v>6.9729999999999999</v>
      </c>
      <c r="V213" s="14">
        <v>12.071</v>
      </c>
      <c r="W213" s="14">
        <v>9.5990000000000002</v>
      </c>
      <c r="X213" s="14">
        <v>7.1449999999999996</v>
      </c>
      <c r="Y213" s="14">
        <v>0.89100000000000001</v>
      </c>
      <c r="Z213" s="14">
        <v>3.923</v>
      </c>
      <c r="AA213" s="14">
        <v>57.845999999999997</v>
      </c>
      <c r="AB213" s="14">
        <v>39.212000000000003</v>
      </c>
      <c r="AC213" s="14">
        <v>48.287999999999997</v>
      </c>
      <c r="AD213" s="14">
        <v>364.03500000000003</v>
      </c>
      <c r="AE213" s="14">
        <v>299.19299999999998</v>
      </c>
      <c r="AF213" s="14">
        <v>330.71499999999997</v>
      </c>
      <c r="AG213" s="14">
        <v>7.4889999999999999</v>
      </c>
      <c r="AH213" s="19">
        <v>3.8598291685019799</v>
      </c>
      <c r="AI213" s="19">
        <v>1.0520092324330199</v>
      </c>
      <c r="AJ213" s="19">
        <v>2.4024942258235402</v>
      </c>
      <c r="AK213" s="14">
        <v>3.0990000000000002</v>
      </c>
      <c r="AL213" s="14">
        <v>0.72899999999999998</v>
      </c>
      <c r="AM213" s="14">
        <v>1.8779999999999999</v>
      </c>
      <c r="AN213" s="14">
        <v>56.469000000000001</v>
      </c>
      <c r="AO213" s="14">
        <v>51.121000000000002</v>
      </c>
      <c r="AP213" s="14">
        <v>53.713999999999999</v>
      </c>
      <c r="AQ213" s="14">
        <v>1.4630000000000001</v>
      </c>
      <c r="AR213" s="14">
        <v>1.2150000000000001</v>
      </c>
      <c r="AS213" s="14">
        <v>1.3360000000000001</v>
      </c>
      <c r="AT213" s="14">
        <v>2.8410000000000002</v>
      </c>
      <c r="AU213" s="14">
        <v>0.97199999999999998</v>
      </c>
      <c r="AV213" s="14">
        <v>1.8779999999999999</v>
      </c>
      <c r="AW213" s="14">
        <v>506.84199999999998</v>
      </c>
      <c r="AX213" s="14">
        <v>378.42700000000002</v>
      </c>
      <c r="AY213" s="14">
        <v>440.77199999999999</v>
      </c>
      <c r="AZ213" s="14">
        <v>5.0679999999999996</v>
      </c>
      <c r="BA213" s="14">
        <v>3.7839999999999998</v>
      </c>
      <c r="BB213" s="14">
        <v>4.4080000000000004</v>
      </c>
      <c r="BC213" s="14">
        <v>22.484999999999999</v>
      </c>
      <c r="BD213" s="14">
        <v>10.118</v>
      </c>
      <c r="BE213" s="14">
        <v>19.786000000000001</v>
      </c>
      <c r="BF213" s="14">
        <v>23.306000000000001</v>
      </c>
      <c r="BG213" s="14">
        <v>63.798999999999999</v>
      </c>
      <c r="BH213" s="15">
        <v>6.9804098176086464</v>
      </c>
    </row>
    <row r="214" spans="1:60" ht="15.75" x14ac:dyDescent="0.25">
      <c r="A214" s="21">
        <v>2004</v>
      </c>
      <c r="B214" t="s">
        <v>14</v>
      </c>
      <c r="C214" s="14">
        <v>27.425000000000001</v>
      </c>
      <c r="D214" s="14">
        <v>7.6440000000000001</v>
      </c>
      <c r="E214" s="14">
        <v>17.344000000000001</v>
      </c>
      <c r="F214" s="14">
        <v>13.58</v>
      </c>
      <c r="G214" s="14">
        <v>20.518000000000001</v>
      </c>
      <c r="H214" s="14">
        <v>3.6110000000000002</v>
      </c>
      <c r="I214" s="14">
        <v>3.6930000000000001</v>
      </c>
      <c r="J214" s="14">
        <v>3.653</v>
      </c>
      <c r="K214" s="14">
        <v>12.146000000000001</v>
      </c>
      <c r="L214" s="14">
        <v>5.984</v>
      </c>
      <c r="M214" s="14">
        <v>9.016</v>
      </c>
      <c r="N214" s="14">
        <v>59.624000000000002</v>
      </c>
      <c r="O214" s="14">
        <v>78.994</v>
      </c>
      <c r="P214" s="14">
        <v>22.532</v>
      </c>
      <c r="Q214" s="14">
        <v>50.220999999999997</v>
      </c>
      <c r="R214" s="14">
        <v>60.79</v>
      </c>
      <c r="S214" s="14">
        <v>63.73</v>
      </c>
      <c r="T214" s="14">
        <v>62.305</v>
      </c>
      <c r="U214" s="14">
        <v>10.981999999999999</v>
      </c>
      <c r="V214" s="14">
        <v>14.515000000000001</v>
      </c>
      <c r="W214" s="14">
        <v>12.8</v>
      </c>
      <c r="X214" s="14">
        <v>10.326000000000001</v>
      </c>
      <c r="Y214" s="14">
        <v>1.575</v>
      </c>
      <c r="Z214" s="14">
        <v>5.859</v>
      </c>
      <c r="AA214" s="14">
        <v>57.417000000000002</v>
      </c>
      <c r="AB214" s="14">
        <v>40.625999999999998</v>
      </c>
      <c r="AC214" s="14">
        <v>48.877000000000002</v>
      </c>
      <c r="AD214" s="14">
        <v>379.68900000000002</v>
      </c>
      <c r="AE214" s="14">
        <v>337.51600000000002</v>
      </c>
      <c r="AF214" s="14">
        <v>358.31099999999998</v>
      </c>
      <c r="AG214" s="14">
        <v>11.281000000000001</v>
      </c>
      <c r="AH214" s="19">
        <v>10.0977866576635</v>
      </c>
      <c r="AI214" s="19">
        <v>2.8444391215174298</v>
      </c>
      <c r="AJ214" s="19">
        <v>6.4179148688276904</v>
      </c>
      <c r="AK214" s="14">
        <v>8.7439999999999998</v>
      </c>
      <c r="AL214" s="14">
        <v>1.804</v>
      </c>
      <c r="AM214" s="14">
        <v>5.2160000000000002</v>
      </c>
      <c r="AN214" s="14">
        <v>65.325999999999993</v>
      </c>
      <c r="AO214" s="14">
        <v>56.085999999999999</v>
      </c>
      <c r="AP214" s="14">
        <v>60.624000000000002</v>
      </c>
      <c r="AQ214" s="14">
        <v>1.9990000000000001</v>
      </c>
      <c r="AR214" s="14">
        <v>1.002</v>
      </c>
      <c r="AS214" s="14">
        <v>1.49</v>
      </c>
      <c r="AT214" s="14">
        <v>8.0280000000000005</v>
      </c>
      <c r="AU214" s="14">
        <v>1.5169999999999999</v>
      </c>
      <c r="AV214" s="14">
        <v>4.7050000000000001</v>
      </c>
      <c r="AW214" s="14">
        <v>527.76900000000001</v>
      </c>
      <c r="AX214" s="14">
        <v>420.31299999999999</v>
      </c>
      <c r="AY214" s="14">
        <v>473.13099999999997</v>
      </c>
      <c r="AZ214" s="14">
        <v>5.2779999999999996</v>
      </c>
      <c r="BA214" s="14">
        <v>4.2030000000000003</v>
      </c>
      <c r="BB214" s="14">
        <v>4.7309999999999999</v>
      </c>
      <c r="BC214" s="14">
        <v>22.86</v>
      </c>
      <c r="BD214" s="14">
        <v>12.079000000000001</v>
      </c>
      <c r="BE214" s="14">
        <v>17.931999999999999</v>
      </c>
      <c r="BF214" s="14">
        <v>21.213000000000001</v>
      </c>
      <c r="BG214" s="14">
        <v>42.593000000000004</v>
      </c>
      <c r="BH214" s="15">
        <v>8.2024342708158553</v>
      </c>
    </row>
    <row r="215" spans="1:60" ht="15.75" x14ac:dyDescent="0.25">
      <c r="A215" s="21">
        <v>2004</v>
      </c>
      <c r="B215" t="s">
        <v>15</v>
      </c>
      <c r="C215" s="14">
        <v>16.943000000000001</v>
      </c>
      <c r="D215" s="14">
        <v>4.9690000000000003</v>
      </c>
      <c r="E215" s="14">
        <v>10.867000000000001</v>
      </c>
      <c r="F215" s="14">
        <v>14.199</v>
      </c>
      <c r="G215" s="14">
        <v>15.102</v>
      </c>
      <c r="H215" s="14">
        <v>2.3079999999999998</v>
      </c>
      <c r="I215" s="14">
        <v>2.262</v>
      </c>
      <c r="J215" s="14">
        <v>2.2850000000000001</v>
      </c>
      <c r="K215" s="14">
        <v>4.673</v>
      </c>
      <c r="L215" s="14">
        <v>3.04</v>
      </c>
      <c r="M215" s="14">
        <v>3.843</v>
      </c>
      <c r="N215" s="14">
        <v>35.384999999999998</v>
      </c>
      <c r="O215" s="14">
        <v>68.733000000000004</v>
      </c>
      <c r="P215" s="14">
        <v>18.544</v>
      </c>
      <c r="Q215" s="14">
        <v>43.276000000000003</v>
      </c>
      <c r="R215" s="14">
        <v>56.046999999999997</v>
      </c>
      <c r="S215" s="14">
        <v>60.863</v>
      </c>
      <c r="T215" s="14">
        <v>58.508000000000003</v>
      </c>
      <c r="U215" s="14">
        <v>8.8870000000000005</v>
      </c>
      <c r="V215" s="14">
        <v>11.673</v>
      </c>
      <c r="W215" s="14">
        <v>10.31</v>
      </c>
      <c r="X215" s="14">
        <v>21.989000000000001</v>
      </c>
      <c r="Y215" s="14">
        <v>4.1500000000000004</v>
      </c>
      <c r="Z215" s="14">
        <v>12.954000000000001</v>
      </c>
      <c r="AA215" s="14">
        <v>37.756999999999998</v>
      </c>
      <c r="AB215" s="14">
        <v>30.869</v>
      </c>
      <c r="AC215" s="14">
        <v>34.256999999999998</v>
      </c>
      <c r="AD215" s="14">
        <v>308.66199999999998</v>
      </c>
      <c r="AE215" s="14">
        <v>276.90300000000002</v>
      </c>
      <c r="AF215" s="14">
        <v>292.61200000000002</v>
      </c>
      <c r="AG215" s="14">
        <v>6.0919999999999996</v>
      </c>
      <c r="AH215" s="19">
        <v>4.5675556210402197</v>
      </c>
      <c r="AI215" s="19">
        <v>1.9819134184907501</v>
      </c>
      <c r="AJ215" s="19">
        <v>3.2605353544038</v>
      </c>
      <c r="AK215" s="14">
        <v>3.0819999999999999</v>
      </c>
      <c r="AL215" s="14">
        <v>1.069</v>
      </c>
      <c r="AM215" s="14">
        <v>2.0590000000000002</v>
      </c>
      <c r="AN215" s="14">
        <v>68.603999999999999</v>
      </c>
      <c r="AO215" s="14">
        <v>55.893999999999998</v>
      </c>
      <c r="AP215" s="14">
        <v>62.182000000000002</v>
      </c>
      <c r="AQ215" s="14">
        <v>0.80300000000000005</v>
      </c>
      <c r="AR215" s="14">
        <v>0.54100000000000004</v>
      </c>
      <c r="AS215" s="14">
        <v>0.67</v>
      </c>
      <c r="AT215" s="14">
        <v>4.5869999999999997</v>
      </c>
      <c r="AU215" s="14">
        <v>0.94399999999999995</v>
      </c>
      <c r="AV215" s="14">
        <v>2.7360000000000002</v>
      </c>
      <c r="AW215" s="14">
        <v>448.30799999999999</v>
      </c>
      <c r="AX215" s="14">
        <v>353.21499999999997</v>
      </c>
      <c r="AY215" s="14">
        <v>400.16500000000002</v>
      </c>
      <c r="AZ215" s="14">
        <v>4.4829999999999997</v>
      </c>
      <c r="BA215" s="14">
        <v>3.532</v>
      </c>
      <c r="BB215" s="14">
        <v>4.0019999999999998</v>
      </c>
      <c r="BC215" s="14">
        <v>61.862000000000002</v>
      </c>
      <c r="BD215" s="14">
        <v>20.327000000000002</v>
      </c>
      <c r="BE215" s="14">
        <v>16.995999999999999</v>
      </c>
      <c r="BF215" s="14">
        <v>19.081</v>
      </c>
      <c r="BG215" s="14">
        <v>61.280999999999999</v>
      </c>
      <c r="BH215" s="15">
        <v>11.163726400495204</v>
      </c>
    </row>
    <row r="216" spans="1:60" ht="15.75" x14ac:dyDescent="0.25">
      <c r="A216" s="21">
        <v>2004</v>
      </c>
      <c r="B216" t="s">
        <v>35</v>
      </c>
      <c r="C216" s="14">
        <v>23.202999999999999</v>
      </c>
      <c r="D216" s="14">
        <v>6.44</v>
      </c>
      <c r="E216" s="14">
        <v>14.516999999999999</v>
      </c>
      <c r="F216" s="14">
        <v>18.989000000000001</v>
      </c>
      <c r="G216" s="14">
        <v>12.86</v>
      </c>
      <c r="H216" s="14">
        <v>2.9319999999999999</v>
      </c>
      <c r="I216" s="14">
        <v>2.7269999999999999</v>
      </c>
      <c r="J216" s="14">
        <v>2.8260000000000001</v>
      </c>
      <c r="K216" s="14">
        <v>11.677</v>
      </c>
      <c r="L216" s="14">
        <v>4.4189999999999996</v>
      </c>
      <c r="M216" s="14">
        <v>7.9160000000000004</v>
      </c>
      <c r="N216" s="14">
        <v>53.872</v>
      </c>
      <c r="O216" s="14">
        <v>104.285</v>
      </c>
      <c r="P216" s="14">
        <v>25.433</v>
      </c>
      <c r="Q216" s="14">
        <v>63.453000000000003</v>
      </c>
      <c r="R216" s="14">
        <v>59.851999999999997</v>
      </c>
      <c r="S216" s="14">
        <v>67.459999999999994</v>
      </c>
      <c r="T216" s="14">
        <v>63.793999999999997</v>
      </c>
      <c r="U216" s="14">
        <v>11.778</v>
      </c>
      <c r="V216" s="14">
        <v>16.407</v>
      </c>
      <c r="W216" s="14">
        <v>14.176</v>
      </c>
      <c r="X216" s="14">
        <v>24.567</v>
      </c>
      <c r="Y216" s="14">
        <v>2.5390000000000001</v>
      </c>
      <c r="Z216" s="14">
        <v>13.153</v>
      </c>
      <c r="AA216" s="14">
        <v>49.235999999999997</v>
      </c>
      <c r="AB216" s="14">
        <v>39.536000000000001</v>
      </c>
      <c r="AC216" s="14">
        <v>44.259</v>
      </c>
      <c r="AD216" s="14">
        <v>379.02699999999999</v>
      </c>
      <c r="AE216" s="14">
        <v>322.44499999999999</v>
      </c>
      <c r="AF216" s="14">
        <v>349.83100000000002</v>
      </c>
      <c r="AG216" s="14">
        <v>10.717000000000001</v>
      </c>
      <c r="AH216" s="19">
        <v>8.4171873705364195</v>
      </c>
      <c r="AI216" s="19">
        <v>2.1645646338999698</v>
      </c>
      <c r="AJ216" s="19">
        <v>5.1509964351335604</v>
      </c>
      <c r="AK216" s="14">
        <v>6.1669999999999998</v>
      </c>
      <c r="AL216" s="14">
        <v>1.41</v>
      </c>
      <c r="AM216" s="14">
        <v>3.702</v>
      </c>
      <c r="AN216" s="14">
        <v>62.378999999999998</v>
      </c>
      <c r="AO216" s="14">
        <v>48.515000000000001</v>
      </c>
      <c r="AP216" s="14">
        <v>55.244</v>
      </c>
      <c r="AQ216" s="14">
        <v>2.3759999999999999</v>
      </c>
      <c r="AR216" s="14">
        <v>0.84599999999999997</v>
      </c>
      <c r="AS216" s="14">
        <v>1.583</v>
      </c>
      <c r="AT216" s="14">
        <v>3.9929999999999999</v>
      </c>
      <c r="AU216" s="14">
        <v>0.70499999999999996</v>
      </c>
      <c r="AV216" s="14">
        <v>2.29</v>
      </c>
      <c r="AW216" s="14">
        <v>553.62800000000004</v>
      </c>
      <c r="AX216" s="14">
        <v>407.62799999999999</v>
      </c>
      <c r="AY216" s="14">
        <v>478.17399999999998</v>
      </c>
      <c r="AZ216" s="14">
        <v>5.5359999999999996</v>
      </c>
      <c r="BA216" s="14">
        <v>4.0759999999999996</v>
      </c>
      <c r="BB216" s="14">
        <v>4.782</v>
      </c>
      <c r="BC216" s="14">
        <v>33.219000000000001</v>
      </c>
      <c r="BD216" s="14">
        <v>20.312999999999999</v>
      </c>
      <c r="BE216" s="14">
        <v>17.97</v>
      </c>
      <c r="BF216" s="14">
        <v>21.541</v>
      </c>
      <c r="BG216" s="14">
        <v>40.981000000000002</v>
      </c>
      <c r="BH216" s="15">
        <v>6.2836907751636595</v>
      </c>
    </row>
    <row r="217" spans="1:60" ht="15.75" x14ac:dyDescent="0.25">
      <c r="A217" s="21">
        <v>2004</v>
      </c>
      <c r="B217" t="s">
        <v>16</v>
      </c>
      <c r="C217" s="14">
        <v>20.154</v>
      </c>
      <c r="D217" s="14">
        <v>4.6219999999999999</v>
      </c>
      <c r="E217" s="14">
        <v>12.273</v>
      </c>
      <c r="F217" s="14">
        <v>20.622</v>
      </c>
      <c r="G217" s="14">
        <v>16.404</v>
      </c>
      <c r="H217" s="14">
        <v>3.149</v>
      </c>
      <c r="I217" s="14">
        <v>3.4369999999999998</v>
      </c>
      <c r="J217" s="14">
        <v>3.2970000000000002</v>
      </c>
      <c r="K217" s="14">
        <v>7.6840000000000002</v>
      </c>
      <c r="L217" s="14">
        <v>4.1479999999999997</v>
      </c>
      <c r="M217" s="14">
        <v>5.8620000000000001</v>
      </c>
      <c r="N217" s="14">
        <v>51.975999999999999</v>
      </c>
      <c r="O217" s="14">
        <v>72.933000000000007</v>
      </c>
      <c r="P217" s="14">
        <v>20.856000000000002</v>
      </c>
      <c r="Q217" s="14">
        <v>46.283000000000001</v>
      </c>
      <c r="R217" s="14">
        <v>59.581000000000003</v>
      </c>
      <c r="S217" s="14">
        <v>63.753</v>
      </c>
      <c r="T217" s="14">
        <v>61.731000000000002</v>
      </c>
      <c r="U217" s="14">
        <v>8.6920000000000002</v>
      </c>
      <c r="V217" s="14">
        <v>12.206</v>
      </c>
      <c r="W217" s="14">
        <v>10.502000000000001</v>
      </c>
      <c r="X217" s="14">
        <v>17.257000000000001</v>
      </c>
      <c r="Y217" s="14">
        <v>2.0150000000000001</v>
      </c>
      <c r="Z217" s="14">
        <v>9.4030000000000005</v>
      </c>
      <c r="AA217" s="14">
        <v>45.472999999999999</v>
      </c>
      <c r="AB217" s="14">
        <v>34.720999999999997</v>
      </c>
      <c r="AC217" s="14">
        <v>39.933</v>
      </c>
      <c r="AD217" s="14">
        <v>370.21</v>
      </c>
      <c r="AE217" s="14">
        <v>323.03199999999998</v>
      </c>
      <c r="AF217" s="14">
        <v>345.96199999999999</v>
      </c>
      <c r="AG217" s="14">
        <v>10.707000000000001</v>
      </c>
      <c r="AH217" s="19">
        <v>3.9924941110711898</v>
      </c>
      <c r="AI217" s="19">
        <v>2.20771438483616</v>
      </c>
      <c r="AJ217" s="19">
        <v>3.0762555170214099</v>
      </c>
      <c r="AK217" s="14">
        <v>3.4009999999999998</v>
      </c>
      <c r="AL217" s="14">
        <v>1.4219999999999999</v>
      </c>
      <c r="AM217" s="14">
        <v>2.3809999999999998</v>
      </c>
      <c r="AN217" s="14">
        <v>59.581000000000003</v>
      </c>
      <c r="AO217" s="14">
        <v>49.295999999999999</v>
      </c>
      <c r="AP217" s="14">
        <v>54.404000000000003</v>
      </c>
      <c r="AQ217" s="14">
        <v>3.149</v>
      </c>
      <c r="AR217" s="14">
        <v>0.83</v>
      </c>
      <c r="AS217" s="14">
        <v>1.954</v>
      </c>
      <c r="AT217" s="14">
        <v>8.5660000000000007</v>
      </c>
      <c r="AU217" s="14">
        <v>1.659</v>
      </c>
      <c r="AV217" s="14">
        <v>5.0069999999999997</v>
      </c>
      <c r="AW217" s="14">
        <v>509.149</v>
      </c>
      <c r="AX217" s="14">
        <v>399.82</v>
      </c>
      <c r="AY217" s="14">
        <v>453.24299999999999</v>
      </c>
      <c r="AZ217" s="14">
        <v>5.0910000000000002</v>
      </c>
      <c r="BA217" s="14">
        <v>3.9980000000000002</v>
      </c>
      <c r="BB217" s="14">
        <v>4.532</v>
      </c>
      <c r="BC217" s="14">
        <v>14.218999999999999</v>
      </c>
      <c r="BD217" s="14">
        <v>15.404</v>
      </c>
      <c r="BE217" s="14">
        <v>16.131</v>
      </c>
      <c r="BF217" s="14">
        <v>18.265999999999998</v>
      </c>
      <c r="BG217" s="14">
        <v>42.551000000000002</v>
      </c>
      <c r="BH217" s="15">
        <v>7.841468603732296</v>
      </c>
    </row>
    <row r="218" spans="1:60" ht="15.75" x14ac:dyDescent="0.25">
      <c r="A218" s="21">
        <v>2004</v>
      </c>
      <c r="B218" t="s">
        <v>17</v>
      </c>
      <c r="C218" s="14">
        <v>29.658999999999999</v>
      </c>
      <c r="D218" s="14">
        <v>10.444000000000001</v>
      </c>
      <c r="E218" s="14">
        <v>20.024000000000001</v>
      </c>
      <c r="F218" s="14">
        <v>17.276</v>
      </c>
      <c r="G218" s="14">
        <v>16.855</v>
      </c>
      <c r="H218" s="14">
        <v>4.1189999999999998</v>
      </c>
      <c r="I218" s="14">
        <v>4.71</v>
      </c>
      <c r="J218" s="14">
        <v>4.4160000000000004</v>
      </c>
      <c r="K218" s="14">
        <v>16.888999999999999</v>
      </c>
      <c r="L218" s="14">
        <v>5.734</v>
      </c>
      <c r="M218" s="14">
        <v>11.295999999999999</v>
      </c>
      <c r="N218" s="14">
        <v>60.173000000000002</v>
      </c>
      <c r="O218" s="14">
        <v>98.040999999999997</v>
      </c>
      <c r="P218" s="14">
        <v>30.716999999999999</v>
      </c>
      <c r="Q218" s="14">
        <v>64.281999999999996</v>
      </c>
      <c r="R218" s="14">
        <v>48.607999999999997</v>
      </c>
      <c r="S218" s="14">
        <v>55.905999999999999</v>
      </c>
      <c r="T218" s="14">
        <v>52.268000000000001</v>
      </c>
      <c r="U218" s="14">
        <v>11.534000000000001</v>
      </c>
      <c r="V218" s="14">
        <v>16.178000000000001</v>
      </c>
      <c r="W218" s="14">
        <v>13.863</v>
      </c>
      <c r="X218" s="14">
        <v>23.48</v>
      </c>
      <c r="Y218" s="14">
        <v>4.5049999999999999</v>
      </c>
      <c r="Z218" s="14">
        <v>13.965</v>
      </c>
      <c r="AA218" s="14">
        <v>64.468000000000004</v>
      </c>
      <c r="AB218" s="14">
        <v>43.414000000000001</v>
      </c>
      <c r="AC218" s="14">
        <v>53.911000000000001</v>
      </c>
      <c r="AD218" s="14">
        <v>364.15199999999999</v>
      </c>
      <c r="AE218" s="14">
        <v>314.33999999999997</v>
      </c>
      <c r="AF218" s="14">
        <v>339.27699999999999</v>
      </c>
      <c r="AG218" s="14">
        <v>12.77</v>
      </c>
      <c r="AH218" s="19">
        <v>7.65261500787126</v>
      </c>
      <c r="AI218" s="19">
        <v>2.7056716288684299</v>
      </c>
      <c r="AJ218" s="19">
        <v>5.1666798099749602</v>
      </c>
      <c r="AK218" s="14">
        <v>6.3849999999999998</v>
      </c>
      <c r="AL218" s="14">
        <v>1.4330000000000001</v>
      </c>
      <c r="AM218" s="14">
        <v>3.9020000000000001</v>
      </c>
      <c r="AN218" s="14">
        <v>56.228999999999999</v>
      </c>
      <c r="AO218" s="14">
        <v>51.4</v>
      </c>
      <c r="AP218" s="14">
        <v>53.911000000000001</v>
      </c>
      <c r="AQ218" s="14">
        <v>6.7969999999999997</v>
      </c>
      <c r="AR218" s="14">
        <v>2.6619999999999999</v>
      </c>
      <c r="AS218" s="14">
        <v>4.7240000000000002</v>
      </c>
      <c r="AT218" s="14">
        <v>8.0329999999999995</v>
      </c>
      <c r="AU218" s="14">
        <v>2.2530000000000001</v>
      </c>
      <c r="AV218" s="14">
        <v>5.1340000000000003</v>
      </c>
      <c r="AW218" s="14">
        <v>527.27800000000002</v>
      </c>
      <c r="AX218" s="14">
        <v>405.46899999999999</v>
      </c>
      <c r="AY218" s="14">
        <v>466.40300000000002</v>
      </c>
      <c r="AZ218" s="14">
        <v>5.2729999999999997</v>
      </c>
      <c r="BA218" s="14">
        <v>4.0549999999999997</v>
      </c>
      <c r="BB218" s="14">
        <v>4.6639999999999997</v>
      </c>
      <c r="BC218" s="14">
        <v>12.192</v>
      </c>
      <c r="BD218" s="14">
        <v>15.005000000000001</v>
      </c>
      <c r="BE218" s="14">
        <v>16.88</v>
      </c>
      <c r="BF218" s="14">
        <v>19.401</v>
      </c>
      <c r="BG218" s="14">
        <v>46.524999999999999</v>
      </c>
      <c r="BH218" s="15">
        <v>5.3968549362612821</v>
      </c>
    </row>
    <row r="219" spans="1:60" ht="15.75" x14ac:dyDescent="0.25">
      <c r="A219" s="21">
        <v>2004</v>
      </c>
      <c r="B219" t="s">
        <v>18</v>
      </c>
      <c r="C219" s="14">
        <v>13.401999999999999</v>
      </c>
      <c r="D219" s="14">
        <v>3.9319999999999999</v>
      </c>
      <c r="E219" s="14">
        <v>8.7080000000000002</v>
      </c>
      <c r="F219" s="14">
        <v>11.134</v>
      </c>
      <c r="G219" s="14">
        <v>19.347000000000001</v>
      </c>
      <c r="H219" s="14">
        <v>4.5609999999999999</v>
      </c>
      <c r="I219" s="14">
        <v>3.742</v>
      </c>
      <c r="J219" s="14">
        <v>4.1529999999999996</v>
      </c>
      <c r="K219" s="14">
        <v>13.872</v>
      </c>
      <c r="L219" s="14">
        <v>6.3479999999999999</v>
      </c>
      <c r="M219" s="14">
        <v>10.124000000000001</v>
      </c>
      <c r="N219" s="14">
        <v>38.584000000000003</v>
      </c>
      <c r="O219" s="14">
        <v>52.902999999999999</v>
      </c>
      <c r="P219" s="14">
        <v>18.001000000000001</v>
      </c>
      <c r="Q219" s="14">
        <v>35.54</v>
      </c>
      <c r="R219" s="14">
        <v>48.341999999999999</v>
      </c>
      <c r="S219" s="14">
        <v>59.167000000000002</v>
      </c>
      <c r="T219" s="14">
        <v>53.734000000000002</v>
      </c>
      <c r="U219" s="14">
        <v>7.0540000000000003</v>
      </c>
      <c r="V219" s="14">
        <v>9.7590000000000003</v>
      </c>
      <c r="W219" s="14">
        <v>8.4009999999999998</v>
      </c>
      <c r="X219" s="14">
        <v>3.5739999999999998</v>
      </c>
      <c r="Y219" s="14">
        <v>1.2789999999999999</v>
      </c>
      <c r="Z219" s="14">
        <v>2.431</v>
      </c>
      <c r="AA219" s="14">
        <v>73.641000000000005</v>
      </c>
      <c r="AB219" s="14">
        <v>55.283000000000001</v>
      </c>
      <c r="AC219" s="14">
        <v>64.495999999999995</v>
      </c>
      <c r="AD219" s="14">
        <v>342.48200000000003</v>
      </c>
      <c r="AE219" s="14">
        <v>313.79000000000002</v>
      </c>
      <c r="AF219" s="14">
        <v>328.21199999999999</v>
      </c>
      <c r="AG219" s="14">
        <v>7.524</v>
      </c>
      <c r="AH219" s="19">
        <v>9.7851777138813993</v>
      </c>
      <c r="AI219" s="19">
        <v>1.6764524203459401</v>
      </c>
      <c r="AJ219" s="19">
        <v>5.7867021584399003</v>
      </c>
      <c r="AK219" s="14">
        <v>8.5589999999999993</v>
      </c>
      <c r="AL219" s="14">
        <v>1.4690000000000001</v>
      </c>
      <c r="AM219" s="14">
        <v>5.0270000000000001</v>
      </c>
      <c r="AN219" s="14">
        <v>48.012</v>
      </c>
      <c r="AO219" s="14">
        <v>35.244999999999997</v>
      </c>
      <c r="AP219" s="14">
        <v>41.674999999999997</v>
      </c>
      <c r="AQ219" s="14">
        <v>5.9720000000000004</v>
      </c>
      <c r="AR219" s="14">
        <v>2.7949999999999999</v>
      </c>
      <c r="AS219" s="14">
        <v>4.3890000000000002</v>
      </c>
      <c r="AT219" s="14">
        <v>7.0069999999999997</v>
      </c>
      <c r="AU219" s="14">
        <v>1.421</v>
      </c>
      <c r="AV219" s="14">
        <v>4.2240000000000002</v>
      </c>
      <c r="AW219" s="14">
        <v>449.79300000000001</v>
      </c>
      <c r="AX219" s="14">
        <v>372.24599999999998</v>
      </c>
      <c r="AY219" s="14">
        <v>411.233</v>
      </c>
      <c r="AZ219" s="14">
        <v>4.4980000000000002</v>
      </c>
      <c r="BA219" s="14">
        <v>3.722</v>
      </c>
      <c r="BB219" s="14">
        <v>4.1120000000000001</v>
      </c>
      <c r="BC219" s="14">
        <v>9.6980000000000004</v>
      </c>
      <c r="BD219" s="14">
        <v>5.8639999999999999</v>
      </c>
      <c r="BE219" s="14">
        <v>16.091000000000001</v>
      </c>
      <c r="BF219" s="14">
        <v>18.14</v>
      </c>
      <c r="BG219" s="14">
        <v>13.529</v>
      </c>
      <c r="BH219" s="15">
        <v>6.4150262689124897</v>
      </c>
    </row>
    <row r="220" spans="1:60" ht="15.75" x14ac:dyDescent="0.25">
      <c r="A220" s="21">
        <v>2004</v>
      </c>
      <c r="B220" t="s">
        <v>19</v>
      </c>
      <c r="C220" s="14">
        <v>16.942</v>
      </c>
      <c r="D220" s="14">
        <v>5.0650000000000004</v>
      </c>
      <c r="E220" s="14">
        <v>10.803000000000001</v>
      </c>
      <c r="F220" s="14">
        <v>25.245000000000001</v>
      </c>
      <c r="G220" s="14">
        <v>9.843</v>
      </c>
      <c r="H220" s="14">
        <v>2.6240000000000001</v>
      </c>
      <c r="I220" s="14">
        <v>1.706</v>
      </c>
      <c r="J220" s="14">
        <v>2.15</v>
      </c>
      <c r="K220" s="14">
        <v>4.1070000000000002</v>
      </c>
      <c r="L220" s="14">
        <v>2.2389999999999999</v>
      </c>
      <c r="M220" s="14">
        <v>3.1419999999999999</v>
      </c>
      <c r="N220" s="14">
        <v>42.417999999999999</v>
      </c>
      <c r="O220" s="14">
        <v>92.352000000000004</v>
      </c>
      <c r="P220" s="14">
        <v>20.847999999999999</v>
      </c>
      <c r="Q220" s="14">
        <v>55.530999999999999</v>
      </c>
      <c r="R220" s="14">
        <v>42.953000000000003</v>
      </c>
      <c r="S220" s="14">
        <v>53.478000000000002</v>
      </c>
      <c r="T220" s="14">
        <v>48.420999999999999</v>
      </c>
      <c r="U220" s="14">
        <v>13.519</v>
      </c>
      <c r="V220" s="14">
        <v>18.021999999999998</v>
      </c>
      <c r="W220" s="14">
        <v>15.846</v>
      </c>
      <c r="X220" s="14">
        <v>30.745999999999999</v>
      </c>
      <c r="Y220" s="14">
        <v>4.4249999999999998</v>
      </c>
      <c r="Z220" s="14">
        <v>17.141999999999999</v>
      </c>
      <c r="AA220" s="14">
        <v>36.621000000000002</v>
      </c>
      <c r="AB220" s="14">
        <v>27.459</v>
      </c>
      <c r="AC220" s="14">
        <v>31.913</v>
      </c>
      <c r="AD220" s="14">
        <v>357.08499999999998</v>
      </c>
      <c r="AE220" s="14">
        <v>301.303</v>
      </c>
      <c r="AF220" s="14">
        <v>328.44600000000003</v>
      </c>
      <c r="AG220" s="14">
        <v>8.4420000000000002</v>
      </c>
      <c r="AH220" s="19">
        <v>7.12606000142521</v>
      </c>
      <c r="AI220" s="19">
        <v>0.69292674239894003</v>
      </c>
      <c r="AJ220" s="19">
        <v>3.8705210366402198</v>
      </c>
      <c r="AK220" s="14">
        <v>5.476</v>
      </c>
      <c r="AL220" s="14">
        <v>0.58699999999999997</v>
      </c>
      <c r="AM220" s="14">
        <v>3.004</v>
      </c>
      <c r="AN220" s="14">
        <v>90.126999999999995</v>
      </c>
      <c r="AO220" s="14">
        <v>81.790999999999997</v>
      </c>
      <c r="AP220" s="14">
        <v>85.846000000000004</v>
      </c>
      <c r="AQ220" s="14">
        <v>4.2210000000000001</v>
      </c>
      <c r="AR220" s="14">
        <v>3.6259999999999999</v>
      </c>
      <c r="AS220" s="14">
        <v>3.9129999999999998</v>
      </c>
      <c r="AT220" s="14">
        <v>5.875</v>
      </c>
      <c r="AU220" s="14">
        <v>1.8129999999999999</v>
      </c>
      <c r="AV220" s="14">
        <v>3.7759999999999998</v>
      </c>
      <c r="AW220" s="14">
        <v>563.97799999999995</v>
      </c>
      <c r="AX220" s="14">
        <v>431.50700000000001</v>
      </c>
      <c r="AY220" s="14">
        <v>495.86500000000001</v>
      </c>
      <c r="AZ220" s="14">
        <v>5.64</v>
      </c>
      <c r="BA220" s="14">
        <v>4.3150000000000004</v>
      </c>
      <c r="BB220" s="14">
        <v>4.9589999999999996</v>
      </c>
      <c r="BC220" s="14">
        <v>44.616999999999997</v>
      </c>
      <c r="BD220" s="14">
        <v>34.676000000000002</v>
      </c>
      <c r="BE220" s="14">
        <v>19.911999999999999</v>
      </c>
      <c r="BF220" s="14">
        <v>23.904</v>
      </c>
      <c r="BG220" s="14">
        <v>72.816000000000003</v>
      </c>
      <c r="BH220" s="15">
        <v>7.5318853606089222</v>
      </c>
    </row>
    <row r="221" spans="1:60" ht="15.75" x14ac:dyDescent="0.25">
      <c r="A221" s="21">
        <v>2004</v>
      </c>
      <c r="B221" t="s">
        <v>20</v>
      </c>
      <c r="C221" s="14">
        <v>19.161999999999999</v>
      </c>
      <c r="D221" s="14">
        <v>5.1429999999999998</v>
      </c>
      <c r="E221" s="14">
        <v>11.926</v>
      </c>
      <c r="F221" s="14">
        <v>16.986000000000001</v>
      </c>
      <c r="G221" s="14">
        <v>10.74</v>
      </c>
      <c r="H221" s="14">
        <v>2.0659999999999998</v>
      </c>
      <c r="I221" s="14">
        <v>3.0649999999999999</v>
      </c>
      <c r="J221" s="14">
        <v>2.5819999999999999</v>
      </c>
      <c r="K221" s="14">
        <v>3.419</v>
      </c>
      <c r="L221" s="14">
        <v>2.3250000000000002</v>
      </c>
      <c r="M221" s="14">
        <v>2.8540000000000001</v>
      </c>
      <c r="N221" s="14">
        <v>44.875</v>
      </c>
      <c r="O221" s="14">
        <v>72.665000000000006</v>
      </c>
      <c r="P221" s="14">
        <v>19.548999999999999</v>
      </c>
      <c r="Q221" s="14">
        <v>45.268999999999998</v>
      </c>
      <c r="R221" s="14">
        <v>62.633000000000003</v>
      </c>
      <c r="S221" s="14">
        <v>71.540000000000006</v>
      </c>
      <c r="T221" s="14">
        <v>67.23</v>
      </c>
      <c r="U221" s="14">
        <v>10.032</v>
      </c>
      <c r="V221" s="14">
        <v>12.750999999999999</v>
      </c>
      <c r="W221" s="14">
        <v>11.435</v>
      </c>
      <c r="X221" s="14">
        <v>12.061</v>
      </c>
      <c r="Y221" s="14">
        <v>2.0430000000000001</v>
      </c>
      <c r="Z221" s="14">
        <v>6.89</v>
      </c>
      <c r="AA221" s="14">
        <v>35.468000000000004</v>
      </c>
      <c r="AB221" s="14">
        <v>31.49</v>
      </c>
      <c r="AC221" s="14">
        <v>33.414999999999999</v>
      </c>
      <c r="AD221" s="14">
        <v>377.18900000000002</v>
      </c>
      <c r="AE221" s="14">
        <v>325.577</v>
      </c>
      <c r="AF221" s="14">
        <v>350.55099999999999</v>
      </c>
      <c r="AG221" s="14">
        <v>8.0399999999999991</v>
      </c>
      <c r="AH221" s="19">
        <v>6.7320768072260204</v>
      </c>
      <c r="AI221" s="19">
        <v>1.81229679622172</v>
      </c>
      <c r="AJ221" s="19">
        <v>4.1989950405203</v>
      </c>
      <c r="AK221" s="14">
        <v>5.1100000000000003</v>
      </c>
      <c r="AL221" s="14">
        <v>1.3029999999999999</v>
      </c>
      <c r="AM221" s="14">
        <v>3.145</v>
      </c>
      <c r="AN221" s="14">
        <v>92.653999999999996</v>
      </c>
      <c r="AO221" s="14">
        <v>74.674999999999997</v>
      </c>
      <c r="AP221" s="14">
        <v>83.373999999999995</v>
      </c>
      <c r="AQ221" s="14">
        <v>2.4420000000000002</v>
      </c>
      <c r="AR221" s="14">
        <v>1.3740000000000001</v>
      </c>
      <c r="AS221" s="14">
        <v>1.891</v>
      </c>
      <c r="AT221" s="14">
        <v>7.89</v>
      </c>
      <c r="AU221" s="14">
        <v>1.4790000000000001</v>
      </c>
      <c r="AV221" s="14">
        <v>4.5810000000000004</v>
      </c>
      <c r="AW221" s="14">
        <v>556.97299999999996</v>
      </c>
      <c r="AX221" s="14">
        <v>437.30799999999999</v>
      </c>
      <c r="AY221" s="14">
        <v>495.22899999999998</v>
      </c>
      <c r="AZ221" s="14">
        <v>5.57</v>
      </c>
      <c r="BA221" s="14">
        <v>4.3730000000000002</v>
      </c>
      <c r="BB221" s="14">
        <v>4.952</v>
      </c>
      <c r="BC221" s="14">
        <v>58.752000000000002</v>
      </c>
      <c r="BD221" s="14">
        <v>22.529</v>
      </c>
      <c r="BE221" s="14">
        <v>18.959</v>
      </c>
      <c r="BF221" s="14">
        <v>22.393000000000001</v>
      </c>
      <c r="BG221" s="14">
        <v>61.924999999999997</v>
      </c>
      <c r="BH221" s="15">
        <v>11.780030179654357</v>
      </c>
    </row>
    <row r="222" spans="1:60" ht="15.75" x14ac:dyDescent="0.25">
      <c r="A222" s="21">
        <v>2004</v>
      </c>
      <c r="B222" t="s">
        <v>30</v>
      </c>
      <c r="C222" s="14">
        <v>22.015999999999998</v>
      </c>
      <c r="D222" s="14">
        <v>4.8769999999999998</v>
      </c>
      <c r="E222" s="14">
        <v>13.301</v>
      </c>
      <c r="F222" s="14">
        <v>11.029</v>
      </c>
      <c r="G222" s="14">
        <v>16.544</v>
      </c>
      <c r="H222" s="14">
        <v>2.8159999999999998</v>
      </c>
      <c r="I222" s="14">
        <v>1.829</v>
      </c>
      <c r="J222" s="14">
        <v>2.31</v>
      </c>
      <c r="K222" s="14">
        <v>6.1440000000000001</v>
      </c>
      <c r="L222" s="14">
        <v>2.3170000000000002</v>
      </c>
      <c r="M222" s="14">
        <v>4.1840000000000002</v>
      </c>
      <c r="N222" s="14">
        <v>35.215000000000003</v>
      </c>
      <c r="O222" s="14">
        <v>82.302999999999997</v>
      </c>
      <c r="P222" s="14">
        <v>20.727</v>
      </c>
      <c r="Q222" s="14">
        <v>50.829000000000001</v>
      </c>
      <c r="R222" s="14">
        <v>43.006999999999998</v>
      </c>
      <c r="S222" s="14">
        <v>50.598999999999997</v>
      </c>
      <c r="T222" s="14">
        <v>46.895000000000003</v>
      </c>
      <c r="U222" s="14">
        <v>6.6559999999999997</v>
      </c>
      <c r="V222" s="14">
        <v>11.095000000000001</v>
      </c>
      <c r="W222" s="14">
        <v>8.9290000000000003</v>
      </c>
      <c r="X222" s="14">
        <v>7.4240000000000004</v>
      </c>
      <c r="Y222" s="14">
        <v>1.2190000000000001</v>
      </c>
      <c r="Z222" s="14">
        <v>4.2460000000000004</v>
      </c>
      <c r="AA222" s="14">
        <v>37.247</v>
      </c>
      <c r="AB222" s="14">
        <v>36.576999999999998</v>
      </c>
      <c r="AC222" s="14">
        <v>36.904000000000003</v>
      </c>
      <c r="AD222" s="14">
        <v>312.44299999999998</v>
      </c>
      <c r="AE222" s="14">
        <v>267.99</v>
      </c>
      <c r="AF222" s="14">
        <v>289.67599999999999</v>
      </c>
      <c r="AG222" s="14">
        <v>5.76</v>
      </c>
      <c r="AH222" s="19">
        <v>10.970750044367</v>
      </c>
      <c r="AI222" s="19">
        <v>2.1286365474731599</v>
      </c>
      <c r="AJ222" s="19">
        <v>6.41864601010702</v>
      </c>
      <c r="AK222" s="14">
        <v>7.2960000000000003</v>
      </c>
      <c r="AL222" s="14">
        <v>1.341</v>
      </c>
      <c r="AM222" s="14">
        <v>4.2460000000000004</v>
      </c>
      <c r="AN222" s="14">
        <v>59.902999999999999</v>
      </c>
      <c r="AO222" s="14">
        <v>47.915999999999997</v>
      </c>
      <c r="AP222" s="14">
        <v>53.826000000000001</v>
      </c>
      <c r="AQ222" s="14">
        <v>3.3279999999999998</v>
      </c>
      <c r="AR222" s="14">
        <v>2.073</v>
      </c>
      <c r="AS222" s="14">
        <v>2.6850000000000001</v>
      </c>
      <c r="AT222" s="14">
        <v>2.6880000000000002</v>
      </c>
      <c r="AU222" s="14">
        <v>0.73199999999999998</v>
      </c>
      <c r="AV222" s="14">
        <v>1.6859999999999999</v>
      </c>
      <c r="AW222" s="14">
        <v>458.488</v>
      </c>
      <c r="AX222" s="14">
        <v>345.53399999999999</v>
      </c>
      <c r="AY222" s="14">
        <v>400.76400000000001</v>
      </c>
      <c r="AZ222" s="14">
        <v>4.585</v>
      </c>
      <c r="BA222" s="14">
        <v>3.4550000000000001</v>
      </c>
      <c r="BB222" s="14">
        <v>4.008</v>
      </c>
      <c r="BC222" s="14">
        <v>29.22</v>
      </c>
      <c r="BD222" s="14">
        <v>16.469000000000001</v>
      </c>
      <c r="BE222" s="14">
        <v>18.956</v>
      </c>
      <c r="BF222" s="14">
        <v>21.655999999999999</v>
      </c>
      <c r="BG222" s="14">
        <v>46.573</v>
      </c>
      <c r="BH222" s="15">
        <v>8.4607622448187545</v>
      </c>
    </row>
    <row r="223" spans="1:60" ht="15.75" x14ac:dyDescent="0.25">
      <c r="A223" s="21">
        <v>2004</v>
      </c>
      <c r="B223" t="s">
        <v>21</v>
      </c>
      <c r="C223" s="14">
        <v>16.285</v>
      </c>
      <c r="D223" s="14">
        <v>3.24</v>
      </c>
      <c r="E223" s="14">
        <v>9.9309999999999992</v>
      </c>
      <c r="F223" s="14">
        <v>13.246</v>
      </c>
      <c r="G223" s="14">
        <v>4.5529999999999999</v>
      </c>
      <c r="H223" s="14">
        <v>0.90500000000000003</v>
      </c>
      <c r="I223" s="14">
        <v>0.57199999999999995</v>
      </c>
      <c r="J223" s="14">
        <v>0.74299999999999999</v>
      </c>
      <c r="K223" s="14">
        <v>5.4279999999999999</v>
      </c>
      <c r="L223" s="14">
        <v>0.76200000000000001</v>
      </c>
      <c r="M223" s="14">
        <v>3.1560000000000001</v>
      </c>
      <c r="N223" s="14">
        <v>26.300999999999998</v>
      </c>
      <c r="O223" s="14">
        <v>81.603999999999999</v>
      </c>
      <c r="P223" s="14">
        <v>20.010000000000002</v>
      </c>
      <c r="Q223" s="14">
        <v>51.604999999999997</v>
      </c>
      <c r="R223" s="14">
        <v>24.427</v>
      </c>
      <c r="S223" s="14">
        <v>31.062999999999999</v>
      </c>
      <c r="T223" s="14">
        <v>27.658999999999999</v>
      </c>
      <c r="U223" s="14">
        <v>3.2570000000000001</v>
      </c>
      <c r="V223" s="14">
        <v>3.8109999999999999</v>
      </c>
      <c r="W223" s="14">
        <v>3.5270000000000001</v>
      </c>
      <c r="X223" s="14">
        <v>18.456</v>
      </c>
      <c r="Y223" s="14">
        <v>3.24</v>
      </c>
      <c r="Z223" s="14">
        <v>11.045</v>
      </c>
      <c r="AA223" s="14">
        <v>28.95</v>
      </c>
      <c r="AB223" s="14">
        <v>12.006</v>
      </c>
      <c r="AC223" s="14">
        <v>20.698</v>
      </c>
      <c r="AD223" s="14">
        <v>185.82599999999999</v>
      </c>
      <c r="AE223" s="14">
        <v>151.69200000000001</v>
      </c>
      <c r="AF223" s="14">
        <v>169.29400000000001</v>
      </c>
      <c r="AG223" s="14">
        <v>4.1619999999999999</v>
      </c>
      <c r="AH223" s="19">
        <v>11.4584894185257</v>
      </c>
      <c r="AI223" s="19">
        <v>2.7524955960070501</v>
      </c>
      <c r="AJ223" s="19">
        <v>7.1927892287981301</v>
      </c>
      <c r="AK223" s="14">
        <v>9.0470000000000006</v>
      </c>
      <c r="AL223" s="14">
        <v>2.6680000000000001</v>
      </c>
      <c r="AM223" s="14">
        <v>5.94</v>
      </c>
      <c r="AN223" s="14">
        <v>57.539000000000001</v>
      </c>
      <c r="AO223" s="14">
        <v>36.97</v>
      </c>
      <c r="AP223" s="14">
        <v>47.521000000000001</v>
      </c>
      <c r="AQ223" s="14">
        <v>1.6279999999999999</v>
      </c>
      <c r="AR223" s="14">
        <v>1.3340000000000001</v>
      </c>
      <c r="AS223" s="14">
        <v>1.4850000000000001</v>
      </c>
      <c r="AT223" s="14">
        <v>14.294</v>
      </c>
      <c r="AU223" s="14">
        <v>3.621</v>
      </c>
      <c r="AV223" s="14">
        <v>9.0960000000000001</v>
      </c>
      <c r="AW223" s="14">
        <v>331.48200000000003</v>
      </c>
      <c r="AX223" s="14">
        <v>212.483</v>
      </c>
      <c r="AY223" s="14">
        <v>273.803</v>
      </c>
      <c r="AZ223" s="14">
        <v>3.3149999999999999</v>
      </c>
      <c r="BA223" s="14">
        <v>2.125</v>
      </c>
      <c r="BB223" s="14">
        <v>2.738</v>
      </c>
      <c r="BC223" s="14">
        <v>11.52</v>
      </c>
      <c r="BD223" s="14">
        <v>13.166</v>
      </c>
      <c r="BE223" s="14">
        <v>16.376000000000001</v>
      </c>
      <c r="BF223" s="14">
        <v>17.827999999999999</v>
      </c>
      <c r="BG223" s="14">
        <v>45.396000000000001</v>
      </c>
      <c r="BH223" s="15">
        <v>7.5935784738558043</v>
      </c>
    </row>
    <row r="224" spans="1:60" ht="15.75" x14ac:dyDescent="0.25">
      <c r="A224" s="21">
        <v>2004</v>
      </c>
      <c r="B224" t="s">
        <v>22</v>
      </c>
      <c r="C224" s="14">
        <v>16.657</v>
      </c>
      <c r="D224" s="14">
        <v>4.6870000000000003</v>
      </c>
      <c r="E224" s="14">
        <v>10.545999999999999</v>
      </c>
      <c r="F224" s="14">
        <v>19.350000000000001</v>
      </c>
      <c r="G224" s="14">
        <v>11.202999999999999</v>
      </c>
      <c r="H224" s="14">
        <v>2.8180000000000001</v>
      </c>
      <c r="I224" s="14">
        <v>2.7810000000000001</v>
      </c>
      <c r="J224" s="14">
        <v>2.7989999999999999</v>
      </c>
      <c r="K224" s="14">
        <v>9.2810000000000006</v>
      </c>
      <c r="L224" s="14">
        <v>4.29</v>
      </c>
      <c r="M224" s="14">
        <v>6.7329999999999997</v>
      </c>
      <c r="N224" s="14">
        <v>59.02</v>
      </c>
      <c r="O224" s="14">
        <v>73.837000000000003</v>
      </c>
      <c r="P224" s="14">
        <v>17.954999999999998</v>
      </c>
      <c r="Q224" s="14">
        <v>45.347999999999999</v>
      </c>
      <c r="R224" s="14">
        <v>46.49</v>
      </c>
      <c r="S224" s="14">
        <v>54.262999999999998</v>
      </c>
      <c r="T224" s="14">
        <v>50.459000000000003</v>
      </c>
      <c r="U224" s="14">
        <v>9.8620000000000001</v>
      </c>
      <c r="V224" s="14">
        <v>11.202</v>
      </c>
      <c r="W224" s="14">
        <v>10.545999999999999</v>
      </c>
      <c r="X224" s="14">
        <v>10.193</v>
      </c>
      <c r="Y224" s="14">
        <v>0.95299999999999996</v>
      </c>
      <c r="Z224" s="14">
        <v>5.476</v>
      </c>
      <c r="AA224" s="14">
        <v>52.290999999999997</v>
      </c>
      <c r="AB224" s="14">
        <v>40.915999999999997</v>
      </c>
      <c r="AC224" s="14">
        <v>46.484000000000002</v>
      </c>
      <c r="AD224" s="14">
        <v>354.685</v>
      </c>
      <c r="AE224" s="14">
        <v>301.428</v>
      </c>
      <c r="AF224" s="14">
        <v>327.495</v>
      </c>
      <c r="AG224" s="14">
        <v>11.602</v>
      </c>
      <c r="AH224" s="19">
        <v>11.801395624304799</v>
      </c>
      <c r="AI224" s="19">
        <v>1.87206320085366</v>
      </c>
      <c r="AJ224" s="19">
        <v>6.7140844439992096</v>
      </c>
      <c r="AK224" s="14">
        <v>10.11</v>
      </c>
      <c r="AL224" s="14">
        <v>0.95299999999999996</v>
      </c>
      <c r="AM224" s="14">
        <v>5.4349999999999996</v>
      </c>
      <c r="AN224" s="14">
        <v>61.241</v>
      </c>
      <c r="AO224" s="14">
        <v>52.356999999999999</v>
      </c>
      <c r="AP224" s="14">
        <v>56.704999999999998</v>
      </c>
      <c r="AQ224" s="14">
        <v>4.0609999999999999</v>
      </c>
      <c r="AR224" s="14">
        <v>1.907</v>
      </c>
      <c r="AS224" s="14">
        <v>2.9609999999999999</v>
      </c>
      <c r="AT224" s="14">
        <v>3.2320000000000002</v>
      </c>
      <c r="AU224" s="14">
        <v>0.47699999999999998</v>
      </c>
      <c r="AV224" s="14">
        <v>1.825</v>
      </c>
      <c r="AW224" s="14">
        <v>502.52499999999998</v>
      </c>
      <c r="AX224" s="14">
        <v>384.92899999999997</v>
      </c>
      <c r="AY224" s="14">
        <v>442.52800000000002</v>
      </c>
      <c r="AZ224" s="14">
        <v>5.0250000000000004</v>
      </c>
      <c r="BA224" s="14">
        <v>3.8490000000000002</v>
      </c>
      <c r="BB224" s="14">
        <v>4.4249999999999998</v>
      </c>
      <c r="BC224" s="14">
        <v>38.664999999999999</v>
      </c>
      <c r="BD224" s="14">
        <v>20.367999999999999</v>
      </c>
      <c r="BE224" s="14">
        <v>19.22</v>
      </c>
      <c r="BF224" s="14">
        <v>22.876000000000001</v>
      </c>
      <c r="BG224" s="14">
        <v>55.289000000000001</v>
      </c>
      <c r="BH224" s="15">
        <v>6.6692007325754172</v>
      </c>
    </row>
    <row r="225" spans="1:60" ht="15.75" x14ac:dyDescent="0.25">
      <c r="A225" s="21">
        <v>2004</v>
      </c>
      <c r="B225" t="s">
        <v>23</v>
      </c>
      <c r="C225" s="14">
        <v>22.027000000000001</v>
      </c>
      <c r="D225" s="14">
        <v>6.0110000000000001</v>
      </c>
      <c r="E225" s="14">
        <v>14.03</v>
      </c>
      <c r="F225" s="14">
        <v>16.974</v>
      </c>
      <c r="G225" s="14">
        <v>18.196999999999999</v>
      </c>
      <c r="H225" s="14">
        <v>2.2480000000000002</v>
      </c>
      <c r="I225" s="14">
        <v>2.3290000000000002</v>
      </c>
      <c r="J225" s="14">
        <v>2.2879999999999998</v>
      </c>
      <c r="K225" s="14">
        <v>21.202999999999999</v>
      </c>
      <c r="L225" s="14">
        <v>6.8369999999999997</v>
      </c>
      <c r="M225" s="14">
        <v>14.03</v>
      </c>
      <c r="N225" s="14">
        <v>64.125</v>
      </c>
      <c r="O225" s="14">
        <v>95.748999999999995</v>
      </c>
      <c r="P225" s="14">
        <v>19.686</v>
      </c>
      <c r="Q225" s="14">
        <v>57.808999999999997</v>
      </c>
      <c r="R225" s="14">
        <v>47.2</v>
      </c>
      <c r="S225" s="14">
        <v>52.37</v>
      </c>
      <c r="T225" s="14">
        <v>49.780999999999999</v>
      </c>
      <c r="U225" s="14">
        <v>12.811999999999999</v>
      </c>
      <c r="V225" s="14">
        <v>15.403</v>
      </c>
      <c r="W225" s="14">
        <v>14.105</v>
      </c>
      <c r="X225" s="14">
        <v>27.646000000000001</v>
      </c>
      <c r="Y225" s="14">
        <v>1.8029999999999999</v>
      </c>
      <c r="Z225" s="14">
        <v>14.743</v>
      </c>
      <c r="AA225" s="14">
        <v>68.703000000000003</v>
      </c>
      <c r="AB225" s="14">
        <v>51.393000000000001</v>
      </c>
      <c r="AC225" s="14">
        <v>60.06</v>
      </c>
      <c r="AD225" s="14">
        <v>338.49400000000003</v>
      </c>
      <c r="AE225" s="14">
        <v>282.88600000000002</v>
      </c>
      <c r="AF225" s="14">
        <v>310.72899999999998</v>
      </c>
      <c r="AG225" s="14">
        <v>12.885999999999999</v>
      </c>
      <c r="AH225" s="19">
        <v>5.0945828908230899</v>
      </c>
      <c r="AI225" s="19">
        <v>1.19256080569408</v>
      </c>
      <c r="AJ225" s="19">
        <v>3.1574844715900401</v>
      </c>
      <c r="AK225" s="14">
        <v>5.7690000000000001</v>
      </c>
      <c r="AL225" s="14">
        <v>0.82599999999999996</v>
      </c>
      <c r="AM225" s="14">
        <v>3.3010000000000002</v>
      </c>
      <c r="AN225" s="14">
        <v>44.953000000000003</v>
      </c>
      <c r="AO225" s="14">
        <v>33.886000000000003</v>
      </c>
      <c r="AP225" s="14">
        <v>39.427</v>
      </c>
      <c r="AQ225" s="14">
        <v>5.6189999999999998</v>
      </c>
      <c r="AR225" s="14">
        <v>1.5780000000000001</v>
      </c>
      <c r="AS225" s="14">
        <v>3.601</v>
      </c>
      <c r="AT225" s="14">
        <v>6.3680000000000003</v>
      </c>
      <c r="AU225" s="14">
        <v>1.3520000000000001</v>
      </c>
      <c r="AV225" s="14">
        <v>3.8639999999999999</v>
      </c>
      <c r="AW225" s="14">
        <v>486.98700000000002</v>
      </c>
      <c r="AX225" s="14">
        <v>345.02300000000002</v>
      </c>
      <c r="AY225" s="14">
        <v>416.14400000000001</v>
      </c>
      <c r="AZ225" s="14">
        <v>4.87</v>
      </c>
      <c r="BA225" s="14">
        <v>3.45</v>
      </c>
      <c r="BB225" s="14">
        <v>4.1609999999999996</v>
      </c>
      <c r="BC225" s="14">
        <v>21.489000000000001</v>
      </c>
      <c r="BD225" s="14">
        <v>13.034000000000001</v>
      </c>
      <c r="BE225" s="14">
        <v>18.132000000000001</v>
      </c>
      <c r="BF225" s="14">
        <v>20.803999999999998</v>
      </c>
      <c r="BG225" s="14">
        <v>31.951000000000001</v>
      </c>
      <c r="BH225" s="15">
        <v>3.2661175802328883</v>
      </c>
    </row>
    <row r="226" spans="1:60" ht="15.75" x14ac:dyDescent="0.25">
      <c r="A226" s="21">
        <v>2004</v>
      </c>
      <c r="B226" t="s">
        <v>24</v>
      </c>
      <c r="C226" s="14">
        <v>21.614999999999998</v>
      </c>
      <c r="D226" s="14">
        <v>5.9189999999999996</v>
      </c>
      <c r="E226" s="14">
        <v>13.837999999999999</v>
      </c>
      <c r="F226" s="14">
        <v>15.882</v>
      </c>
      <c r="G226" s="14">
        <v>22.402000000000001</v>
      </c>
      <c r="H226" s="14">
        <v>4.0119999999999996</v>
      </c>
      <c r="I226" s="14">
        <v>4.335</v>
      </c>
      <c r="J226" s="14">
        <v>4.1719999999999997</v>
      </c>
      <c r="K226" s="14">
        <v>20.059999999999999</v>
      </c>
      <c r="L226" s="14">
        <v>6.5030000000000001</v>
      </c>
      <c r="M226" s="14">
        <v>13.343</v>
      </c>
      <c r="N226" s="14">
        <v>54.703000000000003</v>
      </c>
      <c r="O226" s="14">
        <v>89.081000000000003</v>
      </c>
      <c r="P226" s="14">
        <v>21.01</v>
      </c>
      <c r="Q226" s="14">
        <v>55.353000000000002</v>
      </c>
      <c r="R226" s="14">
        <v>49.698999999999998</v>
      </c>
      <c r="S226" s="14">
        <v>63.362000000000002</v>
      </c>
      <c r="T226" s="14">
        <v>56.469000000000001</v>
      </c>
      <c r="U226" s="14">
        <v>11.298999999999999</v>
      </c>
      <c r="V226" s="14">
        <v>15.257</v>
      </c>
      <c r="W226" s="14">
        <v>13.26</v>
      </c>
      <c r="X226" s="14">
        <v>19.158999999999999</v>
      </c>
      <c r="Y226" s="14">
        <v>1.7509999999999999</v>
      </c>
      <c r="Z226" s="14">
        <v>10.534000000000001</v>
      </c>
      <c r="AA226" s="14">
        <v>92.274000000000001</v>
      </c>
      <c r="AB226" s="14">
        <v>61.195</v>
      </c>
      <c r="AC226" s="14">
        <v>76.875</v>
      </c>
      <c r="AD226" s="14">
        <v>389.73</v>
      </c>
      <c r="AE226" s="14">
        <v>325.14800000000002</v>
      </c>
      <c r="AF226" s="14">
        <v>357.77300000000002</v>
      </c>
      <c r="AG226" s="14">
        <v>10.726000000000001</v>
      </c>
      <c r="AH226" s="19">
        <v>12.4851054881895</v>
      </c>
      <c r="AI226" s="19">
        <v>0.67628646592981501</v>
      </c>
      <c r="AJ226" s="19">
        <v>6.6656075756851996</v>
      </c>
      <c r="AK226" s="14">
        <v>11.462999999999999</v>
      </c>
      <c r="AL226" s="14">
        <v>0.91700000000000004</v>
      </c>
      <c r="AM226" s="14">
        <v>6.2380000000000004</v>
      </c>
      <c r="AN226" s="14">
        <v>71.805000000000007</v>
      </c>
      <c r="AO226" s="14">
        <v>55.692</v>
      </c>
      <c r="AP226" s="14">
        <v>63.822000000000003</v>
      </c>
      <c r="AQ226" s="14">
        <v>5.24</v>
      </c>
      <c r="AR226" s="14">
        <v>2.835</v>
      </c>
      <c r="AS226" s="14">
        <v>4.048</v>
      </c>
      <c r="AT226" s="14">
        <v>6.0590000000000002</v>
      </c>
      <c r="AU226" s="14">
        <v>0.83399999999999996</v>
      </c>
      <c r="AV226" s="14">
        <v>3.47</v>
      </c>
      <c r="AW226" s="14">
        <v>558.39499999999998</v>
      </c>
      <c r="AX226" s="14">
        <v>408.68599999999998</v>
      </c>
      <c r="AY226" s="14">
        <v>484.25900000000001</v>
      </c>
      <c r="AZ226" s="14">
        <v>5.5839999999999996</v>
      </c>
      <c r="BA226" s="14">
        <v>4.0869999999999997</v>
      </c>
      <c r="BB226" s="14">
        <v>4.843</v>
      </c>
      <c r="BC226" s="14">
        <v>20.202000000000002</v>
      </c>
      <c r="BD226" s="14">
        <v>9.1479999999999997</v>
      </c>
      <c r="BE226" s="14">
        <v>16.260000000000002</v>
      </c>
      <c r="BF226" s="14">
        <v>18.36</v>
      </c>
      <c r="BG226" s="14">
        <v>34.86</v>
      </c>
      <c r="BH226" s="15">
        <v>8.3664181272392746</v>
      </c>
    </row>
    <row r="227" spans="1:60" ht="15.75" x14ac:dyDescent="0.25">
      <c r="A227" s="21">
        <v>2004</v>
      </c>
      <c r="B227" t="s">
        <v>25</v>
      </c>
      <c r="C227" s="14">
        <v>26.038</v>
      </c>
      <c r="D227" s="14">
        <v>5.3630000000000004</v>
      </c>
      <c r="E227" s="14">
        <v>15.670999999999999</v>
      </c>
      <c r="F227" s="14">
        <v>18.27</v>
      </c>
      <c r="G227" s="14">
        <v>12.109</v>
      </c>
      <c r="H227" s="14">
        <v>3.069</v>
      </c>
      <c r="I227" s="14">
        <v>1.853</v>
      </c>
      <c r="J227" s="14">
        <v>2.456</v>
      </c>
      <c r="K227" s="14">
        <v>8.3160000000000007</v>
      </c>
      <c r="L227" s="14">
        <v>3.4129999999999998</v>
      </c>
      <c r="M227" s="14">
        <v>5.8460000000000001</v>
      </c>
      <c r="N227" s="14">
        <v>47.597000000000001</v>
      </c>
      <c r="O227" s="14">
        <v>98.903999999999996</v>
      </c>
      <c r="P227" s="14">
        <v>19.698</v>
      </c>
      <c r="Q227" s="14">
        <v>59.05</v>
      </c>
      <c r="R227" s="14">
        <v>52.173999999999999</v>
      </c>
      <c r="S227" s="14">
        <v>62.018999999999998</v>
      </c>
      <c r="T227" s="14">
        <v>57.134</v>
      </c>
      <c r="U227" s="14">
        <v>11.682</v>
      </c>
      <c r="V227" s="14">
        <v>12.677</v>
      </c>
      <c r="W227" s="14">
        <v>12.183</v>
      </c>
      <c r="X227" s="14">
        <v>9.6029999999999998</v>
      </c>
      <c r="Y227" s="14">
        <v>1.4630000000000001</v>
      </c>
      <c r="Z227" s="14">
        <v>5.5019999999999998</v>
      </c>
      <c r="AA227" s="14">
        <v>41.481999999999999</v>
      </c>
      <c r="AB227" s="14">
        <v>26.036000000000001</v>
      </c>
      <c r="AC227" s="14">
        <v>33.75</v>
      </c>
      <c r="AD227" s="14">
        <v>309.38299999999998</v>
      </c>
      <c r="AE227" s="14">
        <v>251.684</v>
      </c>
      <c r="AF227" s="14">
        <v>280.41300000000001</v>
      </c>
      <c r="AG227" s="14">
        <v>8.2170000000000005</v>
      </c>
      <c r="AH227" s="19">
        <v>16.456103344329001</v>
      </c>
      <c r="AI227" s="19">
        <v>3.1121474296056202</v>
      </c>
      <c r="AJ227" s="19">
        <v>9.6484425093278396</v>
      </c>
      <c r="AK227" s="14">
        <v>15.345000000000001</v>
      </c>
      <c r="AL227" s="14">
        <v>2.4380000000000002</v>
      </c>
      <c r="AM227" s="14">
        <v>8.843</v>
      </c>
      <c r="AN227" s="14">
        <v>68.311999999999998</v>
      </c>
      <c r="AO227" s="14">
        <v>43.978999999999999</v>
      </c>
      <c r="AP227" s="14">
        <v>56.151000000000003</v>
      </c>
      <c r="AQ227" s="14">
        <v>2.871</v>
      </c>
      <c r="AR227" s="14">
        <v>1.6579999999999999</v>
      </c>
      <c r="AS227" s="14">
        <v>2.2599999999999998</v>
      </c>
      <c r="AT227" s="14">
        <v>11.286</v>
      </c>
      <c r="AU227" s="14">
        <v>2.8279999999999998</v>
      </c>
      <c r="AV227" s="14">
        <v>7.0250000000000004</v>
      </c>
      <c r="AW227" s="14">
        <v>483.23200000000003</v>
      </c>
      <c r="AX227" s="14">
        <v>323.35700000000003</v>
      </c>
      <c r="AY227" s="14">
        <v>402.935</v>
      </c>
      <c r="AZ227" s="14">
        <v>4.8319999999999999</v>
      </c>
      <c r="BA227" s="14">
        <v>3.234</v>
      </c>
      <c r="BB227" s="14">
        <v>4.0289999999999999</v>
      </c>
      <c r="BC227" s="14">
        <v>29.722999999999999</v>
      </c>
      <c r="BD227" s="14">
        <v>21.231000000000002</v>
      </c>
      <c r="BE227" s="14">
        <v>18.489999999999998</v>
      </c>
      <c r="BF227" s="14">
        <v>20.928999999999998</v>
      </c>
      <c r="BG227" s="14">
        <v>43.215000000000003</v>
      </c>
      <c r="BH227" s="15">
        <v>8.7253570399637823</v>
      </c>
    </row>
    <row r="228" spans="1:60" ht="15.75" x14ac:dyDescent="0.25">
      <c r="A228" s="21">
        <v>2004</v>
      </c>
      <c r="B228" t="s">
        <v>26</v>
      </c>
      <c r="C228" s="14">
        <v>20.757999999999999</v>
      </c>
      <c r="D228" s="14">
        <v>4.9809999999999999</v>
      </c>
      <c r="E228" s="14">
        <v>12.836</v>
      </c>
      <c r="F228" s="14">
        <v>15.712</v>
      </c>
      <c r="G228" s="14">
        <v>20.606999999999999</v>
      </c>
      <c r="H228" s="14">
        <v>3.0409999999999999</v>
      </c>
      <c r="I228" s="14">
        <v>3.605</v>
      </c>
      <c r="J228" s="14">
        <v>3.3239999999999998</v>
      </c>
      <c r="K228" s="14">
        <v>15.138999999999999</v>
      </c>
      <c r="L228" s="14">
        <v>4.391</v>
      </c>
      <c r="M228" s="14">
        <v>9.7420000000000009</v>
      </c>
      <c r="N228" s="14">
        <v>44.268999999999998</v>
      </c>
      <c r="O228" s="14">
        <v>76.156999999999996</v>
      </c>
      <c r="P228" s="14">
        <v>18.68</v>
      </c>
      <c r="Q228" s="14">
        <v>47.328000000000003</v>
      </c>
      <c r="R228" s="14">
        <v>55.728999999999999</v>
      </c>
      <c r="S228" s="14">
        <v>69.016999999999996</v>
      </c>
      <c r="T228" s="14">
        <v>62.402000000000001</v>
      </c>
      <c r="U228" s="14">
        <v>9.6519999999999992</v>
      </c>
      <c r="V228" s="14">
        <v>12.257</v>
      </c>
      <c r="W228" s="14">
        <v>10.96</v>
      </c>
      <c r="X228" s="14">
        <v>12.098000000000001</v>
      </c>
      <c r="Y228" s="14">
        <v>1.704</v>
      </c>
      <c r="Z228" s="14">
        <v>6.8789999999999996</v>
      </c>
      <c r="AA228" s="14">
        <v>68.885000000000005</v>
      </c>
      <c r="AB228" s="14">
        <v>51.648000000000003</v>
      </c>
      <c r="AC228" s="14">
        <v>60.228999999999999</v>
      </c>
      <c r="AD228" s="14">
        <v>351.36599999999999</v>
      </c>
      <c r="AE228" s="14">
        <v>307.07</v>
      </c>
      <c r="AF228" s="14">
        <v>329.18799999999999</v>
      </c>
      <c r="AG228" s="14">
        <v>8.4619999999999997</v>
      </c>
      <c r="AH228" s="19">
        <v>7.5253235889143202</v>
      </c>
      <c r="AI228" s="19">
        <v>1.93430740364951</v>
      </c>
      <c r="AJ228" s="19">
        <v>4.7364972550244104</v>
      </c>
      <c r="AK228" s="14">
        <v>8.859</v>
      </c>
      <c r="AL228" s="14">
        <v>1.4419999999999999</v>
      </c>
      <c r="AM228" s="14">
        <v>5.1340000000000003</v>
      </c>
      <c r="AN228" s="14">
        <v>51.497999999999998</v>
      </c>
      <c r="AO228" s="14">
        <v>38.933</v>
      </c>
      <c r="AP228" s="14">
        <v>45.253999999999998</v>
      </c>
      <c r="AQ228" s="14">
        <v>3.7679999999999998</v>
      </c>
      <c r="AR228" s="14">
        <v>2.4249999999999998</v>
      </c>
      <c r="AS228" s="14">
        <v>3.0939999999999999</v>
      </c>
      <c r="AT228" s="14">
        <v>8.33</v>
      </c>
      <c r="AU228" s="14">
        <v>1.18</v>
      </c>
      <c r="AV228" s="14">
        <v>4.7389999999999999</v>
      </c>
      <c r="AW228" s="14">
        <v>484.11099999999999</v>
      </c>
      <c r="AX228" s="14">
        <v>369.72899999999998</v>
      </c>
      <c r="AY228" s="14">
        <v>426.839</v>
      </c>
      <c r="AZ228" s="14">
        <v>4.8410000000000002</v>
      </c>
      <c r="BA228" s="14">
        <v>3.6970000000000001</v>
      </c>
      <c r="BB228" s="14">
        <v>4.2679999999999998</v>
      </c>
      <c r="BC228" s="14">
        <v>17.405000000000001</v>
      </c>
      <c r="BD228" s="14">
        <v>9.0129999999999999</v>
      </c>
      <c r="BE228" s="14">
        <v>17.608000000000001</v>
      </c>
      <c r="BF228" s="14">
        <v>20.143000000000001</v>
      </c>
      <c r="BG228" s="14">
        <v>40.787999999999997</v>
      </c>
      <c r="BH228" s="15">
        <v>7.7654367469879517</v>
      </c>
    </row>
    <row r="229" spans="1:60" ht="15.75" x14ac:dyDescent="0.25">
      <c r="A229" s="21">
        <v>2004</v>
      </c>
      <c r="B229" t="s">
        <v>27</v>
      </c>
      <c r="C229" s="14">
        <v>17.204000000000001</v>
      </c>
      <c r="D229" s="14">
        <v>3.8039999999999998</v>
      </c>
      <c r="E229" s="14">
        <v>10.361000000000001</v>
      </c>
      <c r="F229" s="14">
        <v>13.542</v>
      </c>
      <c r="G229" s="14">
        <v>11.221</v>
      </c>
      <c r="H229" s="14">
        <v>1.7010000000000001</v>
      </c>
      <c r="I229" s="14">
        <v>3.6230000000000002</v>
      </c>
      <c r="J229" s="14">
        <v>2.6829999999999998</v>
      </c>
      <c r="K229" s="14">
        <v>4.726</v>
      </c>
      <c r="L229" s="14">
        <v>2.536</v>
      </c>
      <c r="M229" s="14">
        <v>3.6080000000000001</v>
      </c>
      <c r="N229" s="14">
        <v>41.494</v>
      </c>
      <c r="O229" s="14">
        <v>62.765999999999998</v>
      </c>
      <c r="P229" s="14">
        <v>23.73</v>
      </c>
      <c r="Q229" s="14">
        <v>42.831000000000003</v>
      </c>
      <c r="R229" s="14">
        <v>61.820999999999998</v>
      </c>
      <c r="S229" s="14">
        <v>66.66</v>
      </c>
      <c r="T229" s="14">
        <v>64.292000000000002</v>
      </c>
      <c r="U229" s="14">
        <v>8.5069999999999997</v>
      </c>
      <c r="V229" s="14">
        <v>14.491</v>
      </c>
      <c r="W229" s="14">
        <v>11.563000000000001</v>
      </c>
      <c r="X229" s="14">
        <v>6.4279999999999999</v>
      </c>
      <c r="Y229" s="14">
        <v>2.355</v>
      </c>
      <c r="Z229" s="14">
        <v>4.3479999999999999</v>
      </c>
      <c r="AA229" s="14">
        <v>27.98</v>
      </c>
      <c r="AB229" s="14">
        <v>21.736999999999998</v>
      </c>
      <c r="AC229" s="14">
        <v>24.792000000000002</v>
      </c>
      <c r="AD229" s="14">
        <v>336.89400000000001</v>
      </c>
      <c r="AE229" s="14">
        <v>303.05</v>
      </c>
      <c r="AF229" s="14">
        <v>319.79500000000002</v>
      </c>
      <c r="AG229" s="14">
        <v>7.1840000000000002</v>
      </c>
      <c r="AH229" s="19">
        <v>4.3136089569693503</v>
      </c>
      <c r="AI229" s="19">
        <v>1.8393257031972099</v>
      </c>
      <c r="AJ229" s="19">
        <v>3.05083393372181</v>
      </c>
      <c r="AK229" s="14">
        <v>2.2690000000000001</v>
      </c>
      <c r="AL229" s="14">
        <v>1.4490000000000001</v>
      </c>
      <c r="AM229" s="14">
        <v>1.85</v>
      </c>
      <c r="AN229" s="14">
        <v>75.622</v>
      </c>
      <c r="AO229" s="14">
        <v>61.588000000000001</v>
      </c>
      <c r="AP229" s="14">
        <v>68.454999999999998</v>
      </c>
      <c r="AQ229" s="14">
        <v>0.56699999999999995</v>
      </c>
      <c r="AR229" s="14">
        <v>0.72499999999999998</v>
      </c>
      <c r="AS229" s="14">
        <v>0.64800000000000002</v>
      </c>
      <c r="AT229" s="14">
        <v>3.0249999999999999</v>
      </c>
      <c r="AU229" s="14">
        <v>0.90600000000000003</v>
      </c>
      <c r="AV229" s="14">
        <v>1.9430000000000001</v>
      </c>
      <c r="AW229" s="14">
        <v>486.24599999999998</v>
      </c>
      <c r="AX229" s="14">
        <v>400.50400000000002</v>
      </c>
      <c r="AY229" s="14">
        <v>442.64400000000001</v>
      </c>
      <c r="AZ229" s="14">
        <v>4.8620000000000001</v>
      </c>
      <c r="BA229" s="14">
        <v>4.0049999999999999</v>
      </c>
      <c r="BB229" s="14">
        <v>4.4260000000000002</v>
      </c>
      <c r="BC229" s="14">
        <v>50.16</v>
      </c>
      <c r="BD229" s="14">
        <v>16.206</v>
      </c>
      <c r="BE229" s="14">
        <v>17.385000000000002</v>
      </c>
      <c r="BF229" s="14">
        <v>19.648</v>
      </c>
      <c r="BG229" s="14">
        <v>45.082000000000001</v>
      </c>
      <c r="BH229" s="15">
        <v>10.406491847621911</v>
      </c>
    </row>
    <row r="230" spans="1:60" ht="15.75" x14ac:dyDescent="0.25">
      <c r="A230" s="21">
        <v>2004</v>
      </c>
      <c r="B230" t="s">
        <v>36</v>
      </c>
      <c r="C230" s="14">
        <v>8.18</v>
      </c>
      <c r="D230" s="14">
        <v>2.1389999999999998</v>
      </c>
      <c r="E230" s="14">
        <v>5.0780000000000003</v>
      </c>
      <c r="F230" s="14">
        <v>21.026</v>
      </c>
      <c r="G230" s="14">
        <v>14.266</v>
      </c>
      <c r="H230" s="14">
        <v>3.0179999999999998</v>
      </c>
      <c r="I230" s="14">
        <v>3.609</v>
      </c>
      <c r="J230" s="14">
        <v>3.3220000000000001</v>
      </c>
      <c r="K230" s="14">
        <v>7.8410000000000002</v>
      </c>
      <c r="L230" s="14">
        <v>3.984</v>
      </c>
      <c r="M230" s="14">
        <v>5.8609999999999998</v>
      </c>
      <c r="N230" s="14">
        <v>47.914999999999999</v>
      </c>
      <c r="O230" s="14">
        <v>68.116</v>
      </c>
      <c r="P230" s="14">
        <v>15.427</v>
      </c>
      <c r="Q230" s="14">
        <v>41.08</v>
      </c>
      <c r="R230" s="14">
        <v>57.228999999999999</v>
      </c>
      <c r="S230" s="14">
        <v>69.486999999999995</v>
      </c>
      <c r="T230" s="14">
        <v>63.521999999999998</v>
      </c>
      <c r="U230" s="14">
        <v>11.648999999999999</v>
      </c>
      <c r="V230" s="14">
        <v>13.340999999999999</v>
      </c>
      <c r="W230" s="14">
        <v>12.518000000000001</v>
      </c>
      <c r="X230" s="14">
        <v>8.5180000000000007</v>
      </c>
      <c r="Y230" s="14">
        <v>1.1499999999999999</v>
      </c>
      <c r="Z230" s="14">
        <v>4.7350000000000003</v>
      </c>
      <c r="AA230" s="14">
        <v>58.837000000000003</v>
      </c>
      <c r="AB230" s="14">
        <v>43.445999999999998</v>
      </c>
      <c r="AC230" s="14">
        <v>50.935000000000002</v>
      </c>
      <c r="AD230" s="14">
        <v>410.50299999999999</v>
      </c>
      <c r="AE230" s="14">
        <v>352.27199999999999</v>
      </c>
      <c r="AF230" s="14">
        <v>380.69099999999997</v>
      </c>
      <c r="AG230" s="14">
        <v>10.266999999999999</v>
      </c>
      <c r="AH230" s="19">
        <v>6.5702377293258403</v>
      </c>
      <c r="AI230" s="19">
        <v>2.2276020008177499</v>
      </c>
      <c r="AJ230" s="19">
        <v>4.3449699976139504</v>
      </c>
      <c r="AK230" s="14">
        <v>5.8390000000000004</v>
      </c>
      <c r="AL230" s="14">
        <v>1.2829999999999999</v>
      </c>
      <c r="AM230" s="14">
        <v>3.5</v>
      </c>
      <c r="AN230" s="14">
        <v>75.873000000000005</v>
      </c>
      <c r="AO230" s="14">
        <v>58.07</v>
      </c>
      <c r="AP230" s="14">
        <v>66.747</v>
      </c>
      <c r="AQ230" s="14">
        <v>6.149</v>
      </c>
      <c r="AR230" s="14">
        <v>2.9940000000000002</v>
      </c>
      <c r="AS230" s="14">
        <v>4.5289999999999999</v>
      </c>
      <c r="AT230" s="14">
        <v>14.356999999999999</v>
      </c>
      <c r="AU230" s="14">
        <v>3.5830000000000002</v>
      </c>
      <c r="AV230" s="14">
        <v>8.8260000000000005</v>
      </c>
      <c r="AW230" s="14">
        <v>565.91499999999996</v>
      </c>
      <c r="AX230" s="14">
        <v>436.89100000000002</v>
      </c>
      <c r="AY230" s="14">
        <v>499.78699999999998</v>
      </c>
      <c r="AZ230" s="14">
        <v>5.6589999999999998</v>
      </c>
      <c r="BA230" s="14">
        <v>4.3689999999999998</v>
      </c>
      <c r="BB230" s="14">
        <v>4.9980000000000002</v>
      </c>
      <c r="BC230" s="14">
        <v>31.077000000000002</v>
      </c>
      <c r="BD230" s="14">
        <v>19.489000000000001</v>
      </c>
      <c r="BE230" s="14">
        <v>19.201000000000001</v>
      </c>
      <c r="BF230" s="14">
        <v>22.885000000000002</v>
      </c>
      <c r="BG230" s="14">
        <v>67.406999999999996</v>
      </c>
      <c r="BH230" s="15">
        <v>8.8302899166177973</v>
      </c>
    </row>
    <row r="231" spans="1:60" ht="15.75" x14ac:dyDescent="0.25">
      <c r="A231" s="21">
        <v>2004</v>
      </c>
      <c r="B231" t="s">
        <v>28</v>
      </c>
      <c r="C231" s="14">
        <v>16.797999999999998</v>
      </c>
      <c r="D231" s="14">
        <v>3.6920000000000002</v>
      </c>
      <c r="E231" s="14">
        <v>10.209</v>
      </c>
      <c r="F231" s="14">
        <v>21.492000000000001</v>
      </c>
      <c r="G231" s="14">
        <v>14.694000000000001</v>
      </c>
      <c r="H231" s="14">
        <v>3.7330000000000001</v>
      </c>
      <c r="I231" s="14">
        <v>2.9319999999999999</v>
      </c>
      <c r="J231" s="14">
        <v>3.33</v>
      </c>
      <c r="K231" s="14">
        <v>6.9169999999999998</v>
      </c>
      <c r="L231" s="14">
        <v>3.4750000000000001</v>
      </c>
      <c r="M231" s="14">
        <v>5.1870000000000003</v>
      </c>
      <c r="N231" s="14">
        <v>30.247</v>
      </c>
      <c r="O231" s="14">
        <v>63.348999999999997</v>
      </c>
      <c r="P231" s="14">
        <v>14.661</v>
      </c>
      <c r="Q231" s="14">
        <v>38.872</v>
      </c>
      <c r="R231" s="14">
        <v>38.865000000000002</v>
      </c>
      <c r="S231" s="14">
        <v>63.640999999999998</v>
      </c>
      <c r="T231" s="14">
        <v>51.32</v>
      </c>
      <c r="U231" s="14">
        <v>4.3920000000000003</v>
      </c>
      <c r="V231" s="14">
        <v>6.9509999999999996</v>
      </c>
      <c r="W231" s="14">
        <v>5.6779999999999999</v>
      </c>
      <c r="X231" s="14">
        <v>3.7330000000000001</v>
      </c>
      <c r="Y231" s="14">
        <v>0.54300000000000004</v>
      </c>
      <c r="Z231" s="14">
        <v>2.129</v>
      </c>
      <c r="AA231" s="14">
        <v>64.337000000000003</v>
      </c>
      <c r="AB231" s="14">
        <v>52.889000000000003</v>
      </c>
      <c r="AC231" s="14">
        <v>58.582000000000001</v>
      </c>
      <c r="AD231" s="14">
        <v>354.62</v>
      </c>
      <c r="AE231" s="14">
        <v>340.90100000000001</v>
      </c>
      <c r="AF231" s="14">
        <v>347.72300000000001</v>
      </c>
      <c r="AG231" s="14">
        <v>6.1479999999999997</v>
      </c>
      <c r="AH231" s="19">
        <v>13.4022057797012</v>
      </c>
      <c r="AI231" s="19">
        <v>3.3583530636575798</v>
      </c>
      <c r="AJ231" s="19">
        <v>8.3861192953423505</v>
      </c>
      <c r="AK231" s="14">
        <v>12.845000000000001</v>
      </c>
      <c r="AL231" s="14">
        <v>2.3889999999999998</v>
      </c>
      <c r="AM231" s="14">
        <v>7.5890000000000004</v>
      </c>
      <c r="AN231" s="14">
        <v>67.959999999999994</v>
      </c>
      <c r="AO231" s="14">
        <v>57.884999999999998</v>
      </c>
      <c r="AP231" s="14">
        <v>62.895000000000003</v>
      </c>
      <c r="AQ231" s="14">
        <v>5.05</v>
      </c>
      <c r="AR231" s="14">
        <v>1.9550000000000001</v>
      </c>
      <c r="AS231" s="14">
        <v>3.4940000000000002</v>
      </c>
      <c r="AT231" s="14">
        <v>9.1129999999999995</v>
      </c>
      <c r="AU231" s="14">
        <v>1.3029999999999999</v>
      </c>
      <c r="AV231" s="14">
        <v>5.1870000000000003</v>
      </c>
      <c r="AW231" s="14">
        <v>506.89800000000002</v>
      </c>
      <c r="AX231" s="14">
        <v>435.27600000000001</v>
      </c>
      <c r="AY231" s="14">
        <v>470.892</v>
      </c>
      <c r="AZ231" s="14">
        <v>5.069</v>
      </c>
      <c r="BA231" s="14">
        <v>4.3529999999999998</v>
      </c>
      <c r="BB231" s="14">
        <v>4.7089999999999996</v>
      </c>
      <c r="BC231" s="14">
        <v>13.923999999999999</v>
      </c>
      <c r="BD231" s="14">
        <v>13.923999999999999</v>
      </c>
      <c r="BE231" s="14">
        <v>18.992999999999999</v>
      </c>
      <c r="BF231" s="14">
        <v>22.411000000000001</v>
      </c>
      <c r="BG231" s="14">
        <v>46.347999999999999</v>
      </c>
      <c r="BH231" s="15">
        <v>8.615283949944109</v>
      </c>
    </row>
    <row r="232" spans="1:60" ht="15.75" x14ac:dyDescent="0.25">
      <c r="A232" s="21">
        <v>2004</v>
      </c>
      <c r="B232" t="s">
        <v>29</v>
      </c>
      <c r="C232" s="14">
        <v>15.430999999999999</v>
      </c>
      <c r="D232" s="14">
        <v>4.827</v>
      </c>
      <c r="E232" s="14">
        <v>9.9860000000000007</v>
      </c>
      <c r="F232" s="14">
        <v>15.28</v>
      </c>
      <c r="G232" s="14">
        <v>13.223000000000001</v>
      </c>
      <c r="H232" s="14">
        <v>4.0759999999999996</v>
      </c>
      <c r="I232" s="14">
        <v>1.5169999999999999</v>
      </c>
      <c r="J232" s="14">
        <v>2.762</v>
      </c>
      <c r="K232" s="14">
        <v>13.102</v>
      </c>
      <c r="L232" s="14">
        <v>6.2060000000000004</v>
      </c>
      <c r="M232" s="14">
        <v>9.5609999999999999</v>
      </c>
      <c r="N232" s="14">
        <v>49.335000000000001</v>
      </c>
      <c r="O232" s="14">
        <v>93.457999999999998</v>
      </c>
      <c r="P232" s="14">
        <v>26.202999999999999</v>
      </c>
      <c r="Q232" s="14">
        <v>58.921999999999997</v>
      </c>
      <c r="R232" s="14">
        <v>49.494999999999997</v>
      </c>
      <c r="S232" s="14">
        <v>57.921999999999997</v>
      </c>
      <c r="T232" s="14">
        <v>53.823</v>
      </c>
      <c r="U232" s="14">
        <v>11.5</v>
      </c>
      <c r="V232" s="14">
        <v>13.653</v>
      </c>
      <c r="W232" s="14">
        <v>12.606</v>
      </c>
      <c r="X232" s="14">
        <v>13.102</v>
      </c>
      <c r="Y232" s="14">
        <v>1.2410000000000001</v>
      </c>
      <c r="Z232" s="14">
        <v>7.0110000000000001</v>
      </c>
      <c r="AA232" s="14">
        <v>61.286999999999999</v>
      </c>
      <c r="AB232" s="14">
        <v>41.924999999999997</v>
      </c>
      <c r="AC232" s="14">
        <v>51.344000000000001</v>
      </c>
      <c r="AD232" s="14">
        <v>391.44799999999998</v>
      </c>
      <c r="AE232" s="14">
        <v>324.36599999999999</v>
      </c>
      <c r="AF232" s="14">
        <v>357.35399999999998</v>
      </c>
      <c r="AG232" s="14">
        <v>9.8989999999999991</v>
      </c>
      <c r="AH232" s="19">
        <v>5.0254752939903096</v>
      </c>
      <c r="AI232" s="19">
        <v>0.71512087330561003</v>
      </c>
      <c r="AJ232" s="19">
        <v>2.7862655682588602</v>
      </c>
      <c r="AK232" s="14">
        <v>6.1139999999999999</v>
      </c>
      <c r="AL232" s="14">
        <v>0.96499999999999997</v>
      </c>
      <c r="AM232" s="14">
        <v>3.47</v>
      </c>
      <c r="AN232" s="14">
        <v>70.167000000000002</v>
      </c>
      <c r="AO232" s="14">
        <v>51.441000000000003</v>
      </c>
      <c r="AP232" s="14">
        <v>60.551000000000002</v>
      </c>
      <c r="AQ232" s="14">
        <v>1.0189999999999999</v>
      </c>
      <c r="AR232" s="14">
        <v>0.41399999999999998</v>
      </c>
      <c r="AS232" s="14">
        <v>0.70799999999999996</v>
      </c>
      <c r="AT232" s="14">
        <v>2.911</v>
      </c>
      <c r="AU232" s="14">
        <v>0.82699999999999996</v>
      </c>
      <c r="AV232" s="14">
        <v>1.841</v>
      </c>
      <c r="AW232" s="14">
        <v>567.73800000000006</v>
      </c>
      <c r="AX232" s="14">
        <v>413.31799999999998</v>
      </c>
      <c r="AY232" s="14">
        <v>488.86599999999999</v>
      </c>
      <c r="AZ232" s="14">
        <v>5.6769999999999996</v>
      </c>
      <c r="BA232" s="14">
        <v>4.133</v>
      </c>
      <c r="BB232" s="14">
        <v>4.8890000000000002</v>
      </c>
      <c r="BC232" s="14">
        <v>19.873000000000001</v>
      </c>
      <c r="BD232" s="14">
        <v>18.667999999999999</v>
      </c>
      <c r="BE232" s="14">
        <v>19.277999999999999</v>
      </c>
      <c r="BF232" s="14">
        <v>23.216999999999999</v>
      </c>
      <c r="BG232" s="14">
        <v>26.584</v>
      </c>
      <c r="BH232" s="15">
        <v>9.3043863535666809</v>
      </c>
    </row>
    <row r="233" spans="1:60" ht="15.75" x14ac:dyDescent="0.25">
      <c r="A233" s="21">
        <v>2005</v>
      </c>
      <c r="B233" t="s">
        <v>2</v>
      </c>
      <c r="C233" s="14">
        <v>17.869</v>
      </c>
      <c r="D233" s="14">
        <v>4.7859999999999996</v>
      </c>
      <c r="E233" s="14">
        <v>11.206</v>
      </c>
      <c r="F233" s="14">
        <v>15.852</v>
      </c>
      <c r="G233" s="14">
        <v>15.695</v>
      </c>
      <c r="H233" s="14">
        <v>3.25</v>
      </c>
      <c r="I233" s="14">
        <v>3.0640000000000001</v>
      </c>
      <c r="J233" s="14">
        <v>3.1549999999999998</v>
      </c>
      <c r="K233" s="14">
        <v>9.1940000000000008</v>
      </c>
      <c r="L233" s="14">
        <v>4.0999999999999996</v>
      </c>
      <c r="M233" s="14">
        <v>6.5979999999999999</v>
      </c>
      <c r="N233" s="14">
        <v>47.402999999999999</v>
      </c>
      <c r="O233" s="14">
        <v>79.326999999999998</v>
      </c>
      <c r="P233" s="14">
        <v>20.523</v>
      </c>
      <c r="Q233" s="14">
        <v>49.396000000000001</v>
      </c>
      <c r="R233" s="14">
        <v>59.137999999999998</v>
      </c>
      <c r="S233" s="14">
        <v>66.855999999999995</v>
      </c>
      <c r="T233" s="14">
        <v>63.072000000000003</v>
      </c>
      <c r="U233" s="14">
        <v>10.215999999999999</v>
      </c>
      <c r="V233" s="14">
        <v>13.920999999999999</v>
      </c>
      <c r="W233" s="14">
        <v>12.105</v>
      </c>
      <c r="X233" s="14">
        <v>16.408000000000001</v>
      </c>
      <c r="Y233" s="14">
        <v>2.3719999999999999</v>
      </c>
      <c r="Z233" s="14">
        <v>9.2669999999999995</v>
      </c>
      <c r="AA233" s="14">
        <v>56.904000000000003</v>
      </c>
      <c r="AB233" s="14">
        <v>43.357999999999997</v>
      </c>
      <c r="AC233" s="14">
        <v>50.002000000000002</v>
      </c>
      <c r="AD233" s="14">
        <v>366.49200000000002</v>
      </c>
      <c r="AE233" s="14">
        <v>324.66300000000001</v>
      </c>
      <c r="AF233" s="14">
        <v>345.22699999999998</v>
      </c>
      <c r="AG233" s="14">
        <v>9.1809999999999992</v>
      </c>
      <c r="AH233" s="19">
        <v>7.8204131958981904</v>
      </c>
      <c r="AI233" s="19">
        <v>2.05989071378866</v>
      </c>
      <c r="AJ233" s="19">
        <v>4.8965216183159699</v>
      </c>
      <c r="AK233" s="14">
        <v>6.8490000000000002</v>
      </c>
      <c r="AL233" s="14">
        <v>1.3560000000000001</v>
      </c>
      <c r="AM233" s="14">
        <v>4.0490000000000004</v>
      </c>
      <c r="AN233" s="14">
        <v>67.138000000000005</v>
      </c>
      <c r="AO233" s="14">
        <v>54.71</v>
      </c>
      <c r="AP233" s="14">
        <v>60.831000000000003</v>
      </c>
      <c r="AQ233" s="14">
        <v>3.4820000000000002</v>
      </c>
      <c r="AR233" s="14">
        <v>1.7010000000000001</v>
      </c>
      <c r="AS233" s="14">
        <v>2.5739999999999998</v>
      </c>
      <c r="AT233" s="14">
        <v>7.3879999999999999</v>
      </c>
      <c r="AU233" s="14">
        <v>1.468</v>
      </c>
      <c r="AV233" s="14">
        <v>4.3710000000000004</v>
      </c>
      <c r="AW233" s="14">
        <v>521.99900000000002</v>
      </c>
      <c r="AX233" s="14">
        <v>408.67099999999999</v>
      </c>
      <c r="AY233" s="14">
        <v>464.37200000000001</v>
      </c>
      <c r="AZ233" s="14">
        <v>5.22</v>
      </c>
      <c r="BA233" s="14">
        <v>4.0869999999999997</v>
      </c>
      <c r="BB233" s="14">
        <v>4.6440000000000001</v>
      </c>
      <c r="BC233" s="14">
        <v>31.59</v>
      </c>
      <c r="BD233" s="14">
        <v>18.911000000000001</v>
      </c>
      <c r="BE233" s="14">
        <v>17.457999999999998</v>
      </c>
      <c r="BF233" s="14">
        <v>20.3</v>
      </c>
      <c r="BG233" s="14">
        <v>52.905999999999999</v>
      </c>
      <c r="BH233" s="15">
        <v>8.616242599177097</v>
      </c>
    </row>
    <row r="234" spans="1:60" ht="15.75" x14ac:dyDescent="0.25">
      <c r="A234" s="21">
        <v>2005</v>
      </c>
      <c r="B234" t="s">
        <v>3</v>
      </c>
      <c r="C234" s="14">
        <v>11.273</v>
      </c>
      <c r="D234" s="14">
        <v>5.7130000000000001</v>
      </c>
      <c r="E234" s="14">
        <v>8.4220000000000006</v>
      </c>
      <c r="F234" s="14">
        <v>14.827</v>
      </c>
      <c r="G234" s="14">
        <v>19.009</v>
      </c>
      <c r="H234" s="14">
        <v>2.8180000000000001</v>
      </c>
      <c r="I234" s="14">
        <v>2.8570000000000002</v>
      </c>
      <c r="J234" s="14">
        <v>2.8380000000000001</v>
      </c>
      <c r="K234" s="14">
        <v>11.273</v>
      </c>
      <c r="L234" s="14">
        <v>7.1420000000000003</v>
      </c>
      <c r="M234" s="14">
        <v>9.1549999999999994</v>
      </c>
      <c r="N234" s="14">
        <v>54.171999999999997</v>
      </c>
      <c r="O234" s="14">
        <v>64.632000000000005</v>
      </c>
      <c r="P234" s="14">
        <v>26.423999999999999</v>
      </c>
      <c r="Q234" s="14">
        <v>45.131999999999998</v>
      </c>
      <c r="R234" s="14">
        <v>45.843000000000004</v>
      </c>
      <c r="S234" s="14">
        <v>58.561</v>
      </c>
      <c r="T234" s="14">
        <v>52.363999999999997</v>
      </c>
      <c r="U234" s="14">
        <v>9.77</v>
      </c>
      <c r="V234" s="14">
        <v>14.462</v>
      </c>
      <c r="W234" s="14">
        <v>12.176</v>
      </c>
      <c r="X234" s="14">
        <v>3.57</v>
      </c>
      <c r="Y234" s="14">
        <v>1.25</v>
      </c>
      <c r="Z234" s="14">
        <v>2.38</v>
      </c>
      <c r="AA234" s="14">
        <v>38.328000000000003</v>
      </c>
      <c r="AB234" s="14">
        <v>34.457999999999998</v>
      </c>
      <c r="AC234" s="14">
        <v>36.344000000000001</v>
      </c>
      <c r="AD234" s="14">
        <v>314.13900000000001</v>
      </c>
      <c r="AE234" s="14">
        <v>303.51900000000001</v>
      </c>
      <c r="AF234" s="14">
        <v>308.78500000000003</v>
      </c>
      <c r="AG234" s="14">
        <v>9.2059999999999995</v>
      </c>
      <c r="AH234" s="19">
        <v>7.2572451497411601</v>
      </c>
      <c r="AI234" s="19">
        <v>1.85360247641291</v>
      </c>
      <c r="AJ234" s="19">
        <v>4.4971904394465101</v>
      </c>
      <c r="AK234" s="14">
        <v>8.2669999999999995</v>
      </c>
      <c r="AL234" s="14">
        <v>2.5</v>
      </c>
      <c r="AM234" s="14">
        <v>5.31</v>
      </c>
      <c r="AN234" s="14">
        <v>47.722000000000001</v>
      </c>
      <c r="AO234" s="14">
        <v>46.956000000000003</v>
      </c>
      <c r="AP234" s="14">
        <v>47.329000000000001</v>
      </c>
      <c r="AQ234" s="14">
        <v>0.93899999999999995</v>
      </c>
      <c r="AR234" s="14">
        <v>1.607</v>
      </c>
      <c r="AS234" s="14">
        <v>1.282</v>
      </c>
      <c r="AT234" s="14">
        <v>6.5759999999999996</v>
      </c>
      <c r="AU234" s="14">
        <v>0.71399999999999997</v>
      </c>
      <c r="AV234" s="14">
        <v>3.57</v>
      </c>
      <c r="AW234" s="14">
        <v>430.43799999999999</v>
      </c>
      <c r="AX234" s="14">
        <v>381.72</v>
      </c>
      <c r="AY234" s="14">
        <v>405.64100000000002</v>
      </c>
      <c r="AZ234" s="14">
        <v>4.3040000000000003</v>
      </c>
      <c r="BA234" s="14">
        <v>3.8170000000000002</v>
      </c>
      <c r="BB234" s="14">
        <v>4.056</v>
      </c>
      <c r="BC234" s="14">
        <v>13.164999999999999</v>
      </c>
      <c r="BD234" s="14">
        <v>6.1950000000000003</v>
      </c>
      <c r="BE234" s="14">
        <v>17.971</v>
      </c>
      <c r="BF234" s="14">
        <v>20.452999999999999</v>
      </c>
      <c r="BG234" s="14">
        <v>27.065000000000001</v>
      </c>
      <c r="BH234" s="15">
        <v>7.0754716981132075</v>
      </c>
    </row>
    <row r="235" spans="1:60" ht="15.75" x14ac:dyDescent="0.25">
      <c r="A235" s="21">
        <v>2005</v>
      </c>
      <c r="B235" t="s">
        <v>4</v>
      </c>
      <c r="C235" s="14">
        <v>8.6340000000000003</v>
      </c>
      <c r="D235" s="14">
        <v>2.61</v>
      </c>
      <c r="E235" s="14">
        <v>5.665</v>
      </c>
      <c r="F235" s="14">
        <v>12.721</v>
      </c>
      <c r="G235" s="14">
        <v>18.009</v>
      </c>
      <c r="H235" s="14">
        <v>4.0430000000000001</v>
      </c>
      <c r="I235" s="14">
        <v>3.1030000000000002</v>
      </c>
      <c r="J235" s="14">
        <v>3.58</v>
      </c>
      <c r="K235" s="14">
        <v>11.374000000000001</v>
      </c>
      <c r="L235" s="14">
        <v>4.1609999999999996</v>
      </c>
      <c r="M235" s="14">
        <v>7.82</v>
      </c>
      <c r="N235" s="14">
        <v>36.405000000000001</v>
      </c>
      <c r="O235" s="14">
        <v>108.05800000000001</v>
      </c>
      <c r="P235" s="14">
        <v>27.646999999999998</v>
      </c>
      <c r="Q235" s="14">
        <v>68.572000000000003</v>
      </c>
      <c r="R235" s="14">
        <v>50.706000000000003</v>
      </c>
      <c r="S235" s="14">
        <v>52.826000000000001</v>
      </c>
      <c r="T235" s="14">
        <v>51.75</v>
      </c>
      <c r="U235" s="14">
        <v>9.0449999999999999</v>
      </c>
      <c r="V235" s="14">
        <v>8.7460000000000004</v>
      </c>
      <c r="W235" s="14">
        <v>8.8970000000000002</v>
      </c>
      <c r="X235" s="14">
        <v>25.763999999999999</v>
      </c>
      <c r="Y235" s="14">
        <v>2.3980000000000001</v>
      </c>
      <c r="Z235" s="14">
        <v>14.284000000000001</v>
      </c>
      <c r="AA235" s="14">
        <v>66.602000000000004</v>
      </c>
      <c r="AB235" s="14">
        <v>45.279000000000003</v>
      </c>
      <c r="AC235" s="14">
        <v>56.094999999999999</v>
      </c>
      <c r="AD235" s="14">
        <v>339.65899999999999</v>
      </c>
      <c r="AE235" s="14">
        <v>268.149</v>
      </c>
      <c r="AF235" s="14">
        <v>304.42</v>
      </c>
      <c r="AG235" s="14">
        <v>6.1669999999999998</v>
      </c>
      <c r="AH235" s="19">
        <v>4.9479405964389001</v>
      </c>
      <c r="AI235" s="19">
        <v>1.27763571685402</v>
      </c>
      <c r="AJ235" s="19">
        <v>3.1424546521347598</v>
      </c>
      <c r="AK235" s="14">
        <v>6.4409999999999998</v>
      </c>
      <c r="AL235" s="14">
        <v>0.77600000000000002</v>
      </c>
      <c r="AM235" s="14">
        <v>3.649</v>
      </c>
      <c r="AN235" s="14">
        <v>79.278999999999996</v>
      </c>
      <c r="AO235" s="14">
        <v>48.453000000000003</v>
      </c>
      <c r="AP235" s="14">
        <v>64.087999999999994</v>
      </c>
      <c r="AQ235" s="14">
        <v>12.676</v>
      </c>
      <c r="AR235" s="14">
        <v>3.95</v>
      </c>
      <c r="AS235" s="14">
        <v>8.3759999999999994</v>
      </c>
      <c r="AT235" s="14">
        <v>15.143000000000001</v>
      </c>
      <c r="AU235" s="14">
        <v>3.3849999999999998</v>
      </c>
      <c r="AV235" s="14">
        <v>9.3490000000000002</v>
      </c>
      <c r="AW235" s="14">
        <v>531.51800000000003</v>
      </c>
      <c r="AX235" s="14">
        <v>347.98700000000002</v>
      </c>
      <c r="AY235" s="14">
        <v>441.21600000000001</v>
      </c>
      <c r="AZ235" s="14">
        <v>5.3150000000000004</v>
      </c>
      <c r="BA235" s="14">
        <v>3.48</v>
      </c>
      <c r="BB235" s="14">
        <v>4.4119999999999999</v>
      </c>
      <c r="BC235" s="14">
        <v>19.959</v>
      </c>
      <c r="BD235" s="14">
        <v>4.3239999999999998</v>
      </c>
      <c r="BE235" s="14">
        <v>15.901999999999999</v>
      </c>
      <c r="BF235" s="14">
        <v>17.556999999999999</v>
      </c>
      <c r="BG235" s="14">
        <v>48.052999999999997</v>
      </c>
      <c r="BH235" s="15">
        <v>9.3874959240762674</v>
      </c>
    </row>
    <row r="236" spans="1:60" ht="15.75" x14ac:dyDescent="0.25">
      <c r="A236" s="21">
        <v>2005</v>
      </c>
      <c r="B236" t="s">
        <v>5</v>
      </c>
      <c r="C236" s="14">
        <v>19.317</v>
      </c>
      <c r="D236" s="14">
        <v>4.7190000000000003</v>
      </c>
      <c r="E236" s="14">
        <v>12.225</v>
      </c>
      <c r="F236" s="14">
        <v>11.885</v>
      </c>
      <c r="G236" s="14">
        <v>19.808</v>
      </c>
      <c r="H236" s="14">
        <v>6.6870000000000003</v>
      </c>
      <c r="I236" s="14">
        <v>2.359</v>
      </c>
      <c r="J236" s="14">
        <v>4.5839999999999996</v>
      </c>
      <c r="K236" s="14">
        <v>14.859</v>
      </c>
      <c r="L236" s="14">
        <v>2.7530000000000001</v>
      </c>
      <c r="M236" s="14">
        <v>8.9779999999999998</v>
      </c>
      <c r="N236" s="14">
        <v>55.219000000000001</v>
      </c>
      <c r="O236" s="14">
        <v>95.841999999999999</v>
      </c>
      <c r="P236" s="14">
        <v>27.919</v>
      </c>
      <c r="Q236" s="14">
        <v>62.845999999999997</v>
      </c>
      <c r="R236" s="14">
        <v>35.290999999999997</v>
      </c>
      <c r="S236" s="14">
        <v>40.502000000000002</v>
      </c>
      <c r="T236" s="14">
        <v>37.822000000000003</v>
      </c>
      <c r="U236" s="14">
        <v>4.8289999999999997</v>
      </c>
      <c r="V236" s="14">
        <v>4.3250000000000002</v>
      </c>
      <c r="W236" s="14">
        <v>4.5839999999999996</v>
      </c>
      <c r="X236" s="14">
        <v>11.144</v>
      </c>
      <c r="Y236" s="14">
        <v>1.18</v>
      </c>
      <c r="Z236" s="14">
        <v>6.3040000000000003</v>
      </c>
      <c r="AA236" s="14">
        <v>66.495000000000005</v>
      </c>
      <c r="AB236" s="14">
        <v>37.749000000000002</v>
      </c>
      <c r="AC236" s="14">
        <v>52.530999999999999</v>
      </c>
      <c r="AD236" s="14">
        <v>316.87200000000001</v>
      </c>
      <c r="AE236" s="14">
        <v>233.965</v>
      </c>
      <c r="AF236" s="14">
        <v>276.59699999999998</v>
      </c>
      <c r="AG236" s="14">
        <v>10.029999999999999</v>
      </c>
      <c r="AH236" s="19">
        <v>15.40372192431</v>
      </c>
      <c r="AI236" s="19">
        <v>2.0588840848260199</v>
      </c>
      <c r="AJ236" s="19">
        <v>8.9547338205371805</v>
      </c>
      <c r="AK236" s="14">
        <v>13.372999999999999</v>
      </c>
      <c r="AL236" s="14">
        <v>1.18</v>
      </c>
      <c r="AM236" s="14">
        <v>7.45</v>
      </c>
      <c r="AN236" s="14">
        <v>60.551000000000002</v>
      </c>
      <c r="AO236" s="14">
        <v>51.119</v>
      </c>
      <c r="AP236" s="14">
        <v>55.969000000000001</v>
      </c>
      <c r="AQ236" s="14">
        <v>4.8289999999999997</v>
      </c>
      <c r="AR236" s="14">
        <v>1.573</v>
      </c>
      <c r="AS236" s="14">
        <v>3.2469999999999999</v>
      </c>
      <c r="AT236" s="14">
        <v>10.773</v>
      </c>
      <c r="AU236" s="14">
        <v>1.18</v>
      </c>
      <c r="AV236" s="14">
        <v>6.1130000000000004</v>
      </c>
      <c r="AW236" s="14">
        <v>478.83699999999999</v>
      </c>
      <c r="AX236" s="14">
        <v>315.755</v>
      </c>
      <c r="AY236" s="14">
        <v>399.61399999999998</v>
      </c>
      <c r="AZ236" s="14">
        <v>4.7880000000000003</v>
      </c>
      <c r="BA236" s="14">
        <v>3.1579999999999999</v>
      </c>
      <c r="BB236" s="14">
        <v>3.996</v>
      </c>
      <c r="BC236" s="14">
        <v>12.335000000000001</v>
      </c>
      <c r="BD236" s="14">
        <v>10.573</v>
      </c>
      <c r="BE236" s="14">
        <v>15.651</v>
      </c>
      <c r="BF236" s="14">
        <v>17.033999999999999</v>
      </c>
      <c r="BG236" s="14">
        <v>25.809000000000001</v>
      </c>
      <c r="BH236" s="15">
        <v>8.8609772883688915</v>
      </c>
    </row>
    <row r="237" spans="1:60" ht="15.75" x14ac:dyDescent="0.25">
      <c r="A237" s="21">
        <v>2005</v>
      </c>
      <c r="B237" t="s">
        <v>6</v>
      </c>
      <c r="C237" s="14">
        <v>15.702999999999999</v>
      </c>
      <c r="D237" s="14">
        <v>4.8689999999999998</v>
      </c>
      <c r="E237" s="14">
        <v>10.273999999999999</v>
      </c>
      <c r="F237" s="14">
        <v>18.818999999999999</v>
      </c>
      <c r="G237" s="14">
        <v>11.829000000000001</v>
      </c>
      <c r="H237" s="14">
        <v>1.2869999999999999</v>
      </c>
      <c r="I237" s="14">
        <v>1.2809999999999999</v>
      </c>
      <c r="J237" s="14">
        <v>1.284</v>
      </c>
      <c r="K237" s="14">
        <v>9.5250000000000004</v>
      </c>
      <c r="L237" s="14">
        <v>2.5630000000000002</v>
      </c>
      <c r="M237" s="14">
        <v>6.0359999999999996</v>
      </c>
      <c r="N237" s="14">
        <v>35.551000000000002</v>
      </c>
      <c r="O237" s="14">
        <v>75.942999999999998</v>
      </c>
      <c r="P237" s="14">
        <v>17.937999999999999</v>
      </c>
      <c r="Q237" s="14">
        <v>46.874000000000002</v>
      </c>
      <c r="R237" s="14">
        <v>35.268000000000001</v>
      </c>
      <c r="S237" s="14">
        <v>50.226999999999997</v>
      </c>
      <c r="T237" s="14">
        <v>42.765000000000001</v>
      </c>
      <c r="U237" s="14">
        <v>6.1779999999999999</v>
      </c>
      <c r="V237" s="14">
        <v>8.1999999999999993</v>
      </c>
      <c r="W237" s="14">
        <v>7.1920000000000002</v>
      </c>
      <c r="X237" s="14">
        <v>11.585000000000001</v>
      </c>
      <c r="Y237" s="14">
        <v>1.0249999999999999</v>
      </c>
      <c r="Z237" s="14">
        <v>6.2930000000000001</v>
      </c>
      <c r="AA237" s="14">
        <v>61.527000000000001</v>
      </c>
      <c r="AB237" s="14">
        <v>33.057000000000002</v>
      </c>
      <c r="AC237" s="14">
        <v>47.259</v>
      </c>
      <c r="AD237" s="14">
        <v>313.29700000000003</v>
      </c>
      <c r="AE237" s="14">
        <v>244.471</v>
      </c>
      <c r="AF237" s="14">
        <v>278.80500000000001</v>
      </c>
      <c r="AG237" s="14">
        <v>6.9509999999999996</v>
      </c>
      <c r="AH237" s="19">
        <v>12.520510573241699</v>
      </c>
      <c r="AI237" s="19">
        <v>3.2206326610799398</v>
      </c>
      <c r="AJ237" s="19">
        <v>7.8175895765472303</v>
      </c>
      <c r="AK237" s="14">
        <v>13.129</v>
      </c>
      <c r="AL237" s="14">
        <v>2.5630000000000002</v>
      </c>
      <c r="AM237" s="14">
        <v>7.8339999999999996</v>
      </c>
      <c r="AN237" s="14">
        <v>53.545999999999999</v>
      </c>
      <c r="AO237" s="14">
        <v>45.100999999999999</v>
      </c>
      <c r="AP237" s="14">
        <v>49.314</v>
      </c>
      <c r="AQ237" s="14">
        <v>2.8319999999999999</v>
      </c>
      <c r="AR237" s="14">
        <v>2.306</v>
      </c>
      <c r="AS237" s="14">
        <v>2.5680000000000001</v>
      </c>
      <c r="AT237" s="14">
        <v>6.6929999999999996</v>
      </c>
      <c r="AU237" s="14">
        <v>2.306</v>
      </c>
      <c r="AV237" s="14">
        <v>4.4950000000000001</v>
      </c>
      <c r="AW237" s="14">
        <v>456.43099999999998</v>
      </c>
      <c r="AX237" s="14">
        <v>319.298</v>
      </c>
      <c r="AY237" s="14">
        <v>387.70699999999999</v>
      </c>
      <c r="AZ237" s="14">
        <v>4.5640000000000001</v>
      </c>
      <c r="BA237" s="14">
        <v>3.1930000000000001</v>
      </c>
      <c r="BB237" s="14">
        <v>3.8769999999999998</v>
      </c>
      <c r="BC237" s="14">
        <v>14.326000000000001</v>
      </c>
      <c r="BD237" s="14">
        <v>11.938000000000001</v>
      </c>
      <c r="BE237" s="14">
        <v>17.916</v>
      </c>
      <c r="BF237" s="14">
        <v>20.46</v>
      </c>
      <c r="BG237" s="14">
        <v>64.858000000000004</v>
      </c>
      <c r="BH237" s="15">
        <v>6.9575471698113214</v>
      </c>
    </row>
    <row r="238" spans="1:60" ht="15.75" x14ac:dyDescent="0.25">
      <c r="A238" s="21">
        <v>2005</v>
      </c>
      <c r="B238" t="s">
        <v>33</v>
      </c>
      <c r="C238" s="14">
        <v>13.106999999999999</v>
      </c>
      <c r="D238" s="14">
        <v>2.8010000000000002</v>
      </c>
      <c r="E238" s="14">
        <v>7.9470000000000001</v>
      </c>
      <c r="F238" s="14">
        <v>14.728999999999999</v>
      </c>
      <c r="G238" s="14">
        <v>17.52</v>
      </c>
      <c r="H238" s="14">
        <v>3.9009999999999998</v>
      </c>
      <c r="I238" s="14">
        <v>4.5119999999999996</v>
      </c>
      <c r="J238" s="14">
        <v>4.2069999999999999</v>
      </c>
      <c r="K238" s="14">
        <v>14.667</v>
      </c>
      <c r="L238" s="14">
        <v>6.5350000000000001</v>
      </c>
      <c r="M238" s="14">
        <v>10.595000000000001</v>
      </c>
      <c r="N238" s="14">
        <v>48.289000000000001</v>
      </c>
      <c r="O238" s="14">
        <v>67.64</v>
      </c>
      <c r="P238" s="14">
        <v>19.372</v>
      </c>
      <c r="Q238" s="14">
        <v>43.472000000000001</v>
      </c>
      <c r="R238" s="14">
        <v>73.334999999999994</v>
      </c>
      <c r="S238" s="14">
        <v>96.313999999999993</v>
      </c>
      <c r="T238" s="14">
        <v>84.840999999999994</v>
      </c>
      <c r="U238" s="14">
        <v>10.375999999999999</v>
      </c>
      <c r="V238" s="14">
        <v>13.692</v>
      </c>
      <c r="W238" s="14">
        <v>12.037000000000001</v>
      </c>
      <c r="X238" s="14">
        <v>9.7520000000000007</v>
      </c>
      <c r="Y238" s="14">
        <v>1.9450000000000001</v>
      </c>
      <c r="Z238" s="14">
        <v>5.843</v>
      </c>
      <c r="AA238" s="14">
        <v>83.320999999999998</v>
      </c>
      <c r="AB238" s="14">
        <v>58.347999999999999</v>
      </c>
      <c r="AC238" s="14">
        <v>70.816999999999993</v>
      </c>
      <c r="AD238" s="14">
        <v>399.59899999999999</v>
      </c>
      <c r="AE238" s="14">
        <v>366.11700000000002</v>
      </c>
      <c r="AF238" s="14">
        <v>382.87299999999999</v>
      </c>
      <c r="AG238" s="14">
        <v>9.44</v>
      </c>
      <c r="AH238" s="19">
        <v>11.9986180901924</v>
      </c>
      <c r="AI238" s="19">
        <v>1.47606455884648</v>
      </c>
      <c r="AJ238" s="19">
        <v>6.7876398123269803</v>
      </c>
      <c r="AK238" s="14">
        <v>9.9860000000000007</v>
      </c>
      <c r="AL238" s="14">
        <v>1.0109999999999999</v>
      </c>
      <c r="AM238" s="14">
        <v>5.492</v>
      </c>
      <c r="AN238" s="14">
        <v>48.994</v>
      </c>
      <c r="AO238" s="14">
        <v>39.521000000000001</v>
      </c>
      <c r="AP238" s="14">
        <v>44.250999999999998</v>
      </c>
      <c r="AQ238" s="14">
        <v>4.0570000000000004</v>
      </c>
      <c r="AR238" s="14">
        <v>2.8010000000000002</v>
      </c>
      <c r="AS238" s="14">
        <v>3.4279999999999999</v>
      </c>
      <c r="AT238" s="14">
        <v>4.7590000000000003</v>
      </c>
      <c r="AU238" s="14">
        <v>0.85599999999999998</v>
      </c>
      <c r="AV238" s="14">
        <v>2.8050000000000002</v>
      </c>
      <c r="AW238" s="14">
        <v>527.46799999999996</v>
      </c>
      <c r="AX238" s="14">
        <v>436.75700000000001</v>
      </c>
      <c r="AY238" s="14">
        <v>482.12700000000001</v>
      </c>
      <c r="AZ238" s="14">
        <v>5.2750000000000004</v>
      </c>
      <c r="BA238" s="14">
        <v>4.3680000000000003</v>
      </c>
      <c r="BB238" s="14">
        <v>4.8209999999999997</v>
      </c>
      <c r="BC238" s="14">
        <v>22.818999999999999</v>
      </c>
      <c r="BD238" s="14">
        <v>10.866</v>
      </c>
      <c r="BE238" s="14">
        <v>16.702000000000002</v>
      </c>
      <c r="BF238" s="14">
        <v>18.994</v>
      </c>
      <c r="BG238" s="14">
        <v>43.875</v>
      </c>
      <c r="BH238" s="15">
        <v>5.6488912451326296</v>
      </c>
    </row>
    <row r="239" spans="1:60" ht="15.75" x14ac:dyDescent="0.25">
      <c r="A239" s="21">
        <v>2005</v>
      </c>
      <c r="B239" t="s">
        <v>7</v>
      </c>
      <c r="C239" s="14">
        <v>15.884</v>
      </c>
      <c r="D239" s="14">
        <v>4.431</v>
      </c>
      <c r="E239" s="14">
        <v>10.119999999999999</v>
      </c>
      <c r="F239" s="14">
        <v>12.752000000000001</v>
      </c>
      <c r="G239" s="14">
        <v>17.45</v>
      </c>
      <c r="H239" s="14">
        <v>3.1080000000000001</v>
      </c>
      <c r="I239" s="14">
        <v>4.09</v>
      </c>
      <c r="J239" s="14">
        <v>3.6019999999999999</v>
      </c>
      <c r="K239" s="14">
        <v>13.122</v>
      </c>
      <c r="L239" s="14">
        <v>5.7939999999999996</v>
      </c>
      <c r="M239" s="14">
        <v>9.4339999999999993</v>
      </c>
      <c r="N239" s="14">
        <v>40.787999999999997</v>
      </c>
      <c r="O239" s="14">
        <v>69.406000000000006</v>
      </c>
      <c r="P239" s="14">
        <v>23.175999999999998</v>
      </c>
      <c r="Q239" s="14">
        <v>46.14</v>
      </c>
      <c r="R239" s="14">
        <v>57.665999999999997</v>
      </c>
      <c r="S239" s="14">
        <v>71.231999999999999</v>
      </c>
      <c r="T239" s="14">
        <v>64.492999999999995</v>
      </c>
      <c r="U239" s="14">
        <v>8.9779999999999998</v>
      </c>
      <c r="V239" s="14">
        <v>12.27</v>
      </c>
      <c r="W239" s="14">
        <v>10.635</v>
      </c>
      <c r="X239" s="14">
        <v>13.467000000000001</v>
      </c>
      <c r="Y239" s="14">
        <v>3.0670000000000002</v>
      </c>
      <c r="Z239" s="14">
        <v>8.2330000000000005</v>
      </c>
      <c r="AA239" s="14">
        <v>68.37</v>
      </c>
      <c r="AB239" s="14">
        <v>45.33</v>
      </c>
      <c r="AC239" s="14">
        <v>56.774999999999999</v>
      </c>
      <c r="AD239" s="14">
        <v>396.06400000000002</v>
      </c>
      <c r="AE239" s="14">
        <v>328.89600000000002</v>
      </c>
      <c r="AF239" s="14">
        <v>362.26</v>
      </c>
      <c r="AG239" s="14">
        <v>8.2870000000000008</v>
      </c>
      <c r="AH239" s="19">
        <v>4.5150395968972603</v>
      </c>
      <c r="AI239" s="19">
        <v>1.7888767642797101</v>
      </c>
      <c r="AJ239" s="19">
        <v>3.1454595291696399</v>
      </c>
      <c r="AK239" s="14">
        <v>6.2149999999999999</v>
      </c>
      <c r="AL239" s="14">
        <v>1.363</v>
      </c>
      <c r="AM239" s="14">
        <v>3.774</v>
      </c>
      <c r="AN239" s="14">
        <v>74.930999999999997</v>
      </c>
      <c r="AO239" s="14">
        <v>45.670999999999999</v>
      </c>
      <c r="AP239" s="14">
        <v>60.204999999999998</v>
      </c>
      <c r="AQ239" s="14">
        <v>3.4529999999999998</v>
      </c>
      <c r="AR239" s="14">
        <v>0.34100000000000003</v>
      </c>
      <c r="AS239" s="14">
        <v>1.887</v>
      </c>
      <c r="AT239" s="14">
        <v>9.6690000000000005</v>
      </c>
      <c r="AU239" s="14">
        <v>1.363</v>
      </c>
      <c r="AV239" s="14">
        <v>5.4889999999999999</v>
      </c>
      <c r="AW239" s="14">
        <v>545.23500000000001</v>
      </c>
      <c r="AX239" s="14">
        <v>402.173</v>
      </c>
      <c r="AY239" s="14">
        <v>473.23700000000002</v>
      </c>
      <c r="AZ239" s="14">
        <v>5.452</v>
      </c>
      <c r="BA239" s="14">
        <v>4.0220000000000002</v>
      </c>
      <c r="BB239" s="14">
        <v>4.7320000000000002</v>
      </c>
      <c r="BC239" s="14">
        <v>13.692</v>
      </c>
      <c r="BD239" s="14">
        <v>11.98</v>
      </c>
      <c r="BE239" s="14">
        <v>16.164999999999999</v>
      </c>
      <c r="BF239" s="14">
        <v>18.385000000000002</v>
      </c>
      <c r="BG239" s="14">
        <v>8.5109999999999992</v>
      </c>
      <c r="BH239" s="15">
        <v>9.7029534428461996</v>
      </c>
    </row>
    <row r="240" spans="1:60" ht="15.75" x14ac:dyDescent="0.25">
      <c r="A240" s="21">
        <v>2005</v>
      </c>
      <c r="B240" t="s">
        <v>8</v>
      </c>
      <c r="C240" s="14">
        <v>5.1429999999999998</v>
      </c>
      <c r="D240" s="14">
        <v>1.0249999999999999</v>
      </c>
      <c r="E240" s="14">
        <v>3.085</v>
      </c>
      <c r="F240" s="14">
        <v>22.824999999999999</v>
      </c>
      <c r="G240" s="14">
        <v>8.1440000000000001</v>
      </c>
      <c r="H240" s="14">
        <v>1.8660000000000001</v>
      </c>
      <c r="I240" s="14">
        <v>2.14</v>
      </c>
      <c r="J240" s="14">
        <v>2.004</v>
      </c>
      <c r="K240" s="14">
        <v>4.46</v>
      </c>
      <c r="L240" s="14">
        <v>2.5859999999999999</v>
      </c>
      <c r="M240" s="14">
        <v>3.5129999999999999</v>
      </c>
      <c r="N240" s="14">
        <v>45.457000000000001</v>
      </c>
      <c r="O240" s="14">
        <v>79.325000000000003</v>
      </c>
      <c r="P240" s="14">
        <v>16.806000000000001</v>
      </c>
      <c r="Q240" s="14">
        <v>47.854999999999997</v>
      </c>
      <c r="R240" s="14">
        <v>30.673999999999999</v>
      </c>
      <c r="S240" s="14">
        <v>42.482999999999997</v>
      </c>
      <c r="T240" s="14">
        <v>36.64</v>
      </c>
      <c r="U240" s="14">
        <v>6.4169999999999998</v>
      </c>
      <c r="V240" s="14">
        <v>7.8460000000000001</v>
      </c>
      <c r="W240" s="14">
        <v>7.1390000000000002</v>
      </c>
      <c r="X240" s="14">
        <v>12.196999999999999</v>
      </c>
      <c r="Y240" s="14">
        <v>1.3819999999999999</v>
      </c>
      <c r="Z240" s="14">
        <v>6.7560000000000002</v>
      </c>
      <c r="AA240" s="14">
        <v>29.4</v>
      </c>
      <c r="AB240" s="14">
        <v>21.977</v>
      </c>
      <c r="AC240" s="14">
        <v>25.65</v>
      </c>
      <c r="AD240" s="14">
        <v>253.90199999999999</v>
      </c>
      <c r="AE240" s="14">
        <v>226.37</v>
      </c>
      <c r="AF240" s="14">
        <v>240.12899999999999</v>
      </c>
      <c r="AG240" s="14">
        <v>7.3730000000000002</v>
      </c>
      <c r="AH240" s="19">
        <v>7.0123133961199304</v>
      </c>
      <c r="AI240" s="19">
        <v>1.8440357916499901</v>
      </c>
      <c r="AJ240" s="19">
        <v>4.3741867611638696</v>
      </c>
      <c r="AK240" s="14">
        <v>5.0519999999999996</v>
      </c>
      <c r="AL240" s="14">
        <v>1.204</v>
      </c>
      <c r="AM240" s="14">
        <v>3.1080000000000001</v>
      </c>
      <c r="AN240" s="14">
        <v>82.373999999999995</v>
      </c>
      <c r="AO240" s="14">
        <v>72.128</v>
      </c>
      <c r="AP240" s="14">
        <v>77.242999999999995</v>
      </c>
      <c r="AQ240" s="14">
        <v>6.2350000000000003</v>
      </c>
      <c r="AR240" s="14">
        <v>5.1710000000000003</v>
      </c>
      <c r="AS240" s="14">
        <v>5.6980000000000004</v>
      </c>
      <c r="AT240" s="14">
        <v>7.6459999999999999</v>
      </c>
      <c r="AU240" s="14">
        <v>2.5409999999999999</v>
      </c>
      <c r="AV240" s="14">
        <v>5.0670000000000002</v>
      </c>
      <c r="AW240" s="14">
        <v>444.13600000000002</v>
      </c>
      <c r="AX240" s="14">
        <v>340.49099999999999</v>
      </c>
      <c r="AY240" s="14">
        <v>392.09300000000002</v>
      </c>
      <c r="AZ240" s="14">
        <v>4.4409999999999998</v>
      </c>
      <c r="BA240" s="14">
        <v>3.4049999999999998</v>
      </c>
      <c r="BB240" s="14">
        <v>3.9209999999999998</v>
      </c>
      <c r="BC240" s="14">
        <v>51.368000000000002</v>
      </c>
      <c r="BD240" s="14">
        <v>56.436999999999998</v>
      </c>
      <c r="BE240" s="14">
        <v>20.143000000000001</v>
      </c>
      <c r="BF240" s="14">
        <v>23.352</v>
      </c>
      <c r="BG240" s="14">
        <v>65.287999999999997</v>
      </c>
      <c r="BH240" s="15">
        <v>5.2549025852528333</v>
      </c>
    </row>
    <row r="241" spans="1:60" ht="15.75" x14ac:dyDescent="0.25">
      <c r="A241" s="21">
        <v>2005</v>
      </c>
      <c r="B241" t="s">
        <v>9</v>
      </c>
      <c r="C241" s="14">
        <v>21.321000000000002</v>
      </c>
      <c r="D241" s="14">
        <v>5.8049999999999997</v>
      </c>
      <c r="E241" s="14">
        <v>13.597</v>
      </c>
      <c r="F241" s="14">
        <v>13.307</v>
      </c>
      <c r="G241" s="14">
        <v>21.17</v>
      </c>
      <c r="H241" s="14">
        <v>4.7110000000000003</v>
      </c>
      <c r="I241" s="14">
        <v>3.2650000000000001</v>
      </c>
      <c r="J241" s="14">
        <v>3.9889999999999999</v>
      </c>
      <c r="K241" s="14">
        <v>14.859</v>
      </c>
      <c r="L241" s="14">
        <v>7.5579999999999998</v>
      </c>
      <c r="M241" s="14">
        <v>11.21</v>
      </c>
      <c r="N241" s="14">
        <v>43.146999999999998</v>
      </c>
      <c r="O241" s="14">
        <v>116.51300000000001</v>
      </c>
      <c r="P241" s="14">
        <v>29.869</v>
      </c>
      <c r="Q241" s="14">
        <v>73.244</v>
      </c>
      <c r="R241" s="14">
        <v>58.77</v>
      </c>
      <c r="S241" s="14">
        <v>71.953000000000003</v>
      </c>
      <c r="T241" s="14">
        <v>65.358000000000004</v>
      </c>
      <c r="U241" s="14">
        <v>10.268000000000001</v>
      </c>
      <c r="V241" s="14">
        <v>13.603999999999999</v>
      </c>
      <c r="W241" s="14">
        <v>11.935</v>
      </c>
      <c r="X241" s="14">
        <v>30.260999999999999</v>
      </c>
      <c r="Y241" s="14">
        <v>3.6280000000000001</v>
      </c>
      <c r="Z241" s="14">
        <v>16.951000000000001</v>
      </c>
      <c r="AA241" s="14">
        <v>87.158000000000001</v>
      </c>
      <c r="AB241" s="14">
        <v>60.585000000000001</v>
      </c>
      <c r="AC241" s="14">
        <v>73.879000000000005</v>
      </c>
      <c r="AD241" s="14">
        <v>402.99200000000002</v>
      </c>
      <c r="AE241" s="14">
        <v>350.39100000000002</v>
      </c>
      <c r="AF241" s="14">
        <v>376.79599999999999</v>
      </c>
      <c r="AG241" s="14">
        <v>8.2750000000000004</v>
      </c>
      <c r="AH241" s="19">
        <v>14.8591971240264</v>
      </c>
      <c r="AI241" s="19">
        <v>3.1057372775107002</v>
      </c>
      <c r="AJ241" s="19">
        <v>9.0494373997088005</v>
      </c>
      <c r="AK241" s="14">
        <v>13.047000000000001</v>
      </c>
      <c r="AL241" s="14">
        <v>2.419</v>
      </c>
      <c r="AM241" s="14">
        <v>7.7350000000000003</v>
      </c>
      <c r="AN241" s="14">
        <v>67.225999999999999</v>
      </c>
      <c r="AO241" s="14">
        <v>54.417999999999999</v>
      </c>
      <c r="AP241" s="14">
        <v>60.886000000000003</v>
      </c>
      <c r="AQ241" s="14">
        <v>3.6840000000000002</v>
      </c>
      <c r="AR241" s="14">
        <v>1.8140000000000001</v>
      </c>
      <c r="AS241" s="14">
        <v>2.75</v>
      </c>
      <c r="AT241" s="14">
        <v>8.8789999999999996</v>
      </c>
      <c r="AU241" s="14">
        <v>1.391</v>
      </c>
      <c r="AV241" s="14">
        <v>5.1369999999999996</v>
      </c>
      <c r="AW241" s="14">
        <v>597.42200000000003</v>
      </c>
      <c r="AX241" s="14">
        <v>443.93</v>
      </c>
      <c r="AY241" s="14">
        <v>520.89800000000002</v>
      </c>
      <c r="AZ241" s="14">
        <v>5.9740000000000002</v>
      </c>
      <c r="BA241" s="14">
        <v>4.4390000000000001</v>
      </c>
      <c r="BB241" s="14">
        <v>5.2089999999999996</v>
      </c>
      <c r="BC241" s="14">
        <v>29.878</v>
      </c>
      <c r="BD241" s="14">
        <v>12.805</v>
      </c>
      <c r="BE241" s="14">
        <v>16.032</v>
      </c>
      <c r="BF241" s="14">
        <v>18.231000000000002</v>
      </c>
      <c r="BG241" s="14">
        <v>83.265000000000001</v>
      </c>
      <c r="BH241" s="15">
        <v>9.5681897861400014</v>
      </c>
    </row>
    <row r="242" spans="1:60" ht="15.75" x14ac:dyDescent="0.25">
      <c r="A242" s="21">
        <v>2005</v>
      </c>
      <c r="B242" t="s">
        <v>34</v>
      </c>
      <c r="C242" s="14">
        <v>12.1</v>
      </c>
      <c r="D242" s="14">
        <v>4.5110000000000001</v>
      </c>
      <c r="E242" s="14">
        <v>8.1649999999999991</v>
      </c>
      <c r="F242" s="14">
        <v>11.404</v>
      </c>
      <c r="G242" s="14">
        <v>22.88</v>
      </c>
      <c r="H242" s="14">
        <v>4.4649999999999999</v>
      </c>
      <c r="I242" s="14">
        <v>5.0270000000000001</v>
      </c>
      <c r="J242" s="14">
        <v>4.7560000000000002</v>
      </c>
      <c r="K242" s="14">
        <v>8.7680000000000007</v>
      </c>
      <c r="L242" s="14">
        <v>5.3920000000000003</v>
      </c>
      <c r="M242" s="14">
        <v>7.0179999999999998</v>
      </c>
      <c r="N242" s="14">
        <v>49.801000000000002</v>
      </c>
      <c r="O242" s="14">
        <v>61.631999999999998</v>
      </c>
      <c r="P242" s="14">
        <v>20.452000000000002</v>
      </c>
      <c r="Q242" s="14">
        <v>40.28</v>
      </c>
      <c r="R242" s="14">
        <v>93.143000000000001</v>
      </c>
      <c r="S242" s="14">
        <v>91.174999999999997</v>
      </c>
      <c r="T242" s="14">
        <v>92.122</v>
      </c>
      <c r="U242" s="14">
        <v>12.539</v>
      </c>
      <c r="V242" s="14">
        <v>20.538</v>
      </c>
      <c r="W242" s="14">
        <v>16.687000000000001</v>
      </c>
      <c r="X242" s="14">
        <v>14.39</v>
      </c>
      <c r="Y242" s="14">
        <v>2.75</v>
      </c>
      <c r="Z242" s="14">
        <v>8.3550000000000004</v>
      </c>
      <c r="AA242" s="14">
        <v>81.367000000000004</v>
      </c>
      <c r="AB242" s="14">
        <v>76.200999999999993</v>
      </c>
      <c r="AC242" s="14">
        <v>78.688000000000002</v>
      </c>
      <c r="AD242" s="14">
        <v>457.82400000000001</v>
      </c>
      <c r="AE242" s="14">
        <v>449.55900000000003</v>
      </c>
      <c r="AF242" s="14">
        <v>453.61599999999999</v>
      </c>
      <c r="AG242" s="14">
        <v>11.452</v>
      </c>
      <c r="AH242" s="19">
        <v>7.0980535346707896</v>
      </c>
      <c r="AI242" s="19">
        <v>2.5190598364878301</v>
      </c>
      <c r="AJ242" s="19">
        <v>4.7910605789949097</v>
      </c>
      <c r="AK242" s="14">
        <v>6.3849999999999998</v>
      </c>
      <c r="AL242" s="14">
        <v>1.6759999999999999</v>
      </c>
      <c r="AM242" s="14">
        <v>3.9430000000000001</v>
      </c>
      <c r="AN242" s="14">
        <v>64.918000000000006</v>
      </c>
      <c r="AO242" s="14">
        <v>53.128</v>
      </c>
      <c r="AP242" s="14">
        <v>58.848999999999997</v>
      </c>
      <c r="AQ242" s="14">
        <v>1.018</v>
      </c>
      <c r="AR242" s="14">
        <v>0.40799999999999997</v>
      </c>
      <c r="AS242" s="14">
        <v>0.70199999999999996</v>
      </c>
      <c r="AT242" s="14">
        <v>10.804</v>
      </c>
      <c r="AU242" s="14">
        <v>0.96699999999999997</v>
      </c>
      <c r="AV242" s="14">
        <v>5.7030000000000003</v>
      </c>
      <c r="AW242" s="14">
        <v>588.28399999999999</v>
      </c>
      <c r="AX242" s="14">
        <v>525.11500000000001</v>
      </c>
      <c r="AY242" s="14">
        <v>555.65300000000002</v>
      </c>
      <c r="AZ242" s="14">
        <v>5.883</v>
      </c>
      <c r="BA242" s="14">
        <v>5.2510000000000003</v>
      </c>
      <c r="BB242" s="14">
        <v>5.5570000000000004</v>
      </c>
      <c r="BC242" s="14">
        <v>37.673000000000002</v>
      </c>
      <c r="BD242" s="14">
        <v>12.204000000000001</v>
      </c>
      <c r="BE242" s="14">
        <v>15.111000000000001</v>
      </c>
      <c r="BF242" s="14">
        <v>18.329999999999998</v>
      </c>
      <c r="BG242" s="14">
        <v>51.094999999999999</v>
      </c>
      <c r="BH242" s="15">
        <v>10.736343256414022</v>
      </c>
    </row>
    <row r="243" spans="1:60" ht="15.75" x14ac:dyDescent="0.25">
      <c r="A243" s="21">
        <v>2005</v>
      </c>
      <c r="B243" t="s">
        <v>10</v>
      </c>
      <c r="C243" s="14">
        <v>19.326000000000001</v>
      </c>
      <c r="D243" s="14">
        <v>4.5380000000000003</v>
      </c>
      <c r="E243" s="14">
        <v>11.827</v>
      </c>
      <c r="F243" s="14">
        <v>15.961</v>
      </c>
      <c r="G243" s="14">
        <v>14.897</v>
      </c>
      <c r="H243" s="14">
        <v>3.7610000000000001</v>
      </c>
      <c r="I243" s="14">
        <v>2.2690000000000001</v>
      </c>
      <c r="J243" s="14">
        <v>3.0049999999999999</v>
      </c>
      <c r="K243" s="14">
        <v>14.268000000000001</v>
      </c>
      <c r="L243" s="14">
        <v>4.5380000000000003</v>
      </c>
      <c r="M243" s="14">
        <v>9.3330000000000002</v>
      </c>
      <c r="N243" s="14">
        <v>51.424999999999997</v>
      </c>
      <c r="O243" s="14">
        <v>92.998000000000005</v>
      </c>
      <c r="P243" s="14">
        <v>21.303999999999998</v>
      </c>
      <c r="Q243" s="14">
        <v>56.64</v>
      </c>
      <c r="R243" s="14">
        <v>62.128999999999998</v>
      </c>
      <c r="S243" s="14">
        <v>72.986999999999995</v>
      </c>
      <c r="T243" s="14">
        <v>67.635000000000005</v>
      </c>
      <c r="U243" s="14">
        <v>12.192</v>
      </c>
      <c r="V243" s="14">
        <v>15.882999999999999</v>
      </c>
      <c r="W243" s="14">
        <v>14.064</v>
      </c>
      <c r="X243" s="14">
        <v>20.753</v>
      </c>
      <c r="Y243" s="14">
        <v>2.2690000000000001</v>
      </c>
      <c r="Z243" s="14">
        <v>11.379</v>
      </c>
      <c r="AA243" s="14">
        <v>70.947999999999993</v>
      </c>
      <c r="AB243" s="14">
        <v>47.145000000000003</v>
      </c>
      <c r="AC243" s="14">
        <v>58.877000000000002</v>
      </c>
      <c r="AD243" s="14">
        <v>386.779</v>
      </c>
      <c r="AE243" s="14">
        <v>320.31200000000001</v>
      </c>
      <c r="AF243" s="14">
        <v>353.2</v>
      </c>
      <c r="AG243" s="14">
        <v>9.9870000000000001</v>
      </c>
      <c r="AH243" s="19">
        <v>5.7829423610733102</v>
      </c>
      <c r="AI243" s="19">
        <v>0.66573685419364304</v>
      </c>
      <c r="AJ243" s="19">
        <v>3.1965705844845198</v>
      </c>
      <c r="AK243" s="14">
        <v>6.0960000000000001</v>
      </c>
      <c r="AL243" s="14">
        <v>1.135</v>
      </c>
      <c r="AM243" s="14">
        <v>3.58</v>
      </c>
      <c r="AN243" s="14">
        <v>52.401000000000003</v>
      </c>
      <c r="AO243" s="14">
        <v>43.994</v>
      </c>
      <c r="AP243" s="14">
        <v>48.201000000000001</v>
      </c>
      <c r="AQ243" s="14">
        <v>5.4480000000000004</v>
      </c>
      <c r="AR243" s="14">
        <v>1.891</v>
      </c>
      <c r="AS243" s="14">
        <v>3.6440000000000001</v>
      </c>
      <c r="AT243" s="14">
        <v>4.54</v>
      </c>
      <c r="AU243" s="14">
        <v>0.88200000000000001</v>
      </c>
      <c r="AV243" s="14">
        <v>2.7490000000000001</v>
      </c>
      <c r="AW243" s="14">
        <v>551.63400000000001</v>
      </c>
      <c r="AX243" s="14">
        <v>401.36700000000002</v>
      </c>
      <c r="AY243" s="14">
        <v>475.62099999999998</v>
      </c>
      <c r="AZ243" s="14">
        <v>5.516</v>
      </c>
      <c r="BA243" s="14">
        <v>4.0140000000000002</v>
      </c>
      <c r="BB243" s="14">
        <v>4.7560000000000002</v>
      </c>
      <c r="BC243" s="14">
        <v>13.128</v>
      </c>
      <c r="BD243" s="14">
        <v>8.7520000000000007</v>
      </c>
      <c r="BE243" s="14">
        <v>17.280999999999999</v>
      </c>
      <c r="BF243" s="14">
        <v>20.094999999999999</v>
      </c>
      <c r="BG243" s="14">
        <v>37.411000000000001</v>
      </c>
      <c r="BH243" s="15">
        <v>7.4555074555074556</v>
      </c>
    </row>
    <row r="244" spans="1:60" ht="15.75" x14ac:dyDescent="0.25">
      <c r="A244" s="21">
        <v>2005</v>
      </c>
      <c r="B244" t="s">
        <v>11</v>
      </c>
      <c r="C244" s="14">
        <v>26.38</v>
      </c>
      <c r="D244" s="14">
        <v>6.0869999999999997</v>
      </c>
      <c r="E244" s="14">
        <v>15.827</v>
      </c>
      <c r="F244" s="14">
        <v>12.19</v>
      </c>
      <c r="G244" s="14">
        <v>12.922000000000001</v>
      </c>
      <c r="H244" s="14">
        <v>2.6789999999999998</v>
      </c>
      <c r="I244" s="14">
        <v>2.3969999999999998</v>
      </c>
      <c r="J244" s="14">
        <v>2.532</v>
      </c>
      <c r="K244" s="14">
        <v>8.1199999999999992</v>
      </c>
      <c r="L244" s="14">
        <v>3.88</v>
      </c>
      <c r="M244" s="14">
        <v>5.915</v>
      </c>
      <c r="N244" s="14">
        <v>49.423999999999999</v>
      </c>
      <c r="O244" s="14">
        <v>74.771000000000001</v>
      </c>
      <c r="P244" s="14">
        <v>21.494</v>
      </c>
      <c r="Q244" s="14">
        <v>47.064999999999998</v>
      </c>
      <c r="R244" s="14">
        <v>67.64</v>
      </c>
      <c r="S244" s="14">
        <v>72.965000000000003</v>
      </c>
      <c r="T244" s="14">
        <v>70.41</v>
      </c>
      <c r="U244" s="14">
        <v>10.14</v>
      </c>
      <c r="V244" s="14">
        <v>15.712</v>
      </c>
      <c r="W244" s="14">
        <v>13.037000000000001</v>
      </c>
      <c r="X244" s="14">
        <v>7.9550000000000001</v>
      </c>
      <c r="Y244" s="14">
        <v>1.446</v>
      </c>
      <c r="Z244" s="14">
        <v>4.57</v>
      </c>
      <c r="AA244" s="14">
        <v>52.018000000000001</v>
      </c>
      <c r="AB244" s="14">
        <v>39.374000000000002</v>
      </c>
      <c r="AC244" s="14">
        <v>45.463000000000001</v>
      </c>
      <c r="AD244" s="14">
        <v>369.858</v>
      </c>
      <c r="AE244" s="14">
        <v>324.959</v>
      </c>
      <c r="AF244" s="14">
        <v>346.58800000000002</v>
      </c>
      <c r="AG244" s="14">
        <v>8.9860000000000007</v>
      </c>
      <c r="AH244" s="19">
        <v>9.6944542395126803</v>
      </c>
      <c r="AI244" s="19">
        <v>3.0096210789977</v>
      </c>
      <c r="AJ244" s="19">
        <v>6.1969481554174299</v>
      </c>
      <c r="AK244" s="14">
        <v>7.09</v>
      </c>
      <c r="AL244" s="14">
        <v>1.8260000000000001</v>
      </c>
      <c r="AM244" s="14">
        <v>4.3520000000000003</v>
      </c>
      <c r="AN244" s="14">
        <v>67.433999999999997</v>
      </c>
      <c r="AO244" s="14">
        <v>58.509</v>
      </c>
      <c r="AP244" s="14">
        <v>62.792999999999999</v>
      </c>
      <c r="AQ244" s="14">
        <v>0.90700000000000003</v>
      </c>
      <c r="AR244" s="14">
        <v>0.45700000000000002</v>
      </c>
      <c r="AS244" s="14">
        <v>0.67300000000000004</v>
      </c>
      <c r="AT244" s="14">
        <v>4.0389999999999997</v>
      </c>
      <c r="AU244" s="14">
        <v>0.60899999999999999</v>
      </c>
      <c r="AV244" s="14">
        <v>2.2549999999999999</v>
      </c>
      <c r="AW244" s="14">
        <v>518.452</v>
      </c>
      <c r="AX244" s="14">
        <v>411.62</v>
      </c>
      <c r="AY244" s="14">
        <v>462.97399999999999</v>
      </c>
      <c r="AZ244" s="14">
        <v>5.1849999999999996</v>
      </c>
      <c r="BA244" s="14">
        <v>4.1159999999999997</v>
      </c>
      <c r="BB244" s="14">
        <v>4.63</v>
      </c>
      <c r="BC244" s="14">
        <v>23.619</v>
      </c>
      <c r="BD244" s="14">
        <v>19.710999999999999</v>
      </c>
      <c r="BE244" s="14">
        <v>19.055</v>
      </c>
      <c r="BF244" s="14">
        <v>22.369</v>
      </c>
      <c r="BG244" s="14">
        <v>35.776000000000003</v>
      </c>
      <c r="BH244" s="15">
        <v>10.511341857117303</v>
      </c>
    </row>
    <row r="245" spans="1:60" ht="15.75" x14ac:dyDescent="0.25">
      <c r="A245" s="21">
        <v>2005</v>
      </c>
      <c r="B245" t="s">
        <v>12</v>
      </c>
      <c r="C245" s="14">
        <v>9.4629999999999992</v>
      </c>
      <c r="D245" s="14">
        <v>2.2770000000000001</v>
      </c>
      <c r="E245" s="14">
        <v>5.766</v>
      </c>
      <c r="F245" s="14">
        <v>18.41</v>
      </c>
      <c r="G245" s="14">
        <v>10.288</v>
      </c>
      <c r="H245" s="14">
        <v>1.651</v>
      </c>
      <c r="I245" s="14">
        <v>2.637</v>
      </c>
      <c r="J245" s="14">
        <v>2.1579999999999999</v>
      </c>
      <c r="K245" s="14">
        <v>6.2869999999999999</v>
      </c>
      <c r="L245" s="14">
        <v>2.0369999999999999</v>
      </c>
      <c r="M245" s="14">
        <v>4.101</v>
      </c>
      <c r="N245" s="14">
        <v>42.545000000000002</v>
      </c>
      <c r="O245" s="14">
        <v>89.8</v>
      </c>
      <c r="P245" s="14">
        <v>18.216999999999999</v>
      </c>
      <c r="Q245" s="14">
        <v>53.030999999999999</v>
      </c>
      <c r="R245" s="14">
        <v>43.44</v>
      </c>
      <c r="S245" s="14">
        <v>47.64</v>
      </c>
      <c r="T245" s="14">
        <v>45.600999999999999</v>
      </c>
      <c r="U245" s="14">
        <v>8.1929999999999996</v>
      </c>
      <c r="V245" s="14">
        <v>9.1679999999999993</v>
      </c>
      <c r="W245" s="14">
        <v>8.6950000000000003</v>
      </c>
      <c r="X245" s="14">
        <v>33.722999999999999</v>
      </c>
      <c r="Y245" s="14">
        <v>3.536</v>
      </c>
      <c r="Z245" s="14">
        <v>18.190999999999999</v>
      </c>
      <c r="AA245" s="14">
        <v>31.754000000000001</v>
      </c>
      <c r="AB245" s="14">
        <v>26.427</v>
      </c>
      <c r="AC245" s="14">
        <v>29.013000000000002</v>
      </c>
      <c r="AD245" s="14">
        <v>259.875</v>
      </c>
      <c r="AE245" s="14">
        <v>230.29</v>
      </c>
      <c r="AF245" s="14">
        <v>244.65299999999999</v>
      </c>
      <c r="AG245" s="14">
        <v>8.0660000000000007</v>
      </c>
      <c r="AH245" s="19">
        <v>5.7263554692421099</v>
      </c>
      <c r="AI245" s="19">
        <v>2.0044838762400801</v>
      </c>
      <c r="AJ245" s="19">
        <v>3.8102646943254799</v>
      </c>
      <c r="AK245" s="14">
        <v>4.5090000000000003</v>
      </c>
      <c r="AL245" s="14">
        <v>0.83899999999999997</v>
      </c>
      <c r="AM245" s="14">
        <v>2.621</v>
      </c>
      <c r="AN245" s="14">
        <v>59.19</v>
      </c>
      <c r="AO245" s="14">
        <v>48.658999999999999</v>
      </c>
      <c r="AP245" s="14">
        <v>53.832999999999998</v>
      </c>
      <c r="AQ245" s="14">
        <v>4.0010000000000003</v>
      </c>
      <c r="AR245" s="14">
        <v>2.0369999999999999</v>
      </c>
      <c r="AS245" s="14">
        <v>2.9910000000000001</v>
      </c>
      <c r="AT245" s="14">
        <v>8.3829999999999991</v>
      </c>
      <c r="AU245" s="14">
        <v>2.5169999999999999</v>
      </c>
      <c r="AV245" s="14">
        <v>5.3650000000000002</v>
      </c>
      <c r="AW245" s="14">
        <v>417.375</v>
      </c>
      <c r="AX245" s="14">
        <v>304.11599999999999</v>
      </c>
      <c r="AY245" s="14">
        <v>359.22500000000002</v>
      </c>
      <c r="AZ245" s="14">
        <v>4.1740000000000004</v>
      </c>
      <c r="BA245" s="14">
        <v>3.0409999999999999</v>
      </c>
      <c r="BB245" s="14">
        <v>3.5920000000000001</v>
      </c>
      <c r="BC245" s="14">
        <v>24.01</v>
      </c>
      <c r="BD245" s="14">
        <v>34.055</v>
      </c>
      <c r="BE245" s="14">
        <v>19.071000000000002</v>
      </c>
      <c r="BF245" s="14">
        <v>22.67</v>
      </c>
      <c r="BG245" s="14">
        <v>101.74</v>
      </c>
      <c r="BH245" s="15">
        <v>5.6854906279175541</v>
      </c>
    </row>
    <row r="246" spans="1:60" ht="15.75" x14ac:dyDescent="0.25">
      <c r="A246" s="21">
        <v>2005</v>
      </c>
      <c r="B246" t="s">
        <v>13</v>
      </c>
      <c r="C246" s="14">
        <v>11.849</v>
      </c>
      <c r="D246" s="14">
        <v>2.714</v>
      </c>
      <c r="E246" s="14">
        <v>7.173</v>
      </c>
      <c r="F246" s="14">
        <v>15.366</v>
      </c>
      <c r="G246" s="14">
        <v>13.404</v>
      </c>
      <c r="H246" s="14">
        <v>3.41</v>
      </c>
      <c r="I246" s="14">
        <v>1.9159999999999999</v>
      </c>
      <c r="J246" s="14">
        <v>2.6379999999999999</v>
      </c>
      <c r="K246" s="14">
        <v>4.4329999999999998</v>
      </c>
      <c r="L246" s="14">
        <v>2.9540000000000002</v>
      </c>
      <c r="M246" s="14">
        <v>3.669</v>
      </c>
      <c r="N246" s="14">
        <v>44.749000000000002</v>
      </c>
      <c r="O246" s="14">
        <v>73.393000000000001</v>
      </c>
      <c r="P246" s="14">
        <v>19.8</v>
      </c>
      <c r="Q246" s="14">
        <v>45.76</v>
      </c>
      <c r="R246" s="14">
        <v>51.741999999999997</v>
      </c>
      <c r="S246" s="14">
        <v>57.402999999999999</v>
      </c>
      <c r="T246" s="14">
        <v>54.664999999999999</v>
      </c>
      <c r="U246" s="14">
        <v>8.3539999999999992</v>
      </c>
      <c r="V246" s="14">
        <v>14.371</v>
      </c>
      <c r="W246" s="14">
        <v>11.461</v>
      </c>
      <c r="X246" s="14">
        <v>5.8819999999999997</v>
      </c>
      <c r="Y246" s="14">
        <v>0.878</v>
      </c>
      <c r="Z246" s="14">
        <v>3.298</v>
      </c>
      <c r="AA246" s="14">
        <v>55.322000000000003</v>
      </c>
      <c r="AB246" s="14">
        <v>42.073999999999998</v>
      </c>
      <c r="AC246" s="14">
        <v>48.481000000000002</v>
      </c>
      <c r="AD246" s="14">
        <v>378.98599999999999</v>
      </c>
      <c r="AE246" s="14">
        <v>316.71300000000002</v>
      </c>
      <c r="AF246" s="14">
        <v>346.95400000000001</v>
      </c>
      <c r="AG246" s="14">
        <v>9.0359999999999996</v>
      </c>
      <c r="AH246" s="19">
        <v>3.38653963380218</v>
      </c>
      <c r="AI246" s="19">
        <v>1.6705472086200199</v>
      </c>
      <c r="AJ246" s="19">
        <v>2.49507764573152</v>
      </c>
      <c r="AK246" s="14">
        <v>2.1309999999999998</v>
      </c>
      <c r="AL246" s="14">
        <v>1.1180000000000001</v>
      </c>
      <c r="AM246" s="14">
        <v>1.6080000000000001</v>
      </c>
      <c r="AN246" s="14">
        <v>59.755000000000003</v>
      </c>
      <c r="AO246" s="14">
        <v>51.734000000000002</v>
      </c>
      <c r="AP246" s="14">
        <v>55.777999999999999</v>
      </c>
      <c r="AQ246" s="14">
        <v>1.0229999999999999</v>
      </c>
      <c r="AR246" s="14">
        <v>0.47899999999999998</v>
      </c>
      <c r="AS246" s="14">
        <v>0.74199999999999999</v>
      </c>
      <c r="AT246" s="14">
        <v>2.1309999999999998</v>
      </c>
      <c r="AU246" s="14">
        <v>0.71899999999999997</v>
      </c>
      <c r="AV246" s="14">
        <v>1.4019999999999999</v>
      </c>
      <c r="AW246" s="14">
        <v>515.11800000000005</v>
      </c>
      <c r="AX246" s="14">
        <v>391.52</v>
      </c>
      <c r="AY246" s="14">
        <v>451.62599999999998</v>
      </c>
      <c r="AZ246" s="14">
        <v>5.1509999999999998</v>
      </c>
      <c r="BA246" s="14">
        <v>3.915</v>
      </c>
      <c r="BB246" s="14">
        <v>4.516</v>
      </c>
      <c r="BC246" s="14">
        <v>27.57</v>
      </c>
      <c r="BD246" s="14">
        <v>12.086</v>
      </c>
      <c r="BE246" s="14">
        <v>18.989000000000001</v>
      </c>
      <c r="BF246" s="14">
        <v>22.306999999999999</v>
      </c>
      <c r="BG246" s="14">
        <v>69.591999999999999</v>
      </c>
      <c r="BH246" s="15">
        <v>7.4482291647074312</v>
      </c>
    </row>
    <row r="247" spans="1:60" ht="15.75" x14ac:dyDescent="0.25">
      <c r="A247" s="21">
        <v>2005</v>
      </c>
      <c r="B247" t="s">
        <v>14</v>
      </c>
      <c r="C247" s="14">
        <v>27.902000000000001</v>
      </c>
      <c r="D247" s="14">
        <v>7.2220000000000004</v>
      </c>
      <c r="E247" s="14">
        <v>17.337</v>
      </c>
      <c r="F247" s="14">
        <v>14.781000000000001</v>
      </c>
      <c r="G247" s="14">
        <v>22.515000000000001</v>
      </c>
      <c r="H247" s="14">
        <v>3.653</v>
      </c>
      <c r="I247" s="14">
        <v>3.5550000000000002</v>
      </c>
      <c r="J247" s="14">
        <v>3.6030000000000002</v>
      </c>
      <c r="K247" s="14">
        <v>10.901</v>
      </c>
      <c r="L247" s="14">
        <v>6.0369999999999999</v>
      </c>
      <c r="M247" s="14">
        <v>8.4160000000000004</v>
      </c>
      <c r="N247" s="14">
        <v>71.251000000000005</v>
      </c>
      <c r="O247" s="14">
        <v>79.344999999999999</v>
      </c>
      <c r="P247" s="14">
        <v>19.55</v>
      </c>
      <c r="Q247" s="14">
        <v>48.798000000000002</v>
      </c>
      <c r="R247" s="14">
        <v>64.436000000000007</v>
      </c>
      <c r="S247" s="14">
        <v>67.593999999999994</v>
      </c>
      <c r="T247" s="14">
        <v>66.049000000000007</v>
      </c>
      <c r="U247" s="14">
        <v>11.226000000000001</v>
      </c>
      <c r="V247" s="14">
        <v>14.303000000000001</v>
      </c>
      <c r="W247" s="14">
        <v>12.798</v>
      </c>
      <c r="X247" s="14">
        <v>11.491</v>
      </c>
      <c r="Y247" s="14">
        <v>1.016</v>
      </c>
      <c r="Z247" s="14">
        <v>6.1390000000000002</v>
      </c>
      <c r="AA247" s="14">
        <v>60.37</v>
      </c>
      <c r="AB247" s="14">
        <v>46.831000000000003</v>
      </c>
      <c r="AC247" s="14">
        <v>53.468000000000004</v>
      </c>
      <c r="AD247" s="14">
        <v>395.57400000000001</v>
      </c>
      <c r="AE247" s="14">
        <v>358.62099999999998</v>
      </c>
      <c r="AF247" s="14">
        <v>376.72500000000002</v>
      </c>
      <c r="AG247" s="14">
        <v>13.7</v>
      </c>
      <c r="AH247" s="19">
        <v>9.3190024389815402</v>
      </c>
      <c r="AI247" s="19">
        <v>2.4499341116204798</v>
      </c>
      <c r="AJ247" s="19">
        <v>5.8355621415835399</v>
      </c>
      <c r="AK247" s="14">
        <v>9.1340000000000003</v>
      </c>
      <c r="AL247" s="14">
        <v>1.58</v>
      </c>
      <c r="AM247" s="14">
        <v>5.2750000000000004</v>
      </c>
      <c r="AN247" s="14">
        <v>66.292000000000002</v>
      </c>
      <c r="AO247" s="14">
        <v>58.960999999999999</v>
      </c>
      <c r="AP247" s="14">
        <v>62.576000000000001</v>
      </c>
      <c r="AQ247" s="14">
        <v>2.9460000000000002</v>
      </c>
      <c r="AR247" s="14">
        <v>1.298</v>
      </c>
      <c r="AS247" s="14">
        <v>2.1040000000000001</v>
      </c>
      <c r="AT247" s="14">
        <v>7.7489999999999997</v>
      </c>
      <c r="AU247" s="14">
        <v>1.5229999999999999</v>
      </c>
      <c r="AV247" s="14">
        <v>4.569</v>
      </c>
      <c r="AW247" s="14">
        <v>544.452</v>
      </c>
      <c r="AX247" s="14">
        <v>441.05399999999997</v>
      </c>
      <c r="AY247" s="14">
        <v>491.68799999999999</v>
      </c>
      <c r="AZ247" s="14">
        <v>5.4450000000000003</v>
      </c>
      <c r="BA247" s="14">
        <v>4.4109999999999996</v>
      </c>
      <c r="BB247" s="14">
        <v>4.9169999999999998</v>
      </c>
      <c r="BC247" s="14">
        <v>22.542999999999999</v>
      </c>
      <c r="BD247" s="14">
        <v>11.927</v>
      </c>
      <c r="BE247" s="14">
        <v>17.228000000000002</v>
      </c>
      <c r="BF247" s="14">
        <v>20.416</v>
      </c>
      <c r="BG247" s="14">
        <v>33.820999999999998</v>
      </c>
      <c r="BH247" s="15">
        <v>7.8698675130568256</v>
      </c>
    </row>
    <row r="248" spans="1:60" ht="15.75" x14ac:dyDescent="0.25">
      <c r="A248" s="21">
        <v>2005</v>
      </c>
      <c r="B248" t="s">
        <v>15</v>
      </c>
      <c r="C248" s="14">
        <v>16.449000000000002</v>
      </c>
      <c r="D248" s="14">
        <v>4.4790000000000001</v>
      </c>
      <c r="E248" s="14">
        <v>10.366</v>
      </c>
      <c r="F248" s="14">
        <v>13.711</v>
      </c>
      <c r="G248" s="14">
        <v>14.122999999999999</v>
      </c>
      <c r="H248" s="14">
        <v>2.39</v>
      </c>
      <c r="I248" s="14">
        <v>2.69</v>
      </c>
      <c r="J248" s="14">
        <v>2.5430000000000001</v>
      </c>
      <c r="K248" s="14">
        <v>5.4880000000000004</v>
      </c>
      <c r="L248" s="14">
        <v>2.827</v>
      </c>
      <c r="M248" s="14">
        <v>4.1340000000000003</v>
      </c>
      <c r="N248" s="14">
        <v>32.069000000000003</v>
      </c>
      <c r="O248" s="14">
        <v>69.882000000000005</v>
      </c>
      <c r="P248" s="14">
        <v>18.803000000000001</v>
      </c>
      <c r="Q248" s="14">
        <v>43.95</v>
      </c>
      <c r="R248" s="14">
        <v>58.878999999999998</v>
      </c>
      <c r="S248" s="14">
        <v>64.275999999999996</v>
      </c>
      <c r="T248" s="14">
        <v>61.624000000000002</v>
      </c>
      <c r="U248" s="14">
        <v>8.9809999999999999</v>
      </c>
      <c r="V248" s="14">
        <v>12.657999999999999</v>
      </c>
      <c r="W248" s="14">
        <v>10.852</v>
      </c>
      <c r="X248" s="14">
        <v>24.707999999999998</v>
      </c>
      <c r="Y248" s="14">
        <v>5.1070000000000002</v>
      </c>
      <c r="Z248" s="14">
        <v>14.776999999999999</v>
      </c>
      <c r="AA248" s="14">
        <v>37.875999999999998</v>
      </c>
      <c r="AB248" s="14">
        <v>30.765000000000001</v>
      </c>
      <c r="AC248" s="14">
        <v>34.265000000000001</v>
      </c>
      <c r="AD248" s="14">
        <v>317.07900000000001</v>
      </c>
      <c r="AE248" s="14">
        <v>288.94600000000003</v>
      </c>
      <c r="AF248" s="14">
        <v>302.85599999999999</v>
      </c>
      <c r="AG248" s="14">
        <v>5.6859999999999999</v>
      </c>
      <c r="AH248" s="19">
        <v>3.9892371114702598</v>
      </c>
      <c r="AI248" s="19">
        <v>1.28833143900896</v>
      </c>
      <c r="AJ248" s="19">
        <v>2.6236442092372498</v>
      </c>
      <c r="AK248" s="14">
        <v>2.758</v>
      </c>
      <c r="AL248" s="14">
        <v>0.79200000000000004</v>
      </c>
      <c r="AM248" s="14">
        <v>1.758</v>
      </c>
      <c r="AN248" s="14">
        <v>66.091999999999999</v>
      </c>
      <c r="AO248" s="14">
        <v>55.4</v>
      </c>
      <c r="AP248" s="14">
        <v>60.673000000000002</v>
      </c>
      <c r="AQ248" s="14">
        <v>1.3440000000000001</v>
      </c>
      <c r="AR248" s="14">
        <v>0.73699999999999999</v>
      </c>
      <c r="AS248" s="14">
        <v>1.0349999999999999</v>
      </c>
      <c r="AT248" s="14">
        <v>4.766</v>
      </c>
      <c r="AU248" s="14">
        <v>0.84699999999999998</v>
      </c>
      <c r="AV248" s="14">
        <v>2.7719999999999998</v>
      </c>
      <c r="AW248" s="14">
        <v>455.01900000000001</v>
      </c>
      <c r="AX248" s="14">
        <v>364.57</v>
      </c>
      <c r="AY248" s="14">
        <v>409.18099999999998</v>
      </c>
      <c r="AZ248" s="14">
        <v>4.55</v>
      </c>
      <c r="BA248" s="14">
        <v>3.6459999999999999</v>
      </c>
      <c r="BB248" s="14">
        <v>4.0919999999999996</v>
      </c>
      <c r="BC248" s="14">
        <v>56.445</v>
      </c>
      <c r="BD248" s="14">
        <v>16.297999999999998</v>
      </c>
      <c r="BE248" s="14">
        <v>16.489999999999998</v>
      </c>
      <c r="BF248" s="14">
        <v>18.507000000000001</v>
      </c>
      <c r="BG248" s="14">
        <v>60.814999999999998</v>
      </c>
      <c r="BH248" s="15">
        <v>10.7151787561008</v>
      </c>
    </row>
    <row r="249" spans="1:60" ht="15.75" x14ac:dyDescent="0.25">
      <c r="A249" s="21">
        <v>2005</v>
      </c>
      <c r="B249" t="s">
        <v>35</v>
      </c>
      <c r="C249" s="14">
        <v>31.747</v>
      </c>
      <c r="D249" s="14">
        <v>9.2149999999999999</v>
      </c>
      <c r="E249" s="14">
        <v>20.053000000000001</v>
      </c>
      <c r="F249" s="14">
        <v>18.635999999999999</v>
      </c>
      <c r="G249" s="14">
        <v>12.523</v>
      </c>
      <c r="H249" s="14">
        <v>3.8860000000000001</v>
      </c>
      <c r="I249" s="14">
        <v>2.8069999999999999</v>
      </c>
      <c r="J249" s="14">
        <v>3.3260000000000001</v>
      </c>
      <c r="K249" s="14">
        <v>11.103999999999999</v>
      </c>
      <c r="L249" s="14">
        <v>4.3499999999999996</v>
      </c>
      <c r="M249" s="14">
        <v>7.5990000000000002</v>
      </c>
      <c r="N249" s="14">
        <v>56.927</v>
      </c>
      <c r="O249" s="14">
        <v>116.742</v>
      </c>
      <c r="P249" s="14">
        <v>26.242000000000001</v>
      </c>
      <c r="Q249" s="14">
        <v>69.772999999999996</v>
      </c>
      <c r="R249" s="14">
        <v>64.856999999999999</v>
      </c>
      <c r="S249" s="14">
        <v>74.049000000000007</v>
      </c>
      <c r="T249" s="14">
        <v>69.626999999999995</v>
      </c>
      <c r="U249" s="14">
        <v>12.568</v>
      </c>
      <c r="V249" s="14">
        <v>18.337</v>
      </c>
      <c r="W249" s="14">
        <v>15.561999999999999</v>
      </c>
      <c r="X249" s="14">
        <v>31.949000000000002</v>
      </c>
      <c r="Y249" s="14">
        <v>2.5259999999999998</v>
      </c>
      <c r="Z249" s="14">
        <v>16.678000000000001</v>
      </c>
      <c r="AA249" s="14">
        <v>50.421999999999997</v>
      </c>
      <c r="AB249" s="14">
        <v>36.954000000000001</v>
      </c>
      <c r="AC249" s="14">
        <v>43.432000000000002</v>
      </c>
      <c r="AD249" s="14">
        <v>388.685</v>
      </c>
      <c r="AE249" s="14">
        <v>335.67500000000001</v>
      </c>
      <c r="AF249" s="14">
        <v>361.173</v>
      </c>
      <c r="AG249" s="14">
        <v>11.507999999999999</v>
      </c>
      <c r="AH249" s="19">
        <v>8.5600540468643196</v>
      </c>
      <c r="AI249" s="19">
        <v>3.3713046587818298</v>
      </c>
      <c r="AJ249" s="19">
        <v>5.8494980753264398</v>
      </c>
      <c r="AK249" s="14">
        <v>6.8639999999999999</v>
      </c>
      <c r="AL249" s="14">
        <v>2.0579999999999998</v>
      </c>
      <c r="AM249" s="14">
        <v>4.37</v>
      </c>
      <c r="AN249" s="14">
        <v>64.906999999999996</v>
      </c>
      <c r="AO249" s="14">
        <v>49.584000000000003</v>
      </c>
      <c r="AP249" s="14">
        <v>56.954999999999998</v>
      </c>
      <c r="AQ249" s="14">
        <v>1.9179999999999999</v>
      </c>
      <c r="AR249" s="14">
        <v>0.98199999999999998</v>
      </c>
      <c r="AS249" s="14">
        <v>1.4319999999999999</v>
      </c>
      <c r="AT249" s="14">
        <v>4.1890000000000001</v>
      </c>
      <c r="AU249" s="14">
        <v>0.51500000000000001</v>
      </c>
      <c r="AV249" s="14">
        <v>2.282</v>
      </c>
      <c r="AW249" s="14">
        <v>579.72199999999998</v>
      </c>
      <c r="AX249" s="14">
        <v>422.30700000000002</v>
      </c>
      <c r="AY249" s="14">
        <v>498.024</v>
      </c>
      <c r="AZ249" s="14">
        <v>5.7969999999999997</v>
      </c>
      <c r="BA249" s="14">
        <v>4.2229999999999999</v>
      </c>
      <c r="BB249" s="14">
        <v>4.9800000000000004</v>
      </c>
      <c r="BC249" s="14">
        <v>22.414999999999999</v>
      </c>
      <c r="BD249" s="14">
        <v>18.966999999999999</v>
      </c>
      <c r="BE249" s="14">
        <v>17.395</v>
      </c>
      <c r="BF249" s="14">
        <v>20.9</v>
      </c>
      <c r="BG249" s="14">
        <v>48.902000000000001</v>
      </c>
      <c r="BH249" s="15">
        <v>7.7074363472067189</v>
      </c>
    </row>
    <row r="250" spans="1:60" ht="15.75" x14ac:dyDescent="0.25">
      <c r="A250" s="21">
        <v>2005</v>
      </c>
      <c r="B250" t="s">
        <v>16</v>
      </c>
      <c r="C250" s="14">
        <v>17.853000000000002</v>
      </c>
      <c r="D250" s="14">
        <v>5.7350000000000003</v>
      </c>
      <c r="E250" s="14">
        <v>11.599</v>
      </c>
      <c r="F250" s="14">
        <v>20.372</v>
      </c>
      <c r="G250" s="14">
        <v>14.420999999999999</v>
      </c>
      <c r="H250" s="14">
        <v>4.12</v>
      </c>
      <c r="I250" s="14">
        <v>2.8090000000000002</v>
      </c>
      <c r="J250" s="14">
        <v>3.4430000000000001</v>
      </c>
      <c r="K250" s="14">
        <v>6.8659999999999997</v>
      </c>
      <c r="L250" s="14">
        <v>4.2140000000000004</v>
      </c>
      <c r="M250" s="14">
        <v>5.4969999999999999</v>
      </c>
      <c r="N250" s="14">
        <v>51.545999999999999</v>
      </c>
      <c r="O250" s="14">
        <v>77.278000000000006</v>
      </c>
      <c r="P250" s="14">
        <v>22.239000000000001</v>
      </c>
      <c r="Q250" s="14">
        <v>49.113</v>
      </c>
      <c r="R250" s="14">
        <v>58.177</v>
      </c>
      <c r="S250" s="14">
        <v>67.185000000000002</v>
      </c>
      <c r="T250" s="14">
        <v>62.826000000000001</v>
      </c>
      <c r="U250" s="14">
        <v>12.859</v>
      </c>
      <c r="V250" s="14">
        <v>14.397</v>
      </c>
      <c r="W250" s="14">
        <v>13.653</v>
      </c>
      <c r="X250" s="14">
        <v>14.981</v>
      </c>
      <c r="Y250" s="14">
        <v>2.1070000000000002</v>
      </c>
      <c r="Z250" s="14">
        <v>8.3970000000000002</v>
      </c>
      <c r="AA250" s="14">
        <v>48.938000000000002</v>
      </c>
      <c r="AB250" s="14">
        <v>34.411999999999999</v>
      </c>
      <c r="AC250" s="14">
        <v>41.441000000000003</v>
      </c>
      <c r="AD250" s="14">
        <v>380.77100000000002</v>
      </c>
      <c r="AE250" s="14">
        <v>335.45800000000003</v>
      </c>
      <c r="AF250" s="14">
        <v>357.44499999999999</v>
      </c>
      <c r="AG250" s="14">
        <v>10.861000000000001</v>
      </c>
      <c r="AH250" s="19">
        <v>4.6335675491406398</v>
      </c>
      <c r="AI250" s="19">
        <v>1.5689375468720099</v>
      </c>
      <c r="AJ250" s="19">
        <v>3.0604191163442498</v>
      </c>
      <c r="AK250" s="14">
        <v>4.12</v>
      </c>
      <c r="AL250" s="14">
        <v>1.0529999999999999</v>
      </c>
      <c r="AM250" s="14">
        <v>2.5369999999999999</v>
      </c>
      <c r="AN250" s="14">
        <v>67.165999999999997</v>
      </c>
      <c r="AO250" s="14">
        <v>51.15</v>
      </c>
      <c r="AP250" s="14">
        <v>58.9</v>
      </c>
      <c r="AQ250" s="14">
        <v>2.4969999999999999</v>
      </c>
      <c r="AR250" s="14">
        <v>1.522</v>
      </c>
      <c r="AS250" s="14">
        <v>1.994</v>
      </c>
      <c r="AT250" s="14">
        <v>7.8650000000000002</v>
      </c>
      <c r="AU250" s="14">
        <v>1.99</v>
      </c>
      <c r="AV250" s="14">
        <v>4.8330000000000002</v>
      </c>
      <c r="AW250" s="14">
        <v>533.45399999999995</v>
      </c>
      <c r="AX250" s="14">
        <v>414.93299999999999</v>
      </c>
      <c r="AY250" s="14">
        <v>472.58600000000001</v>
      </c>
      <c r="AZ250" s="14">
        <v>5.335</v>
      </c>
      <c r="BA250" s="14">
        <v>4.149</v>
      </c>
      <c r="BB250" s="14">
        <v>4.726</v>
      </c>
      <c r="BC250" s="14">
        <v>17.358000000000001</v>
      </c>
      <c r="BD250" s="14">
        <v>17.957000000000001</v>
      </c>
      <c r="BE250" s="14">
        <v>15.817</v>
      </c>
      <c r="BF250" s="14">
        <v>17.928000000000001</v>
      </c>
      <c r="BG250" s="14">
        <v>70.128</v>
      </c>
      <c r="BH250" s="15">
        <v>8.3849132542610612</v>
      </c>
    </row>
    <row r="251" spans="1:60" ht="15.75" x14ac:dyDescent="0.25">
      <c r="A251" s="21">
        <v>2005</v>
      </c>
      <c r="B251" t="s">
        <v>17</v>
      </c>
      <c r="C251" s="14">
        <v>29.574999999999999</v>
      </c>
      <c r="D251" s="14">
        <v>6.27</v>
      </c>
      <c r="E251" s="14">
        <v>17.975000000000001</v>
      </c>
      <c r="F251" s="14">
        <v>18.122</v>
      </c>
      <c r="G251" s="14">
        <v>16.887</v>
      </c>
      <c r="H251" s="14">
        <v>2.2440000000000002</v>
      </c>
      <c r="I251" s="14">
        <v>3.2360000000000002</v>
      </c>
      <c r="J251" s="14">
        <v>2.742</v>
      </c>
      <c r="K251" s="14">
        <v>16.928999999999998</v>
      </c>
      <c r="L251" s="14">
        <v>3.843</v>
      </c>
      <c r="M251" s="14">
        <v>10.359</v>
      </c>
      <c r="N251" s="14">
        <v>71.978999999999999</v>
      </c>
      <c r="O251" s="14">
        <v>106.468</v>
      </c>
      <c r="P251" s="14">
        <v>24.271000000000001</v>
      </c>
      <c r="Q251" s="14">
        <v>65.400999999999996</v>
      </c>
      <c r="R251" s="14">
        <v>53.845999999999997</v>
      </c>
      <c r="S251" s="14">
        <v>56.633000000000003</v>
      </c>
      <c r="T251" s="14">
        <v>55.246000000000002</v>
      </c>
      <c r="U251" s="14">
        <v>13.462</v>
      </c>
      <c r="V251" s="14">
        <v>14.967000000000001</v>
      </c>
      <c r="W251" s="14">
        <v>14.218</v>
      </c>
      <c r="X251" s="14">
        <v>25.495000000000001</v>
      </c>
      <c r="Y251" s="14">
        <v>2.427</v>
      </c>
      <c r="Z251" s="14">
        <v>14.013999999999999</v>
      </c>
      <c r="AA251" s="14">
        <v>69.959000000000003</v>
      </c>
      <c r="AB251" s="14">
        <v>52.183999999999997</v>
      </c>
      <c r="AC251" s="14">
        <v>61.033999999999999</v>
      </c>
      <c r="AD251" s="14">
        <v>395.483</v>
      </c>
      <c r="AE251" s="14">
        <v>324.63</v>
      </c>
      <c r="AF251" s="14">
        <v>360.11200000000002</v>
      </c>
      <c r="AG251" s="14">
        <v>15.500999999999999</v>
      </c>
      <c r="AH251" s="19">
        <v>6.5293330286311297</v>
      </c>
      <c r="AI251" s="19">
        <v>2.15262081584329</v>
      </c>
      <c r="AJ251" s="19">
        <v>4.3289340541008503</v>
      </c>
      <c r="AK251" s="14">
        <v>7.1390000000000002</v>
      </c>
      <c r="AL251" s="14">
        <v>1.214</v>
      </c>
      <c r="AM251" s="14">
        <v>4.1639999999999997</v>
      </c>
      <c r="AN251" s="14">
        <v>61.393000000000001</v>
      </c>
      <c r="AO251" s="14">
        <v>47.530999999999999</v>
      </c>
      <c r="AP251" s="14">
        <v>54.534999999999997</v>
      </c>
      <c r="AQ251" s="14">
        <v>5.3029999999999999</v>
      </c>
      <c r="AR251" s="14">
        <v>3.2360000000000002</v>
      </c>
      <c r="AS251" s="14">
        <v>4.2649999999999997</v>
      </c>
      <c r="AT251" s="14">
        <v>12.238</v>
      </c>
      <c r="AU251" s="14">
        <v>1.0109999999999999</v>
      </c>
      <c r="AV251" s="14">
        <v>6.601</v>
      </c>
      <c r="AW251" s="14">
        <v>571.09500000000003</v>
      </c>
      <c r="AX251" s="14">
        <v>405.13</v>
      </c>
      <c r="AY251" s="14">
        <v>488.27300000000002</v>
      </c>
      <c r="AZ251" s="14">
        <v>5.7110000000000003</v>
      </c>
      <c r="BA251" s="14">
        <v>4.0510000000000002</v>
      </c>
      <c r="BB251" s="14">
        <v>4.883</v>
      </c>
      <c r="BC251" s="14">
        <v>15.936999999999999</v>
      </c>
      <c r="BD251" s="14">
        <v>14.061999999999999</v>
      </c>
      <c r="BE251" s="14">
        <v>16.425999999999998</v>
      </c>
      <c r="BF251" s="14">
        <v>18.832000000000001</v>
      </c>
      <c r="BG251" s="14">
        <v>83.082999999999998</v>
      </c>
      <c r="BH251" s="15">
        <v>4.6618970690053088</v>
      </c>
    </row>
    <row r="252" spans="1:60" ht="15.75" x14ac:dyDescent="0.25">
      <c r="A252" s="21">
        <v>2005</v>
      </c>
      <c r="B252" t="s">
        <v>18</v>
      </c>
      <c r="C252" s="14">
        <v>17.227</v>
      </c>
      <c r="D252" s="14">
        <v>5.2480000000000002</v>
      </c>
      <c r="E252" s="14">
        <v>11.254</v>
      </c>
      <c r="F252" s="14">
        <v>10.468</v>
      </c>
      <c r="G252" s="14">
        <v>21.202000000000002</v>
      </c>
      <c r="H252" s="14">
        <v>4.5259999999999998</v>
      </c>
      <c r="I252" s="14">
        <v>4.0410000000000004</v>
      </c>
      <c r="J252" s="14">
        <v>4.2839999999999998</v>
      </c>
      <c r="K252" s="14">
        <v>14.964</v>
      </c>
      <c r="L252" s="14">
        <v>5.2480000000000002</v>
      </c>
      <c r="M252" s="14">
        <v>10.119999999999999</v>
      </c>
      <c r="N252" s="14">
        <v>44.906999999999996</v>
      </c>
      <c r="O252" s="14">
        <v>58.793999999999997</v>
      </c>
      <c r="P252" s="14">
        <v>19.135000000000002</v>
      </c>
      <c r="Q252" s="14">
        <v>39.112000000000002</v>
      </c>
      <c r="R252" s="14">
        <v>52.973999999999997</v>
      </c>
      <c r="S252" s="14">
        <v>64.694999999999993</v>
      </c>
      <c r="T252" s="14">
        <v>58.817999999999998</v>
      </c>
      <c r="U252" s="14">
        <v>7.7130000000000001</v>
      </c>
      <c r="V252" s="14">
        <v>12.307</v>
      </c>
      <c r="W252" s="14">
        <v>10.004</v>
      </c>
      <c r="X252" s="14">
        <v>5.2190000000000003</v>
      </c>
      <c r="Y252" s="14">
        <v>0.79</v>
      </c>
      <c r="Z252" s="14">
        <v>3.01</v>
      </c>
      <c r="AA252" s="14">
        <v>81.147000000000006</v>
      </c>
      <c r="AB252" s="14">
        <v>52.945</v>
      </c>
      <c r="AC252" s="14">
        <v>67.084999999999994</v>
      </c>
      <c r="AD252" s="14">
        <v>376.08600000000001</v>
      </c>
      <c r="AE252" s="14">
        <v>332.71800000000002</v>
      </c>
      <c r="AF252" s="14">
        <v>354.50799999999998</v>
      </c>
      <c r="AG252" s="14">
        <v>8.8209999999999997</v>
      </c>
      <c r="AH252" s="19">
        <v>8.8270141443577401</v>
      </c>
      <c r="AI252" s="19">
        <v>2.0429974347613502</v>
      </c>
      <c r="AJ252" s="19">
        <v>5.4802735349402099</v>
      </c>
      <c r="AK252" s="14">
        <v>9.1449999999999996</v>
      </c>
      <c r="AL252" s="14">
        <v>1.8580000000000001</v>
      </c>
      <c r="AM252" s="14">
        <v>5.5110000000000001</v>
      </c>
      <c r="AN252" s="14">
        <v>51.911999999999999</v>
      </c>
      <c r="AO252" s="14">
        <v>37.061999999999998</v>
      </c>
      <c r="AP252" s="14">
        <v>44.506999999999998</v>
      </c>
      <c r="AQ252" s="14">
        <v>6.2809999999999997</v>
      </c>
      <c r="AR252" s="14">
        <v>2.6469999999999998</v>
      </c>
      <c r="AS252" s="14">
        <v>4.4690000000000003</v>
      </c>
      <c r="AT252" s="14">
        <v>6.6509999999999998</v>
      </c>
      <c r="AU252" s="14">
        <v>1.022</v>
      </c>
      <c r="AV252" s="14">
        <v>3.8439999999999999</v>
      </c>
      <c r="AW252" s="14">
        <v>495.52</v>
      </c>
      <c r="AX252" s="14">
        <v>395.74099999999999</v>
      </c>
      <c r="AY252" s="14">
        <v>445.97800000000001</v>
      </c>
      <c r="AZ252" s="14">
        <v>4.9550000000000001</v>
      </c>
      <c r="BA252" s="14">
        <v>3.9569999999999999</v>
      </c>
      <c r="BB252" s="14">
        <v>4.46</v>
      </c>
      <c r="BC252" s="14">
        <v>11.949</v>
      </c>
      <c r="BD252" s="14">
        <v>6.7629999999999999</v>
      </c>
      <c r="BE252" s="14">
        <v>15.68</v>
      </c>
      <c r="BF252" s="14">
        <v>17.693999999999999</v>
      </c>
      <c r="BG252" s="14">
        <v>22.555</v>
      </c>
      <c r="BH252" s="15">
        <v>6.5296087873422577</v>
      </c>
    </row>
    <row r="253" spans="1:60" ht="15.75" x14ac:dyDescent="0.25">
      <c r="A253" s="21">
        <v>2005</v>
      </c>
      <c r="B253" t="s">
        <v>19</v>
      </c>
      <c r="C253" s="14">
        <v>23.393000000000001</v>
      </c>
      <c r="D253" s="14">
        <v>6.9180000000000001</v>
      </c>
      <c r="E253" s="14">
        <v>14.856999999999999</v>
      </c>
      <c r="F253" s="14">
        <v>21.274999999999999</v>
      </c>
      <c r="G253" s="14">
        <v>8.94</v>
      </c>
      <c r="H253" s="14">
        <v>2.7250000000000001</v>
      </c>
      <c r="I253" s="14">
        <v>2.64</v>
      </c>
      <c r="J253" s="14">
        <v>2.681</v>
      </c>
      <c r="K253" s="14">
        <v>5.4509999999999996</v>
      </c>
      <c r="L253" s="14">
        <v>2.0070000000000001</v>
      </c>
      <c r="M253" s="14">
        <v>3.6659999999999999</v>
      </c>
      <c r="N253" s="14">
        <v>45.857999999999997</v>
      </c>
      <c r="O253" s="14">
        <v>94.421999999999997</v>
      </c>
      <c r="P253" s="14">
        <v>23.131</v>
      </c>
      <c r="Q253" s="14">
        <v>57.567999999999998</v>
      </c>
      <c r="R253" s="14">
        <v>50.531999999999996</v>
      </c>
      <c r="S253" s="14">
        <v>54.341000000000001</v>
      </c>
      <c r="T253" s="14">
        <v>52.506</v>
      </c>
      <c r="U253" s="14">
        <v>14.023999999999999</v>
      </c>
      <c r="V253" s="14">
        <v>20.225999999999999</v>
      </c>
      <c r="W253" s="14">
        <v>17.236999999999998</v>
      </c>
      <c r="X253" s="14">
        <v>26.97</v>
      </c>
      <c r="Y253" s="14">
        <v>3.802</v>
      </c>
      <c r="Z253" s="14">
        <v>14.994</v>
      </c>
      <c r="AA253" s="14">
        <v>40.994</v>
      </c>
      <c r="AB253" s="14">
        <v>32.319000000000003</v>
      </c>
      <c r="AC253" s="14">
        <v>36.5</v>
      </c>
      <c r="AD253" s="14">
        <v>385.35300000000001</v>
      </c>
      <c r="AE253" s="14">
        <v>322.87799999999999</v>
      </c>
      <c r="AF253" s="14">
        <v>353.012</v>
      </c>
      <c r="AG253" s="14">
        <v>9.3119999999999994</v>
      </c>
      <c r="AH253" s="19">
        <v>8.1441062583754693</v>
      </c>
      <c r="AI253" s="19">
        <v>2.0671777648847098</v>
      </c>
      <c r="AJ253" s="19">
        <v>4.9965666449197004</v>
      </c>
      <c r="AK253" s="14">
        <v>5.8479999999999999</v>
      </c>
      <c r="AL253" s="14">
        <v>1.0029999999999999</v>
      </c>
      <c r="AM253" s="14">
        <v>3.3380000000000001</v>
      </c>
      <c r="AN253" s="14">
        <v>85.847999999999999</v>
      </c>
      <c r="AO253" s="14">
        <v>76.891000000000005</v>
      </c>
      <c r="AP253" s="14">
        <v>81.262</v>
      </c>
      <c r="AQ253" s="14">
        <v>5.28</v>
      </c>
      <c r="AR253" s="14">
        <v>2.9049999999999998</v>
      </c>
      <c r="AS253" s="14">
        <v>4.0490000000000004</v>
      </c>
      <c r="AT253" s="14">
        <v>7.2110000000000003</v>
      </c>
      <c r="AU253" s="14">
        <v>1.5840000000000001</v>
      </c>
      <c r="AV253" s="14">
        <v>4.2960000000000003</v>
      </c>
      <c r="AW253" s="14">
        <v>587.25599999999997</v>
      </c>
      <c r="AX253" s="14">
        <v>451.99799999999999</v>
      </c>
      <c r="AY253" s="14">
        <v>517.34199999999998</v>
      </c>
      <c r="AZ253" s="14">
        <v>5.8730000000000002</v>
      </c>
      <c r="BA253" s="14">
        <v>4.5199999999999996</v>
      </c>
      <c r="BB253" s="14">
        <v>5.173</v>
      </c>
      <c r="BC253" s="14">
        <v>32.076999999999998</v>
      </c>
      <c r="BD253" s="14">
        <v>40.505000000000003</v>
      </c>
      <c r="BE253" s="14">
        <v>19.234999999999999</v>
      </c>
      <c r="BF253" s="14">
        <v>23.088000000000001</v>
      </c>
      <c r="BG253" s="14">
        <v>80.085999999999999</v>
      </c>
      <c r="BH253" s="15">
        <v>6.6814635150904973</v>
      </c>
    </row>
    <row r="254" spans="1:60" ht="15.75" x14ac:dyDescent="0.25">
      <c r="A254" s="21">
        <v>2005</v>
      </c>
      <c r="B254" t="s">
        <v>20</v>
      </c>
      <c r="C254" s="14">
        <v>17.692</v>
      </c>
      <c r="D254" s="14">
        <v>4.7889999999999997</v>
      </c>
      <c r="E254" s="14">
        <v>11.02</v>
      </c>
      <c r="F254" s="14">
        <v>17.507999999999999</v>
      </c>
      <c r="G254" s="14">
        <v>10.089</v>
      </c>
      <c r="H254" s="14">
        <v>3.2709999999999999</v>
      </c>
      <c r="I254" s="14">
        <v>2.6030000000000002</v>
      </c>
      <c r="J254" s="14">
        <v>2.9249999999999998</v>
      </c>
      <c r="K254" s="14">
        <v>4.0140000000000002</v>
      </c>
      <c r="L254" s="14">
        <v>2.36</v>
      </c>
      <c r="M254" s="14">
        <v>3.1589999999999998</v>
      </c>
      <c r="N254" s="14">
        <v>38.231000000000002</v>
      </c>
      <c r="O254" s="14">
        <v>68.986000000000004</v>
      </c>
      <c r="P254" s="14">
        <v>21.032</v>
      </c>
      <c r="Q254" s="14">
        <v>44.186999999999998</v>
      </c>
      <c r="R254" s="14">
        <v>72.405000000000001</v>
      </c>
      <c r="S254" s="14">
        <v>77.22</v>
      </c>
      <c r="T254" s="14">
        <v>74.894999999999996</v>
      </c>
      <c r="U254" s="14">
        <v>10.555999999999999</v>
      </c>
      <c r="V254" s="14">
        <v>13.638999999999999</v>
      </c>
      <c r="W254" s="14">
        <v>12.151</v>
      </c>
      <c r="X254" s="14">
        <v>9.85</v>
      </c>
      <c r="Y254" s="14">
        <v>2.0819999999999999</v>
      </c>
      <c r="Z254" s="14">
        <v>5.8330000000000002</v>
      </c>
      <c r="AA254" s="14">
        <v>37.801000000000002</v>
      </c>
      <c r="AB254" s="14">
        <v>31.096</v>
      </c>
      <c r="AC254" s="14">
        <v>34.334000000000003</v>
      </c>
      <c r="AD254" s="14">
        <v>389.82799999999997</v>
      </c>
      <c r="AE254" s="14">
        <v>334.56299999999999</v>
      </c>
      <c r="AF254" s="14">
        <v>361.24900000000002</v>
      </c>
      <c r="AG254" s="14">
        <v>6.9509999999999996</v>
      </c>
      <c r="AH254" s="19">
        <v>6.7713007477995699</v>
      </c>
      <c r="AI254" s="19">
        <v>2.15225403771825</v>
      </c>
      <c r="AJ254" s="19">
        <v>4.39072254192331</v>
      </c>
      <c r="AK254" s="14">
        <v>5.5750000000000002</v>
      </c>
      <c r="AL254" s="14">
        <v>1.319</v>
      </c>
      <c r="AM254" s="14">
        <v>3.3740000000000001</v>
      </c>
      <c r="AN254" s="14">
        <v>90.468999999999994</v>
      </c>
      <c r="AO254" s="14">
        <v>78.331000000000003</v>
      </c>
      <c r="AP254" s="14">
        <v>84.21</v>
      </c>
      <c r="AQ254" s="14">
        <v>1.7470000000000001</v>
      </c>
      <c r="AR254" s="14">
        <v>1.006</v>
      </c>
      <c r="AS254" s="14">
        <v>1.3640000000000001</v>
      </c>
      <c r="AT254" s="14">
        <v>4.9059999999999997</v>
      </c>
      <c r="AU254" s="14">
        <v>1.5620000000000001</v>
      </c>
      <c r="AV254" s="14">
        <v>3.177</v>
      </c>
      <c r="AW254" s="14">
        <v>565.34</v>
      </c>
      <c r="AX254" s="14">
        <v>449.57799999999997</v>
      </c>
      <c r="AY254" s="14">
        <v>505.49299999999999</v>
      </c>
      <c r="AZ254" s="14">
        <v>5.6529999999999996</v>
      </c>
      <c r="BA254" s="14">
        <v>4.4960000000000004</v>
      </c>
      <c r="BB254" s="14">
        <v>5.0549999999999997</v>
      </c>
      <c r="BC254" s="14">
        <v>50.539000000000001</v>
      </c>
      <c r="BD254" s="14">
        <v>23.861999999999998</v>
      </c>
      <c r="BE254" s="14">
        <v>18.344000000000001</v>
      </c>
      <c r="BF254" s="14">
        <v>21.663</v>
      </c>
      <c r="BG254" s="14">
        <v>52.801000000000002</v>
      </c>
      <c r="BH254" s="15">
        <v>12.522297538351767</v>
      </c>
    </row>
    <row r="255" spans="1:60" ht="15.75" x14ac:dyDescent="0.25">
      <c r="A255" s="21">
        <v>2005</v>
      </c>
      <c r="B255" t="s">
        <v>30</v>
      </c>
      <c r="C255" s="14">
        <v>25.757999999999999</v>
      </c>
      <c r="D255" s="14">
        <v>6.2949999999999999</v>
      </c>
      <c r="E255" s="14">
        <v>15.776</v>
      </c>
      <c r="F255" s="14">
        <v>12.340999999999999</v>
      </c>
      <c r="G255" s="14">
        <v>16.119</v>
      </c>
      <c r="H255" s="14">
        <v>3.1259999999999999</v>
      </c>
      <c r="I255" s="14">
        <v>1.9</v>
      </c>
      <c r="J255" s="14">
        <v>2.4969999999999999</v>
      </c>
      <c r="K255" s="14">
        <v>5.8769999999999998</v>
      </c>
      <c r="L255" s="14">
        <v>3.2069999999999999</v>
      </c>
      <c r="M255" s="14">
        <v>4.508</v>
      </c>
      <c r="N255" s="14">
        <v>46.173999999999999</v>
      </c>
      <c r="O255" s="14">
        <v>74.524000000000001</v>
      </c>
      <c r="P255" s="14">
        <v>19.952999999999999</v>
      </c>
      <c r="Q255" s="14">
        <v>46.597999999999999</v>
      </c>
      <c r="R255" s="14">
        <v>46.14</v>
      </c>
      <c r="S255" s="14">
        <v>52.851999999999997</v>
      </c>
      <c r="T255" s="14">
        <v>49.582999999999998</v>
      </c>
      <c r="U255" s="14">
        <v>7.6269999999999998</v>
      </c>
      <c r="V255" s="14">
        <v>9.8580000000000005</v>
      </c>
      <c r="W255" s="14">
        <v>8.7710000000000008</v>
      </c>
      <c r="X255" s="14">
        <v>7.7530000000000001</v>
      </c>
      <c r="Y255" s="14">
        <v>1.1879999999999999</v>
      </c>
      <c r="Z255" s="14">
        <v>4.3860000000000001</v>
      </c>
      <c r="AA255" s="14">
        <v>48.140999999999998</v>
      </c>
      <c r="AB255" s="14">
        <v>35.512</v>
      </c>
      <c r="AC255" s="14">
        <v>41.664000000000001</v>
      </c>
      <c r="AD255" s="14">
        <v>323.60599999999999</v>
      </c>
      <c r="AE255" s="14">
        <v>279.70100000000002</v>
      </c>
      <c r="AF255" s="14">
        <v>301.21100000000001</v>
      </c>
      <c r="AG255" s="14">
        <v>7.7530000000000001</v>
      </c>
      <c r="AH255" s="19">
        <v>7.5957299338222004</v>
      </c>
      <c r="AI255" s="19">
        <v>2.0885921098957501</v>
      </c>
      <c r="AJ255" s="19">
        <v>4.7610198411662399</v>
      </c>
      <c r="AK255" s="14">
        <v>6.5019999999999998</v>
      </c>
      <c r="AL255" s="14">
        <v>1.782</v>
      </c>
      <c r="AM255" s="14">
        <v>4.0810000000000004</v>
      </c>
      <c r="AN255" s="14">
        <v>54.393000000000001</v>
      </c>
      <c r="AO255" s="14">
        <v>48.933</v>
      </c>
      <c r="AP255" s="14">
        <v>51.593000000000004</v>
      </c>
      <c r="AQ255" s="14">
        <v>2.6259999999999999</v>
      </c>
      <c r="AR255" s="14">
        <v>1.1879999999999999</v>
      </c>
      <c r="AS255" s="14">
        <v>1.8879999999999999</v>
      </c>
      <c r="AT255" s="14">
        <v>2.7509999999999999</v>
      </c>
      <c r="AU255" s="14">
        <v>0.59399999999999997</v>
      </c>
      <c r="AV255" s="14">
        <v>1.645</v>
      </c>
      <c r="AW255" s="14">
        <v>458.65</v>
      </c>
      <c r="AX255" s="14">
        <v>357.13900000000001</v>
      </c>
      <c r="AY255" s="14">
        <v>406.77100000000002</v>
      </c>
      <c r="AZ255" s="14">
        <v>4.5869999999999997</v>
      </c>
      <c r="BA255" s="14">
        <v>3.5710000000000002</v>
      </c>
      <c r="BB255" s="14">
        <v>4.0679999999999996</v>
      </c>
      <c r="BC255" s="14">
        <v>25.495999999999999</v>
      </c>
      <c r="BD255" s="14">
        <v>16.466000000000001</v>
      </c>
      <c r="BE255" s="14">
        <v>18.271999999999998</v>
      </c>
      <c r="BF255" s="14">
        <v>20.806000000000001</v>
      </c>
      <c r="BG255" s="14">
        <v>38.673999999999999</v>
      </c>
      <c r="BH255" s="15">
        <v>8.4308771206105302</v>
      </c>
    </row>
    <row r="256" spans="1:60" ht="15.75" x14ac:dyDescent="0.25">
      <c r="A256" s="21">
        <v>2005</v>
      </c>
      <c r="B256" t="s">
        <v>21</v>
      </c>
      <c r="C256" s="14">
        <v>23.303000000000001</v>
      </c>
      <c r="D256" s="14">
        <v>5.6529999999999996</v>
      </c>
      <c r="E256" s="14">
        <v>14.776999999999999</v>
      </c>
      <c r="F256" s="14">
        <v>17.954000000000001</v>
      </c>
      <c r="G256" s="14">
        <v>3.903</v>
      </c>
      <c r="H256" s="14">
        <v>1.5649999999999999</v>
      </c>
      <c r="I256" s="14">
        <v>0.91200000000000003</v>
      </c>
      <c r="J256" s="14">
        <v>1.246</v>
      </c>
      <c r="K256" s="14">
        <v>5.0430000000000001</v>
      </c>
      <c r="L256" s="14">
        <v>2.371</v>
      </c>
      <c r="M256" s="14">
        <v>3.7389999999999999</v>
      </c>
      <c r="N256" s="14">
        <v>25.774000000000001</v>
      </c>
      <c r="O256" s="14">
        <v>85.733000000000004</v>
      </c>
      <c r="P256" s="14">
        <v>21.154</v>
      </c>
      <c r="Q256" s="14">
        <v>54.298999999999999</v>
      </c>
      <c r="R256" s="14">
        <v>28.172000000000001</v>
      </c>
      <c r="S256" s="14">
        <v>32.643000000000001</v>
      </c>
      <c r="T256" s="14">
        <v>30.353999999999999</v>
      </c>
      <c r="U256" s="14">
        <v>3.4780000000000002</v>
      </c>
      <c r="V256" s="14">
        <v>3.6469999999999998</v>
      </c>
      <c r="W256" s="14">
        <v>3.5609999999999999</v>
      </c>
      <c r="X256" s="14">
        <v>10.433999999999999</v>
      </c>
      <c r="Y256" s="14">
        <v>2.371</v>
      </c>
      <c r="Z256" s="14">
        <v>6.4980000000000002</v>
      </c>
      <c r="AA256" s="14">
        <v>23.824999999999999</v>
      </c>
      <c r="AB256" s="14">
        <v>14.954000000000001</v>
      </c>
      <c r="AC256" s="14">
        <v>19.494</v>
      </c>
      <c r="AD256" s="14">
        <v>195.291</v>
      </c>
      <c r="AE256" s="14">
        <v>158.28899999999999</v>
      </c>
      <c r="AF256" s="14">
        <v>177.31899999999999</v>
      </c>
      <c r="AG256" s="14">
        <v>3.6520000000000001</v>
      </c>
      <c r="AH256" s="19">
        <v>12.341423349121801</v>
      </c>
      <c r="AI256" s="19">
        <v>2.2070767709584</v>
      </c>
      <c r="AJ256" s="19">
        <v>7.3668815340447402</v>
      </c>
      <c r="AK256" s="14">
        <v>10.782</v>
      </c>
      <c r="AL256" s="14">
        <v>1.2769999999999999</v>
      </c>
      <c r="AM256" s="14">
        <v>6.1420000000000003</v>
      </c>
      <c r="AN256" s="14">
        <v>54.256999999999998</v>
      </c>
      <c r="AO256" s="14">
        <v>39.755000000000003</v>
      </c>
      <c r="AP256" s="14">
        <v>47.177999999999997</v>
      </c>
      <c r="AQ256" s="14">
        <v>2.956</v>
      </c>
      <c r="AR256" s="14">
        <v>0.54700000000000004</v>
      </c>
      <c r="AS256" s="14">
        <v>1.78</v>
      </c>
      <c r="AT256" s="14">
        <v>13.042999999999999</v>
      </c>
      <c r="AU256" s="14">
        <v>2.1880000000000002</v>
      </c>
      <c r="AV256" s="14">
        <v>7.7439999999999998</v>
      </c>
      <c r="AW256" s="14">
        <v>342.93400000000003</v>
      </c>
      <c r="AX256" s="14">
        <v>224.66900000000001</v>
      </c>
      <c r="AY256" s="14">
        <v>285.38299999999998</v>
      </c>
      <c r="AZ256" s="14">
        <v>3.4289999999999998</v>
      </c>
      <c r="BA256" s="14">
        <v>2.2469999999999999</v>
      </c>
      <c r="BB256" s="14">
        <v>2.8540000000000001</v>
      </c>
      <c r="BC256" s="14">
        <v>8.1069999999999993</v>
      </c>
      <c r="BD256" s="14">
        <v>12.972</v>
      </c>
      <c r="BE256" s="14">
        <v>16.04</v>
      </c>
      <c r="BF256" s="14">
        <v>17.463999999999999</v>
      </c>
      <c r="BG256" s="14">
        <v>52.676000000000002</v>
      </c>
      <c r="BH256" s="15">
        <v>9.1981036508772647</v>
      </c>
    </row>
    <row r="257" spans="1:60" ht="15.75" x14ac:dyDescent="0.25">
      <c r="A257" s="21">
        <v>2005</v>
      </c>
      <c r="B257" t="s">
        <v>22</v>
      </c>
      <c r="C257" s="14">
        <v>19.875</v>
      </c>
      <c r="D257" s="14">
        <v>4.157</v>
      </c>
      <c r="E257" s="14">
        <v>11.835000000000001</v>
      </c>
      <c r="F257" s="14">
        <v>19.193000000000001</v>
      </c>
      <c r="G257" s="14">
        <v>11.747</v>
      </c>
      <c r="H257" s="14">
        <v>2.9569999999999999</v>
      </c>
      <c r="I257" s="14">
        <v>2.9809999999999999</v>
      </c>
      <c r="J257" s="14">
        <v>2.9689999999999999</v>
      </c>
      <c r="K257" s="14">
        <v>9.1159999999999997</v>
      </c>
      <c r="L257" s="14">
        <v>3.6080000000000001</v>
      </c>
      <c r="M257" s="14">
        <v>6.2990000000000004</v>
      </c>
      <c r="N257" s="14">
        <v>61.405999999999999</v>
      </c>
      <c r="O257" s="14">
        <v>75.394000000000005</v>
      </c>
      <c r="P257" s="14">
        <v>17.805</v>
      </c>
      <c r="Q257" s="14">
        <v>45.936999999999998</v>
      </c>
      <c r="R257" s="14">
        <v>52.069000000000003</v>
      </c>
      <c r="S257" s="14">
        <v>55.218000000000004</v>
      </c>
      <c r="T257" s="14">
        <v>53.68</v>
      </c>
      <c r="U257" s="14">
        <v>11.252000000000001</v>
      </c>
      <c r="V257" s="14">
        <v>13.177</v>
      </c>
      <c r="W257" s="14">
        <v>12.236000000000001</v>
      </c>
      <c r="X257" s="14">
        <v>10.102</v>
      </c>
      <c r="Y257" s="14">
        <v>0.70599999999999996</v>
      </c>
      <c r="Z257" s="14">
        <v>5.2960000000000003</v>
      </c>
      <c r="AA257" s="14">
        <v>53.712000000000003</v>
      </c>
      <c r="AB257" s="14">
        <v>47.923999999999999</v>
      </c>
      <c r="AC257" s="14">
        <v>50.750999999999998</v>
      </c>
      <c r="AD257" s="14">
        <v>359.96800000000002</v>
      </c>
      <c r="AE257" s="14">
        <v>311.69900000000001</v>
      </c>
      <c r="AF257" s="14">
        <v>335.31799999999998</v>
      </c>
      <c r="AG257" s="14">
        <v>12.401</v>
      </c>
      <c r="AH257" s="19">
        <v>9.9794120390759105</v>
      </c>
      <c r="AI257" s="19">
        <v>2.2690237009839298</v>
      </c>
      <c r="AJ257" s="19">
        <v>6.0270328282961803</v>
      </c>
      <c r="AK257" s="14">
        <v>7.1449999999999996</v>
      </c>
      <c r="AL257" s="14">
        <v>1.49</v>
      </c>
      <c r="AM257" s="14">
        <v>4.2530000000000001</v>
      </c>
      <c r="AN257" s="14">
        <v>59.296999999999997</v>
      </c>
      <c r="AO257" s="14">
        <v>53.179000000000002</v>
      </c>
      <c r="AP257" s="14">
        <v>56.167000000000002</v>
      </c>
      <c r="AQ257" s="14">
        <v>5.42</v>
      </c>
      <c r="AR257" s="14">
        <v>3.137</v>
      </c>
      <c r="AS257" s="14">
        <v>4.2530000000000001</v>
      </c>
      <c r="AT257" s="14">
        <v>3.6960000000000002</v>
      </c>
      <c r="AU257" s="14">
        <v>0.47099999999999997</v>
      </c>
      <c r="AV257" s="14">
        <v>2.0459999999999998</v>
      </c>
      <c r="AW257" s="14">
        <v>509.19499999999999</v>
      </c>
      <c r="AX257" s="14">
        <v>396.01600000000002</v>
      </c>
      <c r="AY257" s="14">
        <v>451.464</v>
      </c>
      <c r="AZ257" s="14">
        <v>5.0919999999999996</v>
      </c>
      <c r="BA257" s="14">
        <v>3.96</v>
      </c>
      <c r="BB257" s="14">
        <v>4.5149999999999997</v>
      </c>
      <c r="BC257" s="14">
        <v>33.945</v>
      </c>
      <c r="BD257" s="14">
        <v>21.696999999999999</v>
      </c>
      <c r="BE257" s="14">
        <v>18.626000000000001</v>
      </c>
      <c r="BF257" s="14">
        <v>22.231999999999999</v>
      </c>
      <c r="BG257" s="14">
        <v>43.66</v>
      </c>
      <c r="BH257" s="15">
        <v>6.8982378931559003</v>
      </c>
    </row>
    <row r="258" spans="1:60" ht="15.75" x14ac:dyDescent="0.25">
      <c r="A258" s="21">
        <v>2005</v>
      </c>
      <c r="B258" t="s">
        <v>23</v>
      </c>
      <c r="C258" s="14">
        <v>24.568000000000001</v>
      </c>
      <c r="D258" s="14">
        <v>5.4320000000000004</v>
      </c>
      <c r="E258" s="14">
        <v>14.997999999999999</v>
      </c>
      <c r="F258" s="14">
        <v>14.657999999999999</v>
      </c>
      <c r="G258" s="14">
        <v>19.295000000000002</v>
      </c>
      <c r="H258" s="14">
        <v>3.6480000000000001</v>
      </c>
      <c r="I258" s="14">
        <v>2.3069999999999999</v>
      </c>
      <c r="J258" s="14">
        <v>2.9769999999999999</v>
      </c>
      <c r="K258" s="14">
        <v>20.25</v>
      </c>
      <c r="L258" s="14">
        <v>5.4320000000000004</v>
      </c>
      <c r="M258" s="14">
        <v>12.839</v>
      </c>
      <c r="N258" s="14">
        <v>61.167999999999999</v>
      </c>
      <c r="O258" s="14">
        <v>101.77</v>
      </c>
      <c r="P258" s="14">
        <v>21.728999999999999</v>
      </c>
      <c r="Q258" s="14">
        <v>61.741</v>
      </c>
      <c r="R258" s="14">
        <v>48.018999999999998</v>
      </c>
      <c r="S258" s="14">
        <v>54.173999999999999</v>
      </c>
      <c r="T258" s="14">
        <v>51.097000000000001</v>
      </c>
      <c r="U258" s="14">
        <v>10.795</v>
      </c>
      <c r="V258" s="14">
        <v>14.510999999999999</v>
      </c>
      <c r="W258" s="14">
        <v>12.653</v>
      </c>
      <c r="X258" s="14">
        <v>31.417000000000002</v>
      </c>
      <c r="Y258" s="14">
        <v>1.86</v>
      </c>
      <c r="Z258" s="14">
        <v>16.635000000000002</v>
      </c>
      <c r="AA258" s="14">
        <v>74.373000000000005</v>
      </c>
      <c r="AB258" s="14">
        <v>50.973999999999997</v>
      </c>
      <c r="AC258" s="14">
        <v>62.670999999999999</v>
      </c>
      <c r="AD258" s="14">
        <v>350.649</v>
      </c>
      <c r="AE258" s="14">
        <v>282.70299999999997</v>
      </c>
      <c r="AF258" s="14">
        <v>316.66800000000001</v>
      </c>
      <c r="AG258" s="14">
        <v>12.879</v>
      </c>
      <c r="AH258" s="19">
        <v>4.7047937928087196</v>
      </c>
      <c r="AI258" s="19">
        <v>2.1829424874034302</v>
      </c>
      <c r="AJ258" s="19">
        <v>3.4515914301915598</v>
      </c>
      <c r="AK258" s="14">
        <v>6.7750000000000004</v>
      </c>
      <c r="AL258" s="14">
        <v>1.1160000000000001</v>
      </c>
      <c r="AM258" s="14">
        <v>3.9449999999999998</v>
      </c>
      <c r="AN258" s="14">
        <v>49.283999999999999</v>
      </c>
      <c r="AO258" s="14">
        <v>39.514000000000003</v>
      </c>
      <c r="AP258" s="14">
        <v>44.398000000000003</v>
      </c>
      <c r="AQ258" s="14">
        <v>4.6159999999999997</v>
      </c>
      <c r="AR258" s="14">
        <v>3.274</v>
      </c>
      <c r="AS258" s="14">
        <v>3.9449999999999998</v>
      </c>
      <c r="AT258" s="14">
        <v>5.9560000000000004</v>
      </c>
      <c r="AU258" s="14">
        <v>0.81899999999999995</v>
      </c>
      <c r="AV258" s="14">
        <v>3.387</v>
      </c>
      <c r="AW258" s="14">
        <v>509.89299999999997</v>
      </c>
      <c r="AX258" s="14">
        <v>352.35500000000002</v>
      </c>
      <c r="AY258" s="14">
        <v>431.10700000000003</v>
      </c>
      <c r="AZ258" s="14">
        <v>5.0990000000000002</v>
      </c>
      <c r="BA258" s="14">
        <v>3.524</v>
      </c>
      <c r="BB258" s="14">
        <v>4.3109999999999999</v>
      </c>
      <c r="BC258" s="14">
        <v>18.928000000000001</v>
      </c>
      <c r="BD258" s="14">
        <v>9.6430000000000007</v>
      </c>
      <c r="BE258" s="14">
        <v>17.428000000000001</v>
      </c>
      <c r="BF258" s="14">
        <v>20.045999999999999</v>
      </c>
      <c r="BG258" s="14">
        <v>41.13</v>
      </c>
      <c r="BH258" s="15">
        <v>4.8104434907010019</v>
      </c>
    </row>
    <row r="259" spans="1:60" ht="15.75" x14ac:dyDescent="0.25">
      <c r="A259" s="21">
        <v>2005</v>
      </c>
      <c r="B259" t="s">
        <v>24</v>
      </c>
      <c r="C259" s="14">
        <v>25.073</v>
      </c>
      <c r="D259" s="14">
        <v>6.3079999999999998</v>
      </c>
      <c r="E259" s="14">
        <v>15.765000000000001</v>
      </c>
      <c r="F259" s="14">
        <v>15.464</v>
      </c>
      <c r="G259" s="14">
        <v>20.998000000000001</v>
      </c>
      <c r="H259" s="14">
        <v>4.1120000000000001</v>
      </c>
      <c r="I259" s="14">
        <v>4.5869999999999997</v>
      </c>
      <c r="J259" s="14">
        <v>4.3479999999999999</v>
      </c>
      <c r="K259" s="14">
        <v>20.638999999999999</v>
      </c>
      <c r="L259" s="14">
        <v>7.2089999999999996</v>
      </c>
      <c r="M259" s="14">
        <v>13.977</v>
      </c>
      <c r="N259" s="14">
        <v>51.116</v>
      </c>
      <c r="O259" s="14">
        <v>91.019000000000005</v>
      </c>
      <c r="P259" s="14">
        <v>21.79</v>
      </c>
      <c r="Q259" s="14">
        <v>56.680999999999997</v>
      </c>
      <c r="R259" s="14">
        <v>50.225999999999999</v>
      </c>
      <c r="S259" s="14">
        <v>60.454999999999998</v>
      </c>
      <c r="T259" s="14">
        <v>55.3</v>
      </c>
      <c r="U259" s="14">
        <v>12.818</v>
      </c>
      <c r="V259" s="14">
        <v>14.991</v>
      </c>
      <c r="W259" s="14">
        <v>13.896000000000001</v>
      </c>
      <c r="X259" s="14">
        <v>17.494</v>
      </c>
      <c r="Y259" s="14">
        <v>2.294</v>
      </c>
      <c r="Z259" s="14">
        <v>9.9550000000000001</v>
      </c>
      <c r="AA259" s="14">
        <v>92.712000000000003</v>
      </c>
      <c r="AB259" s="14">
        <v>56.768999999999998</v>
      </c>
      <c r="AC259" s="14">
        <v>74.884</v>
      </c>
      <c r="AD259" s="14">
        <v>407.93400000000003</v>
      </c>
      <c r="AE259" s="14">
        <v>336.517</v>
      </c>
      <c r="AF259" s="14">
        <v>372.51</v>
      </c>
      <c r="AG259" s="14">
        <v>10.239000000000001</v>
      </c>
      <c r="AH259" s="19">
        <v>14.7393199537879</v>
      </c>
      <c r="AI259" s="19">
        <v>1.7839900274957501</v>
      </c>
      <c r="AJ259" s="19">
        <v>8.3536311915795398</v>
      </c>
      <c r="AK259" s="14">
        <v>12.254</v>
      </c>
      <c r="AL259" s="14">
        <v>1.2290000000000001</v>
      </c>
      <c r="AM259" s="14">
        <v>6.7850000000000001</v>
      </c>
      <c r="AN259" s="14">
        <v>78.442999999999998</v>
      </c>
      <c r="AO259" s="14">
        <v>56.850999999999999</v>
      </c>
      <c r="AP259" s="14">
        <v>67.733000000000004</v>
      </c>
      <c r="AQ259" s="14">
        <v>6.2880000000000003</v>
      </c>
      <c r="AR259" s="14">
        <v>2.048</v>
      </c>
      <c r="AS259" s="14">
        <v>4.1849999999999996</v>
      </c>
      <c r="AT259" s="14">
        <v>6.6909999999999998</v>
      </c>
      <c r="AU259" s="14">
        <v>0.90100000000000002</v>
      </c>
      <c r="AV259" s="14">
        <v>3.819</v>
      </c>
      <c r="AW259" s="14">
        <v>584.32899999999995</v>
      </c>
      <c r="AX259" s="14">
        <v>422.12099999999998</v>
      </c>
      <c r="AY259" s="14">
        <v>503.87200000000001</v>
      </c>
      <c r="AZ259" s="14">
        <v>5.843</v>
      </c>
      <c r="BA259" s="14">
        <v>4.2210000000000001</v>
      </c>
      <c r="BB259" s="14">
        <v>5.0389999999999997</v>
      </c>
      <c r="BC259" s="14">
        <v>19.928000000000001</v>
      </c>
      <c r="BD259" s="14">
        <v>8.4309999999999992</v>
      </c>
      <c r="BE259" s="14">
        <v>15.882</v>
      </c>
      <c r="BF259" s="14">
        <v>17.914000000000001</v>
      </c>
      <c r="BG259" s="14">
        <v>36.996000000000002</v>
      </c>
      <c r="BH259" s="15">
        <v>8.9179663921179184</v>
      </c>
    </row>
    <row r="260" spans="1:60" ht="15.75" x14ac:dyDescent="0.25">
      <c r="A260" s="21">
        <v>2005</v>
      </c>
      <c r="B260" t="s">
        <v>25</v>
      </c>
      <c r="C260" s="14">
        <v>25.844000000000001</v>
      </c>
      <c r="D260" s="14">
        <v>4.9950000000000001</v>
      </c>
      <c r="E260" s="14">
        <v>15.321</v>
      </c>
      <c r="F260" s="14">
        <v>16.684000000000001</v>
      </c>
      <c r="G260" s="14">
        <v>12.153</v>
      </c>
      <c r="H260" s="14">
        <v>1.762</v>
      </c>
      <c r="I260" s="14">
        <v>2.5939999999999999</v>
      </c>
      <c r="J260" s="14">
        <v>2.1819999999999999</v>
      </c>
      <c r="K260" s="14">
        <v>7.44</v>
      </c>
      <c r="L260" s="14">
        <v>2.69</v>
      </c>
      <c r="M260" s="14">
        <v>5.0419999999999998</v>
      </c>
      <c r="N260" s="14">
        <v>49.094999999999999</v>
      </c>
      <c r="O260" s="14">
        <v>97.793999999999997</v>
      </c>
      <c r="P260" s="14">
        <v>18.347999999999999</v>
      </c>
      <c r="Q260" s="14">
        <v>57.695999999999998</v>
      </c>
      <c r="R260" s="14">
        <v>52.079000000000001</v>
      </c>
      <c r="S260" s="14">
        <v>65.225999999999999</v>
      </c>
      <c r="T260" s="14">
        <v>58.713999999999999</v>
      </c>
      <c r="U260" s="14">
        <v>12.432</v>
      </c>
      <c r="V260" s="14">
        <v>14.601000000000001</v>
      </c>
      <c r="W260" s="14">
        <v>13.526999999999999</v>
      </c>
      <c r="X260" s="14">
        <v>8.2230000000000008</v>
      </c>
      <c r="Y260" s="14">
        <v>0.86499999999999999</v>
      </c>
      <c r="Z260" s="14">
        <v>4.5090000000000003</v>
      </c>
      <c r="AA260" s="14">
        <v>43.366</v>
      </c>
      <c r="AB260" s="14">
        <v>29.298999999999999</v>
      </c>
      <c r="AC260" s="14">
        <v>36.265999999999998</v>
      </c>
      <c r="AD260" s="14">
        <v>320.5</v>
      </c>
      <c r="AE260" s="14">
        <v>275.60000000000002</v>
      </c>
      <c r="AF260" s="14">
        <v>297.83800000000002</v>
      </c>
      <c r="AG260" s="14">
        <v>8.7119999999999997</v>
      </c>
      <c r="AH260" s="19">
        <v>18.365609651376101</v>
      </c>
      <c r="AI260" s="19">
        <v>3.8089252641251599</v>
      </c>
      <c r="AJ260" s="19">
        <v>10.935694471277399</v>
      </c>
      <c r="AK260" s="14">
        <v>15.956</v>
      </c>
      <c r="AL260" s="14">
        <v>2.4980000000000002</v>
      </c>
      <c r="AM260" s="14">
        <v>9.1630000000000003</v>
      </c>
      <c r="AN260" s="14">
        <v>71.266000000000005</v>
      </c>
      <c r="AO260" s="14">
        <v>47.07</v>
      </c>
      <c r="AP260" s="14">
        <v>59.054000000000002</v>
      </c>
      <c r="AQ260" s="14">
        <v>5.3840000000000003</v>
      </c>
      <c r="AR260" s="14">
        <v>2.786</v>
      </c>
      <c r="AS260" s="14">
        <v>4.0730000000000004</v>
      </c>
      <c r="AT260" s="14">
        <v>12.237</v>
      </c>
      <c r="AU260" s="14">
        <v>3.0739999999999998</v>
      </c>
      <c r="AV260" s="14">
        <v>7.6120000000000001</v>
      </c>
      <c r="AW260" s="14">
        <v>496.41199999999998</v>
      </c>
      <c r="AX260" s="14">
        <v>350.91199999999998</v>
      </c>
      <c r="AY260" s="14">
        <v>422.97500000000002</v>
      </c>
      <c r="AZ260" s="14">
        <v>4.9640000000000004</v>
      </c>
      <c r="BA260" s="14">
        <v>3.5089999999999999</v>
      </c>
      <c r="BB260" s="14">
        <v>4.2300000000000004</v>
      </c>
      <c r="BC260" s="14">
        <v>22.164000000000001</v>
      </c>
      <c r="BD260" s="14">
        <v>17.475000000000001</v>
      </c>
      <c r="BE260" s="14">
        <v>17.89</v>
      </c>
      <c r="BF260" s="14">
        <v>20.263000000000002</v>
      </c>
      <c r="BG260" s="14">
        <v>43.201000000000001</v>
      </c>
      <c r="BH260" s="15">
        <v>9.689364328327505</v>
      </c>
    </row>
    <row r="261" spans="1:60" ht="15.75" x14ac:dyDescent="0.25">
      <c r="A261" s="21">
        <v>2005</v>
      </c>
      <c r="B261" t="s">
        <v>26</v>
      </c>
      <c r="C261" s="14">
        <v>19.553999999999998</v>
      </c>
      <c r="D261" s="14">
        <v>6.3</v>
      </c>
      <c r="E261" s="14">
        <v>12.891999999999999</v>
      </c>
      <c r="F261" s="14">
        <v>16.018999999999998</v>
      </c>
      <c r="G261" s="14">
        <v>20.399000000000001</v>
      </c>
      <c r="H261" s="14">
        <v>3.573</v>
      </c>
      <c r="I261" s="14">
        <v>3.214</v>
      </c>
      <c r="J261" s="14">
        <v>3.3929999999999998</v>
      </c>
      <c r="K261" s="14">
        <v>14.811</v>
      </c>
      <c r="L261" s="14">
        <v>5.593</v>
      </c>
      <c r="M261" s="14">
        <v>10.178000000000001</v>
      </c>
      <c r="N261" s="14">
        <v>41.265999999999998</v>
      </c>
      <c r="O261" s="14">
        <v>79.772999999999996</v>
      </c>
      <c r="P261" s="14">
        <v>19.992999999999999</v>
      </c>
      <c r="Q261" s="14">
        <v>49.856000000000002</v>
      </c>
      <c r="R261" s="14">
        <v>59.375</v>
      </c>
      <c r="S261" s="14">
        <v>69.814999999999998</v>
      </c>
      <c r="T261" s="14">
        <v>64.622</v>
      </c>
      <c r="U261" s="14">
        <v>9.0950000000000006</v>
      </c>
      <c r="V261" s="14">
        <v>12.922000000000001</v>
      </c>
      <c r="W261" s="14">
        <v>11.018000000000001</v>
      </c>
      <c r="X261" s="14">
        <v>19.683</v>
      </c>
      <c r="Y261" s="14">
        <v>2.7</v>
      </c>
      <c r="Z261" s="14">
        <v>11.244</v>
      </c>
      <c r="AA261" s="14">
        <v>77.174999999999997</v>
      </c>
      <c r="AB261" s="14">
        <v>50.529000000000003</v>
      </c>
      <c r="AC261" s="14">
        <v>63.781999999999996</v>
      </c>
      <c r="AD261" s="14">
        <v>354.62700000000001</v>
      </c>
      <c r="AE261" s="14">
        <v>313.20299999999997</v>
      </c>
      <c r="AF261" s="14">
        <v>333.96800000000002</v>
      </c>
      <c r="AG261" s="14">
        <v>8.0549999999999997</v>
      </c>
      <c r="AH261" s="19">
        <v>8.3115012129597101</v>
      </c>
      <c r="AI261" s="19">
        <v>1.0438413361169101</v>
      </c>
      <c r="AJ261" s="19">
        <v>4.6862267456845501</v>
      </c>
      <c r="AK261" s="14">
        <v>9.0950000000000006</v>
      </c>
      <c r="AL261" s="14">
        <v>0.70699999999999996</v>
      </c>
      <c r="AM261" s="14">
        <v>4.8789999999999996</v>
      </c>
      <c r="AN261" s="14">
        <v>52.293999999999997</v>
      </c>
      <c r="AO261" s="14">
        <v>38.636000000000003</v>
      </c>
      <c r="AP261" s="14">
        <v>45.494</v>
      </c>
      <c r="AQ261" s="14">
        <v>3.3780000000000001</v>
      </c>
      <c r="AR261" s="14">
        <v>1.2210000000000001</v>
      </c>
      <c r="AS261" s="14">
        <v>2.294</v>
      </c>
      <c r="AT261" s="14">
        <v>7.7949999999999999</v>
      </c>
      <c r="AU261" s="14">
        <v>1.8</v>
      </c>
      <c r="AV261" s="14">
        <v>4.782</v>
      </c>
      <c r="AW261" s="14">
        <v>493.06</v>
      </c>
      <c r="AX261" s="14">
        <v>378.26</v>
      </c>
      <c r="AY261" s="14">
        <v>435.78</v>
      </c>
      <c r="AZ261" s="14">
        <v>4.931</v>
      </c>
      <c r="BA261" s="14">
        <v>3.7829999999999999</v>
      </c>
      <c r="BB261" s="14">
        <v>4.3579999999999997</v>
      </c>
      <c r="BC261" s="14">
        <v>19.925999999999998</v>
      </c>
      <c r="BD261" s="14">
        <v>8.0950000000000006</v>
      </c>
      <c r="BE261" s="14">
        <v>16.992000000000001</v>
      </c>
      <c r="BF261" s="14">
        <v>19.417000000000002</v>
      </c>
      <c r="BG261" s="14">
        <v>48.66</v>
      </c>
      <c r="BH261" s="15">
        <v>7.8953977522446159</v>
      </c>
    </row>
    <row r="262" spans="1:60" ht="15.75" x14ac:dyDescent="0.25">
      <c r="A262" s="21">
        <v>2005</v>
      </c>
      <c r="B262" t="s">
        <v>27</v>
      </c>
      <c r="C262" s="14">
        <v>15.978</v>
      </c>
      <c r="D262" s="14">
        <v>4.2530000000000001</v>
      </c>
      <c r="E262" s="14">
        <v>9.9770000000000003</v>
      </c>
      <c r="F262" s="14">
        <v>15.319000000000001</v>
      </c>
      <c r="G262" s="14">
        <v>9.3409999999999993</v>
      </c>
      <c r="H262" s="14">
        <v>1.6719999999999999</v>
      </c>
      <c r="I262" s="14">
        <v>2.1269999999999998</v>
      </c>
      <c r="J262" s="14">
        <v>1.905</v>
      </c>
      <c r="K262" s="14">
        <v>2.7869999999999999</v>
      </c>
      <c r="L262" s="14">
        <v>2.6579999999999999</v>
      </c>
      <c r="M262" s="14">
        <v>2.7210000000000001</v>
      </c>
      <c r="N262" s="14">
        <v>34.656999999999996</v>
      </c>
      <c r="O262" s="14">
        <v>60.755000000000003</v>
      </c>
      <c r="P262" s="14">
        <v>19.847999999999999</v>
      </c>
      <c r="Q262" s="14">
        <v>39.817999999999998</v>
      </c>
      <c r="R262" s="14">
        <v>54.252000000000002</v>
      </c>
      <c r="S262" s="14">
        <v>65.569000000000003</v>
      </c>
      <c r="T262" s="14">
        <v>60.043999999999997</v>
      </c>
      <c r="U262" s="14">
        <v>7.2460000000000004</v>
      </c>
      <c r="V262" s="14">
        <v>12.759</v>
      </c>
      <c r="W262" s="14">
        <v>10.068</v>
      </c>
      <c r="X262" s="14">
        <v>7.06</v>
      </c>
      <c r="Y262" s="14">
        <v>1.9490000000000001</v>
      </c>
      <c r="Z262" s="14">
        <v>4.444</v>
      </c>
      <c r="AA262" s="14">
        <v>30.285</v>
      </c>
      <c r="AB262" s="14">
        <v>20.911000000000001</v>
      </c>
      <c r="AC262" s="14">
        <v>25.486999999999998</v>
      </c>
      <c r="AD262" s="14">
        <v>310.64800000000002</v>
      </c>
      <c r="AE262" s="14">
        <v>297.72000000000003</v>
      </c>
      <c r="AF262" s="14">
        <v>304.12200000000001</v>
      </c>
      <c r="AG262" s="14">
        <v>6.1310000000000002</v>
      </c>
      <c r="AH262" s="19">
        <v>6.6291017567119699</v>
      </c>
      <c r="AI262" s="19">
        <v>3.6257007799788799</v>
      </c>
      <c r="AJ262" s="19">
        <v>5.0945148285116799</v>
      </c>
      <c r="AK262" s="14">
        <v>4.6449999999999996</v>
      </c>
      <c r="AL262" s="14">
        <v>2.4809999999999999</v>
      </c>
      <c r="AM262" s="14">
        <v>3.5369999999999999</v>
      </c>
      <c r="AN262" s="14">
        <v>77.662000000000006</v>
      </c>
      <c r="AO262" s="14">
        <v>67.695999999999998</v>
      </c>
      <c r="AP262" s="14">
        <v>72.652000000000001</v>
      </c>
      <c r="AQ262" s="14">
        <v>0.92900000000000005</v>
      </c>
      <c r="AR262" s="14">
        <v>0.35399999999999998</v>
      </c>
      <c r="AS262" s="14">
        <v>0.63500000000000001</v>
      </c>
      <c r="AT262" s="14">
        <v>3.7160000000000002</v>
      </c>
      <c r="AU262" s="14">
        <v>1.4179999999999999</v>
      </c>
      <c r="AV262" s="14">
        <v>2.54</v>
      </c>
      <c r="AW262" s="14">
        <v>461.88499999999999</v>
      </c>
      <c r="AX262" s="14">
        <v>394.47899999999998</v>
      </c>
      <c r="AY262" s="14">
        <v>427.56700000000001</v>
      </c>
      <c r="AZ262" s="14">
        <v>4.6189999999999998</v>
      </c>
      <c r="BA262" s="14">
        <v>3.9449999999999998</v>
      </c>
      <c r="BB262" s="14">
        <v>4.2759999999999998</v>
      </c>
      <c r="BC262" s="14">
        <v>44.779000000000003</v>
      </c>
      <c r="BD262" s="14">
        <v>16.213000000000001</v>
      </c>
      <c r="BE262" s="14">
        <v>16.878</v>
      </c>
      <c r="BF262" s="14">
        <v>19.067</v>
      </c>
      <c r="BG262" s="14">
        <v>52.649000000000001</v>
      </c>
      <c r="BH262" s="15">
        <v>12.598247527358881</v>
      </c>
    </row>
    <row r="263" spans="1:60" ht="15.75" x14ac:dyDescent="0.25">
      <c r="A263" s="21">
        <v>2005</v>
      </c>
      <c r="B263" t="s">
        <v>36</v>
      </c>
      <c r="C263" s="14">
        <v>8.9149999999999991</v>
      </c>
      <c r="D263" s="14">
        <v>2.0630000000000002</v>
      </c>
      <c r="E263" s="14">
        <v>5.39</v>
      </c>
      <c r="F263" s="14">
        <v>22.943000000000001</v>
      </c>
      <c r="G263" s="14">
        <v>13.422000000000001</v>
      </c>
      <c r="H263" s="14">
        <v>3.7570000000000001</v>
      </c>
      <c r="I263" s="14">
        <v>2.91</v>
      </c>
      <c r="J263" s="14">
        <v>3.3210000000000002</v>
      </c>
      <c r="K263" s="14">
        <v>7.5419999999999998</v>
      </c>
      <c r="L263" s="14">
        <v>3.8620000000000001</v>
      </c>
      <c r="M263" s="14">
        <v>5.6479999999999997</v>
      </c>
      <c r="N263" s="14">
        <v>53.484999999999999</v>
      </c>
      <c r="O263" s="14">
        <v>68.519000000000005</v>
      </c>
      <c r="P263" s="14">
        <v>15.843999999999999</v>
      </c>
      <c r="Q263" s="14">
        <v>41.469000000000001</v>
      </c>
      <c r="R263" s="14">
        <v>61.481999999999999</v>
      </c>
      <c r="S263" s="14">
        <v>73.902000000000001</v>
      </c>
      <c r="T263" s="14">
        <v>67.873000000000005</v>
      </c>
      <c r="U263" s="14">
        <v>11.971</v>
      </c>
      <c r="V263" s="14">
        <v>14.071999999999999</v>
      </c>
      <c r="W263" s="14">
        <v>13.052</v>
      </c>
      <c r="X263" s="14">
        <v>8.6069999999999993</v>
      </c>
      <c r="Y263" s="14">
        <v>1.296</v>
      </c>
      <c r="Z263" s="14">
        <v>4.8449999999999998</v>
      </c>
      <c r="AA263" s="14">
        <v>59.323</v>
      </c>
      <c r="AB263" s="14">
        <v>45.441000000000003</v>
      </c>
      <c r="AC263" s="14">
        <v>52.180999999999997</v>
      </c>
      <c r="AD263" s="14">
        <v>428.94600000000003</v>
      </c>
      <c r="AE263" s="14">
        <v>361.971</v>
      </c>
      <c r="AF263" s="14">
        <v>394.48399999999998</v>
      </c>
      <c r="AG263" s="14">
        <v>11.635</v>
      </c>
      <c r="AH263" s="19">
        <v>5.3486611397168202</v>
      </c>
      <c r="AI263" s="19">
        <v>1.64605283686471</v>
      </c>
      <c r="AJ263" s="19">
        <v>3.4498995675514199</v>
      </c>
      <c r="AK263" s="14">
        <v>4.8220000000000001</v>
      </c>
      <c r="AL263" s="14">
        <v>0.89900000000000002</v>
      </c>
      <c r="AM263" s="14">
        <v>2.8039999999999998</v>
      </c>
      <c r="AN263" s="14">
        <v>76.790000000000006</v>
      </c>
      <c r="AO263" s="14">
        <v>57.741</v>
      </c>
      <c r="AP263" s="14">
        <v>67.001999999999995</v>
      </c>
      <c r="AQ263" s="14">
        <v>6.1680000000000001</v>
      </c>
      <c r="AR263" s="14">
        <v>2.5920000000000001</v>
      </c>
      <c r="AS263" s="14">
        <v>4.3280000000000003</v>
      </c>
      <c r="AT263" s="14">
        <v>14.551</v>
      </c>
      <c r="AU263" s="14">
        <v>3.597</v>
      </c>
      <c r="AV263" s="14">
        <v>8.9149999999999991</v>
      </c>
      <c r="AW263" s="14">
        <v>586.75800000000004</v>
      </c>
      <c r="AX263" s="14">
        <v>448.14600000000002</v>
      </c>
      <c r="AY263" s="14">
        <v>515.50400000000002</v>
      </c>
      <c r="AZ263" s="14">
        <v>5.8680000000000003</v>
      </c>
      <c r="BA263" s="14">
        <v>4.4809999999999999</v>
      </c>
      <c r="BB263" s="14">
        <v>5.1550000000000002</v>
      </c>
      <c r="BC263" s="14">
        <v>28.452000000000002</v>
      </c>
      <c r="BD263" s="14">
        <v>21.907</v>
      </c>
      <c r="BE263" s="14">
        <v>18.552</v>
      </c>
      <c r="BF263" s="14">
        <v>22.134</v>
      </c>
      <c r="BG263" s="14">
        <v>55.726999999999997</v>
      </c>
      <c r="BH263" s="15">
        <v>8.7871909532029413</v>
      </c>
    </row>
    <row r="264" spans="1:60" ht="15.75" x14ac:dyDescent="0.25">
      <c r="A264" s="21">
        <v>2005</v>
      </c>
      <c r="B264" t="s">
        <v>28</v>
      </c>
      <c r="C264" s="14">
        <v>16.962</v>
      </c>
      <c r="D264" s="14">
        <v>3.198</v>
      </c>
      <c r="E264" s="14">
        <v>10.035</v>
      </c>
      <c r="F264" s="14">
        <v>21.038</v>
      </c>
      <c r="G264" s="14">
        <v>9.35</v>
      </c>
      <c r="H264" s="14">
        <v>1.7290000000000001</v>
      </c>
      <c r="I264" s="14">
        <v>2.7719999999999998</v>
      </c>
      <c r="J264" s="14">
        <v>2.254</v>
      </c>
      <c r="K264" s="14">
        <v>6.1580000000000004</v>
      </c>
      <c r="L264" s="14">
        <v>2.3460000000000001</v>
      </c>
      <c r="M264" s="14">
        <v>4.2389999999999999</v>
      </c>
      <c r="N264" s="14">
        <v>32.892000000000003</v>
      </c>
      <c r="O264" s="14">
        <v>64.498999999999995</v>
      </c>
      <c r="P264" s="14">
        <v>14.82</v>
      </c>
      <c r="Q264" s="14">
        <v>39.494999999999997</v>
      </c>
      <c r="R264" s="14">
        <v>41.271000000000001</v>
      </c>
      <c r="S264" s="14">
        <v>66.528999999999996</v>
      </c>
      <c r="T264" s="14">
        <v>53.982999999999997</v>
      </c>
      <c r="U264" s="14">
        <v>5.1859999999999999</v>
      </c>
      <c r="V264" s="14">
        <v>7.6760000000000002</v>
      </c>
      <c r="W264" s="14">
        <v>6.4390000000000001</v>
      </c>
      <c r="X264" s="14">
        <v>3.5649999999999999</v>
      </c>
      <c r="Y264" s="14">
        <v>0.42599999999999999</v>
      </c>
      <c r="Z264" s="14">
        <v>1.9850000000000001</v>
      </c>
      <c r="AA264" s="14">
        <v>73.034000000000006</v>
      </c>
      <c r="AB264" s="14">
        <v>63.543999999999997</v>
      </c>
      <c r="AC264" s="14">
        <v>68.257000000000005</v>
      </c>
      <c r="AD264" s="14">
        <v>379.10700000000003</v>
      </c>
      <c r="AE264" s="14">
        <v>362.39</v>
      </c>
      <c r="AF264" s="14">
        <v>370.74700000000001</v>
      </c>
      <c r="AG264" s="14">
        <v>7.1310000000000002</v>
      </c>
      <c r="AH264" s="19">
        <v>13.223322635298</v>
      </c>
      <c r="AI264" s="19">
        <v>1.6567446072962999</v>
      </c>
      <c r="AJ264" s="19">
        <v>7.4467248890231099</v>
      </c>
      <c r="AK264" s="14">
        <v>12.64</v>
      </c>
      <c r="AL264" s="14">
        <v>1.706</v>
      </c>
      <c r="AM264" s="14">
        <v>7.1369999999999996</v>
      </c>
      <c r="AN264" s="14">
        <v>69.253</v>
      </c>
      <c r="AO264" s="14">
        <v>51.176000000000002</v>
      </c>
      <c r="AP264" s="14">
        <v>60.207999999999998</v>
      </c>
      <c r="AQ264" s="14">
        <v>2.2690000000000001</v>
      </c>
      <c r="AR264" s="14">
        <v>1.3859999999999999</v>
      </c>
      <c r="AS264" s="14">
        <v>1.8240000000000001</v>
      </c>
      <c r="AT264" s="14">
        <v>7.0220000000000002</v>
      </c>
      <c r="AU264" s="14">
        <v>2.1320000000000001</v>
      </c>
      <c r="AV264" s="14">
        <v>4.5609999999999999</v>
      </c>
      <c r="AW264" s="14">
        <v>534.46600000000001</v>
      </c>
      <c r="AX264" s="14">
        <v>449.92200000000003</v>
      </c>
      <c r="AY264" s="14">
        <v>492.02100000000002</v>
      </c>
      <c r="AZ264" s="14">
        <v>5.3449999999999998</v>
      </c>
      <c r="BA264" s="14">
        <v>4.4989999999999997</v>
      </c>
      <c r="BB264" s="14">
        <v>4.92</v>
      </c>
      <c r="BC264" s="14">
        <v>16.297999999999998</v>
      </c>
      <c r="BD264" s="14">
        <v>30.422999999999998</v>
      </c>
      <c r="BE264" s="14">
        <v>18.428000000000001</v>
      </c>
      <c r="BF264" s="14">
        <v>21.786999999999999</v>
      </c>
      <c r="BG264" s="14">
        <v>52.597999999999999</v>
      </c>
      <c r="BH264" s="15">
        <v>6.5332336738366132</v>
      </c>
    </row>
    <row r="265" spans="1:60" ht="15.75" x14ac:dyDescent="0.25">
      <c r="A265" s="21">
        <v>2005</v>
      </c>
      <c r="B265" t="s">
        <v>29</v>
      </c>
      <c r="C265" s="14">
        <v>14.923999999999999</v>
      </c>
      <c r="D265" s="14">
        <v>5.0679999999999996</v>
      </c>
      <c r="E265" s="14">
        <v>9.8569999999999993</v>
      </c>
      <c r="F265" s="14">
        <v>18.73</v>
      </c>
      <c r="G265" s="14">
        <v>14.12</v>
      </c>
      <c r="H265" s="14">
        <v>2.4630000000000001</v>
      </c>
      <c r="I265" s="14">
        <v>3.972</v>
      </c>
      <c r="J265" s="14">
        <v>3.2389999999999999</v>
      </c>
      <c r="K265" s="14">
        <v>11.736000000000001</v>
      </c>
      <c r="L265" s="14">
        <v>4.109</v>
      </c>
      <c r="M265" s="14">
        <v>7.8150000000000004</v>
      </c>
      <c r="N265" s="14">
        <v>47.542999999999999</v>
      </c>
      <c r="O265" s="14">
        <v>102.726</v>
      </c>
      <c r="P265" s="14">
        <v>27.666</v>
      </c>
      <c r="Q265" s="14">
        <v>64.14</v>
      </c>
      <c r="R265" s="14">
        <v>49.116999999999997</v>
      </c>
      <c r="S265" s="14">
        <v>67.522000000000006</v>
      </c>
      <c r="T265" s="14">
        <v>58.578000000000003</v>
      </c>
      <c r="U265" s="14">
        <v>13.475</v>
      </c>
      <c r="V265" s="14">
        <v>16.024000000000001</v>
      </c>
      <c r="W265" s="14">
        <v>14.785</v>
      </c>
      <c r="X265" s="14">
        <v>8.9830000000000005</v>
      </c>
      <c r="Y265" s="14">
        <v>2.1909999999999998</v>
      </c>
      <c r="Z265" s="14">
        <v>5.492</v>
      </c>
      <c r="AA265" s="14">
        <v>55.781999999999996</v>
      </c>
      <c r="AB265" s="14">
        <v>47.936</v>
      </c>
      <c r="AC265" s="14">
        <v>51.749000000000002</v>
      </c>
      <c r="AD265" s="14">
        <v>377.14499999999998</v>
      </c>
      <c r="AE265" s="14">
        <v>351.57799999999997</v>
      </c>
      <c r="AF265" s="14">
        <v>364.00200000000001</v>
      </c>
      <c r="AG265" s="14">
        <v>9.7080000000000002</v>
      </c>
      <c r="AH265" s="19">
        <v>10.8179949619052</v>
      </c>
      <c r="AI265" s="19">
        <v>1.4310553317543999</v>
      </c>
      <c r="AJ265" s="19">
        <v>5.9441767500956599</v>
      </c>
      <c r="AK265" s="14">
        <v>8.9830000000000005</v>
      </c>
      <c r="AL265" s="14">
        <v>1.0960000000000001</v>
      </c>
      <c r="AM265" s="14">
        <v>4.9279999999999999</v>
      </c>
      <c r="AN265" s="14">
        <v>62.591999999999999</v>
      </c>
      <c r="AO265" s="14">
        <v>50.402000000000001</v>
      </c>
      <c r="AP265" s="14">
        <v>56.325000000000003</v>
      </c>
      <c r="AQ265" s="14">
        <v>1.014</v>
      </c>
      <c r="AR265" s="14">
        <v>0.13700000000000001</v>
      </c>
      <c r="AS265" s="14">
        <v>0.56299999999999994</v>
      </c>
      <c r="AT265" s="14">
        <v>2.6080000000000001</v>
      </c>
      <c r="AU265" s="14">
        <v>0.41099999999999998</v>
      </c>
      <c r="AV265" s="14">
        <v>1.4790000000000001</v>
      </c>
      <c r="AW265" s="14">
        <v>552.02499999999998</v>
      </c>
      <c r="AX265" s="14">
        <v>439.64400000000001</v>
      </c>
      <c r="AY265" s="14">
        <v>494.32499999999999</v>
      </c>
      <c r="AZ265" s="14">
        <v>5.52</v>
      </c>
      <c r="BA265" s="14">
        <v>4.3959999999999999</v>
      </c>
      <c r="BB265" s="14">
        <v>4.9429999999999996</v>
      </c>
      <c r="BC265" s="14">
        <v>26.812000000000001</v>
      </c>
      <c r="BD265" s="14">
        <v>20.109000000000002</v>
      </c>
      <c r="BE265" s="14">
        <v>18.504000000000001</v>
      </c>
      <c r="BF265" s="14">
        <v>22.321999999999999</v>
      </c>
      <c r="BG265" s="14">
        <v>23.81</v>
      </c>
      <c r="BH265" s="15">
        <v>7.7085627548438946</v>
      </c>
    </row>
    <row r="266" spans="1:60" ht="15.75" x14ac:dyDescent="0.25">
      <c r="A266" s="21">
        <v>2006</v>
      </c>
      <c r="B266" t="s">
        <v>2</v>
      </c>
      <c r="C266" s="14">
        <v>18.372</v>
      </c>
      <c r="D266" s="14">
        <v>4.7949999999999999</v>
      </c>
      <c r="E266" s="14">
        <v>11.443</v>
      </c>
      <c r="F266" s="14">
        <v>14.954000000000001</v>
      </c>
      <c r="G266" s="14">
        <v>16.138999999999999</v>
      </c>
      <c r="H266" s="14">
        <v>3.2719999999999998</v>
      </c>
      <c r="I266" s="14">
        <v>3.0609999999999999</v>
      </c>
      <c r="J266" s="14">
        <v>3.1640000000000001</v>
      </c>
      <c r="K266" s="14">
        <v>8.6029999999999998</v>
      </c>
      <c r="L266" s="14">
        <v>4.1520000000000001</v>
      </c>
      <c r="M266" s="14">
        <v>6.3319999999999999</v>
      </c>
      <c r="N266" s="14">
        <v>44.893999999999998</v>
      </c>
      <c r="O266" s="14">
        <v>79.900000000000006</v>
      </c>
      <c r="P266" s="14">
        <v>20.170999999999999</v>
      </c>
      <c r="Q266" s="14">
        <v>49.435000000000002</v>
      </c>
      <c r="R266" s="14">
        <v>60.335999999999999</v>
      </c>
      <c r="S266" s="14">
        <v>66.245999999999995</v>
      </c>
      <c r="T266" s="14">
        <v>63.356999999999999</v>
      </c>
      <c r="U266" s="14">
        <v>10.491</v>
      </c>
      <c r="V266" s="14">
        <v>13.35</v>
      </c>
      <c r="W266" s="14">
        <v>11.952</v>
      </c>
      <c r="X266" s="14">
        <v>17.175999999999998</v>
      </c>
      <c r="Y266" s="14">
        <v>2.3420000000000001</v>
      </c>
      <c r="Z266" s="14">
        <v>9.6129999999999995</v>
      </c>
      <c r="AA266" s="14">
        <v>56.698</v>
      </c>
      <c r="AB266" s="14">
        <v>42.985999999999997</v>
      </c>
      <c r="AC266" s="14">
        <v>49.7</v>
      </c>
      <c r="AD266" s="14">
        <v>363.82299999999998</v>
      </c>
      <c r="AE266" s="14">
        <v>318.90699999999998</v>
      </c>
      <c r="AF266" s="14">
        <v>340.959</v>
      </c>
      <c r="AG266" s="14">
        <v>8.8780000000000001</v>
      </c>
      <c r="AH266" s="19">
        <v>7.6207132679007303</v>
      </c>
      <c r="AI266" s="19">
        <v>2.0176193192552399</v>
      </c>
      <c r="AJ266" s="19">
        <v>4.7760864561338003</v>
      </c>
      <c r="AK266" s="14">
        <v>6.7279999999999998</v>
      </c>
      <c r="AL266" s="14">
        <v>1.2949999999999999</v>
      </c>
      <c r="AM266" s="14">
        <v>3.9550000000000001</v>
      </c>
      <c r="AN266" s="14">
        <v>64.924000000000007</v>
      </c>
      <c r="AO266" s="14">
        <v>51.465000000000003</v>
      </c>
      <c r="AP266" s="14">
        <v>58.079000000000001</v>
      </c>
      <c r="AQ266" s="14">
        <v>3.27</v>
      </c>
      <c r="AR266" s="14">
        <v>1.4490000000000001</v>
      </c>
      <c r="AS266" s="14">
        <v>2.34</v>
      </c>
      <c r="AT266" s="14">
        <v>7.7430000000000003</v>
      </c>
      <c r="AU266" s="14">
        <v>1.552</v>
      </c>
      <c r="AV266" s="14">
        <v>4.5830000000000002</v>
      </c>
      <c r="AW266" s="14">
        <v>517.49400000000003</v>
      </c>
      <c r="AX266" s="14">
        <v>399.21499999999997</v>
      </c>
      <c r="AY266" s="14">
        <v>457.24</v>
      </c>
      <c r="AZ266" s="14">
        <v>5.1749999999999998</v>
      </c>
      <c r="BA266" s="14">
        <v>3.992</v>
      </c>
      <c r="BB266" s="14">
        <v>4.5720000000000001</v>
      </c>
      <c r="BC266" s="14">
        <v>30.152999999999999</v>
      </c>
      <c r="BD266" s="14">
        <v>15.813000000000001</v>
      </c>
      <c r="BE266" s="14">
        <v>16.977</v>
      </c>
      <c r="BF266" s="14">
        <v>19.739999999999998</v>
      </c>
      <c r="BG266" s="14">
        <v>49.601999999999997</v>
      </c>
      <c r="BH266" s="15">
        <v>8.2226710727376062</v>
      </c>
    </row>
    <row r="267" spans="1:60" ht="15.75" x14ac:dyDescent="0.25">
      <c r="A267" s="21">
        <v>2006</v>
      </c>
      <c r="B267" t="s">
        <v>3</v>
      </c>
      <c r="C267" s="14">
        <v>10.132</v>
      </c>
      <c r="D267" s="14">
        <v>3.6680000000000001</v>
      </c>
      <c r="E267" s="14">
        <v>6.8140000000000001</v>
      </c>
      <c r="F267" s="14">
        <v>11.037000000000001</v>
      </c>
      <c r="G267" s="14">
        <v>13.612</v>
      </c>
      <c r="H267" s="14">
        <v>3.5</v>
      </c>
      <c r="I267" s="14">
        <v>3.1440000000000001</v>
      </c>
      <c r="J267" s="14">
        <v>3.3170000000000002</v>
      </c>
      <c r="K267" s="14">
        <v>10.316000000000001</v>
      </c>
      <c r="L267" s="14">
        <v>5.7649999999999997</v>
      </c>
      <c r="M267" s="14">
        <v>7.98</v>
      </c>
      <c r="N267" s="14">
        <v>53.981000000000002</v>
      </c>
      <c r="O267" s="14">
        <v>64.290000000000006</v>
      </c>
      <c r="P267" s="14">
        <v>21.137</v>
      </c>
      <c r="Q267" s="14">
        <v>42.140999999999998</v>
      </c>
      <c r="R267" s="14">
        <v>56.000999999999998</v>
      </c>
      <c r="S267" s="14">
        <v>57.122</v>
      </c>
      <c r="T267" s="14">
        <v>56.576000000000001</v>
      </c>
      <c r="U267" s="14">
        <v>10.5</v>
      </c>
      <c r="V267" s="14">
        <v>13.8</v>
      </c>
      <c r="W267" s="14">
        <v>12.194000000000001</v>
      </c>
      <c r="X267" s="14">
        <v>3.5</v>
      </c>
      <c r="Y267" s="14">
        <v>1.2230000000000001</v>
      </c>
      <c r="Z267" s="14">
        <v>2.331</v>
      </c>
      <c r="AA267" s="14">
        <v>41.079000000000001</v>
      </c>
      <c r="AB267" s="14">
        <v>33.19</v>
      </c>
      <c r="AC267" s="14">
        <v>37.03</v>
      </c>
      <c r="AD267" s="14">
        <v>330.47699999999998</v>
      </c>
      <c r="AE267" s="14">
        <v>288.40699999999998</v>
      </c>
      <c r="AF267" s="14">
        <v>309.33199999999999</v>
      </c>
      <c r="AG267" s="14">
        <v>9.3949999999999996</v>
      </c>
      <c r="AH267" s="19">
        <v>9.0198293828063107</v>
      </c>
      <c r="AI267" s="19">
        <v>2.7310216752087002</v>
      </c>
      <c r="AJ267" s="19">
        <v>5.8092925443539496</v>
      </c>
      <c r="AK267" s="14">
        <v>9.3949999999999996</v>
      </c>
      <c r="AL267" s="14">
        <v>1.9219999999999999</v>
      </c>
      <c r="AM267" s="14">
        <v>5.5590000000000002</v>
      </c>
      <c r="AN267" s="14">
        <v>51.764000000000003</v>
      </c>
      <c r="AO267" s="14">
        <v>41.225999999999999</v>
      </c>
      <c r="AP267" s="14">
        <v>46.354999999999997</v>
      </c>
      <c r="AQ267" s="14">
        <v>2.0259999999999998</v>
      </c>
      <c r="AR267" s="14">
        <v>1.5720000000000001</v>
      </c>
      <c r="AS267" s="14">
        <v>1.7929999999999999</v>
      </c>
      <c r="AT267" s="14">
        <v>5.7110000000000003</v>
      </c>
      <c r="AU267" s="14">
        <v>1.7470000000000001</v>
      </c>
      <c r="AV267" s="14">
        <v>3.6760000000000002</v>
      </c>
      <c r="AW267" s="14">
        <v>451.87400000000002</v>
      </c>
      <c r="AX267" s="14">
        <v>354.613</v>
      </c>
      <c r="AY267" s="14">
        <v>402.40100000000001</v>
      </c>
      <c r="AZ267" s="14">
        <v>4.5190000000000001</v>
      </c>
      <c r="BA267" s="14">
        <v>3.5459999999999998</v>
      </c>
      <c r="BB267" s="14">
        <v>4.024</v>
      </c>
      <c r="BC267" s="14">
        <v>18.635000000000002</v>
      </c>
      <c r="BD267" s="14">
        <v>10.87</v>
      </c>
      <c r="BE267" s="14">
        <v>17.105</v>
      </c>
      <c r="BF267" s="14">
        <v>19.419</v>
      </c>
      <c r="BG267" s="14">
        <v>46.143000000000001</v>
      </c>
      <c r="BH267" s="15">
        <v>8.1135122664000612</v>
      </c>
    </row>
    <row r="268" spans="1:60" ht="15.75" x14ac:dyDescent="0.25">
      <c r="A268" s="21">
        <v>2006</v>
      </c>
      <c r="B268" t="s">
        <v>4</v>
      </c>
      <c r="C268" s="14">
        <v>8.3179999999999996</v>
      </c>
      <c r="D268" s="14">
        <v>2.4089999999999998</v>
      </c>
      <c r="E268" s="14">
        <v>5.4009999999999998</v>
      </c>
      <c r="F268" s="14">
        <v>11.183</v>
      </c>
      <c r="G268" s="14">
        <v>17.809000000000001</v>
      </c>
      <c r="H268" s="14">
        <v>3.7570000000000001</v>
      </c>
      <c r="I268" s="14">
        <v>3.3039999999999998</v>
      </c>
      <c r="J268" s="14">
        <v>3.5329999999999999</v>
      </c>
      <c r="K268" s="14">
        <v>8.8550000000000004</v>
      </c>
      <c r="L268" s="14">
        <v>4.4050000000000002</v>
      </c>
      <c r="M268" s="14">
        <v>6.6580000000000004</v>
      </c>
      <c r="N268" s="14">
        <v>33.777999999999999</v>
      </c>
      <c r="O268" s="14">
        <v>103.03700000000001</v>
      </c>
      <c r="P268" s="14">
        <v>25.535</v>
      </c>
      <c r="Q268" s="14">
        <v>64.784000000000006</v>
      </c>
      <c r="R268" s="14">
        <v>52.323</v>
      </c>
      <c r="S268" s="14">
        <v>52.24</v>
      </c>
      <c r="T268" s="14">
        <v>52.281999999999996</v>
      </c>
      <c r="U268" s="14">
        <v>6.3730000000000002</v>
      </c>
      <c r="V268" s="14">
        <v>8.3279999999999994</v>
      </c>
      <c r="W268" s="14">
        <v>7.3380000000000001</v>
      </c>
      <c r="X268" s="14">
        <v>26.564</v>
      </c>
      <c r="Y268" s="14">
        <v>2.6150000000000002</v>
      </c>
      <c r="Z268" s="14">
        <v>14.744</v>
      </c>
      <c r="AA268" s="14">
        <v>68.087000000000003</v>
      </c>
      <c r="AB268" s="14">
        <v>42.948</v>
      </c>
      <c r="AC268" s="14">
        <v>55.679000000000002</v>
      </c>
      <c r="AD268" s="14">
        <v>329.16699999999997</v>
      </c>
      <c r="AE268" s="14">
        <v>268.56299999999999</v>
      </c>
      <c r="AF268" s="14">
        <v>299.28800000000001</v>
      </c>
      <c r="AG268" s="14">
        <v>5.8360000000000003</v>
      </c>
      <c r="AH268" s="19">
        <v>6.7813939416069804</v>
      </c>
      <c r="AI268" s="19">
        <v>1.25344024581754</v>
      </c>
      <c r="AJ268" s="19">
        <v>4.0579904478433502</v>
      </c>
      <c r="AK268" s="14">
        <v>6.44</v>
      </c>
      <c r="AL268" s="14">
        <v>0.89500000000000002</v>
      </c>
      <c r="AM268" s="14">
        <v>3.7029999999999998</v>
      </c>
      <c r="AN268" s="14">
        <v>79.022000000000006</v>
      </c>
      <c r="AO268" s="14">
        <v>46.252000000000002</v>
      </c>
      <c r="AP268" s="14">
        <v>62.847000000000001</v>
      </c>
      <c r="AQ268" s="14">
        <v>14.624000000000001</v>
      </c>
      <c r="AR268" s="14">
        <v>3.4409999999999998</v>
      </c>
      <c r="AS268" s="14">
        <v>9.1039999999999992</v>
      </c>
      <c r="AT268" s="14">
        <v>14.959</v>
      </c>
      <c r="AU268" s="14">
        <v>3.5790000000000002</v>
      </c>
      <c r="AV268" s="14">
        <v>9.3420000000000005</v>
      </c>
      <c r="AW268" s="14">
        <v>517.06200000000001</v>
      </c>
      <c r="AX268" s="14">
        <v>343.10199999999998</v>
      </c>
      <c r="AY268" s="14">
        <v>431.30099999999999</v>
      </c>
      <c r="AZ268" s="14">
        <v>5.1710000000000003</v>
      </c>
      <c r="BA268" s="14">
        <v>3.431</v>
      </c>
      <c r="BB268" s="14">
        <v>4.3129999999999997</v>
      </c>
      <c r="BC268" s="14">
        <v>17.398</v>
      </c>
      <c r="BD268" s="14">
        <v>5.0190000000000001</v>
      </c>
      <c r="BE268" s="14">
        <v>15.209</v>
      </c>
      <c r="BF268" s="14">
        <v>16.901</v>
      </c>
      <c r="BG268" s="14">
        <v>39.585999999999999</v>
      </c>
      <c r="BH268" s="15">
        <v>8.8981446421809931</v>
      </c>
    </row>
    <row r="269" spans="1:60" ht="15.75" x14ac:dyDescent="0.25">
      <c r="A269" s="21">
        <v>2006</v>
      </c>
      <c r="B269" t="s">
        <v>5</v>
      </c>
      <c r="C269" s="14">
        <v>13.215999999999999</v>
      </c>
      <c r="D269" s="14">
        <v>4.1459999999999999</v>
      </c>
      <c r="E269" s="14">
        <v>8.8019999999999996</v>
      </c>
      <c r="F269" s="14">
        <v>15.798999999999999</v>
      </c>
      <c r="G269" s="14">
        <v>24.074999999999999</v>
      </c>
      <c r="H269" s="14">
        <v>5.7149999999999999</v>
      </c>
      <c r="I269" s="14">
        <v>4.1459999999999999</v>
      </c>
      <c r="J269" s="14">
        <v>4.9509999999999996</v>
      </c>
      <c r="K269" s="14">
        <v>15.002000000000001</v>
      </c>
      <c r="L269" s="14">
        <v>6.7839999999999998</v>
      </c>
      <c r="M269" s="14">
        <v>11.003</v>
      </c>
      <c r="N269" s="14">
        <v>49.953000000000003</v>
      </c>
      <c r="O269" s="14">
        <v>84.299000000000007</v>
      </c>
      <c r="P269" s="14">
        <v>23.742999999999999</v>
      </c>
      <c r="Q269" s="14">
        <v>54.832000000000001</v>
      </c>
      <c r="R269" s="14">
        <v>45.006999999999998</v>
      </c>
      <c r="S269" s="14">
        <v>45.223999999999997</v>
      </c>
      <c r="T269" s="14">
        <v>45.113</v>
      </c>
      <c r="U269" s="14">
        <v>10.359</v>
      </c>
      <c r="V269" s="14">
        <v>15.829000000000001</v>
      </c>
      <c r="W269" s="14">
        <v>13.02</v>
      </c>
      <c r="X269" s="14">
        <v>7.8579999999999997</v>
      </c>
      <c r="Y269" s="14">
        <v>1.5069999999999999</v>
      </c>
      <c r="Z269" s="14">
        <v>4.7679999999999998</v>
      </c>
      <c r="AA269" s="14">
        <v>66.081999999999994</v>
      </c>
      <c r="AB269" s="14">
        <v>35.048999999999999</v>
      </c>
      <c r="AC269" s="14">
        <v>50.981000000000002</v>
      </c>
      <c r="AD269" s="14">
        <v>325.76499999999999</v>
      </c>
      <c r="AE269" s="14">
        <v>247.98</v>
      </c>
      <c r="AF269" s="14">
        <v>287.91500000000002</v>
      </c>
      <c r="AG269" s="14">
        <v>9.2870000000000008</v>
      </c>
      <c r="AH269" s="19">
        <v>11.1777637020753</v>
      </c>
      <c r="AI269" s="19">
        <v>1.98495404831378</v>
      </c>
      <c r="AJ269" s="19">
        <v>6.7270822722161903</v>
      </c>
      <c r="AK269" s="14">
        <v>15.36</v>
      </c>
      <c r="AL269" s="14">
        <v>1.5069999999999999</v>
      </c>
      <c r="AM269" s="14">
        <v>8.6189999999999998</v>
      </c>
      <c r="AN269" s="14">
        <v>58.222999999999999</v>
      </c>
      <c r="AO269" s="14">
        <v>47.485999999999997</v>
      </c>
      <c r="AP269" s="14">
        <v>52.997999999999998</v>
      </c>
      <c r="AQ269" s="14">
        <v>3.5720000000000001</v>
      </c>
      <c r="AR269" s="14">
        <v>1.131</v>
      </c>
      <c r="AS269" s="14">
        <v>2.3839999999999999</v>
      </c>
      <c r="AT269" s="14">
        <v>11.788</v>
      </c>
      <c r="AU269" s="14">
        <v>4.5220000000000002</v>
      </c>
      <c r="AV269" s="14">
        <v>8.2520000000000007</v>
      </c>
      <c r="AW269" s="14">
        <v>470.43099999999998</v>
      </c>
      <c r="AX269" s="14">
        <v>321.846</v>
      </c>
      <c r="AY269" s="14">
        <v>398.12900000000002</v>
      </c>
      <c r="AZ269" s="14">
        <v>4.7039999999999997</v>
      </c>
      <c r="BA269" s="14">
        <v>3.218</v>
      </c>
      <c r="BB269" s="14">
        <v>3.9809999999999999</v>
      </c>
      <c r="BC269" s="14">
        <v>29.259</v>
      </c>
      <c r="BD269" s="14">
        <v>10.327</v>
      </c>
      <c r="BE269" s="14">
        <v>15.208</v>
      </c>
      <c r="BF269" s="14">
        <v>16.635000000000002</v>
      </c>
      <c r="BG269" s="14">
        <v>33.436</v>
      </c>
      <c r="BH269" s="15">
        <v>7.6067875950848443</v>
      </c>
    </row>
    <row r="270" spans="1:60" ht="15.75" x14ac:dyDescent="0.25">
      <c r="A270" s="21">
        <v>2006</v>
      </c>
      <c r="B270" t="s">
        <v>6</v>
      </c>
      <c r="C270" s="14">
        <v>21.317</v>
      </c>
      <c r="D270" s="14">
        <v>3.0179999999999998</v>
      </c>
      <c r="E270" s="14">
        <v>12.127000000000001</v>
      </c>
      <c r="F270" s="14">
        <v>18.206</v>
      </c>
      <c r="G270" s="14">
        <v>15.605</v>
      </c>
      <c r="H270" s="14">
        <v>2.7919999999999998</v>
      </c>
      <c r="I270" s="14">
        <v>1.5089999999999999</v>
      </c>
      <c r="J270" s="14">
        <v>2.1469999999999998</v>
      </c>
      <c r="K270" s="14">
        <v>5.8369999999999997</v>
      </c>
      <c r="L270" s="14">
        <v>1.7609999999999999</v>
      </c>
      <c r="M270" s="14">
        <v>3.9159999999999999</v>
      </c>
      <c r="N270" s="14">
        <v>34.216000000000001</v>
      </c>
      <c r="O270" s="14">
        <v>74.61</v>
      </c>
      <c r="P270" s="14">
        <v>13.583</v>
      </c>
      <c r="Q270" s="14">
        <v>44.213000000000001</v>
      </c>
      <c r="R270" s="14">
        <v>37.811999999999998</v>
      </c>
      <c r="S270" s="14">
        <v>50.054000000000002</v>
      </c>
      <c r="T270" s="14">
        <v>43.96</v>
      </c>
      <c r="U270" s="14">
        <v>7.359</v>
      </c>
      <c r="V270" s="14">
        <v>7.0430000000000001</v>
      </c>
      <c r="W270" s="14">
        <v>7.2</v>
      </c>
      <c r="X270" s="14">
        <v>6.8520000000000003</v>
      </c>
      <c r="Y270" s="14">
        <v>1.006</v>
      </c>
      <c r="Z270" s="14">
        <v>4.0419999999999998</v>
      </c>
      <c r="AA270" s="14">
        <v>52.277000000000001</v>
      </c>
      <c r="AB270" s="14">
        <v>37.981000000000002</v>
      </c>
      <c r="AC270" s="14">
        <v>45.097000000000001</v>
      </c>
      <c r="AD270" s="14">
        <v>305.798</v>
      </c>
      <c r="AE270" s="14">
        <v>269.387</v>
      </c>
      <c r="AF270" s="14">
        <v>287.63799999999998</v>
      </c>
      <c r="AG270" s="14">
        <v>6.5979999999999999</v>
      </c>
      <c r="AH270" s="19">
        <v>14.374293536141501</v>
      </c>
      <c r="AI270" s="19">
        <v>3.1871697295367798</v>
      </c>
      <c r="AJ270" s="19">
        <v>8.71164456490175</v>
      </c>
      <c r="AK270" s="14">
        <v>12.942</v>
      </c>
      <c r="AL270" s="14">
        <v>2.012</v>
      </c>
      <c r="AM270" s="14">
        <v>7.4530000000000003</v>
      </c>
      <c r="AN270" s="14">
        <v>48.725000000000001</v>
      </c>
      <c r="AO270" s="14">
        <v>37.478000000000002</v>
      </c>
      <c r="AP270" s="14">
        <v>43.076000000000001</v>
      </c>
      <c r="AQ270" s="14">
        <v>1.2689999999999999</v>
      </c>
      <c r="AR270" s="14">
        <v>0.755</v>
      </c>
      <c r="AS270" s="14">
        <v>1.0109999999999999</v>
      </c>
      <c r="AT270" s="14">
        <v>8.6280000000000001</v>
      </c>
      <c r="AU270" s="14">
        <v>2.012</v>
      </c>
      <c r="AV270" s="14">
        <v>5.306</v>
      </c>
      <c r="AW270" s="14">
        <v>445.88099999999997</v>
      </c>
      <c r="AX270" s="14">
        <v>332.77199999999999</v>
      </c>
      <c r="AY270" s="14">
        <v>389.58</v>
      </c>
      <c r="AZ270" s="14">
        <v>4.4589999999999996</v>
      </c>
      <c r="BA270" s="14">
        <v>3.3279999999999998</v>
      </c>
      <c r="BB270" s="14">
        <v>3.8959999999999999</v>
      </c>
      <c r="BC270" s="14">
        <v>14.33</v>
      </c>
      <c r="BD270" s="14">
        <v>16.719000000000001</v>
      </c>
      <c r="BE270" s="14">
        <v>17.753</v>
      </c>
      <c r="BF270" s="14">
        <v>20.279</v>
      </c>
      <c r="BG270" s="14">
        <v>58.61</v>
      </c>
      <c r="BH270" s="15">
        <v>6.2126362677294571</v>
      </c>
    </row>
    <row r="271" spans="1:60" ht="15.75" x14ac:dyDescent="0.25">
      <c r="A271" s="21">
        <v>2006</v>
      </c>
      <c r="B271" t="s">
        <v>33</v>
      </c>
      <c r="C271" s="14">
        <v>11.754</v>
      </c>
      <c r="D271" s="14">
        <v>2.9780000000000002</v>
      </c>
      <c r="E271" s="14">
        <v>7.3520000000000003</v>
      </c>
      <c r="F271" s="14">
        <v>13.878</v>
      </c>
      <c r="G271" s="14">
        <v>18.553999999999998</v>
      </c>
      <c r="H271" s="14">
        <v>4.3789999999999996</v>
      </c>
      <c r="I271" s="14">
        <v>3.8940000000000001</v>
      </c>
      <c r="J271" s="14">
        <v>4.1360000000000001</v>
      </c>
      <c r="K271" s="14">
        <v>14.289</v>
      </c>
      <c r="L271" s="14">
        <v>5.8789999999999996</v>
      </c>
      <c r="M271" s="14">
        <v>10.071</v>
      </c>
      <c r="N271" s="14">
        <v>48.829000000000001</v>
      </c>
      <c r="O271" s="14">
        <v>67.528999999999996</v>
      </c>
      <c r="P271" s="14">
        <v>17.943000000000001</v>
      </c>
      <c r="Q271" s="14">
        <v>42.658999999999999</v>
      </c>
      <c r="R271" s="14">
        <v>73.521000000000001</v>
      </c>
      <c r="S271" s="14">
        <v>88.263999999999996</v>
      </c>
      <c r="T271" s="14">
        <v>80.915000000000006</v>
      </c>
      <c r="U271" s="14">
        <v>12.369</v>
      </c>
      <c r="V271" s="14">
        <v>15.576000000000001</v>
      </c>
      <c r="W271" s="14">
        <v>13.977</v>
      </c>
      <c r="X271" s="14">
        <v>7.2210000000000001</v>
      </c>
      <c r="Y271" s="14">
        <v>1.222</v>
      </c>
      <c r="Z271" s="14">
        <v>4.2119999999999997</v>
      </c>
      <c r="AA271" s="14">
        <v>75.057000000000002</v>
      </c>
      <c r="AB271" s="14">
        <v>50.393000000000001</v>
      </c>
      <c r="AC271" s="14">
        <v>62.686999999999998</v>
      </c>
      <c r="AD271" s="14">
        <v>382.20100000000002</v>
      </c>
      <c r="AE271" s="14">
        <v>338.39600000000002</v>
      </c>
      <c r="AF271" s="14">
        <v>360.30799999999999</v>
      </c>
      <c r="AG271" s="14">
        <v>9.6029999999999998</v>
      </c>
      <c r="AH271" s="19">
        <v>11.6682770253672</v>
      </c>
      <c r="AI271" s="19">
        <v>1.0404354846764701</v>
      </c>
      <c r="AJ271" s="19">
        <v>6.3978734294252604</v>
      </c>
      <c r="AK271" s="14">
        <v>9.7569999999999997</v>
      </c>
      <c r="AL271" s="14">
        <v>1.145</v>
      </c>
      <c r="AM271" s="14">
        <v>5.4379999999999997</v>
      </c>
      <c r="AN271" s="14">
        <v>45.018999999999998</v>
      </c>
      <c r="AO271" s="14">
        <v>41.46</v>
      </c>
      <c r="AP271" s="14">
        <v>43.234000000000002</v>
      </c>
      <c r="AQ271" s="14">
        <v>4.3789999999999996</v>
      </c>
      <c r="AR271" s="14">
        <v>1.909</v>
      </c>
      <c r="AS271" s="14">
        <v>3.14</v>
      </c>
      <c r="AT271" s="14">
        <v>5.07</v>
      </c>
      <c r="AU271" s="14">
        <v>0.99299999999999999</v>
      </c>
      <c r="AV271" s="14">
        <v>3.0249999999999999</v>
      </c>
      <c r="AW271" s="14">
        <v>506.81</v>
      </c>
      <c r="AX271" s="14">
        <v>408.94600000000003</v>
      </c>
      <c r="AY271" s="14">
        <v>457.80399999999997</v>
      </c>
      <c r="AZ271" s="14">
        <v>5.0679999999999996</v>
      </c>
      <c r="BA271" s="14">
        <v>4.0890000000000004</v>
      </c>
      <c r="BB271" s="14">
        <v>4.5780000000000003</v>
      </c>
      <c r="BC271" s="14">
        <v>20.353999999999999</v>
      </c>
      <c r="BD271" s="14">
        <v>7.2690000000000001</v>
      </c>
      <c r="BE271" s="14">
        <v>16.158000000000001</v>
      </c>
      <c r="BF271" s="14">
        <v>18.474</v>
      </c>
      <c r="BG271" s="14">
        <v>25.456</v>
      </c>
      <c r="BH271" s="15">
        <v>5.0730039820353836</v>
      </c>
    </row>
    <row r="272" spans="1:60" ht="15.75" x14ac:dyDescent="0.25">
      <c r="A272" s="21">
        <v>2006</v>
      </c>
      <c r="B272" t="s">
        <v>7</v>
      </c>
      <c r="C272" s="14">
        <v>16.922000000000001</v>
      </c>
      <c r="D272" s="14">
        <v>5.6660000000000004</v>
      </c>
      <c r="E272" s="14">
        <v>11.250999999999999</v>
      </c>
      <c r="F272" s="14">
        <v>24.047999999999998</v>
      </c>
      <c r="G272" s="14">
        <v>20.797999999999998</v>
      </c>
      <c r="H272" s="14">
        <v>2.7080000000000002</v>
      </c>
      <c r="I272" s="14">
        <v>2</v>
      </c>
      <c r="J272" s="14">
        <v>2.351</v>
      </c>
      <c r="K272" s="14">
        <v>13.538</v>
      </c>
      <c r="L272" s="14">
        <v>6</v>
      </c>
      <c r="M272" s="14">
        <v>9.74</v>
      </c>
      <c r="N272" s="14">
        <v>62.027999999999999</v>
      </c>
      <c r="O272" s="14">
        <v>78.180999999999997</v>
      </c>
      <c r="P272" s="14">
        <v>19.332999999999998</v>
      </c>
      <c r="Q272" s="14">
        <v>48.531999999999996</v>
      </c>
      <c r="R272" s="14">
        <v>66.674000000000007</v>
      </c>
      <c r="S272" s="14">
        <v>64.998000000000005</v>
      </c>
      <c r="T272" s="14">
        <v>65.828999999999994</v>
      </c>
      <c r="U272" s="14">
        <v>8.8000000000000007</v>
      </c>
      <c r="V272" s="14">
        <v>10.333</v>
      </c>
      <c r="W272" s="14">
        <v>9.74</v>
      </c>
      <c r="X272" s="14">
        <v>13.199</v>
      </c>
      <c r="Y272" s="14">
        <v>1.333</v>
      </c>
      <c r="Z272" s="14">
        <v>7.2210000000000001</v>
      </c>
      <c r="AA272" s="14">
        <v>69.043000000000006</v>
      </c>
      <c r="AB272" s="14">
        <v>51.332000000000001</v>
      </c>
      <c r="AC272" s="14">
        <v>60.12</v>
      </c>
      <c r="AD272" s="14">
        <v>404.44200000000001</v>
      </c>
      <c r="AE272" s="14">
        <v>328.98899999999998</v>
      </c>
      <c r="AF272" s="14">
        <v>366.596</v>
      </c>
      <c r="AG272" s="14">
        <v>13.199</v>
      </c>
      <c r="AH272" s="19">
        <v>11.566247909178299</v>
      </c>
      <c r="AI272" s="19">
        <v>1.7626114851764401</v>
      </c>
      <c r="AJ272" s="19">
        <v>6.6411645946233104</v>
      </c>
      <c r="AK272" s="14">
        <v>9.1379999999999999</v>
      </c>
      <c r="AL272" s="14">
        <v>1</v>
      </c>
      <c r="AM272" s="14">
        <v>5.0380000000000003</v>
      </c>
      <c r="AN272" s="14">
        <v>62.951000000000001</v>
      </c>
      <c r="AO272" s="14">
        <v>45.997999999999998</v>
      </c>
      <c r="AP272" s="14">
        <v>54.41</v>
      </c>
      <c r="AQ272" s="14">
        <v>3.3839999999999999</v>
      </c>
      <c r="AR272" s="14">
        <v>1.667</v>
      </c>
      <c r="AS272" s="14">
        <v>2.5190000000000001</v>
      </c>
      <c r="AT272" s="14">
        <v>9.8149999999999995</v>
      </c>
      <c r="AU272" s="14">
        <v>0.66700000000000004</v>
      </c>
      <c r="AV272" s="14">
        <v>5.2060000000000004</v>
      </c>
      <c r="AW272" s="14">
        <v>551.66499999999996</v>
      </c>
      <c r="AX272" s="14">
        <v>399.98700000000002</v>
      </c>
      <c r="AY272" s="14">
        <v>475.416</v>
      </c>
      <c r="AZ272" s="14">
        <v>5.5170000000000003</v>
      </c>
      <c r="BA272" s="14">
        <v>4</v>
      </c>
      <c r="BB272" s="14">
        <v>4.7539999999999996</v>
      </c>
      <c r="BC272" s="14">
        <v>8.5090000000000003</v>
      </c>
      <c r="BD272" s="14">
        <v>10.211</v>
      </c>
      <c r="BE272" s="14">
        <v>16.145</v>
      </c>
      <c r="BF272" s="14">
        <v>18.495000000000001</v>
      </c>
      <c r="BG272" s="14">
        <v>50.213000000000001</v>
      </c>
      <c r="BH272" s="15">
        <v>9.0384132563394424</v>
      </c>
    </row>
    <row r="273" spans="1:60" ht="15.75" x14ac:dyDescent="0.25">
      <c r="A273" s="21">
        <v>2006</v>
      </c>
      <c r="B273" t="s">
        <v>8</v>
      </c>
      <c r="C273" s="14">
        <v>12.869</v>
      </c>
      <c r="D273" s="14">
        <v>2.4830000000000001</v>
      </c>
      <c r="E273" s="14">
        <v>7.61</v>
      </c>
      <c r="F273" s="14">
        <v>24.378</v>
      </c>
      <c r="G273" s="14">
        <v>8.8829999999999991</v>
      </c>
      <c r="H273" s="14">
        <v>2.056</v>
      </c>
      <c r="I273" s="14">
        <v>1.742</v>
      </c>
      <c r="J273" s="14">
        <v>1.897</v>
      </c>
      <c r="K273" s="14">
        <v>4.1559999999999997</v>
      </c>
      <c r="L273" s="14">
        <v>2.1779999999999999</v>
      </c>
      <c r="M273" s="14">
        <v>3.1539999999999999</v>
      </c>
      <c r="N273" s="14">
        <v>38.002000000000002</v>
      </c>
      <c r="O273" s="14">
        <v>86.956999999999994</v>
      </c>
      <c r="P273" s="14">
        <v>19.687000000000001</v>
      </c>
      <c r="Q273" s="14">
        <v>52.98</v>
      </c>
      <c r="R273" s="14">
        <v>33.067</v>
      </c>
      <c r="S273" s="14">
        <v>45.081000000000003</v>
      </c>
      <c r="T273" s="14">
        <v>39.151000000000003</v>
      </c>
      <c r="U273" s="14">
        <v>7.194</v>
      </c>
      <c r="V273" s="14">
        <v>7.4480000000000004</v>
      </c>
      <c r="W273" s="14">
        <v>7.3230000000000004</v>
      </c>
      <c r="X273" s="14">
        <v>20.152999999999999</v>
      </c>
      <c r="Y273" s="14">
        <v>3.528</v>
      </c>
      <c r="Z273" s="14">
        <v>11.778</v>
      </c>
      <c r="AA273" s="14">
        <v>30.699000000000002</v>
      </c>
      <c r="AB273" s="14">
        <v>25.437000000000001</v>
      </c>
      <c r="AC273" s="14">
        <v>28.033999999999999</v>
      </c>
      <c r="AD273" s="14">
        <v>265.92099999999999</v>
      </c>
      <c r="AE273" s="14">
        <v>237.642</v>
      </c>
      <c r="AF273" s="14">
        <v>251.667</v>
      </c>
      <c r="AG273" s="14">
        <v>6.3010000000000002</v>
      </c>
      <c r="AH273" s="19">
        <v>6.24157109260931</v>
      </c>
      <c r="AI273" s="19">
        <v>1.2792713270521101</v>
      </c>
      <c r="AJ273" s="19">
        <v>3.7052293863922201</v>
      </c>
      <c r="AK273" s="14">
        <v>4.7809999999999997</v>
      </c>
      <c r="AL273" s="14">
        <v>0.78400000000000003</v>
      </c>
      <c r="AM273" s="14">
        <v>2.7789999999999999</v>
      </c>
      <c r="AN273" s="14">
        <v>78.421999999999997</v>
      </c>
      <c r="AO273" s="14">
        <v>64.158000000000001</v>
      </c>
      <c r="AP273" s="14">
        <v>71.265000000000001</v>
      </c>
      <c r="AQ273" s="14">
        <v>6.39</v>
      </c>
      <c r="AR273" s="14">
        <v>4.4429999999999996</v>
      </c>
      <c r="AS273" s="14">
        <v>5.4039999999999999</v>
      </c>
      <c r="AT273" s="14">
        <v>8.6240000000000006</v>
      </c>
      <c r="AU273" s="14">
        <v>2.7440000000000002</v>
      </c>
      <c r="AV273" s="14">
        <v>5.6470000000000002</v>
      </c>
      <c r="AW273" s="14">
        <v>459.67599999999999</v>
      </c>
      <c r="AX273" s="14">
        <v>348.01299999999998</v>
      </c>
      <c r="AY273" s="14">
        <v>403.351</v>
      </c>
      <c r="AZ273" s="14">
        <v>4.5970000000000004</v>
      </c>
      <c r="BA273" s="14">
        <v>3.48</v>
      </c>
      <c r="BB273" s="14">
        <v>4.0339999999999998</v>
      </c>
      <c r="BC273" s="14">
        <v>47.22</v>
      </c>
      <c r="BD273" s="14">
        <v>52.411000000000001</v>
      </c>
      <c r="BE273" s="14">
        <v>19.594999999999999</v>
      </c>
      <c r="BF273" s="14">
        <v>22.635999999999999</v>
      </c>
      <c r="BG273" s="14">
        <v>64.117000000000004</v>
      </c>
      <c r="BH273" s="15">
        <v>4.7149157101304224</v>
      </c>
    </row>
    <row r="274" spans="1:60" ht="15.75" x14ac:dyDescent="0.25">
      <c r="A274" s="21">
        <v>2006</v>
      </c>
      <c r="B274" t="s">
        <v>9</v>
      </c>
      <c r="C274" s="14">
        <v>24.202000000000002</v>
      </c>
      <c r="D274" s="14">
        <v>6.2720000000000002</v>
      </c>
      <c r="E274" s="14">
        <v>15.224</v>
      </c>
      <c r="F274" s="14">
        <v>14.115</v>
      </c>
      <c r="G274" s="14">
        <v>22.891999999999999</v>
      </c>
      <c r="H274" s="14">
        <v>5.3319999999999999</v>
      </c>
      <c r="I274" s="14">
        <v>3.4649999999999999</v>
      </c>
      <c r="J274" s="14">
        <v>4.3970000000000002</v>
      </c>
      <c r="K274" s="14">
        <v>14.317</v>
      </c>
      <c r="L274" s="14">
        <v>7.5860000000000003</v>
      </c>
      <c r="M274" s="14">
        <v>10.946999999999999</v>
      </c>
      <c r="N274" s="14">
        <v>52.393000000000001</v>
      </c>
      <c r="O274" s="14">
        <v>131.07400000000001</v>
      </c>
      <c r="P274" s="14">
        <v>31.779</v>
      </c>
      <c r="Q274" s="14">
        <v>81.444999999999993</v>
      </c>
      <c r="R274" s="14">
        <v>55.951999999999998</v>
      </c>
      <c r="S274" s="14">
        <v>72.338999999999999</v>
      </c>
      <c r="T274" s="14">
        <v>64.156999999999996</v>
      </c>
      <c r="U274" s="14">
        <v>9.2850000000000001</v>
      </c>
      <c r="V274" s="14">
        <v>13.62</v>
      </c>
      <c r="W274" s="14">
        <v>11.456</v>
      </c>
      <c r="X274" s="14">
        <v>34.206000000000003</v>
      </c>
      <c r="Y274" s="14">
        <v>3.5840000000000001</v>
      </c>
      <c r="Z274" s="14">
        <v>18.902999999999999</v>
      </c>
      <c r="AA274" s="14">
        <v>83.808000000000007</v>
      </c>
      <c r="AB274" s="14">
        <v>62.482999999999997</v>
      </c>
      <c r="AC274" s="14">
        <v>73.13</v>
      </c>
      <c r="AD274" s="14">
        <v>404.66300000000001</v>
      </c>
      <c r="AE274" s="14">
        <v>356.73700000000002</v>
      </c>
      <c r="AF274" s="14">
        <v>380.69499999999999</v>
      </c>
      <c r="AG274" s="14">
        <v>10.183999999999999</v>
      </c>
      <c r="AH274" s="19">
        <v>13.2168551528219</v>
      </c>
      <c r="AI274" s="19">
        <v>3.0823290077982901</v>
      </c>
      <c r="AJ274" s="19">
        <v>8.1967015508641499</v>
      </c>
      <c r="AK274" s="14">
        <v>12.88</v>
      </c>
      <c r="AL274" s="14">
        <v>2.27</v>
      </c>
      <c r="AM274" s="14">
        <v>7.5670000000000002</v>
      </c>
      <c r="AN274" s="14">
        <v>74.102999999999994</v>
      </c>
      <c r="AO274" s="14">
        <v>57.405000000000001</v>
      </c>
      <c r="AP274" s="14">
        <v>65.742000000000004</v>
      </c>
      <c r="AQ274" s="14">
        <v>4.5529999999999999</v>
      </c>
      <c r="AR274" s="14">
        <v>2.4489999999999998</v>
      </c>
      <c r="AS274" s="14">
        <v>3.4990000000000001</v>
      </c>
      <c r="AT274" s="14">
        <v>10.004</v>
      </c>
      <c r="AU274" s="14">
        <v>1.9119999999999999</v>
      </c>
      <c r="AV274" s="14">
        <v>5.952</v>
      </c>
      <c r="AW274" s="14">
        <v>620.20299999999997</v>
      </c>
      <c r="AX274" s="14">
        <v>454.34300000000002</v>
      </c>
      <c r="AY274" s="14">
        <v>537.27499999999998</v>
      </c>
      <c r="AZ274" s="14">
        <v>6.202</v>
      </c>
      <c r="BA274" s="14">
        <v>4.5430000000000001</v>
      </c>
      <c r="BB274" s="14">
        <v>5.3730000000000002</v>
      </c>
      <c r="BC274" s="14">
        <v>19.817</v>
      </c>
      <c r="BD274" s="14">
        <v>9.4779999999999998</v>
      </c>
      <c r="BE274" s="14">
        <v>15.420999999999999</v>
      </c>
      <c r="BF274" s="14">
        <v>17.571999999999999</v>
      </c>
      <c r="BG274" s="14">
        <v>63.177</v>
      </c>
      <c r="BH274" s="15">
        <v>10.549050144718862</v>
      </c>
    </row>
    <row r="275" spans="1:60" ht="15.75" x14ac:dyDescent="0.25">
      <c r="A275" s="21">
        <v>2006</v>
      </c>
      <c r="B275" t="s">
        <v>34</v>
      </c>
      <c r="C275" s="14">
        <v>11.904</v>
      </c>
      <c r="D275" s="14">
        <v>4.3419999999999996</v>
      </c>
      <c r="E275" s="14">
        <v>7.976</v>
      </c>
      <c r="F275" s="14">
        <v>11.581</v>
      </c>
      <c r="G275" s="14">
        <v>22.042999999999999</v>
      </c>
      <c r="H275" s="14">
        <v>5.2240000000000002</v>
      </c>
      <c r="I275" s="14">
        <v>5.0910000000000002</v>
      </c>
      <c r="J275" s="14">
        <v>5.1550000000000002</v>
      </c>
      <c r="K275" s="14">
        <v>8.8989999999999991</v>
      </c>
      <c r="L275" s="14">
        <v>5.476</v>
      </c>
      <c r="M275" s="14">
        <v>7.1210000000000004</v>
      </c>
      <c r="N275" s="14">
        <v>48.161999999999999</v>
      </c>
      <c r="O275" s="14">
        <v>61.113</v>
      </c>
      <c r="P275" s="14">
        <v>18.48</v>
      </c>
      <c r="Q275" s="14">
        <v>38.97</v>
      </c>
      <c r="R275" s="14">
        <v>94.742999999999995</v>
      </c>
      <c r="S275" s="14">
        <v>92.742999999999995</v>
      </c>
      <c r="T275" s="14">
        <v>93.703999999999994</v>
      </c>
      <c r="U275" s="14">
        <v>13.129</v>
      </c>
      <c r="V275" s="14">
        <v>18.158999999999999</v>
      </c>
      <c r="W275" s="14">
        <v>15.741</v>
      </c>
      <c r="X275" s="14">
        <v>15.371</v>
      </c>
      <c r="Y275" s="14">
        <v>2.3740000000000001</v>
      </c>
      <c r="Z275" s="14">
        <v>8.6210000000000004</v>
      </c>
      <c r="AA275" s="14">
        <v>81.846000000000004</v>
      </c>
      <c r="AB275" s="14">
        <v>74.861000000000004</v>
      </c>
      <c r="AC275" s="14">
        <v>78.218000000000004</v>
      </c>
      <c r="AD275" s="14">
        <v>457.51299999999998</v>
      </c>
      <c r="AE275" s="14">
        <v>446.11</v>
      </c>
      <c r="AF275" s="14">
        <v>451.702</v>
      </c>
      <c r="AG275" s="14">
        <v>11.372</v>
      </c>
      <c r="AH275" s="19">
        <v>5.5439733786134102</v>
      </c>
      <c r="AI275" s="19">
        <v>1.902658711862</v>
      </c>
      <c r="AJ275" s="19">
        <v>3.7084695370007701</v>
      </c>
      <c r="AK275" s="14">
        <v>6.056</v>
      </c>
      <c r="AL275" s="14">
        <v>1.4330000000000001</v>
      </c>
      <c r="AM275" s="14">
        <v>3.6549999999999998</v>
      </c>
      <c r="AN275" s="14">
        <v>66.66</v>
      </c>
      <c r="AO275" s="14">
        <v>55.225999999999999</v>
      </c>
      <c r="AP275" s="14">
        <v>60.777000000000001</v>
      </c>
      <c r="AQ275" s="14">
        <v>1.109</v>
      </c>
      <c r="AR275" s="14">
        <v>0.51300000000000001</v>
      </c>
      <c r="AS275" s="14">
        <v>0.8</v>
      </c>
      <c r="AT275" s="14">
        <v>10.423999999999999</v>
      </c>
      <c r="AU275" s="14">
        <v>1.1759999999999999</v>
      </c>
      <c r="AV275" s="14">
        <v>5.6210000000000004</v>
      </c>
      <c r="AW275" s="14">
        <v>588.75199999999995</v>
      </c>
      <c r="AX275" s="14">
        <v>522.04100000000005</v>
      </c>
      <c r="AY275" s="14">
        <v>554.27099999999996</v>
      </c>
      <c r="AZ275" s="14">
        <v>5.8879999999999999</v>
      </c>
      <c r="BA275" s="14">
        <v>5.22</v>
      </c>
      <c r="BB275" s="14">
        <v>5.5430000000000001</v>
      </c>
      <c r="BC275" s="14">
        <v>40.555</v>
      </c>
      <c r="BD275" s="14">
        <v>8.4879999999999995</v>
      </c>
      <c r="BE275" s="14">
        <v>14.683</v>
      </c>
      <c r="BF275" s="14">
        <v>17.765999999999998</v>
      </c>
      <c r="BG275" s="14">
        <v>50.207000000000001</v>
      </c>
      <c r="BH275" s="15">
        <v>9.9642112309791706</v>
      </c>
    </row>
    <row r="276" spans="1:60" ht="15.75" x14ac:dyDescent="0.25">
      <c r="A276" s="21">
        <v>2006</v>
      </c>
      <c r="B276" t="s">
        <v>10</v>
      </c>
      <c r="C276" s="14">
        <v>16.29</v>
      </c>
      <c r="D276" s="14">
        <v>4.4770000000000003</v>
      </c>
      <c r="E276" s="14">
        <v>10.292999999999999</v>
      </c>
      <c r="F276" s="14">
        <v>11.949</v>
      </c>
      <c r="G276" s="14">
        <v>16.625</v>
      </c>
      <c r="H276" s="14">
        <v>3.4630000000000001</v>
      </c>
      <c r="I276" s="14">
        <v>1.244</v>
      </c>
      <c r="J276" s="14">
        <v>2.3359999999999999</v>
      </c>
      <c r="K276" s="14">
        <v>13.211</v>
      </c>
      <c r="L276" s="14">
        <v>4.9749999999999996</v>
      </c>
      <c r="M276" s="14">
        <v>9.0299999999999994</v>
      </c>
      <c r="N276" s="14">
        <v>60.375</v>
      </c>
      <c r="O276" s="14">
        <v>92.48</v>
      </c>
      <c r="P276" s="14">
        <v>24.998999999999999</v>
      </c>
      <c r="Q276" s="14">
        <v>58.22</v>
      </c>
      <c r="R276" s="14">
        <v>65.543999999999997</v>
      </c>
      <c r="S276" s="14">
        <v>72.882999999999996</v>
      </c>
      <c r="T276" s="14">
        <v>69.332999999999998</v>
      </c>
      <c r="U276" s="14">
        <v>12.314</v>
      </c>
      <c r="V276" s="14">
        <v>13.680999999999999</v>
      </c>
      <c r="W276" s="14">
        <v>13.007999999999999</v>
      </c>
      <c r="X276" s="14">
        <v>21.934000000000001</v>
      </c>
      <c r="Y276" s="14">
        <v>1.7410000000000001</v>
      </c>
      <c r="Z276" s="14">
        <v>11.682</v>
      </c>
      <c r="AA276" s="14">
        <v>73.367999999999995</v>
      </c>
      <c r="AB276" s="14">
        <v>50.744</v>
      </c>
      <c r="AC276" s="14">
        <v>61.881999999999998</v>
      </c>
      <c r="AD276" s="14">
        <v>393.649</v>
      </c>
      <c r="AE276" s="14">
        <v>309.81400000000002</v>
      </c>
      <c r="AF276" s="14">
        <v>351.149</v>
      </c>
      <c r="AG276" s="14">
        <v>11.929</v>
      </c>
      <c r="AH276" s="19">
        <v>5.7269909715671696</v>
      </c>
      <c r="AI276" s="19">
        <v>1.32024094397227</v>
      </c>
      <c r="AJ276" s="19">
        <v>3.50107949951235</v>
      </c>
      <c r="AK276" s="14">
        <v>6.2850000000000001</v>
      </c>
      <c r="AL276" s="14">
        <v>1.119</v>
      </c>
      <c r="AM276" s="14">
        <v>3.6619999999999999</v>
      </c>
      <c r="AN276" s="14">
        <v>43.481999999999999</v>
      </c>
      <c r="AO276" s="14">
        <v>36.317</v>
      </c>
      <c r="AP276" s="14">
        <v>39.844000000000001</v>
      </c>
      <c r="AQ276" s="14">
        <v>5.2590000000000003</v>
      </c>
      <c r="AR276" s="14">
        <v>1.3680000000000001</v>
      </c>
      <c r="AS276" s="14">
        <v>3.2839999999999998</v>
      </c>
      <c r="AT276" s="14">
        <v>3.72</v>
      </c>
      <c r="AU276" s="14">
        <v>0.249</v>
      </c>
      <c r="AV276" s="14">
        <v>1.9570000000000001</v>
      </c>
      <c r="AW276" s="14">
        <v>547.05499999999995</v>
      </c>
      <c r="AX276" s="14">
        <v>388.16899999999998</v>
      </c>
      <c r="AY276" s="14">
        <v>466.51400000000001</v>
      </c>
      <c r="AZ276" s="14">
        <v>5.4710000000000001</v>
      </c>
      <c r="BA276" s="14">
        <v>3.8820000000000001</v>
      </c>
      <c r="BB276" s="14">
        <v>4.665</v>
      </c>
      <c r="BC276" s="14">
        <v>13.733000000000001</v>
      </c>
      <c r="BD276" s="14">
        <v>6.5919999999999996</v>
      </c>
      <c r="BE276" s="14">
        <v>16.712</v>
      </c>
      <c r="BF276" s="14">
        <v>19.62</v>
      </c>
      <c r="BG276" s="14">
        <v>69.215000000000003</v>
      </c>
      <c r="BH276" s="15">
        <v>5.8566712810137362</v>
      </c>
    </row>
    <row r="277" spans="1:60" ht="15.75" x14ac:dyDescent="0.25">
      <c r="A277" s="21">
        <v>2006</v>
      </c>
      <c r="B277" t="s">
        <v>11</v>
      </c>
      <c r="C277" s="14">
        <v>24.75</v>
      </c>
      <c r="D277" s="14">
        <v>5.1210000000000004</v>
      </c>
      <c r="E277" s="14">
        <v>14.532999999999999</v>
      </c>
      <c r="F277" s="14">
        <v>10.324999999999999</v>
      </c>
      <c r="G277" s="14">
        <v>15.29</v>
      </c>
      <c r="H277" s="14">
        <v>2.597</v>
      </c>
      <c r="I277" s="14">
        <v>2.093</v>
      </c>
      <c r="J277" s="14">
        <v>2.335</v>
      </c>
      <c r="K277" s="14">
        <v>6.5730000000000004</v>
      </c>
      <c r="L277" s="14">
        <v>3.9249999999999998</v>
      </c>
      <c r="M277" s="14">
        <v>5.1950000000000003</v>
      </c>
      <c r="N277" s="14">
        <v>45.290999999999997</v>
      </c>
      <c r="O277" s="14">
        <v>70.721000000000004</v>
      </c>
      <c r="P277" s="14">
        <v>17.867000000000001</v>
      </c>
      <c r="Q277" s="14">
        <v>43.21</v>
      </c>
      <c r="R277" s="14">
        <v>68.206000000000003</v>
      </c>
      <c r="S277" s="14">
        <v>71.727999999999994</v>
      </c>
      <c r="T277" s="14">
        <v>70.039000000000001</v>
      </c>
      <c r="U277" s="14">
        <v>11.523</v>
      </c>
      <c r="V277" s="14">
        <v>13.568</v>
      </c>
      <c r="W277" s="14">
        <v>12.587999999999999</v>
      </c>
      <c r="X277" s="14">
        <v>7.3029999999999999</v>
      </c>
      <c r="Y277" s="14">
        <v>0.82199999999999995</v>
      </c>
      <c r="Z277" s="14">
        <v>3.93</v>
      </c>
      <c r="AA277" s="14">
        <v>52.341000000000001</v>
      </c>
      <c r="AB277" s="14">
        <v>40.219000000000001</v>
      </c>
      <c r="AC277" s="14">
        <v>46.051000000000002</v>
      </c>
      <c r="AD277" s="14">
        <v>362.209</v>
      </c>
      <c r="AE277" s="14">
        <v>314.72199999999998</v>
      </c>
      <c r="AF277" s="14">
        <v>337.60899999999998</v>
      </c>
      <c r="AG277" s="14">
        <v>8.3989999999999991</v>
      </c>
      <c r="AH277" s="19">
        <v>8.1771977791569501</v>
      </c>
      <c r="AI277" s="19">
        <v>2.6837377949835202</v>
      </c>
      <c r="AJ277" s="19">
        <v>5.3074490046780696</v>
      </c>
      <c r="AK277" s="14">
        <v>6.0860000000000003</v>
      </c>
      <c r="AL277" s="14">
        <v>1.383</v>
      </c>
      <c r="AM277" s="14">
        <v>3.6379999999999999</v>
      </c>
      <c r="AN277" s="14">
        <v>65.730999999999995</v>
      </c>
      <c r="AO277" s="14">
        <v>53.936</v>
      </c>
      <c r="AP277" s="14">
        <v>59.65</v>
      </c>
      <c r="AQ277" s="14">
        <v>0.52700000000000002</v>
      </c>
      <c r="AR277" s="14">
        <v>0.374</v>
      </c>
      <c r="AS277" s="14">
        <v>0.44700000000000001</v>
      </c>
      <c r="AT277" s="14">
        <v>3.165</v>
      </c>
      <c r="AU277" s="14">
        <v>0.67300000000000004</v>
      </c>
      <c r="AV277" s="14">
        <v>1.8680000000000001</v>
      </c>
      <c r="AW277" s="14">
        <v>504.58499999999998</v>
      </c>
      <c r="AX277" s="14">
        <v>393.51499999999999</v>
      </c>
      <c r="AY277" s="14">
        <v>446.94799999999998</v>
      </c>
      <c r="AZ277" s="14">
        <v>5.0460000000000003</v>
      </c>
      <c r="BA277" s="14">
        <v>3.9350000000000001</v>
      </c>
      <c r="BB277" s="14">
        <v>4.4690000000000003</v>
      </c>
      <c r="BC277" s="14">
        <v>25.908000000000001</v>
      </c>
      <c r="BD277" s="14">
        <v>9.2650000000000006</v>
      </c>
      <c r="BE277" s="14">
        <v>18.309999999999999</v>
      </c>
      <c r="BF277" s="14">
        <v>21.515000000000001</v>
      </c>
      <c r="BG277" s="14">
        <v>36.683</v>
      </c>
      <c r="BH277" s="15">
        <v>10.117813665020176</v>
      </c>
    </row>
    <row r="278" spans="1:60" ht="15.75" x14ac:dyDescent="0.25">
      <c r="A278" s="21">
        <v>2006</v>
      </c>
      <c r="B278" t="s">
        <v>12</v>
      </c>
      <c r="C278" s="14">
        <v>10.069000000000001</v>
      </c>
      <c r="D278" s="14">
        <v>2.843</v>
      </c>
      <c r="E278" s="14">
        <v>6.3460000000000001</v>
      </c>
      <c r="F278" s="14">
        <v>16.643999999999998</v>
      </c>
      <c r="G278" s="14">
        <v>11.096</v>
      </c>
      <c r="H278" s="14">
        <v>2.2650000000000001</v>
      </c>
      <c r="I278" s="14">
        <v>1.421</v>
      </c>
      <c r="J278" s="14">
        <v>1.831</v>
      </c>
      <c r="K278" s="14">
        <v>5.8520000000000003</v>
      </c>
      <c r="L278" s="14">
        <v>3.3170000000000002</v>
      </c>
      <c r="M278" s="14">
        <v>4.5460000000000003</v>
      </c>
      <c r="N278" s="14">
        <v>36.741</v>
      </c>
      <c r="O278" s="14">
        <v>99.930999999999997</v>
      </c>
      <c r="P278" s="14">
        <v>23.04</v>
      </c>
      <c r="Q278" s="14">
        <v>60.411999999999999</v>
      </c>
      <c r="R278" s="14">
        <v>42.350999999999999</v>
      </c>
      <c r="S278" s="14">
        <v>43.77</v>
      </c>
      <c r="T278" s="14">
        <v>43.082000000000001</v>
      </c>
      <c r="U278" s="14">
        <v>7.992</v>
      </c>
      <c r="V278" s="14">
        <v>11.313000000000001</v>
      </c>
      <c r="W278" s="14">
        <v>9.7029999999999994</v>
      </c>
      <c r="X278" s="14">
        <v>43.357999999999997</v>
      </c>
      <c r="Y278" s="14">
        <v>5.4489999999999998</v>
      </c>
      <c r="Z278" s="14">
        <v>23.829000000000001</v>
      </c>
      <c r="AA278" s="14">
        <v>33.100999999999999</v>
      </c>
      <c r="AB278" s="14">
        <v>25.408999999999999</v>
      </c>
      <c r="AC278" s="14">
        <v>29.138000000000002</v>
      </c>
      <c r="AD278" s="14">
        <v>248.065</v>
      </c>
      <c r="AE278" s="14">
        <v>221.93</v>
      </c>
      <c r="AF278" s="14">
        <v>234.63200000000001</v>
      </c>
      <c r="AG278" s="14">
        <v>7.048</v>
      </c>
      <c r="AH278" s="19">
        <v>3.2393647605704499</v>
      </c>
      <c r="AI278" s="19">
        <v>1.2223313832054701</v>
      </c>
      <c r="AJ278" s="19">
        <v>2.2014447767577701</v>
      </c>
      <c r="AK278" s="14">
        <v>2.9580000000000002</v>
      </c>
      <c r="AL278" s="14">
        <v>0.65200000000000002</v>
      </c>
      <c r="AM278" s="14">
        <v>1.77</v>
      </c>
      <c r="AN278" s="14">
        <v>55.566000000000003</v>
      </c>
      <c r="AO278" s="14">
        <v>47.500999999999998</v>
      </c>
      <c r="AP278" s="14">
        <v>51.411999999999999</v>
      </c>
      <c r="AQ278" s="14">
        <v>2.895</v>
      </c>
      <c r="AR278" s="14">
        <v>1.7769999999999999</v>
      </c>
      <c r="AS278" s="14">
        <v>2.319</v>
      </c>
      <c r="AT278" s="14">
        <v>9.125</v>
      </c>
      <c r="AU278" s="14">
        <v>2.31</v>
      </c>
      <c r="AV278" s="14">
        <v>5.6139999999999999</v>
      </c>
      <c r="AW278" s="14">
        <v>413.19</v>
      </c>
      <c r="AX278" s="14">
        <v>301.23700000000002</v>
      </c>
      <c r="AY278" s="14">
        <v>355.64</v>
      </c>
      <c r="AZ278" s="14">
        <v>4.1319999999999997</v>
      </c>
      <c r="BA278" s="14">
        <v>3.012</v>
      </c>
      <c r="BB278" s="14">
        <v>3.556</v>
      </c>
      <c r="BC278" s="14">
        <v>18.100000000000001</v>
      </c>
      <c r="BD278" s="14">
        <v>18.843</v>
      </c>
      <c r="BE278" s="14">
        <v>18.669</v>
      </c>
      <c r="BF278" s="14">
        <v>22.216000000000001</v>
      </c>
      <c r="BG278" s="14">
        <v>100.82</v>
      </c>
      <c r="BH278" s="15">
        <v>6.6613056159007167</v>
      </c>
    </row>
    <row r="279" spans="1:60" ht="15.75" x14ac:dyDescent="0.25">
      <c r="A279" s="21">
        <v>2006</v>
      </c>
      <c r="B279" t="s">
        <v>13</v>
      </c>
      <c r="C279" s="14">
        <v>11.82</v>
      </c>
      <c r="D279" s="14">
        <v>3.52</v>
      </c>
      <c r="E279" s="14">
        <v>7.5259999999999998</v>
      </c>
      <c r="F279" s="14">
        <v>12.968</v>
      </c>
      <c r="G279" s="14">
        <v>12.494</v>
      </c>
      <c r="H279" s="14">
        <v>2.5990000000000002</v>
      </c>
      <c r="I279" s="14">
        <v>2.2679999999999998</v>
      </c>
      <c r="J279" s="14">
        <v>2.4279999999999999</v>
      </c>
      <c r="K279" s="14">
        <v>5.3650000000000002</v>
      </c>
      <c r="L279" s="14">
        <v>2.19</v>
      </c>
      <c r="M279" s="14">
        <v>3.7229999999999999</v>
      </c>
      <c r="N279" s="14">
        <v>42.777999999999999</v>
      </c>
      <c r="O279" s="14">
        <v>71.507000000000005</v>
      </c>
      <c r="P279" s="14">
        <v>19.632999999999999</v>
      </c>
      <c r="Q279" s="14">
        <v>44.671999999999997</v>
      </c>
      <c r="R279" s="14">
        <v>52.728999999999999</v>
      </c>
      <c r="S279" s="14">
        <v>58.350999999999999</v>
      </c>
      <c r="T279" s="14">
        <v>55.637</v>
      </c>
      <c r="U279" s="14">
        <v>10.73</v>
      </c>
      <c r="V279" s="14">
        <v>13.218999999999999</v>
      </c>
      <c r="W279" s="14">
        <v>12.018000000000001</v>
      </c>
      <c r="X279" s="14">
        <v>3.8559999999999999</v>
      </c>
      <c r="Y279" s="14">
        <v>0.86</v>
      </c>
      <c r="Z279" s="14">
        <v>2.306</v>
      </c>
      <c r="AA279" s="14">
        <v>55.411999999999999</v>
      </c>
      <c r="AB279" s="14">
        <v>40.594999999999999</v>
      </c>
      <c r="AC279" s="14">
        <v>47.747</v>
      </c>
      <c r="AD279" s="14">
        <v>371.03100000000001</v>
      </c>
      <c r="AE279" s="14">
        <v>304.19099999999997</v>
      </c>
      <c r="AF279" s="14">
        <v>336.45400000000001</v>
      </c>
      <c r="AG279" s="14">
        <v>8.8019999999999996</v>
      </c>
      <c r="AH279" s="19">
        <v>3.34250665715909</v>
      </c>
      <c r="AI279" s="19">
        <v>1.23833386306504</v>
      </c>
      <c r="AJ279" s="19">
        <v>2.25011170197378</v>
      </c>
      <c r="AK279" s="14">
        <v>3.605</v>
      </c>
      <c r="AL279" s="14">
        <v>0.70399999999999996</v>
      </c>
      <c r="AM279" s="14">
        <v>2.1040000000000001</v>
      </c>
      <c r="AN279" s="14">
        <v>59.938000000000002</v>
      </c>
      <c r="AO279" s="14">
        <v>51.155000000000001</v>
      </c>
      <c r="AP279" s="14">
        <v>55.395000000000003</v>
      </c>
      <c r="AQ279" s="14">
        <v>2.1800000000000002</v>
      </c>
      <c r="AR279" s="14">
        <v>0.626</v>
      </c>
      <c r="AS279" s="14">
        <v>1.3759999999999999</v>
      </c>
      <c r="AT279" s="14">
        <v>2.766</v>
      </c>
      <c r="AU279" s="14">
        <v>0.70399999999999996</v>
      </c>
      <c r="AV279" s="14">
        <v>1.6990000000000001</v>
      </c>
      <c r="AW279" s="14">
        <v>508.34500000000003</v>
      </c>
      <c r="AX279" s="14">
        <v>380.298</v>
      </c>
      <c r="AY279" s="14">
        <v>442.10399999999998</v>
      </c>
      <c r="AZ279" s="14">
        <v>5.0830000000000002</v>
      </c>
      <c r="BA279" s="14">
        <v>3.8029999999999999</v>
      </c>
      <c r="BB279" s="14">
        <v>4.4210000000000003</v>
      </c>
      <c r="BC279" s="14">
        <v>25.683</v>
      </c>
      <c r="BD279" s="14">
        <v>12.086</v>
      </c>
      <c r="BE279" s="14">
        <v>18.382999999999999</v>
      </c>
      <c r="BF279" s="14">
        <v>21.436</v>
      </c>
      <c r="BG279" s="14">
        <v>48.591000000000001</v>
      </c>
      <c r="BH279" s="15">
        <v>7.0643642072213506</v>
      </c>
    </row>
    <row r="280" spans="1:60" ht="15.75" x14ac:dyDescent="0.25">
      <c r="A280" s="21">
        <v>2006</v>
      </c>
      <c r="B280" t="s">
        <v>14</v>
      </c>
      <c r="C280" s="14">
        <v>28.388000000000002</v>
      </c>
      <c r="D280" s="14">
        <v>7.694</v>
      </c>
      <c r="E280" s="14">
        <v>17.808</v>
      </c>
      <c r="F280" s="14">
        <v>13.565</v>
      </c>
      <c r="G280" s="14">
        <v>23.725000000000001</v>
      </c>
      <c r="H280" s="14">
        <v>3.7770000000000001</v>
      </c>
      <c r="I280" s="14">
        <v>3.556</v>
      </c>
      <c r="J280" s="14">
        <v>3.6640000000000001</v>
      </c>
      <c r="K280" s="14">
        <v>10.576000000000001</v>
      </c>
      <c r="L280" s="14">
        <v>5.75</v>
      </c>
      <c r="M280" s="14">
        <v>8.109</v>
      </c>
      <c r="N280" s="14">
        <v>64.238</v>
      </c>
      <c r="O280" s="14">
        <v>76.534000000000006</v>
      </c>
      <c r="P280" s="14">
        <v>22.777999999999999</v>
      </c>
      <c r="Q280" s="14">
        <v>49.08</v>
      </c>
      <c r="R280" s="14">
        <v>62.384</v>
      </c>
      <c r="S280" s="14">
        <v>65.721999999999994</v>
      </c>
      <c r="T280" s="14">
        <v>64.09</v>
      </c>
      <c r="U280" s="14">
        <v>11.361000000000001</v>
      </c>
      <c r="V280" s="14">
        <v>15.111000000000001</v>
      </c>
      <c r="W280" s="14">
        <v>13.278</v>
      </c>
      <c r="X280" s="14">
        <v>11.535</v>
      </c>
      <c r="Y280" s="14">
        <v>1.778</v>
      </c>
      <c r="Z280" s="14">
        <v>6.5469999999999997</v>
      </c>
      <c r="AA280" s="14">
        <v>61.28</v>
      </c>
      <c r="AB280" s="14">
        <v>44.917000000000002</v>
      </c>
      <c r="AC280" s="14">
        <v>52.914000000000001</v>
      </c>
      <c r="AD280" s="14">
        <v>386.41800000000001</v>
      </c>
      <c r="AE280" s="14">
        <v>349.58300000000003</v>
      </c>
      <c r="AF280" s="14">
        <v>367.65699999999998</v>
      </c>
      <c r="AG280" s="14">
        <v>12.638999999999999</v>
      </c>
      <c r="AH280" s="19">
        <v>7.9338633154028004</v>
      </c>
      <c r="AI280" s="19">
        <v>2.6476876493461301</v>
      </c>
      <c r="AJ280" s="19">
        <v>5.2550800971109002</v>
      </c>
      <c r="AK280" s="14">
        <v>7.6710000000000003</v>
      </c>
      <c r="AL280" s="14">
        <v>1.833</v>
      </c>
      <c r="AM280" s="14">
        <v>4.6859999999999999</v>
      </c>
      <c r="AN280" s="14">
        <v>62.295999999999999</v>
      </c>
      <c r="AO280" s="14">
        <v>52.360999999999997</v>
      </c>
      <c r="AP280" s="14">
        <v>57.26</v>
      </c>
      <c r="AQ280" s="14">
        <v>3.08</v>
      </c>
      <c r="AR280" s="14">
        <v>1.222</v>
      </c>
      <c r="AS280" s="14">
        <v>2.13</v>
      </c>
      <c r="AT280" s="14">
        <v>7.1479999999999997</v>
      </c>
      <c r="AU280" s="14">
        <v>1.056</v>
      </c>
      <c r="AV280" s="14">
        <v>4.0330000000000004</v>
      </c>
      <c r="AW280" s="14">
        <v>528.64800000000002</v>
      </c>
      <c r="AX280" s="14">
        <v>428.69400000000002</v>
      </c>
      <c r="AY280" s="14">
        <v>477.70299999999997</v>
      </c>
      <c r="AZ280" s="14">
        <v>5.2859999999999996</v>
      </c>
      <c r="BA280" s="14">
        <v>4.2869999999999999</v>
      </c>
      <c r="BB280" s="14">
        <v>4.7770000000000001</v>
      </c>
      <c r="BC280" s="14">
        <v>18.861999999999998</v>
      </c>
      <c r="BD280" s="14">
        <v>11.475</v>
      </c>
      <c r="BE280" s="14">
        <v>16.57</v>
      </c>
      <c r="BF280" s="14">
        <v>19.597999999999999</v>
      </c>
      <c r="BG280" s="14">
        <v>50.033999999999999</v>
      </c>
      <c r="BH280" s="15">
        <v>7.5441537681780959</v>
      </c>
    </row>
    <row r="281" spans="1:60" ht="15.75" x14ac:dyDescent="0.25">
      <c r="A281" s="21">
        <v>2006</v>
      </c>
      <c r="B281" t="s">
        <v>15</v>
      </c>
      <c r="C281" s="14">
        <v>17.201000000000001</v>
      </c>
      <c r="D281" s="14">
        <v>4.8739999999999997</v>
      </c>
      <c r="E281" s="14">
        <v>10.923999999999999</v>
      </c>
      <c r="F281" s="14">
        <v>12.97</v>
      </c>
      <c r="G281" s="14">
        <v>13.852</v>
      </c>
      <c r="H281" s="14">
        <v>2.625</v>
      </c>
      <c r="I281" s="14">
        <v>2.98</v>
      </c>
      <c r="J281" s="14">
        <v>2.806</v>
      </c>
      <c r="K281" s="14">
        <v>4.6210000000000004</v>
      </c>
      <c r="L281" s="14">
        <v>2.7250000000000001</v>
      </c>
      <c r="M281" s="14">
        <v>3.6549999999999998</v>
      </c>
      <c r="N281" s="14">
        <v>32.863</v>
      </c>
      <c r="O281" s="14">
        <v>68.037999999999997</v>
      </c>
      <c r="P281" s="14">
        <v>17.024000000000001</v>
      </c>
      <c r="Q281" s="14">
        <v>42.058</v>
      </c>
      <c r="R281" s="14">
        <v>61.825000000000003</v>
      </c>
      <c r="S281" s="14">
        <v>65.718000000000004</v>
      </c>
      <c r="T281" s="14">
        <v>63.81</v>
      </c>
      <c r="U281" s="14">
        <v>9.0749999999999993</v>
      </c>
      <c r="V281" s="14">
        <v>11.935</v>
      </c>
      <c r="W281" s="14">
        <v>10.532999999999999</v>
      </c>
      <c r="X281" s="14">
        <v>21.222999999999999</v>
      </c>
      <c r="Y281" s="14">
        <v>3.6920000000000002</v>
      </c>
      <c r="Z281" s="14">
        <v>12.305999999999999</v>
      </c>
      <c r="AA281" s="14">
        <v>39.317999999999998</v>
      </c>
      <c r="AB281" s="14">
        <v>31.254999999999999</v>
      </c>
      <c r="AC281" s="14">
        <v>35.213999999999999</v>
      </c>
      <c r="AD281" s="14">
        <v>320.09800000000001</v>
      </c>
      <c r="AE281" s="14">
        <v>284.07299999999998</v>
      </c>
      <c r="AF281" s="14">
        <v>301.81400000000002</v>
      </c>
      <c r="AG281" s="14">
        <v>5.9619999999999997</v>
      </c>
      <c r="AH281" s="19">
        <v>5.4540912774899803</v>
      </c>
      <c r="AI281" s="19">
        <v>1.8469247459856899</v>
      </c>
      <c r="AJ281" s="19">
        <v>3.6293597234499799</v>
      </c>
      <c r="AK281" s="14">
        <v>3.7</v>
      </c>
      <c r="AL281" s="14">
        <v>1.0069999999999999</v>
      </c>
      <c r="AM281" s="14">
        <v>2.327</v>
      </c>
      <c r="AN281" s="14">
        <v>64.602999999999994</v>
      </c>
      <c r="AO281" s="14">
        <v>51.125</v>
      </c>
      <c r="AP281" s="14">
        <v>57.773000000000003</v>
      </c>
      <c r="AQ281" s="14">
        <v>1.145</v>
      </c>
      <c r="AR281" s="14">
        <v>0.60399999999999998</v>
      </c>
      <c r="AS281" s="14">
        <v>0.86899999999999999</v>
      </c>
      <c r="AT281" s="14">
        <v>5.0259999999999998</v>
      </c>
      <c r="AU281" s="14">
        <v>0.81899999999999995</v>
      </c>
      <c r="AV281" s="14">
        <v>2.8809999999999998</v>
      </c>
      <c r="AW281" s="14">
        <v>455.14</v>
      </c>
      <c r="AX281" s="14">
        <v>354.154</v>
      </c>
      <c r="AY281" s="14">
        <v>403.80900000000003</v>
      </c>
      <c r="AZ281" s="14">
        <v>4.5510000000000002</v>
      </c>
      <c r="BA281" s="14">
        <v>3.5419999999999998</v>
      </c>
      <c r="BB281" s="14">
        <v>4.0380000000000003</v>
      </c>
      <c r="BC281" s="14">
        <v>55.749000000000002</v>
      </c>
      <c r="BD281" s="14">
        <v>16.378</v>
      </c>
      <c r="BE281" s="14">
        <v>16.09</v>
      </c>
      <c r="BF281" s="14">
        <v>18.105</v>
      </c>
      <c r="BG281" s="14">
        <v>45.926000000000002</v>
      </c>
      <c r="BH281" s="15">
        <v>10.082173878200189</v>
      </c>
    </row>
    <row r="282" spans="1:60" ht="15.75" x14ac:dyDescent="0.25">
      <c r="A282" s="21">
        <v>2006</v>
      </c>
      <c r="B282" t="s">
        <v>35</v>
      </c>
      <c r="C282" s="14">
        <v>34.539000000000001</v>
      </c>
      <c r="D282" s="14">
        <v>8.3729999999999993</v>
      </c>
      <c r="E282" s="14">
        <v>20.949000000000002</v>
      </c>
      <c r="F282" s="14">
        <v>16.562999999999999</v>
      </c>
      <c r="G282" s="14">
        <v>15.792</v>
      </c>
      <c r="H282" s="14">
        <v>3.5489999999999999</v>
      </c>
      <c r="I282" s="14">
        <v>3.0990000000000002</v>
      </c>
      <c r="J282" s="14">
        <v>3.3149999999999999</v>
      </c>
      <c r="K282" s="14">
        <v>10.946999999999999</v>
      </c>
      <c r="L282" s="14">
        <v>4.8570000000000002</v>
      </c>
      <c r="M282" s="14">
        <v>7.7839999999999998</v>
      </c>
      <c r="N282" s="14">
        <v>54.241999999999997</v>
      </c>
      <c r="O282" s="14">
        <v>133.50800000000001</v>
      </c>
      <c r="P282" s="14">
        <v>26.135999999999999</v>
      </c>
      <c r="Q282" s="14">
        <v>77.911000000000001</v>
      </c>
      <c r="R282" s="14">
        <v>64.83</v>
      </c>
      <c r="S282" s="14">
        <v>72.162000000000006</v>
      </c>
      <c r="T282" s="14">
        <v>68.662000000000006</v>
      </c>
      <c r="U282" s="14">
        <v>13.846</v>
      </c>
      <c r="V282" s="14">
        <v>17.393000000000001</v>
      </c>
      <c r="W282" s="14">
        <v>15.688000000000001</v>
      </c>
      <c r="X282" s="14">
        <v>44.585999999999999</v>
      </c>
      <c r="Y282" s="14">
        <v>3.516</v>
      </c>
      <c r="Z282" s="14">
        <v>23.327999999999999</v>
      </c>
      <c r="AA282" s="14">
        <v>51.384</v>
      </c>
      <c r="AB282" s="14">
        <v>36.636000000000003</v>
      </c>
      <c r="AC282" s="14">
        <v>43.725000000000001</v>
      </c>
      <c r="AD282" s="14">
        <v>389.12700000000001</v>
      </c>
      <c r="AE282" s="14">
        <v>327.59800000000001</v>
      </c>
      <c r="AF282" s="14">
        <v>357.24400000000003</v>
      </c>
      <c r="AG282" s="14">
        <v>11.196</v>
      </c>
      <c r="AH282" s="19">
        <v>7.96583830654113</v>
      </c>
      <c r="AI282" s="19">
        <v>1.43796097134264</v>
      </c>
      <c r="AJ282" s="19">
        <v>4.5616874494230704</v>
      </c>
      <c r="AK282" s="14">
        <v>6.3979999999999997</v>
      </c>
      <c r="AL282" s="14">
        <v>1.1100000000000001</v>
      </c>
      <c r="AM282" s="14">
        <v>3.6520000000000001</v>
      </c>
      <c r="AN282" s="14">
        <v>57.531999999999996</v>
      </c>
      <c r="AO282" s="14">
        <v>45.518000000000001</v>
      </c>
      <c r="AP282" s="14">
        <v>51.34</v>
      </c>
      <c r="AQ282" s="14">
        <v>1.899</v>
      </c>
      <c r="AR282" s="14">
        <v>1.018</v>
      </c>
      <c r="AS282" s="14">
        <v>1.4410000000000001</v>
      </c>
      <c r="AT282" s="14">
        <v>3.1989999999999998</v>
      </c>
      <c r="AU282" s="14">
        <v>0.92500000000000004</v>
      </c>
      <c r="AV282" s="14">
        <v>2.0179999999999998</v>
      </c>
      <c r="AW282" s="14">
        <v>590.11400000000003</v>
      </c>
      <c r="AX282" s="14">
        <v>408.78100000000001</v>
      </c>
      <c r="AY282" s="14">
        <v>496.24900000000002</v>
      </c>
      <c r="AZ282" s="14">
        <v>5.9009999999999998</v>
      </c>
      <c r="BA282" s="14">
        <v>4.0880000000000001</v>
      </c>
      <c r="BB282" s="14">
        <v>4.9619999999999997</v>
      </c>
      <c r="BC282" s="14">
        <v>31.282</v>
      </c>
      <c r="BD282" s="14">
        <v>11.513999999999999</v>
      </c>
      <c r="BE282" s="14">
        <v>17.062000000000001</v>
      </c>
      <c r="BF282" s="14">
        <v>20.466999999999999</v>
      </c>
      <c r="BG282" s="14">
        <v>56.119</v>
      </c>
      <c r="BH282" s="15">
        <v>7.0095189691136452</v>
      </c>
    </row>
    <row r="283" spans="1:60" ht="15.75" x14ac:dyDescent="0.25">
      <c r="A283" s="21">
        <v>2006</v>
      </c>
      <c r="B283" t="s">
        <v>16</v>
      </c>
      <c r="C283" s="14">
        <v>24.756</v>
      </c>
      <c r="D283" s="14">
        <v>5.7569999999999997</v>
      </c>
      <c r="E283" s="14">
        <v>14.936999999999999</v>
      </c>
      <c r="F283" s="14">
        <v>22.722000000000001</v>
      </c>
      <c r="G283" s="14">
        <v>14.925000000000001</v>
      </c>
      <c r="H283" s="14">
        <v>3.8180000000000001</v>
      </c>
      <c r="I283" s="14">
        <v>3.569</v>
      </c>
      <c r="J283" s="14">
        <v>3.69</v>
      </c>
      <c r="K283" s="14">
        <v>6.6509999999999998</v>
      </c>
      <c r="L283" s="14">
        <v>4.26</v>
      </c>
      <c r="M283" s="14">
        <v>5.415</v>
      </c>
      <c r="N283" s="14">
        <v>35.49</v>
      </c>
      <c r="O283" s="14">
        <v>76.977999999999994</v>
      </c>
      <c r="P283" s="14">
        <v>20.84</v>
      </c>
      <c r="Q283" s="14">
        <v>47.963999999999999</v>
      </c>
      <c r="R283" s="14">
        <v>69.587999999999994</v>
      </c>
      <c r="S283" s="14">
        <v>70.233999999999995</v>
      </c>
      <c r="T283" s="14">
        <v>69.921999999999997</v>
      </c>
      <c r="U283" s="14">
        <v>11.331</v>
      </c>
      <c r="V283" s="14">
        <v>18.077000000000002</v>
      </c>
      <c r="W283" s="14">
        <v>14.818</v>
      </c>
      <c r="X283" s="14">
        <v>13.179</v>
      </c>
      <c r="Y283" s="14">
        <v>2.5329999999999999</v>
      </c>
      <c r="Z283" s="14">
        <v>7.6769999999999996</v>
      </c>
      <c r="AA283" s="14">
        <v>47.911000000000001</v>
      </c>
      <c r="AB283" s="14">
        <v>40.988999999999997</v>
      </c>
      <c r="AC283" s="14">
        <v>44.334000000000003</v>
      </c>
      <c r="AD283" s="14">
        <v>381.68799999999999</v>
      </c>
      <c r="AE283" s="14">
        <v>341.5</v>
      </c>
      <c r="AF283" s="14">
        <v>360.97699999999998</v>
      </c>
      <c r="AG283" s="14">
        <v>7.7590000000000003</v>
      </c>
      <c r="AH283" s="19">
        <v>3.9300580666079301</v>
      </c>
      <c r="AI283" s="19">
        <v>2.48671936439453</v>
      </c>
      <c r="AJ283" s="19">
        <v>3.18954848751611</v>
      </c>
      <c r="AK283" s="14">
        <v>2.956</v>
      </c>
      <c r="AL283" s="14">
        <v>0.92100000000000004</v>
      </c>
      <c r="AM283" s="14">
        <v>1.9039999999999999</v>
      </c>
      <c r="AN283" s="14">
        <v>62.567999999999998</v>
      </c>
      <c r="AO283" s="14">
        <v>52.273000000000003</v>
      </c>
      <c r="AP283" s="14">
        <v>57.247</v>
      </c>
      <c r="AQ283" s="14">
        <v>2.34</v>
      </c>
      <c r="AR283" s="14">
        <v>1.151</v>
      </c>
      <c r="AS283" s="14">
        <v>1.726</v>
      </c>
      <c r="AT283" s="14">
        <v>7.883</v>
      </c>
      <c r="AU283" s="14">
        <v>1.9570000000000001</v>
      </c>
      <c r="AV283" s="14">
        <v>4.82</v>
      </c>
      <c r="AW283" s="14">
        <v>530.71799999999996</v>
      </c>
      <c r="AX283" s="14">
        <v>420.14</v>
      </c>
      <c r="AY283" s="14">
        <v>473.68599999999998</v>
      </c>
      <c r="AZ283" s="14">
        <v>5.3070000000000004</v>
      </c>
      <c r="BA283" s="14">
        <v>4.2009999999999996</v>
      </c>
      <c r="BB283" s="14">
        <v>4.7370000000000001</v>
      </c>
      <c r="BC283" s="14">
        <v>13.237</v>
      </c>
      <c r="BD283" s="14">
        <v>9.6270000000000007</v>
      </c>
      <c r="BE283" s="14">
        <v>15.641</v>
      </c>
      <c r="BF283" s="14">
        <v>17.773</v>
      </c>
      <c r="BG283" s="14">
        <v>51.648000000000003</v>
      </c>
      <c r="BH283" s="15">
        <v>7.8991341333738418</v>
      </c>
    </row>
    <row r="284" spans="1:60" ht="15.75" x14ac:dyDescent="0.25">
      <c r="A284" s="21">
        <v>2006</v>
      </c>
      <c r="B284" t="s">
        <v>17</v>
      </c>
      <c r="C284" s="14">
        <v>26.05</v>
      </c>
      <c r="D284" s="14">
        <v>5.3559999999999999</v>
      </c>
      <c r="E284" s="14">
        <v>15.65</v>
      </c>
      <c r="F284" s="14">
        <v>20.805</v>
      </c>
      <c r="G284" s="14">
        <v>16.004000000000001</v>
      </c>
      <c r="H284" s="14">
        <v>4.2080000000000002</v>
      </c>
      <c r="I284" s="14">
        <v>2.9750000000000001</v>
      </c>
      <c r="J284" s="14">
        <v>3.589</v>
      </c>
      <c r="K284" s="14">
        <v>13.426</v>
      </c>
      <c r="L284" s="14">
        <v>6.149</v>
      </c>
      <c r="M284" s="14">
        <v>9.7690000000000001</v>
      </c>
      <c r="N284" s="14">
        <v>69.974000000000004</v>
      </c>
      <c r="O284" s="14">
        <v>103.599</v>
      </c>
      <c r="P284" s="14">
        <v>25.786000000000001</v>
      </c>
      <c r="Q284" s="14">
        <v>64.495000000000005</v>
      </c>
      <c r="R284" s="14">
        <v>57.911000000000001</v>
      </c>
      <c r="S284" s="14">
        <v>60.697000000000003</v>
      </c>
      <c r="T284" s="14">
        <v>59.311</v>
      </c>
      <c r="U284" s="14">
        <v>11.222</v>
      </c>
      <c r="V284" s="14">
        <v>9.9179999999999993</v>
      </c>
      <c r="W284" s="14">
        <v>10.566000000000001</v>
      </c>
      <c r="X284" s="14">
        <v>17.834</v>
      </c>
      <c r="Y284" s="14">
        <v>3.3719999999999999</v>
      </c>
      <c r="Z284" s="14">
        <v>10.566000000000001</v>
      </c>
      <c r="AA284" s="14">
        <v>65.927000000000007</v>
      </c>
      <c r="AB284" s="14">
        <v>48.994</v>
      </c>
      <c r="AC284" s="14">
        <v>57.417000000000002</v>
      </c>
      <c r="AD284" s="14">
        <v>383.53699999999998</v>
      </c>
      <c r="AE284" s="14">
        <v>314.19799999999998</v>
      </c>
      <c r="AF284" s="14">
        <v>348.791</v>
      </c>
      <c r="AG284" s="14">
        <v>15.43</v>
      </c>
      <c r="AH284" s="19">
        <v>9.6614727304932195</v>
      </c>
      <c r="AI284" s="19">
        <v>0.53123954122153205</v>
      </c>
      <c r="AJ284" s="19">
        <v>5.0728081463959001</v>
      </c>
      <c r="AK284" s="14">
        <v>8.4160000000000004</v>
      </c>
      <c r="AL284" s="14">
        <v>1.7849999999999999</v>
      </c>
      <c r="AM284" s="14">
        <v>5.0839999999999996</v>
      </c>
      <c r="AN284" s="14">
        <v>58.512</v>
      </c>
      <c r="AO284" s="14">
        <v>47.011000000000003</v>
      </c>
      <c r="AP284" s="14">
        <v>52.731999999999999</v>
      </c>
      <c r="AQ284" s="14">
        <v>5.6109999999999998</v>
      </c>
      <c r="AR284" s="14">
        <v>3.7690000000000001</v>
      </c>
      <c r="AS284" s="14">
        <v>4.6849999999999996</v>
      </c>
      <c r="AT284" s="14">
        <v>9.4179999999999993</v>
      </c>
      <c r="AU284" s="14">
        <v>1.19</v>
      </c>
      <c r="AV284" s="14">
        <v>5.2830000000000004</v>
      </c>
      <c r="AW284" s="14">
        <v>554.06500000000005</v>
      </c>
      <c r="AX284" s="14">
        <v>393.14400000000001</v>
      </c>
      <c r="AY284" s="14">
        <v>473.29500000000002</v>
      </c>
      <c r="AZ284" s="14">
        <v>5.5410000000000004</v>
      </c>
      <c r="BA284" s="14">
        <v>3.931</v>
      </c>
      <c r="BB284" s="14">
        <v>4.7329999999999997</v>
      </c>
      <c r="BC284" s="14">
        <v>21.385999999999999</v>
      </c>
      <c r="BD284" s="14">
        <v>15.807</v>
      </c>
      <c r="BE284" s="14">
        <v>16.201000000000001</v>
      </c>
      <c r="BF284" s="14">
        <v>18.658000000000001</v>
      </c>
      <c r="BG284" s="14">
        <v>31.777999999999999</v>
      </c>
      <c r="BH284" s="15">
        <v>3.8587252587615763</v>
      </c>
    </row>
    <row r="285" spans="1:60" ht="15.75" x14ac:dyDescent="0.25">
      <c r="A285" s="21">
        <v>2006</v>
      </c>
      <c r="B285" t="s">
        <v>18</v>
      </c>
      <c r="C285" s="14">
        <v>16.983000000000001</v>
      </c>
      <c r="D285" s="14">
        <v>4.3239999999999998</v>
      </c>
      <c r="E285" s="14">
        <v>10.661</v>
      </c>
      <c r="F285" s="14">
        <v>11.032</v>
      </c>
      <c r="G285" s="14">
        <v>20.427</v>
      </c>
      <c r="H285" s="14">
        <v>3.1789999999999998</v>
      </c>
      <c r="I285" s="14">
        <v>3.3679999999999999</v>
      </c>
      <c r="J285" s="14">
        <v>3.2730000000000001</v>
      </c>
      <c r="K285" s="14">
        <v>14.212999999999999</v>
      </c>
      <c r="L285" s="14">
        <v>5.0529999999999999</v>
      </c>
      <c r="M285" s="14">
        <v>9.6379999999999999</v>
      </c>
      <c r="N285" s="14">
        <v>39.276000000000003</v>
      </c>
      <c r="O285" s="14">
        <v>55.262</v>
      </c>
      <c r="P285" s="14">
        <v>18.207999999999998</v>
      </c>
      <c r="Q285" s="14">
        <v>36.758000000000003</v>
      </c>
      <c r="R285" s="14">
        <v>50.04</v>
      </c>
      <c r="S285" s="14">
        <v>57.947000000000003</v>
      </c>
      <c r="T285" s="14">
        <v>53.988999999999997</v>
      </c>
      <c r="U285" s="14">
        <v>7.3559999999999999</v>
      </c>
      <c r="V285" s="14">
        <v>9.7409999999999997</v>
      </c>
      <c r="W285" s="14">
        <v>8.5470000000000006</v>
      </c>
      <c r="X285" s="14">
        <v>6.266</v>
      </c>
      <c r="Y285" s="14">
        <v>1.0009999999999999</v>
      </c>
      <c r="Z285" s="14">
        <v>3.637</v>
      </c>
      <c r="AA285" s="14">
        <v>75.741</v>
      </c>
      <c r="AB285" s="14">
        <v>52.484999999999999</v>
      </c>
      <c r="AC285" s="14">
        <v>64.126999999999995</v>
      </c>
      <c r="AD285" s="14">
        <v>351.37</v>
      </c>
      <c r="AE285" s="14">
        <v>315.90899999999999</v>
      </c>
      <c r="AF285" s="14">
        <v>333.70699999999999</v>
      </c>
      <c r="AG285" s="14">
        <v>7.9009999999999998</v>
      </c>
      <c r="AH285" s="19">
        <v>10.7074814526729</v>
      </c>
      <c r="AI285" s="19">
        <v>2.1432227514441502</v>
      </c>
      <c r="AJ285" s="19">
        <v>6.4768694798700102</v>
      </c>
      <c r="AK285" s="14">
        <v>8.673</v>
      </c>
      <c r="AL285" s="14">
        <v>1.411</v>
      </c>
      <c r="AM285" s="14">
        <v>5.0469999999999997</v>
      </c>
      <c r="AN285" s="14">
        <v>54.127000000000002</v>
      </c>
      <c r="AO285" s="14">
        <v>39.648000000000003</v>
      </c>
      <c r="AP285" s="14">
        <v>46.918999999999997</v>
      </c>
      <c r="AQ285" s="14">
        <v>4.7679999999999998</v>
      </c>
      <c r="AR285" s="14">
        <v>2.2759999999999998</v>
      </c>
      <c r="AS285" s="14">
        <v>3.5230000000000001</v>
      </c>
      <c r="AT285" s="14">
        <v>7.3559999999999999</v>
      </c>
      <c r="AU285" s="14">
        <v>0.91</v>
      </c>
      <c r="AV285" s="14">
        <v>4.1369999999999996</v>
      </c>
      <c r="AW285" s="14">
        <v>467.38799999999998</v>
      </c>
      <c r="AX285" s="14">
        <v>380.50200000000001</v>
      </c>
      <c r="AY285" s="14">
        <v>424.06700000000001</v>
      </c>
      <c r="AZ285" s="14">
        <v>4.6740000000000004</v>
      </c>
      <c r="BA285" s="14">
        <v>3.8050000000000002</v>
      </c>
      <c r="BB285" s="14">
        <v>4.2409999999999997</v>
      </c>
      <c r="BC285" s="14">
        <v>8.8140000000000001</v>
      </c>
      <c r="BD285" s="14">
        <v>5.1980000000000004</v>
      </c>
      <c r="BE285" s="14">
        <v>15.225</v>
      </c>
      <c r="BF285" s="14">
        <v>17.152000000000001</v>
      </c>
      <c r="BG285" s="14">
        <v>26.957000000000001</v>
      </c>
      <c r="BH285" s="15">
        <v>7.0987307649107043</v>
      </c>
    </row>
    <row r="286" spans="1:60" ht="15.75" x14ac:dyDescent="0.25">
      <c r="A286" s="21">
        <v>2006</v>
      </c>
      <c r="B286" t="s">
        <v>19</v>
      </c>
      <c r="C286" s="14">
        <v>21.404</v>
      </c>
      <c r="D286" s="14">
        <v>5.9969999999999999</v>
      </c>
      <c r="E286" s="14">
        <v>13.403</v>
      </c>
      <c r="F286" s="14">
        <v>17.741</v>
      </c>
      <c r="G286" s="14">
        <v>10.247999999999999</v>
      </c>
      <c r="H286" s="14">
        <v>2.76</v>
      </c>
      <c r="I286" s="14">
        <v>3.181</v>
      </c>
      <c r="J286" s="14">
        <v>2.9780000000000002</v>
      </c>
      <c r="K286" s="14">
        <v>4.6749999999999998</v>
      </c>
      <c r="L286" s="14">
        <v>2.8159999999999998</v>
      </c>
      <c r="M286" s="14">
        <v>3.71</v>
      </c>
      <c r="N286" s="14">
        <v>38.020000000000003</v>
      </c>
      <c r="O286" s="14">
        <v>87.643000000000001</v>
      </c>
      <c r="P286" s="14">
        <v>21.847999999999999</v>
      </c>
      <c r="Q286" s="14">
        <v>53.476999999999997</v>
      </c>
      <c r="R286" s="14">
        <v>45.567</v>
      </c>
      <c r="S286" s="14">
        <v>51.466000000000001</v>
      </c>
      <c r="T286" s="14">
        <v>48.63</v>
      </c>
      <c r="U286" s="14">
        <v>14.194000000000001</v>
      </c>
      <c r="V286" s="14">
        <v>18.98</v>
      </c>
      <c r="W286" s="14">
        <v>16.678999999999998</v>
      </c>
      <c r="X286" s="14">
        <v>26.135000000000002</v>
      </c>
      <c r="Y286" s="14">
        <v>2.92</v>
      </c>
      <c r="Z286" s="14">
        <v>14.08</v>
      </c>
      <c r="AA286" s="14">
        <v>43.933999999999997</v>
      </c>
      <c r="AB286" s="14">
        <v>35.197000000000003</v>
      </c>
      <c r="AC286" s="14">
        <v>39.396999999999998</v>
      </c>
      <c r="AD286" s="14">
        <v>370.17099999999999</v>
      </c>
      <c r="AE286" s="14">
        <v>312.70499999999998</v>
      </c>
      <c r="AF286" s="14">
        <v>340.38499999999999</v>
      </c>
      <c r="AG286" s="14">
        <v>7.8860000000000001</v>
      </c>
      <c r="AH286" s="19">
        <v>6.6342032985258799</v>
      </c>
      <c r="AI286" s="19">
        <v>3.1501972982264399</v>
      </c>
      <c r="AJ286" s="19">
        <v>4.8281189648512903</v>
      </c>
      <c r="AK286" s="14">
        <v>5.4640000000000004</v>
      </c>
      <c r="AL286" s="14">
        <v>1.46</v>
      </c>
      <c r="AM286" s="14">
        <v>3.3849999999999998</v>
      </c>
      <c r="AN286" s="14">
        <v>80.319999999999993</v>
      </c>
      <c r="AO286" s="14">
        <v>65.179000000000002</v>
      </c>
      <c r="AP286" s="14">
        <v>72.457999999999998</v>
      </c>
      <c r="AQ286" s="14">
        <v>3.0979999999999999</v>
      </c>
      <c r="AR286" s="14">
        <v>1.929</v>
      </c>
      <c r="AS286" s="14">
        <v>2.4910000000000001</v>
      </c>
      <c r="AT286" s="14">
        <v>8.5609999999999999</v>
      </c>
      <c r="AU286" s="14">
        <v>2.7109999999999999</v>
      </c>
      <c r="AV286" s="14">
        <v>5.524</v>
      </c>
      <c r="AW286" s="14">
        <v>558.13</v>
      </c>
      <c r="AX286" s="14">
        <v>423.14499999999998</v>
      </c>
      <c r="AY286" s="14">
        <v>488.09</v>
      </c>
      <c r="AZ286" s="14">
        <v>5.5810000000000004</v>
      </c>
      <c r="BA286" s="14">
        <v>4.2309999999999999</v>
      </c>
      <c r="BB286" s="14">
        <v>4.8810000000000002</v>
      </c>
      <c r="BC286" s="14">
        <v>29.741</v>
      </c>
      <c r="BD286" s="14">
        <v>35.405999999999999</v>
      </c>
      <c r="BE286" s="14">
        <v>18.827999999999999</v>
      </c>
      <c r="BF286" s="14">
        <v>22.526</v>
      </c>
      <c r="BG286" s="14">
        <v>61.905000000000001</v>
      </c>
      <c r="BH286" s="15">
        <v>6.6490123923834421</v>
      </c>
    </row>
    <row r="287" spans="1:60" ht="15.75" x14ac:dyDescent="0.25">
      <c r="A287" s="21">
        <v>2006</v>
      </c>
      <c r="B287" t="s">
        <v>20</v>
      </c>
      <c r="C287" s="14">
        <v>17.294</v>
      </c>
      <c r="D287" s="14">
        <v>4.1390000000000002</v>
      </c>
      <c r="E287" s="14">
        <v>10.477</v>
      </c>
      <c r="F287" s="14">
        <v>17.988</v>
      </c>
      <c r="G287" s="14">
        <v>11.198</v>
      </c>
      <c r="H287" s="14">
        <v>2.613</v>
      </c>
      <c r="I287" s="14">
        <v>2.6339999999999999</v>
      </c>
      <c r="J287" s="14">
        <v>2.6240000000000001</v>
      </c>
      <c r="K287" s="14">
        <v>3.7160000000000002</v>
      </c>
      <c r="L287" s="14">
        <v>2.0870000000000002</v>
      </c>
      <c r="M287" s="14">
        <v>2.8719999999999999</v>
      </c>
      <c r="N287" s="14">
        <v>38.314999999999998</v>
      </c>
      <c r="O287" s="14">
        <v>67.888000000000005</v>
      </c>
      <c r="P287" s="14">
        <v>18.471</v>
      </c>
      <c r="Q287" s="14">
        <v>42.277999999999999</v>
      </c>
      <c r="R287" s="14">
        <v>72.635000000000005</v>
      </c>
      <c r="S287" s="14">
        <v>80.075999999999993</v>
      </c>
      <c r="T287" s="14">
        <v>76.491</v>
      </c>
      <c r="U287" s="14">
        <v>9.7140000000000004</v>
      </c>
      <c r="V287" s="14">
        <v>13.305999999999999</v>
      </c>
      <c r="W287" s="14">
        <v>11.576000000000001</v>
      </c>
      <c r="X287" s="14">
        <v>11.076000000000001</v>
      </c>
      <c r="Y287" s="14">
        <v>1.9159999999999999</v>
      </c>
      <c r="Z287" s="14">
        <v>6.3280000000000003</v>
      </c>
      <c r="AA287" s="14">
        <v>37.826000000000001</v>
      </c>
      <c r="AB287" s="14">
        <v>30.648</v>
      </c>
      <c r="AC287" s="14">
        <v>34.106000000000002</v>
      </c>
      <c r="AD287" s="14">
        <v>385.952</v>
      </c>
      <c r="AE287" s="14">
        <v>333.67700000000002</v>
      </c>
      <c r="AF287" s="14">
        <v>358.87900000000002</v>
      </c>
      <c r="AG287" s="14">
        <v>7.0650000000000004</v>
      </c>
      <c r="AH287" s="19">
        <v>6.2455937809026798</v>
      </c>
      <c r="AI287" s="19">
        <v>2.6669487705810702</v>
      </c>
      <c r="AJ287" s="19">
        <v>4.4003876008078402</v>
      </c>
      <c r="AK287" s="14">
        <v>5.0410000000000004</v>
      </c>
      <c r="AL287" s="14">
        <v>1.4370000000000001</v>
      </c>
      <c r="AM287" s="14">
        <v>3.173</v>
      </c>
      <c r="AN287" s="14">
        <v>81.061000000000007</v>
      </c>
      <c r="AO287" s="14">
        <v>65.709000000000003</v>
      </c>
      <c r="AP287" s="14">
        <v>73.123000000000005</v>
      </c>
      <c r="AQ287" s="14">
        <v>1.619</v>
      </c>
      <c r="AR287" s="14">
        <v>0.78700000000000003</v>
      </c>
      <c r="AS287" s="14">
        <v>1.1879999999999999</v>
      </c>
      <c r="AT287" s="14">
        <v>5.7770000000000001</v>
      </c>
      <c r="AU287" s="14">
        <v>1.3680000000000001</v>
      </c>
      <c r="AV287" s="14">
        <v>3.492</v>
      </c>
      <c r="AW287" s="14">
        <v>548.62699999999995</v>
      </c>
      <c r="AX287" s="14">
        <v>433.93400000000003</v>
      </c>
      <c r="AY287" s="14">
        <v>489.24099999999999</v>
      </c>
      <c r="AZ287" s="14">
        <v>5.4859999999999998</v>
      </c>
      <c r="BA287" s="14">
        <v>4.3390000000000004</v>
      </c>
      <c r="BB287" s="14">
        <v>4.8920000000000003</v>
      </c>
      <c r="BC287" s="14">
        <v>42.866999999999997</v>
      </c>
      <c r="BD287" s="14">
        <v>18.670000000000002</v>
      </c>
      <c r="BE287" s="14">
        <v>17.959</v>
      </c>
      <c r="BF287" s="14">
        <v>21.177</v>
      </c>
      <c r="BG287" s="14">
        <v>45.073999999999998</v>
      </c>
      <c r="BH287" s="15">
        <v>11.404368574310837</v>
      </c>
    </row>
    <row r="288" spans="1:60" ht="15.75" x14ac:dyDescent="0.25">
      <c r="A288" s="21">
        <v>2006</v>
      </c>
      <c r="B288" t="s">
        <v>30</v>
      </c>
      <c r="C288" s="14">
        <v>19.053999999999998</v>
      </c>
      <c r="D288" s="14">
        <v>4.9729999999999999</v>
      </c>
      <c r="E288" s="14">
        <v>11.821</v>
      </c>
      <c r="F288" s="14">
        <v>12.317</v>
      </c>
      <c r="G288" s="14">
        <v>17.872</v>
      </c>
      <c r="H288" s="14">
        <v>1.954</v>
      </c>
      <c r="I288" s="14">
        <v>3.1230000000000002</v>
      </c>
      <c r="J288" s="14">
        <v>2.5539999999999998</v>
      </c>
      <c r="K288" s="14">
        <v>6.1070000000000002</v>
      </c>
      <c r="L288" s="14">
        <v>3.585</v>
      </c>
      <c r="M288" s="14">
        <v>4.8120000000000003</v>
      </c>
      <c r="N288" s="14">
        <v>46.738</v>
      </c>
      <c r="O288" s="14">
        <v>69.009</v>
      </c>
      <c r="P288" s="14">
        <v>20.123999999999999</v>
      </c>
      <c r="Q288" s="14">
        <v>43.959000000000003</v>
      </c>
      <c r="R288" s="14">
        <v>49.1</v>
      </c>
      <c r="S288" s="14">
        <v>53.2</v>
      </c>
      <c r="T288" s="14">
        <v>51.206000000000003</v>
      </c>
      <c r="U288" s="14">
        <v>7.5730000000000004</v>
      </c>
      <c r="V288" s="14">
        <v>11.912000000000001</v>
      </c>
      <c r="W288" s="14">
        <v>9.8019999999999996</v>
      </c>
      <c r="X288" s="14">
        <v>6.2290000000000001</v>
      </c>
      <c r="Y288" s="14">
        <v>1.3879999999999999</v>
      </c>
      <c r="Z288" s="14">
        <v>3.742</v>
      </c>
      <c r="AA288" s="14">
        <v>47.268000000000001</v>
      </c>
      <c r="AB288" s="14">
        <v>35.158000000000001</v>
      </c>
      <c r="AC288" s="14">
        <v>41.048000000000002</v>
      </c>
      <c r="AD288" s="14">
        <v>333.07400000000001</v>
      </c>
      <c r="AE288" s="14">
        <v>269.93299999999999</v>
      </c>
      <c r="AF288" s="14">
        <v>300.642</v>
      </c>
      <c r="AG288" s="14">
        <v>8.0609999999999999</v>
      </c>
      <c r="AH288" s="19">
        <v>7.4483734614453603</v>
      </c>
      <c r="AI288" s="19">
        <v>2.3443910444262102</v>
      </c>
      <c r="AJ288" s="19">
        <v>4.8232141296057902</v>
      </c>
      <c r="AK288" s="14">
        <v>5.7409999999999997</v>
      </c>
      <c r="AL288" s="14">
        <v>1.3879999999999999</v>
      </c>
      <c r="AM288" s="14">
        <v>3.5049999999999999</v>
      </c>
      <c r="AN288" s="14">
        <v>51.542999999999999</v>
      </c>
      <c r="AO288" s="14">
        <v>44.642000000000003</v>
      </c>
      <c r="AP288" s="14">
        <v>47.997999999999998</v>
      </c>
      <c r="AQ288" s="14">
        <v>3.0529999999999999</v>
      </c>
      <c r="AR288" s="14">
        <v>1.619</v>
      </c>
      <c r="AS288" s="14">
        <v>2.3170000000000002</v>
      </c>
      <c r="AT288" s="14">
        <v>5.008</v>
      </c>
      <c r="AU288" s="14">
        <v>0.57799999999999996</v>
      </c>
      <c r="AV288" s="14">
        <v>2.7330000000000001</v>
      </c>
      <c r="AW288" s="14">
        <v>458.267</v>
      </c>
      <c r="AX288" s="14">
        <v>342.678</v>
      </c>
      <c r="AY288" s="14">
        <v>398.95499999999998</v>
      </c>
      <c r="AZ288" s="14">
        <v>4.5830000000000002</v>
      </c>
      <c r="BA288" s="14">
        <v>3.427</v>
      </c>
      <c r="BB288" s="14">
        <v>3.99</v>
      </c>
      <c r="BC288" s="14">
        <v>21.745999999999999</v>
      </c>
      <c r="BD288" s="14">
        <v>9.0169999999999995</v>
      </c>
      <c r="BE288" s="14">
        <v>17.542999999999999</v>
      </c>
      <c r="BF288" s="14">
        <v>20.035</v>
      </c>
      <c r="BG288" s="14">
        <v>51.24</v>
      </c>
      <c r="BH288" s="15">
        <v>7.0198811231809799</v>
      </c>
    </row>
    <row r="289" spans="1:60" ht="15.75" x14ac:dyDescent="0.25">
      <c r="A289" s="21">
        <v>2006</v>
      </c>
      <c r="B289" t="s">
        <v>21</v>
      </c>
      <c r="C289" s="14">
        <v>22.312000000000001</v>
      </c>
      <c r="D289" s="14">
        <v>5.6029999999999998</v>
      </c>
      <c r="E289" s="14">
        <v>14.222</v>
      </c>
      <c r="F289" s="14">
        <v>9.9879999999999995</v>
      </c>
      <c r="G289" s="14">
        <v>8.1379999999999999</v>
      </c>
      <c r="H289" s="14">
        <v>1.3420000000000001</v>
      </c>
      <c r="I289" s="14">
        <v>1.401</v>
      </c>
      <c r="J289" s="14">
        <v>1.371</v>
      </c>
      <c r="K289" s="14">
        <v>3.8580000000000001</v>
      </c>
      <c r="L289" s="14">
        <v>1.401</v>
      </c>
      <c r="M289" s="14">
        <v>2.6560000000000001</v>
      </c>
      <c r="N289" s="14">
        <v>19.559000000000001</v>
      </c>
      <c r="O289" s="14">
        <v>76.497</v>
      </c>
      <c r="P289" s="14">
        <v>17.335000000000001</v>
      </c>
      <c r="Q289" s="14">
        <v>47.634999999999998</v>
      </c>
      <c r="R289" s="14">
        <v>27.68</v>
      </c>
      <c r="S289" s="14">
        <v>31.693000000000001</v>
      </c>
      <c r="T289" s="14">
        <v>29.728999999999999</v>
      </c>
      <c r="U289" s="14">
        <v>3.6909999999999998</v>
      </c>
      <c r="V289" s="14">
        <v>4.202</v>
      </c>
      <c r="W289" s="14">
        <v>3.9409999999999998</v>
      </c>
      <c r="X289" s="14">
        <v>8.891</v>
      </c>
      <c r="Y289" s="14">
        <v>1.9259999999999999</v>
      </c>
      <c r="Z289" s="14">
        <v>5.4829999999999997</v>
      </c>
      <c r="AA289" s="14">
        <v>22.815000000000001</v>
      </c>
      <c r="AB289" s="14">
        <v>10.856</v>
      </c>
      <c r="AC289" s="14">
        <v>16.963999999999999</v>
      </c>
      <c r="AD289" s="14">
        <v>182.017</v>
      </c>
      <c r="AE289" s="14">
        <v>149.53700000000001</v>
      </c>
      <c r="AF289" s="14">
        <v>166.38200000000001</v>
      </c>
      <c r="AG289" s="14">
        <v>2.8519999999999999</v>
      </c>
      <c r="AH289" s="19">
        <v>18.158107595041201</v>
      </c>
      <c r="AI289" s="19">
        <v>2.9842983275139501</v>
      </c>
      <c r="AJ289" s="19">
        <v>10.694581621676001</v>
      </c>
      <c r="AK289" s="14">
        <v>14.763</v>
      </c>
      <c r="AL289" s="14">
        <v>2.4510000000000001</v>
      </c>
      <c r="AM289" s="14">
        <v>8.7390000000000008</v>
      </c>
      <c r="AN289" s="14">
        <v>55.36</v>
      </c>
      <c r="AO289" s="14">
        <v>37.646999999999998</v>
      </c>
      <c r="AP289" s="14">
        <v>46.863999999999997</v>
      </c>
      <c r="AQ289" s="14">
        <v>2.0129999999999999</v>
      </c>
      <c r="AR289" s="14">
        <v>0.7</v>
      </c>
      <c r="AS289" s="14">
        <v>1.371</v>
      </c>
      <c r="AT289" s="14">
        <v>12.079000000000001</v>
      </c>
      <c r="AU289" s="14">
        <v>4.0270000000000001</v>
      </c>
      <c r="AV289" s="14">
        <v>8.1389999999999993</v>
      </c>
      <c r="AW289" s="14">
        <v>319.57799999999997</v>
      </c>
      <c r="AX289" s="14">
        <v>208.89599999999999</v>
      </c>
      <c r="AY289" s="14">
        <v>265.93599999999998</v>
      </c>
      <c r="AZ289" s="14">
        <v>3.1960000000000002</v>
      </c>
      <c r="BA289" s="14">
        <v>2.089</v>
      </c>
      <c r="BB289" s="14">
        <v>2.6589999999999998</v>
      </c>
      <c r="BC289" s="14">
        <v>24.684999999999999</v>
      </c>
      <c r="BD289" s="14">
        <v>19.908000000000001</v>
      </c>
      <c r="BE289" s="14">
        <v>15.981999999999999</v>
      </c>
      <c r="BF289" s="14">
        <v>17.411999999999999</v>
      </c>
      <c r="BG289" s="14">
        <v>51.444000000000003</v>
      </c>
      <c r="BH289" s="15">
        <v>8.1915314602295215</v>
      </c>
    </row>
    <row r="290" spans="1:60" ht="15.75" x14ac:dyDescent="0.25">
      <c r="A290" s="21">
        <v>2006</v>
      </c>
      <c r="B290" t="s">
        <v>22</v>
      </c>
      <c r="C290" s="14">
        <v>18.224</v>
      </c>
      <c r="D290" s="14">
        <v>4.3380000000000001</v>
      </c>
      <c r="E290" s="14">
        <v>11.11</v>
      </c>
      <c r="F290" s="14">
        <v>15.808</v>
      </c>
      <c r="G290" s="14">
        <v>15.163</v>
      </c>
      <c r="H290" s="14">
        <v>2.359</v>
      </c>
      <c r="I290" s="14">
        <v>2.9430000000000001</v>
      </c>
      <c r="J290" s="14">
        <v>2.6589999999999998</v>
      </c>
      <c r="K290" s="14">
        <v>7.5659999999999998</v>
      </c>
      <c r="L290" s="14">
        <v>3.95</v>
      </c>
      <c r="M290" s="14">
        <v>5.7140000000000004</v>
      </c>
      <c r="N290" s="14">
        <v>41.716999999999999</v>
      </c>
      <c r="O290" s="14">
        <v>75.582999999999998</v>
      </c>
      <c r="P290" s="14">
        <v>20.757999999999999</v>
      </c>
      <c r="Q290" s="14">
        <v>47.497</v>
      </c>
      <c r="R290" s="14">
        <v>51.5</v>
      </c>
      <c r="S290" s="14">
        <v>57.162999999999997</v>
      </c>
      <c r="T290" s="14">
        <v>54.401000000000003</v>
      </c>
      <c r="U290" s="14">
        <v>13.18</v>
      </c>
      <c r="V290" s="14">
        <v>13.632</v>
      </c>
      <c r="W290" s="14">
        <v>13.412000000000001</v>
      </c>
      <c r="X290" s="14">
        <v>11.228</v>
      </c>
      <c r="Y290" s="14">
        <v>1.3169999999999999</v>
      </c>
      <c r="Z290" s="14">
        <v>6.15</v>
      </c>
      <c r="AA290" s="14">
        <v>59.636000000000003</v>
      </c>
      <c r="AB290" s="14">
        <v>42.756</v>
      </c>
      <c r="AC290" s="14">
        <v>50.988999999999997</v>
      </c>
      <c r="AD290" s="14">
        <v>359.851</v>
      </c>
      <c r="AE290" s="14">
        <v>309.983</v>
      </c>
      <c r="AF290" s="14">
        <v>334.38400000000001</v>
      </c>
      <c r="AG290" s="14">
        <v>8.5429999999999993</v>
      </c>
      <c r="AH290" s="19">
        <v>10.105614421356799</v>
      </c>
      <c r="AI290" s="19">
        <v>3.06965036682322</v>
      </c>
      <c r="AJ290" s="19">
        <v>6.5007030195765498</v>
      </c>
      <c r="AK290" s="14">
        <v>8.6240000000000006</v>
      </c>
      <c r="AL290" s="14">
        <v>1.859</v>
      </c>
      <c r="AM290" s="14">
        <v>5.1580000000000004</v>
      </c>
      <c r="AN290" s="14">
        <v>62.076999999999998</v>
      </c>
      <c r="AO290" s="14">
        <v>49.572000000000003</v>
      </c>
      <c r="AP290" s="14">
        <v>55.670999999999999</v>
      </c>
      <c r="AQ290" s="14">
        <v>5.37</v>
      </c>
      <c r="AR290" s="14">
        <v>2.4009999999999998</v>
      </c>
      <c r="AS290" s="14">
        <v>3.8490000000000002</v>
      </c>
      <c r="AT290" s="14">
        <v>4.3929999999999998</v>
      </c>
      <c r="AU290" s="14">
        <v>0.92900000000000005</v>
      </c>
      <c r="AV290" s="14">
        <v>2.6190000000000002</v>
      </c>
      <c r="AW290" s="14">
        <v>510.77199999999999</v>
      </c>
      <c r="AX290" s="14">
        <v>392.93900000000002</v>
      </c>
      <c r="AY290" s="14">
        <v>450.52699999999999</v>
      </c>
      <c r="AZ290" s="14">
        <v>5.1079999999999997</v>
      </c>
      <c r="BA290" s="14">
        <v>3.9289999999999998</v>
      </c>
      <c r="BB290" s="14">
        <v>4.5049999999999999</v>
      </c>
      <c r="BC290" s="14">
        <v>30.518999999999998</v>
      </c>
      <c r="BD290" s="14">
        <v>18.099</v>
      </c>
      <c r="BE290" s="14">
        <v>18.108000000000001</v>
      </c>
      <c r="BF290" s="14">
        <v>21.533999999999999</v>
      </c>
      <c r="BG290" s="14">
        <v>33.481999999999999</v>
      </c>
      <c r="BH290" s="15">
        <v>6.2205931591097325</v>
      </c>
    </row>
    <row r="291" spans="1:60" ht="15.75" x14ac:dyDescent="0.25">
      <c r="A291" s="21">
        <v>2006</v>
      </c>
      <c r="B291" t="s">
        <v>23</v>
      </c>
      <c r="C291" s="14">
        <v>27.794</v>
      </c>
      <c r="D291" s="14">
        <v>7.0670000000000002</v>
      </c>
      <c r="E291" s="14">
        <v>17.408999999999999</v>
      </c>
      <c r="F291" s="14">
        <v>11.856</v>
      </c>
      <c r="G291" s="14">
        <v>18.588000000000001</v>
      </c>
      <c r="H291" s="14">
        <v>2.4390000000000001</v>
      </c>
      <c r="I291" s="14">
        <v>3.2389999999999999</v>
      </c>
      <c r="J291" s="14">
        <v>2.84</v>
      </c>
      <c r="K291" s="14">
        <v>20.032</v>
      </c>
      <c r="L291" s="14">
        <v>5.8890000000000002</v>
      </c>
      <c r="M291" s="14">
        <v>12.946</v>
      </c>
      <c r="N291" s="14">
        <v>48.901000000000003</v>
      </c>
      <c r="O291" s="14">
        <v>104.67100000000001</v>
      </c>
      <c r="P291" s="14">
        <v>20.686</v>
      </c>
      <c r="Q291" s="14">
        <v>62.591999999999999</v>
      </c>
      <c r="R291" s="14">
        <v>54.774999999999999</v>
      </c>
      <c r="S291" s="14">
        <v>53.076000000000001</v>
      </c>
      <c r="T291" s="14">
        <v>53.923999999999999</v>
      </c>
      <c r="U291" s="14">
        <v>10.053000000000001</v>
      </c>
      <c r="V291" s="14">
        <v>15.459</v>
      </c>
      <c r="W291" s="14">
        <v>12.762</v>
      </c>
      <c r="X291" s="14">
        <v>34.298999999999999</v>
      </c>
      <c r="Y291" s="14">
        <v>1.84</v>
      </c>
      <c r="Z291" s="14">
        <v>18.036000000000001</v>
      </c>
      <c r="AA291" s="14">
        <v>75.399000000000001</v>
      </c>
      <c r="AB291" s="14">
        <v>52.929000000000002</v>
      </c>
      <c r="AC291" s="14">
        <v>64.141000000000005</v>
      </c>
      <c r="AD291" s="14">
        <v>355.63</v>
      </c>
      <c r="AE291" s="14">
        <v>282.68099999999998</v>
      </c>
      <c r="AF291" s="14">
        <v>319.11700000000002</v>
      </c>
      <c r="AG291" s="14">
        <v>10.349</v>
      </c>
      <c r="AH291" s="19">
        <v>3.52313919531501</v>
      </c>
      <c r="AI291" s="19">
        <v>1.38352225000247</v>
      </c>
      <c r="AJ291" s="19">
        <v>2.4585416127836299</v>
      </c>
      <c r="AK291" s="14">
        <v>5.0999999999999996</v>
      </c>
      <c r="AL291" s="14">
        <v>0.95699999999999996</v>
      </c>
      <c r="AM291" s="14">
        <v>3.024</v>
      </c>
      <c r="AN291" s="14">
        <v>52.04</v>
      </c>
      <c r="AO291" s="14">
        <v>40.783000000000001</v>
      </c>
      <c r="AP291" s="14">
        <v>46.4</v>
      </c>
      <c r="AQ291" s="14">
        <v>4.657</v>
      </c>
      <c r="AR291" s="14">
        <v>1.7669999999999999</v>
      </c>
      <c r="AS291" s="14">
        <v>3.2090000000000001</v>
      </c>
      <c r="AT291" s="14">
        <v>7.4660000000000002</v>
      </c>
      <c r="AU291" s="14">
        <v>0.73599999999999999</v>
      </c>
      <c r="AV291" s="14">
        <v>4.0940000000000003</v>
      </c>
      <c r="AW291" s="14">
        <v>518.846</v>
      </c>
      <c r="AX291" s="14">
        <v>351.14299999999997</v>
      </c>
      <c r="AY291" s="14">
        <v>434.858</v>
      </c>
      <c r="AZ291" s="14">
        <v>5.1879999999999997</v>
      </c>
      <c r="BA291" s="14">
        <v>3.5110000000000001</v>
      </c>
      <c r="BB291" s="14">
        <v>4.3490000000000002</v>
      </c>
      <c r="BC291" s="14">
        <v>18.032</v>
      </c>
      <c r="BD291" s="14">
        <v>8.6549999999999994</v>
      </c>
      <c r="BE291" s="14">
        <v>16.826000000000001</v>
      </c>
      <c r="BF291" s="14">
        <v>19.353999999999999</v>
      </c>
      <c r="BG291" s="14">
        <v>35.774000000000001</v>
      </c>
      <c r="BH291" s="15">
        <v>5.7595649918614846</v>
      </c>
    </row>
    <row r="292" spans="1:60" ht="15.75" x14ac:dyDescent="0.25">
      <c r="A292" s="21">
        <v>2006</v>
      </c>
      <c r="B292" t="s">
        <v>24</v>
      </c>
      <c r="C292" s="14">
        <v>27.199000000000002</v>
      </c>
      <c r="D292" s="14">
        <v>7.8769999999999998</v>
      </c>
      <c r="E292" s="14">
        <v>17.603999999999999</v>
      </c>
      <c r="F292" s="14">
        <v>17.417999999999999</v>
      </c>
      <c r="G292" s="14">
        <v>18.844000000000001</v>
      </c>
      <c r="H292" s="14">
        <v>4.4409999999999998</v>
      </c>
      <c r="I292" s="14">
        <v>3.698</v>
      </c>
      <c r="J292" s="14">
        <v>4.0720000000000001</v>
      </c>
      <c r="K292" s="14">
        <v>17.524999999999999</v>
      </c>
      <c r="L292" s="14">
        <v>7.0739999999999998</v>
      </c>
      <c r="M292" s="14">
        <v>12.335000000000001</v>
      </c>
      <c r="N292" s="14">
        <v>55.055</v>
      </c>
      <c r="O292" s="14">
        <v>92.778999999999996</v>
      </c>
      <c r="P292" s="14">
        <v>24.195</v>
      </c>
      <c r="Q292" s="14">
        <v>58.72</v>
      </c>
      <c r="R292" s="14">
        <v>53.447000000000003</v>
      </c>
      <c r="S292" s="14">
        <v>59.564</v>
      </c>
      <c r="T292" s="14">
        <v>56.484000000000002</v>
      </c>
      <c r="U292" s="14">
        <v>11.180999999999999</v>
      </c>
      <c r="V292" s="14">
        <v>12.7</v>
      </c>
      <c r="W292" s="14">
        <v>11.936</v>
      </c>
      <c r="X292" s="14">
        <v>16.89</v>
      </c>
      <c r="Y292" s="14">
        <v>2.09</v>
      </c>
      <c r="Z292" s="14">
        <v>9.5399999999999991</v>
      </c>
      <c r="AA292" s="14">
        <v>87.783000000000001</v>
      </c>
      <c r="AB292" s="14">
        <v>57.634</v>
      </c>
      <c r="AC292" s="14">
        <v>72.811000000000007</v>
      </c>
      <c r="AD292" s="14">
        <v>397.52100000000002</v>
      </c>
      <c r="AE292" s="14">
        <v>321.37</v>
      </c>
      <c r="AF292" s="14">
        <v>359.70400000000001</v>
      </c>
      <c r="AG292" s="14">
        <v>11.34</v>
      </c>
      <c r="AH292" s="19">
        <v>10.6904993532248</v>
      </c>
      <c r="AI292" s="19">
        <v>2.4185072972961099</v>
      </c>
      <c r="AJ292" s="19">
        <v>6.6122439245943996</v>
      </c>
      <c r="AK292" s="14">
        <v>11.180999999999999</v>
      </c>
      <c r="AL292" s="14">
        <v>1.4470000000000001</v>
      </c>
      <c r="AM292" s="14">
        <v>6.3470000000000004</v>
      </c>
      <c r="AN292" s="14">
        <v>71.843999999999994</v>
      </c>
      <c r="AO292" s="14">
        <v>53.776000000000003</v>
      </c>
      <c r="AP292" s="14">
        <v>62.871000000000002</v>
      </c>
      <c r="AQ292" s="14">
        <v>5.1539999999999999</v>
      </c>
      <c r="AR292" s="14">
        <v>1.768</v>
      </c>
      <c r="AS292" s="14">
        <v>3.4729999999999999</v>
      </c>
      <c r="AT292" s="14">
        <v>6.6609999999999996</v>
      </c>
      <c r="AU292" s="14">
        <v>0.96499999999999997</v>
      </c>
      <c r="AV292" s="14">
        <v>3.8319999999999999</v>
      </c>
      <c r="AW292" s="14">
        <v>569.59799999999996</v>
      </c>
      <c r="AX292" s="14">
        <v>406.57499999999999</v>
      </c>
      <c r="AY292" s="14">
        <v>488.64</v>
      </c>
      <c r="AZ292" s="14">
        <v>5.6959999999999997</v>
      </c>
      <c r="BA292" s="14">
        <v>4.0659999999999998</v>
      </c>
      <c r="BB292" s="14">
        <v>4.8860000000000001</v>
      </c>
      <c r="BC292" s="14">
        <v>20.786000000000001</v>
      </c>
      <c r="BD292" s="14">
        <v>11.548</v>
      </c>
      <c r="BE292" s="14">
        <v>15.516</v>
      </c>
      <c r="BF292" s="14">
        <v>17.564</v>
      </c>
      <c r="BG292" s="14">
        <v>48.627000000000002</v>
      </c>
      <c r="BH292" s="15">
        <v>7.3134676729168291</v>
      </c>
    </row>
    <row r="293" spans="1:60" ht="15.75" x14ac:dyDescent="0.25">
      <c r="A293" s="21">
        <v>2006</v>
      </c>
      <c r="B293" t="s">
        <v>25</v>
      </c>
      <c r="C293" s="14">
        <v>24.593</v>
      </c>
      <c r="D293" s="14">
        <v>5.1820000000000004</v>
      </c>
      <c r="E293" s="14">
        <v>14.773999999999999</v>
      </c>
      <c r="F293" s="14">
        <v>16.11</v>
      </c>
      <c r="G293" s="14">
        <v>9.3480000000000008</v>
      </c>
      <c r="H293" s="14">
        <v>2.8929999999999998</v>
      </c>
      <c r="I293" s="14">
        <v>2.4500000000000002</v>
      </c>
      <c r="J293" s="14">
        <v>2.669</v>
      </c>
      <c r="K293" s="14">
        <v>8.2940000000000005</v>
      </c>
      <c r="L293" s="14">
        <v>2.544</v>
      </c>
      <c r="M293" s="14">
        <v>5.3860000000000001</v>
      </c>
      <c r="N293" s="14">
        <v>54.496000000000002</v>
      </c>
      <c r="O293" s="14">
        <v>107.92</v>
      </c>
      <c r="P293" s="14">
        <v>23.084</v>
      </c>
      <c r="Q293" s="14">
        <v>65.007000000000005</v>
      </c>
      <c r="R293" s="14">
        <v>51.404000000000003</v>
      </c>
      <c r="S293" s="14">
        <v>63.503999999999998</v>
      </c>
      <c r="T293" s="14">
        <v>57.524999999999999</v>
      </c>
      <c r="U293" s="14">
        <v>13.308999999999999</v>
      </c>
      <c r="V293" s="14">
        <v>11.965999999999999</v>
      </c>
      <c r="W293" s="14">
        <v>12.63</v>
      </c>
      <c r="X293" s="14">
        <v>11.186999999999999</v>
      </c>
      <c r="Y293" s="14">
        <v>1.508</v>
      </c>
      <c r="Z293" s="14">
        <v>6.2910000000000004</v>
      </c>
      <c r="AA293" s="14">
        <v>41.76</v>
      </c>
      <c r="AB293" s="14">
        <v>29.396999999999998</v>
      </c>
      <c r="AC293" s="14">
        <v>35.506</v>
      </c>
      <c r="AD293" s="14">
        <v>319.71100000000001</v>
      </c>
      <c r="AE293" s="14">
        <v>267.39600000000002</v>
      </c>
      <c r="AF293" s="14">
        <v>293.34399999999999</v>
      </c>
      <c r="AG293" s="14">
        <v>10.029999999999999</v>
      </c>
      <c r="AH293" s="19">
        <v>20.4375607894316</v>
      </c>
      <c r="AI293" s="19">
        <v>2.8326538898239302</v>
      </c>
      <c r="AJ293" s="19">
        <v>11.449286890205</v>
      </c>
      <c r="AK293" s="14">
        <v>15.817</v>
      </c>
      <c r="AL293" s="14">
        <v>1.79</v>
      </c>
      <c r="AM293" s="14">
        <v>8.7219999999999995</v>
      </c>
      <c r="AN293" s="14">
        <v>65.484999999999999</v>
      </c>
      <c r="AO293" s="14">
        <v>48.052</v>
      </c>
      <c r="AP293" s="14">
        <v>56.667000000000002</v>
      </c>
      <c r="AQ293" s="14">
        <v>3.0859999999999999</v>
      </c>
      <c r="AR293" s="14">
        <v>1.319</v>
      </c>
      <c r="AS293" s="14">
        <v>2.1920000000000002</v>
      </c>
      <c r="AT293" s="14">
        <v>14.949</v>
      </c>
      <c r="AU293" s="14">
        <v>3.4860000000000002</v>
      </c>
      <c r="AV293" s="14">
        <v>9.1509999999999998</v>
      </c>
      <c r="AW293" s="14">
        <v>500.15699999999998</v>
      </c>
      <c r="AX293" s="14">
        <v>347.67200000000003</v>
      </c>
      <c r="AY293" s="14">
        <v>423.12</v>
      </c>
      <c r="AZ293" s="14">
        <v>5.0019999999999998</v>
      </c>
      <c r="BA293" s="14">
        <v>3.4769999999999999</v>
      </c>
      <c r="BB293" s="14">
        <v>4.2309999999999999</v>
      </c>
      <c r="BC293" s="14">
        <v>26.891999999999999</v>
      </c>
      <c r="BD293" s="14">
        <v>17.928000000000001</v>
      </c>
      <c r="BE293" s="14">
        <v>17.533000000000001</v>
      </c>
      <c r="BF293" s="14">
        <v>19.905000000000001</v>
      </c>
      <c r="BG293" s="14">
        <v>43.180999999999997</v>
      </c>
      <c r="BH293" s="15">
        <v>8.0399736798815589</v>
      </c>
    </row>
    <row r="294" spans="1:60" ht="15.75" x14ac:dyDescent="0.25">
      <c r="A294" s="21">
        <v>2006</v>
      </c>
      <c r="B294" t="s">
        <v>26</v>
      </c>
      <c r="C294" s="14">
        <v>22.81</v>
      </c>
      <c r="D294" s="14">
        <v>5.75</v>
      </c>
      <c r="E294" s="14">
        <v>14.221</v>
      </c>
      <c r="F294" s="14">
        <v>17.428000000000001</v>
      </c>
      <c r="G294" s="14">
        <v>20.474</v>
      </c>
      <c r="H294" s="14">
        <v>3.8439999999999999</v>
      </c>
      <c r="I294" s="14">
        <v>2.78</v>
      </c>
      <c r="J294" s="14">
        <v>3.3090000000000002</v>
      </c>
      <c r="K294" s="14">
        <v>14.609</v>
      </c>
      <c r="L294" s="14">
        <v>6.3819999999999997</v>
      </c>
      <c r="M294" s="14">
        <v>10.467000000000001</v>
      </c>
      <c r="N294" s="14">
        <v>43.305</v>
      </c>
      <c r="O294" s="14">
        <v>83.037999999999997</v>
      </c>
      <c r="P294" s="14">
        <v>18.831</v>
      </c>
      <c r="Q294" s="14">
        <v>50.712000000000003</v>
      </c>
      <c r="R294" s="14">
        <v>62.726999999999997</v>
      </c>
      <c r="S294" s="14">
        <v>68.878</v>
      </c>
      <c r="T294" s="14">
        <v>65.823999999999998</v>
      </c>
      <c r="U294" s="14">
        <v>8.9700000000000006</v>
      </c>
      <c r="V294" s="14">
        <v>11.69</v>
      </c>
      <c r="W294" s="14">
        <v>10.34</v>
      </c>
      <c r="X294" s="14">
        <v>19.222000000000001</v>
      </c>
      <c r="Y294" s="14">
        <v>3.3490000000000002</v>
      </c>
      <c r="Z294" s="14">
        <v>11.23</v>
      </c>
      <c r="AA294" s="14">
        <v>74.837000000000003</v>
      </c>
      <c r="AB294" s="14">
        <v>50.741999999999997</v>
      </c>
      <c r="AC294" s="14">
        <v>62.706000000000003</v>
      </c>
      <c r="AD294" s="14">
        <v>359.96100000000001</v>
      </c>
      <c r="AE294" s="14">
        <v>307.86500000000001</v>
      </c>
      <c r="AF294" s="14">
        <v>333.76400000000001</v>
      </c>
      <c r="AG294" s="14">
        <v>8.7140000000000004</v>
      </c>
      <c r="AH294" s="19">
        <v>8.5942844570646706</v>
      </c>
      <c r="AI294" s="19">
        <v>1.37884914356233</v>
      </c>
      <c r="AJ294" s="19">
        <v>4.9914972426280704</v>
      </c>
      <c r="AK294" s="14">
        <v>9.0340000000000007</v>
      </c>
      <c r="AL294" s="14">
        <v>1.137</v>
      </c>
      <c r="AM294" s="14">
        <v>5.0579999999999998</v>
      </c>
      <c r="AN294" s="14">
        <v>60.036000000000001</v>
      </c>
      <c r="AO294" s="14">
        <v>41.515999999999998</v>
      </c>
      <c r="AP294" s="14">
        <v>50.776000000000003</v>
      </c>
      <c r="AQ294" s="14">
        <v>4.2930000000000001</v>
      </c>
      <c r="AR294" s="14">
        <v>1.643</v>
      </c>
      <c r="AS294" s="14">
        <v>2.9590000000000001</v>
      </c>
      <c r="AT294" s="14">
        <v>9.9949999999999992</v>
      </c>
      <c r="AU294" s="14">
        <v>1.833</v>
      </c>
      <c r="AV294" s="14">
        <v>5.8860000000000001</v>
      </c>
      <c r="AW294" s="14">
        <v>508.48200000000003</v>
      </c>
      <c r="AX294" s="14">
        <v>373.584</v>
      </c>
      <c r="AY294" s="14">
        <v>440.69200000000001</v>
      </c>
      <c r="AZ294" s="14">
        <v>5.085</v>
      </c>
      <c r="BA294" s="14">
        <v>3.7360000000000002</v>
      </c>
      <c r="BB294" s="14">
        <v>4.407</v>
      </c>
      <c r="BC294" s="14">
        <v>11.878</v>
      </c>
      <c r="BD294" s="14">
        <v>7.19</v>
      </c>
      <c r="BE294" s="14">
        <v>16.388999999999999</v>
      </c>
      <c r="BF294" s="14">
        <v>18.78</v>
      </c>
      <c r="BG294" s="14">
        <v>54.911000000000001</v>
      </c>
      <c r="BH294" s="15">
        <v>9.1937432341266732</v>
      </c>
    </row>
    <row r="295" spans="1:60" ht="15.75" x14ac:dyDescent="0.25">
      <c r="A295" s="21">
        <v>2006</v>
      </c>
      <c r="B295" t="s">
        <v>27</v>
      </c>
      <c r="C295" s="14">
        <v>18.122</v>
      </c>
      <c r="D295" s="14">
        <v>5.3849999999999998</v>
      </c>
      <c r="E295" s="14">
        <v>11.587</v>
      </c>
      <c r="F295" s="14">
        <v>14.462999999999999</v>
      </c>
      <c r="G295" s="14">
        <v>10.486000000000001</v>
      </c>
      <c r="H295" s="14">
        <v>2.5630000000000002</v>
      </c>
      <c r="I295" s="14">
        <v>2.4319999999999999</v>
      </c>
      <c r="J295" s="14">
        <v>2.496</v>
      </c>
      <c r="K295" s="14">
        <v>3.8439999999999999</v>
      </c>
      <c r="L295" s="14">
        <v>2.6059999999999999</v>
      </c>
      <c r="M295" s="14">
        <v>3.2090000000000001</v>
      </c>
      <c r="N295" s="14">
        <v>35.375</v>
      </c>
      <c r="O295" s="14">
        <v>73.037999999999997</v>
      </c>
      <c r="P295" s="14">
        <v>21.888999999999999</v>
      </c>
      <c r="Q295" s="14">
        <v>46.884</v>
      </c>
      <c r="R295" s="14">
        <v>67.546000000000006</v>
      </c>
      <c r="S295" s="14">
        <v>66.363</v>
      </c>
      <c r="T295" s="14">
        <v>66.938999999999993</v>
      </c>
      <c r="U295" s="14">
        <v>9.1530000000000005</v>
      </c>
      <c r="V295" s="14">
        <v>15.288</v>
      </c>
      <c r="W295" s="14">
        <v>12.3</v>
      </c>
      <c r="X295" s="14">
        <v>6.59</v>
      </c>
      <c r="Y295" s="14">
        <v>1.911</v>
      </c>
      <c r="Z295" s="14">
        <v>4.2779999999999996</v>
      </c>
      <c r="AA295" s="14">
        <v>30.936</v>
      </c>
      <c r="AB295" s="14">
        <v>25.710999999999999</v>
      </c>
      <c r="AC295" s="14">
        <v>28.254999999999999</v>
      </c>
      <c r="AD295" s="14">
        <v>344.50400000000002</v>
      </c>
      <c r="AE295" s="14">
        <v>299.67399999999998</v>
      </c>
      <c r="AF295" s="14">
        <v>321.50299999999999</v>
      </c>
      <c r="AG295" s="14">
        <v>6.407</v>
      </c>
      <c r="AH295" s="19">
        <v>6.0946737239862898</v>
      </c>
      <c r="AI295" s="19">
        <v>2.68928052781613</v>
      </c>
      <c r="AJ295" s="19">
        <v>4.35371406180899</v>
      </c>
      <c r="AK295" s="14">
        <v>4.5759999999999996</v>
      </c>
      <c r="AL295" s="14">
        <v>1.39</v>
      </c>
      <c r="AM295" s="14">
        <v>2.9409999999999998</v>
      </c>
      <c r="AN295" s="14">
        <v>63.884999999999998</v>
      </c>
      <c r="AO295" s="14">
        <v>55.244</v>
      </c>
      <c r="AP295" s="14">
        <v>59.451999999999998</v>
      </c>
      <c r="AQ295" s="14">
        <v>0.73199999999999998</v>
      </c>
      <c r="AR295" s="14">
        <v>0.52100000000000002</v>
      </c>
      <c r="AS295" s="14">
        <v>0.624</v>
      </c>
      <c r="AT295" s="14">
        <v>4.5759999999999996</v>
      </c>
      <c r="AU295" s="14">
        <v>0.52100000000000002</v>
      </c>
      <c r="AV295" s="14">
        <v>2.496</v>
      </c>
      <c r="AW295" s="14">
        <v>491.86099999999999</v>
      </c>
      <c r="AX295" s="14">
        <v>389.66300000000001</v>
      </c>
      <c r="AY295" s="14">
        <v>439.51600000000002</v>
      </c>
      <c r="AZ295" s="14">
        <v>4.9189999999999996</v>
      </c>
      <c r="BA295" s="14">
        <v>3.8969999999999998</v>
      </c>
      <c r="BB295" s="14">
        <v>4.3949999999999996</v>
      </c>
      <c r="BC295" s="14">
        <v>41.066000000000003</v>
      </c>
      <c r="BD295" s="14">
        <v>14.722</v>
      </c>
      <c r="BE295" s="14">
        <v>16.587</v>
      </c>
      <c r="BF295" s="14">
        <v>18.780999999999999</v>
      </c>
      <c r="BG295" s="14">
        <v>52.798000000000002</v>
      </c>
      <c r="BH295" s="15">
        <v>10.408809775230051</v>
      </c>
    </row>
    <row r="296" spans="1:60" ht="15.75" x14ac:dyDescent="0.25">
      <c r="A296" s="21">
        <v>2006</v>
      </c>
      <c r="B296" t="s">
        <v>36</v>
      </c>
      <c r="C296" s="14">
        <v>9.0640000000000001</v>
      </c>
      <c r="D296" s="14">
        <v>2.2989999999999999</v>
      </c>
      <c r="E296" s="14">
        <v>5.577</v>
      </c>
      <c r="F296" s="14">
        <v>20.420000000000002</v>
      </c>
      <c r="G296" s="14">
        <v>14.223000000000001</v>
      </c>
      <c r="H296" s="14">
        <v>3.2530000000000001</v>
      </c>
      <c r="I296" s="14">
        <v>3.4750000000000001</v>
      </c>
      <c r="J296" s="14">
        <v>3.3679999999999999</v>
      </c>
      <c r="K296" s="14">
        <v>7.2009999999999996</v>
      </c>
      <c r="L296" s="14">
        <v>3.4750000000000001</v>
      </c>
      <c r="M296" s="14">
        <v>5.28</v>
      </c>
      <c r="N296" s="14">
        <v>45.405000000000001</v>
      </c>
      <c r="O296" s="14">
        <v>67.841999999999999</v>
      </c>
      <c r="P296" s="14">
        <v>15.414999999999999</v>
      </c>
      <c r="Q296" s="14">
        <v>40.828000000000003</v>
      </c>
      <c r="R296" s="14">
        <v>62.308999999999997</v>
      </c>
      <c r="S296" s="14">
        <v>72.27</v>
      </c>
      <c r="T296" s="14">
        <v>67.444000000000003</v>
      </c>
      <c r="U296" s="14">
        <v>13.346</v>
      </c>
      <c r="V296" s="14">
        <v>14.214</v>
      </c>
      <c r="W296" s="14">
        <v>13.792999999999999</v>
      </c>
      <c r="X296" s="14">
        <v>8.8970000000000002</v>
      </c>
      <c r="Y296" s="14">
        <v>1.254</v>
      </c>
      <c r="Z296" s="14">
        <v>4.9569999999999999</v>
      </c>
      <c r="AA296" s="14">
        <v>60.113</v>
      </c>
      <c r="AB296" s="14">
        <v>45.567</v>
      </c>
      <c r="AC296" s="14">
        <v>52.613999999999997</v>
      </c>
      <c r="AD296" s="14">
        <v>423.654</v>
      </c>
      <c r="AE296" s="14">
        <v>359.70299999999997</v>
      </c>
      <c r="AF296" s="14">
        <v>390.68400000000003</v>
      </c>
      <c r="AG296" s="14">
        <v>10.121</v>
      </c>
      <c r="AH296" s="19">
        <v>4.7931565707061701</v>
      </c>
      <c r="AI296" s="19">
        <v>1.49425565433455</v>
      </c>
      <c r="AJ296" s="19">
        <v>3.1014891161449301</v>
      </c>
      <c r="AK296" s="14">
        <v>5.3109999999999999</v>
      </c>
      <c r="AL296" s="14">
        <v>0.96699999999999997</v>
      </c>
      <c r="AM296" s="14">
        <v>3.0710000000000002</v>
      </c>
      <c r="AN296" s="14">
        <v>70.206000000000003</v>
      </c>
      <c r="AO296" s="14">
        <v>51.915999999999997</v>
      </c>
      <c r="AP296" s="14">
        <v>60.777000000000001</v>
      </c>
      <c r="AQ296" s="14">
        <v>4.9210000000000003</v>
      </c>
      <c r="AR296" s="14">
        <v>1.881</v>
      </c>
      <c r="AS296" s="14">
        <v>3.3540000000000001</v>
      </c>
      <c r="AT296" s="14">
        <v>15.32</v>
      </c>
      <c r="AU296" s="14">
        <v>3.6840000000000002</v>
      </c>
      <c r="AV296" s="14">
        <v>9.3209999999999997</v>
      </c>
      <c r="AW296" s="14">
        <v>573.40800000000002</v>
      </c>
      <c r="AX296" s="14">
        <v>438.42599999999999</v>
      </c>
      <c r="AY296" s="14">
        <v>503.83300000000003</v>
      </c>
      <c r="AZ296" s="14">
        <v>5.734</v>
      </c>
      <c r="BA296" s="14">
        <v>4.3840000000000003</v>
      </c>
      <c r="BB296" s="14">
        <v>5.0380000000000003</v>
      </c>
      <c r="BC296" s="14">
        <v>22.956</v>
      </c>
      <c r="BD296" s="14">
        <v>18.094000000000001</v>
      </c>
      <c r="BE296" s="14">
        <v>18.093</v>
      </c>
      <c r="BF296" s="14">
        <v>21.565999999999999</v>
      </c>
      <c r="BG296" s="14">
        <v>53.694000000000003</v>
      </c>
      <c r="BH296" s="15">
        <v>8.4143274655066946</v>
      </c>
    </row>
    <row r="297" spans="1:60" ht="15.75" x14ac:dyDescent="0.25">
      <c r="A297" s="21">
        <v>2006</v>
      </c>
      <c r="B297" t="s">
        <v>28</v>
      </c>
      <c r="C297" s="14">
        <v>16.97</v>
      </c>
      <c r="D297" s="14">
        <v>3.2519999999999998</v>
      </c>
      <c r="E297" s="14">
        <v>10.052</v>
      </c>
      <c r="F297" s="14">
        <v>16.713000000000001</v>
      </c>
      <c r="G297" s="14">
        <v>9.9039999999999999</v>
      </c>
      <c r="H297" s="14">
        <v>2.3479999999999999</v>
      </c>
      <c r="I297" s="14">
        <v>1.8879999999999999</v>
      </c>
      <c r="J297" s="14">
        <v>2.1160000000000001</v>
      </c>
      <c r="K297" s="14">
        <v>7.6849999999999996</v>
      </c>
      <c r="L297" s="14">
        <v>2.4129999999999998</v>
      </c>
      <c r="M297" s="14">
        <v>5.0259999999999998</v>
      </c>
      <c r="N297" s="14">
        <v>35.393000000000001</v>
      </c>
      <c r="O297" s="14">
        <v>63.823999999999998</v>
      </c>
      <c r="P297" s="14">
        <v>16.890999999999998</v>
      </c>
      <c r="Q297" s="14">
        <v>40.155999999999999</v>
      </c>
      <c r="R297" s="14">
        <v>41.518000000000001</v>
      </c>
      <c r="S297" s="14">
        <v>62.317</v>
      </c>
      <c r="T297" s="14">
        <v>52.006999999999998</v>
      </c>
      <c r="U297" s="14">
        <v>6.8310000000000004</v>
      </c>
      <c r="V297" s="14">
        <v>6.4</v>
      </c>
      <c r="W297" s="14">
        <v>6.6130000000000004</v>
      </c>
      <c r="X297" s="14">
        <v>3.5219999999999998</v>
      </c>
      <c r="Y297" s="14">
        <v>0.83899999999999997</v>
      </c>
      <c r="Z297" s="14">
        <v>2.169</v>
      </c>
      <c r="AA297" s="14">
        <v>70.013999999999996</v>
      </c>
      <c r="AB297" s="14">
        <v>55.183</v>
      </c>
      <c r="AC297" s="14">
        <v>62.534999999999997</v>
      </c>
      <c r="AD297" s="14">
        <v>389.988</v>
      </c>
      <c r="AE297" s="14">
        <v>350.4</v>
      </c>
      <c r="AF297" s="14">
        <v>370.13</v>
      </c>
      <c r="AG297" s="14">
        <v>7.4710000000000001</v>
      </c>
      <c r="AH297" s="19">
        <v>16.696272899212001</v>
      </c>
      <c r="AI297" s="19">
        <v>2.1910004655875999</v>
      </c>
      <c r="AJ297" s="19">
        <v>9.4458308977235497</v>
      </c>
      <c r="AK297" s="14">
        <v>13.981999999999999</v>
      </c>
      <c r="AL297" s="14">
        <v>2.0979999999999999</v>
      </c>
      <c r="AM297" s="14">
        <v>7.9889999999999999</v>
      </c>
      <c r="AN297" s="14">
        <v>74.816999999999993</v>
      </c>
      <c r="AO297" s="14">
        <v>58.645000000000003</v>
      </c>
      <c r="AP297" s="14">
        <v>66.662000000000006</v>
      </c>
      <c r="AQ297" s="14">
        <v>2.7749999999999999</v>
      </c>
      <c r="AR297" s="14">
        <v>0.83899999999999997</v>
      </c>
      <c r="AS297" s="14">
        <v>1.7989999999999999</v>
      </c>
      <c r="AT297" s="14">
        <v>7.4710000000000001</v>
      </c>
      <c r="AU297" s="14">
        <v>1.0489999999999999</v>
      </c>
      <c r="AV297" s="14">
        <v>4.2320000000000002</v>
      </c>
      <c r="AW297" s="14">
        <v>552.96400000000006</v>
      </c>
      <c r="AX297" s="14">
        <v>453.00299999999999</v>
      </c>
      <c r="AY297" s="14">
        <v>502.66</v>
      </c>
      <c r="AZ297" s="14">
        <v>5.53</v>
      </c>
      <c r="BA297" s="14">
        <v>4.53</v>
      </c>
      <c r="BB297" s="14">
        <v>5.0270000000000001</v>
      </c>
      <c r="BC297" s="14">
        <v>29.164000000000001</v>
      </c>
      <c r="BD297" s="14">
        <v>30.263999999999999</v>
      </c>
      <c r="BE297" s="14">
        <v>18.007000000000001</v>
      </c>
      <c r="BF297" s="14">
        <v>21.274999999999999</v>
      </c>
      <c r="BG297" s="14">
        <v>27.884</v>
      </c>
      <c r="BH297" s="15">
        <v>7.8632573962022132</v>
      </c>
    </row>
    <row r="298" spans="1:60" ht="15.75" x14ac:dyDescent="0.25">
      <c r="A298" s="21">
        <v>2006</v>
      </c>
      <c r="B298" t="s">
        <v>29</v>
      </c>
      <c r="C298" s="14">
        <v>10.329000000000001</v>
      </c>
      <c r="D298" s="14">
        <v>3.3860000000000001</v>
      </c>
      <c r="E298" s="14">
        <v>6.758</v>
      </c>
      <c r="F298" s="14">
        <v>14.369</v>
      </c>
      <c r="G298" s="14">
        <v>10.988</v>
      </c>
      <c r="H298" s="14">
        <v>3.73</v>
      </c>
      <c r="I298" s="14">
        <v>2.4380000000000002</v>
      </c>
      <c r="J298" s="14">
        <v>3.0649999999999999</v>
      </c>
      <c r="K298" s="14">
        <v>9.8989999999999991</v>
      </c>
      <c r="L298" s="14">
        <v>5.6890000000000001</v>
      </c>
      <c r="M298" s="14">
        <v>7.7329999999999997</v>
      </c>
      <c r="N298" s="14">
        <v>70.594999999999999</v>
      </c>
      <c r="O298" s="14">
        <v>94.540999999999997</v>
      </c>
      <c r="P298" s="14">
        <v>23.702999999999999</v>
      </c>
      <c r="Q298" s="14">
        <v>58.173999999999999</v>
      </c>
      <c r="R298" s="14">
        <v>49.494</v>
      </c>
      <c r="S298" s="14">
        <v>64.203000000000003</v>
      </c>
      <c r="T298" s="14">
        <v>57.128999999999998</v>
      </c>
      <c r="U298" s="14">
        <v>12.194000000000001</v>
      </c>
      <c r="V298" s="14">
        <v>14.628</v>
      </c>
      <c r="W298" s="14">
        <v>13.446</v>
      </c>
      <c r="X298" s="14">
        <v>9.7550000000000008</v>
      </c>
      <c r="Y298" s="14">
        <v>1.49</v>
      </c>
      <c r="Z298" s="14">
        <v>5.5039999999999996</v>
      </c>
      <c r="AA298" s="14">
        <v>48.345999999999997</v>
      </c>
      <c r="AB298" s="14">
        <v>39.415999999999997</v>
      </c>
      <c r="AC298" s="14">
        <v>43.753</v>
      </c>
      <c r="AD298" s="14">
        <v>385.47899999999998</v>
      </c>
      <c r="AE298" s="14">
        <v>335.50599999999997</v>
      </c>
      <c r="AF298" s="14">
        <v>359.91399999999999</v>
      </c>
      <c r="AG298" s="14">
        <v>14.632999999999999</v>
      </c>
      <c r="AH298" s="19">
        <v>6.1316072858823603</v>
      </c>
      <c r="AI298" s="19">
        <v>0.71263139141279197</v>
      </c>
      <c r="AJ298" s="19">
        <v>3.3235289230104499</v>
      </c>
      <c r="AK298" s="14">
        <v>4.8780000000000001</v>
      </c>
      <c r="AL298" s="14">
        <v>0.54200000000000004</v>
      </c>
      <c r="AM298" s="14">
        <v>2.6469999999999998</v>
      </c>
      <c r="AN298" s="14">
        <v>58.389000000000003</v>
      </c>
      <c r="AO298" s="14">
        <v>50.116</v>
      </c>
      <c r="AP298" s="14">
        <v>54.133000000000003</v>
      </c>
      <c r="AQ298" s="14">
        <v>1.2909999999999999</v>
      </c>
      <c r="AR298" s="14">
        <v>1.2190000000000001</v>
      </c>
      <c r="AS298" s="14">
        <v>1.254</v>
      </c>
      <c r="AT298" s="14">
        <v>2.2949999999999999</v>
      </c>
      <c r="AU298" s="14">
        <v>0.54200000000000004</v>
      </c>
      <c r="AV298" s="14">
        <v>1.393</v>
      </c>
      <c r="AW298" s="14">
        <v>550.45899999999995</v>
      </c>
      <c r="AX298" s="14">
        <v>418.80700000000002</v>
      </c>
      <c r="AY298" s="14">
        <v>482.95100000000002</v>
      </c>
      <c r="AZ298" s="14">
        <v>5.5049999999999999</v>
      </c>
      <c r="BA298" s="14">
        <v>4.1879999999999997</v>
      </c>
      <c r="BB298" s="14">
        <v>4.83</v>
      </c>
      <c r="BC298" s="14">
        <v>22.669</v>
      </c>
      <c r="BD298" s="14">
        <v>9.8030000000000008</v>
      </c>
      <c r="BE298" s="14">
        <v>17.855</v>
      </c>
      <c r="BF298" s="14">
        <v>21.54</v>
      </c>
      <c r="BG298" s="14">
        <v>41.537999999999997</v>
      </c>
      <c r="BH298" s="15">
        <v>7.6845478281509605</v>
      </c>
    </row>
    <row r="299" spans="1:60" ht="15.75" x14ac:dyDescent="0.25">
      <c r="A299" s="21">
        <v>2007</v>
      </c>
      <c r="B299" t="s">
        <v>2</v>
      </c>
      <c r="C299" s="14">
        <v>16.393999999999998</v>
      </c>
      <c r="D299" s="14">
        <v>4.3369999999999997</v>
      </c>
      <c r="E299" s="14">
        <v>10.231999999999999</v>
      </c>
      <c r="F299" s="14">
        <v>14.212999999999999</v>
      </c>
      <c r="G299" s="14">
        <v>16.204000000000001</v>
      </c>
      <c r="H299" s="14">
        <v>3.3759999999999999</v>
      </c>
      <c r="I299" s="14">
        <v>3.3679999999999999</v>
      </c>
      <c r="J299" s="14">
        <v>3.371</v>
      </c>
      <c r="K299" s="14">
        <v>8.2449999999999992</v>
      </c>
      <c r="L299" s="14">
        <v>4.0279999999999996</v>
      </c>
      <c r="M299" s="14">
        <v>6.0890000000000004</v>
      </c>
      <c r="N299" s="14">
        <v>45.881</v>
      </c>
      <c r="O299" s="14">
        <v>80.795000000000002</v>
      </c>
      <c r="P299" s="14">
        <v>19.975000000000001</v>
      </c>
      <c r="Q299" s="14">
        <v>49.726999999999997</v>
      </c>
      <c r="R299" s="14">
        <v>62.14</v>
      </c>
      <c r="S299" s="14">
        <v>66.388000000000005</v>
      </c>
      <c r="T299" s="14">
        <v>64.316000000000003</v>
      </c>
      <c r="U299" s="14">
        <v>11.625</v>
      </c>
      <c r="V299" s="14">
        <v>14.936</v>
      </c>
      <c r="W299" s="14">
        <v>13.319000000000001</v>
      </c>
      <c r="X299" s="14">
        <v>14.433999999999999</v>
      </c>
      <c r="Y299" s="14">
        <v>1.927</v>
      </c>
      <c r="Z299" s="14">
        <v>8.0459999999999994</v>
      </c>
      <c r="AA299" s="14">
        <v>58.503</v>
      </c>
      <c r="AB299" s="14">
        <v>43.692</v>
      </c>
      <c r="AC299" s="14">
        <v>50.935000000000002</v>
      </c>
      <c r="AD299" s="14">
        <v>376.14499999999998</v>
      </c>
      <c r="AE299" s="14">
        <v>328.87099999999998</v>
      </c>
      <c r="AF299" s="14">
        <v>352.053</v>
      </c>
      <c r="AG299" s="14">
        <v>9.2629999999999999</v>
      </c>
      <c r="AH299" s="19">
        <v>7.4463148768802103</v>
      </c>
      <c r="AI299" s="19">
        <v>2.01644569145523</v>
      </c>
      <c r="AJ299" s="19">
        <v>4.69038840708662</v>
      </c>
      <c r="AK299" s="14">
        <v>6.7510000000000003</v>
      </c>
      <c r="AL299" s="14">
        <v>1.3819999999999999</v>
      </c>
      <c r="AM299" s="14">
        <v>4.0069999999999997</v>
      </c>
      <c r="AN299" s="14">
        <v>63.470999999999997</v>
      </c>
      <c r="AO299" s="14">
        <v>50.761000000000003</v>
      </c>
      <c r="AP299" s="14">
        <v>57.008000000000003</v>
      </c>
      <c r="AQ299" s="14">
        <v>2.9220000000000002</v>
      </c>
      <c r="AR299" s="14">
        <v>1.3620000000000001</v>
      </c>
      <c r="AS299" s="14">
        <v>2.1240000000000001</v>
      </c>
      <c r="AT299" s="14">
        <v>7.78</v>
      </c>
      <c r="AU299" s="14">
        <v>1.657</v>
      </c>
      <c r="AV299" s="14">
        <v>4.649</v>
      </c>
      <c r="AW299" s="14">
        <v>530.53899999999999</v>
      </c>
      <c r="AX299" s="14">
        <v>408.77100000000002</v>
      </c>
      <c r="AY299" s="14">
        <v>468.43900000000002</v>
      </c>
      <c r="AZ299" s="14">
        <v>5.3049999999999997</v>
      </c>
      <c r="BA299" s="14">
        <v>4.0880000000000001</v>
      </c>
      <c r="BB299" s="14">
        <v>4.6840000000000002</v>
      </c>
      <c r="BC299" s="14">
        <v>25.981000000000002</v>
      </c>
      <c r="BD299" s="14">
        <v>15.634</v>
      </c>
      <c r="BE299" s="14">
        <v>16.626000000000001</v>
      </c>
      <c r="BF299" s="14">
        <v>19.324999999999999</v>
      </c>
      <c r="BG299" s="14">
        <v>46.454000000000001</v>
      </c>
      <c r="BH299" s="15">
        <v>7.9983840621780358</v>
      </c>
    </row>
    <row r="300" spans="1:60" ht="15.75" x14ac:dyDescent="0.25">
      <c r="A300" s="21">
        <v>2007</v>
      </c>
      <c r="B300" t="s">
        <v>3</v>
      </c>
      <c r="C300" s="14">
        <v>20.427</v>
      </c>
      <c r="D300" s="14">
        <v>5.9880000000000004</v>
      </c>
      <c r="E300" s="14">
        <v>13.009</v>
      </c>
      <c r="F300" s="14">
        <v>13.192</v>
      </c>
      <c r="G300" s="14">
        <v>17.471</v>
      </c>
      <c r="H300" s="14">
        <v>1.627</v>
      </c>
      <c r="I300" s="14">
        <v>2.395</v>
      </c>
      <c r="J300" s="14">
        <v>2.0219999999999998</v>
      </c>
      <c r="K300" s="14">
        <v>9.0380000000000003</v>
      </c>
      <c r="L300" s="14">
        <v>6.33</v>
      </c>
      <c r="M300" s="14">
        <v>7.6470000000000002</v>
      </c>
      <c r="N300" s="14">
        <v>47.712000000000003</v>
      </c>
      <c r="O300" s="14">
        <v>73.572000000000003</v>
      </c>
      <c r="P300" s="14">
        <v>17.622</v>
      </c>
      <c r="Q300" s="14">
        <v>44.826999999999998</v>
      </c>
      <c r="R300" s="14">
        <v>61.46</v>
      </c>
      <c r="S300" s="14">
        <v>57.314</v>
      </c>
      <c r="T300" s="14">
        <v>59.417999999999999</v>
      </c>
      <c r="U300" s="14">
        <v>14.461</v>
      </c>
      <c r="V300" s="14">
        <v>16.937000000000001</v>
      </c>
      <c r="W300" s="14">
        <v>15.733000000000001</v>
      </c>
      <c r="X300" s="14">
        <v>6.6879999999999997</v>
      </c>
      <c r="Y300" s="14">
        <v>1.369</v>
      </c>
      <c r="Z300" s="14">
        <v>3.9550000000000001</v>
      </c>
      <c r="AA300" s="14">
        <v>45.192</v>
      </c>
      <c r="AB300" s="14">
        <v>30.795000000000002</v>
      </c>
      <c r="AC300" s="14">
        <v>37.795000000000002</v>
      </c>
      <c r="AD300" s="14">
        <v>348.69799999999998</v>
      </c>
      <c r="AE300" s="14">
        <v>295.46499999999997</v>
      </c>
      <c r="AF300" s="14">
        <v>321.78800000000001</v>
      </c>
      <c r="AG300" s="14">
        <v>8.4960000000000004</v>
      </c>
      <c r="AH300" s="19">
        <v>7.9197588666359202</v>
      </c>
      <c r="AI300" s="19">
        <v>2.6853206944239298</v>
      </c>
      <c r="AJ300" s="19">
        <v>5.2500627724896702</v>
      </c>
      <c r="AK300" s="14">
        <v>7.9539999999999997</v>
      </c>
      <c r="AL300" s="14">
        <v>1.7110000000000001</v>
      </c>
      <c r="AM300" s="14">
        <v>4.7460000000000004</v>
      </c>
      <c r="AN300" s="14">
        <v>41.938000000000002</v>
      </c>
      <c r="AO300" s="14">
        <v>39.521000000000001</v>
      </c>
      <c r="AP300" s="14">
        <v>40.695999999999998</v>
      </c>
      <c r="AQ300" s="14">
        <v>0.90400000000000003</v>
      </c>
      <c r="AR300" s="14">
        <v>0.85499999999999998</v>
      </c>
      <c r="AS300" s="14">
        <v>0.879</v>
      </c>
      <c r="AT300" s="14">
        <v>5.6040000000000001</v>
      </c>
      <c r="AU300" s="14">
        <v>0.68400000000000005</v>
      </c>
      <c r="AV300" s="14">
        <v>3.0760000000000001</v>
      </c>
      <c r="AW300" s="14">
        <v>469.99200000000002</v>
      </c>
      <c r="AX300" s="14">
        <v>357.39800000000002</v>
      </c>
      <c r="AY300" s="14">
        <v>412.58499999999998</v>
      </c>
      <c r="AZ300" s="14">
        <v>4.7</v>
      </c>
      <c r="BA300" s="14">
        <v>3.5739999999999998</v>
      </c>
      <c r="BB300" s="14">
        <v>4.1260000000000003</v>
      </c>
      <c r="BC300" s="14">
        <v>6.9820000000000002</v>
      </c>
      <c r="BD300" s="14">
        <v>6.9820000000000002</v>
      </c>
      <c r="BE300" s="14">
        <v>16.282</v>
      </c>
      <c r="BF300" s="14">
        <v>18.460999999999999</v>
      </c>
      <c r="BG300" s="14">
        <v>15.257</v>
      </c>
      <c r="BH300" s="15">
        <v>5.7975436722862161</v>
      </c>
    </row>
    <row r="301" spans="1:60" ht="15.75" x14ac:dyDescent="0.25">
      <c r="A301" s="21">
        <v>2007</v>
      </c>
      <c r="B301" t="s">
        <v>4</v>
      </c>
      <c r="C301" s="14">
        <v>5.399</v>
      </c>
      <c r="D301" s="14">
        <v>1.6819999999999999</v>
      </c>
      <c r="E301" s="14">
        <v>3.5609999999999999</v>
      </c>
      <c r="F301" s="14">
        <v>12.565</v>
      </c>
      <c r="G301" s="14">
        <v>19.783000000000001</v>
      </c>
      <c r="H301" s="14">
        <v>4.609</v>
      </c>
      <c r="I301" s="14">
        <v>4.3739999999999997</v>
      </c>
      <c r="J301" s="14">
        <v>4.4930000000000003</v>
      </c>
      <c r="K301" s="14">
        <v>9.4809999999999999</v>
      </c>
      <c r="L301" s="14">
        <v>5.3159999999999998</v>
      </c>
      <c r="M301" s="14">
        <v>7.4210000000000003</v>
      </c>
      <c r="N301" s="14">
        <v>38.843000000000004</v>
      </c>
      <c r="O301" s="14">
        <v>98.429000000000002</v>
      </c>
      <c r="P301" s="14">
        <v>22.678999999999998</v>
      </c>
      <c r="Q301" s="14">
        <v>60.968000000000004</v>
      </c>
      <c r="R301" s="14">
        <v>53.856000000000002</v>
      </c>
      <c r="S301" s="14">
        <v>52.154000000000003</v>
      </c>
      <c r="T301" s="14">
        <v>53.014000000000003</v>
      </c>
      <c r="U301" s="14">
        <v>9.2170000000000005</v>
      </c>
      <c r="V301" s="14">
        <v>10.766999999999999</v>
      </c>
      <c r="W301" s="14">
        <v>9.984</v>
      </c>
      <c r="X301" s="14">
        <v>21.398</v>
      </c>
      <c r="Y301" s="14">
        <v>1.75</v>
      </c>
      <c r="Z301" s="14">
        <v>11.680999999999999</v>
      </c>
      <c r="AA301" s="14">
        <v>65.837999999999994</v>
      </c>
      <c r="AB301" s="14">
        <v>35.061</v>
      </c>
      <c r="AC301" s="14">
        <v>50.652000000000001</v>
      </c>
      <c r="AD301" s="14">
        <v>347.43</v>
      </c>
      <c r="AE301" s="14">
        <v>271.27</v>
      </c>
      <c r="AF301" s="14">
        <v>309.83300000000003</v>
      </c>
      <c r="AG301" s="14">
        <v>6.9130000000000003</v>
      </c>
      <c r="AH301" s="19">
        <v>5.99737143777556</v>
      </c>
      <c r="AI301" s="19">
        <v>0.527989609164492</v>
      </c>
      <c r="AJ301" s="19">
        <v>3.2992354455964801</v>
      </c>
      <c r="AK301" s="14">
        <v>4.806</v>
      </c>
      <c r="AL301" s="14">
        <v>0.74</v>
      </c>
      <c r="AM301" s="14">
        <v>2.7949999999999999</v>
      </c>
      <c r="AN301" s="14">
        <v>72.816999999999993</v>
      </c>
      <c r="AO301" s="14">
        <v>44.616999999999997</v>
      </c>
      <c r="AP301" s="14">
        <v>58.905000000000001</v>
      </c>
      <c r="AQ301" s="14">
        <v>9.6120000000000001</v>
      </c>
      <c r="AR301" s="14">
        <v>2.8940000000000001</v>
      </c>
      <c r="AS301" s="14">
        <v>6.29</v>
      </c>
      <c r="AT301" s="14">
        <v>14.353</v>
      </c>
      <c r="AU301" s="14">
        <v>4.8449999999999998</v>
      </c>
      <c r="AV301" s="14">
        <v>9.6509999999999998</v>
      </c>
      <c r="AW301" s="14">
        <v>524.601</v>
      </c>
      <c r="AX301" s="14">
        <v>342.87299999999999</v>
      </c>
      <c r="AY301" s="14">
        <v>434.93099999999998</v>
      </c>
      <c r="AZ301" s="14">
        <v>5.2460000000000004</v>
      </c>
      <c r="BA301" s="14">
        <v>3.4289999999999998</v>
      </c>
      <c r="BB301" s="14">
        <v>4.3490000000000002</v>
      </c>
      <c r="BC301" s="14">
        <v>14.103</v>
      </c>
      <c r="BD301" s="14">
        <v>4.0289999999999999</v>
      </c>
      <c r="BE301" s="14">
        <v>14.537000000000001</v>
      </c>
      <c r="BF301" s="14">
        <v>16.09</v>
      </c>
      <c r="BG301" s="14">
        <v>37.859000000000002</v>
      </c>
      <c r="BH301" s="15">
        <v>9.7917742213044221</v>
      </c>
    </row>
    <row r="302" spans="1:60" ht="15.75" x14ac:dyDescent="0.25">
      <c r="A302" s="21">
        <v>2007</v>
      </c>
      <c r="B302" t="s">
        <v>5</v>
      </c>
      <c r="C302" s="14">
        <v>16.091000000000001</v>
      </c>
      <c r="D302" s="14">
        <v>3.2370000000000001</v>
      </c>
      <c r="E302" s="14">
        <v>9.8230000000000004</v>
      </c>
      <c r="F302" s="14">
        <v>12.090999999999999</v>
      </c>
      <c r="G302" s="14">
        <v>24.183</v>
      </c>
      <c r="H302" s="14">
        <v>4.1079999999999997</v>
      </c>
      <c r="I302" s="14">
        <v>3.956</v>
      </c>
      <c r="J302" s="14">
        <v>4.0339999999999998</v>
      </c>
      <c r="K302" s="14">
        <v>14.037000000000001</v>
      </c>
      <c r="L302" s="14">
        <v>4.6760000000000002</v>
      </c>
      <c r="M302" s="14">
        <v>9.4719999999999995</v>
      </c>
      <c r="N302" s="14">
        <v>31.876000000000001</v>
      </c>
      <c r="O302" s="14">
        <v>105.107</v>
      </c>
      <c r="P302" s="14">
        <v>29.132999999999999</v>
      </c>
      <c r="Q302" s="14">
        <v>68.231999999999999</v>
      </c>
      <c r="R302" s="14">
        <v>43.481000000000002</v>
      </c>
      <c r="S302" s="14">
        <v>41.722000000000001</v>
      </c>
      <c r="T302" s="14">
        <v>42.622999999999998</v>
      </c>
      <c r="U302" s="14">
        <v>11.641</v>
      </c>
      <c r="V302" s="14">
        <v>11.869</v>
      </c>
      <c r="W302" s="14">
        <v>11.752000000000001</v>
      </c>
      <c r="X302" s="14">
        <v>9.2439999999999998</v>
      </c>
      <c r="Y302" s="14">
        <v>2.8769999999999998</v>
      </c>
      <c r="Z302" s="14">
        <v>6.1390000000000002</v>
      </c>
      <c r="AA302" s="14">
        <v>68.131</v>
      </c>
      <c r="AB302" s="14">
        <v>46.756999999999998</v>
      </c>
      <c r="AC302" s="14">
        <v>57.707999999999998</v>
      </c>
      <c r="AD302" s="14">
        <v>317.37599999999998</v>
      </c>
      <c r="AE302" s="14">
        <v>262.91800000000001</v>
      </c>
      <c r="AF302" s="14">
        <v>290.81799999999998</v>
      </c>
      <c r="AG302" s="14">
        <v>5.82</v>
      </c>
      <c r="AH302" s="19">
        <v>11.657206395322801</v>
      </c>
      <c r="AI302" s="19">
        <v>3.80818187876653</v>
      </c>
      <c r="AJ302" s="19">
        <v>7.8501634681098604</v>
      </c>
      <c r="AK302" s="14">
        <v>14.379</v>
      </c>
      <c r="AL302" s="14">
        <v>2.8769999999999998</v>
      </c>
      <c r="AM302" s="14">
        <v>8.77</v>
      </c>
      <c r="AN302" s="14">
        <v>55.463999999999999</v>
      </c>
      <c r="AO302" s="14">
        <v>41.362000000000002</v>
      </c>
      <c r="AP302" s="14">
        <v>48.587000000000003</v>
      </c>
      <c r="AQ302" s="14">
        <v>4.1079999999999997</v>
      </c>
      <c r="AR302" s="14">
        <v>1.798</v>
      </c>
      <c r="AS302" s="14">
        <v>2.9820000000000002</v>
      </c>
      <c r="AT302" s="14">
        <v>6.5049999999999999</v>
      </c>
      <c r="AU302" s="14">
        <v>1.4390000000000001</v>
      </c>
      <c r="AV302" s="14">
        <v>4.0339999999999998</v>
      </c>
      <c r="AW302" s="14">
        <v>484.10899999999998</v>
      </c>
      <c r="AX302" s="14">
        <v>337.37</v>
      </c>
      <c r="AY302" s="14">
        <v>412.72300000000001</v>
      </c>
      <c r="AZ302" s="14">
        <v>4.8410000000000002</v>
      </c>
      <c r="BA302" s="14">
        <v>3.3740000000000001</v>
      </c>
      <c r="BB302" s="14">
        <v>4.1269999999999998</v>
      </c>
      <c r="BC302" s="14">
        <v>16.759</v>
      </c>
      <c r="BD302" s="14">
        <v>1.6759999999999999</v>
      </c>
      <c r="BE302" s="14">
        <v>14.975</v>
      </c>
      <c r="BF302" s="14">
        <v>16.358000000000001</v>
      </c>
      <c r="BG302" s="14">
        <v>64.783000000000001</v>
      </c>
      <c r="BH302" s="15">
        <v>8.01684346910681</v>
      </c>
    </row>
    <row r="303" spans="1:60" ht="15.75" x14ac:dyDescent="0.25">
      <c r="A303" s="21">
        <v>2007</v>
      </c>
      <c r="B303" t="s">
        <v>6</v>
      </c>
      <c r="C303" s="14">
        <v>14.039</v>
      </c>
      <c r="D303" s="14">
        <v>2.4750000000000001</v>
      </c>
      <c r="E303" s="14">
        <v>8.2200000000000006</v>
      </c>
      <c r="F303" s="14">
        <v>21.187000000000001</v>
      </c>
      <c r="G303" s="14">
        <v>6.5579999999999998</v>
      </c>
      <c r="H303" s="14">
        <v>2.0059999999999998</v>
      </c>
      <c r="I303" s="14">
        <v>2.722</v>
      </c>
      <c r="J303" s="14">
        <v>2.3660000000000001</v>
      </c>
      <c r="K303" s="14">
        <v>4.0110000000000001</v>
      </c>
      <c r="L303" s="14">
        <v>2.2269999999999999</v>
      </c>
      <c r="M303" s="14">
        <v>3.113</v>
      </c>
      <c r="N303" s="14">
        <v>36.82</v>
      </c>
      <c r="O303" s="14">
        <v>73.703000000000003</v>
      </c>
      <c r="P303" s="14">
        <v>15.343999999999999</v>
      </c>
      <c r="Q303" s="14">
        <v>44.335999999999999</v>
      </c>
      <c r="R303" s="14">
        <v>47.881999999999998</v>
      </c>
      <c r="S303" s="14">
        <v>57.168999999999997</v>
      </c>
      <c r="T303" s="14">
        <v>52.68</v>
      </c>
      <c r="U303" s="14">
        <v>7.7709999999999999</v>
      </c>
      <c r="V303" s="14">
        <v>8.6620000000000008</v>
      </c>
      <c r="W303" s="14">
        <v>8.3439999999999994</v>
      </c>
      <c r="X303" s="14">
        <v>10.028</v>
      </c>
      <c r="Y303" s="14">
        <v>1.4850000000000001</v>
      </c>
      <c r="Z303" s="14">
        <v>5.7290000000000001</v>
      </c>
      <c r="AA303" s="14">
        <v>50.389000000000003</v>
      </c>
      <c r="AB303" s="14">
        <v>31.925999999999998</v>
      </c>
      <c r="AC303" s="14">
        <v>41.097999999999999</v>
      </c>
      <c r="AD303" s="14">
        <v>317.12299999999999</v>
      </c>
      <c r="AE303" s="14">
        <v>270.50200000000001</v>
      </c>
      <c r="AF303" s="14">
        <v>294.036</v>
      </c>
      <c r="AG303" s="14">
        <v>7.27</v>
      </c>
      <c r="AH303" s="19">
        <v>16.854333184237301</v>
      </c>
      <c r="AI303" s="19">
        <v>1.89599817984175</v>
      </c>
      <c r="AJ303" s="19">
        <v>9.2802672716974204</v>
      </c>
      <c r="AK303" s="14">
        <v>12.535</v>
      </c>
      <c r="AL303" s="14">
        <v>2.722</v>
      </c>
      <c r="AM303" s="14">
        <v>7.5970000000000004</v>
      </c>
      <c r="AN303" s="14">
        <v>48.383000000000003</v>
      </c>
      <c r="AO303" s="14">
        <v>36.628</v>
      </c>
      <c r="AP303" s="14">
        <v>42.468000000000004</v>
      </c>
      <c r="AQ303" s="14">
        <v>3.008</v>
      </c>
      <c r="AR303" s="14">
        <v>1.4850000000000001</v>
      </c>
      <c r="AS303" s="14">
        <v>2.242</v>
      </c>
      <c r="AT303" s="14">
        <v>12.032999999999999</v>
      </c>
      <c r="AU303" s="14">
        <v>3.7120000000000002</v>
      </c>
      <c r="AV303" s="14">
        <v>7.8460000000000001</v>
      </c>
      <c r="AW303" s="14">
        <v>454.75200000000001</v>
      </c>
      <c r="AX303" s="14">
        <v>338.80900000000003</v>
      </c>
      <c r="AY303" s="14">
        <v>396.78100000000001</v>
      </c>
      <c r="AZ303" s="14">
        <v>4.548</v>
      </c>
      <c r="BA303" s="14">
        <v>3.3879999999999999</v>
      </c>
      <c r="BB303" s="14">
        <v>3.968</v>
      </c>
      <c r="BC303" s="14">
        <v>14.375999999999999</v>
      </c>
      <c r="BD303" s="14">
        <v>23.960999999999999</v>
      </c>
      <c r="BE303" s="14">
        <v>17.66</v>
      </c>
      <c r="BF303" s="14">
        <v>20.122</v>
      </c>
      <c r="BG303" s="14">
        <v>17.547999999999998</v>
      </c>
      <c r="BH303" s="15">
        <v>4.5039775386055219</v>
      </c>
    </row>
    <row r="304" spans="1:60" ht="15.75" x14ac:dyDescent="0.25">
      <c r="A304" s="21">
        <v>2007</v>
      </c>
      <c r="B304" t="s">
        <v>33</v>
      </c>
      <c r="C304" s="14">
        <v>12.103999999999999</v>
      </c>
      <c r="D304" s="14">
        <v>3.07</v>
      </c>
      <c r="E304" s="14">
        <v>7.5640000000000001</v>
      </c>
      <c r="F304" s="14">
        <v>13.352</v>
      </c>
      <c r="G304" s="14">
        <v>23.475999999999999</v>
      </c>
      <c r="H304" s="14">
        <v>3.6309999999999998</v>
      </c>
      <c r="I304" s="14">
        <v>3.9689999999999999</v>
      </c>
      <c r="J304" s="14">
        <v>3.8010000000000002</v>
      </c>
      <c r="K304" s="14">
        <v>13.465999999999999</v>
      </c>
      <c r="L304" s="14">
        <v>3.8940000000000001</v>
      </c>
      <c r="M304" s="14">
        <v>8.6560000000000006</v>
      </c>
      <c r="N304" s="14">
        <v>40.649000000000001</v>
      </c>
      <c r="O304" s="14">
        <v>72.093999999999994</v>
      </c>
      <c r="P304" s="14">
        <v>18.795999999999999</v>
      </c>
      <c r="Q304" s="14">
        <v>45.31</v>
      </c>
      <c r="R304" s="14">
        <v>69.067999999999998</v>
      </c>
      <c r="S304" s="14">
        <v>87.091999999999999</v>
      </c>
      <c r="T304" s="14">
        <v>78.126000000000005</v>
      </c>
      <c r="U304" s="14">
        <v>14.827</v>
      </c>
      <c r="V304" s="14">
        <v>18.196999999999999</v>
      </c>
      <c r="W304" s="14">
        <v>16.521000000000001</v>
      </c>
      <c r="X304" s="14">
        <v>7.4889999999999999</v>
      </c>
      <c r="Y304" s="14">
        <v>1.048</v>
      </c>
      <c r="Z304" s="14">
        <v>4.2530000000000001</v>
      </c>
      <c r="AA304" s="14">
        <v>75.801000000000002</v>
      </c>
      <c r="AB304" s="14">
        <v>53.393999999999998</v>
      </c>
      <c r="AC304" s="14">
        <v>64.540999999999997</v>
      </c>
      <c r="AD304" s="14">
        <v>386.94900000000001</v>
      </c>
      <c r="AE304" s="14">
        <v>363.42099999999999</v>
      </c>
      <c r="AF304" s="14">
        <v>375.238</v>
      </c>
      <c r="AG304" s="14">
        <v>8.17</v>
      </c>
      <c r="AH304" s="19">
        <v>9.7130010542653196</v>
      </c>
      <c r="AI304" s="19">
        <v>1.4362509745988801</v>
      </c>
      <c r="AJ304" s="19">
        <v>5.6033081931572397</v>
      </c>
      <c r="AK304" s="14">
        <v>8.7750000000000004</v>
      </c>
      <c r="AL304" s="14">
        <v>0.89900000000000002</v>
      </c>
      <c r="AM304" s="14">
        <v>4.8170000000000002</v>
      </c>
      <c r="AN304" s="14">
        <v>47.508000000000003</v>
      </c>
      <c r="AO304" s="14">
        <v>38.491</v>
      </c>
      <c r="AP304" s="14">
        <v>43.052</v>
      </c>
      <c r="AQ304" s="14">
        <v>3.2530000000000001</v>
      </c>
      <c r="AR304" s="14">
        <v>1.8720000000000001</v>
      </c>
      <c r="AS304" s="14">
        <v>2.5590000000000002</v>
      </c>
      <c r="AT304" s="14">
        <v>5.9009999999999998</v>
      </c>
      <c r="AU304" s="14">
        <v>1.048</v>
      </c>
      <c r="AV304" s="14">
        <v>3.4620000000000002</v>
      </c>
      <c r="AW304" s="14">
        <v>517.67200000000003</v>
      </c>
      <c r="AX304" s="14">
        <v>432.69</v>
      </c>
      <c r="AY304" s="14">
        <v>475.154</v>
      </c>
      <c r="AZ304" s="14">
        <v>5.1769999999999996</v>
      </c>
      <c r="BA304" s="14">
        <v>4.327</v>
      </c>
      <c r="BB304" s="14">
        <v>4.7519999999999998</v>
      </c>
      <c r="BC304" s="14">
        <v>11.622999999999999</v>
      </c>
      <c r="BD304" s="14">
        <v>7.2649999999999997</v>
      </c>
      <c r="BE304" s="14">
        <v>15.657</v>
      </c>
      <c r="BF304" s="14">
        <v>17.858000000000001</v>
      </c>
      <c r="BG304" s="14">
        <v>23.402999999999999</v>
      </c>
      <c r="BH304" s="15">
        <v>6.3548642615395696</v>
      </c>
    </row>
    <row r="305" spans="1:60" ht="15.75" x14ac:dyDescent="0.25">
      <c r="A305" s="21">
        <v>2007</v>
      </c>
      <c r="B305" t="s">
        <v>7</v>
      </c>
      <c r="C305" s="14">
        <v>16.489000000000001</v>
      </c>
      <c r="D305" s="14">
        <v>5.1879999999999997</v>
      </c>
      <c r="E305" s="14">
        <v>10.791</v>
      </c>
      <c r="F305" s="14">
        <v>15.656000000000001</v>
      </c>
      <c r="G305" s="14">
        <v>23.17</v>
      </c>
      <c r="H305" s="14">
        <v>2.968</v>
      </c>
      <c r="I305" s="14">
        <v>1.9450000000000001</v>
      </c>
      <c r="J305" s="14">
        <v>2.452</v>
      </c>
      <c r="K305" s="14">
        <v>11.872</v>
      </c>
      <c r="L305" s="14">
        <v>3.891</v>
      </c>
      <c r="M305" s="14">
        <v>7.8479999999999999</v>
      </c>
      <c r="N305" s="14">
        <v>51.463000000000001</v>
      </c>
      <c r="O305" s="14">
        <v>77.498999999999995</v>
      </c>
      <c r="P305" s="14">
        <v>23.021000000000001</v>
      </c>
      <c r="Q305" s="14">
        <v>50.192</v>
      </c>
      <c r="R305" s="14">
        <v>50.786999999999999</v>
      </c>
      <c r="S305" s="14">
        <v>70.683999999999997</v>
      </c>
      <c r="T305" s="14">
        <v>60.819000000000003</v>
      </c>
      <c r="U305" s="14">
        <v>9.234</v>
      </c>
      <c r="V305" s="14">
        <v>10.051</v>
      </c>
      <c r="W305" s="14">
        <v>9.6460000000000008</v>
      </c>
      <c r="X305" s="14">
        <v>11.542</v>
      </c>
      <c r="Y305" s="14">
        <v>1.9450000000000001</v>
      </c>
      <c r="Z305" s="14">
        <v>6.7030000000000003</v>
      </c>
      <c r="AA305" s="14">
        <v>65.626999999999995</v>
      </c>
      <c r="AB305" s="14">
        <v>39.232999999999997</v>
      </c>
      <c r="AC305" s="14">
        <v>52.317999999999998</v>
      </c>
      <c r="AD305" s="14">
        <v>406.29199999999997</v>
      </c>
      <c r="AE305" s="14">
        <v>304.13400000000001</v>
      </c>
      <c r="AF305" s="14">
        <v>354.78</v>
      </c>
      <c r="AG305" s="14">
        <v>11.212999999999999</v>
      </c>
      <c r="AH305" s="19">
        <v>6.9638489192976998</v>
      </c>
      <c r="AI305" s="19">
        <v>0.86346092407588104</v>
      </c>
      <c r="AJ305" s="19">
        <v>3.90130563695317</v>
      </c>
      <c r="AK305" s="14">
        <v>7.585</v>
      </c>
      <c r="AL305" s="14">
        <v>1.2969999999999999</v>
      </c>
      <c r="AM305" s="14">
        <v>4.4139999999999997</v>
      </c>
      <c r="AN305" s="14">
        <v>61.999000000000002</v>
      </c>
      <c r="AO305" s="14">
        <v>51.228999999999999</v>
      </c>
      <c r="AP305" s="14">
        <v>56.569000000000003</v>
      </c>
      <c r="AQ305" s="14">
        <v>1.649</v>
      </c>
      <c r="AR305" s="14">
        <v>0.97299999999999998</v>
      </c>
      <c r="AS305" s="14">
        <v>1.3080000000000001</v>
      </c>
      <c r="AT305" s="14">
        <v>13.191000000000001</v>
      </c>
      <c r="AU305" s="14">
        <v>2.9180000000000001</v>
      </c>
      <c r="AV305" s="14">
        <v>8.0109999999999992</v>
      </c>
      <c r="AW305" s="14">
        <v>553.70500000000004</v>
      </c>
      <c r="AX305" s="14">
        <v>384.54399999999998</v>
      </c>
      <c r="AY305" s="14">
        <v>468.57100000000003</v>
      </c>
      <c r="AZ305" s="14">
        <v>5.5369999999999999</v>
      </c>
      <c r="BA305" s="14">
        <v>3.8450000000000002</v>
      </c>
      <c r="BB305" s="14">
        <v>4.6859999999999999</v>
      </c>
      <c r="BC305" s="14">
        <v>6.7119999999999997</v>
      </c>
      <c r="BD305" s="14">
        <v>15.103</v>
      </c>
      <c r="BE305" s="14">
        <v>15.992000000000001</v>
      </c>
      <c r="BF305" s="14">
        <v>18.202999999999999</v>
      </c>
      <c r="BG305" s="14">
        <v>16.324999999999999</v>
      </c>
      <c r="BH305" s="15">
        <v>7.4279650640764023</v>
      </c>
    </row>
    <row r="306" spans="1:60" ht="15.75" x14ac:dyDescent="0.25">
      <c r="A306" s="21">
        <v>2007</v>
      </c>
      <c r="B306" t="s">
        <v>8</v>
      </c>
      <c r="C306" s="14">
        <v>3.552</v>
      </c>
      <c r="D306" s="14">
        <v>1.0629999999999999</v>
      </c>
      <c r="E306" s="14">
        <v>2.2890000000000001</v>
      </c>
      <c r="F306" s="14">
        <v>21.6</v>
      </c>
      <c r="G306" s="14">
        <v>7.9630000000000001</v>
      </c>
      <c r="H306" s="14">
        <v>2.5430000000000001</v>
      </c>
      <c r="I306" s="14">
        <v>2.0840000000000001</v>
      </c>
      <c r="J306" s="14">
        <v>2.31</v>
      </c>
      <c r="K306" s="14">
        <v>5.0430000000000001</v>
      </c>
      <c r="L306" s="14">
        <v>2.552</v>
      </c>
      <c r="M306" s="14">
        <v>3.778</v>
      </c>
      <c r="N306" s="14">
        <v>50.101999999999997</v>
      </c>
      <c r="O306" s="14">
        <v>70.816000000000003</v>
      </c>
      <c r="P306" s="14">
        <v>16.291</v>
      </c>
      <c r="Q306" s="14">
        <v>43.161000000000001</v>
      </c>
      <c r="R306" s="14">
        <v>32.58</v>
      </c>
      <c r="S306" s="14">
        <v>44.322000000000003</v>
      </c>
      <c r="T306" s="14">
        <v>38.54</v>
      </c>
      <c r="U306" s="14">
        <v>7.8929999999999998</v>
      </c>
      <c r="V306" s="14">
        <v>8.8049999999999997</v>
      </c>
      <c r="W306" s="14">
        <v>8.3559999999999999</v>
      </c>
      <c r="X306" s="14">
        <v>4.2969999999999997</v>
      </c>
      <c r="Y306" s="14">
        <v>0.63800000000000001</v>
      </c>
      <c r="Z306" s="14">
        <v>2.44</v>
      </c>
      <c r="AA306" s="14">
        <v>32.36</v>
      </c>
      <c r="AB306" s="14">
        <v>26.712</v>
      </c>
      <c r="AC306" s="14">
        <v>29.492999999999999</v>
      </c>
      <c r="AD306" s="14">
        <v>278.52800000000002</v>
      </c>
      <c r="AE306" s="14">
        <v>245.387</v>
      </c>
      <c r="AF306" s="14">
        <v>261.79199999999997</v>
      </c>
      <c r="AG306" s="14">
        <v>8.5069999999999997</v>
      </c>
      <c r="AH306" s="19">
        <v>0.87732381144556604</v>
      </c>
      <c r="AI306" s="19">
        <v>0.20939185277239999</v>
      </c>
      <c r="AJ306" s="19">
        <v>0.53561548378665103</v>
      </c>
      <c r="AK306" s="14">
        <v>0.92100000000000004</v>
      </c>
      <c r="AL306" s="14">
        <v>0.21299999999999999</v>
      </c>
      <c r="AM306" s="14">
        <v>0.56100000000000005</v>
      </c>
      <c r="AN306" s="14">
        <v>78.751999999999995</v>
      </c>
      <c r="AO306" s="14">
        <v>65.248999999999995</v>
      </c>
      <c r="AP306" s="14">
        <v>71.92</v>
      </c>
      <c r="AQ306" s="14">
        <v>4.9109999999999996</v>
      </c>
      <c r="AR306" s="14">
        <v>3.7429999999999999</v>
      </c>
      <c r="AS306" s="14">
        <v>4.3179999999999996</v>
      </c>
      <c r="AT306" s="14">
        <v>8.0679999999999996</v>
      </c>
      <c r="AU306" s="14">
        <v>2.5099999999999998</v>
      </c>
      <c r="AV306" s="14">
        <v>5.2469999999999999</v>
      </c>
      <c r="AW306" s="14">
        <v>457.08</v>
      </c>
      <c r="AX306" s="14">
        <v>354.61900000000003</v>
      </c>
      <c r="AY306" s="14">
        <v>405.2</v>
      </c>
      <c r="AZ306" s="14">
        <v>4.5709999999999997</v>
      </c>
      <c r="BA306" s="14">
        <v>3.5459999999999998</v>
      </c>
      <c r="BB306" s="14">
        <v>4.0519999999999996</v>
      </c>
      <c r="BC306" s="14">
        <v>43.225999999999999</v>
      </c>
      <c r="BD306" s="14">
        <v>49.023000000000003</v>
      </c>
      <c r="BE306" s="14">
        <v>19.28</v>
      </c>
      <c r="BF306" s="14">
        <v>22.222999999999999</v>
      </c>
      <c r="BG306" s="14">
        <v>59.814</v>
      </c>
      <c r="BH306" s="15">
        <v>5.0688629183153893</v>
      </c>
    </row>
    <row r="307" spans="1:60" ht="15.75" x14ac:dyDescent="0.25">
      <c r="A307" s="21">
        <v>2007</v>
      </c>
      <c r="B307" t="s">
        <v>9</v>
      </c>
      <c r="C307" s="14">
        <v>14.288</v>
      </c>
      <c r="D307" s="14">
        <v>3.3690000000000002</v>
      </c>
      <c r="E307" s="14">
        <v>8.8379999999999992</v>
      </c>
      <c r="F307" s="14">
        <v>15.61</v>
      </c>
      <c r="G307" s="14">
        <v>22.25</v>
      </c>
      <c r="H307" s="14">
        <v>4.2859999999999996</v>
      </c>
      <c r="I307" s="14">
        <v>3.3690000000000002</v>
      </c>
      <c r="J307" s="14">
        <v>3.8260000000000001</v>
      </c>
      <c r="K307" s="14">
        <v>13.811999999999999</v>
      </c>
      <c r="L307" s="14">
        <v>7.4470000000000001</v>
      </c>
      <c r="M307" s="14">
        <v>10.618</v>
      </c>
      <c r="N307" s="14">
        <v>49.676000000000002</v>
      </c>
      <c r="O307" s="14">
        <v>119.30500000000001</v>
      </c>
      <c r="P307" s="14">
        <v>26.655999999999999</v>
      </c>
      <c r="Q307" s="14">
        <v>73.078999999999994</v>
      </c>
      <c r="R307" s="14">
        <v>62.985999999999997</v>
      </c>
      <c r="S307" s="14">
        <v>70.569000000000003</v>
      </c>
      <c r="T307" s="14">
        <v>66.790999999999997</v>
      </c>
      <c r="U307" s="14">
        <v>12.204000000000001</v>
      </c>
      <c r="V307" s="14">
        <v>15.367000000000001</v>
      </c>
      <c r="W307" s="14">
        <v>13.791</v>
      </c>
      <c r="X307" s="14">
        <v>27.265999999999998</v>
      </c>
      <c r="Y307" s="14">
        <v>3.0139999999999998</v>
      </c>
      <c r="Z307" s="14">
        <v>15.244999999999999</v>
      </c>
      <c r="AA307" s="14">
        <v>89.537999999999997</v>
      </c>
      <c r="AB307" s="14">
        <v>61.645000000000003</v>
      </c>
      <c r="AC307" s="14">
        <v>75.569999999999993</v>
      </c>
      <c r="AD307" s="14">
        <v>419.11399999999998</v>
      </c>
      <c r="AE307" s="14">
        <v>362.48</v>
      </c>
      <c r="AF307" s="14">
        <v>390.75400000000002</v>
      </c>
      <c r="AG307" s="14">
        <v>9.9420000000000002</v>
      </c>
      <c r="AH307" s="19">
        <v>10.325064809637601</v>
      </c>
      <c r="AI307" s="19">
        <v>2.2568341774967799</v>
      </c>
      <c r="AJ307" s="19">
        <v>6.3206371202217202</v>
      </c>
      <c r="AK307" s="14">
        <v>11.073</v>
      </c>
      <c r="AL307" s="14">
        <v>1.5369999999999999</v>
      </c>
      <c r="AM307" s="14">
        <v>6.3170000000000002</v>
      </c>
      <c r="AN307" s="14">
        <v>73.225999999999999</v>
      </c>
      <c r="AO307" s="14">
        <v>53.488</v>
      </c>
      <c r="AP307" s="14">
        <v>63.320999999999998</v>
      </c>
      <c r="AQ307" s="14">
        <v>4.3460000000000001</v>
      </c>
      <c r="AR307" s="14">
        <v>2.1869999999999998</v>
      </c>
      <c r="AS307" s="14">
        <v>3.262</v>
      </c>
      <c r="AT307" s="14">
        <v>9.9420000000000002</v>
      </c>
      <c r="AU307" s="14">
        <v>2.069</v>
      </c>
      <c r="AV307" s="14">
        <v>5.9909999999999997</v>
      </c>
      <c r="AW307" s="14">
        <v>621.16999999999996</v>
      </c>
      <c r="AX307" s="14">
        <v>450.18900000000002</v>
      </c>
      <c r="AY307" s="14">
        <v>535.755</v>
      </c>
      <c r="AZ307" s="14">
        <v>6.2119999999999997</v>
      </c>
      <c r="BA307" s="14">
        <v>4.5019999999999998</v>
      </c>
      <c r="BB307" s="14">
        <v>5.3579999999999997</v>
      </c>
      <c r="BC307" s="14">
        <v>23.456</v>
      </c>
      <c r="BD307" s="14">
        <v>10.425000000000001</v>
      </c>
      <c r="BE307" s="14">
        <v>14.847</v>
      </c>
      <c r="BF307" s="14">
        <v>16.876000000000001</v>
      </c>
      <c r="BG307" s="14">
        <v>67.977999999999994</v>
      </c>
      <c r="BH307" s="15">
        <v>10.27058180259794</v>
      </c>
    </row>
    <row r="308" spans="1:60" ht="15.75" x14ac:dyDescent="0.25">
      <c r="A308" s="21">
        <v>2007</v>
      </c>
      <c r="B308" t="s">
        <v>34</v>
      </c>
      <c r="C308" s="14">
        <v>10.529</v>
      </c>
      <c r="D308" s="14">
        <v>3.88</v>
      </c>
      <c r="E308" s="14">
        <v>7.0679999999999996</v>
      </c>
      <c r="F308" s="14">
        <v>11.41</v>
      </c>
      <c r="G308" s="14">
        <v>22.213999999999999</v>
      </c>
      <c r="H308" s="14">
        <v>4.6749999999999998</v>
      </c>
      <c r="I308" s="14">
        <v>5.5220000000000002</v>
      </c>
      <c r="J308" s="14">
        <v>5.1150000000000002</v>
      </c>
      <c r="K308" s="14">
        <v>7.7290000000000001</v>
      </c>
      <c r="L308" s="14">
        <v>5.415</v>
      </c>
      <c r="M308" s="14">
        <v>6.5250000000000004</v>
      </c>
      <c r="N308" s="14">
        <v>45.57</v>
      </c>
      <c r="O308" s="14">
        <v>62.597000000000001</v>
      </c>
      <c r="P308" s="14">
        <v>16.927</v>
      </c>
      <c r="Q308" s="14">
        <v>38.826000000000001</v>
      </c>
      <c r="R308" s="14">
        <v>96.451999999999998</v>
      </c>
      <c r="S308" s="14">
        <v>93.356999999999999</v>
      </c>
      <c r="T308" s="14">
        <v>94.840999999999994</v>
      </c>
      <c r="U308" s="14">
        <v>13.723000000000001</v>
      </c>
      <c r="V308" s="14">
        <v>19.273</v>
      </c>
      <c r="W308" s="14">
        <v>16.611000000000001</v>
      </c>
      <c r="X308" s="14">
        <v>14.88</v>
      </c>
      <c r="Y308" s="14">
        <v>2.5579999999999998</v>
      </c>
      <c r="Z308" s="14">
        <v>8.4670000000000005</v>
      </c>
      <c r="AA308" s="14">
        <v>80.600999999999999</v>
      </c>
      <c r="AB308" s="14">
        <v>76.11</v>
      </c>
      <c r="AC308" s="14">
        <v>78.263000000000005</v>
      </c>
      <c r="AD308" s="14">
        <v>471.45499999999998</v>
      </c>
      <c r="AE308" s="14">
        <v>463.43700000000001</v>
      </c>
      <c r="AF308" s="14">
        <v>467.39299999999997</v>
      </c>
      <c r="AG308" s="14">
        <v>11.061</v>
      </c>
      <c r="AH308" s="19">
        <v>6.89368570906435</v>
      </c>
      <c r="AI308" s="19">
        <v>1.4700308642567099</v>
      </c>
      <c r="AJ308" s="19">
        <v>4.15829634920921</v>
      </c>
      <c r="AK308" s="14">
        <v>6.04</v>
      </c>
      <c r="AL308" s="14">
        <v>1.194</v>
      </c>
      <c r="AM308" s="14">
        <v>3.5179999999999998</v>
      </c>
      <c r="AN308" s="14">
        <v>67.456999999999994</v>
      </c>
      <c r="AO308" s="14">
        <v>56.304000000000002</v>
      </c>
      <c r="AP308" s="14">
        <v>61.707000000000001</v>
      </c>
      <c r="AQ308" s="14">
        <v>1.0640000000000001</v>
      </c>
      <c r="AR308" s="14">
        <v>0.53300000000000003</v>
      </c>
      <c r="AS308" s="14">
        <v>0.78800000000000003</v>
      </c>
      <c r="AT308" s="14">
        <v>11.154</v>
      </c>
      <c r="AU308" s="14">
        <v>1.2789999999999999</v>
      </c>
      <c r="AV308" s="14">
        <v>6.0140000000000002</v>
      </c>
      <c r="AW308" s="14">
        <v>606.02099999999996</v>
      </c>
      <c r="AX308" s="14">
        <v>538.56600000000003</v>
      </c>
      <c r="AY308" s="14">
        <v>571.07799999999997</v>
      </c>
      <c r="AZ308" s="14">
        <v>6.06</v>
      </c>
      <c r="BA308" s="14">
        <v>5.3860000000000001</v>
      </c>
      <c r="BB308" s="14">
        <v>5.7110000000000003</v>
      </c>
      <c r="BC308" s="14">
        <v>39.637</v>
      </c>
      <c r="BD308" s="14">
        <v>9.2940000000000005</v>
      </c>
      <c r="BE308" s="14">
        <v>14.28</v>
      </c>
      <c r="BF308" s="14">
        <v>17.314</v>
      </c>
      <c r="BG308" s="14">
        <v>57.863999999999997</v>
      </c>
      <c r="BH308" s="15">
        <v>9.2322896078227394</v>
      </c>
    </row>
    <row r="309" spans="1:60" ht="15.75" x14ac:dyDescent="0.25">
      <c r="A309" s="21">
        <v>2007</v>
      </c>
      <c r="B309" t="s">
        <v>10</v>
      </c>
      <c r="C309" s="14">
        <v>20.898</v>
      </c>
      <c r="D309" s="14">
        <v>6.1289999999999996</v>
      </c>
      <c r="E309" s="14">
        <v>13.393000000000001</v>
      </c>
      <c r="F309" s="14">
        <v>13.43</v>
      </c>
      <c r="G309" s="14">
        <v>17.992000000000001</v>
      </c>
      <c r="H309" s="14">
        <v>3.1659999999999999</v>
      </c>
      <c r="I309" s="14">
        <v>2.452</v>
      </c>
      <c r="J309" s="14">
        <v>2.8029999999999999</v>
      </c>
      <c r="K309" s="14">
        <v>11.019</v>
      </c>
      <c r="L309" s="14">
        <v>5.149</v>
      </c>
      <c r="M309" s="14">
        <v>8.0359999999999996</v>
      </c>
      <c r="N309" s="14">
        <v>45.378999999999998</v>
      </c>
      <c r="O309" s="14">
        <v>106.39</v>
      </c>
      <c r="P309" s="14">
        <v>25.376000000000001</v>
      </c>
      <c r="Q309" s="14">
        <v>65.221999999999994</v>
      </c>
      <c r="R309" s="14">
        <v>65.986999999999995</v>
      </c>
      <c r="S309" s="14">
        <v>76.004999999999995</v>
      </c>
      <c r="T309" s="14">
        <v>71.14</v>
      </c>
      <c r="U309" s="14">
        <v>12.159000000000001</v>
      </c>
      <c r="V309" s="14">
        <v>14.343</v>
      </c>
      <c r="W309" s="14">
        <v>13.269</v>
      </c>
      <c r="X309" s="14">
        <v>19.632000000000001</v>
      </c>
      <c r="Y309" s="14">
        <v>1.103</v>
      </c>
      <c r="Z309" s="14">
        <v>10.215999999999999</v>
      </c>
      <c r="AA309" s="14">
        <v>81.945999999999998</v>
      </c>
      <c r="AB309" s="14">
        <v>56.512999999999998</v>
      </c>
      <c r="AC309" s="14">
        <v>69.022000000000006</v>
      </c>
      <c r="AD309" s="14">
        <v>388.452</v>
      </c>
      <c r="AE309" s="14">
        <v>330.62099999999998</v>
      </c>
      <c r="AF309" s="14">
        <v>359.12700000000001</v>
      </c>
      <c r="AG309" s="14">
        <v>9.1189999999999998</v>
      </c>
      <c r="AH309" s="19">
        <v>7.6527896081771702</v>
      </c>
      <c r="AI309" s="19">
        <v>1.96077790595456</v>
      </c>
      <c r="AJ309" s="19">
        <v>4.7811786429696097</v>
      </c>
      <c r="AK309" s="14">
        <v>7.3460000000000001</v>
      </c>
      <c r="AL309" s="14">
        <v>1.3480000000000001</v>
      </c>
      <c r="AM309" s="14">
        <v>4.298</v>
      </c>
      <c r="AN309" s="14">
        <v>46.356000000000002</v>
      </c>
      <c r="AO309" s="14">
        <v>40.822000000000003</v>
      </c>
      <c r="AP309" s="14">
        <v>43.606000000000002</v>
      </c>
      <c r="AQ309" s="14">
        <v>4.306</v>
      </c>
      <c r="AR309" s="14">
        <v>1.3480000000000001</v>
      </c>
      <c r="AS309" s="14">
        <v>2.8029999999999999</v>
      </c>
      <c r="AT309" s="14">
        <v>4.18</v>
      </c>
      <c r="AU309" s="14">
        <v>1.5940000000000001</v>
      </c>
      <c r="AV309" s="14">
        <v>2.8660000000000001</v>
      </c>
      <c r="AW309" s="14">
        <v>552.97699999999998</v>
      </c>
      <c r="AX309" s="14">
        <v>406.74799999999999</v>
      </c>
      <c r="AY309" s="14">
        <v>478.79399999999998</v>
      </c>
      <c r="AZ309" s="14">
        <v>5.53</v>
      </c>
      <c r="BA309" s="14">
        <v>4.0670000000000002</v>
      </c>
      <c r="BB309" s="14">
        <v>4.7880000000000003</v>
      </c>
      <c r="BC309" s="14">
        <v>9.3629999999999995</v>
      </c>
      <c r="BD309" s="14">
        <v>8.8119999999999994</v>
      </c>
      <c r="BE309" s="14">
        <v>16.29</v>
      </c>
      <c r="BF309" s="14">
        <v>19.024000000000001</v>
      </c>
      <c r="BG309" s="14">
        <v>37.094000000000001</v>
      </c>
      <c r="BH309" s="15">
        <v>6.623920300990938</v>
      </c>
    </row>
    <row r="310" spans="1:60" ht="15.75" x14ac:dyDescent="0.25">
      <c r="A310" s="21">
        <v>2007</v>
      </c>
      <c r="B310" t="s">
        <v>11</v>
      </c>
      <c r="C310" s="14">
        <v>22.369</v>
      </c>
      <c r="D310" s="14">
        <v>5.0510000000000002</v>
      </c>
      <c r="E310" s="14">
        <v>13.353999999999999</v>
      </c>
      <c r="F310" s="14">
        <v>10.975</v>
      </c>
      <c r="G310" s="14">
        <v>15.319000000000001</v>
      </c>
      <c r="H310" s="14">
        <v>2.8210000000000002</v>
      </c>
      <c r="I310" s="14">
        <v>2.891</v>
      </c>
      <c r="J310" s="14">
        <v>2.8580000000000001</v>
      </c>
      <c r="K310" s="14">
        <v>6.6749999999999998</v>
      </c>
      <c r="L310" s="14">
        <v>3.77</v>
      </c>
      <c r="M310" s="14">
        <v>5.1630000000000003</v>
      </c>
      <c r="N310" s="14">
        <v>48.804000000000002</v>
      </c>
      <c r="O310" s="14">
        <v>75.290999999999997</v>
      </c>
      <c r="P310" s="14">
        <v>18.262</v>
      </c>
      <c r="Q310" s="14">
        <v>45.625</v>
      </c>
      <c r="R310" s="14">
        <v>72.111999999999995</v>
      </c>
      <c r="S310" s="14">
        <v>72.391000000000005</v>
      </c>
      <c r="T310" s="14">
        <v>72.275999999999996</v>
      </c>
      <c r="U310" s="14">
        <v>13.071999999999999</v>
      </c>
      <c r="V310" s="14">
        <v>15.664</v>
      </c>
      <c r="W310" s="14">
        <v>14.420999999999999</v>
      </c>
      <c r="X310" s="14">
        <v>7.5490000000000004</v>
      </c>
      <c r="Y310" s="14">
        <v>1.0980000000000001</v>
      </c>
      <c r="Z310" s="14">
        <v>4.1909999999999998</v>
      </c>
      <c r="AA310" s="14">
        <v>51.77</v>
      </c>
      <c r="AB310" s="14">
        <v>42.234000000000002</v>
      </c>
      <c r="AC310" s="14">
        <v>46.805999999999997</v>
      </c>
      <c r="AD310" s="14">
        <v>370.65300000000002</v>
      </c>
      <c r="AE310" s="14">
        <v>321.69499999999999</v>
      </c>
      <c r="AF310" s="14">
        <v>345.226</v>
      </c>
      <c r="AG310" s="14">
        <v>9.2569999999999997</v>
      </c>
      <c r="AH310" s="19">
        <v>11.3828641747423</v>
      </c>
      <c r="AI310" s="19">
        <v>2.45208762252186</v>
      </c>
      <c r="AJ310" s="19">
        <v>6.7306289306013198</v>
      </c>
      <c r="AK310" s="14">
        <v>8.86</v>
      </c>
      <c r="AL310" s="14">
        <v>1.72</v>
      </c>
      <c r="AM310" s="14">
        <v>5.1440000000000001</v>
      </c>
      <c r="AN310" s="14">
        <v>59.16</v>
      </c>
      <c r="AO310" s="14">
        <v>49.188000000000002</v>
      </c>
      <c r="AP310" s="14">
        <v>54.026000000000003</v>
      </c>
      <c r="AQ310" s="14">
        <v>0.91400000000000003</v>
      </c>
      <c r="AR310" s="14">
        <v>0.51200000000000001</v>
      </c>
      <c r="AS310" s="14">
        <v>0.70499999999999996</v>
      </c>
      <c r="AT310" s="14">
        <v>3.9729999999999999</v>
      </c>
      <c r="AU310" s="14">
        <v>0.76900000000000002</v>
      </c>
      <c r="AV310" s="14">
        <v>2.3050000000000002</v>
      </c>
      <c r="AW310" s="14">
        <v>511.46100000000001</v>
      </c>
      <c r="AX310" s="14">
        <v>394.67099999999999</v>
      </c>
      <c r="AY310" s="14">
        <v>450.80200000000002</v>
      </c>
      <c r="AZ310" s="14">
        <v>5.1150000000000002</v>
      </c>
      <c r="BA310" s="14">
        <v>3.9470000000000001</v>
      </c>
      <c r="BB310" s="14">
        <v>4.508</v>
      </c>
      <c r="BC310" s="14">
        <v>19.928999999999998</v>
      </c>
      <c r="BD310" s="14">
        <v>11.853999999999999</v>
      </c>
      <c r="BE310" s="14">
        <v>17.678000000000001</v>
      </c>
      <c r="BF310" s="14">
        <v>20.722000000000001</v>
      </c>
      <c r="BG310" s="14">
        <v>33.844999999999999</v>
      </c>
      <c r="BH310" s="15">
        <v>9.4342815561910882</v>
      </c>
    </row>
    <row r="311" spans="1:60" ht="15.75" x14ac:dyDescent="0.25">
      <c r="A311" s="21">
        <v>2007</v>
      </c>
      <c r="B311" t="s">
        <v>12</v>
      </c>
      <c r="C311" s="14">
        <v>10.863</v>
      </c>
      <c r="D311" s="14">
        <v>1.984</v>
      </c>
      <c r="E311" s="14">
        <v>6.2869999999999999</v>
      </c>
      <c r="F311" s="14">
        <v>16.966999999999999</v>
      </c>
      <c r="G311" s="14">
        <v>10.797000000000001</v>
      </c>
      <c r="H311" s="14">
        <v>2.173</v>
      </c>
      <c r="I311" s="14">
        <v>1.8680000000000001</v>
      </c>
      <c r="J311" s="14">
        <v>2.0150000000000001</v>
      </c>
      <c r="K311" s="14">
        <v>5.7729999999999997</v>
      </c>
      <c r="L311" s="14">
        <v>3.5019999999999998</v>
      </c>
      <c r="M311" s="14">
        <v>4.6020000000000003</v>
      </c>
      <c r="N311" s="14">
        <v>40.076000000000001</v>
      </c>
      <c r="O311" s="14">
        <v>116.696</v>
      </c>
      <c r="P311" s="14">
        <v>24.861000000000001</v>
      </c>
      <c r="Q311" s="14">
        <v>69.424000000000007</v>
      </c>
      <c r="R311" s="14">
        <v>46.679000000000002</v>
      </c>
      <c r="S311" s="14">
        <v>49.139000000000003</v>
      </c>
      <c r="T311" s="14">
        <v>47.947000000000003</v>
      </c>
      <c r="U311" s="14">
        <v>10.739000000000001</v>
      </c>
      <c r="V311" s="14">
        <v>13.073</v>
      </c>
      <c r="W311" s="14">
        <v>11.942</v>
      </c>
      <c r="X311" s="14">
        <v>41.651000000000003</v>
      </c>
      <c r="Y311" s="14">
        <v>4.7270000000000003</v>
      </c>
      <c r="Z311" s="14">
        <v>22.62</v>
      </c>
      <c r="AA311" s="14">
        <v>38.049999999999997</v>
      </c>
      <c r="AB311" s="14">
        <v>29.588999999999999</v>
      </c>
      <c r="AC311" s="14">
        <v>33.689</v>
      </c>
      <c r="AD311" s="14">
        <v>293.29300000000001</v>
      </c>
      <c r="AE311" s="14">
        <v>244.70500000000001</v>
      </c>
      <c r="AF311" s="14">
        <v>268.25</v>
      </c>
      <c r="AG311" s="14">
        <v>7.8209999999999997</v>
      </c>
      <c r="AH311" s="19">
        <v>2.39242081087116</v>
      </c>
      <c r="AI311" s="19">
        <v>1.5092608244186301</v>
      </c>
      <c r="AJ311" s="19">
        <v>1.93865175300646</v>
      </c>
      <c r="AK311" s="14">
        <v>2.7930000000000001</v>
      </c>
      <c r="AL311" s="14">
        <v>0.875</v>
      </c>
      <c r="AM311" s="14">
        <v>1.8049999999999999</v>
      </c>
      <c r="AN311" s="14">
        <v>59.527999999999999</v>
      </c>
      <c r="AO311" s="14">
        <v>48.847999999999999</v>
      </c>
      <c r="AP311" s="14">
        <v>54.052999999999997</v>
      </c>
      <c r="AQ311" s="14">
        <v>4.718</v>
      </c>
      <c r="AR311" s="14">
        <v>1.6919999999999999</v>
      </c>
      <c r="AS311" s="14">
        <v>3.1579999999999999</v>
      </c>
      <c r="AT311" s="14">
        <v>8.3179999999999996</v>
      </c>
      <c r="AU311" s="14">
        <v>2.4510000000000001</v>
      </c>
      <c r="AV311" s="14">
        <v>5.2939999999999996</v>
      </c>
      <c r="AW311" s="14">
        <v>489.19400000000002</v>
      </c>
      <c r="AX311" s="14">
        <v>330.96100000000001</v>
      </c>
      <c r="AY311" s="14">
        <v>407.72899999999998</v>
      </c>
      <c r="AZ311" s="14">
        <v>4.8920000000000003</v>
      </c>
      <c r="BA311" s="14">
        <v>3.31</v>
      </c>
      <c r="BB311" s="14">
        <v>4.077</v>
      </c>
      <c r="BC311" s="14">
        <v>16.216000000000001</v>
      </c>
      <c r="BD311" s="14">
        <v>28.69</v>
      </c>
      <c r="BE311" s="14">
        <v>18.494</v>
      </c>
      <c r="BF311" s="14">
        <v>22.021000000000001</v>
      </c>
      <c r="BG311" s="14">
        <v>76.635000000000005</v>
      </c>
      <c r="BH311" s="15">
        <v>6.4780333600756768</v>
      </c>
    </row>
    <row r="312" spans="1:60" ht="15.75" x14ac:dyDescent="0.25">
      <c r="A312" s="21">
        <v>2007</v>
      </c>
      <c r="B312" t="s">
        <v>13</v>
      </c>
      <c r="C312" s="14">
        <v>11.228</v>
      </c>
      <c r="D312" s="14">
        <v>3.6619999999999999</v>
      </c>
      <c r="E312" s="14">
        <v>7.3090000000000002</v>
      </c>
      <c r="F312" s="14">
        <v>10.513</v>
      </c>
      <c r="G312" s="14">
        <v>10.664999999999999</v>
      </c>
      <c r="H312" s="14">
        <v>3.77</v>
      </c>
      <c r="I312" s="14">
        <v>3.28</v>
      </c>
      <c r="J312" s="14">
        <v>3.516</v>
      </c>
      <c r="K312" s="14">
        <v>4.3440000000000003</v>
      </c>
      <c r="L312" s="14">
        <v>2.746</v>
      </c>
      <c r="M312" s="14">
        <v>3.516</v>
      </c>
      <c r="N312" s="14">
        <v>40.670999999999999</v>
      </c>
      <c r="O312" s="14">
        <v>72.364999999999995</v>
      </c>
      <c r="P312" s="14">
        <v>21.818000000000001</v>
      </c>
      <c r="Q312" s="14">
        <v>46.186</v>
      </c>
      <c r="R312" s="14">
        <v>55.892000000000003</v>
      </c>
      <c r="S312" s="14">
        <v>59.732999999999997</v>
      </c>
      <c r="T312" s="14">
        <v>57.881</v>
      </c>
      <c r="U312" s="14">
        <v>11.064</v>
      </c>
      <c r="V312" s="14">
        <v>15.180999999999999</v>
      </c>
      <c r="W312" s="14">
        <v>13.196</v>
      </c>
      <c r="X312" s="14">
        <v>5.6550000000000002</v>
      </c>
      <c r="Y312" s="14">
        <v>0.99199999999999999</v>
      </c>
      <c r="Z312" s="14">
        <v>3.24</v>
      </c>
      <c r="AA312" s="14">
        <v>58.761000000000003</v>
      </c>
      <c r="AB312" s="14">
        <v>44.780999999999999</v>
      </c>
      <c r="AC312" s="14">
        <v>51.52</v>
      </c>
      <c r="AD312" s="14">
        <v>387.31099999999998</v>
      </c>
      <c r="AE312" s="14">
        <v>327.80599999999998</v>
      </c>
      <c r="AF312" s="14">
        <v>356.49299999999999</v>
      </c>
      <c r="AG312" s="14">
        <v>8.6869999999999994</v>
      </c>
      <c r="AH312" s="19">
        <v>2.1842120782559502</v>
      </c>
      <c r="AI312" s="19">
        <v>1.0151336118859999</v>
      </c>
      <c r="AJ312" s="19">
        <v>1.5783210241830301</v>
      </c>
      <c r="AK312" s="14">
        <v>1.8029999999999999</v>
      </c>
      <c r="AL312" s="14">
        <v>0.45800000000000002</v>
      </c>
      <c r="AM312" s="14">
        <v>1.1060000000000001</v>
      </c>
      <c r="AN312" s="14">
        <v>55.4</v>
      </c>
      <c r="AO312" s="14">
        <v>46.764000000000003</v>
      </c>
      <c r="AP312" s="14">
        <v>50.927999999999997</v>
      </c>
      <c r="AQ312" s="14">
        <v>1.2290000000000001</v>
      </c>
      <c r="AR312" s="14">
        <v>0.83899999999999997</v>
      </c>
      <c r="AS312" s="14">
        <v>1.0269999999999999</v>
      </c>
      <c r="AT312" s="14">
        <v>2.786</v>
      </c>
      <c r="AU312" s="14">
        <v>0.99199999999999999</v>
      </c>
      <c r="AV312" s="14">
        <v>1.857</v>
      </c>
      <c r="AW312" s="14">
        <v>520.48500000000001</v>
      </c>
      <c r="AX312" s="14">
        <v>402.56700000000001</v>
      </c>
      <c r="AY312" s="14">
        <v>459.41500000000002</v>
      </c>
      <c r="AZ312" s="14">
        <v>5.2050000000000001</v>
      </c>
      <c r="BA312" s="14">
        <v>4.0259999999999998</v>
      </c>
      <c r="BB312" s="14">
        <v>4.5940000000000003</v>
      </c>
      <c r="BC312" s="14">
        <v>12.746</v>
      </c>
      <c r="BD312" s="14">
        <v>19.119</v>
      </c>
      <c r="BE312" s="14">
        <v>17.89</v>
      </c>
      <c r="BF312" s="14">
        <v>20.789000000000001</v>
      </c>
      <c r="BG312" s="14">
        <v>55.29</v>
      </c>
      <c r="BH312" s="15">
        <v>7.5932103429845741</v>
      </c>
    </row>
    <row r="313" spans="1:60" ht="15.75" x14ac:dyDescent="0.25">
      <c r="A313" s="21">
        <v>2007</v>
      </c>
      <c r="B313" t="s">
        <v>14</v>
      </c>
      <c r="C313" s="14">
        <v>29.152000000000001</v>
      </c>
      <c r="D313" s="14">
        <v>8.3070000000000004</v>
      </c>
      <c r="E313" s="14">
        <v>18.491</v>
      </c>
      <c r="F313" s="14">
        <v>12.776999999999999</v>
      </c>
      <c r="G313" s="14">
        <v>18.757000000000001</v>
      </c>
      <c r="H313" s="14">
        <v>4.0339999999999998</v>
      </c>
      <c r="I313" s="14">
        <v>4.29</v>
      </c>
      <c r="J313" s="14">
        <v>4.165</v>
      </c>
      <c r="K313" s="14">
        <v>10.7</v>
      </c>
      <c r="L313" s="14">
        <v>5.383</v>
      </c>
      <c r="M313" s="14">
        <v>7.9809999999999999</v>
      </c>
      <c r="N313" s="14">
        <v>67.747</v>
      </c>
      <c r="O313" s="14">
        <v>79.218000000000004</v>
      </c>
      <c r="P313" s="14">
        <v>23.364999999999998</v>
      </c>
      <c r="Q313" s="14">
        <v>50.664999999999999</v>
      </c>
      <c r="R313" s="14">
        <v>61.652000000000001</v>
      </c>
      <c r="S313" s="14">
        <v>62.087000000000003</v>
      </c>
      <c r="T313" s="14">
        <v>61.875</v>
      </c>
      <c r="U313" s="14">
        <v>11.843999999999999</v>
      </c>
      <c r="V313" s="14">
        <v>15.03</v>
      </c>
      <c r="W313" s="14">
        <v>13.474</v>
      </c>
      <c r="X313" s="14">
        <v>10.728</v>
      </c>
      <c r="Y313" s="14">
        <v>1.5029999999999999</v>
      </c>
      <c r="Z313" s="14">
        <v>6.01</v>
      </c>
      <c r="AA313" s="14">
        <v>57.332000000000001</v>
      </c>
      <c r="AB313" s="14">
        <v>45.116999999999997</v>
      </c>
      <c r="AC313" s="14">
        <v>51.098999999999997</v>
      </c>
      <c r="AD313" s="14">
        <v>394.94499999999999</v>
      </c>
      <c r="AE313" s="14">
        <v>349.43299999999999</v>
      </c>
      <c r="AF313" s="14">
        <v>371.779</v>
      </c>
      <c r="AG313" s="14">
        <v>13.532</v>
      </c>
      <c r="AH313" s="19">
        <v>9.0219128095504004</v>
      </c>
      <c r="AI313" s="19">
        <v>2.6933811250762498</v>
      </c>
      <c r="AJ313" s="19">
        <v>5.8196990920901097</v>
      </c>
      <c r="AK313" s="14">
        <v>7.9820000000000002</v>
      </c>
      <c r="AL313" s="14">
        <v>1.8859999999999999</v>
      </c>
      <c r="AM313" s="14">
        <v>4.8639999999999999</v>
      </c>
      <c r="AN313" s="14">
        <v>62.31</v>
      </c>
      <c r="AO313" s="14">
        <v>52.96</v>
      </c>
      <c r="AP313" s="14">
        <v>57.57</v>
      </c>
      <c r="AQ313" s="14">
        <v>2.4889999999999999</v>
      </c>
      <c r="AR313" s="14">
        <v>1.1200000000000001</v>
      </c>
      <c r="AS313" s="14">
        <v>1.7889999999999999</v>
      </c>
      <c r="AT313" s="14">
        <v>7.1239999999999997</v>
      </c>
      <c r="AU313" s="14">
        <v>1.1200000000000001</v>
      </c>
      <c r="AV313" s="14">
        <v>4.0529999999999999</v>
      </c>
      <c r="AW313" s="14">
        <v>541.50800000000004</v>
      </c>
      <c r="AX313" s="14">
        <v>429.85700000000003</v>
      </c>
      <c r="AY313" s="14">
        <v>484.57100000000003</v>
      </c>
      <c r="AZ313" s="14">
        <v>5.415</v>
      </c>
      <c r="BA313" s="14">
        <v>4.2990000000000004</v>
      </c>
      <c r="BB313" s="14">
        <v>4.8460000000000001</v>
      </c>
      <c r="BC313" s="14">
        <v>14.388999999999999</v>
      </c>
      <c r="BD313" s="14">
        <v>7.2610000000000001</v>
      </c>
      <c r="BE313" s="14">
        <v>15.984999999999999</v>
      </c>
      <c r="BF313" s="14">
        <v>18.896999999999998</v>
      </c>
      <c r="BG313" s="14">
        <v>29.658000000000001</v>
      </c>
      <c r="BH313" s="15">
        <v>8.2268973120740689</v>
      </c>
    </row>
    <row r="314" spans="1:60" ht="15.75" x14ac:dyDescent="0.25">
      <c r="A314" s="21">
        <v>2007</v>
      </c>
      <c r="B314" t="s">
        <v>15</v>
      </c>
      <c r="C314" s="14">
        <v>15.864000000000001</v>
      </c>
      <c r="D314" s="14">
        <v>4.5119999999999996</v>
      </c>
      <c r="E314" s="14">
        <v>10.064</v>
      </c>
      <c r="F314" s="14">
        <v>11.678000000000001</v>
      </c>
      <c r="G314" s="14">
        <v>14.148999999999999</v>
      </c>
      <c r="H314" s="14">
        <v>2.8530000000000002</v>
      </c>
      <c r="I314" s="14">
        <v>3.0209999999999999</v>
      </c>
      <c r="J314" s="14">
        <v>2.9390000000000001</v>
      </c>
      <c r="K314" s="14">
        <v>5.0309999999999997</v>
      </c>
      <c r="L314" s="14">
        <v>2.5329999999999999</v>
      </c>
      <c r="M314" s="14">
        <v>3.754</v>
      </c>
      <c r="N314" s="14">
        <v>30.303999999999998</v>
      </c>
      <c r="O314" s="14">
        <v>66.875</v>
      </c>
      <c r="P314" s="14">
        <v>18.100000000000001</v>
      </c>
      <c r="Q314" s="14">
        <v>41.98</v>
      </c>
      <c r="R314" s="14">
        <v>64.876000000000005</v>
      </c>
      <c r="S314" s="14">
        <v>66.436000000000007</v>
      </c>
      <c r="T314" s="14">
        <v>65.673000000000002</v>
      </c>
      <c r="U314" s="14">
        <v>9.8960000000000008</v>
      </c>
      <c r="V314" s="14">
        <v>12.901999999999999</v>
      </c>
      <c r="W314" s="14">
        <v>11.432</v>
      </c>
      <c r="X314" s="14">
        <v>15.754</v>
      </c>
      <c r="Y314" s="14">
        <v>2.5720000000000001</v>
      </c>
      <c r="Z314" s="14">
        <v>9.0259999999999998</v>
      </c>
      <c r="AA314" s="14">
        <v>39.170999999999999</v>
      </c>
      <c r="AB314" s="14">
        <v>30.420999999999999</v>
      </c>
      <c r="AC314" s="14">
        <v>34.707000000000001</v>
      </c>
      <c r="AD314" s="14">
        <v>330.21100000000001</v>
      </c>
      <c r="AE314" s="14">
        <v>293.791</v>
      </c>
      <c r="AF314" s="14">
        <v>311.67</v>
      </c>
      <c r="AG314" s="14">
        <v>5.665</v>
      </c>
      <c r="AH314" s="19">
        <v>6.8171636703609204</v>
      </c>
      <c r="AI314" s="19">
        <v>2.1829256484961599</v>
      </c>
      <c r="AJ314" s="19">
        <v>4.47204960090966</v>
      </c>
      <c r="AK314" s="14">
        <v>4.907</v>
      </c>
      <c r="AL314" s="14">
        <v>1.3460000000000001</v>
      </c>
      <c r="AM314" s="14">
        <v>3.0870000000000002</v>
      </c>
      <c r="AN314" s="14">
        <v>61.444000000000003</v>
      </c>
      <c r="AO314" s="14">
        <v>50.276000000000003</v>
      </c>
      <c r="AP314" s="14">
        <v>55.765000000000001</v>
      </c>
      <c r="AQ314" s="14">
        <v>0.88200000000000001</v>
      </c>
      <c r="AR314" s="14">
        <v>0.51400000000000001</v>
      </c>
      <c r="AS314" s="14">
        <v>0.69399999999999995</v>
      </c>
      <c r="AT314" s="14">
        <v>5.0030000000000001</v>
      </c>
      <c r="AU314" s="14">
        <v>1.016</v>
      </c>
      <c r="AV314" s="14">
        <v>2.9660000000000002</v>
      </c>
      <c r="AW314" s="14">
        <v>460.87400000000002</v>
      </c>
      <c r="AX314" s="14">
        <v>364.62</v>
      </c>
      <c r="AY314" s="14">
        <v>411.82100000000003</v>
      </c>
      <c r="AZ314" s="14">
        <v>4.609</v>
      </c>
      <c r="BA314" s="14">
        <v>3.6459999999999999</v>
      </c>
      <c r="BB314" s="14">
        <v>4.1180000000000003</v>
      </c>
      <c r="BC314" s="14">
        <v>49.750999999999998</v>
      </c>
      <c r="BD314" s="14">
        <v>16.015999999999998</v>
      </c>
      <c r="BE314" s="14">
        <v>15.848000000000001</v>
      </c>
      <c r="BF314" s="14">
        <v>17.832000000000001</v>
      </c>
      <c r="BG314" s="14">
        <v>44.335000000000001</v>
      </c>
      <c r="BH314" s="15">
        <v>9.7012949427651307</v>
      </c>
    </row>
    <row r="315" spans="1:60" ht="15.75" x14ac:dyDescent="0.25">
      <c r="A315" s="21">
        <v>2007</v>
      </c>
      <c r="B315" t="s">
        <v>35</v>
      </c>
      <c r="C315" s="14">
        <v>21.628</v>
      </c>
      <c r="D315" s="14">
        <v>5.3710000000000004</v>
      </c>
      <c r="E315" s="14">
        <v>13.186999999999999</v>
      </c>
      <c r="F315" s="14">
        <v>15.728</v>
      </c>
      <c r="G315" s="14">
        <v>14.978999999999999</v>
      </c>
      <c r="H315" s="14">
        <v>3.9319999999999999</v>
      </c>
      <c r="I315" s="14">
        <v>3.641</v>
      </c>
      <c r="J315" s="14">
        <v>3.7810000000000001</v>
      </c>
      <c r="K315" s="14">
        <v>8.8480000000000008</v>
      </c>
      <c r="L315" s="14">
        <v>4.415</v>
      </c>
      <c r="M315" s="14">
        <v>6.5460000000000003</v>
      </c>
      <c r="N315" s="14">
        <v>58.396999999999998</v>
      </c>
      <c r="O315" s="14">
        <v>122.788</v>
      </c>
      <c r="P315" s="14">
        <v>27.765999999999998</v>
      </c>
      <c r="Q315" s="14">
        <v>73.475999999999999</v>
      </c>
      <c r="R315" s="14">
        <v>67.341999999999999</v>
      </c>
      <c r="S315" s="14">
        <v>72.009</v>
      </c>
      <c r="T315" s="14">
        <v>69.765000000000001</v>
      </c>
      <c r="U315" s="14">
        <v>13.96</v>
      </c>
      <c r="V315" s="14">
        <v>18.344000000000001</v>
      </c>
      <c r="W315" s="14">
        <v>16.236000000000001</v>
      </c>
      <c r="X315" s="14">
        <v>25.855</v>
      </c>
      <c r="Y315" s="14">
        <v>2.23</v>
      </c>
      <c r="Z315" s="14">
        <v>13.589</v>
      </c>
      <c r="AA315" s="14">
        <v>54.856999999999999</v>
      </c>
      <c r="AB315" s="14">
        <v>38.508000000000003</v>
      </c>
      <c r="AC315" s="14">
        <v>46.368000000000002</v>
      </c>
      <c r="AD315" s="14">
        <v>396.03899999999999</v>
      </c>
      <c r="AE315" s="14">
        <v>336.42200000000003</v>
      </c>
      <c r="AF315" s="14">
        <v>365.22699999999998</v>
      </c>
      <c r="AG315" s="14">
        <v>12.24</v>
      </c>
      <c r="AH315" s="19">
        <v>5.9106742922931197</v>
      </c>
      <c r="AI315" s="19">
        <v>2.1362322796565398</v>
      </c>
      <c r="AJ315" s="19">
        <v>3.9485260275730498</v>
      </c>
      <c r="AK315" s="14">
        <v>5.702</v>
      </c>
      <c r="AL315" s="14">
        <v>1.2290000000000001</v>
      </c>
      <c r="AM315" s="14">
        <v>3.38</v>
      </c>
      <c r="AN315" s="14">
        <v>55.496000000000002</v>
      </c>
      <c r="AO315" s="14">
        <v>45.063000000000002</v>
      </c>
      <c r="AP315" s="14">
        <v>50.125999999999998</v>
      </c>
      <c r="AQ315" s="14">
        <v>1.4750000000000001</v>
      </c>
      <c r="AR315" s="14">
        <v>0.54600000000000004</v>
      </c>
      <c r="AS315" s="14">
        <v>0.99299999999999999</v>
      </c>
      <c r="AT315" s="14">
        <v>3.9820000000000002</v>
      </c>
      <c r="AU315" s="14">
        <v>0.72799999999999998</v>
      </c>
      <c r="AV315" s="14">
        <v>2.2919999999999998</v>
      </c>
      <c r="AW315" s="14">
        <v>590.74099999999999</v>
      </c>
      <c r="AX315" s="14">
        <v>419.44600000000003</v>
      </c>
      <c r="AY315" s="14">
        <v>502.01600000000002</v>
      </c>
      <c r="AZ315" s="14">
        <v>5.907</v>
      </c>
      <c r="BA315" s="14">
        <v>4.194</v>
      </c>
      <c r="BB315" s="14">
        <v>5.0199999999999996</v>
      </c>
      <c r="BC315" s="14">
        <v>23.190999999999999</v>
      </c>
      <c r="BD315" s="14">
        <v>14.522</v>
      </c>
      <c r="BE315" s="14">
        <v>16.920999999999999</v>
      </c>
      <c r="BF315" s="14">
        <v>20.305</v>
      </c>
      <c r="BG315" s="14">
        <v>40.673000000000002</v>
      </c>
      <c r="BH315" s="15">
        <v>6.9561771270049846</v>
      </c>
    </row>
    <row r="316" spans="1:60" ht="15.75" x14ac:dyDescent="0.25">
      <c r="A316" s="21">
        <v>2007</v>
      </c>
      <c r="B316" t="s">
        <v>16</v>
      </c>
      <c r="C316" s="14">
        <v>13.554</v>
      </c>
      <c r="D316" s="14">
        <v>3.9510000000000001</v>
      </c>
      <c r="E316" s="14">
        <v>8.6440000000000001</v>
      </c>
      <c r="F316" s="14">
        <v>16.640999999999998</v>
      </c>
      <c r="G316" s="14">
        <v>17.721</v>
      </c>
      <c r="H316" s="14">
        <v>3.7509999999999999</v>
      </c>
      <c r="I316" s="14">
        <v>3.5</v>
      </c>
      <c r="J316" s="14">
        <v>3.621</v>
      </c>
      <c r="K316" s="14">
        <v>7.3819999999999997</v>
      </c>
      <c r="L316" s="14">
        <v>3.8380000000000001</v>
      </c>
      <c r="M316" s="14">
        <v>5.5490000000000004</v>
      </c>
      <c r="N316" s="14">
        <v>49.048999999999999</v>
      </c>
      <c r="O316" s="14">
        <v>75.271000000000001</v>
      </c>
      <c r="P316" s="14">
        <v>20.998000000000001</v>
      </c>
      <c r="Q316" s="14">
        <v>47.250999999999998</v>
      </c>
      <c r="R316" s="14">
        <v>64.38</v>
      </c>
      <c r="S316" s="14">
        <v>71.349000000000004</v>
      </c>
      <c r="T316" s="14">
        <v>67.984999999999999</v>
      </c>
      <c r="U316" s="14">
        <v>13.07</v>
      </c>
      <c r="V316" s="14">
        <v>16.143999999999998</v>
      </c>
      <c r="W316" s="14">
        <v>14.66</v>
      </c>
      <c r="X316" s="14">
        <v>13.554</v>
      </c>
      <c r="Y316" s="14">
        <v>2.032</v>
      </c>
      <c r="Z316" s="14">
        <v>7.593</v>
      </c>
      <c r="AA316" s="14">
        <v>56.151000000000003</v>
      </c>
      <c r="AB316" s="14">
        <v>39.963999999999999</v>
      </c>
      <c r="AC316" s="14">
        <v>47.776000000000003</v>
      </c>
      <c r="AD316" s="14">
        <v>398.983</v>
      </c>
      <c r="AE316" s="14">
        <v>351.21199999999999</v>
      </c>
      <c r="AF316" s="14">
        <v>374.44299999999998</v>
      </c>
      <c r="AG316" s="14">
        <v>10.77</v>
      </c>
      <c r="AH316" s="19">
        <v>5.1580291170743697</v>
      </c>
      <c r="AI316" s="19">
        <v>1.8408634876999601</v>
      </c>
      <c r="AJ316" s="19">
        <v>3.4584125886218202</v>
      </c>
      <c r="AK316" s="14">
        <v>4.4779999999999998</v>
      </c>
      <c r="AL316" s="14">
        <v>1.355</v>
      </c>
      <c r="AM316" s="14">
        <v>2.8620000000000001</v>
      </c>
      <c r="AN316" s="14">
        <v>63.531999999999996</v>
      </c>
      <c r="AO316" s="14">
        <v>48.430999999999997</v>
      </c>
      <c r="AP316" s="14">
        <v>55.72</v>
      </c>
      <c r="AQ316" s="14">
        <v>1.452</v>
      </c>
      <c r="AR316" s="14">
        <v>0.67700000000000005</v>
      </c>
      <c r="AS316" s="14">
        <v>1.0509999999999999</v>
      </c>
      <c r="AT316" s="14">
        <v>8.4710000000000001</v>
      </c>
      <c r="AU316" s="14">
        <v>1.016</v>
      </c>
      <c r="AV316" s="14">
        <v>4.6139999999999999</v>
      </c>
      <c r="AW316" s="14">
        <v>544.20000000000005</v>
      </c>
      <c r="AX316" s="14">
        <v>426.96300000000002</v>
      </c>
      <c r="AY316" s="14">
        <v>483.78</v>
      </c>
      <c r="AZ316" s="14">
        <v>5.4420000000000002</v>
      </c>
      <c r="BA316" s="14">
        <v>4.2699999999999996</v>
      </c>
      <c r="BB316" s="14">
        <v>4.8380000000000001</v>
      </c>
      <c r="BC316" s="14">
        <v>10.227</v>
      </c>
      <c r="BD316" s="14">
        <v>13.234999999999999</v>
      </c>
      <c r="BE316" s="14">
        <v>15.641999999999999</v>
      </c>
      <c r="BF316" s="14">
        <v>17.818000000000001</v>
      </c>
      <c r="BG316" s="14">
        <v>45.222999999999999</v>
      </c>
      <c r="BH316" s="15">
        <v>7.5673068226355937</v>
      </c>
    </row>
    <row r="317" spans="1:60" ht="15.75" x14ac:dyDescent="0.25">
      <c r="A317" s="21">
        <v>2007</v>
      </c>
      <c r="B317" t="s">
        <v>17</v>
      </c>
      <c r="C317" s="14">
        <v>30.516999999999999</v>
      </c>
      <c r="D317" s="14">
        <v>6.5789999999999997</v>
      </c>
      <c r="E317" s="14">
        <v>18.483000000000001</v>
      </c>
      <c r="F317" s="14">
        <v>16.233000000000001</v>
      </c>
      <c r="G317" s="14">
        <v>15.074</v>
      </c>
      <c r="H317" s="14">
        <v>5.0860000000000003</v>
      </c>
      <c r="I317" s="14">
        <v>2.7090000000000001</v>
      </c>
      <c r="J317" s="14">
        <v>3.891</v>
      </c>
      <c r="K317" s="14">
        <v>12.911</v>
      </c>
      <c r="L317" s="14">
        <v>5.0309999999999997</v>
      </c>
      <c r="M317" s="14">
        <v>8.9489999999999998</v>
      </c>
      <c r="N317" s="14">
        <v>71.149000000000001</v>
      </c>
      <c r="O317" s="14">
        <v>104.85299999999999</v>
      </c>
      <c r="P317" s="14">
        <v>24.574000000000002</v>
      </c>
      <c r="Q317" s="14">
        <v>64.494</v>
      </c>
      <c r="R317" s="14">
        <v>55.360999999999997</v>
      </c>
      <c r="S317" s="14">
        <v>58.048999999999999</v>
      </c>
      <c r="T317" s="14">
        <v>56.712000000000003</v>
      </c>
      <c r="U317" s="14">
        <v>11.933</v>
      </c>
      <c r="V317" s="14">
        <v>19.93</v>
      </c>
      <c r="W317" s="14">
        <v>15.952999999999999</v>
      </c>
      <c r="X317" s="14">
        <v>19.170999999999999</v>
      </c>
      <c r="Y317" s="14">
        <v>2.1280000000000001</v>
      </c>
      <c r="Z317" s="14">
        <v>10.603</v>
      </c>
      <c r="AA317" s="14">
        <v>71.989000000000004</v>
      </c>
      <c r="AB317" s="14">
        <v>46.631999999999998</v>
      </c>
      <c r="AC317" s="14">
        <v>59.241</v>
      </c>
      <c r="AD317" s="14">
        <v>400.43700000000001</v>
      </c>
      <c r="AE317" s="14">
        <v>319.07499999999999</v>
      </c>
      <c r="AF317" s="14">
        <v>359.72800000000001</v>
      </c>
      <c r="AG317" s="14">
        <v>15.65</v>
      </c>
      <c r="AH317" s="19">
        <v>3.6774169823116201</v>
      </c>
      <c r="AI317" s="19">
        <v>2.0852121964061401</v>
      </c>
      <c r="AJ317" s="19">
        <v>2.8782399824165701</v>
      </c>
      <c r="AK317" s="14">
        <v>6.0640000000000001</v>
      </c>
      <c r="AL317" s="14">
        <v>1.7410000000000001</v>
      </c>
      <c r="AM317" s="14">
        <v>3.891</v>
      </c>
      <c r="AN317" s="14">
        <v>59.078000000000003</v>
      </c>
      <c r="AO317" s="14">
        <v>43.73</v>
      </c>
      <c r="AP317" s="14">
        <v>51.362000000000002</v>
      </c>
      <c r="AQ317" s="14">
        <v>4.4989999999999997</v>
      </c>
      <c r="AR317" s="14">
        <v>2.9020000000000001</v>
      </c>
      <c r="AS317" s="14">
        <v>3.6970000000000001</v>
      </c>
      <c r="AT317" s="14">
        <v>10.759</v>
      </c>
      <c r="AU317" s="14">
        <v>1.9350000000000001</v>
      </c>
      <c r="AV317" s="14">
        <v>6.3230000000000004</v>
      </c>
      <c r="AW317" s="14">
        <v>574.54100000000005</v>
      </c>
      <c r="AX317" s="14">
        <v>395.31200000000001</v>
      </c>
      <c r="AY317" s="14">
        <v>484.63099999999997</v>
      </c>
      <c r="AZ317" s="14">
        <v>5.7450000000000001</v>
      </c>
      <c r="BA317" s="14">
        <v>3.9529999999999998</v>
      </c>
      <c r="BB317" s="14">
        <v>4.8460000000000001</v>
      </c>
      <c r="BC317" s="14">
        <v>16.518000000000001</v>
      </c>
      <c r="BD317" s="14">
        <v>3.6709999999999998</v>
      </c>
      <c r="BE317" s="14">
        <v>16.038</v>
      </c>
      <c r="BF317" s="14">
        <v>18.486999999999998</v>
      </c>
      <c r="BG317" s="14">
        <v>22.22</v>
      </c>
      <c r="BH317" s="15">
        <v>3.4663585459070307</v>
      </c>
    </row>
    <row r="318" spans="1:60" ht="15.75" x14ac:dyDescent="0.25">
      <c r="A318" s="21">
        <v>2007</v>
      </c>
      <c r="B318" t="s">
        <v>18</v>
      </c>
      <c r="C318" s="14">
        <v>16.608000000000001</v>
      </c>
      <c r="D318" s="14">
        <v>4.9489999999999998</v>
      </c>
      <c r="E318" s="14">
        <v>10.795999999999999</v>
      </c>
      <c r="F318" s="14">
        <v>10.545999999999999</v>
      </c>
      <c r="G318" s="14">
        <v>21.844000000000001</v>
      </c>
      <c r="H318" s="14">
        <v>4.8659999999999997</v>
      </c>
      <c r="I318" s="14">
        <v>4.0570000000000004</v>
      </c>
      <c r="J318" s="14">
        <v>4.4610000000000003</v>
      </c>
      <c r="K318" s="14">
        <v>12.59</v>
      </c>
      <c r="L318" s="14">
        <v>4.8150000000000004</v>
      </c>
      <c r="M318" s="14">
        <v>8.6999999999999993</v>
      </c>
      <c r="N318" s="14">
        <v>44.523000000000003</v>
      </c>
      <c r="O318" s="14">
        <v>61.253</v>
      </c>
      <c r="P318" s="14">
        <v>16.585000000000001</v>
      </c>
      <c r="Q318" s="14">
        <v>38.924999999999997</v>
      </c>
      <c r="R318" s="14">
        <v>56.252000000000002</v>
      </c>
      <c r="S318" s="14">
        <v>61.790999999999997</v>
      </c>
      <c r="T318" s="14">
        <v>59.024000000000001</v>
      </c>
      <c r="U318" s="14">
        <v>8.75</v>
      </c>
      <c r="V318" s="14">
        <v>12.750999999999999</v>
      </c>
      <c r="W318" s="14">
        <v>10.752000000000001</v>
      </c>
      <c r="X318" s="14">
        <v>11.026999999999999</v>
      </c>
      <c r="Y318" s="14">
        <v>0.93600000000000005</v>
      </c>
      <c r="Z318" s="14">
        <v>5.9779999999999998</v>
      </c>
      <c r="AA318" s="14">
        <v>81.878</v>
      </c>
      <c r="AB318" s="14">
        <v>54.390999999999998</v>
      </c>
      <c r="AC318" s="14">
        <v>68.125</v>
      </c>
      <c r="AD318" s="14">
        <v>380.41800000000001</v>
      </c>
      <c r="AE318" s="14">
        <v>330.57900000000001</v>
      </c>
      <c r="AF318" s="14">
        <v>355.48099999999999</v>
      </c>
      <c r="AG318" s="14">
        <v>9.1080000000000005</v>
      </c>
      <c r="AH318" s="19">
        <v>8.2735125927728408</v>
      </c>
      <c r="AI318" s="19">
        <v>2.2380849950078301</v>
      </c>
      <c r="AJ318" s="19">
        <v>5.2885357458895497</v>
      </c>
      <c r="AK318" s="14">
        <v>8.6159999999999997</v>
      </c>
      <c r="AL318" s="14">
        <v>1.56</v>
      </c>
      <c r="AM318" s="14">
        <v>5.0860000000000003</v>
      </c>
      <c r="AN318" s="14">
        <v>50.94</v>
      </c>
      <c r="AO318" s="14">
        <v>38.118000000000002</v>
      </c>
      <c r="AP318" s="14">
        <v>44.569000000000003</v>
      </c>
      <c r="AQ318" s="14">
        <v>4.375</v>
      </c>
      <c r="AR318" s="14">
        <v>1.917</v>
      </c>
      <c r="AS318" s="14">
        <v>3.145</v>
      </c>
      <c r="AT318" s="14">
        <v>5.9379999999999997</v>
      </c>
      <c r="AU318" s="14">
        <v>0.84699999999999998</v>
      </c>
      <c r="AV318" s="14">
        <v>3.391</v>
      </c>
      <c r="AW318" s="14">
        <v>499.35199999999998</v>
      </c>
      <c r="AX318" s="14">
        <v>390.23</v>
      </c>
      <c r="AY318" s="14">
        <v>444.86399999999998</v>
      </c>
      <c r="AZ318" s="14">
        <v>4.9939999999999998</v>
      </c>
      <c r="BA318" s="14">
        <v>3.9020000000000001</v>
      </c>
      <c r="BB318" s="14">
        <v>4.4489999999999998</v>
      </c>
      <c r="BC318" s="14">
        <v>9.2639999999999993</v>
      </c>
      <c r="BD318" s="14">
        <v>5.1970000000000001</v>
      </c>
      <c r="BE318" s="14">
        <v>14.778</v>
      </c>
      <c r="BF318" s="14">
        <v>16.645</v>
      </c>
      <c r="BG318" s="14">
        <v>18.966000000000001</v>
      </c>
      <c r="BH318" s="15">
        <v>6.2475595470519334</v>
      </c>
    </row>
    <row r="319" spans="1:60" ht="15.75" x14ac:dyDescent="0.25">
      <c r="A319" s="21">
        <v>2007</v>
      </c>
      <c r="B319" t="s">
        <v>19</v>
      </c>
      <c r="C319" s="14">
        <v>21.335999999999999</v>
      </c>
      <c r="D319" s="14">
        <v>5.2389999999999999</v>
      </c>
      <c r="E319" s="14">
        <v>12.962</v>
      </c>
      <c r="F319" s="14">
        <v>21.199000000000002</v>
      </c>
      <c r="G319" s="14">
        <v>10.064</v>
      </c>
      <c r="H319" s="14">
        <v>2.6179999999999999</v>
      </c>
      <c r="I319" s="14">
        <v>3.0819999999999999</v>
      </c>
      <c r="J319" s="14">
        <v>2.86</v>
      </c>
      <c r="K319" s="14">
        <v>4.7350000000000003</v>
      </c>
      <c r="L319" s="14">
        <v>2.4660000000000002</v>
      </c>
      <c r="M319" s="14">
        <v>3.5539999999999998</v>
      </c>
      <c r="N319" s="14">
        <v>42.170999999999999</v>
      </c>
      <c r="O319" s="14">
        <v>96.875</v>
      </c>
      <c r="P319" s="14">
        <v>20.085000000000001</v>
      </c>
      <c r="Q319" s="14">
        <v>56.923999999999999</v>
      </c>
      <c r="R319" s="14">
        <v>50.470999999999997</v>
      </c>
      <c r="S319" s="14">
        <v>55.323</v>
      </c>
      <c r="T319" s="14">
        <v>52.994999999999997</v>
      </c>
      <c r="U319" s="14">
        <v>15.041</v>
      </c>
      <c r="V319" s="14">
        <v>23.013000000000002</v>
      </c>
      <c r="W319" s="14">
        <v>19.187999999999999</v>
      </c>
      <c r="X319" s="14">
        <v>27.297000000000001</v>
      </c>
      <c r="Y319" s="14">
        <v>3.4929999999999999</v>
      </c>
      <c r="Z319" s="14">
        <v>14.912000000000001</v>
      </c>
      <c r="AA319" s="14">
        <v>44.732999999999997</v>
      </c>
      <c r="AB319" s="14">
        <v>34.57</v>
      </c>
      <c r="AC319" s="14">
        <v>39.445999999999998</v>
      </c>
      <c r="AD319" s="14">
        <v>383.60199999999998</v>
      </c>
      <c r="AE319" s="14">
        <v>336.714</v>
      </c>
      <c r="AF319" s="14">
        <v>359.23399999999998</v>
      </c>
      <c r="AG319" s="14">
        <v>8.8569999999999993</v>
      </c>
      <c r="AH319" s="19">
        <v>5.4095069892292296</v>
      </c>
      <c r="AI319" s="19">
        <v>2.4439354420875601</v>
      </c>
      <c r="AJ319" s="19">
        <v>3.8718815513995799</v>
      </c>
      <c r="AK319" s="14">
        <v>6.1840000000000002</v>
      </c>
      <c r="AL319" s="14">
        <v>1.2330000000000001</v>
      </c>
      <c r="AM319" s="14">
        <v>3.6080000000000001</v>
      </c>
      <c r="AN319" s="14">
        <v>82.391000000000005</v>
      </c>
      <c r="AO319" s="14">
        <v>75.459000000000003</v>
      </c>
      <c r="AP319" s="14">
        <v>78.837999999999994</v>
      </c>
      <c r="AQ319" s="14">
        <v>4.5119999999999996</v>
      </c>
      <c r="AR319" s="14">
        <v>2.8250000000000002</v>
      </c>
      <c r="AS319" s="14">
        <v>3.6349999999999998</v>
      </c>
      <c r="AT319" s="14">
        <v>8.4120000000000008</v>
      </c>
      <c r="AU319" s="14">
        <v>1.901</v>
      </c>
      <c r="AV319" s="14">
        <v>5.024</v>
      </c>
      <c r="AW319" s="14">
        <v>588.16</v>
      </c>
      <c r="AX319" s="14">
        <v>459.17399999999998</v>
      </c>
      <c r="AY319" s="14">
        <v>521.13300000000004</v>
      </c>
      <c r="AZ319" s="14">
        <v>5.8819999999999997</v>
      </c>
      <c r="BA319" s="14">
        <v>4.5919999999999996</v>
      </c>
      <c r="BB319" s="14">
        <v>5.2110000000000003</v>
      </c>
      <c r="BC319" s="14">
        <v>30.113</v>
      </c>
      <c r="BD319" s="14">
        <v>28.216000000000001</v>
      </c>
      <c r="BE319" s="14">
        <v>18.663</v>
      </c>
      <c r="BF319" s="14">
        <v>22.332999999999998</v>
      </c>
      <c r="BG319" s="14">
        <v>80.171000000000006</v>
      </c>
      <c r="BH319" s="15">
        <v>6.7458454067550075</v>
      </c>
    </row>
    <row r="320" spans="1:60" ht="15.75" x14ac:dyDescent="0.25">
      <c r="A320" s="21">
        <v>2007</v>
      </c>
      <c r="B320" t="s">
        <v>20</v>
      </c>
      <c r="C320" s="14">
        <v>15.589</v>
      </c>
      <c r="D320" s="14">
        <v>4.8550000000000004</v>
      </c>
      <c r="E320" s="14">
        <v>10.015000000000001</v>
      </c>
      <c r="F320" s="14">
        <v>16.113</v>
      </c>
      <c r="G320" s="14">
        <v>14.212999999999999</v>
      </c>
      <c r="H320" s="14">
        <v>2.5859999999999999</v>
      </c>
      <c r="I320" s="14">
        <v>2.36</v>
      </c>
      <c r="J320" s="14">
        <v>2.4689999999999999</v>
      </c>
      <c r="K320" s="14">
        <v>4.2619999999999996</v>
      </c>
      <c r="L320" s="14">
        <v>2.4950000000000001</v>
      </c>
      <c r="M320" s="14">
        <v>3.3439999999999999</v>
      </c>
      <c r="N320" s="14">
        <v>37.601999999999997</v>
      </c>
      <c r="O320" s="14">
        <v>67.784999999999997</v>
      </c>
      <c r="P320" s="14">
        <v>18.914000000000001</v>
      </c>
      <c r="Q320" s="14">
        <v>42.405999999999999</v>
      </c>
      <c r="R320" s="14">
        <v>65.817999999999998</v>
      </c>
      <c r="S320" s="14">
        <v>72.587999999999994</v>
      </c>
      <c r="T320" s="14">
        <v>69.334000000000003</v>
      </c>
      <c r="U320" s="14">
        <v>12.093</v>
      </c>
      <c r="V320" s="14">
        <v>16.856999999999999</v>
      </c>
      <c r="W320" s="14">
        <v>14.567</v>
      </c>
      <c r="X320" s="14">
        <v>8.6690000000000005</v>
      </c>
      <c r="Y320" s="14">
        <v>1.45</v>
      </c>
      <c r="Z320" s="14">
        <v>4.92</v>
      </c>
      <c r="AA320" s="14">
        <v>41.923999999999999</v>
      </c>
      <c r="AB320" s="14">
        <v>35.164999999999999</v>
      </c>
      <c r="AC320" s="14">
        <v>38.414000000000001</v>
      </c>
      <c r="AD320" s="14">
        <v>389.98899999999998</v>
      </c>
      <c r="AE320" s="14">
        <v>343.72399999999999</v>
      </c>
      <c r="AF320" s="14">
        <v>365.98099999999999</v>
      </c>
      <c r="AG320" s="14">
        <v>7.1029999999999998</v>
      </c>
      <c r="AH320" s="19">
        <v>5.3461089705832698</v>
      </c>
      <c r="AI320" s="19">
        <v>2.4669755672501901</v>
      </c>
      <c r="AJ320" s="19">
        <v>3.8615493717259199</v>
      </c>
      <c r="AK320" s="14">
        <v>4.1890000000000001</v>
      </c>
      <c r="AL320" s="14">
        <v>1.5169999999999999</v>
      </c>
      <c r="AM320" s="14">
        <v>2.8010000000000002</v>
      </c>
      <c r="AN320" s="14">
        <v>80.715000000000003</v>
      </c>
      <c r="AO320" s="14">
        <v>65.406999999999996</v>
      </c>
      <c r="AP320" s="14">
        <v>72.8</v>
      </c>
      <c r="AQ320" s="14">
        <v>1.712</v>
      </c>
      <c r="AR320" s="14">
        <v>0.877</v>
      </c>
      <c r="AS320" s="14">
        <v>1.278</v>
      </c>
      <c r="AT320" s="14">
        <v>6.1920000000000002</v>
      </c>
      <c r="AU320" s="14">
        <v>1.821</v>
      </c>
      <c r="AV320" s="14">
        <v>3.9220000000000002</v>
      </c>
      <c r="AW320" s="14">
        <v>554.47799999999995</v>
      </c>
      <c r="AX320" s="14">
        <v>444.80200000000002</v>
      </c>
      <c r="AY320" s="14">
        <v>497.59199999999998</v>
      </c>
      <c r="AZ320" s="14">
        <v>5.5449999999999999</v>
      </c>
      <c r="BA320" s="14">
        <v>4.4480000000000004</v>
      </c>
      <c r="BB320" s="14">
        <v>4.976</v>
      </c>
      <c r="BC320" s="14">
        <v>43.146000000000001</v>
      </c>
      <c r="BD320" s="14">
        <v>21.498000000000001</v>
      </c>
      <c r="BE320" s="14">
        <v>17.774999999999999</v>
      </c>
      <c r="BF320" s="14">
        <v>21.013000000000002</v>
      </c>
      <c r="BG320" s="14">
        <v>41.582000000000001</v>
      </c>
      <c r="BH320" s="15">
        <v>10.775583946315654</v>
      </c>
    </row>
    <row r="321" spans="1:60" ht="15.75" x14ac:dyDescent="0.25">
      <c r="A321" s="21">
        <v>2007</v>
      </c>
      <c r="B321" t="s">
        <v>30</v>
      </c>
      <c r="C321" s="14">
        <v>22.295000000000002</v>
      </c>
      <c r="D321" s="14">
        <v>5.516</v>
      </c>
      <c r="E321" s="14">
        <v>13.664999999999999</v>
      </c>
      <c r="F321" s="14">
        <v>12.275</v>
      </c>
      <c r="G321" s="14">
        <v>13.664</v>
      </c>
      <c r="H321" s="14">
        <v>2.3849999999999998</v>
      </c>
      <c r="I321" s="14">
        <v>2.702</v>
      </c>
      <c r="J321" s="14">
        <v>2.548</v>
      </c>
      <c r="K321" s="14">
        <v>5.6040000000000001</v>
      </c>
      <c r="L321" s="14">
        <v>3.1520000000000001</v>
      </c>
      <c r="M321" s="14">
        <v>4.343</v>
      </c>
      <c r="N321" s="14">
        <v>35.023000000000003</v>
      </c>
      <c r="O321" s="14">
        <v>69.39</v>
      </c>
      <c r="P321" s="14">
        <v>20.375</v>
      </c>
      <c r="Q321" s="14">
        <v>44.177999999999997</v>
      </c>
      <c r="R321" s="14">
        <v>51.506</v>
      </c>
      <c r="S321" s="14">
        <v>54.82</v>
      </c>
      <c r="T321" s="14">
        <v>53.210999999999999</v>
      </c>
      <c r="U321" s="14">
        <v>6.7960000000000003</v>
      </c>
      <c r="V321" s="14">
        <v>11.481999999999999</v>
      </c>
      <c r="W321" s="14">
        <v>9.2059999999999995</v>
      </c>
      <c r="X321" s="14">
        <v>5.484</v>
      </c>
      <c r="Y321" s="14">
        <v>0.90100000000000002</v>
      </c>
      <c r="Z321" s="14">
        <v>3.1269999999999998</v>
      </c>
      <c r="AA321" s="14">
        <v>48.524999999999999</v>
      </c>
      <c r="AB321" s="14">
        <v>35.234000000000002</v>
      </c>
      <c r="AC321" s="14">
        <v>41.688000000000002</v>
      </c>
      <c r="AD321" s="14">
        <v>332.64299999999997</v>
      </c>
      <c r="AE321" s="14">
        <v>274.21300000000002</v>
      </c>
      <c r="AF321" s="14">
        <v>302.64699999999999</v>
      </c>
      <c r="AG321" s="14">
        <v>6.2</v>
      </c>
      <c r="AH321" s="19">
        <v>7.5954828144605804</v>
      </c>
      <c r="AI321" s="19">
        <v>3.16428386502891</v>
      </c>
      <c r="AJ321" s="19">
        <v>5.3193611447265203</v>
      </c>
      <c r="AK321" s="14">
        <v>6.319</v>
      </c>
      <c r="AL321" s="14">
        <v>2.0259999999999998</v>
      </c>
      <c r="AM321" s="14">
        <v>4.1109999999999998</v>
      </c>
      <c r="AN321" s="14">
        <v>49.837000000000003</v>
      </c>
      <c r="AO321" s="14">
        <v>40.411999999999999</v>
      </c>
      <c r="AP321" s="14">
        <v>44.988999999999997</v>
      </c>
      <c r="AQ321" s="14">
        <v>1.9079999999999999</v>
      </c>
      <c r="AR321" s="14">
        <v>0.45</v>
      </c>
      <c r="AS321" s="14">
        <v>1.1579999999999999</v>
      </c>
      <c r="AT321" s="14">
        <v>5.1269999999999998</v>
      </c>
      <c r="AU321" s="14">
        <v>0.90100000000000002</v>
      </c>
      <c r="AV321" s="14">
        <v>2.9529999999999998</v>
      </c>
      <c r="AW321" s="14">
        <v>458.42700000000002</v>
      </c>
      <c r="AX321" s="14">
        <v>341.303</v>
      </c>
      <c r="AY321" s="14">
        <v>398.24099999999999</v>
      </c>
      <c r="AZ321" s="14">
        <v>4.5839999999999996</v>
      </c>
      <c r="BA321" s="14">
        <v>3.4129999999999998</v>
      </c>
      <c r="BB321" s="14">
        <v>3.9820000000000002</v>
      </c>
      <c r="BC321" s="14">
        <v>19.533999999999999</v>
      </c>
      <c r="BD321" s="14">
        <v>16.893999999999998</v>
      </c>
      <c r="BE321" s="14">
        <v>17.04</v>
      </c>
      <c r="BF321" s="14">
        <v>19.379000000000001</v>
      </c>
      <c r="BG321" s="14">
        <v>43.121000000000002</v>
      </c>
      <c r="BH321" s="15">
        <v>7.6095779220779223</v>
      </c>
    </row>
    <row r="322" spans="1:60" ht="15.75" x14ac:dyDescent="0.25">
      <c r="A322" s="21">
        <v>2007</v>
      </c>
      <c r="B322" t="s">
        <v>21</v>
      </c>
      <c r="C322" s="14">
        <v>22.39</v>
      </c>
      <c r="D322" s="14">
        <v>5.5629999999999997</v>
      </c>
      <c r="E322" s="14">
        <v>14.138</v>
      </c>
      <c r="F322" s="14">
        <v>14.07</v>
      </c>
      <c r="G322" s="14">
        <v>9.8490000000000002</v>
      </c>
      <c r="H322" s="14">
        <v>1.1359999999999999</v>
      </c>
      <c r="I322" s="14">
        <v>2.1920000000000002</v>
      </c>
      <c r="J322" s="14">
        <v>1.6539999999999999</v>
      </c>
      <c r="K322" s="14">
        <v>5.516</v>
      </c>
      <c r="L322" s="14">
        <v>1.349</v>
      </c>
      <c r="M322" s="14">
        <v>3.472</v>
      </c>
      <c r="N322" s="14">
        <v>30.312999999999999</v>
      </c>
      <c r="O322" s="14">
        <v>97.995000000000005</v>
      </c>
      <c r="P322" s="14">
        <v>23.434000000000001</v>
      </c>
      <c r="Q322" s="14">
        <v>61.512</v>
      </c>
      <c r="R322" s="14">
        <v>31.638000000000002</v>
      </c>
      <c r="S322" s="14">
        <v>36.078000000000003</v>
      </c>
      <c r="T322" s="14">
        <v>33.814999999999998</v>
      </c>
      <c r="U322" s="14">
        <v>4.7050000000000001</v>
      </c>
      <c r="V322" s="14">
        <v>5.7320000000000002</v>
      </c>
      <c r="W322" s="14">
        <v>5.2089999999999996</v>
      </c>
      <c r="X322" s="14">
        <v>16.224</v>
      </c>
      <c r="Y322" s="14">
        <v>3.0350000000000001</v>
      </c>
      <c r="Z322" s="14">
        <v>9.7560000000000002</v>
      </c>
      <c r="AA322" s="14">
        <v>24.012</v>
      </c>
      <c r="AB322" s="14">
        <v>12.307</v>
      </c>
      <c r="AC322" s="14">
        <v>18.271999999999998</v>
      </c>
      <c r="AD322" s="14">
        <v>217.083</v>
      </c>
      <c r="AE322" s="14">
        <v>169.59899999999999</v>
      </c>
      <c r="AF322" s="14">
        <v>193.79599999999999</v>
      </c>
      <c r="AG322" s="14">
        <v>4.5430000000000001</v>
      </c>
      <c r="AH322" s="19">
        <v>27.651431662893</v>
      </c>
      <c r="AI322" s="19">
        <v>8.6689811470300508</v>
      </c>
      <c r="AJ322" s="19">
        <v>18.3009406683504</v>
      </c>
      <c r="AK322" s="14">
        <v>24.337</v>
      </c>
      <c r="AL322" s="14">
        <v>6.9119999999999999</v>
      </c>
      <c r="AM322" s="14">
        <v>15.791</v>
      </c>
      <c r="AN322" s="14">
        <v>56.948</v>
      </c>
      <c r="AO322" s="14">
        <v>33.716999999999999</v>
      </c>
      <c r="AP322" s="14">
        <v>45.555</v>
      </c>
      <c r="AQ322" s="14">
        <v>2.109</v>
      </c>
      <c r="AR322" s="14">
        <v>1.18</v>
      </c>
      <c r="AS322" s="14">
        <v>1.6539999999999999</v>
      </c>
      <c r="AT322" s="14">
        <v>12.331</v>
      </c>
      <c r="AU322" s="14">
        <v>2.8660000000000001</v>
      </c>
      <c r="AV322" s="14">
        <v>7.6890000000000001</v>
      </c>
      <c r="AW322" s="14">
        <v>379.976</v>
      </c>
      <c r="AX322" s="14">
        <v>232.65</v>
      </c>
      <c r="AY322" s="14">
        <v>308.13900000000001</v>
      </c>
      <c r="AZ322" s="14">
        <v>3.8</v>
      </c>
      <c r="BA322" s="14">
        <v>2.327</v>
      </c>
      <c r="BB322" s="14">
        <v>3.081</v>
      </c>
      <c r="BC322" s="14">
        <v>18.739999999999998</v>
      </c>
      <c r="BD322" s="14">
        <v>17.959</v>
      </c>
      <c r="BE322" s="14">
        <v>15.968</v>
      </c>
      <c r="BF322" s="14">
        <v>17.358000000000001</v>
      </c>
      <c r="BG322" s="14">
        <v>53.883000000000003</v>
      </c>
      <c r="BH322" s="15">
        <v>7.4667077207297359</v>
      </c>
    </row>
    <row r="323" spans="1:60" ht="15.75" x14ac:dyDescent="0.25">
      <c r="A323" s="21">
        <v>2007</v>
      </c>
      <c r="B323" t="s">
        <v>22</v>
      </c>
      <c r="C323" s="14">
        <v>14.090999999999999</v>
      </c>
      <c r="D323" s="14">
        <v>3.1360000000000001</v>
      </c>
      <c r="E323" s="14">
        <v>8.4730000000000008</v>
      </c>
      <c r="F323" s="14">
        <v>16.516999999999999</v>
      </c>
      <c r="G323" s="14">
        <v>15.888</v>
      </c>
      <c r="H323" s="14">
        <v>3.14</v>
      </c>
      <c r="I323" s="14">
        <v>2.83</v>
      </c>
      <c r="J323" s="14">
        <v>2.9809999999999999</v>
      </c>
      <c r="K323" s="14">
        <v>8.4550000000000001</v>
      </c>
      <c r="L323" s="14">
        <v>4.0540000000000003</v>
      </c>
      <c r="M323" s="14">
        <v>6.1980000000000004</v>
      </c>
      <c r="N323" s="14">
        <v>50.103000000000002</v>
      </c>
      <c r="O323" s="14">
        <v>74.481999999999999</v>
      </c>
      <c r="P323" s="14">
        <v>21.495999999999999</v>
      </c>
      <c r="Q323" s="14">
        <v>47.31</v>
      </c>
      <c r="R323" s="14">
        <v>57.25</v>
      </c>
      <c r="S323" s="14">
        <v>57.985999999999997</v>
      </c>
      <c r="T323" s="14">
        <v>57.667000000000002</v>
      </c>
      <c r="U323" s="14">
        <v>11.917</v>
      </c>
      <c r="V323" s="14">
        <v>16.218</v>
      </c>
      <c r="W323" s="14">
        <v>14.122</v>
      </c>
      <c r="X323" s="14">
        <v>9.4209999999999994</v>
      </c>
      <c r="Y323" s="14">
        <v>1.8360000000000001</v>
      </c>
      <c r="Z323" s="14">
        <v>5.5309999999999997</v>
      </c>
      <c r="AA323" s="14">
        <v>59.826999999999998</v>
      </c>
      <c r="AB323" s="14">
        <v>40.543999999999997</v>
      </c>
      <c r="AC323" s="14">
        <v>49.978000000000002</v>
      </c>
      <c r="AD323" s="14">
        <v>377.32</v>
      </c>
      <c r="AE323" s="14">
        <v>322.214</v>
      </c>
      <c r="AF323" s="14">
        <v>349.21800000000002</v>
      </c>
      <c r="AG323" s="14">
        <v>10.548</v>
      </c>
      <c r="AH323" s="19">
        <v>10.6342025730517</v>
      </c>
      <c r="AI323" s="19">
        <v>2.84201060069954</v>
      </c>
      <c r="AJ323" s="19">
        <v>6.6473478120877898</v>
      </c>
      <c r="AK323" s="14">
        <v>7.9720000000000004</v>
      </c>
      <c r="AL323" s="14">
        <v>1.6060000000000001</v>
      </c>
      <c r="AM323" s="14">
        <v>4.7069999999999999</v>
      </c>
      <c r="AN323" s="14">
        <v>54.271000000000001</v>
      </c>
      <c r="AO323" s="14">
        <v>48.040999999999997</v>
      </c>
      <c r="AP323" s="14">
        <v>51.076000000000001</v>
      </c>
      <c r="AQ323" s="14">
        <v>3.7839999999999998</v>
      </c>
      <c r="AR323" s="14">
        <v>1.7589999999999999</v>
      </c>
      <c r="AS323" s="14">
        <v>2.746</v>
      </c>
      <c r="AT323" s="14">
        <v>4.2679999999999998</v>
      </c>
      <c r="AU323" s="14">
        <v>0.61199999999999999</v>
      </c>
      <c r="AV323" s="14">
        <v>2.3929999999999998</v>
      </c>
      <c r="AW323" s="14">
        <v>520.00199999999995</v>
      </c>
      <c r="AX323" s="14">
        <v>403.99099999999999</v>
      </c>
      <c r="AY323" s="14">
        <v>460.74599999999998</v>
      </c>
      <c r="AZ323" s="14">
        <v>5.2</v>
      </c>
      <c r="BA323" s="14">
        <v>4.04</v>
      </c>
      <c r="BB323" s="14">
        <v>4.6070000000000002</v>
      </c>
      <c r="BC323" s="14">
        <v>22.629000000000001</v>
      </c>
      <c r="BD323" s="14">
        <v>23.347999999999999</v>
      </c>
      <c r="BE323" s="14">
        <v>17.734999999999999</v>
      </c>
      <c r="BF323" s="14">
        <v>21.15</v>
      </c>
      <c r="BG323" s="14">
        <v>53.274000000000001</v>
      </c>
      <c r="BH323" s="15">
        <v>5.7535560172606672</v>
      </c>
    </row>
    <row r="324" spans="1:60" ht="15.75" x14ac:dyDescent="0.25">
      <c r="A324" s="21">
        <v>2007</v>
      </c>
      <c r="B324" t="s">
        <v>23</v>
      </c>
      <c r="C324" s="14">
        <v>28.300999999999998</v>
      </c>
      <c r="D324" s="14">
        <v>5.8929999999999998</v>
      </c>
      <c r="E324" s="14">
        <v>17.053999999999998</v>
      </c>
      <c r="F324" s="14">
        <v>11.737</v>
      </c>
      <c r="G324" s="14">
        <v>16.317</v>
      </c>
      <c r="H324" s="14">
        <v>2.3460000000000001</v>
      </c>
      <c r="I324" s="14">
        <v>2.91</v>
      </c>
      <c r="J324" s="14">
        <v>2.629</v>
      </c>
      <c r="K324" s="14">
        <v>20.309000000000001</v>
      </c>
      <c r="L324" s="14">
        <v>5.9660000000000002</v>
      </c>
      <c r="M324" s="14">
        <v>13.11</v>
      </c>
      <c r="N324" s="14">
        <v>55.036000000000001</v>
      </c>
      <c r="O324" s="14">
        <v>112.324</v>
      </c>
      <c r="P324" s="14">
        <v>21.535</v>
      </c>
      <c r="Q324" s="14">
        <v>66.754000000000005</v>
      </c>
      <c r="R324" s="14">
        <v>46.411000000000001</v>
      </c>
      <c r="S324" s="14">
        <v>48.454000000000001</v>
      </c>
      <c r="T324" s="14">
        <v>47.436</v>
      </c>
      <c r="U324" s="14">
        <v>11.657999999999999</v>
      </c>
      <c r="V324" s="14">
        <v>13.387</v>
      </c>
      <c r="W324" s="14">
        <v>12.526</v>
      </c>
      <c r="X324" s="14">
        <v>27.201000000000001</v>
      </c>
      <c r="Y324" s="14">
        <v>2.2549999999999999</v>
      </c>
      <c r="Z324" s="14">
        <v>14.68</v>
      </c>
      <c r="AA324" s="14">
        <v>75.957999999999998</v>
      </c>
      <c r="AB324" s="14">
        <v>52.164999999999999</v>
      </c>
      <c r="AC324" s="14">
        <v>64.016000000000005</v>
      </c>
      <c r="AD324" s="14">
        <v>345.55099999999999</v>
      </c>
      <c r="AE324" s="14">
        <v>267.00799999999998</v>
      </c>
      <c r="AF324" s="14">
        <v>306.16399999999999</v>
      </c>
      <c r="AG324" s="14">
        <v>11.804</v>
      </c>
      <c r="AH324" s="19">
        <v>4.6807348753754301</v>
      </c>
      <c r="AI324" s="19">
        <v>1.17976467627257</v>
      </c>
      <c r="AJ324" s="19">
        <v>2.9373866658311401</v>
      </c>
      <c r="AK324" s="14">
        <v>6.2320000000000002</v>
      </c>
      <c r="AL324" s="14">
        <v>0.72799999999999998</v>
      </c>
      <c r="AM324" s="14">
        <v>3.4689999999999999</v>
      </c>
      <c r="AN324" s="14">
        <v>46.116999999999997</v>
      </c>
      <c r="AO324" s="14">
        <v>37.031999999999996</v>
      </c>
      <c r="AP324" s="14">
        <v>41.557000000000002</v>
      </c>
      <c r="AQ324" s="14">
        <v>4.1059999999999999</v>
      </c>
      <c r="AR324" s="14">
        <v>1.673</v>
      </c>
      <c r="AS324" s="14">
        <v>2.8849999999999998</v>
      </c>
      <c r="AT324" s="14">
        <v>5.4989999999999997</v>
      </c>
      <c r="AU324" s="14">
        <v>1.601</v>
      </c>
      <c r="AV324" s="14">
        <v>3.5419999999999998</v>
      </c>
      <c r="AW324" s="14">
        <v>511.54399999999998</v>
      </c>
      <c r="AX324" s="14">
        <v>334.233</v>
      </c>
      <c r="AY324" s="14">
        <v>422.58300000000003</v>
      </c>
      <c r="AZ324" s="14">
        <v>5.1150000000000002</v>
      </c>
      <c r="BA324" s="14">
        <v>3.3420000000000001</v>
      </c>
      <c r="BB324" s="14">
        <v>4.226</v>
      </c>
      <c r="BC324" s="14">
        <v>18.858000000000001</v>
      </c>
      <c r="BD324" s="14">
        <v>7.2530000000000001</v>
      </c>
      <c r="BE324" s="14">
        <v>16.256</v>
      </c>
      <c r="BF324" s="14">
        <v>18.667000000000002</v>
      </c>
      <c r="BG324" s="14">
        <v>44.573999999999998</v>
      </c>
      <c r="BH324" s="15">
        <v>5.4379802806354416</v>
      </c>
    </row>
    <row r="325" spans="1:60" ht="15.75" x14ac:dyDescent="0.25">
      <c r="A325" s="21">
        <v>2007</v>
      </c>
      <c r="B325" t="s">
        <v>24</v>
      </c>
      <c r="C325" s="14">
        <v>26.635999999999999</v>
      </c>
      <c r="D325" s="14">
        <v>8.2710000000000008</v>
      </c>
      <c r="E325" s="14">
        <v>17.506</v>
      </c>
      <c r="F325" s="14">
        <v>12.31</v>
      </c>
      <c r="G325" s="14">
        <v>20.62</v>
      </c>
      <c r="H325" s="14">
        <v>5.14</v>
      </c>
      <c r="I325" s="14">
        <v>4.2539999999999996</v>
      </c>
      <c r="J325" s="14">
        <v>4.7</v>
      </c>
      <c r="K325" s="14">
        <v>17.523</v>
      </c>
      <c r="L325" s="14">
        <v>4.9630000000000001</v>
      </c>
      <c r="M325" s="14">
        <v>11.279</v>
      </c>
      <c r="N325" s="14">
        <v>55.973999999999997</v>
      </c>
      <c r="O325" s="14">
        <v>99.844999999999999</v>
      </c>
      <c r="P325" s="14">
        <v>24.814</v>
      </c>
      <c r="Q325" s="14">
        <v>62.543999999999997</v>
      </c>
      <c r="R325" s="14">
        <v>56.932000000000002</v>
      </c>
      <c r="S325" s="14">
        <v>56.954999999999998</v>
      </c>
      <c r="T325" s="14">
        <v>56.942999999999998</v>
      </c>
      <c r="U325" s="14">
        <v>12.539</v>
      </c>
      <c r="V325" s="14">
        <v>15.361000000000001</v>
      </c>
      <c r="W325" s="14">
        <v>13.942</v>
      </c>
      <c r="X325" s="14">
        <v>21.885000000000002</v>
      </c>
      <c r="Y325" s="14">
        <v>1.9690000000000001</v>
      </c>
      <c r="Z325" s="14">
        <v>11.984</v>
      </c>
      <c r="AA325" s="14">
        <v>96.105999999999995</v>
      </c>
      <c r="AB325" s="14">
        <v>54.828000000000003</v>
      </c>
      <c r="AC325" s="14">
        <v>75.584999999999994</v>
      </c>
      <c r="AD325" s="14">
        <v>410.98399999999998</v>
      </c>
      <c r="AE325" s="14">
        <v>311.32299999999998</v>
      </c>
      <c r="AF325" s="14">
        <v>361.47699999999998</v>
      </c>
      <c r="AG325" s="14">
        <v>11.682</v>
      </c>
      <c r="AH325" s="19">
        <v>9.6750446944999506</v>
      </c>
      <c r="AI325" s="19">
        <v>1.2985551409798</v>
      </c>
      <c r="AJ325" s="19">
        <v>5.5466548338030197</v>
      </c>
      <c r="AK325" s="14">
        <v>11.837999999999999</v>
      </c>
      <c r="AL325" s="14">
        <v>1.26</v>
      </c>
      <c r="AM325" s="14">
        <v>6.5789999999999997</v>
      </c>
      <c r="AN325" s="14">
        <v>63.707999999999998</v>
      </c>
      <c r="AO325" s="14">
        <v>43.247999999999998</v>
      </c>
      <c r="AP325" s="14">
        <v>53.536000000000001</v>
      </c>
      <c r="AQ325" s="14">
        <v>4.8289999999999997</v>
      </c>
      <c r="AR325" s="14">
        <v>1.1819999999999999</v>
      </c>
      <c r="AS325" s="14">
        <v>3.016</v>
      </c>
      <c r="AT325" s="14">
        <v>6.6980000000000004</v>
      </c>
      <c r="AU325" s="14">
        <v>1.103</v>
      </c>
      <c r="AV325" s="14">
        <v>3.9159999999999999</v>
      </c>
      <c r="AW325" s="14">
        <v>584.11500000000001</v>
      </c>
      <c r="AX325" s="14">
        <v>389.78300000000002</v>
      </c>
      <c r="AY325" s="14">
        <v>487.54300000000001</v>
      </c>
      <c r="AZ325" s="14">
        <v>5.8410000000000002</v>
      </c>
      <c r="BA325" s="14">
        <v>3.8980000000000001</v>
      </c>
      <c r="BB325" s="14">
        <v>4.875</v>
      </c>
      <c r="BC325" s="14">
        <v>16.952000000000002</v>
      </c>
      <c r="BD325" s="14">
        <v>7.32</v>
      </c>
      <c r="BE325" s="14">
        <v>15.237</v>
      </c>
      <c r="BF325" s="14">
        <v>17.254999999999999</v>
      </c>
      <c r="BG325" s="14">
        <v>38.732999999999997</v>
      </c>
      <c r="BH325" s="15">
        <v>7.0299790843597485</v>
      </c>
    </row>
    <row r="326" spans="1:60" ht="15.75" x14ac:dyDescent="0.25">
      <c r="A326" s="21">
        <v>2007</v>
      </c>
      <c r="B326" t="s">
        <v>25</v>
      </c>
      <c r="C326" s="14">
        <v>22.821000000000002</v>
      </c>
      <c r="D326" s="14">
        <v>3.7759999999999998</v>
      </c>
      <c r="E326" s="14">
        <v>13.166</v>
      </c>
      <c r="F326" s="14">
        <v>13.397</v>
      </c>
      <c r="G326" s="14">
        <v>9.1859999999999999</v>
      </c>
      <c r="H326" s="14">
        <v>2.5569999999999999</v>
      </c>
      <c r="I326" s="14">
        <v>2.302</v>
      </c>
      <c r="J326" s="14">
        <v>2.4279999999999999</v>
      </c>
      <c r="K326" s="14">
        <v>5.3979999999999997</v>
      </c>
      <c r="L326" s="14">
        <v>3.6840000000000002</v>
      </c>
      <c r="M326" s="14">
        <v>4.5289999999999999</v>
      </c>
      <c r="N326" s="14">
        <v>49.594999999999999</v>
      </c>
      <c r="O326" s="14">
        <v>106.342</v>
      </c>
      <c r="P326" s="14">
        <v>19.523</v>
      </c>
      <c r="Q326" s="14">
        <v>62.420999999999999</v>
      </c>
      <c r="R326" s="14">
        <v>56.628</v>
      </c>
      <c r="S326" s="14">
        <v>61.424999999999997</v>
      </c>
      <c r="T326" s="14">
        <v>59.06</v>
      </c>
      <c r="U326" s="14">
        <v>13.446999999999999</v>
      </c>
      <c r="V326" s="14">
        <v>12.984999999999999</v>
      </c>
      <c r="W326" s="14">
        <v>13.212999999999999</v>
      </c>
      <c r="X326" s="14">
        <v>11.269</v>
      </c>
      <c r="Y326" s="14">
        <v>1.6579999999999999</v>
      </c>
      <c r="Z326" s="14">
        <v>6.3959999999999999</v>
      </c>
      <c r="AA326" s="14">
        <v>45.643000000000001</v>
      </c>
      <c r="AB326" s="14">
        <v>28.088000000000001</v>
      </c>
      <c r="AC326" s="14">
        <v>36.743000000000002</v>
      </c>
      <c r="AD326" s="14">
        <v>327.17099999999999</v>
      </c>
      <c r="AE326" s="14">
        <v>270.012</v>
      </c>
      <c r="AF326" s="14">
        <v>298.38</v>
      </c>
      <c r="AG326" s="14">
        <v>9.375</v>
      </c>
      <c r="AH326" s="19">
        <v>18.965965817493899</v>
      </c>
      <c r="AI326" s="19">
        <v>3.2640956473284501</v>
      </c>
      <c r="AJ326" s="19">
        <v>10.9501387811067</v>
      </c>
      <c r="AK326" s="14">
        <v>16.571999999999999</v>
      </c>
      <c r="AL326" s="14">
        <v>2.5790000000000002</v>
      </c>
      <c r="AM326" s="14">
        <v>9.4779999999999998</v>
      </c>
      <c r="AN326" s="14">
        <v>67.233000000000004</v>
      </c>
      <c r="AO326" s="14">
        <v>43.375</v>
      </c>
      <c r="AP326" s="14">
        <v>55.137999999999998</v>
      </c>
      <c r="AQ326" s="14">
        <v>3.7879999999999998</v>
      </c>
      <c r="AR326" s="14">
        <v>1.6579999999999999</v>
      </c>
      <c r="AS326" s="14">
        <v>2.7080000000000002</v>
      </c>
      <c r="AT326" s="14">
        <v>15.718999999999999</v>
      </c>
      <c r="AU326" s="14">
        <v>2.7629999999999999</v>
      </c>
      <c r="AV326" s="14">
        <v>9.1509999999999998</v>
      </c>
      <c r="AW326" s="14">
        <v>509.83699999999999</v>
      </c>
      <c r="AX326" s="14">
        <v>339.17200000000003</v>
      </c>
      <c r="AY326" s="14">
        <v>423.59500000000003</v>
      </c>
      <c r="AZ326" s="14">
        <v>5.0979999999999999</v>
      </c>
      <c r="BA326" s="14">
        <v>3.3919999999999999</v>
      </c>
      <c r="BB326" s="14">
        <v>4.2359999999999998</v>
      </c>
      <c r="BC326" s="14">
        <v>15.337999999999999</v>
      </c>
      <c r="BD326" s="14">
        <v>14.486000000000001</v>
      </c>
      <c r="BE326" s="14">
        <v>17.361999999999998</v>
      </c>
      <c r="BF326" s="14">
        <v>19.725000000000001</v>
      </c>
      <c r="BG326" s="14">
        <v>47.158999999999999</v>
      </c>
      <c r="BH326" s="15">
        <v>7.0328678928051511</v>
      </c>
    </row>
    <row r="327" spans="1:60" ht="15.75" x14ac:dyDescent="0.25">
      <c r="A327" s="21">
        <v>2007</v>
      </c>
      <c r="B327" t="s">
        <v>26</v>
      </c>
      <c r="C327" s="14">
        <v>13.302</v>
      </c>
      <c r="D327" s="14">
        <v>4.665</v>
      </c>
      <c r="E327" s="14">
        <v>8.9440000000000008</v>
      </c>
      <c r="F327" s="14">
        <v>13.79</v>
      </c>
      <c r="G327" s="14">
        <v>20.09</v>
      </c>
      <c r="H327" s="14">
        <v>4.2439999999999998</v>
      </c>
      <c r="I327" s="14">
        <v>3.4830000000000001</v>
      </c>
      <c r="J327" s="14">
        <v>3.86</v>
      </c>
      <c r="K327" s="14">
        <v>13.428000000000001</v>
      </c>
      <c r="L327" s="14">
        <v>5.2869999999999999</v>
      </c>
      <c r="M327" s="14">
        <v>9.3209999999999997</v>
      </c>
      <c r="N327" s="14">
        <v>46.523000000000003</v>
      </c>
      <c r="O327" s="14">
        <v>70.941999999999993</v>
      </c>
      <c r="P327" s="14">
        <v>19.22</v>
      </c>
      <c r="Q327" s="14">
        <v>45.003</v>
      </c>
      <c r="R327" s="14">
        <v>64.543999999999997</v>
      </c>
      <c r="S327" s="14">
        <v>69.787999999999997</v>
      </c>
      <c r="T327" s="14">
        <v>67.19</v>
      </c>
      <c r="U327" s="14">
        <v>10.705</v>
      </c>
      <c r="V327" s="14">
        <v>11.257999999999999</v>
      </c>
      <c r="W327" s="14">
        <v>10.984</v>
      </c>
      <c r="X327" s="14">
        <v>10.388</v>
      </c>
      <c r="Y327" s="14">
        <v>1.5549999999999999</v>
      </c>
      <c r="Z327" s="14">
        <v>5.9939999999999998</v>
      </c>
      <c r="AA327" s="14">
        <v>79.176000000000002</v>
      </c>
      <c r="AB327" s="14">
        <v>52.496000000000002</v>
      </c>
      <c r="AC327" s="14">
        <v>65.715000000000003</v>
      </c>
      <c r="AD327" s="14">
        <v>375.99200000000002</v>
      </c>
      <c r="AE327" s="14">
        <v>320.017</v>
      </c>
      <c r="AF327" s="14">
        <v>347.875</v>
      </c>
      <c r="AG327" s="14">
        <v>9.5009999999999994</v>
      </c>
      <c r="AH327" s="19">
        <v>6.8326662942863496</v>
      </c>
      <c r="AI327" s="19">
        <v>2.56414639566488</v>
      </c>
      <c r="AJ327" s="19">
        <v>4.6991959248572899</v>
      </c>
      <c r="AK327" s="14">
        <v>7.601</v>
      </c>
      <c r="AL327" s="14">
        <v>1.617</v>
      </c>
      <c r="AM327" s="14">
        <v>4.5819999999999999</v>
      </c>
      <c r="AN327" s="14">
        <v>58.274000000000001</v>
      </c>
      <c r="AO327" s="14">
        <v>39.31</v>
      </c>
      <c r="AP327" s="14">
        <v>48.831000000000003</v>
      </c>
      <c r="AQ327" s="14">
        <v>4.4969999999999999</v>
      </c>
      <c r="AR327" s="14">
        <v>1.99</v>
      </c>
      <c r="AS327" s="14">
        <v>3.2320000000000002</v>
      </c>
      <c r="AT327" s="14">
        <v>10.388</v>
      </c>
      <c r="AU327" s="14">
        <v>1.3680000000000001</v>
      </c>
      <c r="AV327" s="14">
        <v>5.8369999999999997</v>
      </c>
      <c r="AW327" s="14">
        <v>512.99900000000002</v>
      </c>
      <c r="AX327" s="14">
        <v>384.82900000000001</v>
      </c>
      <c r="AY327" s="14">
        <v>448.80200000000002</v>
      </c>
      <c r="AZ327" s="14">
        <v>5.13</v>
      </c>
      <c r="BA327" s="14">
        <v>3.8479999999999999</v>
      </c>
      <c r="BB327" s="14">
        <v>4.4880000000000004</v>
      </c>
      <c r="BC327" s="14">
        <v>6.5830000000000002</v>
      </c>
      <c r="BD327" s="14">
        <v>6.27</v>
      </c>
      <c r="BE327" s="14">
        <v>15.84</v>
      </c>
      <c r="BF327" s="14">
        <v>18.085999999999999</v>
      </c>
      <c r="BG327" s="14">
        <v>39.180999999999997</v>
      </c>
      <c r="BH327" s="15">
        <v>8.6512240228191715</v>
      </c>
    </row>
    <row r="328" spans="1:60" ht="15.75" x14ac:dyDescent="0.25">
      <c r="A328" s="21">
        <v>2007</v>
      </c>
      <c r="B328" t="s">
        <v>27</v>
      </c>
      <c r="C328" s="14">
        <v>14.627000000000001</v>
      </c>
      <c r="D328" s="14">
        <v>2.899</v>
      </c>
      <c r="E328" s="14">
        <v>8.5950000000000006</v>
      </c>
      <c r="F328" s="14">
        <v>11.214</v>
      </c>
      <c r="G328" s="14">
        <v>14.018000000000001</v>
      </c>
      <c r="H328" s="14">
        <v>2.7090000000000001</v>
      </c>
      <c r="I328" s="14">
        <v>2.387</v>
      </c>
      <c r="J328" s="14">
        <v>2.544</v>
      </c>
      <c r="K328" s="14">
        <v>3.7919999999999998</v>
      </c>
      <c r="L328" s="14">
        <v>3.581</v>
      </c>
      <c r="M328" s="14">
        <v>3.6840000000000002</v>
      </c>
      <c r="N328" s="14">
        <v>40.93</v>
      </c>
      <c r="O328" s="14">
        <v>63.566000000000003</v>
      </c>
      <c r="P328" s="14">
        <v>19.27</v>
      </c>
      <c r="Q328" s="14">
        <v>40.783999999999999</v>
      </c>
      <c r="R328" s="14">
        <v>65.372</v>
      </c>
      <c r="S328" s="14">
        <v>73.158000000000001</v>
      </c>
      <c r="T328" s="14">
        <v>69.376000000000005</v>
      </c>
      <c r="U328" s="14">
        <v>10.292999999999999</v>
      </c>
      <c r="V328" s="14">
        <v>16.541</v>
      </c>
      <c r="W328" s="14">
        <v>13.507</v>
      </c>
      <c r="X328" s="14">
        <v>4.1529999999999996</v>
      </c>
      <c r="Y328" s="14">
        <v>2.2170000000000001</v>
      </c>
      <c r="Z328" s="14">
        <v>3.157</v>
      </c>
      <c r="AA328" s="14">
        <v>33.046999999999997</v>
      </c>
      <c r="AB328" s="14">
        <v>22.51</v>
      </c>
      <c r="AC328" s="14">
        <v>27.628</v>
      </c>
      <c r="AD328" s="14">
        <v>352.50400000000002</v>
      </c>
      <c r="AE328" s="14">
        <v>308.83100000000002</v>
      </c>
      <c r="AF328" s="14">
        <v>330.21800000000002</v>
      </c>
      <c r="AG328" s="14">
        <v>7.585</v>
      </c>
      <c r="AH328" s="19">
        <v>3.7142273478559602</v>
      </c>
      <c r="AI328" s="19">
        <v>0.88747287661020902</v>
      </c>
      <c r="AJ328" s="19">
        <v>2.2688753411821301</v>
      </c>
      <c r="AK328" s="14">
        <v>3.6120000000000001</v>
      </c>
      <c r="AL328" s="14">
        <v>0.34100000000000003</v>
      </c>
      <c r="AM328" s="14">
        <v>1.93</v>
      </c>
      <c r="AN328" s="14">
        <v>64.108000000000004</v>
      </c>
      <c r="AO328" s="14">
        <v>49.965000000000003</v>
      </c>
      <c r="AP328" s="14">
        <v>56.921999999999997</v>
      </c>
      <c r="AQ328" s="14">
        <v>2.1669999999999998</v>
      </c>
      <c r="AR328" s="14">
        <v>0.34100000000000003</v>
      </c>
      <c r="AS328" s="14">
        <v>1.228</v>
      </c>
      <c r="AT328" s="14">
        <v>2.7090000000000001</v>
      </c>
      <c r="AU328" s="14">
        <v>1.0229999999999999</v>
      </c>
      <c r="AV328" s="14">
        <v>1.8420000000000001</v>
      </c>
      <c r="AW328" s="14">
        <v>494.44499999999999</v>
      </c>
      <c r="AX328" s="14">
        <v>391.36799999999999</v>
      </c>
      <c r="AY328" s="14">
        <v>441.69400000000002</v>
      </c>
      <c r="AZ328" s="14">
        <v>4.944</v>
      </c>
      <c r="BA328" s="14">
        <v>3.9140000000000001</v>
      </c>
      <c r="BB328" s="14">
        <v>4.4169999999999998</v>
      </c>
      <c r="BC328" s="14">
        <v>24.885000000000002</v>
      </c>
      <c r="BD328" s="14">
        <v>13.22</v>
      </c>
      <c r="BE328" s="14">
        <v>16.39</v>
      </c>
      <c r="BF328" s="14">
        <v>18.623000000000001</v>
      </c>
      <c r="BG328" s="14">
        <v>26.443000000000001</v>
      </c>
      <c r="BH328" s="15">
        <v>10.350559081293444</v>
      </c>
    </row>
    <row r="329" spans="1:60" ht="15.75" x14ac:dyDescent="0.25">
      <c r="A329" s="21">
        <v>2007</v>
      </c>
      <c r="B329" t="s">
        <v>36</v>
      </c>
      <c r="C329" s="14">
        <v>10.178000000000001</v>
      </c>
      <c r="D329" s="14">
        <v>1.9850000000000001</v>
      </c>
      <c r="E329" s="14">
        <v>5.9480000000000004</v>
      </c>
      <c r="F329" s="14">
        <v>21.355</v>
      </c>
      <c r="G329" s="14">
        <v>14.468</v>
      </c>
      <c r="H329" s="14">
        <v>2.8879999999999999</v>
      </c>
      <c r="I329" s="14">
        <v>3.8149999999999999</v>
      </c>
      <c r="J329" s="14">
        <v>3.367</v>
      </c>
      <c r="K329" s="14">
        <v>6.5469999999999997</v>
      </c>
      <c r="L329" s="14">
        <v>3.7370000000000001</v>
      </c>
      <c r="M329" s="14">
        <v>5.0970000000000004</v>
      </c>
      <c r="N329" s="14">
        <v>50.331000000000003</v>
      </c>
      <c r="O329" s="14">
        <v>72.953000000000003</v>
      </c>
      <c r="P329" s="14">
        <v>15.491</v>
      </c>
      <c r="Q329" s="14">
        <v>43.287999999999997</v>
      </c>
      <c r="R329" s="14">
        <v>67.341999999999999</v>
      </c>
      <c r="S329" s="14">
        <v>73.512</v>
      </c>
      <c r="T329" s="14">
        <v>70.527000000000001</v>
      </c>
      <c r="U329" s="14">
        <v>15.185</v>
      </c>
      <c r="V329" s="14">
        <v>16.495999999999999</v>
      </c>
      <c r="W329" s="14">
        <v>15.862</v>
      </c>
      <c r="X329" s="14">
        <v>9.0229999999999997</v>
      </c>
      <c r="Y329" s="14">
        <v>1.2110000000000001</v>
      </c>
      <c r="Z329" s="14">
        <v>4.99</v>
      </c>
      <c r="AA329" s="14">
        <v>61.921999999999997</v>
      </c>
      <c r="AB329" s="14">
        <v>49.18</v>
      </c>
      <c r="AC329" s="14">
        <v>55.356999999999999</v>
      </c>
      <c r="AD329" s="14">
        <v>436.51</v>
      </c>
      <c r="AE329" s="14">
        <v>373.74900000000002</v>
      </c>
      <c r="AF329" s="14">
        <v>404.13499999999999</v>
      </c>
      <c r="AG329" s="14">
        <v>11.416</v>
      </c>
      <c r="AH329" s="19">
        <v>5.2689306742301802</v>
      </c>
      <c r="AI329" s="19">
        <v>1.5541398754144999</v>
      </c>
      <c r="AJ329" s="19">
        <v>3.3657896794030999</v>
      </c>
      <c r="AK329" s="14">
        <v>5.3639999999999999</v>
      </c>
      <c r="AL329" s="14">
        <v>1.1080000000000001</v>
      </c>
      <c r="AM329" s="14">
        <v>3.1669999999999998</v>
      </c>
      <c r="AN329" s="14">
        <v>72.787999999999997</v>
      </c>
      <c r="AO329" s="14">
        <v>56.396999999999998</v>
      </c>
      <c r="AP329" s="14">
        <v>64.366</v>
      </c>
      <c r="AQ329" s="14">
        <v>4.7320000000000002</v>
      </c>
      <c r="AR329" s="14">
        <v>2.165</v>
      </c>
      <c r="AS329" s="14">
        <v>3.407</v>
      </c>
      <c r="AT329" s="14">
        <v>15.047000000000001</v>
      </c>
      <c r="AU329" s="14">
        <v>3.8919999999999999</v>
      </c>
      <c r="AV329" s="14">
        <v>9.2880000000000003</v>
      </c>
      <c r="AW329" s="14">
        <v>595.29</v>
      </c>
      <c r="AX329" s="14">
        <v>459.91699999999997</v>
      </c>
      <c r="AY329" s="14">
        <v>525.48199999999997</v>
      </c>
      <c r="AZ329" s="14">
        <v>5.9530000000000003</v>
      </c>
      <c r="BA329" s="14">
        <v>4.5990000000000002</v>
      </c>
      <c r="BB329" s="14">
        <v>5.2549999999999999</v>
      </c>
      <c r="BC329" s="14">
        <v>20.236999999999998</v>
      </c>
      <c r="BD329" s="14">
        <v>14.94</v>
      </c>
      <c r="BE329" s="14">
        <v>17.84</v>
      </c>
      <c r="BF329" s="14">
        <v>21.286999999999999</v>
      </c>
      <c r="BG329" s="14">
        <v>66.921999999999997</v>
      </c>
      <c r="BH329" s="15">
        <v>8.1860829829518558</v>
      </c>
    </row>
    <row r="330" spans="1:60" ht="15.75" x14ac:dyDescent="0.25">
      <c r="A330" s="21">
        <v>2007</v>
      </c>
      <c r="B330" t="s">
        <v>28</v>
      </c>
      <c r="C330" s="14">
        <v>18.495000000000001</v>
      </c>
      <c r="D330" s="14">
        <v>2.585</v>
      </c>
      <c r="E330" s="14">
        <v>10.452</v>
      </c>
      <c r="F330" s="14">
        <v>14.657</v>
      </c>
      <c r="G330" s="14">
        <v>9.2360000000000007</v>
      </c>
      <c r="H330" s="14">
        <v>3.2759999999999998</v>
      </c>
      <c r="I330" s="14">
        <v>2.6880000000000002</v>
      </c>
      <c r="J330" s="14">
        <v>2.9790000000000001</v>
      </c>
      <c r="K330" s="14">
        <v>6.4470000000000001</v>
      </c>
      <c r="L330" s="14">
        <v>3.2050000000000001</v>
      </c>
      <c r="M330" s="14">
        <v>4.8079999999999998</v>
      </c>
      <c r="N330" s="14">
        <v>34.398000000000003</v>
      </c>
      <c r="O330" s="14">
        <v>67.531999999999996</v>
      </c>
      <c r="P330" s="14">
        <v>13.75</v>
      </c>
      <c r="Q330" s="14">
        <v>40.344999999999999</v>
      </c>
      <c r="R330" s="14">
        <v>45.655000000000001</v>
      </c>
      <c r="S330" s="14">
        <v>66.372</v>
      </c>
      <c r="T330" s="14">
        <v>56.128</v>
      </c>
      <c r="U330" s="14">
        <v>7.0810000000000004</v>
      </c>
      <c r="V330" s="14">
        <v>8.4770000000000003</v>
      </c>
      <c r="W330" s="14">
        <v>7.7869999999999999</v>
      </c>
      <c r="X330" s="14">
        <v>3.91</v>
      </c>
      <c r="Y330" s="14">
        <v>1.3440000000000001</v>
      </c>
      <c r="Z330" s="14">
        <v>2.613</v>
      </c>
      <c r="AA330" s="14">
        <v>78.945999999999998</v>
      </c>
      <c r="AB330" s="14">
        <v>55.414000000000001</v>
      </c>
      <c r="AC330" s="14">
        <v>67.05</v>
      </c>
      <c r="AD330" s="14">
        <v>411.95499999999998</v>
      </c>
      <c r="AE330" s="14">
        <v>364.32400000000001</v>
      </c>
      <c r="AF330" s="14">
        <v>387.87799999999999</v>
      </c>
      <c r="AG330" s="14">
        <v>7.3979999999999997</v>
      </c>
      <c r="AH330" s="19">
        <v>16.073359904322601</v>
      </c>
      <c r="AI330" s="19">
        <v>1.3606071573378899</v>
      </c>
      <c r="AJ330" s="19">
        <v>8.7128173711796304</v>
      </c>
      <c r="AK330" s="14">
        <v>13.422000000000001</v>
      </c>
      <c r="AL330" s="14">
        <v>1.3440000000000001</v>
      </c>
      <c r="AM330" s="14">
        <v>7.3159999999999998</v>
      </c>
      <c r="AN330" s="14">
        <v>71.337000000000003</v>
      </c>
      <c r="AO330" s="14">
        <v>55.207000000000001</v>
      </c>
      <c r="AP330" s="14">
        <v>63.234999999999999</v>
      </c>
      <c r="AQ330" s="14">
        <v>2.1139999999999999</v>
      </c>
      <c r="AR330" s="14">
        <v>1.137</v>
      </c>
      <c r="AS330" s="14">
        <v>1.62</v>
      </c>
      <c r="AT330" s="14">
        <v>9.7230000000000008</v>
      </c>
      <c r="AU330" s="14">
        <v>1.964</v>
      </c>
      <c r="AV330" s="14">
        <v>5.8010000000000002</v>
      </c>
      <c r="AW330" s="14">
        <v>571.64400000000001</v>
      </c>
      <c r="AX330" s="14">
        <v>455.09500000000003</v>
      </c>
      <c r="AY330" s="14">
        <v>512.78099999999995</v>
      </c>
      <c r="AZ330" s="14">
        <v>5.7160000000000002</v>
      </c>
      <c r="BA330" s="14">
        <v>4.5510000000000002</v>
      </c>
      <c r="BB330" s="14">
        <v>5.1280000000000001</v>
      </c>
      <c r="BC330" s="14">
        <v>17.184999999999999</v>
      </c>
      <c r="BD330" s="14">
        <v>17.184999999999999</v>
      </c>
      <c r="BE330" s="14">
        <v>17.698</v>
      </c>
      <c r="BF330" s="14">
        <v>20.96</v>
      </c>
      <c r="BG330" s="14">
        <v>55.671999999999997</v>
      </c>
      <c r="BH330" s="15">
        <v>7.3208072372999302</v>
      </c>
    </row>
    <row r="331" spans="1:60" ht="15.75" x14ac:dyDescent="0.25">
      <c r="A331" s="21">
        <v>2007</v>
      </c>
      <c r="B331" t="s">
        <v>29</v>
      </c>
      <c r="C331" s="14">
        <v>12.159000000000001</v>
      </c>
      <c r="D331" s="14">
        <v>3.3370000000000002</v>
      </c>
      <c r="E331" s="14">
        <v>7.6219999999999999</v>
      </c>
      <c r="F331" s="14">
        <v>10.16</v>
      </c>
      <c r="G331" s="14">
        <v>17.026</v>
      </c>
      <c r="H331" s="14">
        <v>2.9689999999999999</v>
      </c>
      <c r="I331" s="14">
        <v>2.403</v>
      </c>
      <c r="J331" s="14">
        <v>2.6779999999999999</v>
      </c>
      <c r="K331" s="14">
        <v>8.4830000000000005</v>
      </c>
      <c r="L331" s="14">
        <v>5.4729999999999999</v>
      </c>
      <c r="M331" s="14">
        <v>6.9349999999999996</v>
      </c>
      <c r="N331" s="14">
        <v>57.142000000000003</v>
      </c>
      <c r="O331" s="14">
        <v>96.003</v>
      </c>
      <c r="P331" s="14">
        <v>24.297000000000001</v>
      </c>
      <c r="Q331" s="14">
        <v>59.121000000000002</v>
      </c>
      <c r="R331" s="14">
        <v>56.838000000000001</v>
      </c>
      <c r="S331" s="14">
        <v>67.683999999999997</v>
      </c>
      <c r="T331" s="14">
        <v>62.417000000000002</v>
      </c>
      <c r="U331" s="14">
        <v>11.17</v>
      </c>
      <c r="V331" s="14">
        <v>19.491</v>
      </c>
      <c r="W331" s="14">
        <v>15.45</v>
      </c>
      <c r="X331" s="14">
        <v>9.19</v>
      </c>
      <c r="Y331" s="14">
        <v>1.335</v>
      </c>
      <c r="Z331" s="14">
        <v>5.15</v>
      </c>
      <c r="AA331" s="14">
        <v>56.414000000000001</v>
      </c>
      <c r="AB331" s="14">
        <v>45.122</v>
      </c>
      <c r="AC331" s="14">
        <v>50.606000000000002</v>
      </c>
      <c r="AD331" s="14">
        <v>397.72500000000002</v>
      </c>
      <c r="AE331" s="14">
        <v>351.90199999999999</v>
      </c>
      <c r="AF331" s="14">
        <v>374.36200000000002</v>
      </c>
      <c r="AG331" s="14">
        <v>12.018000000000001</v>
      </c>
      <c r="AH331" s="19">
        <v>6.0483718539015801</v>
      </c>
      <c r="AI331" s="19">
        <v>1.7681589928566399</v>
      </c>
      <c r="AJ331" s="19">
        <v>3.8369199399248002</v>
      </c>
      <c r="AK331" s="14">
        <v>5.09</v>
      </c>
      <c r="AL331" s="14">
        <v>1.468</v>
      </c>
      <c r="AM331" s="14">
        <v>3.2269999999999999</v>
      </c>
      <c r="AN331" s="14">
        <v>58.534999999999997</v>
      </c>
      <c r="AO331" s="14">
        <v>49.661000000000001</v>
      </c>
      <c r="AP331" s="14">
        <v>54.039000000000001</v>
      </c>
      <c r="AQ331" s="14">
        <v>1.5549999999999999</v>
      </c>
      <c r="AR331" s="14">
        <v>0.66700000000000004</v>
      </c>
      <c r="AS331" s="14">
        <v>1.099</v>
      </c>
      <c r="AT331" s="14">
        <v>1.131</v>
      </c>
      <c r="AU331" s="14">
        <v>0.93400000000000005</v>
      </c>
      <c r="AV331" s="14">
        <v>1.03</v>
      </c>
      <c r="AW331" s="14">
        <v>565.69500000000005</v>
      </c>
      <c r="AX331" s="14">
        <v>437.34100000000001</v>
      </c>
      <c r="AY331" s="14">
        <v>499.95100000000002</v>
      </c>
      <c r="AZ331" s="14">
        <v>5.657</v>
      </c>
      <c r="BA331" s="14">
        <v>4.3730000000000002</v>
      </c>
      <c r="BB331" s="14">
        <v>5</v>
      </c>
      <c r="BC331" s="14">
        <v>22.027000000000001</v>
      </c>
      <c r="BD331" s="14">
        <v>12.849</v>
      </c>
      <c r="BE331" s="14">
        <v>17.363</v>
      </c>
      <c r="BF331" s="14">
        <v>20.919</v>
      </c>
      <c r="BG331" s="14">
        <v>29.338999999999999</v>
      </c>
      <c r="BH331" s="15">
        <v>7.3054805773970184</v>
      </c>
    </row>
    <row r="332" spans="1:60" ht="15.75" x14ac:dyDescent="0.25">
      <c r="A332" s="21">
        <v>2008</v>
      </c>
      <c r="B332" t="s">
        <v>2</v>
      </c>
      <c r="C332" s="14">
        <v>18.533000000000001</v>
      </c>
      <c r="D332" s="14">
        <v>4.8179999999999996</v>
      </c>
      <c r="E332" s="14">
        <v>11.52</v>
      </c>
      <c r="F332" s="14">
        <v>13.837</v>
      </c>
      <c r="G332" s="14">
        <v>16.536999999999999</v>
      </c>
      <c r="H332" s="14">
        <v>3.8050000000000002</v>
      </c>
      <c r="I332" s="14">
        <v>3.43</v>
      </c>
      <c r="J332" s="14">
        <v>3.6139999999999999</v>
      </c>
      <c r="K332" s="14">
        <v>8.1739999999999995</v>
      </c>
      <c r="L332" s="14">
        <v>3.9609999999999999</v>
      </c>
      <c r="M332" s="14">
        <v>6.0179999999999998</v>
      </c>
      <c r="N332" s="14">
        <v>45.999000000000002</v>
      </c>
      <c r="O332" s="14">
        <v>88.677999999999997</v>
      </c>
      <c r="P332" s="14">
        <v>20.065999999999999</v>
      </c>
      <c r="Q332" s="14">
        <v>53.593000000000004</v>
      </c>
      <c r="R332" s="14">
        <v>65.614000000000004</v>
      </c>
      <c r="S332" s="14">
        <v>70.108000000000004</v>
      </c>
      <c r="T332" s="14">
        <v>67.914000000000001</v>
      </c>
      <c r="U332" s="14">
        <v>12.503</v>
      </c>
      <c r="V332" s="14">
        <v>15.629</v>
      </c>
      <c r="W332" s="14">
        <v>14.103999999999999</v>
      </c>
      <c r="X332" s="14">
        <v>22.97</v>
      </c>
      <c r="Y332" s="14">
        <v>2.4769999999999999</v>
      </c>
      <c r="Z332" s="14">
        <v>12.491</v>
      </c>
      <c r="AA332" s="14">
        <v>61.887999999999998</v>
      </c>
      <c r="AB332" s="14">
        <v>45.569000000000003</v>
      </c>
      <c r="AC332" s="14">
        <v>53.542000000000002</v>
      </c>
      <c r="AD332" s="14">
        <v>390.642</v>
      </c>
      <c r="AE332" s="14">
        <v>338.97</v>
      </c>
      <c r="AF332" s="14">
        <v>364.286</v>
      </c>
      <c r="AG332" s="14">
        <v>9.4730000000000008</v>
      </c>
      <c r="AH332" s="19">
        <v>7.8484585603088899</v>
      </c>
      <c r="AI332" s="19">
        <v>2.3459561698765499</v>
      </c>
      <c r="AJ332" s="19">
        <v>5.0599167489092904</v>
      </c>
      <c r="AK332" s="14">
        <v>7.0030000000000001</v>
      </c>
      <c r="AL332" s="14">
        <v>1.514</v>
      </c>
      <c r="AM332" s="14">
        <v>4.1950000000000003</v>
      </c>
      <c r="AN332" s="14">
        <v>62.865000000000002</v>
      </c>
      <c r="AO332" s="14">
        <v>50.18</v>
      </c>
      <c r="AP332" s="14">
        <v>56.406999999999996</v>
      </c>
      <c r="AQ332" s="14">
        <v>3.194</v>
      </c>
      <c r="AR332" s="14">
        <v>1.3740000000000001</v>
      </c>
      <c r="AS332" s="14">
        <v>2.2629999999999999</v>
      </c>
      <c r="AT332" s="14">
        <v>7.782</v>
      </c>
      <c r="AU332" s="14">
        <v>1.6759999999999999</v>
      </c>
      <c r="AV332" s="14">
        <v>4.6580000000000004</v>
      </c>
      <c r="AW332" s="14">
        <v>551.971</v>
      </c>
      <c r="AX332" s="14">
        <v>418.31299999999999</v>
      </c>
      <c r="AY332" s="14">
        <v>483.74200000000002</v>
      </c>
      <c r="AZ332" s="14">
        <v>5.52</v>
      </c>
      <c r="BA332" s="14">
        <v>4.1829999999999998</v>
      </c>
      <c r="BB332" s="14">
        <v>4.8369999999999997</v>
      </c>
      <c r="BC332" s="14">
        <v>24.501999999999999</v>
      </c>
      <c r="BD332" s="14">
        <v>13.066000000000001</v>
      </c>
      <c r="BE332" s="14">
        <v>16.332000000000001</v>
      </c>
      <c r="BF332" s="14">
        <v>18.98</v>
      </c>
      <c r="BG332" s="14">
        <v>47.191000000000003</v>
      </c>
      <c r="BH332" s="15">
        <v>7.8976822725351958</v>
      </c>
    </row>
    <row r="333" spans="1:60" ht="15.75" x14ac:dyDescent="0.25">
      <c r="A333" s="21">
        <v>2008</v>
      </c>
      <c r="B333" t="s">
        <v>3</v>
      </c>
      <c r="C333" s="14">
        <v>23.558</v>
      </c>
      <c r="D333" s="14">
        <v>5.1959999999999997</v>
      </c>
      <c r="E333" s="14">
        <v>14.21</v>
      </c>
      <c r="F333" s="14">
        <v>7.26</v>
      </c>
      <c r="G333" s="14">
        <v>23.855</v>
      </c>
      <c r="H333" s="14">
        <v>2.657</v>
      </c>
      <c r="I333" s="14">
        <v>3.1850000000000001</v>
      </c>
      <c r="J333" s="14">
        <v>2.9279999999999999</v>
      </c>
      <c r="K333" s="14">
        <v>8.8569999999999993</v>
      </c>
      <c r="L333" s="14">
        <v>6.8719999999999999</v>
      </c>
      <c r="M333" s="14">
        <v>7.8369999999999997</v>
      </c>
      <c r="N333" s="14">
        <v>51.593000000000004</v>
      </c>
      <c r="O333" s="14">
        <v>70.498000000000005</v>
      </c>
      <c r="P333" s="14">
        <v>20.280999999999999</v>
      </c>
      <c r="Q333" s="14">
        <v>44.781999999999996</v>
      </c>
      <c r="R333" s="14">
        <v>54.201999999999998</v>
      </c>
      <c r="S333" s="14">
        <v>61.009</v>
      </c>
      <c r="T333" s="14">
        <v>57.7</v>
      </c>
      <c r="U333" s="14">
        <v>17.536000000000001</v>
      </c>
      <c r="V333" s="14">
        <v>14.917</v>
      </c>
      <c r="W333" s="14">
        <v>16.190000000000001</v>
      </c>
      <c r="X333" s="14">
        <v>9.7420000000000009</v>
      </c>
      <c r="Y333" s="14">
        <v>1.173</v>
      </c>
      <c r="Z333" s="14">
        <v>5.3390000000000004</v>
      </c>
      <c r="AA333" s="14">
        <v>50.128</v>
      </c>
      <c r="AB333" s="14">
        <v>35.533000000000001</v>
      </c>
      <c r="AC333" s="14">
        <v>42.628999999999998</v>
      </c>
      <c r="AD333" s="14">
        <v>356.03100000000001</v>
      </c>
      <c r="AE333" s="14">
        <v>315.77300000000002</v>
      </c>
      <c r="AF333" s="14">
        <v>335.51799999999997</v>
      </c>
      <c r="AG333" s="14">
        <v>9.3879999999999999</v>
      </c>
      <c r="AH333" s="19">
        <v>5.4723055735432302</v>
      </c>
      <c r="AI333" s="19">
        <v>0.88001830438073103</v>
      </c>
      <c r="AJ333" s="19">
        <v>3.1351191569216699</v>
      </c>
      <c r="AK333" s="14">
        <v>6.0220000000000002</v>
      </c>
      <c r="AL333" s="14">
        <v>1.341</v>
      </c>
      <c r="AM333" s="14">
        <v>3.617</v>
      </c>
      <c r="AN333" s="14">
        <v>45.877000000000002</v>
      </c>
      <c r="AO333" s="14">
        <v>39.722999999999999</v>
      </c>
      <c r="AP333" s="14">
        <v>42.801000000000002</v>
      </c>
      <c r="AQ333" s="14">
        <v>1.0629999999999999</v>
      </c>
      <c r="AR333" s="14">
        <v>0.67</v>
      </c>
      <c r="AS333" s="14">
        <v>0.86099999999999999</v>
      </c>
      <c r="AT333" s="14">
        <v>2.8340000000000001</v>
      </c>
      <c r="AU333" s="14">
        <v>0.67</v>
      </c>
      <c r="AV333" s="14">
        <v>1.722</v>
      </c>
      <c r="AW333" s="14">
        <v>476.303</v>
      </c>
      <c r="AX333" s="14">
        <v>378.96100000000001</v>
      </c>
      <c r="AY333" s="14">
        <v>426.71800000000002</v>
      </c>
      <c r="AZ333" s="14">
        <v>4.7629999999999999</v>
      </c>
      <c r="BA333" s="14">
        <v>3.79</v>
      </c>
      <c r="BB333" s="14">
        <v>4.2670000000000003</v>
      </c>
      <c r="BC333" s="14">
        <v>18.542000000000002</v>
      </c>
      <c r="BD333" s="14">
        <v>10.044</v>
      </c>
      <c r="BE333" s="14">
        <v>15.526999999999999</v>
      </c>
      <c r="BF333" s="14">
        <v>17.571999999999999</v>
      </c>
      <c r="BG333" s="14">
        <v>34.011000000000003</v>
      </c>
      <c r="BH333" s="15">
        <v>7.5957977477137026</v>
      </c>
    </row>
    <row r="334" spans="1:60" ht="15.75" x14ac:dyDescent="0.25">
      <c r="A334" s="21">
        <v>2008</v>
      </c>
      <c r="B334" t="s">
        <v>4</v>
      </c>
      <c r="C334" s="14">
        <v>6.13</v>
      </c>
      <c r="D334" s="14">
        <v>1.7110000000000001</v>
      </c>
      <c r="E334" s="14">
        <v>3.9420000000000002</v>
      </c>
      <c r="F334" s="14">
        <v>12.430999999999999</v>
      </c>
      <c r="G334" s="14">
        <v>19.812000000000001</v>
      </c>
      <c r="H334" s="14">
        <v>5.6139999999999999</v>
      </c>
      <c r="I334" s="14">
        <v>4.8049999999999997</v>
      </c>
      <c r="J334" s="14">
        <v>5.2130000000000001</v>
      </c>
      <c r="K334" s="14">
        <v>8.84</v>
      </c>
      <c r="L334" s="14">
        <v>4.476</v>
      </c>
      <c r="M334" s="14">
        <v>6.6790000000000003</v>
      </c>
      <c r="N334" s="14">
        <v>43.359000000000002</v>
      </c>
      <c r="O334" s="14">
        <v>124.339</v>
      </c>
      <c r="P334" s="14">
        <v>25.010999999999999</v>
      </c>
      <c r="Q334" s="14">
        <v>75.167000000000002</v>
      </c>
      <c r="R334" s="14">
        <v>53.039000000000001</v>
      </c>
      <c r="S334" s="14">
        <v>50.415999999999997</v>
      </c>
      <c r="T334" s="14">
        <v>51.741</v>
      </c>
      <c r="U334" s="14">
        <v>8.0009999999999994</v>
      </c>
      <c r="V334" s="14">
        <v>10.266999999999999</v>
      </c>
      <c r="W334" s="14">
        <v>9.1229999999999993</v>
      </c>
      <c r="X334" s="14">
        <v>59.814</v>
      </c>
      <c r="Y334" s="14">
        <v>5.0679999999999996</v>
      </c>
      <c r="Z334" s="14">
        <v>32.713000000000001</v>
      </c>
      <c r="AA334" s="14">
        <v>68.203000000000003</v>
      </c>
      <c r="AB334" s="14">
        <v>42.847000000000001</v>
      </c>
      <c r="AC334" s="14">
        <v>55.683</v>
      </c>
      <c r="AD334" s="14">
        <v>363.661</v>
      </c>
      <c r="AE334" s="14">
        <v>276.76100000000002</v>
      </c>
      <c r="AF334" s="14">
        <v>320.77199999999999</v>
      </c>
      <c r="AG334" s="14">
        <v>8.0009999999999994</v>
      </c>
      <c r="AH334" s="19">
        <v>7.7465856081911699</v>
      </c>
      <c r="AI334" s="19">
        <v>1.55663289926337</v>
      </c>
      <c r="AJ334" s="19">
        <v>4.6929088440853599</v>
      </c>
      <c r="AK334" s="14">
        <v>7.0979999999999999</v>
      </c>
      <c r="AL334" s="14">
        <v>1.119</v>
      </c>
      <c r="AM334" s="14">
        <v>4.1379999999999999</v>
      </c>
      <c r="AN334" s="14">
        <v>70.266999999999996</v>
      </c>
      <c r="AO334" s="14">
        <v>43.439</v>
      </c>
      <c r="AP334" s="14">
        <v>57.116999999999997</v>
      </c>
      <c r="AQ334" s="14">
        <v>9.9369999999999994</v>
      </c>
      <c r="AR334" s="14">
        <v>3.883</v>
      </c>
      <c r="AS334" s="14">
        <v>6.94</v>
      </c>
      <c r="AT334" s="14">
        <v>14.518000000000001</v>
      </c>
      <c r="AU334" s="14">
        <v>3.5539999999999998</v>
      </c>
      <c r="AV334" s="14">
        <v>9.09</v>
      </c>
      <c r="AW334" s="14">
        <v>563.62300000000005</v>
      </c>
      <c r="AX334" s="14">
        <v>349.226</v>
      </c>
      <c r="AY334" s="14">
        <v>457.846</v>
      </c>
      <c r="AZ334" s="14">
        <v>5.6360000000000001</v>
      </c>
      <c r="BA334" s="14">
        <v>3.492</v>
      </c>
      <c r="BB334" s="14">
        <v>4.5780000000000003</v>
      </c>
      <c r="BC334" s="14">
        <v>12.423</v>
      </c>
      <c r="BD334" s="14">
        <v>3.0219999999999998</v>
      </c>
      <c r="BE334" s="14">
        <v>13.871</v>
      </c>
      <c r="BF334" s="14">
        <v>15.317</v>
      </c>
      <c r="BG334" s="14">
        <v>41.212000000000003</v>
      </c>
      <c r="BH334" s="15">
        <v>8.8433271515900831</v>
      </c>
    </row>
    <row r="335" spans="1:60" ht="15.75" x14ac:dyDescent="0.25">
      <c r="A335" s="21">
        <v>2008</v>
      </c>
      <c r="B335" t="s">
        <v>5</v>
      </c>
      <c r="C335" s="14">
        <v>11.478</v>
      </c>
      <c r="D335" s="14">
        <v>4.8120000000000003</v>
      </c>
      <c r="E335" s="14">
        <v>8.2230000000000008</v>
      </c>
      <c r="F335" s="14">
        <v>9.4269999999999996</v>
      </c>
      <c r="G335" s="14">
        <v>22.893000000000001</v>
      </c>
      <c r="H335" s="14">
        <v>5.2469999999999999</v>
      </c>
      <c r="I335" s="14">
        <v>4.468</v>
      </c>
      <c r="J335" s="14">
        <v>4.867</v>
      </c>
      <c r="K335" s="14">
        <v>13.446</v>
      </c>
      <c r="L335" s="14">
        <v>5.1550000000000002</v>
      </c>
      <c r="M335" s="14">
        <v>9.3979999999999997</v>
      </c>
      <c r="N335" s="14">
        <v>42.241999999999997</v>
      </c>
      <c r="O335" s="14">
        <v>92.483999999999995</v>
      </c>
      <c r="P335" s="14">
        <v>26.120999999999999</v>
      </c>
      <c r="Q335" s="14">
        <v>60.08</v>
      </c>
      <c r="R335" s="14">
        <v>50.505000000000003</v>
      </c>
      <c r="S335" s="14">
        <v>44.335999999999999</v>
      </c>
      <c r="T335" s="14">
        <v>47.493000000000002</v>
      </c>
      <c r="U335" s="14">
        <v>8.1989999999999998</v>
      </c>
      <c r="V335" s="14">
        <v>13.06</v>
      </c>
      <c r="W335" s="14">
        <v>10.573</v>
      </c>
      <c r="X335" s="14">
        <v>11.151</v>
      </c>
      <c r="Y335" s="14">
        <v>0.68700000000000006</v>
      </c>
      <c r="Z335" s="14">
        <v>6.0419999999999998</v>
      </c>
      <c r="AA335" s="14">
        <v>65.918999999999997</v>
      </c>
      <c r="AB335" s="14">
        <v>35.744</v>
      </c>
      <c r="AC335" s="14">
        <v>51.185000000000002</v>
      </c>
      <c r="AD335" s="14">
        <v>325.66000000000003</v>
      </c>
      <c r="AE335" s="14">
        <v>250.55199999999999</v>
      </c>
      <c r="AF335" s="14">
        <v>288.98599999999999</v>
      </c>
      <c r="AG335" s="14">
        <v>7.8710000000000004</v>
      </c>
      <c r="AH335" s="19">
        <v>12.922011354140601</v>
      </c>
      <c r="AI335" s="19">
        <v>1.8277860028147901</v>
      </c>
      <c r="AJ335" s="19">
        <v>7.5387023675959997</v>
      </c>
      <c r="AK335" s="14">
        <v>11.478</v>
      </c>
      <c r="AL335" s="14">
        <v>1.375</v>
      </c>
      <c r="AM335" s="14">
        <v>6.5449999999999999</v>
      </c>
      <c r="AN335" s="14">
        <v>52.145000000000003</v>
      </c>
      <c r="AO335" s="14">
        <v>42.618000000000002</v>
      </c>
      <c r="AP335" s="14">
        <v>47.493000000000002</v>
      </c>
      <c r="AQ335" s="14">
        <v>4.2629999999999999</v>
      </c>
      <c r="AR335" s="14">
        <v>0.68700000000000006</v>
      </c>
      <c r="AS335" s="14">
        <v>2.5169999999999999</v>
      </c>
      <c r="AT335" s="14">
        <v>11.478</v>
      </c>
      <c r="AU335" s="14">
        <v>3.093</v>
      </c>
      <c r="AV335" s="14">
        <v>7.3840000000000003</v>
      </c>
      <c r="AW335" s="14">
        <v>474.88</v>
      </c>
      <c r="AX335" s="14">
        <v>322.041</v>
      </c>
      <c r="AY335" s="14">
        <v>400.25099999999998</v>
      </c>
      <c r="AZ335" s="14">
        <v>4.7489999999999997</v>
      </c>
      <c r="BA335" s="14">
        <v>3.22</v>
      </c>
      <c r="BB335" s="14">
        <v>4.0030000000000001</v>
      </c>
      <c r="BC335" s="14">
        <v>13.034000000000001</v>
      </c>
      <c r="BD335" s="14">
        <v>9.7759999999999998</v>
      </c>
      <c r="BE335" s="14">
        <v>14.487</v>
      </c>
      <c r="BF335" s="14">
        <v>15.829000000000001</v>
      </c>
      <c r="BG335" s="14">
        <v>39.375999999999998</v>
      </c>
      <c r="BH335" s="15">
        <v>6.6152149944873209</v>
      </c>
    </row>
    <row r="336" spans="1:60" ht="15.75" x14ac:dyDescent="0.25">
      <c r="A336" s="21">
        <v>2008</v>
      </c>
      <c r="B336" t="s">
        <v>6</v>
      </c>
      <c r="C336" s="14">
        <v>21.52</v>
      </c>
      <c r="D336" s="14">
        <v>3.6549999999999998</v>
      </c>
      <c r="E336" s="14">
        <v>12.52</v>
      </c>
      <c r="F336" s="14">
        <v>13.705</v>
      </c>
      <c r="G336" s="14">
        <v>9.3000000000000007</v>
      </c>
      <c r="H336" s="14">
        <v>2.7210000000000001</v>
      </c>
      <c r="I336" s="14">
        <v>3.6549999999999998</v>
      </c>
      <c r="J336" s="14">
        <v>3.1909999999999998</v>
      </c>
      <c r="K336" s="14">
        <v>6.1840000000000002</v>
      </c>
      <c r="L336" s="14">
        <v>2.68</v>
      </c>
      <c r="M336" s="14">
        <v>4.4189999999999996</v>
      </c>
      <c r="N336" s="14">
        <v>33.067999999999998</v>
      </c>
      <c r="O336" s="14">
        <v>87.811999999999998</v>
      </c>
      <c r="P336" s="14">
        <v>14.619</v>
      </c>
      <c r="Q336" s="14">
        <v>50.939</v>
      </c>
      <c r="R336" s="14">
        <v>51.451000000000001</v>
      </c>
      <c r="S336" s="14">
        <v>63.347000000000001</v>
      </c>
      <c r="T336" s="14">
        <v>57.444000000000003</v>
      </c>
      <c r="U336" s="14">
        <v>9.8940000000000001</v>
      </c>
      <c r="V336" s="14">
        <v>10.964</v>
      </c>
      <c r="W336" s="14">
        <v>10.433</v>
      </c>
      <c r="X336" s="14">
        <v>12.368</v>
      </c>
      <c r="Y336" s="14">
        <v>1.218</v>
      </c>
      <c r="Z336" s="14">
        <v>6.7510000000000003</v>
      </c>
      <c r="AA336" s="14">
        <v>54.665999999999997</v>
      </c>
      <c r="AB336" s="14">
        <v>36.79</v>
      </c>
      <c r="AC336" s="14">
        <v>45.661000000000001</v>
      </c>
      <c r="AD336" s="14">
        <v>356.19600000000003</v>
      </c>
      <c r="AE336" s="14">
        <v>279.947</v>
      </c>
      <c r="AF336" s="14">
        <v>317.78300000000002</v>
      </c>
      <c r="AG336" s="14">
        <v>6.6790000000000003</v>
      </c>
      <c r="AH336" s="19">
        <v>19.243474858400099</v>
      </c>
      <c r="AI336" s="19">
        <v>3.13261617307078</v>
      </c>
      <c r="AJ336" s="19">
        <v>11.0932210910658</v>
      </c>
      <c r="AK336" s="14">
        <v>15.831</v>
      </c>
      <c r="AL336" s="14">
        <v>1.9490000000000001</v>
      </c>
      <c r="AM336" s="14">
        <v>8.8379999999999992</v>
      </c>
      <c r="AN336" s="14">
        <v>52.935000000000002</v>
      </c>
      <c r="AO336" s="14">
        <v>38.738999999999997</v>
      </c>
      <c r="AP336" s="14">
        <v>45.905999999999999</v>
      </c>
      <c r="AQ336" s="14">
        <v>1.484</v>
      </c>
      <c r="AR336" s="14">
        <v>1.218</v>
      </c>
      <c r="AS336" s="14">
        <v>1.35</v>
      </c>
      <c r="AT336" s="14">
        <v>12.863</v>
      </c>
      <c r="AU336" s="14">
        <v>1.706</v>
      </c>
      <c r="AV336" s="14">
        <v>7.242</v>
      </c>
      <c r="AW336" s="14">
        <v>512.52599999999995</v>
      </c>
      <c r="AX336" s="14">
        <v>351.57799999999997</v>
      </c>
      <c r="AY336" s="14">
        <v>431.56599999999997</v>
      </c>
      <c r="AZ336" s="14">
        <v>5.125</v>
      </c>
      <c r="BA336" s="14">
        <v>3.516</v>
      </c>
      <c r="BB336" s="14">
        <v>4.3159999999999998</v>
      </c>
      <c r="BC336" s="14">
        <v>14.416</v>
      </c>
      <c r="BD336" s="14">
        <v>3.6040000000000001</v>
      </c>
      <c r="BE336" s="14">
        <v>17.603999999999999</v>
      </c>
      <c r="BF336" s="14">
        <v>20.241</v>
      </c>
      <c r="BG336" s="14">
        <v>40.950000000000003</v>
      </c>
      <c r="BH336" s="15">
        <v>6.7275067275067277</v>
      </c>
    </row>
    <row r="337" spans="1:60" ht="15.75" x14ac:dyDescent="0.25">
      <c r="A337" s="21">
        <v>2008</v>
      </c>
      <c r="B337" t="s">
        <v>33</v>
      </c>
      <c r="C337" s="14">
        <v>13.462999999999999</v>
      </c>
      <c r="D337" s="14">
        <v>4.0410000000000004</v>
      </c>
      <c r="E337" s="14">
        <v>8.7230000000000008</v>
      </c>
      <c r="F337" s="14">
        <v>13.420999999999999</v>
      </c>
      <c r="G337" s="14">
        <v>19.417999999999999</v>
      </c>
      <c r="H337" s="14">
        <v>4.5369999999999999</v>
      </c>
      <c r="I337" s="14">
        <v>3.9670000000000001</v>
      </c>
      <c r="J337" s="14">
        <v>4.2510000000000003</v>
      </c>
      <c r="K337" s="14">
        <v>12.868</v>
      </c>
      <c r="L337" s="14">
        <v>5.1429999999999998</v>
      </c>
      <c r="M337" s="14">
        <v>8.9819999999999993</v>
      </c>
      <c r="N337" s="14">
        <v>41.692999999999998</v>
      </c>
      <c r="O337" s="14">
        <v>70.367000000000004</v>
      </c>
      <c r="P337" s="14">
        <v>18.440000000000001</v>
      </c>
      <c r="Q337" s="14">
        <v>44.241999999999997</v>
      </c>
      <c r="R337" s="14">
        <v>80.409000000000006</v>
      </c>
      <c r="S337" s="14">
        <v>87.718000000000004</v>
      </c>
      <c r="T337" s="14">
        <v>84.085999999999999</v>
      </c>
      <c r="U337" s="14">
        <v>14.505000000000001</v>
      </c>
      <c r="V337" s="14">
        <v>18.292999999999999</v>
      </c>
      <c r="W337" s="14">
        <v>16.411000000000001</v>
      </c>
      <c r="X337" s="14">
        <v>12.794</v>
      </c>
      <c r="Y337" s="14">
        <v>1.91</v>
      </c>
      <c r="Z337" s="14">
        <v>7.3179999999999996</v>
      </c>
      <c r="AA337" s="14">
        <v>82.64</v>
      </c>
      <c r="AB337" s="14">
        <v>56.054000000000002</v>
      </c>
      <c r="AC337" s="14">
        <v>69.265000000000001</v>
      </c>
      <c r="AD337" s="14">
        <v>411.19299999999998</v>
      </c>
      <c r="AE337" s="14">
        <v>362.03899999999999</v>
      </c>
      <c r="AF337" s="14">
        <v>386.53699999999998</v>
      </c>
      <c r="AG337" s="14">
        <v>8.5540000000000003</v>
      </c>
      <c r="AH337" s="19">
        <v>11.171891520933301</v>
      </c>
      <c r="AI337" s="19">
        <v>1.6182997333851199</v>
      </c>
      <c r="AJ337" s="19">
        <v>6.4282586249151299</v>
      </c>
      <c r="AK337" s="14">
        <v>9.8190000000000008</v>
      </c>
      <c r="AL337" s="14">
        <v>1.3220000000000001</v>
      </c>
      <c r="AM337" s="14">
        <v>5.5439999999999996</v>
      </c>
      <c r="AN337" s="14">
        <v>42.622</v>
      </c>
      <c r="AO337" s="14">
        <v>36.512</v>
      </c>
      <c r="AP337" s="14">
        <v>39.548000000000002</v>
      </c>
      <c r="AQ337" s="14">
        <v>3.347</v>
      </c>
      <c r="AR337" s="14">
        <v>2.2040000000000002</v>
      </c>
      <c r="AS337" s="14">
        <v>2.7719999999999998</v>
      </c>
      <c r="AT337" s="14">
        <v>4.7610000000000001</v>
      </c>
      <c r="AU337" s="14">
        <v>0.73499999999999999</v>
      </c>
      <c r="AV337" s="14">
        <v>2.7349999999999999</v>
      </c>
      <c r="AW337" s="14">
        <v>533.77700000000004</v>
      </c>
      <c r="AX337" s="14">
        <v>426.322</v>
      </c>
      <c r="AY337" s="14">
        <v>479.79</v>
      </c>
      <c r="AZ337" s="14">
        <v>5.3380000000000001</v>
      </c>
      <c r="BA337" s="14">
        <v>4.2629999999999999</v>
      </c>
      <c r="BB337" s="14">
        <v>4.798</v>
      </c>
      <c r="BC337" s="14">
        <v>15.548999999999999</v>
      </c>
      <c r="BD337" s="14">
        <v>9.0399999999999991</v>
      </c>
      <c r="BE337" s="14">
        <v>15.151</v>
      </c>
      <c r="BF337" s="14">
        <v>17.114000000000001</v>
      </c>
      <c r="BG337" s="14">
        <v>33.837000000000003</v>
      </c>
      <c r="BH337" s="15">
        <v>4.3631571448924351</v>
      </c>
    </row>
    <row r="338" spans="1:60" ht="15.75" x14ac:dyDescent="0.25">
      <c r="A338" s="21">
        <v>2008</v>
      </c>
      <c r="B338" t="s">
        <v>7</v>
      </c>
      <c r="C338" s="14">
        <v>24.39</v>
      </c>
      <c r="D338" s="14">
        <v>6.31</v>
      </c>
      <c r="E338" s="14">
        <v>15.273</v>
      </c>
      <c r="F338" s="14">
        <v>18.715</v>
      </c>
      <c r="G338" s="14">
        <v>16.300999999999998</v>
      </c>
      <c r="H338" s="14">
        <v>5.1349999999999998</v>
      </c>
      <c r="I338" s="14">
        <v>4.1020000000000003</v>
      </c>
      <c r="J338" s="14">
        <v>4.6139999999999999</v>
      </c>
      <c r="K338" s="14">
        <v>12.195</v>
      </c>
      <c r="L338" s="14">
        <v>5.048</v>
      </c>
      <c r="M338" s="14">
        <v>8.5909999999999993</v>
      </c>
      <c r="N338" s="14">
        <v>67.051000000000002</v>
      </c>
      <c r="O338" s="14">
        <v>78.626000000000005</v>
      </c>
      <c r="P338" s="14">
        <v>28.396000000000001</v>
      </c>
      <c r="Q338" s="14">
        <v>53.298000000000002</v>
      </c>
      <c r="R338" s="14">
        <v>65.789000000000001</v>
      </c>
      <c r="S338" s="14">
        <v>74.144999999999996</v>
      </c>
      <c r="T338" s="14">
        <v>70.003</v>
      </c>
      <c r="U338" s="14">
        <v>9.6280000000000001</v>
      </c>
      <c r="V338" s="14">
        <v>17.353000000000002</v>
      </c>
      <c r="W338" s="14">
        <v>13.523</v>
      </c>
      <c r="X338" s="14">
        <v>16.687999999999999</v>
      </c>
      <c r="Y338" s="14">
        <v>2.2090000000000001</v>
      </c>
      <c r="Z338" s="14">
        <v>9.3870000000000005</v>
      </c>
      <c r="AA338" s="14">
        <v>68.036000000000001</v>
      </c>
      <c r="AB338" s="14">
        <v>51.113</v>
      </c>
      <c r="AC338" s="14">
        <v>59.502000000000002</v>
      </c>
      <c r="AD338" s="14">
        <v>405.00599999999997</v>
      </c>
      <c r="AE338" s="14">
        <v>341.06599999999997</v>
      </c>
      <c r="AF338" s="14">
        <v>372.76400000000001</v>
      </c>
      <c r="AG338" s="14">
        <v>14.442</v>
      </c>
      <c r="AH338" s="19">
        <v>5.9464648266605504</v>
      </c>
      <c r="AI338" s="19">
        <v>3.3838084764402301</v>
      </c>
      <c r="AJ338" s="19">
        <v>4.6624591504999398</v>
      </c>
      <c r="AK338" s="14">
        <v>7.06</v>
      </c>
      <c r="AL338" s="14">
        <v>2.524</v>
      </c>
      <c r="AM338" s="14">
        <v>4.7729999999999997</v>
      </c>
      <c r="AN338" s="14">
        <v>57.765999999999998</v>
      </c>
      <c r="AO338" s="14">
        <v>40.384999999999998</v>
      </c>
      <c r="AP338" s="14">
        <v>49.002000000000002</v>
      </c>
      <c r="AQ338" s="14">
        <v>4.4930000000000003</v>
      </c>
      <c r="AR338" s="14">
        <v>0.316</v>
      </c>
      <c r="AS338" s="14">
        <v>2.3860000000000001</v>
      </c>
      <c r="AT338" s="14">
        <v>11.553000000000001</v>
      </c>
      <c r="AU338" s="14">
        <v>1.893</v>
      </c>
      <c r="AV338" s="14">
        <v>6.6820000000000004</v>
      </c>
      <c r="AW338" s="14">
        <v>552.95299999999997</v>
      </c>
      <c r="AX338" s="14">
        <v>418.99700000000001</v>
      </c>
      <c r="AY338" s="14">
        <v>485.56400000000002</v>
      </c>
      <c r="AZ338" s="14">
        <v>5.53</v>
      </c>
      <c r="BA338" s="14">
        <v>4.1900000000000004</v>
      </c>
      <c r="BB338" s="14">
        <v>4.8559999999999999</v>
      </c>
      <c r="BC338" s="14">
        <v>18.125</v>
      </c>
      <c r="BD338" s="14">
        <v>1.6479999999999999</v>
      </c>
      <c r="BE338" s="14">
        <v>15.795</v>
      </c>
      <c r="BF338" s="14">
        <v>17.952999999999999</v>
      </c>
      <c r="BG338" s="14">
        <v>31.916</v>
      </c>
      <c r="BH338" s="15">
        <v>7.2608314050905607</v>
      </c>
    </row>
    <row r="339" spans="1:60" ht="15.75" x14ac:dyDescent="0.25">
      <c r="A339" s="21">
        <v>2008</v>
      </c>
      <c r="B339" t="s">
        <v>8</v>
      </c>
      <c r="C339" s="14">
        <v>5.4569999999999999</v>
      </c>
      <c r="D339" s="14">
        <v>0.748</v>
      </c>
      <c r="E339" s="14">
        <v>3.0630000000000002</v>
      </c>
      <c r="F339" s="14">
        <v>19.577999999999999</v>
      </c>
      <c r="G339" s="14">
        <v>10.653</v>
      </c>
      <c r="H339" s="14">
        <v>2.4060000000000001</v>
      </c>
      <c r="I339" s="14">
        <v>1.704</v>
      </c>
      <c r="J339" s="14">
        <v>2.0489999999999999</v>
      </c>
      <c r="K339" s="14">
        <v>4.5119999999999996</v>
      </c>
      <c r="L339" s="14">
        <v>2.0779999999999998</v>
      </c>
      <c r="M339" s="14">
        <v>3.2749999999999999</v>
      </c>
      <c r="N339" s="14">
        <v>45.39</v>
      </c>
      <c r="O339" s="14">
        <v>76.962000000000003</v>
      </c>
      <c r="P339" s="14">
        <v>14.42</v>
      </c>
      <c r="Q339" s="14">
        <v>45.167999999999999</v>
      </c>
      <c r="R339" s="14">
        <v>37.213999999999999</v>
      </c>
      <c r="S339" s="14">
        <v>47.334000000000003</v>
      </c>
      <c r="T339" s="14">
        <v>42.357999999999997</v>
      </c>
      <c r="U339" s="14">
        <v>8.2940000000000005</v>
      </c>
      <c r="V339" s="14">
        <v>9.35</v>
      </c>
      <c r="W339" s="14">
        <v>8.8309999999999995</v>
      </c>
      <c r="X339" s="14">
        <v>9.5830000000000002</v>
      </c>
      <c r="Y339" s="14">
        <v>1.371</v>
      </c>
      <c r="Z339" s="14">
        <v>5.4080000000000004</v>
      </c>
      <c r="AA339" s="14">
        <v>32.271999999999998</v>
      </c>
      <c r="AB339" s="14">
        <v>24.850999999999999</v>
      </c>
      <c r="AC339" s="14">
        <v>28.5</v>
      </c>
      <c r="AD339" s="14">
        <v>286.06299999999999</v>
      </c>
      <c r="AE339" s="14">
        <v>249.96899999999999</v>
      </c>
      <c r="AF339" s="14">
        <v>267.81900000000002</v>
      </c>
      <c r="AG339" s="14">
        <v>7.8209999999999997</v>
      </c>
      <c r="AH339" s="19">
        <v>3.8752722109612101</v>
      </c>
      <c r="AI339" s="19">
        <v>0.51410974186549896</v>
      </c>
      <c r="AJ339" s="19">
        <v>2.1561675331655401</v>
      </c>
      <c r="AK339" s="14">
        <v>2.7930000000000001</v>
      </c>
      <c r="AL339" s="14">
        <v>0.499</v>
      </c>
      <c r="AM339" s="14">
        <v>1.627</v>
      </c>
      <c r="AN339" s="14">
        <v>77.048000000000002</v>
      </c>
      <c r="AO339" s="14">
        <v>63.125999999999998</v>
      </c>
      <c r="AP339" s="14">
        <v>69.971000000000004</v>
      </c>
      <c r="AQ339" s="14">
        <v>5.4139999999999997</v>
      </c>
      <c r="AR339" s="14">
        <v>3.3250000000000002</v>
      </c>
      <c r="AS339" s="14">
        <v>4.3520000000000003</v>
      </c>
      <c r="AT339" s="14">
        <v>8.2080000000000002</v>
      </c>
      <c r="AU339" s="14">
        <v>2.9089999999999998</v>
      </c>
      <c r="AV339" s="14">
        <v>5.5140000000000002</v>
      </c>
      <c r="AW339" s="14">
        <v>473.20499999999998</v>
      </c>
      <c r="AX339" s="14">
        <v>355.4</v>
      </c>
      <c r="AY339" s="14">
        <v>413.44400000000002</v>
      </c>
      <c r="AZ339" s="14">
        <v>4.7320000000000002</v>
      </c>
      <c r="BA339" s="14">
        <v>3.5539999999999998</v>
      </c>
      <c r="BB339" s="14">
        <v>4.1340000000000003</v>
      </c>
      <c r="BC339" s="14">
        <v>43.639000000000003</v>
      </c>
      <c r="BD339" s="14">
        <v>36.610999999999997</v>
      </c>
      <c r="BE339" s="14">
        <v>19.088000000000001</v>
      </c>
      <c r="BF339" s="14">
        <v>22.052</v>
      </c>
      <c r="BG339" s="14">
        <v>69.265000000000001</v>
      </c>
      <c r="BH339" s="15">
        <v>5.3529885637276671</v>
      </c>
    </row>
    <row r="340" spans="1:60" ht="15.75" x14ac:dyDescent="0.25">
      <c r="A340" s="21">
        <v>2008</v>
      </c>
      <c r="B340" t="s">
        <v>9</v>
      </c>
      <c r="C340" s="14">
        <v>23.695</v>
      </c>
      <c r="D340" s="14">
        <v>6.6689999999999996</v>
      </c>
      <c r="E340" s="14">
        <v>15.14</v>
      </c>
      <c r="F340" s="14">
        <v>15.337999999999999</v>
      </c>
      <c r="G340" s="14">
        <v>25.754999999999999</v>
      </c>
      <c r="H340" s="14">
        <v>5.3179999999999996</v>
      </c>
      <c r="I340" s="14">
        <v>5.4989999999999997</v>
      </c>
      <c r="J340" s="14">
        <v>5.4089999999999998</v>
      </c>
      <c r="K340" s="14">
        <v>15.127000000000001</v>
      </c>
      <c r="L340" s="14">
        <v>6.9039999999999999</v>
      </c>
      <c r="M340" s="14">
        <v>10.994999999999999</v>
      </c>
      <c r="N340" s="14">
        <v>47.061</v>
      </c>
      <c r="O340" s="14">
        <v>245.93100000000001</v>
      </c>
      <c r="P340" s="14">
        <v>36.682000000000002</v>
      </c>
      <c r="Q340" s="14">
        <v>140.845</v>
      </c>
      <c r="R340" s="14">
        <v>63.758000000000003</v>
      </c>
      <c r="S340" s="14">
        <v>71.141000000000005</v>
      </c>
      <c r="T340" s="14">
        <v>67.468000000000004</v>
      </c>
      <c r="U340" s="14">
        <v>13.65</v>
      </c>
      <c r="V340" s="14">
        <v>17.2</v>
      </c>
      <c r="W340" s="14">
        <v>15.433999999999999</v>
      </c>
      <c r="X340" s="14">
        <v>139.15600000000001</v>
      </c>
      <c r="Y340" s="14">
        <v>10.063000000000001</v>
      </c>
      <c r="Z340" s="14">
        <v>74.287999999999997</v>
      </c>
      <c r="AA340" s="14">
        <v>91.825000000000003</v>
      </c>
      <c r="AB340" s="14">
        <v>64.471999999999994</v>
      </c>
      <c r="AC340" s="14">
        <v>78.11</v>
      </c>
      <c r="AD340" s="14">
        <v>440.45299999999997</v>
      </c>
      <c r="AE340" s="14">
        <v>374.54500000000002</v>
      </c>
      <c r="AF340" s="14">
        <v>407.51100000000002</v>
      </c>
      <c r="AG340" s="14">
        <v>9.4540000000000006</v>
      </c>
      <c r="AH340" s="19">
        <v>10.114627173262001</v>
      </c>
      <c r="AI340" s="19">
        <v>3.5235856007072801</v>
      </c>
      <c r="AJ340" s="19">
        <v>6.8410824501575398</v>
      </c>
      <c r="AK340" s="14">
        <v>10.872</v>
      </c>
      <c r="AL340" s="14">
        <v>2.6909999999999998</v>
      </c>
      <c r="AM340" s="14">
        <v>6.7610000000000001</v>
      </c>
      <c r="AN340" s="14">
        <v>70.021000000000001</v>
      </c>
      <c r="AO340" s="14">
        <v>56.866</v>
      </c>
      <c r="AP340" s="14">
        <v>63.44</v>
      </c>
      <c r="AQ340" s="14">
        <v>4.7270000000000003</v>
      </c>
      <c r="AR340" s="14">
        <v>1.9890000000000001</v>
      </c>
      <c r="AS340" s="14">
        <v>3.351</v>
      </c>
      <c r="AT340" s="14">
        <v>10.577</v>
      </c>
      <c r="AU340" s="14">
        <v>2.165</v>
      </c>
      <c r="AV340" s="14">
        <v>6.35</v>
      </c>
      <c r="AW340" s="14">
        <v>764.5</v>
      </c>
      <c r="AX340" s="14">
        <v>474.99700000000001</v>
      </c>
      <c r="AY340" s="14">
        <v>619.29300000000001</v>
      </c>
      <c r="AZ340" s="14">
        <v>7.6449999999999996</v>
      </c>
      <c r="BA340" s="14">
        <v>4.75</v>
      </c>
      <c r="BB340" s="14">
        <v>6.1929999999999996</v>
      </c>
      <c r="BC340" s="14">
        <v>19.815000000000001</v>
      </c>
      <c r="BD340" s="14">
        <v>8.4510000000000005</v>
      </c>
      <c r="BE340" s="14">
        <v>14.297000000000001</v>
      </c>
      <c r="BF340" s="14">
        <v>16.204999999999998</v>
      </c>
      <c r="BG340" s="14">
        <v>56.545999999999999</v>
      </c>
      <c r="BH340" s="15">
        <v>10.237790541948156</v>
      </c>
    </row>
    <row r="341" spans="1:60" ht="15.75" x14ac:dyDescent="0.25">
      <c r="A341" s="21">
        <v>2008</v>
      </c>
      <c r="B341" t="s">
        <v>34</v>
      </c>
      <c r="C341" s="14">
        <v>12.314</v>
      </c>
      <c r="D341" s="14">
        <v>4.0830000000000002</v>
      </c>
      <c r="E341" s="14">
        <v>8.0239999999999991</v>
      </c>
      <c r="F341" s="14">
        <v>12.343</v>
      </c>
      <c r="G341" s="14">
        <v>23.24</v>
      </c>
      <c r="H341" s="14">
        <v>5.9720000000000004</v>
      </c>
      <c r="I341" s="14">
        <v>5.742</v>
      </c>
      <c r="J341" s="14">
        <v>5.8520000000000003</v>
      </c>
      <c r="K341" s="14">
        <v>8.4019999999999992</v>
      </c>
      <c r="L341" s="14">
        <v>5.125</v>
      </c>
      <c r="M341" s="14">
        <v>6.694</v>
      </c>
      <c r="N341" s="14">
        <v>47.101999999999997</v>
      </c>
      <c r="O341" s="14">
        <v>61.271000000000001</v>
      </c>
      <c r="P341" s="14">
        <v>16.905999999999999</v>
      </c>
      <c r="Q341" s="14">
        <v>38.17</v>
      </c>
      <c r="R341" s="14">
        <v>97.727000000000004</v>
      </c>
      <c r="S341" s="14">
        <v>96.203999999999994</v>
      </c>
      <c r="T341" s="14">
        <v>96.933000000000007</v>
      </c>
      <c r="U341" s="14">
        <v>13.795999999999999</v>
      </c>
      <c r="V341" s="14">
        <v>20.096</v>
      </c>
      <c r="W341" s="14">
        <v>17.079000000000001</v>
      </c>
      <c r="X341" s="14">
        <v>16.873999999999999</v>
      </c>
      <c r="Y341" s="14">
        <v>2.5310000000000001</v>
      </c>
      <c r="Z341" s="14">
        <v>9.3989999999999991</v>
      </c>
      <c r="AA341" s="14">
        <v>87.102999999999994</v>
      </c>
      <c r="AB341" s="14">
        <v>76.47</v>
      </c>
      <c r="AC341" s="14">
        <v>81.561000000000007</v>
      </c>
      <c r="AD341" s="14">
        <v>485.16500000000002</v>
      </c>
      <c r="AE341" s="14">
        <v>473.024</v>
      </c>
      <c r="AF341" s="14">
        <v>478.92599999999999</v>
      </c>
      <c r="AG341" s="14">
        <v>11.736000000000001</v>
      </c>
      <c r="AH341" s="19">
        <v>5.8893316066685601</v>
      </c>
      <c r="AI341" s="19">
        <v>2.7697922591391899</v>
      </c>
      <c r="AJ341" s="19">
        <v>4.3172707058575304</v>
      </c>
      <c r="AK341" s="14">
        <v>5.6710000000000003</v>
      </c>
      <c r="AL341" s="14">
        <v>1.786</v>
      </c>
      <c r="AM341" s="14">
        <v>3.6459999999999999</v>
      </c>
      <c r="AN341" s="14">
        <v>68.400000000000006</v>
      </c>
      <c r="AO341" s="14">
        <v>52.418999999999997</v>
      </c>
      <c r="AP341" s="14">
        <v>60.103999999999999</v>
      </c>
      <c r="AQ341" s="14">
        <v>0.88</v>
      </c>
      <c r="AR341" s="14">
        <v>0.21299999999999999</v>
      </c>
      <c r="AS341" s="14">
        <v>0.53200000000000003</v>
      </c>
      <c r="AT341" s="14">
        <v>10.670999999999999</v>
      </c>
      <c r="AU341" s="14">
        <v>1.042</v>
      </c>
      <c r="AV341" s="14">
        <v>5.6520000000000001</v>
      </c>
      <c r="AW341" s="14">
        <v>619.90499999999997</v>
      </c>
      <c r="AX341" s="14">
        <v>544.60199999999998</v>
      </c>
      <c r="AY341" s="14">
        <v>580.80200000000002</v>
      </c>
      <c r="AZ341" s="14">
        <v>6.1989999999999998</v>
      </c>
      <c r="BA341" s="14">
        <v>5.4459999999999997</v>
      </c>
      <c r="BB341" s="14">
        <v>5.8079999999999998</v>
      </c>
      <c r="BC341" s="14">
        <v>30.347999999999999</v>
      </c>
      <c r="BD341" s="14">
        <v>6.9290000000000003</v>
      </c>
      <c r="BE341" s="14">
        <v>13.891</v>
      </c>
      <c r="BF341" s="14">
        <v>16.923999999999999</v>
      </c>
      <c r="BG341" s="14">
        <v>45.457000000000001</v>
      </c>
      <c r="BH341" s="15">
        <v>9.3812585643512172</v>
      </c>
    </row>
    <row r="342" spans="1:60" ht="15.75" x14ac:dyDescent="0.25">
      <c r="A342" s="21">
        <v>2008</v>
      </c>
      <c r="B342" t="s">
        <v>10</v>
      </c>
      <c r="C342" s="14">
        <v>24.731000000000002</v>
      </c>
      <c r="D342" s="14">
        <v>7.8570000000000002</v>
      </c>
      <c r="E342" s="14">
        <v>16.155999999999999</v>
      </c>
      <c r="F342" s="14">
        <v>14.590999999999999</v>
      </c>
      <c r="G342" s="14">
        <v>16.074999999999999</v>
      </c>
      <c r="H342" s="14">
        <v>4.1219999999999999</v>
      </c>
      <c r="I342" s="14">
        <v>3.0219999999999998</v>
      </c>
      <c r="J342" s="14">
        <v>3.5630000000000002</v>
      </c>
      <c r="K342" s="14">
        <v>12.116</v>
      </c>
      <c r="L342" s="14">
        <v>6.5279999999999996</v>
      </c>
      <c r="M342" s="14">
        <v>9.2759999999999998</v>
      </c>
      <c r="N342" s="14">
        <v>44.652000000000001</v>
      </c>
      <c r="O342" s="14">
        <v>135.89599999999999</v>
      </c>
      <c r="P342" s="14">
        <v>28.286000000000001</v>
      </c>
      <c r="Q342" s="14">
        <v>81.209999999999994</v>
      </c>
      <c r="R342" s="14">
        <v>67.947999999999993</v>
      </c>
      <c r="S342" s="14">
        <v>77.364000000000004</v>
      </c>
      <c r="T342" s="14">
        <v>72.733000000000004</v>
      </c>
      <c r="U342" s="14">
        <v>14.239000000000001</v>
      </c>
      <c r="V342" s="14">
        <v>14.385</v>
      </c>
      <c r="W342" s="14">
        <v>14.313000000000001</v>
      </c>
      <c r="X342" s="14">
        <v>45.215000000000003</v>
      </c>
      <c r="Y342" s="14">
        <v>3.2639999999999998</v>
      </c>
      <c r="Z342" s="14">
        <v>23.896000000000001</v>
      </c>
      <c r="AA342" s="14">
        <v>88.807000000000002</v>
      </c>
      <c r="AB342" s="14">
        <v>64.066999999999993</v>
      </c>
      <c r="AC342" s="14">
        <v>76.233999999999995</v>
      </c>
      <c r="AD342" s="14">
        <v>424.42399999999998</v>
      </c>
      <c r="AE342" s="14">
        <v>364.81900000000002</v>
      </c>
      <c r="AF342" s="14">
        <v>394.13400000000001</v>
      </c>
      <c r="AG342" s="14">
        <v>9.2430000000000003</v>
      </c>
      <c r="AH342" s="19">
        <v>10.1615023289508</v>
      </c>
      <c r="AI342" s="19">
        <v>2.26477848848684</v>
      </c>
      <c r="AJ342" s="19">
        <v>6.1873731995558101</v>
      </c>
      <c r="AK342" s="14">
        <v>7.3689999999999998</v>
      </c>
      <c r="AL342" s="14">
        <v>1.571</v>
      </c>
      <c r="AM342" s="14">
        <v>4.423</v>
      </c>
      <c r="AN342" s="14">
        <v>50.460999999999999</v>
      </c>
      <c r="AO342" s="14">
        <v>40.374000000000002</v>
      </c>
      <c r="AP342" s="14">
        <v>45.335000000000001</v>
      </c>
      <c r="AQ342" s="14">
        <v>3.6219999999999999</v>
      </c>
      <c r="AR342" s="14">
        <v>2.1760000000000002</v>
      </c>
      <c r="AS342" s="14">
        <v>2.887</v>
      </c>
      <c r="AT342" s="14">
        <v>4.1219999999999999</v>
      </c>
      <c r="AU342" s="14">
        <v>0.60399999999999998</v>
      </c>
      <c r="AV342" s="14">
        <v>2.3340000000000001</v>
      </c>
      <c r="AW342" s="14">
        <v>622.02300000000002</v>
      </c>
      <c r="AX342" s="14">
        <v>440.85300000000001</v>
      </c>
      <c r="AY342" s="14">
        <v>530.01700000000005</v>
      </c>
      <c r="AZ342" s="14">
        <v>6.22</v>
      </c>
      <c r="BA342" s="14">
        <v>4.4089999999999998</v>
      </c>
      <c r="BB342" s="14">
        <v>5.3</v>
      </c>
      <c r="BC342" s="14">
        <v>17.085999999999999</v>
      </c>
      <c r="BD342" s="14">
        <v>9.3689999999999998</v>
      </c>
      <c r="BE342" s="14">
        <v>15.928000000000001</v>
      </c>
      <c r="BF342" s="14">
        <v>18.547999999999998</v>
      </c>
      <c r="BG342" s="14">
        <v>60.771000000000001</v>
      </c>
      <c r="BH342" s="15">
        <v>6.3148994636298781</v>
      </c>
    </row>
    <row r="343" spans="1:60" ht="15.75" x14ac:dyDescent="0.25">
      <c r="A343" s="21">
        <v>2008</v>
      </c>
      <c r="B343" t="s">
        <v>11</v>
      </c>
      <c r="C343" s="14">
        <v>25.75</v>
      </c>
      <c r="D343" s="14">
        <v>6.2</v>
      </c>
      <c r="E343" s="14">
        <v>15.582000000000001</v>
      </c>
      <c r="F343" s="14">
        <v>12.02</v>
      </c>
      <c r="G343" s="14">
        <v>14.231999999999999</v>
      </c>
      <c r="H343" s="14">
        <v>2.4860000000000002</v>
      </c>
      <c r="I343" s="14">
        <v>2.222</v>
      </c>
      <c r="J343" s="14">
        <v>2.3479999999999999</v>
      </c>
      <c r="K343" s="14">
        <v>6.8360000000000003</v>
      </c>
      <c r="L343" s="14">
        <v>3.3330000000000002</v>
      </c>
      <c r="M343" s="14">
        <v>5.0140000000000002</v>
      </c>
      <c r="N343" s="14">
        <v>51.143999999999998</v>
      </c>
      <c r="O343" s="14">
        <v>76.201999999999998</v>
      </c>
      <c r="P343" s="14">
        <v>19.853000000000002</v>
      </c>
      <c r="Q343" s="14">
        <v>46.893999999999998</v>
      </c>
      <c r="R343" s="14">
        <v>77.444999999999993</v>
      </c>
      <c r="S343" s="14">
        <v>77.763000000000005</v>
      </c>
      <c r="T343" s="14">
        <v>77.611000000000004</v>
      </c>
      <c r="U343" s="14">
        <v>12.778</v>
      </c>
      <c r="V343" s="14">
        <v>15.696</v>
      </c>
      <c r="W343" s="14">
        <v>14.295999999999999</v>
      </c>
      <c r="X343" s="14">
        <v>9.36</v>
      </c>
      <c r="Y343" s="14">
        <v>1.3979999999999999</v>
      </c>
      <c r="Z343" s="14">
        <v>5.2190000000000003</v>
      </c>
      <c r="AA343" s="14">
        <v>60.395000000000003</v>
      </c>
      <c r="AB343" s="14">
        <v>40.780999999999999</v>
      </c>
      <c r="AC343" s="14">
        <v>50.192999999999998</v>
      </c>
      <c r="AD343" s="14">
        <v>397.20800000000003</v>
      </c>
      <c r="AE343" s="14">
        <v>331.084</v>
      </c>
      <c r="AF343" s="14">
        <v>362.85399999999998</v>
      </c>
      <c r="AG343" s="14">
        <v>9.8260000000000005</v>
      </c>
      <c r="AH343" s="19">
        <v>14.108803893629601</v>
      </c>
      <c r="AI343" s="19">
        <v>3.0621846181826999</v>
      </c>
      <c r="AJ343" s="19">
        <v>8.3773142330568806</v>
      </c>
      <c r="AK343" s="14">
        <v>9.8650000000000002</v>
      </c>
      <c r="AL343" s="14">
        <v>1.577</v>
      </c>
      <c r="AM343" s="14">
        <v>5.5540000000000003</v>
      </c>
      <c r="AN343" s="14">
        <v>56.2</v>
      </c>
      <c r="AO343" s="14">
        <v>47.375</v>
      </c>
      <c r="AP343" s="14">
        <v>51.628999999999998</v>
      </c>
      <c r="AQ343" s="14">
        <v>1.204</v>
      </c>
      <c r="AR343" s="14">
        <v>0.64500000000000002</v>
      </c>
      <c r="AS343" s="14">
        <v>0.91300000000000003</v>
      </c>
      <c r="AT343" s="14">
        <v>3.0680000000000001</v>
      </c>
      <c r="AU343" s="14">
        <v>0.502</v>
      </c>
      <c r="AV343" s="14">
        <v>1.7330000000000001</v>
      </c>
      <c r="AW343" s="14">
        <v>535.70899999999995</v>
      </c>
      <c r="AX343" s="14">
        <v>405.04899999999998</v>
      </c>
      <c r="AY343" s="14">
        <v>467.9</v>
      </c>
      <c r="AZ343" s="14">
        <v>5.3570000000000002</v>
      </c>
      <c r="BA343" s="14">
        <v>4.05</v>
      </c>
      <c r="BB343" s="14">
        <v>4.6790000000000003</v>
      </c>
      <c r="BC343" s="14">
        <v>19.324999999999999</v>
      </c>
      <c r="BD343" s="14">
        <v>9.7479999999999993</v>
      </c>
      <c r="BE343" s="14">
        <v>17.128</v>
      </c>
      <c r="BF343" s="14">
        <v>20.003</v>
      </c>
      <c r="BG343" s="14">
        <v>32.640999999999998</v>
      </c>
      <c r="BH343" s="15">
        <v>9.1396049548041507</v>
      </c>
    </row>
    <row r="344" spans="1:60" ht="15.75" x14ac:dyDescent="0.25">
      <c r="A344" s="21">
        <v>2008</v>
      </c>
      <c r="B344" t="s">
        <v>12</v>
      </c>
      <c r="C344" s="14">
        <v>11.981999999999999</v>
      </c>
      <c r="D344" s="14">
        <v>3.6240000000000001</v>
      </c>
      <c r="E344" s="14">
        <v>7.7050000000000001</v>
      </c>
      <c r="F344" s="14">
        <v>20.021999999999998</v>
      </c>
      <c r="G344" s="14">
        <v>10.762</v>
      </c>
      <c r="H344" s="14">
        <v>2.262</v>
      </c>
      <c r="I344" s="14">
        <v>2.4159999999999999</v>
      </c>
      <c r="J344" s="14">
        <v>2.3410000000000002</v>
      </c>
      <c r="K344" s="14">
        <v>5.8079999999999998</v>
      </c>
      <c r="L344" s="14">
        <v>3.1629999999999998</v>
      </c>
      <c r="M344" s="14">
        <v>4.4450000000000003</v>
      </c>
      <c r="N344" s="14">
        <v>46.557000000000002</v>
      </c>
      <c r="O344" s="14">
        <v>121.22799999999999</v>
      </c>
      <c r="P344" s="14">
        <v>25.077000000000002</v>
      </c>
      <c r="Q344" s="14">
        <v>71.775999999999996</v>
      </c>
      <c r="R344" s="14">
        <v>51.597000000000001</v>
      </c>
      <c r="S344" s="14">
        <v>54.526000000000003</v>
      </c>
      <c r="T344" s="14">
        <v>53.106000000000002</v>
      </c>
      <c r="U344" s="14">
        <v>11.065</v>
      </c>
      <c r="V344" s="14">
        <v>13.804</v>
      </c>
      <c r="W344" s="14">
        <v>12.476000000000001</v>
      </c>
      <c r="X344" s="14">
        <v>55.509</v>
      </c>
      <c r="Y344" s="14">
        <v>4.6589999999999998</v>
      </c>
      <c r="Z344" s="14">
        <v>29.338999999999999</v>
      </c>
      <c r="AA344" s="14">
        <v>42.304000000000002</v>
      </c>
      <c r="AB344" s="14">
        <v>32.957000000000001</v>
      </c>
      <c r="AC344" s="14">
        <v>37.488</v>
      </c>
      <c r="AD344" s="14">
        <v>304.38400000000001</v>
      </c>
      <c r="AE344" s="14">
        <v>268.02800000000002</v>
      </c>
      <c r="AF344" s="14">
        <v>285.65199999999999</v>
      </c>
      <c r="AG344" s="14">
        <v>9.17</v>
      </c>
      <c r="AH344" s="19">
        <v>3.4470061967770498</v>
      </c>
      <c r="AI344" s="19">
        <v>2.5343932066335499</v>
      </c>
      <c r="AJ344" s="19">
        <v>2.9793576352150901</v>
      </c>
      <c r="AK344" s="14">
        <v>4.0350000000000001</v>
      </c>
      <c r="AL344" s="14">
        <v>1.4379999999999999</v>
      </c>
      <c r="AM344" s="14">
        <v>2.6970000000000001</v>
      </c>
      <c r="AN344" s="14">
        <v>57.281999999999996</v>
      </c>
      <c r="AO344" s="14">
        <v>48.140999999999998</v>
      </c>
      <c r="AP344" s="14">
        <v>52.572000000000003</v>
      </c>
      <c r="AQ344" s="14">
        <v>4.6459999999999999</v>
      </c>
      <c r="AR344" s="14">
        <v>2.4159999999999999</v>
      </c>
      <c r="AS344" s="14">
        <v>3.4969999999999999</v>
      </c>
      <c r="AT344" s="14">
        <v>8.3140000000000001</v>
      </c>
      <c r="AU344" s="14">
        <v>2.8180000000000001</v>
      </c>
      <c r="AV344" s="14">
        <v>5.4820000000000002</v>
      </c>
      <c r="AW344" s="14">
        <v>497.19900000000001</v>
      </c>
      <c r="AX344" s="14">
        <v>352.29</v>
      </c>
      <c r="AY344" s="14">
        <v>422.654</v>
      </c>
      <c r="AZ344" s="14">
        <v>4.9720000000000004</v>
      </c>
      <c r="BA344" s="14">
        <v>3.5230000000000001</v>
      </c>
      <c r="BB344" s="14">
        <v>4.2270000000000003</v>
      </c>
      <c r="BC344" s="14">
        <v>18.257000000000001</v>
      </c>
      <c r="BD344" s="14">
        <v>19.507000000000001</v>
      </c>
      <c r="BE344" s="14">
        <v>18.434000000000001</v>
      </c>
      <c r="BF344" s="14">
        <v>22.058</v>
      </c>
      <c r="BG344" s="14">
        <v>74.043999999999997</v>
      </c>
      <c r="BH344" s="15">
        <v>5.7921513363747108</v>
      </c>
    </row>
    <row r="345" spans="1:60" ht="15.75" x14ac:dyDescent="0.25">
      <c r="A345" s="21">
        <v>2008</v>
      </c>
      <c r="B345" t="s">
        <v>13</v>
      </c>
      <c r="C345" s="14">
        <v>12.56</v>
      </c>
      <c r="D345" s="14">
        <v>3.0510000000000002</v>
      </c>
      <c r="E345" s="14">
        <v>7.6340000000000003</v>
      </c>
      <c r="F345" s="14">
        <v>12.189</v>
      </c>
      <c r="G345" s="14">
        <v>11.013999999999999</v>
      </c>
      <c r="H345" s="14">
        <v>3.04</v>
      </c>
      <c r="I345" s="14">
        <v>3.2749999999999999</v>
      </c>
      <c r="J345" s="14">
        <v>3.1619999999999999</v>
      </c>
      <c r="K345" s="14">
        <v>4.88</v>
      </c>
      <c r="L345" s="14">
        <v>3.7210000000000001</v>
      </c>
      <c r="M345" s="14">
        <v>4.28</v>
      </c>
      <c r="N345" s="14">
        <v>47.279000000000003</v>
      </c>
      <c r="O345" s="14">
        <v>77.521000000000001</v>
      </c>
      <c r="P345" s="14">
        <v>20.838000000000001</v>
      </c>
      <c r="Q345" s="14">
        <v>48.195</v>
      </c>
      <c r="R345" s="14">
        <v>62.000999999999998</v>
      </c>
      <c r="S345" s="14">
        <v>61.176000000000002</v>
      </c>
      <c r="T345" s="14">
        <v>61.573</v>
      </c>
      <c r="U345" s="14">
        <v>12.16</v>
      </c>
      <c r="V345" s="14">
        <v>15.331</v>
      </c>
      <c r="W345" s="14">
        <v>13.803000000000001</v>
      </c>
      <c r="X345" s="14">
        <v>7.36</v>
      </c>
      <c r="Y345" s="14">
        <v>1.1910000000000001</v>
      </c>
      <c r="Z345" s="14">
        <v>4.1639999999999997</v>
      </c>
      <c r="AA345" s="14">
        <v>58.320999999999998</v>
      </c>
      <c r="AB345" s="14">
        <v>48.152000000000001</v>
      </c>
      <c r="AC345" s="14">
        <v>53.052999999999997</v>
      </c>
      <c r="AD345" s="14">
        <v>408.48399999999998</v>
      </c>
      <c r="AE345" s="14">
        <v>343.09100000000001</v>
      </c>
      <c r="AF345" s="14">
        <v>374.64499999999998</v>
      </c>
      <c r="AG345" s="14">
        <v>10.08</v>
      </c>
      <c r="AH345" s="19">
        <v>5.1255875738671897</v>
      </c>
      <c r="AI345" s="19">
        <v>0.99860993497052097</v>
      </c>
      <c r="AJ345" s="19">
        <v>2.99297682507083</v>
      </c>
      <c r="AK345" s="14">
        <v>3.92</v>
      </c>
      <c r="AL345" s="14">
        <v>0.81899999999999995</v>
      </c>
      <c r="AM345" s="14">
        <v>2.3130000000000002</v>
      </c>
      <c r="AN345" s="14">
        <v>50.64</v>
      </c>
      <c r="AO345" s="14">
        <v>44.802999999999997</v>
      </c>
      <c r="AP345" s="14">
        <v>47.616</v>
      </c>
      <c r="AQ345" s="14">
        <v>1.44</v>
      </c>
      <c r="AR345" s="14">
        <v>0.59499999999999997</v>
      </c>
      <c r="AS345" s="14">
        <v>1.002</v>
      </c>
      <c r="AT345" s="14">
        <v>2.72</v>
      </c>
      <c r="AU345" s="14">
        <v>0.67</v>
      </c>
      <c r="AV345" s="14">
        <v>1.6579999999999999</v>
      </c>
      <c r="AW345" s="14">
        <v>542.72500000000002</v>
      </c>
      <c r="AX345" s="14">
        <v>415.05799999999999</v>
      </c>
      <c r="AY345" s="14">
        <v>476.66300000000001</v>
      </c>
      <c r="AZ345" s="14">
        <v>5.4269999999999996</v>
      </c>
      <c r="BA345" s="14">
        <v>4.1509999999999998</v>
      </c>
      <c r="BB345" s="14">
        <v>4.7670000000000003</v>
      </c>
      <c r="BC345" s="14">
        <v>13.709</v>
      </c>
      <c r="BD345" s="14">
        <v>10.744999999999999</v>
      </c>
      <c r="BE345" s="14">
        <v>17.475000000000001</v>
      </c>
      <c r="BF345" s="14">
        <v>20.353999999999999</v>
      </c>
      <c r="BG345" s="14">
        <v>50.93</v>
      </c>
      <c r="BH345" s="15">
        <v>6.7846554013496556</v>
      </c>
    </row>
    <row r="346" spans="1:60" ht="15.75" x14ac:dyDescent="0.25">
      <c r="A346" s="21">
        <v>2008</v>
      </c>
      <c r="B346" t="s">
        <v>14</v>
      </c>
      <c r="C346" s="14">
        <v>30.148</v>
      </c>
      <c r="D346" s="14">
        <v>8.0660000000000007</v>
      </c>
      <c r="E346" s="14">
        <v>18.859000000000002</v>
      </c>
      <c r="F346" s="14">
        <v>12.291</v>
      </c>
      <c r="G346" s="14">
        <v>20.449000000000002</v>
      </c>
      <c r="H346" s="14">
        <v>4.7249999999999996</v>
      </c>
      <c r="I346" s="14">
        <v>3.7370000000000001</v>
      </c>
      <c r="J346" s="14">
        <v>4.22</v>
      </c>
      <c r="K346" s="14">
        <v>10.743</v>
      </c>
      <c r="L346" s="14">
        <v>5.9690000000000003</v>
      </c>
      <c r="M346" s="14">
        <v>8.3030000000000008</v>
      </c>
      <c r="N346" s="14">
        <v>61.77</v>
      </c>
      <c r="O346" s="14">
        <v>81.472999999999999</v>
      </c>
      <c r="P346" s="14">
        <v>23.231000000000002</v>
      </c>
      <c r="Q346" s="14">
        <v>51.698</v>
      </c>
      <c r="R346" s="14">
        <v>67.777000000000001</v>
      </c>
      <c r="S346" s="14">
        <v>67.328000000000003</v>
      </c>
      <c r="T346" s="14">
        <v>67.546999999999997</v>
      </c>
      <c r="U346" s="14">
        <v>11.587</v>
      </c>
      <c r="V346" s="14">
        <v>13.874000000000001</v>
      </c>
      <c r="W346" s="14">
        <v>12.756</v>
      </c>
      <c r="X346" s="14">
        <v>13.752000000000001</v>
      </c>
      <c r="Y346" s="14">
        <v>1.4790000000000001</v>
      </c>
      <c r="Z346" s="14">
        <v>7.4779999999999998</v>
      </c>
      <c r="AA346" s="14">
        <v>59.058999999999997</v>
      </c>
      <c r="AB346" s="14">
        <v>44.984000000000002</v>
      </c>
      <c r="AC346" s="14">
        <v>51.863</v>
      </c>
      <c r="AD346" s="14">
        <v>403.40100000000001</v>
      </c>
      <c r="AE346" s="14">
        <v>354.84100000000001</v>
      </c>
      <c r="AF346" s="14">
        <v>378.7</v>
      </c>
      <c r="AG346" s="14">
        <v>12.627000000000001</v>
      </c>
      <c r="AH346" s="19">
        <v>8.8057560291910804</v>
      </c>
      <c r="AI346" s="19">
        <v>2.4494283106364998</v>
      </c>
      <c r="AJ346" s="19">
        <v>5.5983225389919502</v>
      </c>
      <c r="AK346" s="14">
        <v>8.1280000000000001</v>
      </c>
      <c r="AL346" s="14">
        <v>1.613</v>
      </c>
      <c r="AM346" s="14">
        <v>4.7969999999999997</v>
      </c>
      <c r="AN346" s="14">
        <v>61.59</v>
      </c>
      <c r="AO346" s="14">
        <v>55.308999999999997</v>
      </c>
      <c r="AP346" s="14">
        <v>58.42</v>
      </c>
      <c r="AQ346" s="14">
        <v>3.0089999999999999</v>
      </c>
      <c r="AR346" s="14">
        <v>1.1559999999999999</v>
      </c>
      <c r="AS346" s="14">
        <v>2.0619999999999998</v>
      </c>
      <c r="AT346" s="14">
        <v>6.89</v>
      </c>
      <c r="AU346" s="14">
        <v>0.91400000000000003</v>
      </c>
      <c r="AV346" s="14">
        <v>3.835</v>
      </c>
      <c r="AW346" s="14">
        <v>550.40200000000004</v>
      </c>
      <c r="AX346" s="14">
        <v>437.71</v>
      </c>
      <c r="AY346" s="14">
        <v>492.95600000000002</v>
      </c>
      <c r="AZ346" s="14">
        <v>5.5039999999999996</v>
      </c>
      <c r="BA346" s="14">
        <v>4.3769999999999998</v>
      </c>
      <c r="BB346" s="14">
        <v>4.93</v>
      </c>
      <c r="BC346" s="14">
        <v>12.36</v>
      </c>
      <c r="BD346" s="14">
        <v>7.758</v>
      </c>
      <c r="BE346" s="14">
        <v>15.455</v>
      </c>
      <c r="BF346" s="14">
        <v>18.184999999999999</v>
      </c>
      <c r="BG346" s="14">
        <v>33.203000000000003</v>
      </c>
      <c r="BH346" s="15">
        <v>7.9942788547493171</v>
      </c>
    </row>
    <row r="347" spans="1:60" ht="15.75" x14ac:dyDescent="0.25">
      <c r="A347" s="21">
        <v>2008</v>
      </c>
      <c r="B347" t="s">
        <v>15</v>
      </c>
      <c r="C347" s="14">
        <v>16.701000000000001</v>
      </c>
      <c r="D347" s="14">
        <v>4.3840000000000003</v>
      </c>
      <c r="E347" s="14">
        <v>10.412000000000001</v>
      </c>
      <c r="F347" s="14">
        <v>10.983000000000001</v>
      </c>
      <c r="G347" s="14">
        <v>15.109</v>
      </c>
      <c r="H347" s="14">
        <v>3.18</v>
      </c>
      <c r="I347" s="14">
        <v>3.0609999999999999</v>
      </c>
      <c r="J347" s="14">
        <v>3.1190000000000002</v>
      </c>
      <c r="K347" s="14">
        <v>4.5519999999999996</v>
      </c>
      <c r="L347" s="14">
        <v>2.8919999999999999</v>
      </c>
      <c r="M347" s="14">
        <v>3.7029999999999998</v>
      </c>
      <c r="N347" s="14">
        <v>33.444000000000003</v>
      </c>
      <c r="O347" s="14">
        <v>70.244</v>
      </c>
      <c r="P347" s="14">
        <v>17.158999999999999</v>
      </c>
      <c r="Q347" s="14">
        <v>43.100999999999999</v>
      </c>
      <c r="R347" s="14">
        <v>68.558999999999997</v>
      </c>
      <c r="S347" s="14">
        <v>68.465999999999994</v>
      </c>
      <c r="T347" s="14">
        <v>68.510999999999996</v>
      </c>
      <c r="U347" s="14">
        <v>10.641</v>
      </c>
      <c r="V347" s="14">
        <v>14.5</v>
      </c>
      <c r="W347" s="14">
        <v>12.615</v>
      </c>
      <c r="X347" s="14">
        <v>19.297000000000001</v>
      </c>
      <c r="Y347" s="14">
        <v>3.0870000000000002</v>
      </c>
      <c r="Z347" s="14">
        <v>11.009</v>
      </c>
      <c r="AA347" s="14">
        <v>41.161999999999999</v>
      </c>
      <c r="AB347" s="14">
        <v>32.552999999999997</v>
      </c>
      <c r="AC347" s="14">
        <v>36.756999999999998</v>
      </c>
      <c r="AD347" s="14">
        <v>340.822</v>
      </c>
      <c r="AE347" s="14">
        <v>300.39800000000002</v>
      </c>
      <c r="AF347" s="14">
        <v>320.245</v>
      </c>
      <c r="AG347" s="14">
        <v>6.4009999999999998</v>
      </c>
      <c r="AH347" s="19">
        <v>5.9238978962668396</v>
      </c>
      <c r="AI347" s="19">
        <v>2.0240407181156899</v>
      </c>
      <c r="AJ347" s="19">
        <v>3.9521758492414301</v>
      </c>
      <c r="AK347" s="14">
        <v>4.6479999999999997</v>
      </c>
      <c r="AL347" s="14">
        <v>1.2190000000000001</v>
      </c>
      <c r="AM347" s="14">
        <v>2.8929999999999998</v>
      </c>
      <c r="AN347" s="14">
        <v>60.962000000000003</v>
      </c>
      <c r="AO347" s="14">
        <v>49.555999999999997</v>
      </c>
      <c r="AP347" s="14">
        <v>55.158999999999999</v>
      </c>
      <c r="AQ347" s="14">
        <v>1.0740000000000001</v>
      </c>
      <c r="AR347" s="14">
        <v>0.57099999999999995</v>
      </c>
      <c r="AS347" s="14">
        <v>0.81599999999999995</v>
      </c>
      <c r="AT347" s="14">
        <v>5.15</v>
      </c>
      <c r="AU347" s="14">
        <v>0.92100000000000004</v>
      </c>
      <c r="AV347" s="14">
        <v>2.9860000000000002</v>
      </c>
      <c r="AW347" s="14">
        <v>474.39299999999997</v>
      </c>
      <c r="AX347" s="14">
        <v>369.02</v>
      </c>
      <c r="AY347" s="14">
        <v>420.65600000000001</v>
      </c>
      <c r="AZ347" s="14">
        <v>4.7439999999999998</v>
      </c>
      <c r="BA347" s="14">
        <v>3.69</v>
      </c>
      <c r="BB347" s="14">
        <v>4.2069999999999999</v>
      </c>
      <c r="BC347" s="14">
        <v>45.9</v>
      </c>
      <c r="BD347" s="14">
        <v>12.295</v>
      </c>
      <c r="BE347" s="14">
        <v>15.657999999999999</v>
      </c>
      <c r="BF347" s="14">
        <v>17.611999999999998</v>
      </c>
      <c r="BG347" s="14">
        <v>47.518000000000001</v>
      </c>
      <c r="BH347" s="15">
        <v>9.5312736237661646</v>
      </c>
    </row>
    <row r="348" spans="1:60" ht="15.75" x14ac:dyDescent="0.25">
      <c r="A348" s="21">
        <v>2008</v>
      </c>
      <c r="B348" t="s">
        <v>35</v>
      </c>
      <c r="C348" s="14">
        <v>30.786000000000001</v>
      </c>
      <c r="D348" s="14">
        <v>8.0619999999999994</v>
      </c>
      <c r="E348" s="14">
        <v>19.001999999999999</v>
      </c>
      <c r="F348" s="14">
        <v>15.117000000000001</v>
      </c>
      <c r="G348" s="14">
        <v>15.846</v>
      </c>
      <c r="H348" s="14">
        <v>3.6669999999999998</v>
      </c>
      <c r="I348" s="14">
        <v>3.3149999999999999</v>
      </c>
      <c r="J348" s="14">
        <v>3.484</v>
      </c>
      <c r="K348" s="14">
        <v>8.5890000000000004</v>
      </c>
      <c r="L348" s="14">
        <v>3.6280000000000001</v>
      </c>
      <c r="M348" s="14">
        <v>6.016</v>
      </c>
      <c r="N348" s="14">
        <v>61.518999999999998</v>
      </c>
      <c r="O348" s="14">
        <v>119.91200000000001</v>
      </c>
      <c r="P348" s="14">
        <v>29.114999999999998</v>
      </c>
      <c r="Q348" s="14">
        <v>72.823999999999998</v>
      </c>
      <c r="R348" s="14">
        <v>71.319999999999993</v>
      </c>
      <c r="S348" s="14">
        <v>76.997</v>
      </c>
      <c r="T348" s="14">
        <v>74.263999999999996</v>
      </c>
      <c r="U348" s="14">
        <v>15.731</v>
      </c>
      <c r="V348" s="14">
        <v>21.052</v>
      </c>
      <c r="W348" s="14">
        <v>18.491</v>
      </c>
      <c r="X348" s="14">
        <v>29.387</v>
      </c>
      <c r="Y348" s="14">
        <v>2.911</v>
      </c>
      <c r="Z348" s="14">
        <v>15.657</v>
      </c>
      <c r="AA348" s="14">
        <v>57.808999999999997</v>
      </c>
      <c r="AB348" s="14">
        <v>40.268000000000001</v>
      </c>
      <c r="AC348" s="14">
        <v>48.712000000000003</v>
      </c>
      <c r="AD348" s="14">
        <v>413.05900000000003</v>
      </c>
      <c r="AE348" s="14">
        <v>349.01600000000002</v>
      </c>
      <c r="AF348" s="14">
        <v>379.93799999999999</v>
      </c>
      <c r="AG348" s="14">
        <v>13.077</v>
      </c>
      <c r="AH348" s="19">
        <v>8.5756371193930505</v>
      </c>
      <c r="AI348" s="19">
        <v>3.6436723515791201</v>
      </c>
      <c r="AJ348" s="19">
        <v>6.0228723138901996</v>
      </c>
      <c r="AK348" s="14">
        <v>7.2859999999999996</v>
      </c>
      <c r="AL348" s="14">
        <v>2.15</v>
      </c>
      <c r="AM348" s="14">
        <v>4.6230000000000002</v>
      </c>
      <c r="AN348" s="14">
        <v>54.383000000000003</v>
      </c>
      <c r="AO348" s="14">
        <v>44.12</v>
      </c>
      <c r="AP348" s="14">
        <v>49.152999999999999</v>
      </c>
      <c r="AQ348" s="14">
        <v>1.448</v>
      </c>
      <c r="AR348" s="14">
        <v>0.35799999999999998</v>
      </c>
      <c r="AS348" s="14">
        <v>0.88300000000000001</v>
      </c>
      <c r="AT348" s="14">
        <v>3.2330000000000001</v>
      </c>
      <c r="AU348" s="14">
        <v>0.58199999999999996</v>
      </c>
      <c r="AV348" s="14">
        <v>1.8580000000000001</v>
      </c>
      <c r="AW348" s="14">
        <v>597.29399999999998</v>
      </c>
      <c r="AX348" s="14">
        <v>432.149</v>
      </c>
      <c r="AY348" s="14">
        <v>511.858</v>
      </c>
      <c r="AZ348" s="14">
        <v>5.9729999999999999</v>
      </c>
      <c r="BA348" s="14">
        <v>4.3209999999999997</v>
      </c>
      <c r="BB348" s="14">
        <v>5.1189999999999998</v>
      </c>
      <c r="BC348" s="14">
        <v>18.271000000000001</v>
      </c>
      <c r="BD348" s="14">
        <v>16.981000000000002</v>
      </c>
      <c r="BE348" s="14">
        <v>16.844000000000001</v>
      </c>
      <c r="BF348" s="14">
        <v>20.242000000000001</v>
      </c>
      <c r="BG348" s="14">
        <v>45.118000000000002</v>
      </c>
      <c r="BH348" s="15">
        <v>6.8908235149352448</v>
      </c>
    </row>
    <row r="349" spans="1:60" ht="15.75" x14ac:dyDescent="0.25">
      <c r="A349" s="21">
        <v>2008</v>
      </c>
      <c r="B349" t="s">
        <v>16</v>
      </c>
      <c r="C349" s="14">
        <v>18.047999999999998</v>
      </c>
      <c r="D349" s="14">
        <v>4.7610000000000001</v>
      </c>
      <c r="E349" s="14">
        <v>11.173</v>
      </c>
      <c r="F349" s="14">
        <v>18.04</v>
      </c>
      <c r="G349" s="14">
        <v>16.152000000000001</v>
      </c>
      <c r="H349" s="14">
        <v>3.681</v>
      </c>
      <c r="I349" s="14">
        <v>2.99</v>
      </c>
      <c r="J349" s="14">
        <v>3.323</v>
      </c>
      <c r="K349" s="14">
        <v>6.8869999999999996</v>
      </c>
      <c r="L349" s="14">
        <v>2.879</v>
      </c>
      <c r="M349" s="14">
        <v>4.8129999999999997</v>
      </c>
      <c r="N349" s="14">
        <v>45.084000000000003</v>
      </c>
      <c r="O349" s="14">
        <v>82.402000000000001</v>
      </c>
      <c r="P349" s="14">
        <v>20.484999999999999</v>
      </c>
      <c r="Q349" s="14">
        <v>50.478000000000002</v>
      </c>
      <c r="R349" s="14">
        <v>78.245999999999995</v>
      </c>
      <c r="S349" s="14">
        <v>82.052000000000007</v>
      </c>
      <c r="T349" s="14">
        <v>80.215000000000003</v>
      </c>
      <c r="U349" s="14">
        <v>11.516999999999999</v>
      </c>
      <c r="V349" s="14">
        <v>17.385000000000002</v>
      </c>
      <c r="W349" s="14">
        <v>14.553000000000001</v>
      </c>
      <c r="X349" s="14">
        <v>22.916</v>
      </c>
      <c r="Y349" s="14">
        <v>2.5470000000000002</v>
      </c>
      <c r="Z349" s="14">
        <v>12.491</v>
      </c>
      <c r="AA349" s="14">
        <v>57.704999999999998</v>
      </c>
      <c r="AB349" s="14">
        <v>46.396000000000001</v>
      </c>
      <c r="AC349" s="14">
        <v>51.853000000000002</v>
      </c>
      <c r="AD349" s="14">
        <v>424</v>
      </c>
      <c r="AE349" s="14">
        <v>375.37700000000001</v>
      </c>
      <c r="AF349" s="14">
        <v>398.95499999999998</v>
      </c>
      <c r="AG349" s="14">
        <v>10.092000000000001</v>
      </c>
      <c r="AH349" s="19">
        <v>7.27951765283031</v>
      </c>
      <c r="AI349" s="19">
        <v>2.4224146023152202</v>
      </c>
      <c r="AJ349" s="19">
        <v>4.7972466898997803</v>
      </c>
      <c r="AK349" s="14">
        <v>6.0549999999999997</v>
      </c>
      <c r="AL349" s="14">
        <v>1.55</v>
      </c>
      <c r="AM349" s="14">
        <v>3.7240000000000002</v>
      </c>
      <c r="AN349" s="14">
        <v>63.997999999999998</v>
      </c>
      <c r="AO349" s="14">
        <v>50.936</v>
      </c>
      <c r="AP349" s="14">
        <v>57.238999999999997</v>
      </c>
      <c r="AQ349" s="14">
        <v>2.7309999999999999</v>
      </c>
      <c r="AR349" s="14">
        <v>0.997</v>
      </c>
      <c r="AS349" s="14">
        <v>1.833</v>
      </c>
      <c r="AT349" s="14">
        <v>8.9049999999999994</v>
      </c>
      <c r="AU349" s="14">
        <v>1.329</v>
      </c>
      <c r="AV349" s="14">
        <v>4.9850000000000003</v>
      </c>
      <c r="AW349" s="14">
        <v>576.33600000000001</v>
      </c>
      <c r="AX349" s="14">
        <v>453</v>
      </c>
      <c r="AY349" s="14">
        <v>512.86099999999999</v>
      </c>
      <c r="AZ349" s="14">
        <v>5.7629999999999999</v>
      </c>
      <c r="BA349" s="14">
        <v>4.53</v>
      </c>
      <c r="BB349" s="14">
        <v>5.1289999999999996</v>
      </c>
      <c r="BC349" s="14">
        <v>15.593999999999999</v>
      </c>
      <c r="BD349" s="14">
        <v>12.595000000000001</v>
      </c>
      <c r="BE349" s="14">
        <v>15.788</v>
      </c>
      <c r="BF349" s="14">
        <v>18.010999999999999</v>
      </c>
      <c r="BG349" s="14">
        <v>44.951999999999998</v>
      </c>
      <c r="BH349" s="15">
        <v>8.0613743294674709</v>
      </c>
    </row>
    <row r="350" spans="1:60" ht="15.75" x14ac:dyDescent="0.25">
      <c r="A350" s="21">
        <v>2008</v>
      </c>
      <c r="B350" t="s">
        <v>17</v>
      </c>
      <c r="C350" s="14">
        <v>28.417000000000002</v>
      </c>
      <c r="D350" s="14">
        <v>6.9870000000000001</v>
      </c>
      <c r="E350" s="14">
        <v>17.649000000000001</v>
      </c>
      <c r="F350" s="14">
        <v>21.295000000000002</v>
      </c>
      <c r="G350" s="14">
        <v>14.944000000000001</v>
      </c>
      <c r="H350" s="14">
        <v>4.3869999999999996</v>
      </c>
      <c r="I350" s="14">
        <v>3.399</v>
      </c>
      <c r="J350" s="14">
        <v>3.89</v>
      </c>
      <c r="K350" s="14">
        <v>12.778</v>
      </c>
      <c r="L350" s="14">
        <v>4.91</v>
      </c>
      <c r="M350" s="14">
        <v>8.8239999999999998</v>
      </c>
      <c r="N350" s="14">
        <v>68.686999999999998</v>
      </c>
      <c r="O350" s="14">
        <v>109.854</v>
      </c>
      <c r="P350" s="14">
        <v>24.548999999999999</v>
      </c>
      <c r="Q350" s="14">
        <v>67.180000000000007</v>
      </c>
      <c r="R350" s="14">
        <v>58.55</v>
      </c>
      <c r="S350" s="14">
        <v>60.994</v>
      </c>
      <c r="T350" s="14">
        <v>59.779000000000003</v>
      </c>
      <c r="U350" s="14">
        <v>13.35</v>
      </c>
      <c r="V350" s="14">
        <v>17.940000000000001</v>
      </c>
      <c r="W350" s="14">
        <v>15.656000000000001</v>
      </c>
      <c r="X350" s="14">
        <v>26.128</v>
      </c>
      <c r="Y350" s="14">
        <v>2.8330000000000002</v>
      </c>
      <c r="Z350" s="14">
        <v>14.613</v>
      </c>
      <c r="AA350" s="14">
        <v>70.947000000000003</v>
      </c>
      <c r="AB350" s="14">
        <v>50.42</v>
      </c>
      <c r="AC350" s="14">
        <v>60.726999999999997</v>
      </c>
      <c r="AD350" s="14">
        <v>403.178</v>
      </c>
      <c r="AE350" s="14">
        <v>328.01100000000002</v>
      </c>
      <c r="AF350" s="14">
        <v>365.50299999999999</v>
      </c>
      <c r="AG350" s="14">
        <v>15.448</v>
      </c>
      <c r="AH350" s="19">
        <v>6.6670085645417698</v>
      </c>
      <c r="AI350" s="19">
        <v>3.5807641350664201</v>
      </c>
      <c r="AJ350" s="19">
        <v>5.1219143667136997</v>
      </c>
      <c r="AK350" s="14">
        <v>7.0570000000000004</v>
      </c>
      <c r="AL350" s="14">
        <v>2.266</v>
      </c>
      <c r="AM350" s="14">
        <v>4.649</v>
      </c>
      <c r="AN350" s="14">
        <v>68.085999999999999</v>
      </c>
      <c r="AO350" s="14">
        <v>48.154000000000003</v>
      </c>
      <c r="AP350" s="14">
        <v>58.164999999999999</v>
      </c>
      <c r="AQ350" s="14">
        <v>7.819</v>
      </c>
      <c r="AR350" s="14">
        <v>3.9660000000000002</v>
      </c>
      <c r="AS350" s="14">
        <v>5.883</v>
      </c>
      <c r="AT350" s="14">
        <v>9.3450000000000006</v>
      </c>
      <c r="AU350" s="14">
        <v>2.077</v>
      </c>
      <c r="AV350" s="14">
        <v>5.6929999999999996</v>
      </c>
      <c r="AW350" s="14">
        <v>592.56100000000004</v>
      </c>
      <c r="AX350" s="14">
        <v>412.98700000000002</v>
      </c>
      <c r="AY350" s="14">
        <v>502.709</v>
      </c>
      <c r="AZ350" s="14">
        <v>5.9260000000000002</v>
      </c>
      <c r="BA350" s="14">
        <v>4.13</v>
      </c>
      <c r="BB350" s="14">
        <v>5.0270000000000001</v>
      </c>
      <c r="BC350" s="14">
        <v>19.872</v>
      </c>
      <c r="BD350" s="14">
        <v>12.646000000000001</v>
      </c>
      <c r="BE350" s="14">
        <v>16.010000000000002</v>
      </c>
      <c r="BF350" s="14">
        <v>18.413</v>
      </c>
      <c r="BG350" s="14">
        <v>39.270000000000003</v>
      </c>
      <c r="BH350" s="15">
        <v>5.6287634174011689</v>
      </c>
    </row>
    <row r="351" spans="1:60" ht="15.75" x14ac:dyDescent="0.25">
      <c r="A351" s="21">
        <v>2008</v>
      </c>
      <c r="B351" t="s">
        <v>18</v>
      </c>
      <c r="C351" s="14">
        <v>15.824</v>
      </c>
      <c r="D351" s="14">
        <v>3.8439999999999999</v>
      </c>
      <c r="E351" s="14">
        <v>9.8230000000000004</v>
      </c>
      <c r="F351" s="14">
        <v>9.6760000000000002</v>
      </c>
      <c r="G351" s="14">
        <v>23.661000000000001</v>
      </c>
      <c r="H351" s="14">
        <v>4.6459999999999999</v>
      </c>
      <c r="I351" s="14">
        <v>3.5819999999999999</v>
      </c>
      <c r="J351" s="14">
        <v>4.1130000000000004</v>
      </c>
      <c r="K351" s="14">
        <v>12.58</v>
      </c>
      <c r="L351" s="14">
        <v>4.0179999999999998</v>
      </c>
      <c r="M351" s="14">
        <v>8.2919999999999998</v>
      </c>
      <c r="N351" s="14">
        <v>45.097999999999999</v>
      </c>
      <c r="O351" s="14">
        <v>58.21</v>
      </c>
      <c r="P351" s="14">
        <v>14.327</v>
      </c>
      <c r="Q351" s="14">
        <v>36.274000000000001</v>
      </c>
      <c r="R351" s="14">
        <v>58.079000000000001</v>
      </c>
      <c r="S351" s="14">
        <v>65.519000000000005</v>
      </c>
      <c r="T351" s="14">
        <v>61.805</v>
      </c>
      <c r="U351" s="14">
        <v>9.3360000000000003</v>
      </c>
      <c r="V351" s="14">
        <v>13.06</v>
      </c>
      <c r="W351" s="14">
        <v>11.201000000000001</v>
      </c>
      <c r="X351" s="14">
        <v>9.6869999999999994</v>
      </c>
      <c r="Y351" s="14">
        <v>0.874</v>
      </c>
      <c r="Z351" s="14">
        <v>5.2939999999999996</v>
      </c>
      <c r="AA351" s="14">
        <v>81.090999999999994</v>
      </c>
      <c r="AB351" s="14">
        <v>52.459000000000003</v>
      </c>
      <c r="AC351" s="14">
        <v>66.748999999999995</v>
      </c>
      <c r="AD351" s="14">
        <v>380.90699999999998</v>
      </c>
      <c r="AE351" s="14">
        <v>331.43700000000001</v>
      </c>
      <c r="AF351" s="14">
        <v>356.21600000000001</v>
      </c>
      <c r="AG351" s="14">
        <v>9.4239999999999995</v>
      </c>
      <c r="AH351" s="19">
        <v>10.0752887949595</v>
      </c>
      <c r="AI351" s="19">
        <v>2.4521914622049898</v>
      </c>
      <c r="AJ351" s="19">
        <v>6.3056289864914001</v>
      </c>
      <c r="AK351" s="14">
        <v>9.1609999999999996</v>
      </c>
      <c r="AL351" s="14">
        <v>1.66</v>
      </c>
      <c r="AM351" s="14">
        <v>5.4039999999999999</v>
      </c>
      <c r="AN351" s="14">
        <v>53.52</v>
      </c>
      <c r="AO351" s="14">
        <v>40.709000000000003</v>
      </c>
      <c r="AP351" s="14">
        <v>47.146999999999998</v>
      </c>
      <c r="AQ351" s="14">
        <v>4.734</v>
      </c>
      <c r="AR351" s="14">
        <v>1.6160000000000001</v>
      </c>
      <c r="AS351" s="14">
        <v>3.1720000000000002</v>
      </c>
      <c r="AT351" s="14">
        <v>6.7939999999999996</v>
      </c>
      <c r="AU351" s="14">
        <v>1.5720000000000001</v>
      </c>
      <c r="AV351" s="14">
        <v>4.1790000000000003</v>
      </c>
      <c r="AW351" s="14">
        <v>500.87799999999999</v>
      </c>
      <c r="AX351" s="14">
        <v>392.238</v>
      </c>
      <c r="AY351" s="14">
        <v>446.70299999999997</v>
      </c>
      <c r="AZ351" s="14">
        <v>5.0090000000000003</v>
      </c>
      <c r="BA351" s="14">
        <v>3.9220000000000002</v>
      </c>
      <c r="BB351" s="14">
        <v>4.4669999999999996</v>
      </c>
      <c r="BC351" s="14">
        <v>8.5579999999999998</v>
      </c>
      <c r="BD351" s="14">
        <v>5.4050000000000002</v>
      </c>
      <c r="BE351" s="14">
        <v>14.271000000000001</v>
      </c>
      <c r="BF351" s="14">
        <v>15.948</v>
      </c>
      <c r="BG351" s="14">
        <v>25.491</v>
      </c>
      <c r="BH351" s="15">
        <v>6.2619142616482684</v>
      </c>
    </row>
    <row r="352" spans="1:60" ht="15.75" x14ac:dyDescent="0.25">
      <c r="A352" s="21">
        <v>2008</v>
      </c>
      <c r="B352" t="s">
        <v>19</v>
      </c>
      <c r="C352" s="14">
        <v>25.143999999999998</v>
      </c>
      <c r="D352" s="14">
        <v>6.024</v>
      </c>
      <c r="E352" s="14">
        <v>15.186</v>
      </c>
      <c r="F352" s="14">
        <v>17.484999999999999</v>
      </c>
      <c r="G352" s="14">
        <v>10.72</v>
      </c>
      <c r="H352" s="14">
        <v>2.5859999999999999</v>
      </c>
      <c r="I352" s="14">
        <v>1.974</v>
      </c>
      <c r="J352" s="14">
        <v>2.2669999999999999</v>
      </c>
      <c r="K352" s="14">
        <v>3.9609999999999999</v>
      </c>
      <c r="L352" s="14">
        <v>2.734</v>
      </c>
      <c r="M352" s="14">
        <v>3.3220000000000001</v>
      </c>
      <c r="N352" s="14">
        <v>35.732999999999997</v>
      </c>
      <c r="O352" s="14">
        <v>98.43</v>
      </c>
      <c r="P352" s="14">
        <v>20.603000000000002</v>
      </c>
      <c r="Q352" s="14">
        <v>57.896000000000001</v>
      </c>
      <c r="R352" s="14">
        <v>52.654000000000003</v>
      </c>
      <c r="S352" s="14">
        <v>59.53</v>
      </c>
      <c r="T352" s="14">
        <v>56.234999999999999</v>
      </c>
      <c r="U352" s="14">
        <v>18.817</v>
      </c>
      <c r="V352" s="14">
        <v>24.297999999999998</v>
      </c>
      <c r="W352" s="14">
        <v>21.670999999999999</v>
      </c>
      <c r="X352" s="14">
        <v>29.655999999999999</v>
      </c>
      <c r="Y352" s="14">
        <v>3.29</v>
      </c>
      <c r="Z352" s="14">
        <v>15.923999999999999</v>
      </c>
      <c r="AA352" s="14">
        <v>44.345999999999997</v>
      </c>
      <c r="AB352" s="14">
        <v>35.03</v>
      </c>
      <c r="AC352" s="14">
        <v>39.494</v>
      </c>
      <c r="AD352" s="14">
        <v>394.767</v>
      </c>
      <c r="AE352" s="14">
        <v>340.27199999999999</v>
      </c>
      <c r="AF352" s="14">
        <v>366.411</v>
      </c>
      <c r="AG352" s="14">
        <v>7.6479999999999997</v>
      </c>
      <c r="AH352" s="19">
        <v>7.5210807214452</v>
      </c>
      <c r="AI352" s="19">
        <v>2.5572280724422298</v>
      </c>
      <c r="AJ352" s="19">
        <v>4.9498669113248797</v>
      </c>
      <c r="AK352" s="14">
        <v>6.5469999999999997</v>
      </c>
      <c r="AL352" s="14">
        <v>1.569</v>
      </c>
      <c r="AM352" s="14">
        <v>3.9550000000000001</v>
      </c>
      <c r="AN352" s="14">
        <v>85.611000000000004</v>
      </c>
      <c r="AO352" s="14">
        <v>71.527000000000001</v>
      </c>
      <c r="AP352" s="14">
        <v>78.275999999999996</v>
      </c>
      <c r="AQ352" s="14">
        <v>6.2169999999999996</v>
      </c>
      <c r="AR352" s="14">
        <v>2.5819999999999999</v>
      </c>
      <c r="AS352" s="14">
        <v>4.3239999999999998</v>
      </c>
      <c r="AT352" s="14">
        <v>8.5830000000000002</v>
      </c>
      <c r="AU352" s="14">
        <v>2.2269999999999999</v>
      </c>
      <c r="AV352" s="14">
        <v>5.2729999999999997</v>
      </c>
      <c r="AW352" s="14">
        <v>602.577</v>
      </c>
      <c r="AX352" s="14">
        <v>457.459</v>
      </c>
      <c r="AY352" s="14">
        <v>527.02300000000002</v>
      </c>
      <c r="AZ352" s="14">
        <v>6.0259999999999998</v>
      </c>
      <c r="BA352" s="14">
        <v>4.5750000000000002</v>
      </c>
      <c r="BB352" s="14">
        <v>5.27</v>
      </c>
      <c r="BC352" s="14">
        <v>26.608000000000001</v>
      </c>
      <c r="BD352" s="14">
        <v>29.221</v>
      </c>
      <c r="BE352" s="14">
        <v>18.573</v>
      </c>
      <c r="BF352" s="14">
        <v>22.452000000000002</v>
      </c>
      <c r="BG352" s="14">
        <v>76.787999999999997</v>
      </c>
      <c r="BH352" s="15">
        <v>6.72756237607876</v>
      </c>
    </row>
    <row r="353" spans="1:60" ht="15.75" x14ac:dyDescent="0.25">
      <c r="A353" s="21">
        <v>2008</v>
      </c>
      <c r="B353" t="s">
        <v>20</v>
      </c>
      <c r="C353" s="14">
        <v>18.256</v>
      </c>
      <c r="D353" s="14">
        <v>5.0529999999999999</v>
      </c>
      <c r="E353" s="14">
        <v>11.391</v>
      </c>
      <c r="F353" s="14">
        <v>12.959</v>
      </c>
      <c r="G353" s="14">
        <v>12.41</v>
      </c>
      <c r="H353" s="14">
        <v>2.8090000000000002</v>
      </c>
      <c r="I353" s="14">
        <v>2.7930000000000001</v>
      </c>
      <c r="J353" s="14">
        <v>2.8</v>
      </c>
      <c r="K353" s="14">
        <v>3.7450000000000001</v>
      </c>
      <c r="L353" s="14">
        <v>2.2610000000000001</v>
      </c>
      <c r="M353" s="14">
        <v>2.9729999999999999</v>
      </c>
      <c r="N353" s="14">
        <v>40.834000000000003</v>
      </c>
      <c r="O353" s="14">
        <v>72.123999999999995</v>
      </c>
      <c r="P353" s="14">
        <v>17.919</v>
      </c>
      <c r="Q353" s="14">
        <v>43.94</v>
      </c>
      <c r="R353" s="14">
        <v>71.8</v>
      </c>
      <c r="S353" s="14">
        <v>73.605000000000004</v>
      </c>
      <c r="T353" s="14">
        <v>72.738</v>
      </c>
      <c r="U353" s="14">
        <v>13.430999999999999</v>
      </c>
      <c r="V353" s="14">
        <v>17.52</v>
      </c>
      <c r="W353" s="14">
        <v>15.557</v>
      </c>
      <c r="X353" s="14">
        <v>11.342000000000001</v>
      </c>
      <c r="Y353" s="14">
        <v>1.5960000000000001</v>
      </c>
      <c r="Z353" s="14">
        <v>6.2750000000000004</v>
      </c>
      <c r="AA353" s="14">
        <v>47.962000000000003</v>
      </c>
      <c r="AB353" s="14">
        <v>36.536000000000001</v>
      </c>
      <c r="AC353" s="14">
        <v>42.021999999999998</v>
      </c>
      <c r="AD353" s="14">
        <v>410.13</v>
      </c>
      <c r="AE353" s="14">
        <v>346.68</v>
      </c>
      <c r="AF353" s="14">
        <v>377.29500000000002</v>
      </c>
      <c r="AG353" s="14">
        <v>7.8860000000000001</v>
      </c>
      <c r="AH353" s="19">
        <v>5.3782135985349004</v>
      </c>
      <c r="AI353" s="19">
        <v>2.3575165047984199</v>
      </c>
      <c r="AJ353" s="19">
        <v>3.8224615033156502</v>
      </c>
      <c r="AK353" s="14">
        <v>4.2130000000000001</v>
      </c>
      <c r="AL353" s="14">
        <v>1.1639999999999999</v>
      </c>
      <c r="AM353" s="14">
        <v>2.6269999999999998</v>
      </c>
      <c r="AN353" s="14">
        <v>75.941000000000003</v>
      </c>
      <c r="AO353" s="14">
        <v>61.371000000000002</v>
      </c>
      <c r="AP353" s="14">
        <v>68.400000000000006</v>
      </c>
      <c r="AQ353" s="14">
        <v>2.593</v>
      </c>
      <c r="AR353" s="14">
        <v>1.0640000000000001</v>
      </c>
      <c r="AS353" s="14">
        <v>1.798</v>
      </c>
      <c r="AT353" s="14">
        <v>5.9770000000000003</v>
      </c>
      <c r="AU353" s="14">
        <v>1.33</v>
      </c>
      <c r="AV353" s="14">
        <v>3.5609999999999999</v>
      </c>
      <c r="AW353" s="14">
        <v>574.36199999999997</v>
      </c>
      <c r="AX353" s="14">
        <v>444.08800000000002</v>
      </c>
      <c r="AY353" s="14">
        <v>506.81700000000001</v>
      </c>
      <c r="AZ353" s="14">
        <v>5.7439999999999998</v>
      </c>
      <c r="BA353" s="14">
        <v>4.4409999999999998</v>
      </c>
      <c r="BB353" s="14">
        <v>5.0679999999999996</v>
      </c>
      <c r="BC353" s="14">
        <v>40.472999999999999</v>
      </c>
      <c r="BD353" s="14">
        <v>15.856999999999999</v>
      </c>
      <c r="BE353" s="14">
        <v>17.678000000000001</v>
      </c>
      <c r="BF353" s="14">
        <v>20.940999999999999</v>
      </c>
      <c r="BG353" s="14">
        <v>44.600999999999999</v>
      </c>
      <c r="BH353" s="15">
        <v>10.222359703328561</v>
      </c>
    </row>
    <row r="354" spans="1:60" ht="15.75" x14ac:dyDescent="0.25">
      <c r="A354" s="21">
        <v>2008</v>
      </c>
      <c r="B354" t="s">
        <v>30</v>
      </c>
      <c r="C354" s="14">
        <v>22.547000000000001</v>
      </c>
      <c r="D354" s="14">
        <v>5.0419999999999998</v>
      </c>
      <c r="E354" s="14">
        <v>13.538</v>
      </c>
      <c r="F354" s="14">
        <v>13.112</v>
      </c>
      <c r="G354" s="14">
        <v>12.445</v>
      </c>
      <c r="H354" s="14">
        <v>3.1379999999999999</v>
      </c>
      <c r="I354" s="14">
        <v>3.1789999999999998</v>
      </c>
      <c r="J354" s="14">
        <v>3.1589999999999998</v>
      </c>
      <c r="K354" s="14">
        <v>5.3460000000000001</v>
      </c>
      <c r="L354" s="14">
        <v>2.63</v>
      </c>
      <c r="M354" s="14">
        <v>3.9489999999999998</v>
      </c>
      <c r="N354" s="14">
        <v>36.515000000000001</v>
      </c>
      <c r="O354" s="14">
        <v>70.198999999999998</v>
      </c>
      <c r="P354" s="14">
        <v>16.879000000000001</v>
      </c>
      <c r="Q354" s="14">
        <v>42.756999999999998</v>
      </c>
      <c r="R354" s="14">
        <v>51.835000000000001</v>
      </c>
      <c r="S354" s="14">
        <v>57.871000000000002</v>
      </c>
      <c r="T354" s="14">
        <v>54.941000000000003</v>
      </c>
      <c r="U354" s="14">
        <v>10.925000000000001</v>
      </c>
      <c r="V354" s="14">
        <v>13.7</v>
      </c>
      <c r="W354" s="14">
        <v>12.353</v>
      </c>
      <c r="X354" s="14">
        <v>6.8570000000000002</v>
      </c>
      <c r="Y354" s="14">
        <v>1.425</v>
      </c>
      <c r="Z354" s="14">
        <v>4.0609999999999999</v>
      </c>
      <c r="AA354" s="14">
        <v>54.625</v>
      </c>
      <c r="AB354" s="14">
        <v>39.567</v>
      </c>
      <c r="AC354" s="14">
        <v>46.875</v>
      </c>
      <c r="AD354" s="14">
        <v>357.38600000000002</v>
      </c>
      <c r="AE354" s="14">
        <v>295.70999999999998</v>
      </c>
      <c r="AF354" s="14">
        <v>325.7</v>
      </c>
      <c r="AG354" s="14">
        <v>6.625</v>
      </c>
      <c r="AH354" s="19">
        <v>7.4170770782649997</v>
      </c>
      <c r="AI354" s="19">
        <v>0.84716088149913604</v>
      </c>
      <c r="AJ354" s="19">
        <v>4.0510196995300802</v>
      </c>
      <c r="AK354" s="14">
        <v>6.7409999999999997</v>
      </c>
      <c r="AL354" s="14">
        <v>1.754</v>
      </c>
      <c r="AM354" s="14">
        <v>4.1740000000000004</v>
      </c>
      <c r="AN354" s="14">
        <v>47.186999999999998</v>
      </c>
      <c r="AO354" s="14">
        <v>41.759</v>
      </c>
      <c r="AP354" s="14">
        <v>44.393000000000001</v>
      </c>
      <c r="AQ354" s="14">
        <v>2.4409999999999998</v>
      </c>
      <c r="AR354" s="14">
        <v>1.425</v>
      </c>
      <c r="AS354" s="14">
        <v>1.9179999999999999</v>
      </c>
      <c r="AT354" s="14">
        <v>3.1379999999999999</v>
      </c>
      <c r="AU354" s="14">
        <v>0.65800000000000003</v>
      </c>
      <c r="AV354" s="14">
        <v>1.861</v>
      </c>
      <c r="AW354" s="14">
        <v>480.233</v>
      </c>
      <c r="AX354" s="14">
        <v>363.774</v>
      </c>
      <c r="AY354" s="14">
        <v>420.35300000000001</v>
      </c>
      <c r="AZ354" s="14">
        <v>4.8019999999999996</v>
      </c>
      <c r="BA354" s="14">
        <v>3.6379999999999999</v>
      </c>
      <c r="BB354" s="14">
        <v>4.2039999999999997</v>
      </c>
      <c r="BC354" s="14">
        <v>19.375</v>
      </c>
      <c r="BD354" s="14">
        <v>11.521000000000001</v>
      </c>
      <c r="BE354" s="14">
        <v>16.504000000000001</v>
      </c>
      <c r="BF354" s="14">
        <v>18.817</v>
      </c>
      <c r="BG354" s="14">
        <v>40.143000000000001</v>
      </c>
      <c r="BH354" s="15">
        <v>7.5016307893020215</v>
      </c>
    </row>
    <row r="355" spans="1:60" ht="15.75" x14ac:dyDescent="0.25">
      <c r="A355" s="21">
        <v>2008</v>
      </c>
      <c r="B355" t="s">
        <v>21</v>
      </c>
      <c r="C355" s="14">
        <v>23.196000000000002</v>
      </c>
      <c r="D355" s="14">
        <v>3.573</v>
      </c>
      <c r="E355" s="14">
        <v>13.558999999999999</v>
      </c>
      <c r="F355" s="14">
        <v>12.722</v>
      </c>
      <c r="G355" s="14">
        <v>8.0350000000000001</v>
      </c>
      <c r="H355" s="14">
        <v>1.724</v>
      </c>
      <c r="I355" s="14">
        <v>1.2989999999999999</v>
      </c>
      <c r="J355" s="14">
        <v>1.5149999999999999</v>
      </c>
      <c r="K355" s="14">
        <v>2.508</v>
      </c>
      <c r="L355" s="14">
        <v>2.274</v>
      </c>
      <c r="M355" s="14">
        <v>2.3929999999999998</v>
      </c>
      <c r="N355" s="14">
        <v>15.287000000000001</v>
      </c>
      <c r="O355" s="14">
        <v>100.149</v>
      </c>
      <c r="P355" s="14">
        <v>19.164999999999999</v>
      </c>
      <c r="Q355" s="14">
        <v>60.537999999999997</v>
      </c>
      <c r="R355" s="14">
        <v>32.442999999999998</v>
      </c>
      <c r="S355" s="14">
        <v>39.792000000000002</v>
      </c>
      <c r="T355" s="14">
        <v>36.052</v>
      </c>
      <c r="U355" s="14">
        <v>4.3879999999999999</v>
      </c>
      <c r="V355" s="14">
        <v>5.8470000000000004</v>
      </c>
      <c r="W355" s="14">
        <v>5.1050000000000004</v>
      </c>
      <c r="X355" s="14">
        <v>18.806999999999999</v>
      </c>
      <c r="Y355" s="14">
        <v>3.2480000000000002</v>
      </c>
      <c r="Z355" s="14">
        <v>11.166</v>
      </c>
      <c r="AA355" s="14">
        <v>26.957000000000001</v>
      </c>
      <c r="AB355" s="14">
        <v>15.429</v>
      </c>
      <c r="AC355" s="14">
        <v>21.295999999999999</v>
      </c>
      <c r="AD355" s="14">
        <v>216.441</v>
      </c>
      <c r="AE355" s="14">
        <v>171.672</v>
      </c>
      <c r="AF355" s="14">
        <v>194.61500000000001</v>
      </c>
      <c r="AG355" s="14">
        <v>2.351</v>
      </c>
      <c r="AH355" s="19">
        <v>17.469011913866101</v>
      </c>
      <c r="AI355" s="19">
        <v>6.3966737296605798</v>
      </c>
      <c r="AJ355" s="19">
        <v>12.0142832101377</v>
      </c>
      <c r="AK355" s="14">
        <v>18.024000000000001</v>
      </c>
      <c r="AL355" s="14">
        <v>3.0859999999999999</v>
      </c>
      <c r="AM355" s="14">
        <v>10.688000000000001</v>
      </c>
      <c r="AN355" s="14">
        <v>52.033999999999999</v>
      </c>
      <c r="AO355" s="14">
        <v>38.005000000000003</v>
      </c>
      <c r="AP355" s="14">
        <v>45.223999999999997</v>
      </c>
      <c r="AQ355" s="14">
        <v>2.194</v>
      </c>
      <c r="AR355" s="14">
        <v>0.48699999999999999</v>
      </c>
      <c r="AS355" s="14">
        <v>1.3560000000000001</v>
      </c>
      <c r="AT355" s="14">
        <v>12.068</v>
      </c>
      <c r="AU355" s="14">
        <v>2.5990000000000002</v>
      </c>
      <c r="AV355" s="14">
        <v>7.4180000000000001</v>
      </c>
      <c r="AW355" s="14">
        <v>375.67599999999999</v>
      </c>
      <c r="AX355" s="14">
        <v>234.68899999999999</v>
      </c>
      <c r="AY355" s="14">
        <v>306.99700000000001</v>
      </c>
      <c r="AZ355" s="14">
        <v>3.7570000000000001</v>
      </c>
      <c r="BA355" s="14">
        <v>2.347</v>
      </c>
      <c r="BB355" s="14">
        <v>3.07</v>
      </c>
      <c r="BC355" s="14">
        <v>9.9130000000000003</v>
      </c>
      <c r="BD355" s="14">
        <v>14.488</v>
      </c>
      <c r="BE355" s="14">
        <v>16.009</v>
      </c>
      <c r="BF355" s="14">
        <v>17.395</v>
      </c>
      <c r="BG355" s="14">
        <v>63.457000000000001</v>
      </c>
      <c r="BH355" s="15">
        <v>9.4811496827174331</v>
      </c>
    </row>
    <row r="356" spans="1:60" ht="15.75" x14ac:dyDescent="0.25">
      <c r="A356" s="21">
        <v>2008</v>
      </c>
      <c r="B356" t="s">
        <v>22</v>
      </c>
      <c r="C356" s="14">
        <v>18.462</v>
      </c>
      <c r="D356" s="14">
        <v>4.7610000000000001</v>
      </c>
      <c r="E356" s="14">
        <v>11.435</v>
      </c>
      <c r="F356" s="14">
        <v>14.888</v>
      </c>
      <c r="G356" s="14">
        <v>16.728999999999999</v>
      </c>
      <c r="H356" s="14">
        <v>3.4220000000000002</v>
      </c>
      <c r="I356" s="14">
        <v>2.7210000000000001</v>
      </c>
      <c r="J356" s="14">
        <v>3.0619999999999998</v>
      </c>
      <c r="K356" s="14">
        <v>8.3559999999999999</v>
      </c>
      <c r="L356" s="14">
        <v>4.2320000000000002</v>
      </c>
      <c r="M356" s="14">
        <v>6.2409999999999997</v>
      </c>
      <c r="N356" s="14">
        <v>48.582999999999998</v>
      </c>
      <c r="O356" s="14">
        <v>81.489000000000004</v>
      </c>
      <c r="P356" s="14">
        <v>17.155999999999999</v>
      </c>
      <c r="Q356" s="14">
        <v>48.493000000000002</v>
      </c>
      <c r="R356" s="14">
        <v>58.65</v>
      </c>
      <c r="S356" s="14">
        <v>69.23</v>
      </c>
      <c r="T356" s="14">
        <v>64.075999999999993</v>
      </c>
      <c r="U356" s="14">
        <v>14.483000000000001</v>
      </c>
      <c r="V356" s="14">
        <v>15.645</v>
      </c>
      <c r="W356" s="14">
        <v>15.079000000000001</v>
      </c>
      <c r="X356" s="14">
        <v>14.006</v>
      </c>
      <c r="Y356" s="14">
        <v>1.8140000000000001</v>
      </c>
      <c r="Z356" s="14">
        <v>7.7530000000000001</v>
      </c>
      <c r="AA356" s="14">
        <v>64.141000000000005</v>
      </c>
      <c r="AB356" s="14">
        <v>47.917000000000002</v>
      </c>
      <c r="AC356" s="14">
        <v>55.82</v>
      </c>
      <c r="AD356" s="14">
        <v>386.27699999999999</v>
      </c>
      <c r="AE356" s="14">
        <v>343.202</v>
      </c>
      <c r="AF356" s="14">
        <v>364.22300000000001</v>
      </c>
      <c r="AG356" s="14">
        <v>10.345000000000001</v>
      </c>
      <c r="AH356" s="19">
        <v>12.800872977567</v>
      </c>
      <c r="AI356" s="19">
        <v>2.01357552619762</v>
      </c>
      <c r="AJ356" s="19">
        <v>7.2958273005747296</v>
      </c>
      <c r="AK356" s="14">
        <v>9.4700000000000006</v>
      </c>
      <c r="AL356" s="14">
        <v>1.512</v>
      </c>
      <c r="AM356" s="14">
        <v>5.3879999999999999</v>
      </c>
      <c r="AN356" s="14">
        <v>53.636000000000003</v>
      </c>
      <c r="AO356" s="14">
        <v>44.213000000000001</v>
      </c>
      <c r="AP356" s="14">
        <v>48.802999999999997</v>
      </c>
      <c r="AQ356" s="14">
        <v>3.3420000000000001</v>
      </c>
      <c r="AR356" s="14">
        <v>1.587</v>
      </c>
      <c r="AS356" s="14">
        <v>2.4420000000000002</v>
      </c>
      <c r="AT356" s="14">
        <v>4.3769999999999998</v>
      </c>
      <c r="AU356" s="14">
        <v>0.98299999999999998</v>
      </c>
      <c r="AV356" s="14">
        <v>2.6360000000000001</v>
      </c>
      <c r="AW356" s="14">
        <v>534.85199999999998</v>
      </c>
      <c r="AX356" s="14">
        <v>418.78</v>
      </c>
      <c r="AY356" s="14">
        <v>475.358</v>
      </c>
      <c r="AZ356" s="14">
        <v>5.3490000000000002</v>
      </c>
      <c r="BA356" s="14">
        <v>4.1879999999999997</v>
      </c>
      <c r="BB356" s="14">
        <v>4.7539999999999996</v>
      </c>
      <c r="BC356" s="14">
        <v>27.925999999999998</v>
      </c>
      <c r="BD356" s="14">
        <v>17.408000000000001</v>
      </c>
      <c r="BE356" s="14">
        <v>17.411000000000001</v>
      </c>
      <c r="BF356" s="14">
        <v>20.834</v>
      </c>
      <c r="BG356" s="14">
        <v>30.427</v>
      </c>
      <c r="BH356" s="15">
        <v>5.5484956417461655</v>
      </c>
    </row>
    <row r="357" spans="1:60" ht="15.75" x14ac:dyDescent="0.25">
      <c r="A357" s="21">
        <v>2008</v>
      </c>
      <c r="B357" t="s">
        <v>23</v>
      </c>
      <c r="C357" s="14">
        <v>27.887</v>
      </c>
      <c r="D357" s="14">
        <v>5.3949999999999996</v>
      </c>
      <c r="E357" s="14">
        <v>16.587</v>
      </c>
      <c r="F357" s="14">
        <v>10.923</v>
      </c>
      <c r="G357" s="14">
        <v>15.965</v>
      </c>
      <c r="H357" s="14">
        <v>3.6309999999999998</v>
      </c>
      <c r="I357" s="14">
        <v>3.0209999999999999</v>
      </c>
      <c r="J357" s="14">
        <v>3.3250000000000002</v>
      </c>
      <c r="K357" s="14">
        <v>18.591999999999999</v>
      </c>
      <c r="L357" s="14">
        <v>4.0279999999999996</v>
      </c>
      <c r="M357" s="14">
        <v>11.275</v>
      </c>
      <c r="N357" s="14">
        <v>59.435000000000002</v>
      </c>
      <c r="O357" s="14">
        <v>145.17400000000001</v>
      </c>
      <c r="P357" s="14">
        <v>19.565000000000001</v>
      </c>
      <c r="Q357" s="14">
        <v>82.067999999999998</v>
      </c>
      <c r="R357" s="14">
        <v>51.271999999999998</v>
      </c>
      <c r="S357" s="14">
        <v>56.752000000000002</v>
      </c>
      <c r="T357" s="14">
        <v>54.024999999999999</v>
      </c>
      <c r="U357" s="14">
        <v>14.016</v>
      </c>
      <c r="V357" s="14">
        <v>14.961</v>
      </c>
      <c r="W357" s="14">
        <v>14.491</v>
      </c>
      <c r="X357" s="14">
        <v>58.533999999999999</v>
      </c>
      <c r="Y357" s="14">
        <v>2.23</v>
      </c>
      <c r="Z357" s="14">
        <v>30.247</v>
      </c>
      <c r="AA357" s="14">
        <v>78.578000000000003</v>
      </c>
      <c r="AB357" s="14">
        <v>56.968000000000004</v>
      </c>
      <c r="AC357" s="14">
        <v>67.721000000000004</v>
      </c>
      <c r="AD357" s="14">
        <v>385.19400000000002</v>
      </c>
      <c r="AE357" s="14">
        <v>307.13900000000001</v>
      </c>
      <c r="AF357" s="14">
        <v>345.97899999999998</v>
      </c>
      <c r="AG357" s="14">
        <v>13.071999999999999</v>
      </c>
      <c r="AH357" s="19">
        <v>5.8150353554149596</v>
      </c>
      <c r="AI357" s="19">
        <v>1.3692065448072801</v>
      </c>
      <c r="AJ357" s="19">
        <v>3.60220376985228</v>
      </c>
      <c r="AK357" s="14">
        <v>5.7370000000000001</v>
      </c>
      <c r="AL357" s="14">
        <v>1.079</v>
      </c>
      <c r="AM357" s="14">
        <v>3.3969999999999998</v>
      </c>
      <c r="AN357" s="14">
        <v>51.49</v>
      </c>
      <c r="AO357" s="14">
        <v>39.993000000000002</v>
      </c>
      <c r="AP357" s="14">
        <v>45.713999999999999</v>
      </c>
      <c r="AQ357" s="14">
        <v>5.0110000000000001</v>
      </c>
      <c r="AR357" s="14">
        <v>2.0859999999999999</v>
      </c>
      <c r="AS357" s="14">
        <v>3.5409999999999999</v>
      </c>
      <c r="AT357" s="14">
        <v>7.0439999999999996</v>
      </c>
      <c r="AU357" s="14">
        <v>1.5109999999999999</v>
      </c>
      <c r="AV357" s="14">
        <v>4.2640000000000002</v>
      </c>
      <c r="AW357" s="14">
        <v>589.55600000000004</v>
      </c>
      <c r="AX357" s="14">
        <v>372.66699999999997</v>
      </c>
      <c r="AY357" s="14">
        <v>480.59100000000001</v>
      </c>
      <c r="AZ357" s="14">
        <v>5.8959999999999999</v>
      </c>
      <c r="BA357" s="14">
        <v>3.7269999999999999</v>
      </c>
      <c r="BB357" s="14">
        <v>4.806</v>
      </c>
      <c r="BC357" s="14">
        <v>12.726000000000001</v>
      </c>
      <c r="BD357" s="14">
        <v>9.09</v>
      </c>
      <c r="BE357" s="14">
        <v>15.759</v>
      </c>
      <c r="BF357" s="14">
        <v>17.952000000000002</v>
      </c>
      <c r="BG357" s="14">
        <v>32.024000000000001</v>
      </c>
      <c r="BH357" s="15">
        <v>5.1417083281441816</v>
      </c>
    </row>
    <row r="358" spans="1:60" ht="15.75" x14ac:dyDescent="0.25">
      <c r="A358" s="21">
        <v>2008</v>
      </c>
      <c r="B358" t="s">
        <v>24</v>
      </c>
      <c r="C358" s="14">
        <v>24.672000000000001</v>
      </c>
      <c r="D358" s="14">
        <v>7.2590000000000003</v>
      </c>
      <c r="E358" s="14">
        <v>16.013999999999999</v>
      </c>
      <c r="F358" s="14">
        <v>13.164999999999999</v>
      </c>
      <c r="G358" s="14">
        <v>25.283000000000001</v>
      </c>
      <c r="H358" s="14">
        <v>6.4930000000000003</v>
      </c>
      <c r="I358" s="14">
        <v>5.4059999999999997</v>
      </c>
      <c r="J358" s="14">
        <v>5.952</v>
      </c>
      <c r="K358" s="14">
        <v>17.951000000000001</v>
      </c>
      <c r="L358" s="14">
        <v>6.8730000000000002</v>
      </c>
      <c r="M358" s="14">
        <v>12.442</v>
      </c>
      <c r="N358" s="14">
        <v>49.545000000000002</v>
      </c>
      <c r="O358" s="14">
        <v>102.43300000000001</v>
      </c>
      <c r="P358" s="14">
        <v>24.094999999999999</v>
      </c>
      <c r="Q358" s="14">
        <v>63.478999999999999</v>
      </c>
      <c r="R358" s="14">
        <v>55.302999999999997</v>
      </c>
      <c r="S358" s="14">
        <v>63.173000000000002</v>
      </c>
      <c r="T358" s="14">
        <v>59.216000000000001</v>
      </c>
      <c r="U358" s="14">
        <v>13.597</v>
      </c>
      <c r="V358" s="14">
        <v>15.755000000000001</v>
      </c>
      <c r="W358" s="14">
        <v>14.67</v>
      </c>
      <c r="X358" s="14">
        <v>28.492000000000001</v>
      </c>
      <c r="Y358" s="14">
        <v>2.7029999999999998</v>
      </c>
      <c r="Z358" s="14">
        <v>15.667999999999999</v>
      </c>
      <c r="AA358" s="14">
        <v>98.843000000000004</v>
      </c>
      <c r="AB358" s="14">
        <v>56.917000000000002</v>
      </c>
      <c r="AC358" s="14">
        <v>77.995000000000005</v>
      </c>
      <c r="AD358" s="14">
        <v>420.34899999999999</v>
      </c>
      <c r="AE358" s="14">
        <v>333.78</v>
      </c>
      <c r="AF358" s="14">
        <v>377.30200000000002</v>
      </c>
      <c r="AG358" s="14">
        <v>10.618</v>
      </c>
      <c r="AH358" s="19">
        <v>11.761331630347501</v>
      </c>
      <c r="AI358" s="19">
        <v>4.0471945486419498</v>
      </c>
      <c r="AJ358" s="19">
        <v>7.9656220521957897</v>
      </c>
      <c r="AK358" s="14">
        <v>11.686999999999999</v>
      </c>
      <c r="AL358" s="14">
        <v>2.8570000000000002</v>
      </c>
      <c r="AM358" s="14">
        <v>7.2960000000000003</v>
      </c>
      <c r="AN358" s="14">
        <v>63.935000000000002</v>
      </c>
      <c r="AO358" s="14">
        <v>48.731000000000002</v>
      </c>
      <c r="AP358" s="14">
        <v>56.451000000000001</v>
      </c>
      <c r="AQ358" s="14">
        <v>4.8890000000000002</v>
      </c>
      <c r="AR358" s="14">
        <v>1.3129999999999999</v>
      </c>
      <c r="AS358" s="14">
        <v>3.1110000000000002</v>
      </c>
      <c r="AT358" s="14">
        <v>6.9509999999999996</v>
      </c>
      <c r="AU358" s="14">
        <v>1.5449999999999999</v>
      </c>
      <c r="AV358" s="14">
        <v>4.2629999999999999</v>
      </c>
      <c r="AW358" s="14">
        <v>596.72299999999996</v>
      </c>
      <c r="AX358" s="14">
        <v>416.72300000000001</v>
      </c>
      <c r="AY358" s="14">
        <v>507.29399999999998</v>
      </c>
      <c r="AZ358" s="14">
        <v>5.9669999999999996</v>
      </c>
      <c r="BA358" s="14">
        <v>4.1669999999999998</v>
      </c>
      <c r="BB358" s="14">
        <v>5.0730000000000004</v>
      </c>
      <c r="BC358" s="14">
        <v>15.766</v>
      </c>
      <c r="BD358" s="14">
        <v>9.2289999999999992</v>
      </c>
      <c r="BE358" s="14">
        <v>15</v>
      </c>
      <c r="BF358" s="14">
        <v>16.914999999999999</v>
      </c>
      <c r="BG358" s="14">
        <v>27.033999999999999</v>
      </c>
      <c r="BH358" s="15">
        <v>7.2991291250699986</v>
      </c>
    </row>
    <row r="359" spans="1:60" ht="15.75" x14ac:dyDescent="0.25">
      <c r="A359" s="21">
        <v>2008</v>
      </c>
      <c r="B359" t="s">
        <v>25</v>
      </c>
      <c r="C359" s="14">
        <v>31.940999999999999</v>
      </c>
      <c r="D359" s="14">
        <v>6.5730000000000004</v>
      </c>
      <c r="E359" s="14">
        <v>19.062999999999999</v>
      </c>
      <c r="F359" s="14">
        <v>14.005000000000001</v>
      </c>
      <c r="G359" s="14">
        <v>12.347</v>
      </c>
      <c r="H359" s="14">
        <v>2.4140000000000001</v>
      </c>
      <c r="I359" s="14">
        <v>3.4220000000000002</v>
      </c>
      <c r="J359" s="14">
        <v>2.9260000000000002</v>
      </c>
      <c r="K359" s="14">
        <v>6.407</v>
      </c>
      <c r="L359" s="14">
        <v>3.4220000000000002</v>
      </c>
      <c r="M359" s="14">
        <v>4.891</v>
      </c>
      <c r="N359" s="14">
        <v>48.398000000000003</v>
      </c>
      <c r="O359" s="14">
        <v>109.937</v>
      </c>
      <c r="P359" s="14">
        <v>20.620999999999999</v>
      </c>
      <c r="Q359" s="14">
        <v>64.593999999999994</v>
      </c>
      <c r="R359" s="14">
        <v>62.304000000000002</v>
      </c>
      <c r="S359" s="14">
        <v>69.516999999999996</v>
      </c>
      <c r="T359" s="14">
        <v>65.965999999999994</v>
      </c>
      <c r="U359" s="14">
        <v>14.206</v>
      </c>
      <c r="V359" s="14">
        <v>14.768000000000001</v>
      </c>
      <c r="W359" s="14">
        <v>14.537000000000001</v>
      </c>
      <c r="X359" s="14">
        <v>11.699</v>
      </c>
      <c r="Y359" s="14">
        <v>1.7110000000000001</v>
      </c>
      <c r="Z359" s="14">
        <v>6.6289999999999996</v>
      </c>
      <c r="AA359" s="14">
        <v>48.375999999999998</v>
      </c>
      <c r="AB359" s="14">
        <v>31.696999999999999</v>
      </c>
      <c r="AC359" s="14">
        <v>39.908999999999999</v>
      </c>
      <c r="AD359" s="14">
        <v>335.56799999999998</v>
      </c>
      <c r="AE359" s="14">
        <v>288.60399999999998</v>
      </c>
      <c r="AF359" s="14">
        <v>311.77100000000002</v>
      </c>
      <c r="AG359" s="14">
        <v>9.3780000000000001</v>
      </c>
      <c r="AH359" s="19">
        <v>14.609448720834999</v>
      </c>
      <c r="AI359" s="19">
        <v>5.0662061024755296</v>
      </c>
      <c r="AJ359" s="19">
        <v>9.7442086528572798</v>
      </c>
      <c r="AK359" s="14">
        <v>14.021000000000001</v>
      </c>
      <c r="AL359" s="14">
        <v>3.3319999999999999</v>
      </c>
      <c r="AM359" s="14">
        <v>8.5939999999999994</v>
      </c>
      <c r="AN359" s="14">
        <v>60.261000000000003</v>
      </c>
      <c r="AO359" s="14">
        <v>40.432000000000002</v>
      </c>
      <c r="AP359" s="14">
        <v>50.194000000000003</v>
      </c>
      <c r="AQ359" s="14">
        <v>4.085</v>
      </c>
      <c r="AR359" s="14">
        <v>1.8009999999999999</v>
      </c>
      <c r="AS359" s="14">
        <v>2.9260000000000002</v>
      </c>
      <c r="AT359" s="14">
        <v>16.155999999999999</v>
      </c>
      <c r="AU359" s="14">
        <v>4.6820000000000004</v>
      </c>
      <c r="AV359" s="14">
        <v>10.331</v>
      </c>
      <c r="AW359" s="14">
        <v>515.14400000000001</v>
      </c>
      <c r="AX359" s="14">
        <v>359.02100000000002</v>
      </c>
      <c r="AY359" s="14">
        <v>435.93099999999998</v>
      </c>
      <c r="AZ359" s="14">
        <v>5.1509999999999998</v>
      </c>
      <c r="BA359" s="14">
        <v>3.59</v>
      </c>
      <c r="BB359" s="14">
        <v>4.359</v>
      </c>
      <c r="BC359" s="14">
        <v>16.968</v>
      </c>
      <c r="BD359" s="14">
        <v>10.180999999999999</v>
      </c>
      <c r="BE359" s="14">
        <v>17.337</v>
      </c>
      <c r="BF359" s="14">
        <v>19.757999999999999</v>
      </c>
      <c r="BG359" s="14">
        <v>57.329000000000001</v>
      </c>
      <c r="BH359" s="15">
        <v>6.2652279846849988</v>
      </c>
    </row>
    <row r="360" spans="1:60" ht="15.75" x14ac:dyDescent="0.25">
      <c r="A360" s="21">
        <v>2008</v>
      </c>
      <c r="B360" t="s">
        <v>26</v>
      </c>
      <c r="C360" s="14">
        <v>20.385999999999999</v>
      </c>
      <c r="D360" s="14">
        <v>5.9409999999999998</v>
      </c>
      <c r="E360" s="14">
        <v>13.089</v>
      </c>
      <c r="F360" s="14">
        <v>16.821000000000002</v>
      </c>
      <c r="G360" s="14">
        <v>16.704999999999998</v>
      </c>
      <c r="H360" s="14">
        <v>4.5030000000000001</v>
      </c>
      <c r="I360" s="14">
        <v>3.6139999999999999</v>
      </c>
      <c r="J360" s="14">
        <v>4.0529999999999999</v>
      </c>
      <c r="K360" s="14">
        <v>12.882</v>
      </c>
      <c r="L360" s="14">
        <v>4.2869999999999999</v>
      </c>
      <c r="M360" s="14">
        <v>8.5399999999999991</v>
      </c>
      <c r="N360" s="14">
        <v>48.866</v>
      </c>
      <c r="O360" s="14">
        <v>77.793000000000006</v>
      </c>
      <c r="P360" s="14">
        <v>18.007000000000001</v>
      </c>
      <c r="Q360" s="14">
        <v>47.588999999999999</v>
      </c>
      <c r="R360" s="14">
        <v>63.66</v>
      </c>
      <c r="S360" s="14">
        <v>74.784000000000006</v>
      </c>
      <c r="T360" s="14">
        <v>69.28</v>
      </c>
      <c r="U360" s="14">
        <v>11.256</v>
      </c>
      <c r="V360" s="14">
        <v>12.25</v>
      </c>
      <c r="W360" s="14">
        <v>11.757999999999999</v>
      </c>
      <c r="X360" s="14">
        <v>14.195</v>
      </c>
      <c r="Y360" s="14">
        <v>2.4500000000000002</v>
      </c>
      <c r="Z360" s="14">
        <v>8.2620000000000005</v>
      </c>
      <c r="AA360" s="14">
        <v>86.611000000000004</v>
      </c>
      <c r="AB360" s="14">
        <v>52.673000000000002</v>
      </c>
      <c r="AC360" s="14">
        <v>69.465999999999994</v>
      </c>
      <c r="AD360" s="14">
        <v>390.96699999999998</v>
      </c>
      <c r="AE360" s="14">
        <v>327.24799999999999</v>
      </c>
      <c r="AF360" s="14">
        <v>358.83800000000002</v>
      </c>
      <c r="AG360" s="14">
        <v>10.193</v>
      </c>
      <c r="AH360" s="19">
        <v>6.0945054647398997</v>
      </c>
      <c r="AI360" s="19">
        <v>1.6951709664678201</v>
      </c>
      <c r="AJ360" s="19">
        <v>3.8963008011980298</v>
      </c>
      <c r="AK360" s="14">
        <v>7.8789999999999996</v>
      </c>
      <c r="AL360" s="14">
        <v>0.91900000000000004</v>
      </c>
      <c r="AM360" s="14">
        <v>4.3630000000000004</v>
      </c>
      <c r="AN360" s="14">
        <v>57.594999999999999</v>
      </c>
      <c r="AO360" s="14">
        <v>39.444000000000003</v>
      </c>
      <c r="AP360" s="14">
        <v>48.456000000000003</v>
      </c>
      <c r="AQ360" s="14">
        <v>6.3789999999999996</v>
      </c>
      <c r="AR360" s="14">
        <v>1.7150000000000001</v>
      </c>
      <c r="AS360" s="14">
        <v>4.0229999999999997</v>
      </c>
      <c r="AT360" s="14">
        <v>9.8800000000000008</v>
      </c>
      <c r="AU360" s="14">
        <v>1.5309999999999999</v>
      </c>
      <c r="AV360" s="14">
        <v>5.6619999999999999</v>
      </c>
      <c r="AW360" s="14">
        <v>532.17100000000005</v>
      </c>
      <c r="AX360" s="14">
        <v>389.35300000000001</v>
      </c>
      <c r="AY360" s="14">
        <v>460.11200000000002</v>
      </c>
      <c r="AZ360" s="14">
        <v>5.3220000000000001</v>
      </c>
      <c r="BA360" s="14">
        <v>3.8940000000000001</v>
      </c>
      <c r="BB360" s="14">
        <v>4.601</v>
      </c>
      <c r="BC360" s="14">
        <v>7.5270000000000001</v>
      </c>
      <c r="BD360" s="14">
        <v>6.9</v>
      </c>
      <c r="BE360" s="14">
        <v>15.315</v>
      </c>
      <c r="BF360" s="14">
        <v>17.387</v>
      </c>
      <c r="BG360" s="14">
        <v>51.69</v>
      </c>
      <c r="BH360" s="15">
        <v>8.7716550233388677</v>
      </c>
    </row>
    <row r="361" spans="1:60" ht="15.75" x14ac:dyDescent="0.25">
      <c r="A361" s="21">
        <v>2008</v>
      </c>
      <c r="B361" t="s">
        <v>27</v>
      </c>
      <c r="C361" s="14">
        <v>16.722999999999999</v>
      </c>
      <c r="D361" s="14">
        <v>5.1909999999999998</v>
      </c>
      <c r="E361" s="14">
        <v>10.782999999999999</v>
      </c>
      <c r="F361" s="14">
        <v>11.214</v>
      </c>
      <c r="G361" s="14">
        <v>12.234</v>
      </c>
      <c r="H361" s="14">
        <v>2.3130000000000002</v>
      </c>
      <c r="I361" s="14">
        <v>2.6789999999999998</v>
      </c>
      <c r="J361" s="14">
        <v>2.5019999999999998</v>
      </c>
      <c r="K361" s="14">
        <v>4.8040000000000003</v>
      </c>
      <c r="L361" s="14">
        <v>2.512</v>
      </c>
      <c r="M361" s="14">
        <v>3.6230000000000002</v>
      </c>
      <c r="N361" s="14">
        <v>33.819000000000003</v>
      </c>
      <c r="O361" s="14">
        <v>63.335000000000001</v>
      </c>
      <c r="P361" s="14">
        <v>21.937000000000001</v>
      </c>
      <c r="Q361" s="14">
        <v>42.01</v>
      </c>
      <c r="R361" s="14">
        <v>67.427000000000007</v>
      </c>
      <c r="S361" s="14">
        <v>82.724000000000004</v>
      </c>
      <c r="T361" s="14">
        <v>75.307000000000002</v>
      </c>
      <c r="U361" s="14">
        <v>14.766</v>
      </c>
      <c r="V361" s="14">
        <v>17.081</v>
      </c>
      <c r="W361" s="14">
        <v>15.959</v>
      </c>
      <c r="X361" s="14">
        <v>7.1159999999999997</v>
      </c>
      <c r="Y361" s="14">
        <v>1.8420000000000001</v>
      </c>
      <c r="Z361" s="14">
        <v>4.399</v>
      </c>
      <c r="AA361" s="14">
        <v>35.225999999999999</v>
      </c>
      <c r="AB361" s="14">
        <v>22.103999999999999</v>
      </c>
      <c r="AC361" s="14">
        <v>28.466999999999999</v>
      </c>
      <c r="AD361" s="14">
        <v>360.08699999999999</v>
      </c>
      <c r="AE361" s="14">
        <v>316.82900000000001</v>
      </c>
      <c r="AF361" s="14">
        <v>337.976</v>
      </c>
      <c r="AG361" s="14">
        <v>6.4050000000000002</v>
      </c>
      <c r="AH361" s="19">
        <v>4.1275126233094399</v>
      </c>
      <c r="AI361" s="19">
        <v>1.75712955316195</v>
      </c>
      <c r="AJ361" s="19">
        <v>2.9168059628488701</v>
      </c>
      <c r="AK361" s="14">
        <v>2.669</v>
      </c>
      <c r="AL361" s="14">
        <v>1.0049999999999999</v>
      </c>
      <c r="AM361" s="14">
        <v>1.8120000000000001</v>
      </c>
      <c r="AN361" s="14">
        <v>51.593000000000004</v>
      </c>
      <c r="AO361" s="14">
        <v>47.39</v>
      </c>
      <c r="AP361" s="14">
        <v>49.427999999999997</v>
      </c>
      <c r="AQ361" s="14">
        <v>0.71199999999999997</v>
      </c>
      <c r="AR361" s="14">
        <v>0.33500000000000002</v>
      </c>
      <c r="AS361" s="14">
        <v>0.51800000000000002</v>
      </c>
      <c r="AT361" s="14">
        <v>3.202</v>
      </c>
      <c r="AU361" s="14">
        <v>0.67</v>
      </c>
      <c r="AV361" s="14">
        <v>1.8979999999999999</v>
      </c>
      <c r="AW361" s="14">
        <v>488.00299999999999</v>
      </c>
      <c r="AX361" s="14">
        <v>399.38499999999999</v>
      </c>
      <c r="AY361" s="14">
        <v>442.52600000000001</v>
      </c>
      <c r="AZ361" s="14">
        <v>4.88</v>
      </c>
      <c r="BA361" s="14">
        <v>3.9940000000000002</v>
      </c>
      <c r="BB361" s="14">
        <v>4.4249999999999998</v>
      </c>
      <c r="BC361" s="14">
        <v>21.798999999999999</v>
      </c>
      <c r="BD361" s="14">
        <v>7.7850000000000001</v>
      </c>
      <c r="BE361" s="14">
        <v>16.271000000000001</v>
      </c>
      <c r="BF361" s="14">
        <v>18.509</v>
      </c>
      <c r="BG361" s="14">
        <v>22.71</v>
      </c>
      <c r="BH361" s="15">
        <v>8.0620741862225582</v>
      </c>
    </row>
    <row r="362" spans="1:60" ht="15.75" x14ac:dyDescent="0.25">
      <c r="A362" s="21">
        <v>2008</v>
      </c>
      <c r="B362" t="s">
        <v>36</v>
      </c>
      <c r="C362" s="14">
        <v>8.2070000000000007</v>
      </c>
      <c r="D362" s="14">
        <v>2.0350000000000001</v>
      </c>
      <c r="E362" s="14">
        <v>5.0190000000000001</v>
      </c>
      <c r="F362" s="14">
        <v>18.181999999999999</v>
      </c>
      <c r="G362" s="14">
        <v>13.733000000000001</v>
      </c>
      <c r="H362" s="14">
        <v>3.6960000000000002</v>
      </c>
      <c r="I362" s="14">
        <v>3.637</v>
      </c>
      <c r="J362" s="14">
        <v>3.6659999999999999</v>
      </c>
      <c r="K362" s="14">
        <v>7.2290000000000001</v>
      </c>
      <c r="L362" s="14">
        <v>3.8919999999999999</v>
      </c>
      <c r="M362" s="14">
        <v>5.5049999999999999</v>
      </c>
      <c r="N362" s="14">
        <v>47.466999999999999</v>
      </c>
      <c r="O362" s="14">
        <v>75.168000000000006</v>
      </c>
      <c r="P362" s="14">
        <v>16.762</v>
      </c>
      <c r="Q362" s="14">
        <v>44.999000000000002</v>
      </c>
      <c r="R362" s="14">
        <v>70.929000000000002</v>
      </c>
      <c r="S362" s="14">
        <v>78.391000000000005</v>
      </c>
      <c r="T362" s="14">
        <v>74.784000000000006</v>
      </c>
      <c r="U362" s="14">
        <v>16.603999999999999</v>
      </c>
      <c r="V362" s="14">
        <v>17.193999999999999</v>
      </c>
      <c r="W362" s="14">
        <v>16.908999999999999</v>
      </c>
      <c r="X362" s="14">
        <v>8.5879999999999992</v>
      </c>
      <c r="Y362" s="14">
        <v>1.552</v>
      </c>
      <c r="Z362" s="14">
        <v>4.9530000000000003</v>
      </c>
      <c r="AA362" s="14">
        <v>66.363</v>
      </c>
      <c r="AB362" s="14">
        <v>50.006</v>
      </c>
      <c r="AC362" s="14">
        <v>57.914000000000001</v>
      </c>
      <c r="AD362" s="14">
        <v>455.95699999999999</v>
      </c>
      <c r="AE362" s="14">
        <v>379.11099999999999</v>
      </c>
      <c r="AF362" s="14">
        <v>416.315</v>
      </c>
      <c r="AG362" s="14">
        <v>10.978999999999999</v>
      </c>
      <c r="AH362" s="19">
        <v>4.8408355282121702</v>
      </c>
      <c r="AI362" s="19">
        <v>1.4727199665061399</v>
      </c>
      <c r="AJ362" s="19">
        <v>3.1190241111319001</v>
      </c>
      <c r="AK362" s="14">
        <v>5.0279999999999996</v>
      </c>
      <c r="AL362" s="14">
        <v>0.83899999999999997</v>
      </c>
      <c r="AM362" s="14">
        <v>2.8639999999999999</v>
      </c>
      <c r="AN362" s="14">
        <v>76.635999999999996</v>
      </c>
      <c r="AO362" s="14">
        <v>57.762999999999998</v>
      </c>
      <c r="AP362" s="14">
        <v>66.914000000000001</v>
      </c>
      <c r="AQ362" s="14">
        <v>3.9950000000000001</v>
      </c>
      <c r="AR362" s="14">
        <v>2.0859999999999999</v>
      </c>
      <c r="AS362" s="14">
        <v>3.0089999999999999</v>
      </c>
      <c r="AT362" s="14">
        <v>16.141999999999999</v>
      </c>
      <c r="AU362" s="14">
        <v>4.7060000000000004</v>
      </c>
      <c r="AV362" s="14">
        <v>10.234999999999999</v>
      </c>
      <c r="AW362" s="14">
        <v>621.64800000000002</v>
      </c>
      <c r="AX362" s="14">
        <v>467.77800000000002</v>
      </c>
      <c r="AY362" s="14">
        <v>542.25900000000001</v>
      </c>
      <c r="AZ362" s="14">
        <v>6.2160000000000002</v>
      </c>
      <c r="BA362" s="14">
        <v>4.6779999999999999</v>
      </c>
      <c r="BB362" s="14">
        <v>5.423</v>
      </c>
      <c r="BC362" s="14">
        <v>18.914000000000001</v>
      </c>
      <c r="BD362" s="14">
        <v>13.471</v>
      </c>
      <c r="BE362" s="14">
        <v>17.661000000000001</v>
      </c>
      <c r="BF362" s="14">
        <v>21.052</v>
      </c>
      <c r="BG362" s="14">
        <v>65.849999999999994</v>
      </c>
      <c r="BH362" s="15">
        <v>9.1248723324195034</v>
      </c>
    </row>
    <row r="363" spans="1:60" ht="15.75" x14ac:dyDescent="0.25">
      <c r="A363" s="21">
        <v>2008</v>
      </c>
      <c r="B363" t="s">
        <v>28</v>
      </c>
      <c r="C363" s="14">
        <v>19.117000000000001</v>
      </c>
      <c r="D363" s="14">
        <v>4.585</v>
      </c>
      <c r="E363" s="14">
        <v>11.76</v>
      </c>
      <c r="F363" s="14">
        <v>18.373999999999999</v>
      </c>
      <c r="G363" s="14">
        <v>7.2320000000000002</v>
      </c>
      <c r="H363" s="14">
        <v>3.343</v>
      </c>
      <c r="I363" s="14">
        <v>2.9540000000000002</v>
      </c>
      <c r="J363" s="14">
        <v>3.1459999999999999</v>
      </c>
      <c r="K363" s="14">
        <v>5.4320000000000004</v>
      </c>
      <c r="L363" s="14">
        <v>2.4449999999999998</v>
      </c>
      <c r="M363" s="14">
        <v>3.92</v>
      </c>
      <c r="N363" s="14">
        <v>30.077000000000002</v>
      </c>
      <c r="O363" s="14">
        <v>65.709999999999994</v>
      </c>
      <c r="P363" s="14">
        <v>15.077999999999999</v>
      </c>
      <c r="Q363" s="14">
        <v>40.076000000000001</v>
      </c>
      <c r="R363" s="14">
        <v>44.816000000000003</v>
      </c>
      <c r="S363" s="14">
        <v>69.073999999999998</v>
      </c>
      <c r="T363" s="14">
        <v>57.097000000000001</v>
      </c>
      <c r="U363" s="14">
        <v>8.1479999999999997</v>
      </c>
      <c r="V363" s="14">
        <v>7.03</v>
      </c>
      <c r="W363" s="14">
        <v>7.5819999999999999</v>
      </c>
      <c r="X363" s="14">
        <v>4.0739999999999998</v>
      </c>
      <c r="Y363" s="14">
        <v>0.71299999999999997</v>
      </c>
      <c r="Z363" s="14">
        <v>2.3730000000000002</v>
      </c>
      <c r="AA363" s="14">
        <v>84.722999999999999</v>
      </c>
      <c r="AB363" s="14">
        <v>69.582999999999998</v>
      </c>
      <c r="AC363" s="14">
        <v>77.058000000000007</v>
      </c>
      <c r="AD363" s="14">
        <v>417.45</v>
      </c>
      <c r="AE363" s="14">
        <v>381.84199999999998</v>
      </c>
      <c r="AF363" s="14">
        <v>399.42200000000003</v>
      </c>
      <c r="AG363" s="14">
        <v>6.5810000000000004</v>
      </c>
      <c r="AH363" s="19">
        <v>14.8745131977499</v>
      </c>
      <c r="AI363" s="19">
        <v>4.3259728707426301</v>
      </c>
      <c r="AJ363" s="19">
        <v>9.5995370589452094</v>
      </c>
      <c r="AK363" s="14">
        <v>13.894</v>
      </c>
      <c r="AL363" s="14">
        <v>2.7509999999999999</v>
      </c>
      <c r="AM363" s="14">
        <v>8.2530000000000001</v>
      </c>
      <c r="AN363" s="14">
        <v>70.828999999999994</v>
      </c>
      <c r="AO363" s="14">
        <v>53.893999999999998</v>
      </c>
      <c r="AP363" s="14">
        <v>62.307000000000002</v>
      </c>
      <c r="AQ363" s="14">
        <v>1.254</v>
      </c>
      <c r="AR363" s="14">
        <v>0.71299999999999997</v>
      </c>
      <c r="AS363" s="14">
        <v>0.98</v>
      </c>
      <c r="AT363" s="14">
        <v>9.298</v>
      </c>
      <c r="AU363" s="14">
        <v>2.4449999999999998</v>
      </c>
      <c r="AV363" s="14">
        <v>5.8280000000000003</v>
      </c>
      <c r="AW363" s="14">
        <v>578.64200000000005</v>
      </c>
      <c r="AX363" s="14">
        <v>471.90199999999999</v>
      </c>
      <c r="AY363" s="14">
        <v>524.654</v>
      </c>
      <c r="AZ363" s="14">
        <v>5.7859999999999996</v>
      </c>
      <c r="BA363" s="14">
        <v>4.7190000000000003</v>
      </c>
      <c r="BB363" s="14">
        <v>5.2469999999999999</v>
      </c>
      <c r="BC363" s="14">
        <v>14.422000000000001</v>
      </c>
      <c r="BD363" s="14">
        <v>18.305</v>
      </c>
      <c r="BE363" s="14">
        <v>17.437999999999999</v>
      </c>
      <c r="BF363" s="14">
        <v>20.617000000000001</v>
      </c>
      <c r="BG363" s="14">
        <v>41.399000000000001</v>
      </c>
      <c r="BH363" s="15">
        <v>8.5557364833163128</v>
      </c>
    </row>
    <row r="364" spans="1:60" ht="15.75" x14ac:dyDescent="0.25">
      <c r="A364" s="21">
        <v>2008</v>
      </c>
      <c r="B364" t="s">
        <v>29</v>
      </c>
      <c r="C364" s="14">
        <v>13.355</v>
      </c>
      <c r="D364" s="14">
        <v>4.343</v>
      </c>
      <c r="E364" s="14">
        <v>8.7240000000000002</v>
      </c>
      <c r="F364" s="14">
        <v>12.318</v>
      </c>
      <c r="G364" s="14">
        <v>16.335000000000001</v>
      </c>
      <c r="H364" s="14">
        <v>3.895</v>
      </c>
      <c r="I364" s="14">
        <v>2.5</v>
      </c>
      <c r="J364" s="14">
        <v>3.1779999999999999</v>
      </c>
      <c r="K364" s="14">
        <v>8.9030000000000005</v>
      </c>
      <c r="L364" s="14">
        <v>5.5270000000000001</v>
      </c>
      <c r="M364" s="14">
        <v>7.1680000000000001</v>
      </c>
      <c r="N364" s="14">
        <v>58.732999999999997</v>
      </c>
      <c r="O364" s="14">
        <v>98.772999999999996</v>
      </c>
      <c r="P364" s="14">
        <v>26.713999999999999</v>
      </c>
      <c r="Q364" s="14">
        <v>61.741999999999997</v>
      </c>
      <c r="R364" s="14">
        <v>63.436999999999998</v>
      </c>
      <c r="S364" s="14">
        <v>66.718000000000004</v>
      </c>
      <c r="T364" s="14">
        <v>65.191000000000003</v>
      </c>
      <c r="U364" s="14">
        <v>12.52</v>
      </c>
      <c r="V364" s="14">
        <v>19.213000000000001</v>
      </c>
      <c r="W364" s="14">
        <v>15.96</v>
      </c>
      <c r="X364" s="14">
        <v>10.851000000000001</v>
      </c>
      <c r="Y364" s="14">
        <v>1.1839999999999999</v>
      </c>
      <c r="Z364" s="14">
        <v>5.883</v>
      </c>
      <c r="AA364" s="14">
        <v>61.072000000000003</v>
      </c>
      <c r="AB364" s="14">
        <v>45.268999999999998</v>
      </c>
      <c r="AC364" s="14">
        <v>52.951000000000001</v>
      </c>
      <c r="AD364" s="14">
        <v>408.863</v>
      </c>
      <c r="AE364" s="14">
        <v>370.83300000000003</v>
      </c>
      <c r="AF364" s="14">
        <v>389.387</v>
      </c>
      <c r="AG364" s="14">
        <v>12.52</v>
      </c>
      <c r="AH364" s="19">
        <v>4.4633060451761004</v>
      </c>
      <c r="AI364" s="19">
        <v>0.70191693514989395</v>
      </c>
      <c r="AJ364" s="19">
        <v>2.5280203975131501</v>
      </c>
      <c r="AK364" s="14">
        <v>5.2859999999999996</v>
      </c>
      <c r="AL364" s="14">
        <v>0.92100000000000004</v>
      </c>
      <c r="AM364" s="14">
        <v>3.0430000000000001</v>
      </c>
      <c r="AN364" s="14">
        <v>60.515999999999998</v>
      </c>
      <c r="AO364" s="14">
        <v>50.006</v>
      </c>
      <c r="AP364" s="14">
        <v>55.115000000000002</v>
      </c>
      <c r="AQ364" s="14">
        <v>1.113</v>
      </c>
      <c r="AR364" s="14">
        <v>0.52600000000000002</v>
      </c>
      <c r="AS364" s="14">
        <v>0.81200000000000006</v>
      </c>
      <c r="AT364" s="14">
        <v>2.226</v>
      </c>
      <c r="AU364" s="14">
        <v>0.52600000000000002</v>
      </c>
      <c r="AV364" s="14">
        <v>1.353</v>
      </c>
      <c r="AW364" s="14">
        <v>578.72400000000005</v>
      </c>
      <c r="AX364" s="14">
        <v>456.89600000000002</v>
      </c>
      <c r="AY364" s="14">
        <v>516.18499999999995</v>
      </c>
      <c r="AZ364" s="14">
        <v>5.7869999999999999</v>
      </c>
      <c r="BA364" s="14">
        <v>4.569</v>
      </c>
      <c r="BB364" s="14">
        <v>5.1619999999999999</v>
      </c>
      <c r="BC364" s="14">
        <v>30.402000000000001</v>
      </c>
      <c r="BD364" s="14">
        <v>12.161</v>
      </c>
      <c r="BE364" s="14">
        <v>16.895</v>
      </c>
      <c r="BF364" s="14">
        <v>20.291</v>
      </c>
      <c r="BG364" s="14">
        <v>34.784999999999997</v>
      </c>
      <c r="BH364" s="15">
        <v>5.8843990955997443</v>
      </c>
    </row>
    <row r="365" spans="1:60" ht="15.75" x14ac:dyDescent="0.25">
      <c r="A365" s="21">
        <v>2009</v>
      </c>
      <c r="B365" t="s">
        <v>2</v>
      </c>
      <c r="C365" s="14">
        <v>18.184000000000001</v>
      </c>
      <c r="D365" s="14">
        <v>4.8049999999999997</v>
      </c>
      <c r="E365" s="14">
        <v>11.345000000000001</v>
      </c>
      <c r="F365" s="14">
        <v>13.72</v>
      </c>
      <c r="G365" s="14">
        <v>16.422000000000001</v>
      </c>
      <c r="H365" s="14">
        <v>3.6619999999999999</v>
      </c>
      <c r="I365" s="14">
        <v>3.0579999999999998</v>
      </c>
      <c r="J365" s="14">
        <v>3.3530000000000002</v>
      </c>
      <c r="K365" s="14">
        <v>8.0150000000000006</v>
      </c>
      <c r="L365" s="14">
        <v>3.9470000000000001</v>
      </c>
      <c r="M365" s="14">
        <v>5.9359999999999999</v>
      </c>
      <c r="N365" s="14">
        <v>45.154000000000003</v>
      </c>
      <c r="O365" s="14">
        <v>98.703000000000003</v>
      </c>
      <c r="P365" s="14">
        <v>21.314</v>
      </c>
      <c r="Q365" s="14">
        <v>59.182000000000002</v>
      </c>
      <c r="R365" s="14">
        <v>66.926000000000002</v>
      </c>
      <c r="S365" s="14">
        <v>70.343000000000004</v>
      </c>
      <c r="T365" s="14">
        <v>68.679000000000002</v>
      </c>
      <c r="U365" s="14">
        <v>14.385</v>
      </c>
      <c r="V365" s="14">
        <v>17.667999999999999</v>
      </c>
      <c r="W365" s="14">
        <v>16.064</v>
      </c>
      <c r="X365" s="14">
        <v>32.094000000000001</v>
      </c>
      <c r="Y365" s="14">
        <v>3.2919999999999998</v>
      </c>
      <c r="Z365" s="14">
        <v>17.396999999999998</v>
      </c>
      <c r="AA365" s="14">
        <v>64.144999999999996</v>
      </c>
      <c r="AB365" s="14">
        <v>47.953000000000003</v>
      </c>
      <c r="AC365" s="14">
        <v>55.866</v>
      </c>
      <c r="AD365" s="14">
        <v>396.51400000000001</v>
      </c>
      <c r="AE365" s="14">
        <v>346.58699999999999</v>
      </c>
      <c r="AF365" s="14">
        <v>371.03399999999999</v>
      </c>
      <c r="AG365" s="14">
        <v>9.4749999999999996</v>
      </c>
      <c r="AH365" s="19">
        <v>8.1270348398516994</v>
      </c>
      <c r="AI365" s="19">
        <v>2.66565012793949</v>
      </c>
      <c r="AJ365" s="19">
        <v>5.3670948457754504</v>
      </c>
      <c r="AK365" s="14">
        <v>7.6040000000000001</v>
      </c>
      <c r="AL365" s="14">
        <v>1.7070000000000001</v>
      </c>
      <c r="AM365" s="14">
        <v>4.5880000000000001</v>
      </c>
      <c r="AN365" s="14">
        <v>64.626000000000005</v>
      </c>
      <c r="AO365" s="14">
        <v>51.122</v>
      </c>
      <c r="AP365" s="14">
        <v>57.743000000000002</v>
      </c>
      <c r="AQ365" s="14">
        <v>2.99</v>
      </c>
      <c r="AR365" s="14">
        <v>1.3149999999999999</v>
      </c>
      <c r="AS365" s="14">
        <v>2.133</v>
      </c>
      <c r="AT365" s="14">
        <v>7.4880000000000004</v>
      </c>
      <c r="AU365" s="14">
        <v>1.6919999999999999</v>
      </c>
      <c r="AV365" s="14">
        <v>4.524</v>
      </c>
      <c r="AW365" s="14">
        <v>570.91600000000005</v>
      </c>
      <c r="AX365" s="14">
        <v>429.017</v>
      </c>
      <c r="AY365" s="14">
        <v>498.553</v>
      </c>
      <c r="AZ365" s="14">
        <v>5.7089999999999996</v>
      </c>
      <c r="BA365" s="14">
        <v>4.29</v>
      </c>
      <c r="BB365" s="14">
        <v>4.9859999999999998</v>
      </c>
      <c r="BC365" s="14">
        <v>23.169</v>
      </c>
      <c r="BD365" s="14">
        <v>9.9969999999999999</v>
      </c>
      <c r="BE365" s="14">
        <v>16.038</v>
      </c>
      <c r="BF365" s="14">
        <v>18.204000000000001</v>
      </c>
      <c r="BG365" s="14">
        <v>50.899000000000001</v>
      </c>
      <c r="BH365" s="15">
        <v>7.8305936727757297</v>
      </c>
    </row>
    <row r="366" spans="1:60" ht="15.75" x14ac:dyDescent="0.25">
      <c r="A366" s="21">
        <v>2009</v>
      </c>
      <c r="B366" t="s">
        <v>3</v>
      </c>
      <c r="C366" s="14">
        <v>13.005000000000001</v>
      </c>
      <c r="D366" s="14">
        <v>5.0949999999999998</v>
      </c>
      <c r="E366" s="14">
        <v>8.9440000000000008</v>
      </c>
      <c r="F366" s="14">
        <v>10.738</v>
      </c>
      <c r="G366" s="14">
        <v>16.777999999999999</v>
      </c>
      <c r="H366" s="14">
        <v>2.948</v>
      </c>
      <c r="I366" s="14">
        <v>3.452</v>
      </c>
      <c r="J366" s="14">
        <v>3.206</v>
      </c>
      <c r="K366" s="14">
        <v>10.75</v>
      </c>
      <c r="L366" s="14">
        <v>5.4240000000000004</v>
      </c>
      <c r="M366" s="14">
        <v>8.016</v>
      </c>
      <c r="N366" s="14">
        <v>59.731999999999999</v>
      </c>
      <c r="O366" s="14">
        <v>68.317999999999998</v>
      </c>
      <c r="P366" s="14">
        <v>23.173999999999999</v>
      </c>
      <c r="Q366" s="14">
        <v>45.225999999999999</v>
      </c>
      <c r="R366" s="14">
        <v>54.966000000000001</v>
      </c>
      <c r="S366" s="14">
        <v>63.771000000000001</v>
      </c>
      <c r="T366" s="14">
        <v>59.485999999999997</v>
      </c>
      <c r="U366" s="14">
        <v>11.097</v>
      </c>
      <c r="V366" s="14">
        <v>16.106999999999999</v>
      </c>
      <c r="W366" s="14">
        <v>13.669</v>
      </c>
      <c r="X366" s="14">
        <v>9.8840000000000003</v>
      </c>
      <c r="Y366" s="14">
        <v>1.8080000000000001</v>
      </c>
      <c r="Z366" s="14">
        <v>5.7380000000000004</v>
      </c>
      <c r="AA366" s="14">
        <v>52.365000000000002</v>
      </c>
      <c r="AB366" s="14">
        <v>32.707000000000001</v>
      </c>
      <c r="AC366" s="14">
        <v>42.273000000000003</v>
      </c>
      <c r="AD366" s="14">
        <v>346.44299999999998</v>
      </c>
      <c r="AE366" s="14">
        <v>308.00599999999997</v>
      </c>
      <c r="AF366" s="14">
        <v>326.79500000000002</v>
      </c>
      <c r="AG366" s="14">
        <v>11.097</v>
      </c>
      <c r="AH366" s="19">
        <v>6.6832411046060898</v>
      </c>
      <c r="AI366" s="19">
        <v>0.865748396201096</v>
      </c>
      <c r="AJ366" s="19">
        <v>3.7325230099065601</v>
      </c>
      <c r="AK366" s="14">
        <v>8.843</v>
      </c>
      <c r="AL366" s="14">
        <v>1.8080000000000001</v>
      </c>
      <c r="AM366" s="14">
        <v>5.2309999999999999</v>
      </c>
      <c r="AN366" s="14">
        <v>48.03</v>
      </c>
      <c r="AO366" s="14">
        <v>42.24</v>
      </c>
      <c r="AP366" s="14">
        <v>45.058</v>
      </c>
      <c r="AQ366" s="14">
        <v>1.907</v>
      </c>
      <c r="AR366" s="14">
        <v>0.49299999999999999</v>
      </c>
      <c r="AS366" s="14">
        <v>1.181</v>
      </c>
      <c r="AT366" s="14">
        <v>3.988</v>
      </c>
      <c r="AU366" s="14">
        <v>0.49299999999999999</v>
      </c>
      <c r="AV366" s="14">
        <v>2.194</v>
      </c>
      <c r="AW366" s="14">
        <v>465.565</v>
      </c>
      <c r="AX366" s="14">
        <v>378.02199999999999</v>
      </c>
      <c r="AY366" s="14">
        <v>420.791</v>
      </c>
      <c r="AZ366" s="14">
        <v>4.6559999999999997</v>
      </c>
      <c r="BA366" s="14">
        <v>3.78</v>
      </c>
      <c r="BB366" s="14">
        <v>4.2080000000000002</v>
      </c>
      <c r="BC366" s="14">
        <v>9.2129999999999992</v>
      </c>
      <c r="BD366" s="14">
        <v>3.839</v>
      </c>
      <c r="BE366" s="14">
        <v>14.789</v>
      </c>
      <c r="BF366" s="14">
        <v>16.331</v>
      </c>
      <c r="BG366" s="14">
        <v>48.805999999999997</v>
      </c>
      <c r="BH366" s="15">
        <v>5.856735245532362</v>
      </c>
    </row>
    <row r="367" spans="1:60" ht="15.75" x14ac:dyDescent="0.25">
      <c r="A367" s="21">
        <v>2009</v>
      </c>
      <c r="B367" t="s">
        <v>4</v>
      </c>
      <c r="C367" s="14">
        <v>8.7810000000000006</v>
      </c>
      <c r="D367" s="14">
        <v>2.5129999999999999</v>
      </c>
      <c r="E367" s="14">
        <v>5.6779999999999999</v>
      </c>
      <c r="F367" s="14">
        <v>13.311</v>
      </c>
      <c r="G367" s="14">
        <v>20.216999999999999</v>
      </c>
      <c r="H367" s="14">
        <v>4.6120000000000001</v>
      </c>
      <c r="I367" s="14">
        <v>2.7709999999999999</v>
      </c>
      <c r="J367" s="14">
        <v>3.7</v>
      </c>
      <c r="K367" s="14">
        <v>11.055999999999999</v>
      </c>
      <c r="L367" s="14">
        <v>5.0259999999999998</v>
      </c>
      <c r="M367" s="14">
        <v>8.07</v>
      </c>
      <c r="N367" s="14">
        <v>34.606000000000002</v>
      </c>
      <c r="O367" s="14">
        <v>159.77000000000001</v>
      </c>
      <c r="P367" s="14">
        <v>31.571999999999999</v>
      </c>
      <c r="Q367" s="14">
        <v>96.366</v>
      </c>
      <c r="R367" s="14">
        <v>54.835999999999999</v>
      </c>
      <c r="S367" s="14">
        <v>52.125999999999998</v>
      </c>
      <c r="T367" s="14">
        <v>53.494</v>
      </c>
      <c r="U367" s="14">
        <v>10.55</v>
      </c>
      <c r="V367" s="14">
        <v>12.821999999999999</v>
      </c>
      <c r="W367" s="14">
        <v>11.675000000000001</v>
      </c>
      <c r="X367" s="14">
        <v>84.781000000000006</v>
      </c>
      <c r="Y367" s="14">
        <v>9.923</v>
      </c>
      <c r="Z367" s="14">
        <v>47.783999999999999</v>
      </c>
      <c r="AA367" s="14">
        <v>69.302999999999997</v>
      </c>
      <c r="AB367" s="14">
        <v>41.622999999999998</v>
      </c>
      <c r="AC367" s="14">
        <v>55.6</v>
      </c>
      <c r="AD367" s="14">
        <v>365.09</v>
      </c>
      <c r="AE367" s="14">
        <v>284.08199999999999</v>
      </c>
      <c r="AF367" s="14">
        <v>325.017</v>
      </c>
      <c r="AG367" s="14">
        <v>6.5069999999999997</v>
      </c>
      <c r="AH367" s="19">
        <v>4.2950501199310196</v>
      </c>
      <c r="AI367" s="19">
        <v>0.51026048797911305</v>
      </c>
      <c r="AJ367" s="19">
        <v>2.4302701035714098</v>
      </c>
      <c r="AK367" s="14">
        <v>5.3070000000000004</v>
      </c>
      <c r="AL367" s="14">
        <v>0.45100000000000001</v>
      </c>
      <c r="AM367" s="14">
        <v>2.903</v>
      </c>
      <c r="AN367" s="14">
        <v>73.915000000000006</v>
      </c>
      <c r="AO367" s="14">
        <v>43.427</v>
      </c>
      <c r="AP367" s="14">
        <v>58.820999999999998</v>
      </c>
      <c r="AQ367" s="14">
        <v>9.7289999999999992</v>
      </c>
      <c r="AR367" s="14">
        <v>2.706</v>
      </c>
      <c r="AS367" s="14">
        <v>6.2519999999999998</v>
      </c>
      <c r="AT367" s="14">
        <v>13.835000000000001</v>
      </c>
      <c r="AU367" s="14">
        <v>3.6080000000000001</v>
      </c>
      <c r="AV367" s="14">
        <v>8.7720000000000002</v>
      </c>
      <c r="AW367" s="14">
        <v>605.09299999999996</v>
      </c>
      <c r="AX367" s="14">
        <v>363.78399999999999</v>
      </c>
      <c r="AY367" s="14">
        <v>485.88299999999998</v>
      </c>
      <c r="AZ367" s="14">
        <v>6.0510000000000002</v>
      </c>
      <c r="BA367" s="14">
        <v>3.6379999999999999</v>
      </c>
      <c r="BB367" s="14">
        <v>4.859</v>
      </c>
      <c r="BC367" s="14">
        <v>11.05</v>
      </c>
      <c r="BD367" s="14">
        <v>4.0179999999999998</v>
      </c>
      <c r="BE367" s="14">
        <v>13.236000000000001</v>
      </c>
      <c r="BF367" s="14">
        <v>14.355</v>
      </c>
      <c r="BG367" s="14">
        <v>51.514000000000003</v>
      </c>
      <c r="BH367" s="15">
        <v>8.9805450143379648</v>
      </c>
    </row>
    <row r="368" spans="1:60" ht="15.75" x14ac:dyDescent="0.25">
      <c r="A368" s="21">
        <v>2009</v>
      </c>
      <c r="B368" t="s">
        <v>5</v>
      </c>
      <c r="C368" s="14">
        <v>13.823</v>
      </c>
      <c r="D368" s="14">
        <v>1.645</v>
      </c>
      <c r="E368" s="14">
        <v>7.8760000000000003</v>
      </c>
      <c r="F368" s="14">
        <v>6.3860000000000001</v>
      </c>
      <c r="G368" s="14">
        <v>21.074000000000002</v>
      </c>
      <c r="H368" s="14">
        <v>5.3410000000000002</v>
      </c>
      <c r="I368" s="14">
        <v>4.2779999999999996</v>
      </c>
      <c r="J368" s="14">
        <v>4.8220000000000001</v>
      </c>
      <c r="K368" s="14">
        <v>10.053000000000001</v>
      </c>
      <c r="L368" s="14">
        <v>5.5949999999999998</v>
      </c>
      <c r="M368" s="14">
        <v>7.8760000000000003</v>
      </c>
      <c r="N368" s="14">
        <v>47.947000000000003</v>
      </c>
      <c r="O368" s="14">
        <v>73.828000000000003</v>
      </c>
      <c r="P368" s="14">
        <v>21.062000000000001</v>
      </c>
      <c r="Q368" s="14">
        <v>48.057000000000002</v>
      </c>
      <c r="R368" s="14">
        <v>49.009</v>
      </c>
      <c r="S368" s="14">
        <v>43.110999999999997</v>
      </c>
      <c r="T368" s="14">
        <v>46.128</v>
      </c>
      <c r="U368" s="14">
        <v>11.31</v>
      </c>
      <c r="V368" s="14">
        <v>9.5440000000000005</v>
      </c>
      <c r="W368" s="14">
        <v>10.446999999999999</v>
      </c>
      <c r="X368" s="14">
        <v>8.7970000000000006</v>
      </c>
      <c r="Y368" s="14">
        <v>2.3039999999999998</v>
      </c>
      <c r="Z368" s="14">
        <v>5.625</v>
      </c>
      <c r="AA368" s="14">
        <v>70.372</v>
      </c>
      <c r="AB368" s="14">
        <v>40.478000000000002</v>
      </c>
      <c r="AC368" s="14">
        <v>55.771999999999998</v>
      </c>
      <c r="AD368" s="14">
        <v>336.15199999999999</v>
      </c>
      <c r="AE368" s="14">
        <v>253.399</v>
      </c>
      <c r="AF368" s="14">
        <v>296.05700000000002</v>
      </c>
      <c r="AG368" s="14">
        <v>9.1110000000000007</v>
      </c>
      <c r="AH368" s="19">
        <v>10.7449560696604</v>
      </c>
      <c r="AI368" s="19">
        <v>3.51385777660649</v>
      </c>
      <c r="AJ368" s="19">
        <v>7.2395261091379899</v>
      </c>
      <c r="AK368" s="14">
        <v>10.996</v>
      </c>
      <c r="AL368" s="14">
        <v>2.9620000000000002</v>
      </c>
      <c r="AM368" s="14">
        <v>7.0720000000000001</v>
      </c>
      <c r="AN368" s="14">
        <v>51.521999999999998</v>
      </c>
      <c r="AO368" s="14">
        <v>50.350999999999999</v>
      </c>
      <c r="AP368" s="14">
        <v>50.95</v>
      </c>
      <c r="AQ368" s="14">
        <v>2.5129999999999999</v>
      </c>
      <c r="AR368" s="14">
        <v>1.9750000000000001</v>
      </c>
      <c r="AS368" s="14">
        <v>2.25</v>
      </c>
      <c r="AT368" s="14">
        <v>8.7970000000000006</v>
      </c>
      <c r="AU368" s="14">
        <v>1.9750000000000001</v>
      </c>
      <c r="AV368" s="14">
        <v>5.4649999999999999</v>
      </c>
      <c r="AW368" s="14">
        <v>464.95800000000003</v>
      </c>
      <c r="AX368" s="14">
        <v>327.11500000000001</v>
      </c>
      <c r="AY368" s="14">
        <v>397.95699999999999</v>
      </c>
      <c r="AZ368" s="14">
        <v>4.6500000000000004</v>
      </c>
      <c r="BA368" s="14">
        <v>3.2709999999999999</v>
      </c>
      <c r="BB368" s="14">
        <v>3.98</v>
      </c>
      <c r="BC368" s="14">
        <v>9.5139999999999993</v>
      </c>
      <c r="BD368" s="14">
        <v>6.343</v>
      </c>
      <c r="BE368" s="14">
        <v>14.119</v>
      </c>
      <c r="BF368" s="14">
        <v>15.202</v>
      </c>
      <c r="BG368" s="14">
        <v>38.582999999999998</v>
      </c>
      <c r="BH368" s="15">
        <v>7.8709776988965201</v>
      </c>
    </row>
    <row r="369" spans="1:60" ht="15.75" x14ac:dyDescent="0.25">
      <c r="A369" s="21">
        <v>2009</v>
      </c>
      <c r="B369" t="s">
        <v>6</v>
      </c>
      <c r="C369" s="14">
        <v>15.851000000000001</v>
      </c>
      <c r="D369" s="14">
        <v>3.3620000000000001</v>
      </c>
      <c r="E369" s="14">
        <v>9.5579999999999998</v>
      </c>
      <c r="F369" s="14">
        <v>18.065999999999999</v>
      </c>
      <c r="G369" s="14">
        <v>12.361000000000001</v>
      </c>
      <c r="H369" s="14">
        <v>3.4140000000000001</v>
      </c>
      <c r="I369" s="14">
        <v>2.4009999999999998</v>
      </c>
      <c r="J369" s="14">
        <v>2.9039999999999999</v>
      </c>
      <c r="K369" s="14">
        <v>4.8769999999999998</v>
      </c>
      <c r="L369" s="14">
        <v>3.3620000000000001</v>
      </c>
      <c r="M369" s="14">
        <v>4.1139999999999999</v>
      </c>
      <c r="N369" s="14">
        <v>36.619999999999997</v>
      </c>
      <c r="O369" s="14">
        <v>87.3</v>
      </c>
      <c r="P369" s="14">
        <v>22.571000000000002</v>
      </c>
      <c r="Q369" s="14">
        <v>54.686</v>
      </c>
      <c r="R369" s="14">
        <v>49.015000000000001</v>
      </c>
      <c r="S369" s="14">
        <v>55.947000000000003</v>
      </c>
      <c r="T369" s="14">
        <v>52.508000000000003</v>
      </c>
      <c r="U369" s="14">
        <v>9.0229999999999997</v>
      </c>
      <c r="V369" s="14">
        <v>11.286</v>
      </c>
      <c r="W369" s="14">
        <v>10.163</v>
      </c>
      <c r="X369" s="14">
        <v>11.949</v>
      </c>
      <c r="Y369" s="14">
        <v>2.161</v>
      </c>
      <c r="Z369" s="14">
        <v>7.0170000000000003</v>
      </c>
      <c r="AA369" s="14">
        <v>53.892000000000003</v>
      </c>
      <c r="AB369" s="14">
        <v>36.738</v>
      </c>
      <c r="AC369" s="14">
        <v>45.249000000000002</v>
      </c>
      <c r="AD369" s="14">
        <v>342.37299999999999</v>
      </c>
      <c r="AE369" s="14">
        <v>303.26799999999997</v>
      </c>
      <c r="AF369" s="14">
        <v>322.67</v>
      </c>
      <c r="AG369" s="14">
        <v>7.8029999999999999</v>
      </c>
      <c r="AH369" s="19">
        <v>22.172668068823999</v>
      </c>
      <c r="AI369" s="19">
        <v>4.3506634761801202</v>
      </c>
      <c r="AJ369" s="19">
        <v>13.1765946032433</v>
      </c>
      <c r="AK369" s="14">
        <v>16.582000000000001</v>
      </c>
      <c r="AL369" s="14">
        <v>3.6019999999999999</v>
      </c>
      <c r="AM369" s="14">
        <v>10.042</v>
      </c>
      <c r="AN369" s="14">
        <v>55.354999999999997</v>
      </c>
      <c r="AO369" s="14">
        <v>37.457999999999998</v>
      </c>
      <c r="AP369" s="14">
        <v>46.338000000000001</v>
      </c>
      <c r="AQ369" s="14">
        <v>2.1949999999999998</v>
      </c>
      <c r="AR369" s="14">
        <v>0.48</v>
      </c>
      <c r="AS369" s="14">
        <v>1.331</v>
      </c>
      <c r="AT369" s="14">
        <v>10.486000000000001</v>
      </c>
      <c r="AU369" s="14">
        <v>3.6019999999999999</v>
      </c>
      <c r="AV369" s="14">
        <v>7.0170000000000003</v>
      </c>
      <c r="AW369" s="14">
        <v>504.53699999999998</v>
      </c>
      <c r="AX369" s="14">
        <v>379.86599999999999</v>
      </c>
      <c r="AY369" s="14">
        <v>441.72</v>
      </c>
      <c r="AZ369" s="14">
        <v>5.0449999999999999</v>
      </c>
      <c r="BA369" s="14">
        <v>3.7989999999999999</v>
      </c>
      <c r="BB369" s="14">
        <v>4.4169999999999998</v>
      </c>
      <c r="BC369" s="14">
        <v>18.05</v>
      </c>
      <c r="BD369" s="14">
        <v>7.22</v>
      </c>
      <c r="BE369" s="14">
        <v>17.542000000000002</v>
      </c>
      <c r="BF369" s="14">
        <v>19.776</v>
      </c>
      <c r="BG369" s="14">
        <v>46.945999999999998</v>
      </c>
      <c r="BH369" s="15">
        <v>6.1029282319112728</v>
      </c>
    </row>
    <row r="370" spans="1:60" ht="15.75" x14ac:dyDescent="0.25">
      <c r="A370" s="21">
        <v>2009</v>
      </c>
      <c r="B370" t="s">
        <v>33</v>
      </c>
      <c r="C370" s="14">
        <v>13.737</v>
      </c>
      <c r="D370" s="14">
        <v>4.617</v>
      </c>
      <c r="E370" s="14">
        <v>9.1479999999999997</v>
      </c>
      <c r="F370" s="14">
        <v>13.073</v>
      </c>
      <c r="G370" s="14">
        <v>21.14</v>
      </c>
      <c r="H370" s="14">
        <v>3.5070000000000001</v>
      </c>
      <c r="I370" s="14">
        <v>2.5249999999999999</v>
      </c>
      <c r="J370" s="14">
        <v>3.0129999999999999</v>
      </c>
      <c r="K370" s="14">
        <v>11.326000000000001</v>
      </c>
      <c r="L370" s="14">
        <v>5.194</v>
      </c>
      <c r="M370" s="14">
        <v>8.24</v>
      </c>
      <c r="N370" s="14">
        <v>35.615000000000002</v>
      </c>
      <c r="O370" s="14">
        <v>82.86</v>
      </c>
      <c r="P370" s="14">
        <v>21.86</v>
      </c>
      <c r="Q370" s="14">
        <v>52.201999999999998</v>
      </c>
      <c r="R370" s="14">
        <v>75.334000000000003</v>
      </c>
      <c r="S370" s="14">
        <v>93.353999999999999</v>
      </c>
      <c r="T370" s="14">
        <v>84.400999999999996</v>
      </c>
      <c r="U370" s="14">
        <v>17.170999999999999</v>
      </c>
      <c r="V370" s="14">
        <v>18.613</v>
      </c>
      <c r="W370" s="14">
        <v>17.896999999999998</v>
      </c>
      <c r="X370" s="14">
        <v>20.459</v>
      </c>
      <c r="Y370" s="14">
        <v>1.804</v>
      </c>
      <c r="Z370" s="14">
        <v>11.071999999999999</v>
      </c>
      <c r="AA370" s="14">
        <v>88.412999999999997</v>
      </c>
      <c r="AB370" s="14">
        <v>59.951999999999998</v>
      </c>
      <c r="AC370" s="14">
        <v>74.091999999999999</v>
      </c>
      <c r="AD370" s="14">
        <v>414.15300000000002</v>
      </c>
      <c r="AE370" s="14">
        <v>375.149</v>
      </c>
      <c r="AF370" s="14">
        <v>394.59899999999999</v>
      </c>
      <c r="AG370" s="14">
        <v>7.4530000000000003</v>
      </c>
      <c r="AH370" s="19">
        <v>10.2080077894952</v>
      </c>
      <c r="AI370" s="19">
        <v>1.9956773628321101</v>
      </c>
      <c r="AJ370" s="19">
        <v>6.1356553820088697</v>
      </c>
      <c r="AK370" s="14">
        <v>11.032999999999999</v>
      </c>
      <c r="AL370" s="14">
        <v>1.8759999999999999</v>
      </c>
      <c r="AM370" s="14">
        <v>6.4249999999999998</v>
      </c>
      <c r="AN370" s="14">
        <v>44.936999999999998</v>
      </c>
      <c r="AO370" s="14">
        <v>36.576999999999998</v>
      </c>
      <c r="AP370" s="14">
        <v>40.729999999999997</v>
      </c>
      <c r="AQ370" s="14">
        <v>3.9460000000000002</v>
      </c>
      <c r="AR370" s="14">
        <v>2.02</v>
      </c>
      <c r="AS370" s="14">
        <v>2.9769999999999999</v>
      </c>
      <c r="AT370" s="14">
        <v>5.2610000000000001</v>
      </c>
      <c r="AU370" s="14">
        <v>0.93799999999999994</v>
      </c>
      <c r="AV370" s="14">
        <v>3.0859999999999999</v>
      </c>
      <c r="AW370" s="14">
        <v>555.83299999999997</v>
      </c>
      <c r="AX370" s="14">
        <v>445.85</v>
      </c>
      <c r="AY370" s="14">
        <v>500.673</v>
      </c>
      <c r="AZ370" s="14">
        <v>5.5579999999999998</v>
      </c>
      <c r="BA370" s="14">
        <v>4.4580000000000002</v>
      </c>
      <c r="BB370" s="14">
        <v>5.0069999999999997</v>
      </c>
      <c r="BC370" s="14">
        <v>10.058999999999999</v>
      </c>
      <c r="BD370" s="14">
        <v>2.1549999999999998</v>
      </c>
      <c r="BE370" s="14">
        <v>14.590999999999999</v>
      </c>
      <c r="BF370" s="14">
        <v>16.113</v>
      </c>
      <c r="BG370" s="14">
        <v>26.501999999999999</v>
      </c>
      <c r="BH370" s="15">
        <v>5.3004470043640346</v>
      </c>
    </row>
    <row r="371" spans="1:60" ht="15.75" x14ac:dyDescent="0.25">
      <c r="A371" s="21">
        <v>2009</v>
      </c>
      <c r="B371" t="s">
        <v>7</v>
      </c>
      <c r="C371" s="14">
        <v>18.725999999999999</v>
      </c>
      <c r="D371" s="14">
        <v>6.4560000000000004</v>
      </c>
      <c r="E371" s="14">
        <v>12.544</v>
      </c>
      <c r="F371" s="14">
        <v>13.984</v>
      </c>
      <c r="G371" s="14">
        <v>18.645</v>
      </c>
      <c r="H371" s="14">
        <v>4.9939999999999998</v>
      </c>
      <c r="I371" s="14">
        <v>4.6109999999999998</v>
      </c>
      <c r="J371" s="14">
        <v>4.8010000000000002</v>
      </c>
      <c r="K371" s="14">
        <v>8.1150000000000002</v>
      </c>
      <c r="L371" s="14">
        <v>3.996</v>
      </c>
      <c r="M371" s="14">
        <v>6.04</v>
      </c>
      <c r="N371" s="14">
        <v>44.122</v>
      </c>
      <c r="O371" s="14">
        <v>83.953999999999994</v>
      </c>
      <c r="P371" s="14">
        <v>23.055</v>
      </c>
      <c r="Q371" s="14">
        <v>53.274000000000001</v>
      </c>
      <c r="R371" s="14">
        <v>71.47</v>
      </c>
      <c r="S371" s="14">
        <v>65.17</v>
      </c>
      <c r="T371" s="14">
        <v>68.296000000000006</v>
      </c>
      <c r="U371" s="14">
        <v>17.789000000000001</v>
      </c>
      <c r="V371" s="14">
        <v>14.755000000000001</v>
      </c>
      <c r="W371" s="14">
        <v>16.260999999999999</v>
      </c>
      <c r="X371" s="14">
        <v>15.917</v>
      </c>
      <c r="Y371" s="14">
        <v>3.0739999999999998</v>
      </c>
      <c r="Z371" s="14">
        <v>9.4469999999999992</v>
      </c>
      <c r="AA371" s="14">
        <v>62.418999999999997</v>
      </c>
      <c r="AB371" s="14">
        <v>45.802999999999997</v>
      </c>
      <c r="AC371" s="14">
        <v>54.048000000000002</v>
      </c>
      <c r="AD371" s="14">
        <v>411.03100000000001</v>
      </c>
      <c r="AE371" s="14">
        <v>315.09100000000001</v>
      </c>
      <c r="AF371" s="14">
        <v>362.69799999999998</v>
      </c>
      <c r="AG371" s="14">
        <v>9.6750000000000007</v>
      </c>
      <c r="AH371" s="19">
        <v>6.6196670307483503</v>
      </c>
      <c r="AI371" s="19">
        <v>0.82942122986580002</v>
      </c>
      <c r="AJ371" s="19">
        <v>3.7279738876140098</v>
      </c>
      <c r="AK371" s="14">
        <v>7.49</v>
      </c>
      <c r="AL371" s="14">
        <v>0.61499999999999999</v>
      </c>
      <c r="AM371" s="14">
        <v>4.0270000000000001</v>
      </c>
      <c r="AN371" s="14">
        <v>62.731000000000002</v>
      </c>
      <c r="AO371" s="14">
        <v>51.337000000000003</v>
      </c>
      <c r="AP371" s="14">
        <v>56.991</v>
      </c>
      <c r="AQ371" s="14">
        <v>3.7450000000000001</v>
      </c>
      <c r="AR371" s="14">
        <v>0.92200000000000004</v>
      </c>
      <c r="AS371" s="14">
        <v>2.323</v>
      </c>
      <c r="AT371" s="14">
        <v>12.172000000000001</v>
      </c>
      <c r="AU371" s="14">
        <v>2.1520000000000001</v>
      </c>
      <c r="AV371" s="14">
        <v>7.1239999999999997</v>
      </c>
      <c r="AW371" s="14">
        <v>565.51800000000003</v>
      </c>
      <c r="AX371" s="14">
        <v>398.09</v>
      </c>
      <c r="AY371" s="14">
        <v>481.17099999999999</v>
      </c>
      <c r="AZ371" s="14">
        <v>5.6550000000000002</v>
      </c>
      <c r="BA371" s="14">
        <v>3.9809999999999999</v>
      </c>
      <c r="BB371" s="14">
        <v>4.8120000000000003</v>
      </c>
      <c r="BC371" s="14">
        <v>14.561999999999999</v>
      </c>
      <c r="BD371" s="14">
        <v>6.4720000000000004</v>
      </c>
      <c r="BE371" s="14">
        <v>15.624000000000001</v>
      </c>
      <c r="BF371" s="14">
        <v>17.512</v>
      </c>
      <c r="BG371" s="14">
        <v>23.559000000000001</v>
      </c>
      <c r="BH371" s="15">
        <v>6.832103031254908</v>
      </c>
    </row>
    <row r="372" spans="1:60" ht="15.75" x14ac:dyDescent="0.25">
      <c r="A372" s="21">
        <v>2009</v>
      </c>
      <c r="B372" t="s">
        <v>8</v>
      </c>
      <c r="C372" s="14">
        <v>8.4149999999999991</v>
      </c>
      <c r="D372" s="14">
        <v>2.2759999999999998</v>
      </c>
      <c r="E372" s="14">
        <v>5.2919999999999998</v>
      </c>
      <c r="F372" s="14">
        <v>22.23</v>
      </c>
      <c r="G372" s="14">
        <v>10.374000000000001</v>
      </c>
      <c r="H372" s="14">
        <v>1.9350000000000001</v>
      </c>
      <c r="I372" s="14">
        <v>2.3170000000000002</v>
      </c>
      <c r="J372" s="14">
        <v>2.129</v>
      </c>
      <c r="K372" s="14">
        <v>4.0810000000000004</v>
      </c>
      <c r="L372" s="14">
        <v>1.9510000000000001</v>
      </c>
      <c r="M372" s="14">
        <v>2.9980000000000002</v>
      </c>
      <c r="N372" s="14">
        <v>42.646000000000001</v>
      </c>
      <c r="O372" s="14">
        <v>79.436999999999998</v>
      </c>
      <c r="P372" s="14">
        <v>15.526999999999999</v>
      </c>
      <c r="Q372" s="14">
        <v>46.95</v>
      </c>
      <c r="R372" s="14">
        <v>37.572000000000003</v>
      </c>
      <c r="S372" s="14">
        <v>49.222000000000001</v>
      </c>
      <c r="T372" s="14">
        <v>43.497999999999998</v>
      </c>
      <c r="U372" s="14">
        <v>10.433999999999999</v>
      </c>
      <c r="V372" s="14">
        <v>10.08</v>
      </c>
      <c r="W372" s="14">
        <v>10.254</v>
      </c>
      <c r="X372" s="14">
        <v>18.091999999999999</v>
      </c>
      <c r="Y372" s="14">
        <v>2.601</v>
      </c>
      <c r="Z372" s="14">
        <v>10.212999999999999</v>
      </c>
      <c r="AA372" s="14">
        <v>37.32</v>
      </c>
      <c r="AB372" s="14">
        <v>27.597999999999999</v>
      </c>
      <c r="AC372" s="14">
        <v>32.375</v>
      </c>
      <c r="AD372" s="14">
        <v>295.74099999999999</v>
      </c>
      <c r="AE372" s="14">
        <v>264.358</v>
      </c>
      <c r="AF372" s="14">
        <v>279.779</v>
      </c>
      <c r="AG372" s="14">
        <v>7.4889999999999999</v>
      </c>
      <c r="AH372" s="19">
        <v>6.96120289586041</v>
      </c>
      <c r="AI372" s="19">
        <v>2.0209226117999699</v>
      </c>
      <c r="AJ372" s="19">
        <v>4.4381164014720103</v>
      </c>
      <c r="AK372" s="14">
        <v>5.5119999999999996</v>
      </c>
      <c r="AL372" s="14">
        <v>1.1379999999999999</v>
      </c>
      <c r="AM372" s="14">
        <v>3.2869999999999999</v>
      </c>
      <c r="AN372" s="14">
        <v>71.19</v>
      </c>
      <c r="AO372" s="14">
        <v>61.497</v>
      </c>
      <c r="AP372" s="14">
        <v>66.28</v>
      </c>
      <c r="AQ372" s="14">
        <v>5.133</v>
      </c>
      <c r="AR372" s="14">
        <v>2.7229999999999999</v>
      </c>
      <c r="AS372" s="14">
        <v>3.907</v>
      </c>
      <c r="AT372" s="14">
        <v>7.4050000000000002</v>
      </c>
      <c r="AU372" s="14">
        <v>3.6579999999999999</v>
      </c>
      <c r="AV372" s="14">
        <v>5.4989999999999997</v>
      </c>
      <c r="AW372" s="14">
        <v>475.44099999999997</v>
      </c>
      <c r="AX372" s="14">
        <v>368.858</v>
      </c>
      <c r="AY372" s="14">
        <v>421.291</v>
      </c>
      <c r="AZ372" s="14">
        <v>4.7539999999999996</v>
      </c>
      <c r="BA372" s="14">
        <v>3.6890000000000001</v>
      </c>
      <c r="BB372" s="14">
        <v>4.2130000000000001</v>
      </c>
      <c r="BC372" s="14">
        <v>42.048000000000002</v>
      </c>
      <c r="BD372" s="14">
        <v>39.792999999999999</v>
      </c>
      <c r="BE372" s="14">
        <v>18.888000000000002</v>
      </c>
      <c r="BF372" s="14">
        <v>21.341000000000001</v>
      </c>
      <c r="BG372" s="14">
        <v>52.683999999999997</v>
      </c>
      <c r="BH372" s="15">
        <v>4.7860381250602897</v>
      </c>
    </row>
    <row r="373" spans="1:60" ht="15.75" x14ac:dyDescent="0.25">
      <c r="A373" s="21">
        <v>2009</v>
      </c>
      <c r="B373" t="s">
        <v>9</v>
      </c>
      <c r="C373" s="14">
        <v>14.24</v>
      </c>
      <c r="D373" s="14">
        <v>3.4209999999999998</v>
      </c>
      <c r="E373" s="14">
        <v>8.8010000000000002</v>
      </c>
      <c r="F373" s="14">
        <v>13.734999999999999</v>
      </c>
      <c r="G373" s="14">
        <v>23.643000000000001</v>
      </c>
      <c r="H373" s="14">
        <v>5.5670000000000002</v>
      </c>
      <c r="I373" s="14">
        <v>3.8839999999999999</v>
      </c>
      <c r="J373" s="14">
        <v>4.7210000000000001</v>
      </c>
      <c r="K373" s="14">
        <v>14.006</v>
      </c>
      <c r="L373" s="14">
        <v>5.9720000000000004</v>
      </c>
      <c r="M373" s="14">
        <v>9.9960000000000004</v>
      </c>
      <c r="N373" s="14">
        <v>50.834000000000003</v>
      </c>
      <c r="O373" s="14">
        <v>292.834</v>
      </c>
      <c r="P373" s="14">
        <v>36.119</v>
      </c>
      <c r="Q373" s="14">
        <v>164.10900000000001</v>
      </c>
      <c r="R373" s="14">
        <v>65.340999999999994</v>
      </c>
      <c r="S373" s="14">
        <v>72.819000000000003</v>
      </c>
      <c r="T373" s="14">
        <v>69.158000000000001</v>
      </c>
      <c r="U373" s="14">
        <v>14.768000000000001</v>
      </c>
      <c r="V373" s="14">
        <v>17.741</v>
      </c>
      <c r="W373" s="14">
        <v>16.262</v>
      </c>
      <c r="X373" s="14">
        <v>198.07400000000001</v>
      </c>
      <c r="Y373" s="14">
        <v>12.117000000000001</v>
      </c>
      <c r="Z373" s="14">
        <v>104.74299999999999</v>
      </c>
      <c r="AA373" s="14">
        <v>87.960999999999999</v>
      </c>
      <c r="AB373" s="14">
        <v>65.34</v>
      </c>
      <c r="AC373" s="14">
        <v>76.59</v>
      </c>
      <c r="AD373" s="14">
        <v>443.44099999999997</v>
      </c>
      <c r="AE373" s="14">
        <v>377.77499999999998</v>
      </c>
      <c r="AF373" s="14">
        <v>410.78100000000001</v>
      </c>
      <c r="AG373" s="14">
        <v>10.430999999999999</v>
      </c>
      <c r="AH373" s="19">
        <v>12.398944677164399</v>
      </c>
      <c r="AI373" s="19">
        <v>2.5477747576031202</v>
      </c>
      <c r="AJ373" s="19">
        <v>7.5089910287317698</v>
      </c>
      <c r="AK373" s="14">
        <v>12.131</v>
      </c>
      <c r="AL373" s="14">
        <v>2.2029999999999998</v>
      </c>
      <c r="AM373" s="14">
        <v>7.14</v>
      </c>
      <c r="AN373" s="14">
        <v>69.736000000000004</v>
      </c>
      <c r="AO373" s="14">
        <v>55.598999999999997</v>
      </c>
      <c r="AP373" s="14">
        <v>62.747</v>
      </c>
      <c r="AQ373" s="14">
        <v>3.5750000000000002</v>
      </c>
      <c r="AR373" s="14">
        <v>1.5649999999999999</v>
      </c>
      <c r="AS373" s="14">
        <v>2.5649999999999999</v>
      </c>
      <c r="AT373" s="14">
        <v>7.5010000000000003</v>
      </c>
      <c r="AU373" s="14">
        <v>1.855</v>
      </c>
      <c r="AV373" s="14">
        <v>4.6920000000000002</v>
      </c>
      <c r="AW373" s="14">
        <v>817.49699999999996</v>
      </c>
      <c r="AX373" s="14">
        <v>479.69799999999998</v>
      </c>
      <c r="AY373" s="14">
        <v>648.59500000000003</v>
      </c>
      <c r="AZ373" s="14">
        <v>8.1750000000000007</v>
      </c>
      <c r="BA373" s="14">
        <v>4.7969999999999997</v>
      </c>
      <c r="BB373" s="14">
        <v>6.4859999999999998</v>
      </c>
      <c r="BC373" s="14">
        <v>15.819000000000001</v>
      </c>
      <c r="BD373" s="14">
        <v>4.9800000000000004</v>
      </c>
      <c r="BE373" s="14">
        <v>13.804</v>
      </c>
      <c r="BF373" s="14">
        <v>15.356999999999999</v>
      </c>
      <c r="BG373" s="14">
        <v>82.808999999999997</v>
      </c>
      <c r="BH373" s="15">
        <v>11.006052576108887</v>
      </c>
    </row>
    <row r="374" spans="1:60" ht="15.75" x14ac:dyDescent="0.25">
      <c r="A374" s="21">
        <v>2009</v>
      </c>
      <c r="B374" t="s">
        <v>34</v>
      </c>
      <c r="C374" s="14">
        <v>11.548</v>
      </c>
      <c r="D374" s="14">
        <v>4.2060000000000004</v>
      </c>
      <c r="E374" s="14">
        <v>7.7190000000000003</v>
      </c>
      <c r="F374" s="14">
        <v>11.244999999999999</v>
      </c>
      <c r="G374" s="14">
        <v>23.187000000000001</v>
      </c>
      <c r="H374" s="14">
        <v>5.97</v>
      </c>
      <c r="I374" s="14">
        <v>5.2889999999999997</v>
      </c>
      <c r="J374" s="14">
        <v>5.6150000000000002</v>
      </c>
      <c r="K374" s="14">
        <v>8.3309999999999995</v>
      </c>
      <c r="L374" s="14">
        <v>5.5860000000000003</v>
      </c>
      <c r="M374" s="14">
        <v>6.9</v>
      </c>
      <c r="N374" s="14">
        <v>46.908999999999999</v>
      </c>
      <c r="O374" s="14">
        <v>62.457999999999998</v>
      </c>
      <c r="P374" s="14">
        <v>15.612</v>
      </c>
      <c r="Q374" s="14">
        <v>38.042999999999999</v>
      </c>
      <c r="R374" s="14">
        <v>102.90900000000001</v>
      </c>
      <c r="S374" s="14">
        <v>94.817999999999998</v>
      </c>
      <c r="T374" s="14">
        <v>98.691000000000003</v>
      </c>
      <c r="U374" s="14">
        <v>17.379000000000001</v>
      </c>
      <c r="V374" s="14">
        <v>22.515000000000001</v>
      </c>
      <c r="W374" s="14">
        <v>20.056999999999999</v>
      </c>
      <c r="X374" s="14">
        <v>18.791</v>
      </c>
      <c r="Y374" s="14">
        <v>2.1030000000000002</v>
      </c>
      <c r="Z374" s="14">
        <v>10.089</v>
      </c>
      <c r="AA374" s="14">
        <v>87.635999999999996</v>
      </c>
      <c r="AB374" s="14">
        <v>80.055999999999997</v>
      </c>
      <c r="AC374" s="14">
        <v>83.683999999999997</v>
      </c>
      <c r="AD374" s="14">
        <v>494.97</v>
      </c>
      <c r="AE374" s="14">
        <v>483.98899999999998</v>
      </c>
      <c r="AF374" s="14">
        <v>489.28899999999999</v>
      </c>
      <c r="AG374" s="14">
        <v>11.917999999999999</v>
      </c>
      <c r="AH374" s="19">
        <v>8.2156793282334792</v>
      </c>
      <c r="AI374" s="19">
        <v>2.6642839736820698</v>
      </c>
      <c r="AJ374" s="19">
        <v>5.4242055499425597</v>
      </c>
      <c r="AK374" s="14">
        <v>6.8959999999999999</v>
      </c>
      <c r="AL374" s="14">
        <v>1.5509999999999999</v>
      </c>
      <c r="AM374" s="14">
        <v>4.109</v>
      </c>
      <c r="AN374" s="14">
        <v>71.043999999999997</v>
      </c>
      <c r="AO374" s="14">
        <v>57.902000000000001</v>
      </c>
      <c r="AP374" s="14">
        <v>64.236000000000004</v>
      </c>
      <c r="AQ374" s="14">
        <v>0.71699999999999997</v>
      </c>
      <c r="AR374" s="14">
        <v>0.51</v>
      </c>
      <c r="AS374" s="14">
        <v>0.60899999999999999</v>
      </c>
      <c r="AT374" s="14">
        <v>10.205</v>
      </c>
      <c r="AU374" s="14">
        <v>1.296</v>
      </c>
      <c r="AV374" s="14">
        <v>5.56</v>
      </c>
      <c r="AW374" s="14">
        <v>634.62800000000004</v>
      </c>
      <c r="AX374" s="14">
        <v>560.07299999999998</v>
      </c>
      <c r="AY374" s="14">
        <v>595.85400000000004</v>
      </c>
      <c r="AZ374" s="14">
        <v>6.3460000000000001</v>
      </c>
      <c r="BA374" s="14">
        <v>5.601</v>
      </c>
      <c r="BB374" s="14">
        <v>5.9589999999999996</v>
      </c>
      <c r="BC374" s="14">
        <v>30.494</v>
      </c>
      <c r="BD374" s="14">
        <v>8.01</v>
      </c>
      <c r="BE374" s="14">
        <v>13.471</v>
      </c>
      <c r="BF374" s="14">
        <v>15.898999999999999</v>
      </c>
      <c r="BG374" s="14">
        <v>48.360999999999997</v>
      </c>
      <c r="BH374" s="15">
        <v>9.2356260075228374</v>
      </c>
    </row>
    <row r="375" spans="1:60" ht="15.75" x14ac:dyDescent="0.25">
      <c r="A375" s="21">
        <v>2009</v>
      </c>
      <c r="B375" t="s">
        <v>10</v>
      </c>
      <c r="C375" s="14">
        <v>21.414000000000001</v>
      </c>
      <c r="D375" s="14">
        <v>5.6079999999999997</v>
      </c>
      <c r="E375" s="14">
        <v>13.388999999999999</v>
      </c>
      <c r="F375" s="14">
        <v>13.529</v>
      </c>
      <c r="G375" s="14">
        <v>12.804</v>
      </c>
      <c r="H375" s="14">
        <v>3.323</v>
      </c>
      <c r="I375" s="14">
        <v>2.625</v>
      </c>
      <c r="J375" s="14">
        <v>2.9689999999999999</v>
      </c>
      <c r="K375" s="14">
        <v>11.569000000000001</v>
      </c>
      <c r="L375" s="14">
        <v>3.58</v>
      </c>
      <c r="M375" s="14">
        <v>7.5129999999999999</v>
      </c>
      <c r="N375" s="14">
        <v>58.15</v>
      </c>
      <c r="O375" s="14">
        <v>218.81899999999999</v>
      </c>
      <c r="P375" s="14">
        <v>34.963000000000001</v>
      </c>
      <c r="Q375" s="14">
        <v>125.533</v>
      </c>
      <c r="R375" s="14">
        <v>62.15</v>
      </c>
      <c r="S375" s="14">
        <v>71.12</v>
      </c>
      <c r="T375" s="14">
        <v>66.703999999999994</v>
      </c>
      <c r="U375" s="14">
        <v>16.491</v>
      </c>
      <c r="V375" s="14">
        <v>22.792000000000002</v>
      </c>
      <c r="W375" s="14">
        <v>19.690000000000001</v>
      </c>
      <c r="X375" s="14">
        <v>116.05500000000001</v>
      </c>
      <c r="Y375" s="14">
        <v>6.0860000000000003</v>
      </c>
      <c r="Z375" s="14">
        <v>60.281999999999996</v>
      </c>
      <c r="AA375" s="14">
        <v>100.056</v>
      </c>
      <c r="AB375" s="14">
        <v>69.807000000000002</v>
      </c>
      <c r="AC375" s="14">
        <v>84.697999999999993</v>
      </c>
      <c r="AD375" s="14">
        <v>436.28399999999999</v>
      </c>
      <c r="AE375" s="14">
        <v>369.44299999999998</v>
      </c>
      <c r="AF375" s="14">
        <v>402.40800000000002</v>
      </c>
      <c r="AG375" s="14">
        <v>12.183999999999999</v>
      </c>
      <c r="AH375" s="19">
        <v>8.7023225531969803</v>
      </c>
      <c r="AI375" s="19">
        <v>6.41054406287462</v>
      </c>
      <c r="AJ375" s="19">
        <v>7.5532585078618197</v>
      </c>
      <c r="AK375" s="14">
        <v>11.199</v>
      </c>
      <c r="AL375" s="14">
        <v>3.222</v>
      </c>
      <c r="AM375" s="14">
        <v>7.149</v>
      </c>
      <c r="AN375" s="14">
        <v>51.32</v>
      </c>
      <c r="AO375" s="14">
        <v>43.555</v>
      </c>
      <c r="AP375" s="14">
        <v>47.378</v>
      </c>
      <c r="AQ375" s="14">
        <v>3.2</v>
      </c>
      <c r="AR375" s="14">
        <v>2.387</v>
      </c>
      <c r="AS375" s="14">
        <v>2.7869999999999999</v>
      </c>
      <c r="AT375" s="14">
        <v>3.323</v>
      </c>
      <c r="AU375" s="14">
        <v>1.3129999999999999</v>
      </c>
      <c r="AV375" s="14">
        <v>2.302</v>
      </c>
      <c r="AW375" s="14">
        <v>723.40599999999995</v>
      </c>
      <c r="AX375" s="14">
        <v>457.86599999999999</v>
      </c>
      <c r="AY375" s="14">
        <v>588.76800000000003</v>
      </c>
      <c r="AZ375" s="14">
        <v>7.234</v>
      </c>
      <c r="BA375" s="14">
        <v>4.5789999999999997</v>
      </c>
      <c r="BB375" s="14">
        <v>5.8879999999999999</v>
      </c>
      <c r="BC375" s="14">
        <v>11.574</v>
      </c>
      <c r="BD375" s="14">
        <v>5.5110000000000001</v>
      </c>
      <c r="BE375" s="14">
        <v>15.612</v>
      </c>
      <c r="BF375" s="14">
        <v>17.759</v>
      </c>
      <c r="BG375" s="14">
        <v>34.405999999999999</v>
      </c>
      <c r="BH375" s="15">
        <v>6.5106923565530384</v>
      </c>
    </row>
    <row r="376" spans="1:60" ht="15.75" x14ac:dyDescent="0.25">
      <c r="A376" s="21">
        <v>2009</v>
      </c>
      <c r="B376" t="s">
        <v>11</v>
      </c>
      <c r="C376" s="14">
        <v>25.867999999999999</v>
      </c>
      <c r="D376" s="14">
        <v>5.76</v>
      </c>
      <c r="E376" s="14">
        <v>15.427</v>
      </c>
      <c r="F376" s="14">
        <v>10.212999999999999</v>
      </c>
      <c r="G376" s="14">
        <v>14.141</v>
      </c>
      <c r="H376" s="14">
        <v>3.0339999999999998</v>
      </c>
      <c r="I376" s="14">
        <v>2.0369999999999999</v>
      </c>
      <c r="J376" s="14">
        <v>2.5169999999999999</v>
      </c>
      <c r="K376" s="14">
        <v>6.9790000000000001</v>
      </c>
      <c r="L376" s="14">
        <v>2.81</v>
      </c>
      <c r="M376" s="14">
        <v>4.8140000000000001</v>
      </c>
      <c r="N376" s="14">
        <v>49.9</v>
      </c>
      <c r="O376" s="14">
        <v>80.447999999999993</v>
      </c>
      <c r="P376" s="14">
        <v>17.245000000000001</v>
      </c>
      <c r="Q376" s="14">
        <v>47.631999999999998</v>
      </c>
      <c r="R376" s="14">
        <v>73.203000000000003</v>
      </c>
      <c r="S376" s="14">
        <v>77.442999999999998</v>
      </c>
      <c r="T376" s="14">
        <v>75.405000000000001</v>
      </c>
      <c r="U376" s="14">
        <v>14.451000000000001</v>
      </c>
      <c r="V376" s="14">
        <v>19.001000000000001</v>
      </c>
      <c r="W376" s="14">
        <v>16.812999999999999</v>
      </c>
      <c r="X376" s="14">
        <v>15.968</v>
      </c>
      <c r="Y376" s="14">
        <v>1.651</v>
      </c>
      <c r="Z376" s="14">
        <v>8.5340000000000007</v>
      </c>
      <c r="AA376" s="14">
        <v>57.197000000000003</v>
      </c>
      <c r="AB376" s="14">
        <v>43.902000000000001</v>
      </c>
      <c r="AC376" s="14">
        <v>50.293999999999997</v>
      </c>
      <c r="AD376" s="14">
        <v>385.73899999999998</v>
      </c>
      <c r="AE376" s="14">
        <v>333.65499999999997</v>
      </c>
      <c r="AF376" s="14">
        <v>358.714</v>
      </c>
      <c r="AG376" s="14">
        <v>9.7479999999999993</v>
      </c>
      <c r="AH376" s="19">
        <v>11.305238516168</v>
      </c>
      <c r="AI376" s="19">
        <v>2.83224520299889</v>
      </c>
      <c r="AJ376" s="19">
        <v>6.9319644196884802</v>
      </c>
      <c r="AK376" s="14">
        <v>8.6479999999999997</v>
      </c>
      <c r="AL376" s="14">
        <v>1.6859999999999999</v>
      </c>
      <c r="AM376" s="14">
        <v>5.0330000000000004</v>
      </c>
      <c r="AN376" s="14">
        <v>55.262999999999998</v>
      </c>
      <c r="AO376" s="14">
        <v>46.957999999999998</v>
      </c>
      <c r="AP376" s="14">
        <v>50.987000000000002</v>
      </c>
      <c r="AQ376" s="14">
        <v>1.024</v>
      </c>
      <c r="AR376" s="14">
        <v>0.42099999999999999</v>
      </c>
      <c r="AS376" s="14">
        <v>0.71099999999999997</v>
      </c>
      <c r="AT376" s="14">
        <v>3.1480000000000001</v>
      </c>
      <c r="AU376" s="14">
        <v>0.42099999999999999</v>
      </c>
      <c r="AV376" s="14">
        <v>1.732</v>
      </c>
      <c r="AW376" s="14">
        <v>527.21500000000003</v>
      </c>
      <c r="AX376" s="14">
        <v>404.565</v>
      </c>
      <c r="AY376" s="14">
        <v>463.58800000000002</v>
      </c>
      <c r="AZ376" s="14">
        <v>5.2720000000000002</v>
      </c>
      <c r="BA376" s="14">
        <v>4.0460000000000003</v>
      </c>
      <c r="BB376" s="14">
        <v>4.6360000000000001</v>
      </c>
      <c r="BC376" s="14">
        <v>12.225</v>
      </c>
      <c r="BD376" s="14">
        <v>6.7919999999999998</v>
      </c>
      <c r="BE376" s="14">
        <v>16.602</v>
      </c>
      <c r="BF376" s="14">
        <v>18.838000000000001</v>
      </c>
      <c r="BG376" s="14">
        <v>49.790999999999997</v>
      </c>
      <c r="BH376" s="15">
        <v>8.0578238066786163</v>
      </c>
    </row>
    <row r="377" spans="1:60" ht="15.75" x14ac:dyDescent="0.25">
      <c r="A377" s="21">
        <v>2009</v>
      </c>
      <c r="B377" t="s">
        <v>12</v>
      </c>
      <c r="C377" s="14">
        <v>10.946999999999999</v>
      </c>
      <c r="D377" s="14">
        <v>3.5750000000000002</v>
      </c>
      <c r="E377" s="14">
        <v>7.1529999999999996</v>
      </c>
      <c r="F377" s="14">
        <v>19.388999999999999</v>
      </c>
      <c r="G377" s="14">
        <v>11.462999999999999</v>
      </c>
      <c r="H377" s="14">
        <v>2.165</v>
      </c>
      <c r="I377" s="14">
        <v>2.3260000000000001</v>
      </c>
      <c r="J377" s="14">
        <v>2.2480000000000002</v>
      </c>
      <c r="K377" s="14">
        <v>6.1950000000000003</v>
      </c>
      <c r="L377" s="14">
        <v>3.0640000000000001</v>
      </c>
      <c r="M377" s="14">
        <v>4.5839999999999996</v>
      </c>
      <c r="N377" s="14">
        <v>45.655999999999999</v>
      </c>
      <c r="O377" s="14">
        <v>175.99</v>
      </c>
      <c r="P377" s="14">
        <v>31.887</v>
      </c>
      <c r="Q377" s="14">
        <v>102.071</v>
      </c>
      <c r="R377" s="14">
        <v>53.29</v>
      </c>
      <c r="S377" s="14">
        <v>57.987000000000002</v>
      </c>
      <c r="T377" s="14">
        <v>55.707000000000001</v>
      </c>
      <c r="U377" s="14">
        <v>13.052</v>
      </c>
      <c r="V377" s="14">
        <v>16.965</v>
      </c>
      <c r="W377" s="14">
        <v>15.065</v>
      </c>
      <c r="X377" s="14">
        <v>95.572999999999993</v>
      </c>
      <c r="Y377" s="14">
        <v>8.6240000000000006</v>
      </c>
      <c r="Z377" s="14">
        <v>51.064999999999998</v>
      </c>
      <c r="AA377" s="14">
        <v>51.005000000000003</v>
      </c>
      <c r="AB377" s="14">
        <v>36.482999999999997</v>
      </c>
      <c r="AC377" s="14">
        <v>43.531999999999996</v>
      </c>
      <c r="AD377" s="14">
        <v>333.45499999999998</v>
      </c>
      <c r="AE377" s="14">
        <v>287.834</v>
      </c>
      <c r="AF377" s="14">
        <v>310.03800000000001</v>
      </c>
      <c r="AG377" s="14">
        <v>9.1419999999999995</v>
      </c>
      <c r="AH377" s="19">
        <v>5.2236810973417596</v>
      </c>
      <c r="AI377" s="19">
        <v>3.8312651869141701</v>
      </c>
      <c r="AJ377" s="19">
        <v>4.5129442523518097</v>
      </c>
      <c r="AK377" s="14">
        <v>4.2699999999999996</v>
      </c>
      <c r="AL377" s="14">
        <v>1.986</v>
      </c>
      <c r="AM377" s="14">
        <v>3.0950000000000002</v>
      </c>
      <c r="AN377" s="14">
        <v>63.033999999999999</v>
      </c>
      <c r="AO377" s="14">
        <v>48.228000000000002</v>
      </c>
      <c r="AP377" s="14">
        <v>55.414999999999999</v>
      </c>
      <c r="AQ377" s="14">
        <v>3.97</v>
      </c>
      <c r="AR377" s="14">
        <v>2.6669999999999998</v>
      </c>
      <c r="AS377" s="14">
        <v>3.2989999999999999</v>
      </c>
      <c r="AT377" s="14">
        <v>9.0820000000000007</v>
      </c>
      <c r="AU377" s="14">
        <v>1.986</v>
      </c>
      <c r="AV377" s="14">
        <v>5.431</v>
      </c>
      <c r="AW377" s="14">
        <v>591.96600000000001</v>
      </c>
      <c r="AX377" s="14">
        <v>382.64400000000001</v>
      </c>
      <c r="AY377" s="14">
        <v>484.74900000000002</v>
      </c>
      <c r="AZ377" s="14">
        <v>5.92</v>
      </c>
      <c r="BA377" s="14">
        <v>3.8260000000000001</v>
      </c>
      <c r="BB377" s="14">
        <v>4.8470000000000004</v>
      </c>
      <c r="BC377" s="14">
        <v>21.016999999999999</v>
      </c>
      <c r="BD377" s="14">
        <v>8.7569999999999997</v>
      </c>
      <c r="BE377" s="14">
        <v>18.381</v>
      </c>
      <c r="BF377" s="14">
        <v>21.393000000000001</v>
      </c>
      <c r="BG377" s="14">
        <v>81.179000000000002</v>
      </c>
      <c r="BH377" s="15">
        <v>6.6017238497719841</v>
      </c>
    </row>
    <row r="378" spans="1:60" ht="15.75" x14ac:dyDescent="0.25">
      <c r="A378" s="21">
        <v>2009</v>
      </c>
      <c r="B378" t="s">
        <v>13</v>
      </c>
      <c r="C378" s="14">
        <v>13.734</v>
      </c>
      <c r="D378" s="14">
        <v>4.5789999999999997</v>
      </c>
      <c r="E378" s="14">
        <v>8.9939999999999998</v>
      </c>
      <c r="F378" s="14">
        <v>10.912000000000001</v>
      </c>
      <c r="G378" s="14">
        <v>12.896000000000001</v>
      </c>
      <c r="H378" s="14">
        <v>2.8090000000000002</v>
      </c>
      <c r="I378" s="14">
        <v>2.181</v>
      </c>
      <c r="J378" s="14">
        <v>2.484</v>
      </c>
      <c r="K378" s="14">
        <v>4.8380000000000001</v>
      </c>
      <c r="L378" s="14">
        <v>3.4159999999999999</v>
      </c>
      <c r="M378" s="14">
        <v>4.1020000000000003</v>
      </c>
      <c r="N378" s="14">
        <v>35.633000000000003</v>
      </c>
      <c r="O378" s="14">
        <v>95.668000000000006</v>
      </c>
      <c r="P378" s="14">
        <v>25.077000000000002</v>
      </c>
      <c r="Q378" s="14">
        <v>59.271000000000001</v>
      </c>
      <c r="R378" s="14">
        <v>56.338999999999999</v>
      </c>
      <c r="S378" s="14">
        <v>57.786999999999999</v>
      </c>
      <c r="T378" s="14">
        <v>57.088999999999999</v>
      </c>
      <c r="U378" s="14">
        <v>13.968</v>
      </c>
      <c r="V378" s="14">
        <v>14.391999999999999</v>
      </c>
      <c r="W378" s="14">
        <v>14.188000000000001</v>
      </c>
      <c r="X378" s="14">
        <v>10.925000000000001</v>
      </c>
      <c r="Y378" s="14">
        <v>1.599</v>
      </c>
      <c r="Z378" s="14">
        <v>6.1340000000000003</v>
      </c>
      <c r="AA378" s="14">
        <v>66.796000000000006</v>
      </c>
      <c r="AB378" s="14">
        <v>50.226999999999997</v>
      </c>
      <c r="AC378" s="14">
        <v>58.218000000000004</v>
      </c>
      <c r="AD378" s="14">
        <v>398.19900000000001</v>
      </c>
      <c r="AE378" s="14">
        <v>327.822</v>
      </c>
      <c r="AF378" s="14">
        <v>361.83800000000002</v>
      </c>
      <c r="AG378" s="14">
        <v>7.7249999999999996</v>
      </c>
      <c r="AH378" s="19">
        <v>2.7096204030247701</v>
      </c>
      <c r="AI378" s="19">
        <v>0.98309277053238397</v>
      </c>
      <c r="AJ378" s="19">
        <v>1.82117848459738</v>
      </c>
      <c r="AK378" s="14">
        <v>3.2770000000000001</v>
      </c>
      <c r="AL378" s="14">
        <v>0.50900000000000001</v>
      </c>
      <c r="AM378" s="14">
        <v>1.8440000000000001</v>
      </c>
      <c r="AN378" s="14">
        <v>61.411000000000001</v>
      </c>
      <c r="AO378" s="14">
        <v>46.302</v>
      </c>
      <c r="AP378" s="14">
        <v>53.627000000000002</v>
      </c>
      <c r="AQ378" s="14">
        <v>2.1850000000000001</v>
      </c>
      <c r="AR378" s="14">
        <v>0.58199999999999996</v>
      </c>
      <c r="AS378" s="14">
        <v>1.355</v>
      </c>
      <c r="AT378" s="14">
        <v>3.6680000000000001</v>
      </c>
      <c r="AU378" s="14">
        <v>0.65400000000000003</v>
      </c>
      <c r="AV378" s="14">
        <v>2.1070000000000002</v>
      </c>
      <c r="AW378" s="14">
        <v>566.82600000000002</v>
      </c>
      <c r="AX378" s="14">
        <v>407.70600000000002</v>
      </c>
      <c r="AY378" s="14">
        <v>485.46100000000001</v>
      </c>
      <c r="AZ378" s="14">
        <v>5.6680000000000001</v>
      </c>
      <c r="BA378" s="14">
        <v>4.077</v>
      </c>
      <c r="BB378" s="14">
        <v>4.8550000000000004</v>
      </c>
      <c r="BC378" s="14">
        <v>14.634</v>
      </c>
      <c r="BD378" s="14">
        <v>7.3170000000000002</v>
      </c>
      <c r="BE378" s="14">
        <v>17.117000000000001</v>
      </c>
      <c r="BF378" s="14">
        <v>19.393000000000001</v>
      </c>
      <c r="BG378" s="14">
        <v>54.121000000000002</v>
      </c>
      <c r="BH378" s="15">
        <v>6.7290866121845179</v>
      </c>
    </row>
    <row r="379" spans="1:60" ht="15.75" x14ac:dyDescent="0.25">
      <c r="A379" s="21">
        <v>2009</v>
      </c>
      <c r="B379" t="s">
        <v>14</v>
      </c>
      <c r="C379" s="14">
        <v>30.324999999999999</v>
      </c>
      <c r="D379" s="14">
        <v>8.3949999999999996</v>
      </c>
      <c r="E379" s="14">
        <v>19.129000000000001</v>
      </c>
      <c r="F379" s="14">
        <v>12.195</v>
      </c>
      <c r="G379" s="14">
        <v>19.481000000000002</v>
      </c>
      <c r="H379" s="14">
        <v>4.1150000000000002</v>
      </c>
      <c r="I379" s="14">
        <v>3.919</v>
      </c>
      <c r="J379" s="14">
        <v>4.0149999999999997</v>
      </c>
      <c r="K379" s="14">
        <v>9.7219999999999995</v>
      </c>
      <c r="L379" s="14">
        <v>6.1440000000000001</v>
      </c>
      <c r="M379" s="14">
        <v>7.8949999999999996</v>
      </c>
      <c r="N379" s="14">
        <v>62.271000000000001</v>
      </c>
      <c r="O379" s="14">
        <v>87.522999999999996</v>
      </c>
      <c r="P379" s="14">
        <v>22.032</v>
      </c>
      <c r="Q379" s="14">
        <v>54.103000000000002</v>
      </c>
      <c r="R379" s="14">
        <v>68.936000000000007</v>
      </c>
      <c r="S379" s="14">
        <v>68.373999999999995</v>
      </c>
      <c r="T379" s="14">
        <v>68.676000000000002</v>
      </c>
      <c r="U379" s="14">
        <v>14.362</v>
      </c>
      <c r="V379" s="14">
        <v>17.716000000000001</v>
      </c>
      <c r="W379" s="14">
        <v>16.074000000000002</v>
      </c>
      <c r="X379" s="14">
        <v>16.763999999999999</v>
      </c>
      <c r="Y379" s="14">
        <v>1.615</v>
      </c>
      <c r="Z379" s="14">
        <v>9.0440000000000005</v>
      </c>
      <c r="AA379" s="14">
        <v>61.174999999999997</v>
      </c>
      <c r="AB379" s="14">
        <v>47.64</v>
      </c>
      <c r="AC379" s="14">
        <v>54.265000000000001</v>
      </c>
      <c r="AD379" s="14">
        <v>411.98399999999998</v>
      </c>
      <c r="AE379" s="14">
        <v>371.50400000000002</v>
      </c>
      <c r="AF379" s="14">
        <v>391.399</v>
      </c>
      <c r="AG379" s="14">
        <v>12.815</v>
      </c>
      <c r="AH379" s="19">
        <v>7.9288250994887397</v>
      </c>
      <c r="AI379" s="19">
        <v>2.9965176184534101</v>
      </c>
      <c r="AJ379" s="19">
        <v>5.4500406960275702</v>
      </c>
      <c r="AK379" s="14">
        <v>7.7880000000000003</v>
      </c>
      <c r="AL379" s="14">
        <v>1.986</v>
      </c>
      <c r="AM379" s="14">
        <v>4.8259999999999996</v>
      </c>
      <c r="AN379" s="14">
        <v>65.456000000000003</v>
      </c>
      <c r="AO379" s="14">
        <v>56.325000000000003</v>
      </c>
      <c r="AP379" s="14">
        <v>60.795000000000002</v>
      </c>
      <c r="AQ379" s="14">
        <v>3.3969999999999998</v>
      </c>
      <c r="AR379" s="14">
        <v>1.403</v>
      </c>
      <c r="AS379" s="14">
        <v>2.379</v>
      </c>
      <c r="AT379" s="14">
        <v>6.5460000000000003</v>
      </c>
      <c r="AU379" s="14">
        <v>1.3240000000000001</v>
      </c>
      <c r="AV379" s="14">
        <v>3.88</v>
      </c>
      <c r="AW379" s="14">
        <v>568.69000000000005</v>
      </c>
      <c r="AX379" s="14">
        <v>453.99200000000002</v>
      </c>
      <c r="AY379" s="14">
        <v>510.25799999999998</v>
      </c>
      <c r="AZ379" s="14">
        <v>5.6870000000000003</v>
      </c>
      <c r="BA379" s="14">
        <v>4.54</v>
      </c>
      <c r="BB379" s="14">
        <v>5.1029999999999998</v>
      </c>
      <c r="BC379" s="14">
        <v>15.94</v>
      </c>
      <c r="BD379" s="14">
        <v>4.9649999999999999</v>
      </c>
      <c r="BE379" s="14">
        <v>14.964</v>
      </c>
      <c r="BF379" s="14">
        <v>17.111000000000001</v>
      </c>
      <c r="BG379" s="14">
        <v>51.371000000000002</v>
      </c>
      <c r="BH379" s="15">
        <v>7.9529167036618933</v>
      </c>
    </row>
    <row r="380" spans="1:60" ht="15.75" x14ac:dyDescent="0.25">
      <c r="A380" s="21">
        <v>2009</v>
      </c>
      <c r="B380" t="s">
        <v>15</v>
      </c>
      <c r="C380" s="14">
        <v>15.316000000000001</v>
      </c>
      <c r="D380" s="14">
        <v>4.2380000000000004</v>
      </c>
      <c r="E380" s="14">
        <v>9.6519999999999992</v>
      </c>
      <c r="F380" s="14">
        <v>11.191000000000001</v>
      </c>
      <c r="G380" s="14">
        <v>14.051</v>
      </c>
      <c r="H380" s="14">
        <v>2.9990000000000001</v>
      </c>
      <c r="I380" s="14">
        <v>2.7189999999999999</v>
      </c>
      <c r="J380" s="14">
        <v>2.8559999999999999</v>
      </c>
      <c r="K380" s="14">
        <v>4.6059999999999999</v>
      </c>
      <c r="L380" s="14">
        <v>2.7570000000000001</v>
      </c>
      <c r="M380" s="14">
        <v>3.6589999999999998</v>
      </c>
      <c r="N380" s="14">
        <v>32.872999999999998</v>
      </c>
      <c r="O380" s="14">
        <v>71.480999999999995</v>
      </c>
      <c r="P380" s="14">
        <v>18.190000000000001</v>
      </c>
      <c r="Q380" s="14">
        <v>44.286000000000001</v>
      </c>
      <c r="R380" s="14">
        <v>71.507000000000005</v>
      </c>
      <c r="S380" s="14">
        <v>70.643000000000001</v>
      </c>
      <c r="T380" s="14">
        <v>71.064999999999998</v>
      </c>
      <c r="U380" s="14">
        <v>13.268000000000001</v>
      </c>
      <c r="V380" s="14">
        <v>17.079999999999998</v>
      </c>
      <c r="W380" s="14">
        <v>15.218999999999999</v>
      </c>
      <c r="X380" s="14">
        <v>23.001000000000001</v>
      </c>
      <c r="Y380" s="14">
        <v>3.4849999999999999</v>
      </c>
      <c r="Z380" s="14">
        <v>13.082000000000001</v>
      </c>
      <c r="AA380" s="14">
        <v>43.271000000000001</v>
      </c>
      <c r="AB380" s="14">
        <v>34.747</v>
      </c>
      <c r="AC380" s="14">
        <v>38.908000000000001</v>
      </c>
      <c r="AD380" s="14">
        <v>350.52100000000002</v>
      </c>
      <c r="AE380" s="14">
        <v>306.33999999999997</v>
      </c>
      <c r="AF380" s="14">
        <v>327.976</v>
      </c>
      <c r="AG380" s="14">
        <v>6.4669999999999996</v>
      </c>
      <c r="AH380" s="19">
        <v>5.42680595468617</v>
      </c>
      <c r="AI380" s="19">
        <v>2.5612351521910202</v>
      </c>
      <c r="AJ380" s="19">
        <v>3.9811447397553601</v>
      </c>
      <c r="AK380" s="14">
        <v>4.1909999999999998</v>
      </c>
      <c r="AL380" s="14">
        <v>1.379</v>
      </c>
      <c r="AM380" s="14">
        <v>2.7509999999999999</v>
      </c>
      <c r="AN380" s="14">
        <v>62.082000000000001</v>
      </c>
      <c r="AO380" s="14">
        <v>49.593000000000004</v>
      </c>
      <c r="AP380" s="14">
        <v>55.695</v>
      </c>
      <c r="AQ380" s="14">
        <v>0.79</v>
      </c>
      <c r="AR380" s="14">
        <v>0.46</v>
      </c>
      <c r="AS380" s="14">
        <v>0.621</v>
      </c>
      <c r="AT380" s="14">
        <v>4.82</v>
      </c>
      <c r="AU380" s="14">
        <v>0.90600000000000003</v>
      </c>
      <c r="AV380" s="14">
        <v>2.8159999999999998</v>
      </c>
      <c r="AW380" s="14">
        <v>486.61399999999998</v>
      </c>
      <c r="AX380" s="14">
        <v>375.923</v>
      </c>
      <c r="AY380" s="14">
        <v>430.12599999999998</v>
      </c>
      <c r="AZ380" s="14">
        <v>4.8659999999999997</v>
      </c>
      <c r="BA380" s="14">
        <v>3.7589999999999999</v>
      </c>
      <c r="BB380" s="14">
        <v>4.3010000000000002</v>
      </c>
      <c r="BC380" s="14">
        <v>42.493000000000002</v>
      </c>
      <c r="BD380" s="14">
        <v>10.97</v>
      </c>
      <c r="BE380" s="14">
        <v>15.471</v>
      </c>
      <c r="BF380" s="14">
        <v>17.145</v>
      </c>
      <c r="BG380" s="14">
        <v>51.643999999999998</v>
      </c>
      <c r="BH380" s="15">
        <v>9.1869559536327827</v>
      </c>
    </row>
    <row r="381" spans="1:60" ht="15.75" x14ac:dyDescent="0.25">
      <c r="A381" s="21">
        <v>2009</v>
      </c>
      <c r="B381" t="s">
        <v>35</v>
      </c>
      <c r="C381" s="14">
        <v>30.619</v>
      </c>
      <c r="D381" s="14">
        <v>7.1920000000000002</v>
      </c>
      <c r="E381" s="14">
        <v>18.495000000000001</v>
      </c>
      <c r="F381" s="14">
        <v>15.429</v>
      </c>
      <c r="G381" s="14">
        <v>18.533000000000001</v>
      </c>
      <c r="H381" s="14">
        <v>4.3070000000000004</v>
      </c>
      <c r="I381" s="14">
        <v>3</v>
      </c>
      <c r="J381" s="14">
        <v>3.63</v>
      </c>
      <c r="K381" s="14">
        <v>9.5120000000000005</v>
      </c>
      <c r="L381" s="14">
        <v>4.4560000000000004</v>
      </c>
      <c r="M381" s="14">
        <v>6.8959999999999999</v>
      </c>
      <c r="N381" s="14">
        <v>62.371000000000002</v>
      </c>
      <c r="O381" s="14">
        <v>125.223</v>
      </c>
      <c r="P381" s="14">
        <v>25.236999999999998</v>
      </c>
      <c r="Q381" s="14">
        <v>73.5</v>
      </c>
      <c r="R381" s="14">
        <v>76.808999999999997</v>
      </c>
      <c r="S381" s="14">
        <v>79.460999999999999</v>
      </c>
      <c r="T381" s="14">
        <v>78.180999999999997</v>
      </c>
      <c r="U381" s="14">
        <v>17.510000000000002</v>
      </c>
      <c r="V381" s="14">
        <v>23.074999999999999</v>
      </c>
      <c r="W381" s="14">
        <v>20.39</v>
      </c>
      <c r="X381" s="14">
        <v>39.895000000000003</v>
      </c>
      <c r="Y381" s="14">
        <v>3.4409999999999998</v>
      </c>
      <c r="Z381" s="14">
        <v>21.029</v>
      </c>
      <c r="AA381" s="14">
        <v>62.375</v>
      </c>
      <c r="AB381" s="14">
        <v>44.781999999999996</v>
      </c>
      <c r="AC381" s="14">
        <v>53.27</v>
      </c>
      <c r="AD381" s="14">
        <v>430.23399999999998</v>
      </c>
      <c r="AE381" s="14">
        <v>373.69900000000001</v>
      </c>
      <c r="AF381" s="14">
        <v>401.02199999999999</v>
      </c>
      <c r="AG381" s="14">
        <v>13.393000000000001</v>
      </c>
      <c r="AH381" s="19">
        <v>8.8949396441282893</v>
      </c>
      <c r="AI381" s="19">
        <v>1.5143625640255001</v>
      </c>
      <c r="AJ381" s="19">
        <v>5.0962410126290898</v>
      </c>
      <c r="AK381" s="14">
        <v>7.2409999999999997</v>
      </c>
      <c r="AL381" s="14">
        <v>1.2789999999999999</v>
      </c>
      <c r="AM381" s="14">
        <v>4.1559999999999997</v>
      </c>
      <c r="AN381" s="14">
        <v>57.264000000000003</v>
      </c>
      <c r="AO381" s="14">
        <v>47.606000000000002</v>
      </c>
      <c r="AP381" s="14">
        <v>52.311</v>
      </c>
      <c r="AQ381" s="14">
        <v>1.42</v>
      </c>
      <c r="AR381" s="14">
        <v>0.70599999999999996</v>
      </c>
      <c r="AS381" s="14">
        <v>1.05</v>
      </c>
      <c r="AT381" s="14">
        <v>3.8330000000000002</v>
      </c>
      <c r="AU381" s="14">
        <v>0.83799999999999997</v>
      </c>
      <c r="AV381" s="14">
        <v>2.2829999999999999</v>
      </c>
      <c r="AW381" s="14">
        <v>626.06600000000003</v>
      </c>
      <c r="AX381" s="14">
        <v>457.13099999999997</v>
      </c>
      <c r="AY381" s="14">
        <v>538.91200000000003</v>
      </c>
      <c r="AZ381" s="14">
        <v>6.2610000000000001</v>
      </c>
      <c r="BA381" s="14">
        <v>4.5709999999999997</v>
      </c>
      <c r="BB381" s="14">
        <v>5.3890000000000002</v>
      </c>
      <c r="BC381" s="14">
        <v>24.251000000000001</v>
      </c>
      <c r="BD381" s="14">
        <v>9.5730000000000004</v>
      </c>
      <c r="BE381" s="14">
        <v>16.786999999999999</v>
      </c>
      <c r="BF381" s="14">
        <v>19.623999999999999</v>
      </c>
      <c r="BG381" s="14">
        <v>41.494999999999997</v>
      </c>
      <c r="BH381" s="15">
        <v>6.9023449755584121</v>
      </c>
    </row>
    <row r="382" spans="1:60" ht="15.75" x14ac:dyDescent="0.25">
      <c r="A382" s="21">
        <v>2009</v>
      </c>
      <c r="B382" t="s">
        <v>16</v>
      </c>
      <c r="C382" s="14">
        <v>17.111000000000001</v>
      </c>
      <c r="D382" s="14">
        <v>4.7839999999999998</v>
      </c>
      <c r="E382" s="14">
        <v>10.794</v>
      </c>
      <c r="F382" s="14">
        <v>21.603999999999999</v>
      </c>
      <c r="G382" s="14">
        <v>12.84</v>
      </c>
      <c r="H382" s="14">
        <v>3.9580000000000002</v>
      </c>
      <c r="I382" s="14">
        <v>3.806</v>
      </c>
      <c r="J382" s="14">
        <v>3.879</v>
      </c>
      <c r="K382" s="14">
        <v>6.984</v>
      </c>
      <c r="L382" s="14">
        <v>2.9359999999999999</v>
      </c>
      <c r="M382" s="14">
        <v>4.891</v>
      </c>
      <c r="N382" s="14">
        <v>42.872</v>
      </c>
      <c r="O382" s="14">
        <v>86.137</v>
      </c>
      <c r="P382" s="14">
        <v>21.855</v>
      </c>
      <c r="Q382" s="14">
        <v>52.957000000000001</v>
      </c>
      <c r="R382" s="14">
        <v>71.120999999999995</v>
      </c>
      <c r="S382" s="14">
        <v>76.655000000000001</v>
      </c>
      <c r="T382" s="14">
        <v>73.981999999999999</v>
      </c>
      <c r="U382" s="14">
        <v>11.989000000000001</v>
      </c>
      <c r="V382" s="14">
        <v>20.006</v>
      </c>
      <c r="W382" s="14">
        <v>16.134</v>
      </c>
      <c r="X382" s="14">
        <v>26.655999999999999</v>
      </c>
      <c r="Y382" s="14">
        <v>2.827</v>
      </c>
      <c r="Z382" s="14">
        <v>14.335000000000001</v>
      </c>
      <c r="AA382" s="14">
        <v>54.825000000000003</v>
      </c>
      <c r="AB382" s="14">
        <v>43.600999999999999</v>
      </c>
      <c r="AC382" s="14">
        <v>49.134</v>
      </c>
      <c r="AD382" s="14">
        <v>412.05900000000003</v>
      </c>
      <c r="AE382" s="14">
        <v>370.33499999999998</v>
      </c>
      <c r="AF382" s="14">
        <v>390.65499999999997</v>
      </c>
      <c r="AG382" s="14">
        <v>9.7780000000000005</v>
      </c>
      <c r="AH382" s="19">
        <v>5.8927336391351997</v>
      </c>
      <c r="AI382" s="19">
        <v>2.0934266403492998</v>
      </c>
      <c r="AJ382" s="19">
        <v>3.9585207921304599</v>
      </c>
      <c r="AK382" s="14">
        <v>5.5869999999999997</v>
      </c>
      <c r="AL382" s="14">
        <v>1.3049999999999999</v>
      </c>
      <c r="AM382" s="14">
        <v>3.3730000000000002</v>
      </c>
      <c r="AN382" s="14">
        <v>62.624000000000002</v>
      </c>
      <c r="AO382" s="14">
        <v>52.19</v>
      </c>
      <c r="AP382" s="14">
        <v>57.228999999999999</v>
      </c>
      <c r="AQ382" s="14">
        <v>2.444</v>
      </c>
      <c r="AR382" s="14">
        <v>0.76100000000000001</v>
      </c>
      <c r="AS382" s="14">
        <v>1.5740000000000001</v>
      </c>
      <c r="AT382" s="14">
        <v>9.5449999999999999</v>
      </c>
      <c r="AU382" s="14">
        <v>1.74</v>
      </c>
      <c r="AV382" s="14">
        <v>5.5090000000000003</v>
      </c>
      <c r="AW382" s="14">
        <v>567.22199999999998</v>
      </c>
      <c r="AX382" s="14">
        <v>449.59899999999999</v>
      </c>
      <c r="AY382" s="14">
        <v>506.63099999999997</v>
      </c>
      <c r="AZ382" s="14">
        <v>5.6719999999999997</v>
      </c>
      <c r="BA382" s="14">
        <v>4.4960000000000004</v>
      </c>
      <c r="BB382" s="14">
        <v>5.0659999999999998</v>
      </c>
      <c r="BC382" s="14">
        <v>22.105</v>
      </c>
      <c r="BD382" s="14">
        <v>5.3769999999999998</v>
      </c>
      <c r="BE382" s="14">
        <v>15.824</v>
      </c>
      <c r="BF382" s="14">
        <v>17.681999999999999</v>
      </c>
      <c r="BG382" s="14">
        <v>68.814999999999998</v>
      </c>
      <c r="BH382" s="15">
        <v>6.7917302456392301</v>
      </c>
    </row>
    <row r="383" spans="1:60" ht="15.75" x14ac:dyDescent="0.25">
      <c r="A383" s="21">
        <v>2009</v>
      </c>
      <c r="B383" t="s">
        <v>17</v>
      </c>
      <c r="C383" s="14">
        <v>29.36</v>
      </c>
      <c r="D383" s="14">
        <v>7.5659999999999998</v>
      </c>
      <c r="E383" s="14">
        <v>18.425000000000001</v>
      </c>
      <c r="F383" s="14">
        <v>18.073</v>
      </c>
      <c r="G383" s="14">
        <v>16.988</v>
      </c>
      <c r="H383" s="14">
        <v>3.1589999999999998</v>
      </c>
      <c r="I383" s="14">
        <v>3.137</v>
      </c>
      <c r="J383" s="14">
        <v>3.1480000000000001</v>
      </c>
      <c r="K383" s="14">
        <v>13.007999999999999</v>
      </c>
      <c r="L383" s="14">
        <v>4.798</v>
      </c>
      <c r="M383" s="14">
        <v>8.8879999999999999</v>
      </c>
      <c r="N383" s="14">
        <v>74.573999999999998</v>
      </c>
      <c r="O383" s="14">
        <v>114.096</v>
      </c>
      <c r="P383" s="14">
        <v>23.434999999999999</v>
      </c>
      <c r="Q383" s="14">
        <v>68.605999999999995</v>
      </c>
      <c r="R383" s="14">
        <v>60.021000000000001</v>
      </c>
      <c r="S383" s="14">
        <v>60.34</v>
      </c>
      <c r="T383" s="14">
        <v>60.180999999999997</v>
      </c>
      <c r="U383" s="14">
        <v>18.210999999999999</v>
      </c>
      <c r="V383" s="14">
        <v>17.161000000000001</v>
      </c>
      <c r="W383" s="14">
        <v>17.684000000000001</v>
      </c>
      <c r="X383" s="14">
        <v>32.890999999999998</v>
      </c>
      <c r="Y383" s="14">
        <v>3.137</v>
      </c>
      <c r="Z383" s="14">
        <v>17.962</v>
      </c>
      <c r="AA383" s="14">
        <v>68.197000000000003</v>
      </c>
      <c r="AB383" s="14">
        <v>51.850999999999999</v>
      </c>
      <c r="AC383" s="14">
        <v>59.996000000000002</v>
      </c>
      <c r="AD383" s="14">
        <v>410.67099999999999</v>
      </c>
      <c r="AE383" s="14">
        <v>338.41800000000001</v>
      </c>
      <c r="AF383" s="14">
        <v>374.51</v>
      </c>
      <c r="AG383" s="14">
        <v>16.724</v>
      </c>
      <c r="AH383" s="19">
        <v>9.4943983050000504</v>
      </c>
      <c r="AI383" s="19">
        <v>2.0092122381117399</v>
      </c>
      <c r="AJ383" s="19">
        <v>5.7615086134553799</v>
      </c>
      <c r="AK383" s="14">
        <v>8.92</v>
      </c>
      <c r="AL383" s="14">
        <v>1.292</v>
      </c>
      <c r="AM383" s="14">
        <v>5.0919999999999996</v>
      </c>
      <c r="AN383" s="14">
        <v>58.905999999999999</v>
      </c>
      <c r="AO383" s="14">
        <v>51.481999999999999</v>
      </c>
      <c r="AP383" s="14">
        <v>55.180999999999997</v>
      </c>
      <c r="AQ383" s="14">
        <v>5.9459999999999997</v>
      </c>
      <c r="AR383" s="14">
        <v>1.661</v>
      </c>
      <c r="AS383" s="14">
        <v>3.7959999999999998</v>
      </c>
      <c r="AT383" s="14">
        <v>6.875</v>
      </c>
      <c r="AU383" s="14">
        <v>1.845</v>
      </c>
      <c r="AV383" s="14">
        <v>4.3520000000000003</v>
      </c>
      <c r="AW383" s="14">
        <v>598.16700000000003</v>
      </c>
      <c r="AX383" s="14">
        <v>424.40699999999998</v>
      </c>
      <c r="AY383" s="14">
        <v>511.07499999999999</v>
      </c>
      <c r="AZ383" s="14">
        <v>5.9820000000000002</v>
      </c>
      <c r="BA383" s="14">
        <v>4.2439999999999998</v>
      </c>
      <c r="BB383" s="14">
        <v>5.1109999999999998</v>
      </c>
      <c r="BC383" s="14">
        <v>14.231</v>
      </c>
      <c r="BD383" s="14">
        <v>12.452</v>
      </c>
      <c r="BE383" s="14">
        <v>15.881</v>
      </c>
      <c r="BF383" s="14">
        <v>17.826000000000001</v>
      </c>
      <c r="BG383" s="14">
        <v>51.795999999999999</v>
      </c>
      <c r="BH383" s="15">
        <v>4.4889502762430942</v>
      </c>
    </row>
    <row r="384" spans="1:60" ht="15.75" x14ac:dyDescent="0.25">
      <c r="A384" s="21">
        <v>2009</v>
      </c>
      <c r="B384" t="s">
        <v>18</v>
      </c>
      <c r="C384" s="14">
        <v>11.394</v>
      </c>
      <c r="D384" s="14">
        <v>3.3410000000000002</v>
      </c>
      <c r="E384" s="14">
        <v>7.36</v>
      </c>
      <c r="F384" s="14">
        <v>9.7260000000000009</v>
      </c>
      <c r="G384" s="14">
        <v>21.983000000000001</v>
      </c>
      <c r="H384" s="14">
        <v>4.4720000000000004</v>
      </c>
      <c r="I384" s="14">
        <v>3.9409999999999998</v>
      </c>
      <c r="J384" s="14">
        <v>4.2060000000000004</v>
      </c>
      <c r="K384" s="14">
        <v>12.382999999999999</v>
      </c>
      <c r="L384" s="14">
        <v>4.8410000000000002</v>
      </c>
      <c r="M384" s="14">
        <v>8.6050000000000004</v>
      </c>
      <c r="N384" s="14">
        <v>40.92</v>
      </c>
      <c r="O384" s="14">
        <v>66.343999999999994</v>
      </c>
      <c r="P384" s="14">
        <v>18.763000000000002</v>
      </c>
      <c r="Q384" s="14">
        <v>42.530999999999999</v>
      </c>
      <c r="R384" s="14">
        <v>60.238</v>
      </c>
      <c r="S384" s="14">
        <v>62.457999999999998</v>
      </c>
      <c r="T384" s="14">
        <v>61.35</v>
      </c>
      <c r="U384" s="14">
        <v>11.695</v>
      </c>
      <c r="V384" s="14">
        <v>14.351000000000001</v>
      </c>
      <c r="W384" s="14">
        <v>13.025</v>
      </c>
      <c r="X384" s="14">
        <v>12.254</v>
      </c>
      <c r="Y384" s="14">
        <v>2.1419999999999999</v>
      </c>
      <c r="Z384" s="14">
        <v>7.21</v>
      </c>
      <c r="AA384" s="14">
        <v>89.003</v>
      </c>
      <c r="AB384" s="14">
        <v>60.787999999999997</v>
      </c>
      <c r="AC384" s="14">
        <v>74.869</v>
      </c>
      <c r="AD384" s="14">
        <v>400.08499999999998</v>
      </c>
      <c r="AE384" s="14">
        <v>349.43299999999999</v>
      </c>
      <c r="AF384" s="14">
        <v>374.733</v>
      </c>
      <c r="AG384" s="14">
        <v>8.8140000000000001</v>
      </c>
      <c r="AH384" s="19">
        <v>10.856943251229699</v>
      </c>
      <c r="AI384" s="19">
        <v>2.4197607340586198</v>
      </c>
      <c r="AJ384" s="19">
        <v>6.6909132618680101</v>
      </c>
      <c r="AK384" s="14">
        <v>10.147</v>
      </c>
      <c r="AL384" s="14">
        <v>2.0990000000000002</v>
      </c>
      <c r="AM384" s="14">
        <v>6.1159999999999997</v>
      </c>
      <c r="AN384" s="14">
        <v>56.841999999999999</v>
      </c>
      <c r="AO384" s="14">
        <v>40.268000000000001</v>
      </c>
      <c r="AP384" s="14">
        <v>48.603999999999999</v>
      </c>
      <c r="AQ384" s="14">
        <v>5.2460000000000004</v>
      </c>
      <c r="AR384" s="14">
        <v>1.6279999999999999</v>
      </c>
      <c r="AS384" s="14">
        <v>3.4329999999999998</v>
      </c>
      <c r="AT384" s="14">
        <v>6.9649999999999999</v>
      </c>
      <c r="AU384" s="14">
        <v>1.1990000000000001</v>
      </c>
      <c r="AV384" s="14">
        <v>4.077</v>
      </c>
      <c r="AW384" s="14">
        <v>539.69500000000005</v>
      </c>
      <c r="AX384" s="14">
        <v>419.43099999999998</v>
      </c>
      <c r="AY384" s="14">
        <v>479.83800000000002</v>
      </c>
      <c r="AZ384" s="14">
        <v>5.3970000000000002</v>
      </c>
      <c r="BA384" s="14">
        <v>4.194</v>
      </c>
      <c r="BB384" s="14">
        <v>4.798</v>
      </c>
      <c r="BC384" s="14">
        <v>9.4120000000000008</v>
      </c>
      <c r="BD384" s="14">
        <v>3.137</v>
      </c>
      <c r="BE384" s="14">
        <v>13.715999999999999</v>
      </c>
      <c r="BF384" s="14">
        <v>15.012</v>
      </c>
      <c r="BG384" s="14">
        <v>27.614999999999998</v>
      </c>
      <c r="BH384" s="15">
        <v>6.7381722983795251</v>
      </c>
    </row>
    <row r="385" spans="1:60" ht="15.75" x14ac:dyDescent="0.25">
      <c r="A385" s="21">
        <v>2009</v>
      </c>
      <c r="B385" t="s">
        <v>19</v>
      </c>
      <c r="C385" s="14">
        <v>22.748000000000001</v>
      </c>
      <c r="D385" s="14">
        <v>5.2430000000000003</v>
      </c>
      <c r="E385" s="14">
        <v>13.656000000000001</v>
      </c>
      <c r="F385" s="14">
        <v>16.507000000000001</v>
      </c>
      <c r="G385" s="14">
        <v>7.3929999999999998</v>
      </c>
      <c r="H385" s="14">
        <v>2.552</v>
      </c>
      <c r="I385" s="14">
        <v>1.548</v>
      </c>
      <c r="J385" s="14">
        <v>2.0289999999999999</v>
      </c>
      <c r="K385" s="14">
        <v>3.9630000000000001</v>
      </c>
      <c r="L385" s="14">
        <v>2.4969999999999999</v>
      </c>
      <c r="M385" s="14">
        <v>3.1989999999999998</v>
      </c>
      <c r="N385" s="14">
        <v>40.100999999999999</v>
      </c>
      <c r="O385" s="14">
        <v>97.02</v>
      </c>
      <c r="P385" s="14">
        <v>19.076000000000001</v>
      </c>
      <c r="Q385" s="14">
        <v>56.497999999999998</v>
      </c>
      <c r="R385" s="14">
        <v>56.41</v>
      </c>
      <c r="S385" s="14">
        <v>59.426000000000002</v>
      </c>
      <c r="T385" s="14">
        <v>57.981000000000002</v>
      </c>
      <c r="U385" s="14">
        <v>20.088000000000001</v>
      </c>
      <c r="V385" s="14">
        <v>27.116</v>
      </c>
      <c r="W385" s="14">
        <v>23.748999999999999</v>
      </c>
      <c r="X385" s="14">
        <v>29.318000000000001</v>
      </c>
      <c r="Y385" s="14">
        <v>3.645</v>
      </c>
      <c r="Z385" s="14">
        <v>15.945</v>
      </c>
      <c r="AA385" s="14">
        <v>50.22</v>
      </c>
      <c r="AB385" s="14">
        <v>37.902999999999999</v>
      </c>
      <c r="AC385" s="14">
        <v>43.804000000000002</v>
      </c>
      <c r="AD385" s="14">
        <v>408.92899999999997</v>
      </c>
      <c r="AE385" s="14">
        <v>344.471</v>
      </c>
      <c r="AF385" s="14">
        <v>375.40600000000001</v>
      </c>
      <c r="AG385" s="14">
        <v>8.7949999999999999</v>
      </c>
      <c r="AH385" s="19">
        <v>4.7131141687637603</v>
      </c>
      <c r="AI385" s="19">
        <v>1.86915887850467</v>
      </c>
      <c r="AJ385" s="19">
        <v>3.2432268312845798</v>
      </c>
      <c r="AK385" s="14">
        <v>4.452</v>
      </c>
      <c r="AL385" s="14">
        <v>0.84899999999999998</v>
      </c>
      <c r="AM385" s="14">
        <v>2.5750000000000002</v>
      </c>
      <c r="AN385" s="14">
        <v>81.817999999999998</v>
      </c>
      <c r="AO385" s="14">
        <v>66.218000000000004</v>
      </c>
      <c r="AP385" s="14">
        <v>73.718000000000004</v>
      </c>
      <c r="AQ385" s="14">
        <v>4.18</v>
      </c>
      <c r="AR385" s="14">
        <v>1.5980000000000001</v>
      </c>
      <c r="AS385" s="14">
        <v>2.835</v>
      </c>
      <c r="AT385" s="14">
        <v>7.9809999999999999</v>
      </c>
      <c r="AU385" s="14">
        <v>1.998</v>
      </c>
      <c r="AV385" s="14">
        <v>4.8639999999999999</v>
      </c>
      <c r="AW385" s="14">
        <v>608.77800000000002</v>
      </c>
      <c r="AX385" s="14">
        <v>454.88400000000001</v>
      </c>
      <c r="AY385" s="14">
        <v>528.77200000000005</v>
      </c>
      <c r="AZ385" s="14">
        <v>6.0880000000000001</v>
      </c>
      <c r="BA385" s="14">
        <v>4.5490000000000004</v>
      </c>
      <c r="BB385" s="14">
        <v>5.2880000000000003</v>
      </c>
      <c r="BC385" s="14">
        <v>26.873000000000001</v>
      </c>
      <c r="BD385" s="14">
        <v>22.591999999999999</v>
      </c>
      <c r="BE385" s="14">
        <v>18.471</v>
      </c>
      <c r="BF385" s="14">
        <v>21.687999999999999</v>
      </c>
      <c r="BG385" s="14">
        <v>76.016000000000005</v>
      </c>
      <c r="BH385" s="15">
        <v>6.4843821984704686</v>
      </c>
    </row>
    <row r="386" spans="1:60" ht="15.75" x14ac:dyDescent="0.25">
      <c r="A386" s="21">
        <v>2009</v>
      </c>
      <c r="B386" t="s">
        <v>20</v>
      </c>
      <c r="C386" s="14">
        <v>17.213999999999999</v>
      </c>
      <c r="D386" s="14">
        <v>4.4630000000000001</v>
      </c>
      <c r="E386" s="14">
        <v>10.582000000000001</v>
      </c>
      <c r="F386" s="14">
        <v>14.244999999999999</v>
      </c>
      <c r="G386" s="14">
        <v>12.974</v>
      </c>
      <c r="H386" s="14">
        <v>2.5960000000000001</v>
      </c>
      <c r="I386" s="14">
        <v>2.33</v>
      </c>
      <c r="J386" s="14">
        <v>2.4580000000000002</v>
      </c>
      <c r="K386" s="14">
        <v>3.8050000000000002</v>
      </c>
      <c r="L386" s="14">
        <v>2.133</v>
      </c>
      <c r="M386" s="14">
        <v>2.9359999999999999</v>
      </c>
      <c r="N386" s="14">
        <v>37.076000000000001</v>
      </c>
      <c r="O386" s="14">
        <v>70.489999999999995</v>
      </c>
      <c r="P386" s="14">
        <v>17.983000000000001</v>
      </c>
      <c r="Q386" s="14">
        <v>43.25</v>
      </c>
      <c r="R386" s="14">
        <v>73.265000000000001</v>
      </c>
      <c r="S386" s="14">
        <v>77.478999999999999</v>
      </c>
      <c r="T386" s="14">
        <v>75.456999999999994</v>
      </c>
      <c r="U386" s="14">
        <v>14.936999999999999</v>
      </c>
      <c r="V386" s="14">
        <v>19.263000000000002</v>
      </c>
      <c r="W386" s="14">
        <v>17.187000000000001</v>
      </c>
      <c r="X386" s="14">
        <v>11.31</v>
      </c>
      <c r="Y386" s="14">
        <v>1.706</v>
      </c>
      <c r="Z386" s="14">
        <v>6.3150000000000004</v>
      </c>
      <c r="AA386" s="14">
        <v>48.226999999999997</v>
      </c>
      <c r="AB386" s="14">
        <v>39.938000000000002</v>
      </c>
      <c r="AC386" s="14">
        <v>43.914999999999999</v>
      </c>
      <c r="AD386" s="14">
        <v>411.56200000000001</v>
      </c>
      <c r="AE386" s="14">
        <v>357.43599999999998</v>
      </c>
      <c r="AF386" s="14">
        <v>383.46199999999999</v>
      </c>
      <c r="AG386" s="14">
        <v>7.3620000000000001</v>
      </c>
      <c r="AH386" s="19">
        <v>5.94783292994825</v>
      </c>
      <c r="AI386" s="19">
        <v>3.1172096817069099</v>
      </c>
      <c r="AJ386" s="19">
        <v>4.4934542383950999</v>
      </c>
      <c r="AK386" s="14">
        <v>4.8719999999999999</v>
      </c>
      <c r="AL386" s="14">
        <v>1.903</v>
      </c>
      <c r="AM386" s="14">
        <v>3.3279999999999998</v>
      </c>
      <c r="AN386" s="14">
        <v>80.058000000000007</v>
      </c>
      <c r="AO386" s="14">
        <v>63.564999999999998</v>
      </c>
      <c r="AP386" s="14">
        <v>71.48</v>
      </c>
      <c r="AQ386" s="14">
        <v>1.778</v>
      </c>
      <c r="AR386" s="14">
        <v>0.88600000000000001</v>
      </c>
      <c r="AS386" s="14">
        <v>1.3140000000000001</v>
      </c>
      <c r="AT386" s="14">
        <v>5.0860000000000003</v>
      </c>
      <c r="AU386" s="14">
        <v>1.641</v>
      </c>
      <c r="AV386" s="14">
        <v>3.294</v>
      </c>
      <c r="AW386" s="14">
        <v>577.47400000000005</v>
      </c>
      <c r="AX386" s="14">
        <v>457.91899999999998</v>
      </c>
      <c r="AY386" s="14">
        <v>515.447</v>
      </c>
      <c r="AZ386" s="14">
        <v>5.7750000000000004</v>
      </c>
      <c r="BA386" s="14">
        <v>4.5789999999999997</v>
      </c>
      <c r="BB386" s="14">
        <v>5.1539999999999999</v>
      </c>
      <c r="BC386" s="14">
        <v>33.195</v>
      </c>
      <c r="BD386" s="14">
        <v>11.52</v>
      </c>
      <c r="BE386" s="14">
        <v>17.573</v>
      </c>
      <c r="BF386" s="14">
        <v>20.338999999999999</v>
      </c>
      <c r="BG386" s="14">
        <v>56.558999999999997</v>
      </c>
      <c r="BH386" s="15">
        <v>10.448843448625915</v>
      </c>
    </row>
    <row r="387" spans="1:60" ht="15.75" x14ac:dyDescent="0.25">
      <c r="A387" s="21">
        <v>2009</v>
      </c>
      <c r="B387" t="s">
        <v>30</v>
      </c>
      <c r="C387" s="14">
        <v>22.526</v>
      </c>
      <c r="D387" s="14">
        <v>6.1959999999999997</v>
      </c>
      <c r="E387" s="14">
        <v>14.18</v>
      </c>
      <c r="F387" s="14">
        <v>9.1809999999999992</v>
      </c>
      <c r="G387" s="14">
        <v>18.149000000000001</v>
      </c>
      <c r="H387" s="14">
        <v>1.9239999999999999</v>
      </c>
      <c r="I387" s="14">
        <v>1.923</v>
      </c>
      <c r="J387" s="14">
        <v>1.9239999999999999</v>
      </c>
      <c r="K387" s="14">
        <v>5.2069999999999999</v>
      </c>
      <c r="L387" s="14">
        <v>2.778</v>
      </c>
      <c r="M387" s="14">
        <v>3.9569999999999999</v>
      </c>
      <c r="N387" s="14">
        <v>37.170999999999999</v>
      </c>
      <c r="O387" s="14">
        <v>66.218999999999994</v>
      </c>
      <c r="P387" s="14">
        <v>19.015999999999998</v>
      </c>
      <c r="Q387" s="14">
        <v>41.99</v>
      </c>
      <c r="R387" s="14">
        <v>53.427999999999997</v>
      </c>
      <c r="S387" s="14">
        <v>55.338999999999999</v>
      </c>
      <c r="T387" s="14">
        <v>54.411000000000001</v>
      </c>
      <c r="U387" s="14">
        <v>12.678000000000001</v>
      </c>
      <c r="V387" s="14">
        <v>13.888</v>
      </c>
      <c r="W387" s="14">
        <v>13.3</v>
      </c>
      <c r="X387" s="14">
        <v>8.0370000000000008</v>
      </c>
      <c r="Y387" s="14">
        <v>1.282</v>
      </c>
      <c r="Z387" s="14">
        <v>4.5620000000000003</v>
      </c>
      <c r="AA387" s="14">
        <v>53.314999999999998</v>
      </c>
      <c r="AB387" s="14">
        <v>37.390999999999998</v>
      </c>
      <c r="AC387" s="14">
        <v>45.122999999999998</v>
      </c>
      <c r="AD387" s="14">
        <v>349.99799999999999</v>
      </c>
      <c r="AE387" s="14">
        <v>288.125</v>
      </c>
      <c r="AF387" s="14">
        <v>318.16699999999997</v>
      </c>
      <c r="AG387" s="14">
        <v>6.9050000000000002</v>
      </c>
      <c r="AH387" s="19">
        <v>6.9407491381903199</v>
      </c>
      <c r="AI387" s="19">
        <v>3.3291441602649998</v>
      </c>
      <c r="AJ387" s="19">
        <v>5.0974389617083196</v>
      </c>
      <c r="AK387" s="14">
        <v>6.1130000000000004</v>
      </c>
      <c r="AL387" s="14">
        <v>2.137</v>
      </c>
      <c r="AM387" s="14">
        <v>4.0670000000000002</v>
      </c>
      <c r="AN387" s="14">
        <v>56.030999999999999</v>
      </c>
      <c r="AO387" s="14">
        <v>46.258000000000003</v>
      </c>
      <c r="AP387" s="14">
        <v>51.003</v>
      </c>
      <c r="AQ387" s="14">
        <v>1.8109999999999999</v>
      </c>
      <c r="AR387" s="14">
        <v>1.496</v>
      </c>
      <c r="AS387" s="14">
        <v>1.649</v>
      </c>
      <c r="AT387" s="14">
        <v>5.2069999999999999</v>
      </c>
      <c r="AU387" s="14">
        <v>0.96099999999999997</v>
      </c>
      <c r="AV387" s="14">
        <v>3.0230000000000001</v>
      </c>
      <c r="AW387" s="14">
        <v>477.45499999999998</v>
      </c>
      <c r="AX387" s="14">
        <v>360.98500000000001</v>
      </c>
      <c r="AY387" s="14">
        <v>417.59100000000001</v>
      </c>
      <c r="AZ387" s="14">
        <v>4.7750000000000004</v>
      </c>
      <c r="BA387" s="14">
        <v>3.61</v>
      </c>
      <c r="BB387" s="14">
        <v>4.1760000000000002</v>
      </c>
      <c r="BC387" s="14">
        <v>16.068999999999999</v>
      </c>
      <c r="BD387" s="14">
        <v>7.2569999999999997</v>
      </c>
      <c r="BE387" s="14">
        <v>15.972</v>
      </c>
      <c r="BF387" s="14">
        <v>17.766999999999999</v>
      </c>
      <c r="BG387" s="14">
        <v>29.86</v>
      </c>
      <c r="BH387" s="15">
        <v>7.4899843232886258</v>
      </c>
    </row>
    <row r="388" spans="1:60" ht="15.75" x14ac:dyDescent="0.25">
      <c r="A388" s="21">
        <v>2009</v>
      </c>
      <c r="B388" t="s">
        <v>21</v>
      </c>
      <c r="C388" s="14">
        <v>16.945</v>
      </c>
      <c r="D388" s="14">
        <v>3.76</v>
      </c>
      <c r="E388" s="14">
        <v>10.467000000000001</v>
      </c>
      <c r="F388" s="14">
        <v>12.765000000000001</v>
      </c>
      <c r="G388" s="14">
        <v>7.0209999999999999</v>
      </c>
      <c r="H388" s="14">
        <v>1.8160000000000001</v>
      </c>
      <c r="I388" s="14">
        <v>1.5669999999999999</v>
      </c>
      <c r="J388" s="14">
        <v>1.6930000000000001</v>
      </c>
      <c r="K388" s="14">
        <v>3.48</v>
      </c>
      <c r="L388" s="14">
        <v>2.9769999999999999</v>
      </c>
      <c r="M388" s="14">
        <v>3.2330000000000001</v>
      </c>
      <c r="N388" s="14">
        <v>20.158000000000001</v>
      </c>
      <c r="O388" s="14">
        <v>92.593000000000004</v>
      </c>
      <c r="P388" s="14">
        <v>21.776</v>
      </c>
      <c r="Q388" s="14">
        <v>57.878999999999998</v>
      </c>
      <c r="R388" s="14">
        <v>37.673000000000002</v>
      </c>
      <c r="S388" s="14">
        <v>37.442999999999998</v>
      </c>
      <c r="T388" s="14">
        <v>37.56</v>
      </c>
      <c r="U388" s="14">
        <v>5.4470000000000001</v>
      </c>
      <c r="V388" s="14">
        <v>7.3630000000000004</v>
      </c>
      <c r="W388" s="14">
        <v>6.3879999999999999</v>
      </c>
      <c r="X388" s="14">
        <v>19.215</v>
      </c>
      <c r="Y388" s="14">
        <v>1.5669999999999999</v>
      </c>
      <c r="Z388" s="14">
        <v>10.544</v>
      </c>
      <c r="AA388" s="14">
        <v>27.384</v>
      </c>
      <c r="AB388" s="14">
        <v>17.545999999999999</v>
      </c>
      <c r="AC388" s="14">
        <v>22.550999999999998</v>
      </c>
      <c r="AD388" s="14">
        <v>226.64</v>
      </c>
      <c r="AE388" s="14">
        <v>180.47800000000001</v>
      </c>
      <c r="AF388" s="14">
        <v>203.96199999999999</v>
      </c>
      <c r="AG388" s="14">
        <v>3.177</v>
      </c>
      <c r="AH388" s="19">
        <v>16.894174888498402</v>
      </c>
      <c r="AI388" s="19">
        <v>6.5883811959849599</v>
      </c>
      <c r="AJ388" s="19">
        <v>11.8231711270533</v>
      </c>
      <c r="AK388" s="14">
        <v>18.609000000000002</v>
      </c>
      <c r="AL388" s="14">
        <v>4.5430000000000001</v>
      </c>
      <c r="AM388" s="14">
        <v>11.699</v>
      </c>
      <c r="AN388" s="14">
        <v>55.374000000000002</v>
      </c>
      <c r="AO388" s="14">
        <v>36.972999999999999</v>
      </c>
      <c r="AP388" s="14">
        <v>46.334000000000003</v>
      </c>
      <c r="AQ388" s="14">
        <v>1.5129999999999999</v>
      </c>
      <c r="AR388" s="14">
        <v>0.627</v>
      </c>
      <c r="AS388" s="14">
        <v>1.0780000000000001</v>
      </c>
      <c r="AT388" s="14">
        <v>14.222</v>
      </c>
      <c r="AU388" s="14">
        <v>1.7230000000000001</v>
      </c>
      <c r="AV388" s="14">
        <v>8.0809999999999995</v>
      </c>
      <c r="AW388" s="14">
        <v>383.38200000000001</v>
      </c>
      <c r="AX388" s="14">
        <v>244.39699999999999</v>
      </c>
      <c r="AY388" s="14">
        <v>315.33199999999999</v>
      </c>
      <c r="AZ388" s="14">
        <v>3.8340000000000001</v>
      </c>
      <c r="BA388" s="14">
        <v>2.444</v>
      </c>
      <c r="BB388" s="14">
        <v>3.153</v>
      </c>
      <c r="BC388" s="14">
        <v>8.9120000000000008</v>
      </c>
      <c r="BD388" s="14">
        <v>13.368</v>
      </c>
      <c r="BE388" s="14">
        <v>15.965999999999999</v>
      </c>
      <c r="BF388" s="14">
        <v>17.094999999999999</v>
      </c>
      <c r="BG388" s="14">
        <v>36.295000000000002</v>
      </c>
      <c r="BH388" s="15">
        <v>8.4204413472706161</v>
      </c>
    </row>
    <row r="389" spans="1:60" ht="15.75" x14ac:dyDescent="0.25">
      <c r="A389" s="21">
        <v>2009</v>
      </c>
      <c r="B389" t="s">
        <v>22</v>
      </c>
      <c r="C389" s="14">
        <v>17.207000000000001</v>
      </c>
      <c r="D389" s="14">
        <v>4.1859999999999999</v>
      </c>
      <c r="E389" s="14">
        <v>10.534000000000001</v>
      </c>
      <c r="F389" s="14">
        <v>15.888999999999999</v>
      </c>
      <c r="G389" s="14">
        <v>15.59</v>
      </c>
      <c r="H389" s="14">
        <v>2.907</v>
      </c>
      <c r="I389" s="14">
        <v>2.3919999999999999</v>
      </c>
      <c r="J389" s="14">
        <v>2.6429999999999998</v>
      </c>
      <c r="K389" s="14">
        <v>9.35</v>
      </c>
      <c r="L389" s="14">
        <v>2.99</v>
      </c>
      <c r="M389" s="14">
        <v>6.09</v>
      </c>
      <c r="N389" s="14">
        <v>46.006999999999998</v>
      </c>
      <c r="O389" s="14">
        <v>78.177999999999997</v>
      </c>
      <c r="P389" s="14">
        <v>18.835000000000001</v>
      </c>
      <c r="Q389" s="14">
        <v>47.804000000000002</v>
      </c>
      <c r="R389" s="14">
        <v>55.942</v>
      </c>
      <c r="S389" s="14">
        <v>61.661999999999999</v>
      </c>
      <c r="T389" s="14">
        <v>58.872999999999998</v>
      </c>
      <c r="U389" s="14">
        <v>12.571</v>
      </c>
      <c r="V389" s="14">
        <v>15.92</v>
      </c>
      <c r="W389" s="14">
        <v>14.287000000000001</v>
      </c>
      <c r="X389" s="14">
        <v>14.221</v>
      </c>
      <c r="Y389" s="14">
        <v>2.1680000000000001</v>
      </c>
      <c r="Z389" s="14">
        <v>8.0820000000000007</v>
      </c>
      <c r="AA389" s="14">
        <v>59.871000000000002</v>
      </c>
      <c r="AB389" s="14">
        <v>47.536000000000001</v>
      </c>
      <c r="AC389" s="14">
        <v>53.548999999999999</v>
      </c>
      <c r="AD389" s="14">
        <v>377.37400000000002</v>
      </c>
      <c r="AE389" s="14">
        <v>330.06</v>
      </c>
      <c r="AF389" s="14">
        <v>353.12599999999998</v>
      </c>
      <c r="AG389" s="14">
        <v>9.9779999999999998</v>
      </c>
      <c r="AH389" s="19">
        <v>11.779901834151399</v>
      </c>
      <c r="AI389" s="19">
        <v>3.7973949870388899</v>
      </c>
      <c r="AJ389" s="19">
        <v>7.72186649705655</v>
      </c>
      <c r="AK389" s="14">
        <v>9.7430000000000003</v>
      </c>
      <c r="AL389" s="14">
        <v>2.3170000000000002</v>
      </c>
      <c r="AM389" s="14">
        <v>5.9370000000000003</v>
      </c>
      <c r="AN389" s="14">
        <v>56.414000000000001</v>
      </c>
      <c r="AO389" s="14">
        <v>44.92</v>
      </c>
      <c r="AP389" s="14">
        <v>50.523000000000003</v>
      </c>
      <c r="AQ389" s="14">
        <v>2.9860000000000002</v>
      </c>
      <c r="AR389" s="14">
        <v>0.97199999999999998</v>
      </c>
      <c r="AS389" s="14">
        <v>1.954</v>
      </c>
      <c r="AT389" s="14">
        <v>4.5570000000000004</v>
      </c>
      <c r="AU389" s="14">
        <v>0.747</v>
      </c>
      <c r="AV389" s="14">
        <v>2.605</v>
      </c>
      <c r="AW389" s="14">
        <v>526.89300000000003</v>
      </c>
      <c r="AX389" s="14">
        <v>410.03300000000002</v>
      </c>
      <c r="AY389" s="14">
        <v>467.04199999999997</v>
      </c>
      <c r="AZ389" s="14">
        <v>5.2690000000000001</v>
      </c>
      <c r="BA389" s="14">
        <v>4.0999999999999996</v>
      </c>
      <c r="BB389" s="14">
        <v>4.67</v>
      </c>
      <c r="BC389" s="14">
        <v>21.93</v>
      </c>
      <c r="BD389" s="14">
        <v>5.4829999999999997</v>
      </c>
      <c r="BE389" s="14">
        <v>17.085999999999999</v>
      </c>
      <c r="BF389" s="14">
        <v>19.856999999999999</v>
      </c>
      <c r="BG389" s="14">
        <v>50.637</v>
      </c>
      <c r="BH389" s="15">
        <v>5.6785300925925926</v>
      </c>
    </row>
    <row r="390" spans="1:60" ht="15.75" x14ac:dyDescent="0.25">
      <c r="A390" s="21">
        <v>2009</v>
      </c>
      <c r="B390" t="s">
        <v>23</v>
      </c>
      <c r="C390" s="14">
        <v>35.363999999999997</v>
      </c>
      <c r="D390" s="14">
        <v>6.7640000000000002</v>
      </c>
      <c r="E390" s="14">
        <v>20.995000000000001</v>
      </c>
      <c r="F390" s="14">
        <v>11.384</v>
      </c>
      <c r="G390" s="14">
        <v>20.163</v>
      </c>
      <c r="H390" s="14">
        <v>4.3129999999999997</v>
      </c>
      <c r="I390" s="14">
        <v>2.3490000000000002</v>
      </c>
      <c r="J390" s="14">
        <v>3.3260000000000001</v>
      </c>
      <c r="K390" s="14">
        <v>18.832000000000001</v>
      </c>
      <c r="L390" s="14">
        <v>5.6239999999999997</v>
      </c>
      <c r="M390" s="14">
        <v>12.196999999999999</v>
      </c>
      <c r="N390" s="14">
        <v>54.819000000000003</v>
      </c>
      <c r="O390" s="14">
        <v>190.04400000000001</v>
      </c>
      <c r="P390" s="14">
        <v>27.196999999999999</v>
      </c>
      <c r="Q390" s="14">
        <v>108.375</v>
      </c>
      <c r="R390" s="14">
        <v>50.746000000000002</v>
      </c>
      <c r="S390" s="14">
        <v>51.332000000000001</v>
      </c>
      <c r="T390" s="14">
        <v>51.04</v>
      </c>
      <c r="U390" s="14">
        <v>13.01</v>
      </c>
      <c r="V390" s="14">
        <v>14.452999999999999</v>
      </c>
      <c r="W390" s="14">
        <v>13.734999999999999</v>
      </c>
      <c r="X390" s="14">
        <v>99.046999999999997</v>
      </c>
      <c r="Y390" s="14">
        <v>5.6959999999999997</v>
      </c>
      <c r="Z390" s="14">
        <v>52.292000000000002</v>
      </c>
      <c r="AA390" s="14">
        <v>77.052999999999997</v>
      </c>
      <c r="AB390" s="14">
        <v>54.536000000000001</v>
      </c>
      <c r="AC390" s="14">
        <v>65.741</v>
      </c>
      <c r="AD390" s="14">
        <v>367.29500000000002</v>
      </c>
      <c r="AE390" s="14">
        <v>296.88400000000001</v>
      </c>
      <c r="AF390" s="14">
        <v>331.92200000000003</v>
      </c>
      <c r="AG390" s="14">
        <v>12.218999999999999</v>
      </c>
      <c r="AH390" s="19">
        <v>4.8071006645335999</v>
      </c>
      <c r="AI390" s="19">
        <v>1.55775978565225</v>
      </c>
      <c r="AJ390" s="19">
        <v>3.1926565030543101</v>
      </c>
      <c r="AK390" s="14">
        <v>6.2530000000000001</v>
      </c>
      <c r="AL390" s="14">
        <v>0.997</v>
      </c>
      <c r="AM390" s="14">
        <v>3.613</v>
      </c>
      <c r="AN390" s="14">
        <v>47.152000000000001</v>
      </c>
      <c r="AO390" s="14">
        <v>35.384</v>
      </c>
      <c r="AP390" s="14">
        <v>41.24</v>
      </c>
      <c r="AQ390" s="14">
        <v>3.738</v>
      </c>
      <c r="AR390" s="14">
        <v>1.353</v>
      </c>
      <c r="AS390" s="14">
        <v>2.5390000000000001</v>
      </c>
      <c r="AT390" s="14">
        <v>5.319</v>
      </c>
      <c r="AU390" s="14">
        <v>0.92600000000000005</v>
      </c>
      <c r="AV390" s="14">
        <v>3.1120000000000001</v>
      </c>
      <c r="AW390" s="14">
        <v>613.69100000000003</v>
      </c>
      <c r="AX390" s="14">
        <v>368.22199999999998</v>
      </c>
      <c r="AY390" s="14">
        <v>490.72899999999998</v>
      </c>
      <c r="AZ390" s="14">
        <v>6.1369999999999996</v>
      </c>
      <c r="BA390" s="14">
        <v>3.6819999999999999</v>
      </c>
      <c r="BB390" s="14">
        <v>4.907</v>
      </c>
      <c r="BC390" s="14">
        <v>14.208</v>
      </c>
      <c r="BD390" s="14">
        <v>6.5579999999999998</v>
      </c>
      <c r="BE390" s="14">
        <v>15.295999999999999</v>
      </c>
      <c r="BF390" s="14">
        <v>17.084</v>
      </c>
      <c r="BG390" s="14">
        <v>32.134</v>
      </c>
      <c r="BH390" s="15">
        <v>6.2482147957726362</v>
      </c>
    </row>
    <row r="391" spans="1:60" ht="15.75" x14ac:dyDescent="0.25">
      <c r="A391" s="21">
        <v>2009</v>
      </c>
      <c r="B391" t="s">
        <v>24</v>
      </c>
      <c r="C391" s="14">
        <v>28.745000000000001</v>
      </c>
      <c r="D391" s="14">
        <v>8.8680000000000003</v>
      </c>
      <c r="E391" s="14">
        <v>18.867999999999999</v>
      </c>
      <c r="F391" s="14">
        <v>13.685</v>
      </c>
      <c r="G391" s="14">
        <v>19.509</v>
      </c>
      <c r="H391" s="14">
        <v>4.9400000000000004</v>
      </c>
      <c r="I391" s="14">
        <v>3.8650000000000002</v>
      </c>
      <c r="J391" s="14">
        <v>4.4059999999999997</v>
      </c>
      <c r="K391" s="14">
        <v>16.468</v>
      </c>
      <c r="L391" s="14">
        <v>5.6849999999999996</v>
      </c>
      <c r="M391" s="14">
        <v>11.11</v>
      </c>
      <c r="N391" s="14">
        <v>51.457999999999998</v>
      </c>
      <c r="O391" s="14">
        <v>113.032</v>
      </c>
      <c r="P391" s="14">
        <v>28.65</v>
      </c>
      <c r="Q391" s="14">
        <v>71.179000000000002</v>
      </c>
      <c r="R391" s="14">
        <v>54.045999999999999</v>
      </c>
      <c r="S391" s="14">
        <v>59.725999999999999</v>
      </c>
      <c r="T391" s="14">
        <v>56.868000000000002</v>
      </c>
      <c r="U391" s="14">
        <v>14.896000000000001</v>
      </c>
      <c r="V391" s="14">
        <v>19.251999999999999</v>
      </c>
      <c r="W391" s="14">
        <v>17.059999999999999</v>
      </c>
      <c r="X391" s="14">
        <v>35.631</v>
      </c>
      <c r="Y391" s="14">
        <v>4.548</v>
      </c>
      <c r="Z391" s="14">
        <v>20.262</v>
      </c>
      <c r="AA391" s="14">
        <v>98.66</v>
      </c>
      <c r="AB391" s="14">
        <v>61.241999999999997</v>
      </c>
      <c r="AC391" s="14">
        <v>80.066999999999993</v>
      </c>
      <c r="AD391" s="14">
        <v>424.58199999999999</v>
      </c>
      <c r="AE391" s="14">
        <v>345.92399999999998</v>
      </c>
      <c r="AF391" s="14">
        <v>385.49799999999999</v>
      </c>
      <c r="AG391" s="14">
        <v>11.228</v>
      </c>
      <c r="AH391" s="19">
        <v>10.1017447733573</v>
      </c>
      <c r="AI391" s="19">
        <v>1.8880868016438901</v>
      </c>
      <c r="AJ391" s="19">
        <v>6.0722265619773603</v>
      </c>
      <c r="AK391" s="14">
        <v>11.827</v>
      </c>
      <c r="AL391" s="14">
        <v>1.288</v>
      </c>
      <c r="AM391" s="14">
        <v>6.5910000000000002</v>
      </c>
      <c r="AN391" s="14">
        <v>67.444999999999993</v>
      </c>
      <c r="AO391" s="14">
        <v>47.75</v>
      </c>
      <c r="AP391" s="14">
        <v>57.658999999999999</v>
      </c>
      <c r="AQ391" s="14">
        <v>6.2880000000000003</v>
      </c>
      <c r="AR391" s="14">
        <v>1.288</v>
      </c>
      <c r="AS391" s="14">
        <v>3.8039999999999998</v>
      </c>
      <c r="AT391" s="14">
        <v>8.3840000000000003</v>
      </c>
      <c r="AU391" s="14">
        <v>1.137</v>
      </c>
      <c r="AV391" s="14">
        <v>4.7830000000000004</v>
      </c>
      <c r="AW391" s="14">
        <v>616.58699999999999</v>
      </c>
      <c r="AX391" s="14">
        <v>432.17700000000002</v>
      </c>
      <c r="AY391" s="14">
        <v>525.03200000000004</v>
      </c>
      <c r="AZ391" s="14">
        <v>6.1660000000000004</v>
      </c>
      <c r="BA391" s="14">
        <v>4.3220000000000001</v>
      </c>
      <c r="BB391" s="14">
        <v>5.25</v>
      </c>
      <c r="BC391" s="14">
        <v>14.573</v>
      </c>
      <c r="BD391" s="14">
        <v>5.3689999999999998</v>
      </c>
      <c r="BE391" s="14">
        <v>14.683</v>
      </c>
      <c r="BF391" s="14">
        <v>16.271999999999998</v>
      </c>
      <c r="BG391" s="14">
        <v>40.631999999999998</v>
      </c>
      <c r="BH391" s="15">
        <v>6.7720527059187736</v>
      </c>
    </row>
    <row r="392" spans="1:60" ht="15.75" x14ac:dyDescent="0.25">
      <c r="A392" s="21">
        <v>2009</v>
      </c>
      <c r="B392" t="s">
        <v>25</v>
      </c>
      <c r="C392" s="14">
        <v>31.838000000000001</v>
      </c>
      <c r="D392" s="14">
        <v>5.7290000000000001</v>
      </c>
      <c r="E392" s="14">
        <v>18.577999999999999</v>
      </c>
      <c r="F392" s="14">
        <v>10.48</v>
      </c>
      <c r="G392" s="14">
        <v>11.724</v>
      </c>
      <c r="H392" s="14">
        <v>2.456</v>
      </c>
      <c r="I392" s="14">
        <v>2.2040000000000002</v>
      </c>
      <c r="J392" s="14">
        <v>2.3279999999999998</v>
      </c>
      <c r="K392" s="14">
        <v>6.5490000000000004</v>
      </c>
      <c r="L392" s="14">
        <v>2.9969999999999999</v>
      </c>
      <c r="M392" s="14">
        <v>4.7450000000000001</v>
      </c>
      <c r="N392" s="14">
        <v>36.564999999999998</v>
      </c>
      <c r="O392" s="14">
        <v>110.523</v>
      </c>
      <c r="P392" s="14">
        <v>20.273</v>
      </c>
      <c r="Q392" s="14">
        <v>64.686999999999998</v>
      </c>
      <c r="R392" s="14">
        <v>63.039000000000001</v>
      </c>
      <c r="S392" s="14">
        <v>73.158000000000001</v>
      </c>
      <c r="T392" s="14">
        <v>68.222999999999999</v>
      </c>
      <c r="U392" s="14">
        <v>15.464</v>
      </c>
      <c r="V392" s="14">
        <v>15.337</v>
      </c>
      <c r="W392" s="14">
        <v>15.398999999999999</v>
      </c>
      <c r="X392" s="14">
        <v>14.282</v>
      </c>
      <c r="Y392" s="14">
        <v>2.38</v>
      </c>
      <c r="Z392" s="14">
        <v>8.2370000000000001</v>
      </c>
      <c r="AA392" s="14">
        <v>50.759</v>
      </c>
      <c r="AB392" s="14">
        <v>34.110999999999997</v>
      </c>
      <c r="AC392" s="14">
        <v>42.304000000000002</v>
      </c>
      <c r="AD392" s="14">
        <v>346.03199999999998</v>
      </c>
      <c r="AE392" s="14">
        <v>293.339</v>
      </c>
      <c r="AF392" s="14">
        <v>319.315</v>
      </c>
      <c r="AG392" s="14">
        <v>7.2770000000000001</v>
      </c>
      <c r="AH392" s="19">
        <v>14.362978363703601</v>
      </c>
      <c r="AI392" s="19">
        <v>5.6905350468672502</v>
      </c>
      <c r="AJ392" s="19">
        <v>9.9533696206956002</v>
      </c>
      <c r="AK392" s="14">
        <v>12.917</v>
      </c>
      <c r="AL392" s="14">
        <v>3.3490000000000002</v>
      </c>
      <c r="AM392" s="14">
        <v>8.0579999999999998</v>
      </c>
      <c r="AN392" s="14">
        <v>66.132000000000005</v>
      </c>
      <c r="AO392" s="14">
        <v>43.631</v>
      </c>
      <c r="AP392" s="14">
        <v>54.704000000000001</v>
      </c>
      <c r="AQ392" s="14">
        <v>3.2749999999999999</v>
      </c>
      <c r="AR392" s="14">
        <v>1.1459999999999999</v>
      </c>
      <c r="AS392" s="14">
        <v>2.194</v>
      </c>
      <c r="AT392" s="14">
        <v>16.100999999999999</v>
      </c>
      <c r="AU392" s="14">
        <v>3.6139999999999999</v>
      </c>
      <c r="AV392" s="14">
        <v>9.7590000000000003</v>
      </c>
      <c r="AW392" s="14">
        <v>533.96600000000001</v>
      </c>
      <c r="AX392" s="14">
        <v>366.85</v>
      </c>
      <c r="AY392" s="14">
        <v>449.13600000000002</v>
      </c>
      <c r="AZ392" s="14">
        <v>5.34</v>
      </c>
      <c r="BA392" s="14">
        <v>3.6680000000000001</v>
      </c>
      <c r="BB392" s="14">
        <v>4.4909999999999997</v>
      </c>
      <c r="BC392" s="14">
        <v>13.499000000000001</v>
      </c>
      <c r="BD392" s="14">
        <v>8.0150000000000006</v>
      </c>
      <c r="BE392" s="14">
        <v>17.251000000000001</v>
      </c>
      <c r="BF392" s="14">
        <v>19.265000000000001</v>
      </c>
      <c r="BG392" s="14">
        <v>47.189</v>
      </c>
      <c r="BH392" s="15">
        <v>8.4940500615510874</v>
      </c>
    </row>
    <row r="393" spans="1:60" ht="15.75" x14ac:dyDescent="0.25">
      <c r="A393" s="21">
        <v>2009</v>
      </c>
      <c r="B393" t="s">
        <v>26</v>
      </c>
      <c r="C393" s="14">
        <v>19.059999999999999</v>
      </c>
      <c r="D393" s="14">
        <v>5.1920000000000002</v>
      </c>
      <c r="E393" s="14">
        <v>12.052</v>
      </c>
      <c r="F393" s="14">
        <v>16.091999999999999</v>
      </c>
      <c r="G393" s="14">
        <v>19.605</v>
      </c>
      <c r="H393" s="14">
        <v>4.6260000000000003</v>
      </c>
      <c r="I393" s="14">
        <v>3.3809999999999998</v>
      </c>
      <c r="J393" s="14">
        <v>3.9969999999999999</v>
      </c>
      <c r="K393" s="14">
        <v>10.98</v>
      </c>
      <c r="L393" s="14">
        <v>4.9509999999999996</v>
      </c>
      <c r="M393" s="14">
        <v>7.9329999999999998</v>
      </c>
      <c r="N393" s="14">
        <v>44.618000000000002</v>
      </c>
      <c r="O393" s="14">
        <v>80.742999999999995</v>
      </c>
      <c r="P393" s="14">
        <v>20.829000000000001</v>
      </c>
      <c r="Q393" s="14">
        <v>50.526000000000003</v>
      </c>
      <c r="R393" s="14">
        <v>67.173000000000002</v>
      </c>
      <c r="S393" s="14">
        <v>74.441000000000003</v>
      </c>
      <c r="T393" s="14">
        <v>70.846000000000004</v>
      </c>
      <c r="U393" s="14">
        <v>10.116</v>
      </c>
      <c r="V393" s="14">
        <v>14.429</v>
      </c>
      <c r="W393" s="14">
        <v>12.295999999999999</v>
      </c>
      <c r="X393" s="14">
        <v>16.099</v>
      </c>
      <c r="Y393" s="14">
        <v>4.1050000000000004</v>
      </c>
      <c r="Z393" s="14">
        <v>10.038</v>
      </c>
      <c r="AA393" s="14">
        <v>87.405000000000001</v>
      </c>
      <c r="AB393" s="14">
        <v>56.329000000000001</v>
      </c>
      <c r="AC393" s="14">
        <v>71.7</v>
      </c>
      <c r="AD393" s="14">
        <v>395.57499999999999</v>
      </c>
      <c r="AE393" s="14">
        <v>344.67399999999998</v>
      </c>
      <c r="AF393" s="14">
        <v>369.851</v>
      </c>
      <c r="AG393" s="14">
        <v>9.4990000000000006</v>
      </c>
      <c r="AH393" s="19">
        <v>10.047221943132699</v>
      </c>
      <c r="AI393" s="19">
        <v>2.6914594943756902</v>
      </c>
      <c r="AJ393" s="19">
        <v>6.3776955204241501</v>
      </c>
      <c r="AK393" s="14">
        <v>11.103</v>
      </c>
      <c r="AL393" s="14">
        <v>1.63</v>
      </c>
      <c r="AM393" s="14">
        <v>6.3159999999999998</v>
      </c>
      <c r="AN393" s="14">
        <v>59.401000000000003</v>
      </c>
      <c r="AO393" s="14">
        <v>42.985999999999997</v>
      </c>
      <c r="AP393" s="14">
        <v>51.167000000000002</v>
      </c>
      <c r="AQ393" s="14">
        <v>4.8730000000000002</v>
      </c>
      <c r="AR393" s="14">
        <v>2.5960000000000001</v>
      </c>
      <c r="AS393" s="14">
        <v>3.722</v>
      </c>
      <c r="AT393" s="14">
        <v>9.6839999999999993</v>
      </c>
      <c r="AU393" s="14">
        <v>1.8109999999999999</v>
      </c>
      <c r="AV393" s="14">
        <v>5.7060000000000004</v>
      </c>
      <c r="AW393" s="14">
        <v>543.79999999999995</v>
      </c>
      <c r="AX393" s="14">
        <v>415.31099999999998</v>
      </c>
      <c r="AY393" s="14">
        <v>478.988</v>
      </c>
      <c r="AZ393" s="14">
        <v>5.4379999999999997</v>
      </c>
      <c r="BA393" s="14">
        <v>4.1529999999999996</v>
      </c>
      <c r="BB393" s="14">
        <v>4.79</v>
      </c>
      <c r="BC393" s="14">
        <v>9.0869999999999997</v>
      </c>
      <c r="BD393" s="14">
        <v>1.88</v>
      </c>
      <c r="BE393" s="14">
        <v>14.847</v>
      </c>
      <c r="BF393" s="14">
        <v>16.5</v>
      </c>
      <c r="BG393" s="14">
        <v>37.713999999999999</v>
      </c>
      <c r="BH393" s="15">
        <v>9.4756195295189904</v>
      </c>
    </row>
    <row r="394" spans="1:60" ht="15.75" x14ac:dyDescent="0.25">
      <c r="A394" s="21">
        <v>2009</v>
      </c>
      <c r="B394" t="s">
        <v>27</v>
      </c>
      <c r="C394" s="14">
        <v>17.335000000000001</v>
      </c>
      <c r="D394" s="14">
        <v>4.9379999999999997</v>
      </c>
      <c r="E394" s="14">
        <v>10.945</v>
      </c>
      <c r="F394" s="14">
        <v>12.205</v>
      </c>
      <c r="G394" s="14">
        <v>13.194000000000001</v>
      </c>
      <c r="H394" s="14">
        <v>4.5529999999999999</v>
      </c>
      <c r="I394" s="14">
        <v>1.9750000000000001</v>
      </c>
      <c r="J394" s="14">
        <v>3.2240000000000002</v>
      </c>
      <c r="K394" s="14">
        <v>2.2759999999999998</v>
      </c>
      <c r="L394" s="14">
        <v>3.621</v>
      </c>
      <c r="M394" s="14">
        <v>2.97</v>
      </c>
      <c r="N394" s="14">
        <v>42.557000000000002</v>
      </c>
      <c r="O394" s="14">
        <v>67.412999999999997</v>
      </c>
      <c r="P394" s="14">
        <v>18.928999999999998</v>
      </c>
      <c r="Q394" s="14">
        <v>42.506</v>
      </c>
      <c r="R394" s="14">
        <v>81.245999999999995</v>
      </c>
      <c r="S394" s="14">
        <v>88.718000000000004</v>
      </c>
      <c r="T394" s="14">
        <v>85.097999999999999</v>
      </c>
      <c r="U394" s="14">
        <v>13.483000000000001</v>
      </c>
      <c r="V394" s="14">
        <v>15.637</v>
      </c>
      <c r="W394" s="14">
        <v>14.593</v>
      </c>
      <c r="X394" s="14">
        <v>11.031000000000001</v>
      </c>
      <c r="Y394" s="14">
        <v>1.4810000000000001</v>
      </c>
      <c r="Z394" s="14">
        <v>6.194</v>
      </c>
      <c r="AA394" s="14">
        <v>36.771000000000001</v>
      </c>
      <c r="AB394" s="14">
        <v>29.463000000000001</v>
      </c>
      <c r="AC394" s="14">
        <v>33.003999999999998</v>
      </c>
      <c r="AD394" s="14">
        <v>365.78300000000002</v>
      </c>
      <c r="AE394" s="14">
        <v>333.96899999999999</v>
      </c>
      <c r="AF394" s="14">
        <v>349.46899999999999</v>
      </c>
      <c r="AG394" s="14">
        <v>8.23</v>
      </c>
      <c r="AH394" s="19">
        <v>4.5216542019732504</v>
      </c>
      <c r="AI394" s="19">
        <v>2.1759092036607499</v>
      </c>
      <c r="AJ394" s="19">
        <v>3.3263332498054101</v>
      </c>
      <c r="AK394" s="14">
        <v>4.202</v>
      </c>
      <c r="AL394" s="14">
        <v>1.1519999999999999</v>
      </c>
      <c r="AM394" s="14">
        <v>2.63</v>
      </c>
      <c r="AN394" s="14">
        <v>58.308</v>
      </c>
      <c r="AO394" s="14">
        <v>46.087000000000003</v>
      </c>
      <c r="AP394" s="14">
        <v>52.009</v>
      </c>
      <c r="AQ394" s="14">
        <v>0.52500000000000002</v>
      </c>
      <c r="AR394" s="14">
        <v>0.49399999999999999</v>
      </c>
      <c r="AS394" s="14">
        <v>0.50900000000000001</v>
      </c>
      <c r="AT394" s="14">
        <v>3.677</v>
      </c>
      <c r="AU394" s="14">
        <v>0.82299999999999995</v>
      </c>
      <c r="AV394" s="14">
        <v>2.206</v>
      </c>
      <c r="AW394" s="14">
        <v>506.56400000000002</v>
      </c>
      <c r="AX394" s="14">
        <v>414.29300000000001</v>
      </c>
      <c r="AY394" s="14">
        <v>459.17200000000003</v>
      </c>
      <c r="AZ394" s="14">
        <v>5.0659999999999998</v>
      </c>
      <c r="BA394" s="14">
        <v>4.1429999999999998</v>
      </c>
      <c r="BB394" s="14">
        <v>4.5919999999999996</v>
      </c>
      <c r="BC394" s="14">
        <v>16.338999999999999</v>
      </c>
      <c r="BD394" s="14">
        <v>7.78</v>
      </c>
      <c r="BE394" s="14">
        <v>16.273</v>
      </c>
      <c r="BF394" s="14">
        <v>18.178000000000001</v>
      </c>
      <c r="BG394" s="14">
        <v>41.831000000000003</v>
      </c>
      <c r="BH394" s="15">
        <v>8.214177061149984</v>
      </c>
    </row>
    <row r="395" spans="1:60" ht="15.75" x14ac:dyDescent="0.25">
      <c r="A395" s="21">
        <v>2009</v>
      </c>
      <c r="B395" t="s">
        <v>36</v>
      </c>
      <c r="C395" s="14">
        <v>13.196999999999999</v>
      </c>
      <c r="D395" s="14">
        <v>3.367</v>
      </c>
      <c r="E395" s="14">
        <v>8.1210000000000004</v>
      </c>
      <c r="F395" s="14">
        <v>19.652999999999999</v>
      </c>
      <c r="G395" s="14">
        <v>15.117000000000001</v>
      </c>
      <c r="H395" s="14">
        <v>3.621</v>
      </c>
      <c r="I395" s="14">
        <v>3.5430000000000001</v>
      </c>
      <c r="J395" s="14">
        <v>3.581</v>
      </c>
      <c r="K395" s="14">
        <v>7.242</v>
      </c>
      <c r="L395" s="14">
        <v>3.7189999999999999</v>
      </c>
      <c r="M395" s="14">
        <v>5.4359999999999999</v>
      </c>
      <c r="N395" s="14">
        <v>47.576000000000001</v>
      </c>
      <c r="O395" s="14">
        <v>90.688000000000002</v>
      </c>
      <c r="P395" s="14">
        <v>20.427</v>
      </c>
      <c r="Q395" s="14">
        <v>54.436</v>
      </c>
      <c r="R395" s="14">
        <v>74.406999999999996</v>
      </c>
      <c r="S395" s="14">
        <v>82.94</v>
      </c>
      <c r="T395" s="14">
        <v>78.825999999999993</v>
      </c>
      <c r="U395" s="14">
        <v>19.338999999999999</v>
      </c>
      <c r="V395" s="14">
        <v>20.225999999999999</v>
      </c>
      <c r="W395" s="14">
        <v>19.797000000000001</v>
      </c>
      <c r="X395" s="14">
        <v>16.228000000000002</v>
      </c>
      <c r="Y395" s="14">
        <v>2.6880000000000002</v>
      </c>
      <c r="Z395" s="14">
        <v>9.25</v>
      </c>
      <c r="AA395" s="14">
        <v>72.206999999999994</v>
      </c>
      <c r="AB395" s="14">
        <v>52.588000000000001</v>
      </c>
      <c r="AC395" s="14">
        <v>62.09</v>
      </c>
      <c r="AD395" s="14">
        <v>465.53800000000001</v>
      </c>
      <c r="AE395" s="14">
        <v>393.166</v>
      </c>
      <c r="AF395" s="14">
        <v>428.23399999999998</v>
      </c>
      <c r="AG395" s="14">
        <v>11.212</v>
      </c>
      <c r="AH395" s="19">
        <v>6.8014216418342404</v>
      </c>
      <c r="AI395" s="19">
        <v>2.5081025646742101</v>
      </c>
      <c r="AJ395" s="19">
        <v>4.6141636366992103</v>
      </c>
      <c r="AK395" s="14">
        <v>7.9130000000000003</v>
      </c>
      <c r="AL395" s="14">
        <v>1.734</v>
      </c>
      <c r="AM395" s="14">
        <v>4.7220000000000004</v>
      </c>
      <c r="AN395" s="14">
        <v>77.545000000000002</v>
      </c>
      <c r="AO395" s="14">
        <v>58.618000000000002</v>
      </c>
      <c r="AP395" s="14">
        <v>67.849999999999994</v>
      </c>
      <c r="AQ395" s="14">
        <v>4.7210000000000001</v>
      </c>
      <c r="AR395" s="14">
        <v>2.9649999999999999</v>
      </c>
      <c r="AS395" s="14">
        <v>3.8140000000000001</v>
      </c>
      <c r="AT395" s="14">
        <v>14.833</v>
      </c>
      <c r="AU395" s="14">
        <v>4.6980000000000004</v>
      </c>
      <c r="AV395" s="14">
        <v>9.6</v>
      </c>
      <c r="AW395" s="14">
        <v>649.05999999999995</v>
      </c>
      <c r="AX395" s="14">
        <v>486.85899999999998</v>
      </c>
      <c r="AY395" s="14">
        <v>565.58199999999999</v>
      </c>
      <c r="AZ395" s="14">
        <v>6.4909999999999997</v>
      </c>
      <c r="BA395" s="14">
        <v>4.8689999999999998</v>
      </c>
      <c r="BB395" s="14">
        <v>5.6559999999999997</v>
      </c>
      <c r="BC395" s="14">
        <v>22.186</v>
      </c>
      <c r="BD395" s="14">
        <v>10.481</v>
      </c>
      <c r="BE395" s="14">
        <v>17.443000000000001</v>
      </c>
      <c r="BF395" s="14">
        <v>20.271000000000001</v>
      </c>
      <c r="BG395" s="14">
        <v>62.381999999999998</v>
      </c>
      <c r="BH395" s="15">
        <v>8.8072336029835938</v>
      </c>
    </row>
    <row r="396" spans="1:60" ht="15.75" x14ac:dyDescent="0.25">
      <c r="A396" s="21">
        <v>2009</v>
      </c>
      <c r="B396" t="s">
        <v>28</v>
      </c>
      <c r="C396" s="14">
        <v>18.669</v>
      </c>
      <c r="D396" s="14">
        <v>3.5169999999999999</v>
      </c>
      <c r="E396" s="14">
        <v>10.993</v>
      </c>
      <c r="F396" s="14">
        <v>17.526</v>
      </c>
      <c r="G396" s="14">
        <v>12.000999999999999</v>
      </c>
      <c r="H396" s="14">
        <v>2.9910000000000001</v>
      </c>
      <c r="I396" s="14">
        <v>2.8130000000000002</v>
      </c>
      <c r="J396" s="14">
        <v>2.9009999999999998</v>
      </c>
      <c r="K396" s="14">
        <v>4.641</v>
      </c>
      <c r="L396" s="14">
        <v>3.5169999999999999</v>
      </c>
      <c r="M396" s="14">
        <v>4.0720000000000001</v>
      </c>
      <c r="N396" s="14">
        <v>48.692999999999998</v>
      </c>
      <c r="O396" s="14">
        <v>70.239999999999995</v>
      </c>
      <c r="P396" s="14">
        <v>16.376999999999999</v>
      </c>
      <c r="Q396" s="14">
        <v>42.956000000000003</v>
      </c>
      <c r="R396" s="14">
        <v>48.064999999999998</v>
      </c>
      <c r="S396" s="14">
        <v>62.192999999999998</v>
      </c>
      <c r="T396" s="14">
        <v>55.220999999999997</v>
      </c>
      <c r="U396" s="14">
        <v>8.8699999999999992</v>
      </c>
      <c r="V396" s="14">
        <v>9.5449999999999999</v>
      </c>
      <c r="W396" s="14">
        <v>9.2119999999999997</v>
      </c>
      <c r="X396" s="14">
        <v>3.3010000000000002</v>
      </c>
      <c r="Y396" s="14">
        <v>0.30099999999999999</v>
      </c>
      <c r="Z396" s="14">
        <v>1.7809999999999999</v>
      </c>
      <c r="AA396" s="14">
        <v>88.805999999999997</v>
      </c>
      <c r="AB396" s="14">
        <v>63.198</v>
      </c>
      <c r="AC396" s="14">
        <v>75.834000000000003</v>
      </c>
      <c r="AD396" s="14">
        <v>429.178</v>
      </c>
      <c r="AE396" s="14">
        <v>369.44099999999997</v>
      </c>
      <c r="AF396" s="14">
        <v>398.91800000000001</v>
      </c>
      <c r="AG396" s="14">
        <v>10.83</v>
      </c>
      <c r="AH396" s="19">
        <v>20.365943854308501</v>
      </c>
      <c r="AI396" s="19">
        <v>4.0326049552649703</v>
      </c>
      <c r="AJ396" s="19">
        <v>12.2124701398395</v>
      </c>
      <c r="AK396" s="14">
        <v>18.875</v>
      </c>
      <c r="AL396" s="14">
        <v>3.617</v>
      </c>
      <c r="AM396" s="14">
        <v>11.146000000000001</v>
      </c>
      <c r="AN396" s="14">
        <v>75.293999999999997</v>
      </c>
      <c r="AO396" s="14">
        <v>53.451999999999998</v>
      </c>
      <c r="AP396" s="14">
        <v>64.23</v>
      </c>
      <c r="AQ396" s="14">
        <v>2.3719999999999999</v>
      </c>
      <c r="AR396" s="14">
        <v>0.40200000000000002</v>
      </c>
      <c r="AS396" s="14">
        <v>1.3740000000000001</v>
      </c>
      <c r="AT396" s="14">
        <v>10.005000000000001</v>
      </c>
      <c r="AU396" s="14">
        <v>2.11</v>
      </c>
      <c r="AV396" s="14">
        <v>6.0060000000000002</v>
      </c>
      <c r="AW396" s="14">
        <v>598.22900000000004</v>
      </c>
      <c r="AX396" s="14">
        <v>462.78100000000001</v>
      </c>
      <c r="AY396" s="14">
        <v>529.61699999999996</v>
      </c>
      <c r="AZ396" s="14">
        <v>5.9820000000000002</v>
      </c>
      <c r="BA396" s="14">
        <v>4.6280000000000001</v>
      </c>
      <c r="BB396" s="14">
        <v>5.2960000000000003</v>
      </c>
      <c r="BC396" s="14">
        <v>19.885000000000002</v>
      </c>
      <c r="BD396" s="14">
        <v>14.361000000000001</v>
      </c>
      <c r="BE396" s="14">
        <v>17.149000000000001</v>
      </c>
      <c r="BF396" s="14">
        <v>19.698</v>
      </c>
      <c r="BG396" s="14">
        <v>41.036999999999999</v>
      </c>
      <c r="BH396" s="15">
        <v>7.3046618516086665</v>
      </c>
    </row>
    <row r="397" spans="1:60" ht="15.75" x14ac:dyDescent="0.25">
      <c r="A397" s="21">
        <v>2009</v>
      </c>
      <c r="B397" t="s">
        <v>29</v>
      </c>
      <c r="C397" s="14">
        <v>15.726000000000001</v>
      </c>
      <c r="D397" s="14">
        <v>4.9340000000000002</v>
      </c>
      <c r="E397" s="14">
        <v>10.191000000000001</v>
      </c>
      <c r="F397" s="14">
        <v>8.8870000000000005</v>
      </c>
      <c r="G397" s="14">
        <v>13.592000000000001</v>
      </c>
      <c r="H397" s="14">
        <v>4.923</v>
      </c>
      <c r="I397" s="14">
        <v>3.3759999999999999</v>
      </c>
      <c r="J397" s="14">
        <v>4.13</v>
      </c>
      <c r="K397" s="14">
        <v>10.119999999999999</v>
      </c>
      <c r="L397" s="14">
        <v>5.194</v>
      </c>
      <c r="M397" s="14">
        <v>7.593</v>
      </c>
      <c r="N397" s="14">
        <v>51.924999999999997</v>
      </c>
      <c r="O397" s="14">
        <v>111.04300000000001</v>
      </c>
      <c r="P397" s="14">
        <v>26.489000000000001</v>
      </c>
      <c r="Q397" s="14">
        <v>67.671999999999997</v>
      </c>
      <c r="R397" s="14">
        <v>56.752000000000002</v>
      </c>
      <c r="S397" s="14">
        <v>62.198</v>
      </c>
      <c r="T397" s="14">
        <v>59.545999999999999</v>
      </c>
      <c r="U397" s="14">
        <v>18.462</v>
      </c>
      <c r="V397" s="14">
        <v>21.425000000000001</v>
      </c>
      <c r="W397" s="14">
        <v>19.981999999999999</v>
      </c>
      <c r="X397" s="14">
        <v>18.050999999999998</v>
      </c>
      <c r="Y397" s="14">
        <v>1.0389999999999999</v>
      </c>
      <c r="Z397" s="14">
        <v>9.3249999999999993</v>
      </c>
      <c r="AA397" s="14">
        <v>64.274000000000001</v>
      </c>
      <c r="AB397" s="14">
        <v>48.173999999999999</v>
      </c>
      <c r="AC397" s="14">
        <v>56.015999999999998</v>
      </c>
      <c r="AD397" s="14">
        <v>413.26499999999999</v>
      </c>
      <c r="AE397" s="14">
        <v>359.16500000000002</v>
      </c>
      <c r="AF397" s="14">
        <v>385.51499999999999</v>
      </c>
      <c r="AG397" s="14">
        <v>11.214</v>
      </c>
      <c r="AH397" s="19">
        <v>8.4007830990854107</v>
      </c>
      <c r="AI397" s="19">
        <v>3.8340618050763</v>
      </c>
      <c r="AJ397" s="19">
        <v>6.0640001712188303</v>
      </c>
      <c r="AK397" s="14">
        <v>6.7009999999999996</v>
      </c>
      <c r="AL397" s="14">
        <v>2.3370000000000002</v>
      </c>
      <c r="AM397" s="14">
        <v>4.4630000000000001</v>
      </c>
      <c r="AN397" s="14">
        <v>60.033999999999999</v>
      </c>
      <c r="AO397" s="14">
        <v>58.561999999999998</v>
      </c>
      <c r="AP397" s="14">
        <v>59.279000000000003</v>
      </c>
      <c r="AQ397" s="14">
        <v>1.504</v>
      </c>
      <c r="AR397" s="14">
        <v>0.64900000000000002</v>
      </c>
      <c r="AS397" s="14">
        <v>1.0660000000000001</v>
      </c>
      <c r="AT397" s="14">
        <v>2.7349999999999999</v>
      </c>
      <c r="AU397" s="14">
        <v>0.26</v>
      </c>
      <c r="AV397" s="14">
        <v>1.4650000000000001</v>
      </c>
      <c r="AW397" s="14">
        <v>601.02599999999995</v>
      </c>
      <c r="AX397" s="14">
        <v>456.29300000000001</v>
      </c>
      <c r="AY397" s="14">
        <v>526.85199999999998</v>
      </c>
      <c r="AZ397" s="14">
        <v>6.01</v>
      </c>
      <c r="BA397" s="14">
        <v>4.5629999999999997</v>
      </c>
      <c r="BB397" s="14">
        <v>5.2690000000000001</v>
      </c>
      <c r="BC397" s="14">
        <v>17.492999999999999</v>
      </c>
      <c r="BD397" s="14">
        <v>6.6349999999999998</v>
      </c>
      <c r="BE397" s="14">
        <v>16.475999999999999</v>
      </c>
      <c r="BF397" s="14">
        <v>19.212</v>
      </c>
      <c r="BG397" s="14">
        <v>48.893000000000001</v>
      </c>
      <c r="BH397" s="15">
        <v>6.0109289617486343</v>
      </c>
    </row>
    <row r="398" spans="1:60" ht="15.75" x14ac:dyDescent="0.25">
      <c r="A398" s="21">
        <v>2010</v>
      </c>
      <c r="B398" t="s">
        <v>2</v>
      </c>
      <c r="C398" s="14">
        <v>16.619</v>
      </c>
      <c r="D398" s="14">
        <v>4.4569999999999999</v>
      </c>
      <c r="E398" s="14">
        <v>10.411</v>
      </c>
      <c r="F398" s="14">
        <v>12.907</v>
      </c>
      <c r="G398" s="14">
        <v>16.474</v>
      </c>
      <c r="H398" s="14">
        <v>3.7989999999999999</v>
      </c>
      <c r="I398" s="14">
        <v>3.2639999999999998</v>
      </c>
      <c r="J398" s="14">
        <v>3.5270000000000001</v>
      </c>
      <c r="K398" s="14">
        <v>7.859</v>
      </c>
      <c r="L398" s="14">
        <v>4.0449999999999999</v>
      </c>
      <c r="M398" s="14">
        <v>5.91</v>
      </c>
      <c r="N398" s="14">
        <v>45.829000000000001</v>
      </c>
      <c r="O398" s="14">
        <v>105.60299999999999</v>
      </c>
      <c r="P398" s="14">
        <v>21.632000000000001</v>
      </c>
      <c r="Q398" s="14">
        <v>62.764000000000003</v>
      </c>
      <c r="R398" s="14">
        <v>70.683999999999997</v>
      </c>
      <c r="S398" s="14">
        <v>73.721000000000004</v>
      </c>
      <c r="T398" s="14">
        <v>72.241</v>
      </c>
      <c r="U398" s="14">
        <v>13.548999999999999</v>
      </c>
      <c r="V398" s="14">
        <v>17.178999999999998</v>
      </c>
      <c r="W398" s="14">
        <v>15.407</v>
      </c>
      <c r="X398" s="14">
        <v>41.243000000000002</v>
      </c>
      <c r="Y398" s="14">
        <v>4.0860000000000003</v>
      </c>
      <c r="Z398" s="14">
        <v>22.292999999999999</v>
      </c>
      <c r="AA398" s="14">
        <v>70.44</v>
      </c>
      <c r="AB398" s="14">
        <v>53.158000000000001</v>
      </c>
      <c r="AC398" s="14">
        <v>61.612000000000002</v>
      </c>
      <c r="AD398" s="14">
        <v>411.16300000000001</v>
      </c>
      <c r="AE398" s="14">
        <v>360.81599999999997</v>
      </c>
      <c r="AF398" s="14">
        <v>385.49900000000002</v>
      </c>
      <c r="AG398" s="14">
        <v>9.8079999999999998</v>
      </c>
      <c r="AH398" s="19">
        <v>8.0427205176306202</v>
      </c>
      <c r="AI398" s="19">
        <v>2.47418848126466</v>
      </c>
      <c r="AJ398" s="19">
        <v>5.2369191338056202</v>
      </c>
      <c r="AK398" s="14">
        <v>7.2850000000000001</v>
      </c>
      <c r="AL398" s="14">
        <v>1.5680000000000001</v>
      </c>
      <c r="AM398" s="14">
        <v>4.3620000000000001</v>
      </c>
      <c r="AN398" s="14">
        <v>62.29</v>
      </c>
      <c r="AO398" s="14">
        <v>48.963000000000001</v>
      </c>
      <c r="AP398" s="14">
        <v>55.511000000000003</v>
      </c>
      <c r="AQ398" s="14">
        <v>3.0950000000000002</v>
      </c>
      <c r="AR398" s="14">
        <v>1.4219999999999999</v>
      </c>
      <c r="AS398" s="14">
        <v>2.2400000000000002</v>
      </c>
      <c r="AT398" s="14">
        <v>7.11</v>
      </c>
      <c r="AU398" s="14">
        <v>1.4810000000000001</v>
      </c>
      <c r="AV398" s="14">
        <v>4.2320000000000002</v>
      </c>
      <c r="AW398" s="14">
        <v>590.53700000000003</v>
      </c>
      <c r="AX398" s="14">
        <v>442.05500000000001</v>
      </c>
      <c r="AY398" s="14">
        <v>514.90599999999995</v>
      </c>
      <c r="AZ398" s="14">
        <v>5.9050000000000002</v>
      </c>
      <c r="BA398" s="14">
        <v>4.4210000000000003</v>
      </c>
      <c r="BB398" s="14">
        <v>5.149</v>
      </c>
      <c r="BC398" s="14">
        <v>22.542000000000002</v>
      </c>
      <c r="BD398" s="14">
        <v>8.9239999999999995</v>
      </c>
      <c r="BE398" s="14">
        <v>15.718</v>
      </c>
      <c r="BF398" s="14">
        <v>17.850999999999999</v>
      </c>
      <c r="BG398" s="14">
        <v>42.088000000000001</v>
      </c>
      <c r="BH398" s="15">
        <v>7.7002025073919649</v>
      </c>
    </row>
    <row r="399" spans="1:60" ht="15.75" x14ac:dyDescent="0.25">
      <c r="A399" s="21">
        <v>2010</v>
      </c>
      <c r="B399" t="s">
        <v>3</v>
      </c>
      <c r="C399" s="14">
        <v>20.853000000000002</v>
      </c>
      <c r="D399" s="14">
        <v>5.6390000000000002</v>
      </c>
      <c r="E399" s="14">
        <v>13.052</v>
      </c>
      <c r="F399" s="14">
        <v>13.035</v>
      </c>
      <c r="G399" s="14">
        <v>14.664</v>
      </c>
      <c r="H399" s="14">
        <v>3.391</v>
      </c>
      <c r="I399" s="14">
        <v>3.7050000000000001</v>
      </c>
      <c r="J399" s="14">
        <v>3.552</v>
      </c>
      <c r="K399" s="14">
        <v>7.7990000000000004</v>
      </c>
      <c r="L399" s="14">
        <v>5.8</v>
      </c>
      <c r="M399" s="14">
        <v>6.8559999999999999</v>
      </c>
      <c r="N399" s="14">
        <v>40.279000000000003</v>
      </c>
      <c r="O399" s="14">
        <v>72.900999999999996</v>
      </c>
      <c r="P399" s="14">
        <v>21.588000000000001</v>
      </c>
      <c r="Q399" s="14">
        <v>46.59</v>
      </c>
      <c r="R399" s="14">
        <v>53.912999999999997</v>
      </c>
      <c r="S399" s="14">
        <v>60.898000000000003</v>
      </c>
      <c r="T399" s="14">
        <v>57.494</v>
      </c>
      <c r="U399" s="14">
        <v>13.393000000000001</v>
      </c>
      <c r="V399" s="14">
        <v>17.722000000000001</v>
      </c>
      <c r="W399" s="14">
        <v>15.695</v>
      </c>
      <c r="X399" s="14">
        <v>12.885</v>
      </c>
      <c r="Y399" s="14">
        <v>1.2889999999999999</v>
      </c>
      <c r="Z399" s="14">
        <v>6.9390000000000001</v>
      </c>
      <c r="AA399" s="14">
        <v>42.554000000000002</v>
      </c>
      <c r="AB399" s="14">
        <v>37.698999999999998</v>
      </c>
      <c r="AC399" s="14">
        <v>40.064</v>
      </c>
      <c r="AD399" s="14">
        <v>333.81799999999998</v>
      </c>
      <c r="AE399" s="14">
        <v>326.56</v>
      </c>
      <c r="AF399" s="14">
        <v>330.50900000000001</v>
      </c>
      <c r="AG399" s="14">
        <v>7.6289999999999996</v>
      </c>
      <c r="AH399" s="19">
        <v>9.1165617538528299</v>
      </c>
      <c r="AI399" s="19">
        <v>2.1267726650162899</v>
      </c>
      <c r="AJ399" s="19">
        <v>5.5860160533507504</v>
      </c>
      <c r="AK399" s="14">
        <v>6.9509999999999996</v>
      </c>
      <c r="AL399" s="14">
        <v>1.45</v>
      </c>
      <c r="AM399" s="14">
        <v>4.13</v>
      </c>
      <c r="AN399" s="14">
        <v>49.505000000000003</v>
      </c>
      <c r="AO399" s="14">
        <v>41.404000000000003</v>
      </c>
      <c r="AP399" s="14">
        <v>45.350999999999999</v>
      </c>
      <c r="AQ399" s="14">
        <v>1.3560000000000001</v>
      </c>
      <c r="AR399" s="14">
        <v>1.1279999999999999</v>
      </c>
      <c r="AS399" s="14">
        <v>1.2390000000000001</v>
      </c>
      <c r="AT399" s="14">
        <v>3.2210000000000001</v>
      </c>
      <c r="AU399" s="14">
        <v>0.48299999999999998</v>
      </c>
      <c r="AV399" s="14">
        <v>1.8169999999999999</v>
      </c>
      <c r="AW399" s="14">
        <v>461.30900000000003</v>
      </c>
      <c r="AX399" s="14">
        <v>394.54599999999999</v>
      </c>
      <c r="AY399" s="14">
        <v>427.65499999999997</v>
      </c>
      <c r="AZ399" s="14">
        <v>4.6130000000000004</v>
      </c>
      <c r="BA399" s="14">
        <v>3.9449999999999998</v>
      </c>
      <c r="BB399" s="14">
        <v>4.2770000000000001</v>
      </c>
      <c r="BC399" s="14">
        <v>4.5640000000000001</v>
      </c>
      <c r="BD399" s="14">
        <v>7.6059999999999999</v>
      </c>
      <c r="BE399" s="14">
        <v>14.079000000000001</v>
      </c>
      <c r="BF399" s="14">
        <v>15.353999999999999</v>
      </c>
      <c r="BG399" s="14">
        <v>37.448</v>
      </c>
      <c r="BH399" s="15">
        <v>6.5907729179149195</v>
      </c>
    </row>
    <row r="400" spans="1:60" ht="15.75" x14ac:dyDescent="0.25">
      <c r="A400" s="21">
        <v>2010</v>
      </c>
      <c r="B400" t="s">
        <v>4</v>
      </c>
      <c r="C400" s="14">
        <v>8.125</v>
      </c>
      <c r="D400" s="14">
        <v>3.0979999999999999</v>
      </c>
      <c r="E400" s="14">
        <v>5.6349999999999998</v>
      </c>
      <c r="F400" s="14">
        <v>13.66</v>
      </c>
      <c r="G400" s="14">
        <v>19.88</v>
      </c>
      <c r="H400" s="14">
        <v>4.59</v>
      </c>
      <c r="I400" s="14">
        <v>3.6659999999999999</v>
      </c>
      <c r="J400" s="14">
        <v>4.1319999999999997</v>
      </c>
      <c r="K400" s="14">
        <v>9.7370000000000001</v>
      </c>
      <c r="L400" s="14">
        <v>4.7409999999999997</v>
      </c>
      <c r="M400" s="14">
        <v>7.2629999999999999</v>
      </c>
      <c r="N400" s="14">
        <v>37.457999999999998</v>
      </c>
      <c r="O400" s="14">
        <v>152.32400000000001</v>
      </c>
      <c r="P400" s="14">
        <v>29.268000000000001</v>
      </c>
      <c r="Q400" s="14">
        <v>91.475999999999999</v>
      </c>
      <c r="R400" s="14">
        <v>56.686999999999998</v>
      </c>
      <c r="S400" s="14">
        <v>55.375999999999998</v>
      </c>
      <c r="T400" s="14">
        <v>56.037999999999997</v>
      </c>
      <c r="U400" s="14">
        <v>8.8070000000000004</v>
      </c>
      <c r="V400" s="14">
        <v>12.516999999999999</v>
      </c>
      <c r="W400" s="14">
        <v>10.644</v>
      </c>
      <c r="X400" s="14">
        <v>85.712999999999994</v>
      </c>
      <c r="Y400" s="14">
        <v>7.4589999999999996</v>
      </c>
      <c r="Z400" s="14">
        <v>47.052999999999997</v>
      </c>
      <c r="AA400" s="14">
        <v>71.138000000000005</v>
      </c>
      <c r="AB400" s="14">
        <v>42.86</v>
      </c>
      <c r="AC400" s="14">
        <v>57.134</v>
      </c>
      <c r="AD400" s="14">
        <v>365.428</v>
      </c>
      <c r="AE400" s="14">
        <v>292.55799999999999</v>
      </c>
      <c r="AF400" s="14">
        <v>329.40300000000002</v>
      </c>
      <c r="AG400" s="14">
        <v>7.3179999999999996</v>
      </c>
      <c r="AH400" s="19">
        <v>3.8957876795714599</v>
      </c>
      <c r="AI400" s="19">
        <v>1.17360462601412</v>
      </c>
      <c r="AJ400" s="19">
        <v>2.55669470508527</v>
      </c>
      <c r="AK400" s="14">
        <v>5.6440000000000001</v>
      </c>
      <c r="AL400" s="14">
        <v>1.0109999999999999</v>
      </c>
      <c r="AM400" s="14">
        <v>3.35</v>
      </c>
      <c r="AN400" s="14">
        <v>68.533000000000001</v>
      </c>
      <c r="AO400" s="14">
        <v>41.975000000000001</v>
      </c>
      <c r="AP400" s="14">
        <v>55.411999999999999</v>
      </c>
      <c r="AQ400" s="14">
        <v>11.536</v>
      </c>
      <c r="AR400" s="14">
        <v>3.6030000000000002</v>
      </c>
      <c r="AS400" s="14">
        <v>7.6070000000000002</v>
      </c>
      <c r="AT400" s="14">
        <v>12.28</v>
      </c>
      <c r="AU400" s="14">
        <v>4.0460000000000003</v>
      </c>
      <c r="AV400" s="14">
        <v>8.202</v>
      </c>
      <c r="AW400" s="14">
        <v>592.98400000000004</v>
      </c>
      <c r="AX400" s="14">
        <v>368.036</v>
      </c>
      <c r="AY400" s="14">
        <v>482.11399999999998</v>
      </c>
      <c r="AZ400" s="14">
        <v>5.93</v>
      </c>
      <c r="BA400" s="14">
        <v>3.68</v>
      </c>
      <c r="BB400" s="14">
        <v>4.8209999999999997</v>
      </c>
      <c r="BC400" s="14">
        <v>10.682</v>
      </c>
      <c r="BD400" s="14">
        <v>2.3370000000000002</v>
      </c>
      <c r="BE400" s="14">
        <v>12.417</v>
      </c>
      <c r="BF400" s="14">
        <v>14.026</v>
      </c>
      <c r="BG400" s="14">
        <v>41.454999999999998</v>
      </c>
      <c r="BH400" s="15">
        <v>8.8955677617715132</v>
      </c>
    </row>
    <row r="401" spans="1:60" ht="15.75" x14ac:dyDescent="0.25">
      <c r="A401" s="21">
        <v>2010</v>
      </c>
      <c r="B401" t="s">
        <v>5</v>
      </c>
      <c r="C401" s="14">
        <v>12.41</v>
      </c>
      <c r="D401" s="14">
        <v>2.5350000000000001</v>
      </c>
      <c r="E401" s="14">
        <v>7.585</v>
      </c>
      <c r="F401" s="14">
        <v>10.957000000000001</v>
      </c>
      <c r="G401" s="14">
        <v>18.87</v>
      </c>
      <c r="H401" s="14">
        <v>4.54</v>
      </c>
      <c r="I401" s="14">
        <v>2.851</v>
      </c>
      <c r="J401" s="14">
        <v>3.7149999999999999</v>
      </c>
      <c r="K401" s="14">
        <v>10.593999999999999</v>
      </c>
      <c r="L401" s="14">
        <v>4.7519999999999998</v>
      </c>
      <c r="M401" s="14">
        <v>7.74</v>
      </c>
      <c r="N401" s="14">
        <v>49.875999999999998</v>
      </c>
      <c r="O401" s="14">
        <v>78.697000000000003</v>
      </c>
      <c r="P401" s="14">
        <v>17.108000000000001</v>
      </c>
      <c r="Q401" s="14">
        <v>48.604999999999997</v>
      </c>
      <c r="R401" s="14">
        <v>44.192</v>
      </c>
      <c r="S401" s="14">
        <v>40.235999999999997</v>
      </c>
      <c r="T401" s="14">
        <v>42.259</v>
      </c>
      <c r="U401" s="14">
        <v>11.199</v>
      </c>
      <c r="V401" s="14">
        <v>12.673</v>
      </c>
      <c r="W401" s="14">
        <v>11.919</v>
      </c>
      <c r="X401" s="14">
        <v>14.226000000000001</v>
      </c>
      <c r="Y401" s="14">
        <v>3.1680000000000001</v>
      </c>
      <c r="Z401" s="14">
        <v>8.8230000000000004</v>
      </c>
      <c r="AA401" s="14">
        <v>72.340999999999994</v>
      </c>
      <c r="AB401" s="14">
        <v>39.918999999999997</v>
      </c>
      <c r="AC401" s="14">
        <v>56.5</v>
      </c>
      <c r="AD401" s="14">
        <v>311.45999999999998</v>
      </c>
      <c r="AE401" s="14">
        <v>246.80099999999999</v>
      </c>
      <c r="AF401" s="14">
        <v>280.02300000000002</v>
      </c>
      <c r="AG401" s="14">
        <v>9.6859999999999999</v>
      </c>
      <c r="AH401" s="19">
        <v>11.9651574614722</v>
      </c>
      <c r="AI401" s="19">
        <v>0</v>
      </c>
      <c r="AJ401" s="19">
        <v>6.1732967874163496</v>
      </c>
      <c r="AK401" s="14">
        <v>13.015000000000001</v>
      </c>
      <c r="AL401" s="14">
        <v>0.63400000000000001</v>
      </c>
      <c r="AM401" s="14">
        <v>6.9660000000000002</v>
      </c>
      <c r="AN401" s="14">
        <v>53.877000000000002</v>
      </c>
      <c r="AO401" s="14">
        <v>34.85</v>
      </c>
      <c r="AP401" s="14">
        <v>44.581000000000003</v>
      </c>
      <c r="AQ401" s="14">
        <v>3.0270000000000001</v>
      </c>
      <c r="AR401" s="14">
        <v>0.63400000000000001</v>
      </c>
      <c r="AS401" s="14">
        <v>1.8580000000000001</v>
      </c>
      <c r="AT401" s="14">
        <v>9.6859999999999999</v>
      </c>
      <c r="AU401" s="14">
        <v>1.2669999999999999</v>
      </c>
      <c r="AV401" s="14">
        <v>5.5730000000000004</v>
      </c>
      <c r="AW401" s="14">
        <v>447.36399999999998</v>
      </c>
      <c r="AX401" s="14">
        <v>302.24400000000003</v>
      </c>
      <c r="AY401" s="14">
        <v>376.76900000000001</v>
      </c>
      <c r="AZ401" s="14">
        <v>4.4740000000000002</v>
      </c>
      <c r="BA401" s="14">
        <v>3.0219999999999998</v>
      </c>
      <c r="BB401" s="14">
        <v>3.7679999999999998</v>
      </c>
      <c r="BC401" s="14">
        <v>3.109</v>
      </c>
      <c r="BD401" s="14">
        <v>6.218</v>
      </c>
      <c r="BE401" s="14">
        <v>13.35</v>
      </c>
      <c r="BF401" s="14">
        <v>14.427</v>
      </c>
      <c r="BG401" s="14">
        <v>30.696000000000002</v>
      </c>
      <c r="BH401" s="15">
        <v>6.9066073210037606</v>
      </c>
    </row>
    <row r="402" spans="1:60" ht="15.75" x14ac:dyDescent="0.25">
      <c r="A402" s="21">
        <v>2010</v>
      </c>
      <c r="B402" t="s">
        <v>6</v>
      </c>
      <c r="C402" s="14">
        <v>15.125</v>
      </c>
      <c r="D402" s="14">
        <v>1.89</v>
      </c>
      <c r="E402" s="14">
        <v>8.4550000000000001</v>
      </c>
      <c r="F402" s="14">
        <v>12.47</v>
      </c>
      <c r="G402" s="14">
        <v>12.007999999999999</v>
      </c>
      <c r="H402" s="14">
        <v>2.8809999999999998</v>
      </c>
      <c r="I402" s="14">
        <v>4.4889999999999999</v>
      </c>
      <c r="J402" s="14">
        <v>3.6920000000000002</v>
      </c>
      <c r="K402" s="14">
        <v>3.3610000000000002</v>
      </c>
      <c r="L402" s="14">
        <v>2.363</v>
      </c>
      <c r="M402" s="14">
        <v>2.8580000000000001</v>
      </c>
      <c r="N402" s="14">
        <v>51.343000000000004</v>
      </c>
      <c r="O402" s="14">
        <v>77.066999999999993</v>
      </c>
      <c r="P402" s="14">
        <v>17.72</v>
      </c>
      <c r="Q402" s="14">
        <v>47.155999999999999</v>
      </c>
      <c r="R402" s="14">
        <v>56.418999999999997</v>
      </c>
      <c r="S402" s="14">
        <v>63.557000000000002</v>
      </c>
      <c r="T402" s="14">
        <v>60.017000000000003</v>
      </c>
      <c r="U402" s="14">
        <v>11.044</v>
      </c>
      <c r="V402" s="14">
        <v>9.923</v>
      </c>
      <c r="W402" s="14">
        <v>10.478999999999999</v>
      </c>
      <c r="X402" s="14">
        <v>9.6029999999999998</v>
      </c>
      <c r="Y402" s="14">
        <v>2.1259999999999999</v>
      </c>
      <c r="Z402" s="14">
        <v>5.835</v>
      </c>
      <c r="AA402" s="14">
        <v>61.460999999999999</v>
      </c>
      <c r="AB402" s="14">
        <v>43.237000000000002</v>
      </c>
      <c r="AC402" s="14">
        <v>52.395000000000003</v>
      </c>
      <c r="AD402" s="14">
        <v>379.09100000000001</v>
      </c>
      <c r="AE402" s="14">
        <v>301.71699999999998</v>
      </c>
      <c r="AF402" s="14">
        <v>340.33199999999999</v>
      </c>
      <c r="AG402" s="14">
        <v>10.804</v>
      </c>
      <c r="AH402" s="19">
        <v>13.123277569819001</v>
      </c>
      <c r="AI402" s="19">
        <v>3.0784007092635202</v>
      </c>
      <c r="AJ402" s="19">
        <v>8.0634406701339501</v>
      </c>
      <c r="AK402" s="14">
        <v>12.724</v>
      </c>
      <c r="AL402" s="14">
        <v>2.1259999999999999</v>
      </c>
      <c r="AM402" s="14">
        <v>7.383</v>
      </c>
      <c r="AN402" s="14">
        <v>56.179000000000002</v>
      </c>
      <c r="AO402" s="14">
        <v>36.149000000000001</v>
      </c>
      <c r="AP402" s="14">
        <v>46.084000000000003</v>
      </c>
      <c r="AQ402" s="14">
        <v>1.681</v>
      </c>
      <c r="AR402" s="14">
        <v>1.4179999999999999</v>
      </c>
      <c r="AS402" s="14">
        <v>1.548</v>
      </c>
      <c r="AT402" s="14">
        <v>8.8829999999999991</v>
      </c>
      <c r="AU402" s="14">
        <v>1.89</v>
      </c>
      <c r="AV402" s="14">
        <v>5.359</v>
      </c>
      <c r="AW402" s="14">
        <v>535.625</v>
      </c>
      <c r="AX402" s="14">
        <v>374.96100000000001</v>
      </c>
      <c r="AY402" s="14">
        <v>454.88799999999998</v>
      </c>
      <c r="AZ402" s="14">
        <v>5.3559999999999999</v>
      </c>
      <c r="BA402" s="14">
        <v>3.75</v>
      </c>
      <c r="BB402" s="14">
        <v>4.5490000000000004</v>
      </c>
      <c r="BC402" s="14">
        <v>16.805</v>
      </c>
      <c r="BD402" s="14">
        <v>7.202</v>
      </c>
      <c r="BE402" s="14">
        <v>17.209</v>
      </c>
      <c r="BF402" s="14">
        <v>19.04</v>
      </c>
      <c r="BG402" s="14">
        <v>47.158999999999999</v>
      </c>
      <c r="BH402" s="15">
        <v>6.6022164583824567</v>
      </c>
    </row>
    <row r="403" spans="1:60" ht="15.75" x14ac:dyDescent="0.25">
      <c r="A403" s="21">
        <v>2010</v>
      </c>
      <c r="B403" t="s">
        <v>33</v>
      </c>
      <c r="C403" s="14">
        <v>14.644</v>
      </c>
      <c r="D403" s="14">
        <v>3.12</v>
      </c>
      <c r="E403" s="14">
        <v>8.8469999999999995</v>
      </c>
      <c r="F403" s="14">
        <v>13.702999999999999</v>
      </c>
      <c r="G403" s="14">
        <v>21.300999999999998</v>
      </c>
      <c r="H403" s="14">
        <v>4.3070000000000004</v>
      </c>
      <c r="I403" s="14">
        <v>3.6869999999999998</v>
      </c>
      <c r="J403" s="14">
        <v>3.9950000000000001</v>
      </c>
      <c r="K403" s="14">
        <v>11.127000000000001</v>
      </c>
      <c r="L403" s="14">
        <v>3.758</v>
      </c>
      <c r="M403" s="14">
        <v>7.42</v>
      </c>
      <c r="N403" s="14">
        <v>39.003999999999998</v>
      </c>
      <c r="O403" s="14">
        <v>101.002</v>
      </c>
      <c r="P403" s="14">
        <v>24.89</v>
      </c>
      <c r="Q403" s="14">
        <v>62.713000000000001</v>
      </c>
      <c r="R403" s="14">
        <v>74.8</v>
      </c>
      <c r="S403" s="14">
        <v>82.683000000000007</v>
      </c>
      <c r="T403" s="14">
        <v>78.766000000000005</v>
      </c>
      <c r="U403" s="14">
        <v>14.429</v>
      </c>
      <c r="V403" s="14">
        <v>17.443999999999999</v>
      </c>
      <c r="W403" s="14">
        <v>15.946</v>
      </c>
      <c r="X403" s="14">
        <v>30.006</v>
      </c>
      <c r="Y403" s="14">
        <v>4.68</v>
      </c>
      <c r="Z403" s="14">
        <v>17.265999999999998</v>
      </c>
      <c r="AA403" s="14">
        <v>93.966999999999999</v>
      </c>
      <c r="AB403" s="14">
        <v>66.799000000000007</v>
      </c>
      <c r="AC403" s="14">
        <v>80.334999999999994</v>
      </c>
      <c r="AD403" s="14">
        <v>425.97300000000001</v>
      </c>
      <c r="AE403" s="14">
        <v>377.322</v>
      </c>
      <c r="AF403" s="14">
        <v>401.53500000000003</v>
      </c>
      <c r="AG403" s="14">
        <v>8.3989999999999991</v>
      </c>
      <c r="AH403" s="19">
        <v>10.9988499448128</v>
      </c>
      <c r="AI403" s="19">
        <v>2.5598361704850898</v>
      </c>
      <c r="AJ403" s="19">
        <v>6.8220735010198998</v>
      </c>
      <c r="AK403" s="14">
        <v>10.552</v>
      </c>
      <c r="AL403" s="14">
        <v>1.56</v>
      </c>
      <c r="AM403" s="14">
        <v>6.0289999999999999</v>
      </c>
      <c r="AN403" s="14">
        <v>46.588999999999999</v>
      </c>
      <c r="AO403" s="14">
        <v>41.482999999999997</v>
      </c>
      <c r="AP403" s="14">
        <v>44.055999999999997</v>
      </c>
      <c r="AQ403" s="14">
        <v>3.0870000000000002</v>
      </c>
      <c r="AR403" s="14">
        <v>1.4179999999999999</v>
      </c>
      <c r="AS403" s="14">
        <v>2.2469999999999999</v>
      </c>
      <c r="AT403" s="14">
        <v>4.0199999999999996</v>
      </c>
      <c r="AU403" s="14">
        <v>1.276</v>
      </c>
      <c r="AV403" s="14">
        <v>2.64</v>
      </c>
      <c r="AW403" s="14">
        <v>585.69500000000005</v>
      </c>
      <c r="AX403" s="14">
        <v>456.10599999999999</v>
      </c>
      <c r="AY403" s="14">
        <v>520.57500000000005</v>
      </c>
      <c r="AZ403" s="14">
        <v>5.8570000000000002</v>
      </c>
      <c r="BA403" s="14">
        <v>4.5609999999999999</v>
      </c>
      <c r="BB403" s="14">
        <v>5.2060000000000004</v>
      </c>
      <c r="BC403" s="14">
        <v>8.5510000000000002</v>
      </c>
      <c r="BD403" s="14">
        <v>4.9880000000000004</v>
      </c>
      <c r="BE403" s="14">
        <v>13.962999999999999</v>
      </c>
      <c r="BF403" s="14">
        <v>14.829000000000001</v>
      </c>
      <c r="BG403" s="14">
        <v>42.268000000000001</v>
      </c>
      <c r="BH403" s="15">
        <v>6.0935876437540726</v>
      </c>
    </row>
    <row r="404" spans="1:60" ht="15.75" x14ac:dyDescent="0.25">
      <c r="A404" s="21">
        <v>2010</v>
      </c>
      <c r="B404" t="s">
        <v>7</v>
      </c>
      <c r="C404" s="14">
        <v>22.808</v>
      </c>
      <c r="D404" s="14">
        <v>4.8010000000000002</v>
      </c>
      <c r="E404" s="14">
        <v>13.744</v>
      </c>
      <c r="F404" s="14">
        <v>17.47</v>
      </c>
      <c r="G404" s="14">
        <v>21.414999999999999</v>
      </c>
      <c r="H404" s="14">
        <v>4.5620000000000003</v>
      </c>
      <c r="I404" s="14">
        <v>4.2009999999999996</v>
      </c>
      <c r="J404" s="14">
        <v>4.38</v>
      </c>
      <c r="K404" s="14">
        <v>11.252000000000001</v>
      </c>
      <c r="L404" s="14">
        <v>4.5010000000000003</v>
      </c>
      <c r="M404" s="14">
        <v>7.8540000000000001</v>
      </c>
      <c r="N404" s="14">
        <v>46.456000000000003</v>
      </c>
      <c r="O404" s="14">
        <v>99.138000000000005</v>
      </c>
      <c r="P404" s="14">
        <v>21.303999999999998</v>
      </c>
      <c r="Q404" s="14">
        <v>59.960999999999999</v>
      </c>
      <c r="R404" s="14">
        <v>63.253</v>
      </c>
      <c r="S404" s="14">
        <v>62.113</v>
      </c>
      <c r="T404" s="14">
        <v>62.679000000000002</v>
      </c>
      <c r="U404" s="14">
        <v>9.4269999999999996</v>
      </c>
      <c r="V404" s="14">
        <v>15.003</v>
      </c>
      <c r="W404" s="14">
        <v>12.234</v>
      </c>
      <c r="X404" s="14">
        <v>38.317</v>
      </c>
      <c r="Y404" s="14">
        <v>1.8</v>
      </c>
      <c r="Z404" s="14">
        <v>19.937000000000001</v>
      </c>
      <c r="AA404" s="14">
        <v>64.165999999999997</v>
      </c>
      <c r="AB404" s="14">
        <v>50.11</v>
      </c>
      <c r="AC404" s="14">
        <v>57.091000000000001</v>
      </c>
      <c r="AD404" s="14">
        <v>409.32299999999998</v>
      </c>
      <c r="AE404" s="14">
        <v>327.96600000000001</v>
      </c>
      <c r="AF404" s="14">
        <v>368.52300000000002</v>
      </c>
      <c r="AG404" s="14">
        <v>10.34</v>
      </c>
      <c r="AH404" s="19">
        <v>4.8459003682884303</v>
      </c>
      <c r="AI404" s="19">
        <v>4.0691428757446504</v>
      </c>
      <c r="AJ404" s="19">
        <v>4.4590015079532401</v>
      </c>
      <c r="AK404" s="14">
        <v>7.6029999999999998</v>
      </c>
      <c r="AL404" s="14">
        <v>1.8</v>
      </c>
      <c r="AM404" s="14">
        <v>4.6820000000000004</v>
      </c>
      <c r="AN404" s="14">
        <v>57.475000000000001</v>
      </c>
      <c r="AO404" s="14">
        <v>40.808</v>
      </c>
      <c r="AP404" s="14">
        <v>49.085999999999999</v>
      </c>
      <c r="AQ404" s="14">
        <v>4.8659999999999997</v>
      </c>
      <c r="AR404" s="14">
        <v>1.8</v>
      </c>
      <c r="AS404" s="14">
        <v>3.323</v>
      </c>
      <c r="AT404" s="14">
        <v>8.2110000000000003</v>
      </c>
      <c r="AU404" s="14">
        <v>1.5</v>
      </c>
      <c r="AV404" s="14">
        <v>4.8330000000000002</v>
      </c>
      <c r="AW404" s="14">
        <v>574.14599999999996</v>
      </c>
      <c r="AX404" s="14">
        <v>400.28100000000001</v>
      </c>
      <c r="AY404" s="14">
        <v>486.78300000000002</v>
      </c>
      <c r="AZ404" s="14">
        <v>5.7409999999999997</v>
      </c>
      <c r="BA404" s="14">
        <v>4.0030000000000001</v>
      </c>
      <c r="BB404" s="14">
        <v>4.8680000000000003</v>
      </c>
      <c r="BC404" s="14">
        <v>14.31</v>
      </c>
      <c r="BD404" s="14">
        <v>0</v>
      </c>
      <c r="BE404" s="14">
        <v>15.314</v>
      </c>
      <c r="BF404" s="14">
        <v>16.802</v>
      </c>
      <c r="BG404" s="14">
        <v>0</v>
      </c>
      <c r="BH404" s="15">
        <v>6.7208502657080338</v>
      </c>
    </row>
    <row r="405" spans="1:60" ht="15.75" x14ac:dyDescent="0.25">
      <c r="A405" s="21">
        <v>2010</v>
      </c>
      <c r="B405" t="s">
        <v>8</v>
      </c>
      <c r="C405" s="14">
        <v>6.266</v>
      </c>
      <c r="D405" s="14">
        <v>1.2729999999999999</v>
      </c>
      <c r="E405" s="14">
        <v>3.7250000000000001</v>
      </c>
      <c r="F405" s="14">
        <v>18.268999999999998</v>
      </c>
      <c r="G405" s="14">
        <v>11.372999999999999</v>
      </c>
      <c r="H405" s="14">
        <v>2.4319999999999999</v>
      </c>
      <c r="I405" s="14">
        <v>2.3479999999999999</v>
      </c>
      <c r="J405" s="14">
        <v>2.3889999999999998</v>
      </c>
      <c r="K405" s="14">
        <v>4.1219999999999999</v>
      </c>
      <c r="L405" s="14">
        <v>2.3079999999999998</v>
      </c>
      <c r="M405" s="14">
        <v>3.1989999999999998</v>
      </c>
      <c r="N405" s="14">
        <v>43.884999999999998</v>
      </c>
      <c r="O405" s="14">
        <v>78.114000000000004</v>
      </c>
      <c r="P405" s="14">
        <v>15.916</v>
      </c>
      <c r="Q405" s="14">
        <v>46.506999999999998</v>
      </c>
      <c r="R405" s="14">
        <v>41.756999999999998</v>
      </c>
      <c r="S405" s="14">
        <v>51.768000000000001</v>
      </c>
      <c r="T405" s="14">
        <v>46.850999999999999</v>
      </c>
      <c r="U405" s="14">
        <v>9.2750000000000004</v>
      </c>
      <c r="V405" s="14">
        <v>11.977</v>
      </c>
      <c r="W405" s="14">
        <v>10.65</v>
      </c>
      <c r="X405" s="14">
        <v>7.7080000000000002</v>
      </c>
      <c r="Y405" s="14">
        <v>0.875</v>
      </c>
      <c r="Z405" s="14">
        <v>4.2519999999999998</v>
      </c>
      <c r="AA405" s="14">
        <v>42.911000000000001</v>
      </c>
      <c r="AB405" s="14">
        <v>33.384999999999998</v>
      </c>
      <c r="AC405" s="14">
        <v>38.064</v>
      </c>
      <c r="AD405" s="14">
        <v>314.68099999999998</v>
      </c>
      <c r="AE405" s="14">
        <v>274.83600000000001</v>
      </c>
      <c r="AF405" s="14">
        <v>294.40699999999998</v>
      </c>
      <c r="AG405" s="14">
        <v>7.7910000000000004</v>
      </c>
      <c r="AH405" s="19">
        <v>3.7246413998030099</v>
      </c>
      <c r="AI405" s="19">
        <v>0.29845994667515602</v>
      </c>
      <c r="AJ405" s="19">
        <v>1.9779925505757501</v>
      </c>
      <c r="AK405" s="14">
        <v>3.2559999999999998</v>
      </c>
      <c r="AL405" s="14">
        <v>0.35799999999999998</v>
      </c>
      <c r="AM405" s="14">
        <v>1.782</v>
      </c>
      <c r="AN405" s="14">
        <v>73.456000000000003</v>
      </c>
      <c r="AO405" s="14">
        <v>61.557000000000002</v>
      </c>
      <c r="AP405" s="14">
        <v>67.400999999999996</v>
      </c>
      <c r="AQ405" s="14">
        <v>5.1109999999999998</v>
      </c>
      <c r="AR405" s="14">
        <v>3.3029999999999999</v>
      </c>
      <c r="AS405" s="14">
        <v>4.1909999999999998</v>
      </c>
      <c r="AT405" s="14">
        <v>7.2960000000000003</v>
      </c>
      <c r="AU405" s="14">
        <v>1.95</v>
      </c>
      <c r="AV405" s="14">
        <v>4.5759999999999996</v>
      </c>
      <c r="AW405" s="14">
        <v>498.28</v>
      </c>
      <c r="AX405" s="14">
        <v>383.226</v>
      </c>
      <c r="AY405" s="14">
        <v>439.77800000000002</v>
      </c>
      <c r="AZ405" s="14">
        <v>4.9829999999999997</v>
      </c>
      <c r="BA405" s="14">
        <v>3.8319999999999999</v>
      </c>
      <c r="BB405" s="14">
        <v>4.3979999999999997</v>
      </c>
      <c r="BC405" s="14">
        <v>40.607999999999997</v>
      </c>
      <c r="BD405" s="14">
        <v>32.36</v>
      </c>
      <c r="BE405" s="14">
        <v>18.43</v>
      </c>
      <c r="BF405" s="14">
        <v>22.195</v>
      </c>
      <c r="BG405" s="14">
        <v>50.795000000000002</v>
      </c>
      <c r="BH405" s="15">
        <v>5.3444836242371601</v>
      </c>
    </row>
    <row r="406" spans="1:60" ht="15.75" x14ac:dyDescent="0.25">
      <c r="A406" s="21">
        <v>2010</v>
      </c>
      <c r="B406" t="s">
        <v>9</v>
      </c>
      <c r="C406" s="14">
        <v>21.96</v>
      </c>
      <c r="D406" s="14">
        <v>9.1349999999999998</v>
      </c>
      <c r="E406" s="14">
        <v>15.685</v>
      </c>
      <c r="F406" s="14">
        <v>14.388</v>
      </c>
      <c r="G406" s="14">
        <v>20.696000000000002</v>
      </c>
      <c r="H406" s="14">
        <v>5.0540000000000003</v>
      </c>
      <c r="I406" s="14">
        <v>3.734</v>
      </c>
      <c r="J406" s="14">
        <v>4.391</v>
      </c>
      <c r="K406" s="14">
        <v>14.64</v>
      </c>
      <c r="L406" s="14">
        <v>6.5490000000000004</v>
      </c>
      <c r="M406" s="14">
        <v>10.571999999999999</v>
      </c>
      <c r="N406" s="14">
        <v>55.343000000000004</v>
      </c>
      <c r="O406" s="14">
        <v>446.86</v>
      </c>
      <c r="P406" s="14">
        <v>64</v>
      </c>
      <c r="Q406" s="14">
        <v>255.08600000000001</v>
      </c>
      <c r="R406" s="14">
        <v>66.284999999999997</v>
      </c>
      <c r="S406" s="14">
        <v>73.766999999999996</v>
      </c>
      <c r="T406" s="14">
        <v>70.075999999999993</v>
      </c>
      <c r="U406" s="14">
        <v>15.976000000000001</v>
      </c>
      <c r="V406" s="14">
        <v>18.154</v>
      </c>
      <c r="W406" s="14">
        <v>17.129000000000001</v>
      </c>
      <c r="X406" s="14">
        <v>330.26499999999999</v>
      </c>
      <c r="Y406" s="14">
        <v>33.149000000000001</v>
      </c>
      <c r="Z406" s="14">
        <v>181.19800000000001</v>
      </c>
      <c r="AA406" s="14">
        <v>94.692999999999998</v>
      </c>
      <c r="AB406" s="14">
        <v>71.756</v>
      </c>
      <c r="AC406" s="14">
        <v>83.247</v>
      </c>
      <c r="AD406" s="14">
        <v>453.541</v>
      </c>
      <c r="AE406" s="14">
        <v>388.25200000000001</v>
      </c>
      <c r="AF406" s="14">
        <v>421.17700000000002</v>
      </c>
      <c r="AG406" s="14">
        <v>11.677</v>
      </c>
      <c r="AH406" s="19">
        <v>11.974949028707201</v>
      </c>
      <c r="AI406" s="19">
        <v>2.5301843081131898</v>
      </c>
      <c r="AJ406" s="19">
        <v>7.29197866664994</v>
      </c>
      <c r="AK406" s="14">
        <v>11.792999999999999</v>
      </c>
      <c r="AL406" s="14">
        <v>1.7809999999999999</v>
      </c>
      <c r="AM406" s="14">
        <v>6.7590000000000003</v>
      </c>
      <c r="AN406" s="14">
        <v>66.052999999999997</v>
      </c>
      <c r="AO406" s="14">
        <v>49.924999999999997</v>
      </c>
      <c r="AP406" s="14">
        <v>58.030999999999999</v>
      </c>
      <c r="AQ406" s="14">
        <v>5.2279999999999998</v>
      </c>
      <c r="AR406" s="14">
        <v>2.0110000000000001</v>
      </c>
      <c r="AS406" s="14">
        <v>3.6110000000000002</v>
      </c>
      <c r="AT406" s="14">
        <v>8.0749999999999993</v>
      </c>
      <c r="AU406" s="14">
        <v>1.5509999999999999</v>
      </c>
      <c r="AV406" s="14">
        <v>4.7949999999999999</v>
      </c>
      <c r="AW406" s="14">
        <v>979.52499999999998</v>
      </c>
      <c r="AX406" s="14">
        <v>511.19600000000003</v>
      </c>
      <c r="AY406" s="14">
        <v>745.50099999999998</v>
      </c>
      <c r="AZ406" s="14">
        <v>9.7949999999999999</v>
      </c>
      <c r="BA406" s="14">
        <v>5.1120000000000001</v>
      </c>
      <c r="BB406" s="14">
        <v>7.4550000000000001</v>
      </c>
      <c r="BC406" s="14">
        <v>13.856999999999999</v>
      </c>
      <c r="BD406" s="14">
        <v>6.4859999999999998</v>
      </c>
      <c r="BE406" s="14">
        <v>13.294</v>
      </c>
      <c r="BF406" s="14">
        <v>14.736000000000001</v>
      </c>
      <c r="BG406" s="14">
        <v>59.741</v>
      </c>
      <c r="BH406" s="15">
        <v>9.4359854171134465</v>
      </c>
    </row>
    <row r="407" spans="1:60" ht="15.75" x14ac:dyDescent="0.25">
      <c r="A407" s="21">
        <v>2010</v>
      </c>
      <c r="B407" t="s">
        <v>34</v>
      </c>
      <c r="C407" s="14">
        <v>10.815</v>
      </c>
      <c r="D407" s="14">
        <v>4.1980000000000004</v>
      </c>
      <c r="E407" s="14">
        <v>7.3639999999999999</v>
      </c>
      <c r="F407" s="14">
        <v>10.289</v>
      </c>
      <c r="G407" s="14">
        <v>23.097999999999999</v>
      </c>
      <c r="H407" s="14">
        <v>6.5860000000000003</v>
      </c>
      <c r="I407" s="14">
        <v>5.5330000000000004</v>
      </c>
      <c r="J407" s="14">
        <v>6.0369999999999999</v>
      </c>
      <c r="K407" s="14">
        <v>8.0419999999999998</v>
      </c>
      <c r="L407" s="14">
        <v>6.3390000000000004</v>
      </c>
      <c r="M407" s="14">
        <v>7.1539999999999999</v>
      </c>
      <c r="N407" s="14">
        <v>44.46</v>
      </c>
      <c r="O407" s="14">
        <v>62.74</v>
      </c>
      <c r="P407" s="14">
        <v>17.341999999999999</v>
      </c>
      <c r="Q407" s="14">
        <v>39.075000000000003</v>
      </c>
      <c r="R407" s="14">
        <v>105.261</v>
      </c>
      <c r="S407" s="14">
        <v>97.650999999999996</v>
      </c>
      <c r="T407" s="14">
        <v>101.292</v>
      </c>
      <c r="U407" s="14">
        <v>14.212</v>
      </c>
      <c r="V407" s="14">
        <v>19.123000000000001</v>
      </c>
      <c r="W407" s="14">
        <v>16.773</v>
      </c>
      <c r="X407" s="14">
        <v>20.635999999999999</v>
      </c>
      <c r="Y407" s="14">
        <v>2.7349999999999999</v>
      </c>
      <c r="Z407" s="14">
        <v>11.3</v>
      </c>
      <c r="AA407" s="14">
        <v>98.86</v>
      </c>
      <c r="AB407" s="14">
        <v>90.314999999999998</v>
      </c>
      <c r="AC407" s="14">
        <v>94.403999999999996</v>
      </c>
      <c r="AD407" s="14">
        <v>513.68600000000004</v>
      </c>
      <c r="AE407" s="14">
        <v>499.91500000000002</v>
      </c>
      <c r="AF407" s="14">
        <v>506.548</v>
      </c>
      <c r="AG407" s="14">
        <v>11.624000000000001</v>
      </c>
      <c r="AH407" s="19">
        <v>7.5845562605895296</v>
      </c>
      <c r="AI407" s="19">
        <v>2.7527517686430101</v>
      </c>
      <c r="AJ407" s="19">
        <v>5.1611036872305398</v>
      </c>
      <c r="AK407" s="14">
        <v>6.9329999999999998</v>
      </c>
      <c r="AL407" s="14">
        <v>1.59</v>
      </c>
      <c r="AM407" s="14">
        <v>4.1459999999999999</v>
      </c>
      <c r="AN407" s="14">
        <v>67.247</v>
      </c>
      <c r="AO407" s="14">
        <v>52.917000000000002</v>
      </c>
      <c r="AP407" s="14">
        <v>59.807000000000002</v>
      </c>
      <c r="AQ407" s="14">
        <v>1.0629999999999999</v>
      </c>
      <c r="AR407" s="14">
        <v>0.48799999999999999</v>
      </c>
      <c r="AS407" s="14">
        <v>0.76300000000000001</v>
      </c>
      <c r="AT407" s="14">
        <v>8.5039999999999996</v>
      </c>
      <c r="AU407" s="14">
        <v>1.0389999999999999</v>
      </c>
      <c r="AV407" s="14">
        <v>4.6109999999999998</v>
      </c>
      <c r="AW407" s="14">
        <v>649.31200000000001</v>
      </c>
      <c r="AX407" s="14">
        <v>572.37900000000002</v>
      </c>
      <c r="AY407" s="14">
        <v>609.29999999999995</v>
      </c>
      <c r="AZ407" s="14">
        <v>6.4930000000000003</v>
      </c>
      <c r="BA407" s="14">
        <v>5.7240000000000002</v>
      </c>
      <c r="BB407" s="14">
        <v>6.093</v>
      </c>
      <c r="BC407" s="14">
        <v>25.984000000000002</v>
      </c>
      <c r="BD407" s="14">
        <v>3.8340000000000001</v>
      </c>
      <c r="BE407" s="14">
        <v>13.227</v>
      </c>
      <c r="BF407" s="14">
        <v>14.269</v>
      </c>
      <c r="BG407" s="14">
        <v>52.311</v>
      </c>
      <c r="BH407" s="15">
        <v>8.7965639712562975</v>
      </c>
    </row>
    <row r="408" spans="1:60" ht="15.75" x14ac:dyDescent="0.25">
      <c r="A408" s="21">
        <v>2010</v>
      </c>
      <c r="B408" t="s">
        <v>10</v>
      </c>
      <c r="C408" s="14">
        <v>17.215</v>
      </c>
      <c r="D408" s="14">
        <v>5.4169999999999998</v>
      </c>
      <c r="E408" s="14">
        <v>11.23</v>
      </c>
      <c r="F408" s="14">
        <v>12.041</v>
      </c>
      <c r="G408" s="14">
        <v>14.401999999999999</v>
      </c>
      <c r="H408" s="14">
        <v>3.1520000000000001</v>
      </c>
      <c r="I408" s="14">
        <v>2.12</v>
      </c>
      <c r="J408" s="14">
        <v>2.6280000000000001</v>
      </c>
      <c r="K408" s="14">
        <v>10.669</v>
      </c>
      <c r="L408" s="14">
        <v>4.8280000000000003</v>
      </c>
      <c r="M408" s="14">
        <v>7.7060000000000004</v>
      </c>
      <c r="N408" s="14">
        <v>46.598999999999997</v>
      </c>
      <c r="O408" s="14">
        <v>217.738</v>
      </c>
      <c r="P408" s="14">
        <v>35.564</v>
      </c>
      <c r="Q408" s="14">
        <v>125.566</v>
      </c>
      <c r="R408" s="14">
        <v>52.616</v>
      </c>
      <c r="S408" s="14">
        <v>67.123000000000005</v>
      </c>
      <c r="T408" s="14">
        <v>60.034999999999997</v>
      </c>
      <c r="U408" s="14">
        <v>14.427</v>
      </c>
      <c r="V408" s="14">
        <v>18.370999999999999</v>
      </c>
      <c r="W408" s="14">
        <v>16.427</v>
      </c>
      <c r="X408" s="14">
        <v>121.114</v>
      </c>
      <c r="Y408" s="14">
        <v>10.715999999999999</v>
      </c>
      <c r="Z408" s="14">
        <v>65.292000000000002</v>
      </c>
      <c r="AA408" s="14">
        <v>95.290999999999997</v>
      </c>
      <c r="AB408" s="14">
        <v>67.006</v>
      </c>
      <c r="AC408" s="14">
        <v>80.942999999999998</v>
      </c>
      <c r="AD408" s="14">
        <v>391.95299999999997</v>
      </c>
      <c r="AE408" s="14">
        <v>344.33199999999999</v>
      </c>
      <c r="AF408" s="14">
        <v>367.916</v>
      </c>
      <c r="AG408" s="14">
        <v>9.82</v>
      </c>
      <c r="AH408" s="19">
        <v>11.1008912429827</v>
      </c>
      <c r="AI408" s="19">
        <v>3.1739381589889102</v>
      </c>
      <c r="AJ408" s="19">
        <v>7.1388231412090901</v>
      </c>
      <c r="AK408" s="14">
        <v>8.9710000000000001</v>
      </c>
      <c r="AL408" s="14">
        <v>2.355</v>
      </c>
      <c r="AM408" s="14">
        <v>5.6150000000000002</v>
      </c>
      <c r="AN408" s="14">
        <v>53.828000000000003</v>
      </c>
      <c r="AO408" s="14">
        <v>40.627000000000002</v>
      </c>
      <c r="AP408" s="14">
        <v>47.192</v>
      </c>
      <c r="AQ408" s="14">
        <v>3.395</v>
      </c>
      <c r="AR408" s="14">
        <v>1.1779999999999999</v>
      </c>
      <c r="AS408" s="14">
        <v>2.27</v>
      </c>
      <c r="AT408" s="14">
        <v>4.1219999999999999</v>
      </c>
      <c r="AU408" s="14">
        <v>0.58899999999999997</v>
      </c>
      <c r="AV408" s="14">
        <v>2.33</v>
      </c>
      <c r="AW408" s="14">
        <v>674.43100000000004</v>
      </c>
      <c r="AX408" s="14">
        <v>429.11900000000003</v>
      </c>
      <c r="AY408" s="14">
        <v>550.82799999999997</v>
      </c>
      <c r="AZ408" s="14">
        <v>6.7439999999999998</v>
      </c>
      <c r="BA408" s="14">
        <v>4.2910000000000004</v>
      </c>
      <c r="BB408" s="14">
        <v>5.508</v>
      </c>
      <c r="BC408" s="14">
        <v>14.859</v>
      </c>
      <c r="BD408" s="14">
        <v>8.2550000000000008</v>
      </c>
      <c r="BE408" s="14">
        <v>15.366</v>
      </c>
      <c r="BF408" s="14">
        <v>17.472999999999999</v>
      </c>
      <c r="BG408" s="14">
        <v>39.954000000000001</v>
      </c>
      <c r="BH408" s="15">
        <v>7.6978398103507972</v>
      </c>
    </row>
    <row r="409" spans="1:60" ht="15.75" x14ac:dyDescent="0.25">
      <c r="A409" s="21">
        <v>2010</v>
      </c>
      <c r="B409" t="s">
        <v>11</v>
      </c>
      <c r="C409" s="14">
        <v>22.634</v>
      </c>
      <c r="D409" s="14">
        <v>5.5540000000000003</v>
      </c>
      <c r="E409" s="14">
        <v>13.782999999999999</v>
      </c>
      <c r="F409" s="14">
        <v>10.47</v>
      </c>
      <c r="G409" s="14">
        <v>13.244</v>
      </c>
      <c r="H409" s="14">
        <v>3.0049999999999999</v>
      </c>
      <c r="I409" s="14">
        <v>2.5529999999999999</v>
      </c>
      <c r="J409" s="14">
        <v>2.7709999999999999</v>
      </c>
      <c r="K409" s="14">
        <v>6.53</v>
      </c>
      <c r="L409" s="14">
        <v>3.2770000000000001</v>
      </c>
      <c r="M409" s="14">
        <v>4.8440000000000003</v>
      </c>
      <c r="N409" s="14">
        <v>52.728000000000002</v>
      </c>
      <c r="O409" s="14">
        <v>74.838999999999999</v>
      </c>
      <c r="P409" s="14">
        <v>18.661999999999999</v>
      </c>
      <c r="Q409" s="14">
        <v>45.726999999999997</v>
      </c>
      <c r="R409" s="14">
        <v>77.733000000000004</v>
      </c>
      <c r="S409" s="14">
        <v>77.891999999999996</v>
      </c>
      <c r="T409" s="14">
        <v>77.814999999999998</v>
      </c>
      <c r="U409" s="14">
        <v>14.805</v>
      </c>
      <c r="V409" s="14">
        <v>19.18</v>
      </c>
      <c r="W409" s="14">
        <v>17.071999999999999</v>
      </c>
      <c r="X409" s="14">
        <v>14.507999999999999</v>
      </c>
      <c r="Y409" s="14">
        <v>1.518</v>
      </c>
      <c r="Z409" s="14">
        <v>7.7759999999999998</v>
      </c>
      <c r="AA409" s="14">
        <v>66.528000000000006</v>
      </c>
      <c r="AB409" s="14">
        <v>50.915999999999997</v>
      </c>
      <c r="AC409" s="14">
        <v>58.436999999999998</v>
      </c>
      <c r="AD409" s="14">
        <v>407.774</v>
      </c>
      <c r="AE409" s="14">
        <v>355.99799999999999</v>
      </c>
      <c r="AF409" s="14">
        <v>380.97899999999998</v>
      </c>
      <c r="AG409" s="14">
        <v>10.426</v>
      </c>
      <c r="AH409" s="19">
        <v>10.3699700888202</v>
      </c>
      <c r="AI409" s="19">
        <v>3.4255837014333399</v>
      </c>
      <c r="AJ409" s="19">
        <v>6.8042577064004499</v>
      </c>
      <c r="AK409" s="14">
        <v>8.1999999999999993</v>
      </c>
      <c r="AL409" s="14">
        <v>2.1389999999999998</v>
      </c>
      <c r="AM409" s="14">
        <v>5.0590000000000002</v>
      </c>
      <c r="AN409" s="14">
        <v>55.359000000000002</v>
      </c>
      <c r="AO409" s="14">
        <v>46.052</v>
      </c>
      <c r="AP409" s="14">
        <v>50.679000000000002</v>
      </c>
      <c r="AQ409" s="14">
        <v>0.92800000000000005</v>
      </c>
      <c r="AR409" s="14">
        <v>0.65500000000000003</v>
      </c>
      <c r="AS409" s="14">
        <v>0.78700000000000003</v>
      </c>
      <c r="AT409" s="14">
        <v>2.968</v>
      </c>
      <c r="AU409" s="14">
        <v>0.379</v>
      </c>
      <c r="AV409" s="14">
        <v>1.627</v>
      </c>
      <c r="AW409" s="14">
        <v>545.65300000000002</v>
      </c>
      <c r="AX409" s="14">
        <v>428.30099999999999</v>
      </c>
      <c r="AY409" s="14">
        <v>485.01799999999997</v>
      </c>
      <c r="AZ409" s="14">
        <v>5.4569999999999999</v>
      </c>
      <c r="BA409" s="14">
        <v>4.2830000000000004</v>
      </c>
      <c r="BB409" s="14">
        <v>4.8499999999999996</v>
      </c>
      <c r="BC409" s="14">
        <v>10.787000000000001</v>
      </c>
      <c r="BD409" s="14">
        <v>3.202</v>
      </c>
      <c r="BE409" s="14">
        <v>16.152999999999999</v>
      </c>
      <c r="BF409" s="14">
        <v>18.41</v>
      </c>
      <c r="BG409" s="14">
        <v>34.814999999999998</v>
      </c>
      <c r="BH409" s="15">
        <v>8.620832573484309</v>
      </c>
    </row>
    <row r="410" spans="1:60" ht="15.75" x14ac:dyDescent="0.25">
      <c r="A410" s="21">
        <v>2010</v>
      </c>
      <c r="B410" t="s">
        <v>12</v>
      </c>
      <c r="C410" s="14">
        <v>9.3659999999999997</v>
      </c>
      <c r="D410" s="14">
        <v>3.194</v>
      </c>
      <c r="E410" s="14">
        <v>6.1929999999999996</v>
      </c>
      <c r="F410" s="14">
        <v>16.638000000000002</v>
      </c>
      <c r="G410" s="14">
        <v>12.835000000000001</v>
      </c>
      <c r="H410" s="14">
        <v>2.4900000000000002</v>
      </c>
      <c r="I410" s="14">
        <v>2.3530000000000002</v>
      </c>
      <c r="J410" s="14">
        <v>2.42</v>
      </c>
      <c r="K410" s="14">
        <v>5.8090000000000002</v>
      </c>
      <c r="L410" s="14">
        <v>3.194</v>
      </c>
      <c r="M410" s="14">
        <v>4.4649999999999999</v>
      </c>
      <c r="N410" s="14">
        <v>46.258000000000003</v>
      </c>
      <c r="O410" s="14">
        <v>144.69800000000001</v>
      </c>
      <c r="P410" s="14">
        <v>26.67</v>
      </c>
      <c r="Q410" s="14">
        <v>84.337999999999994</v>
      </c>
      <c r="R410" s="14">
        <v>58.210999999999999</v>
      </c>
      <c r="S410" s="14">
        <v>63.256999999999998</v>
      </c>
      <c r="T410" s="14">
        <v>60.805</v>
      </c>
      <c r="U410" s="14">
        <v>14.345000000000001</v>
      </c>
      <c r="V410" s="14">
        <v>16.585000000000001</v>
      </c>
      <c r="W410" s="14">
        <v>15.497</v>
      </c>
      <c r="X410" s="14">
        <v>82.692999999999998</v>
      </c>
      <c r="Y410" s="14">
        <v>6.3310000000000004</v>
      </c>
      <c r="Z410" s="14">
        <v>43.637999999999998</v>
      </c>
      <c r="AA410" s="14">
        <v>56.728999999999999</v>
      </c>
      <c r="AB410" s="14">
        <v>44.151000000000003</v>
      </c>
      <c r="AC410" s="14">
        <v>50.262999999999998</v>
      </c>
      <c r="AD410" s="14">
        <v>342.51</v>
      </c>
      <c r="AE410" s="14">
        <v>297.01</v>
      </c>
      <c r="AF410" s="14">
        <v>319.11900000000003</v>
      </c>
      <c r="AG410" s="14">
        <v>9.5440000000000005</v>
      </c>
      <c r="AH410" s="19">
        <v>3.6306810703852901</v>
      </c>
      <c r="AI410" s="19">
        <v>2.0448344560448199</v>
      </c>
      <c r="AJ410" s="19">
        <v>2.8238406462136401</v>
      </c>
      <c r="AK410" s="14">
        <v>3.8530000000000002</v>
      </c>
      <c r="AL410" s="14">
        <v>1.4570000000000001</v>
      </c>
      <c r="AM410" s="14">
        <v>2.621</v>
      </c>
      <c r="AN410" s="14">
        <v>62.893999999999998</v>
      </c>
      <c r="AO410" s="14">
        <v>44.151000000000003</v>
      </c>
      <c r="AP410" s="14">
        <v>53.316000000000003</v>
      </c>
      <c r="AQ410" s="14">
        <v>4.5640000000000001</v>
      </c>
      <c r="AR410" s="14">
        <v>1.681</v>
      </c>
      <c r="AS410" s="14">
        <v>3.0819999999999999</v>
      </c>
      <c r="AT410" s="14">
        <v>9.3070000000000004</v>
      </c>
      <c r="AU410" s="14">
        <v>2.4089999999999998</v>
      </c>
      <c r="AV410" s="14">
        <v>5.7610000000000001</v>
      </c>
      <c r="AW410" s="14">
        <v>568.30200000000002</v>
      </c>
      <c r="AX410" s="14">
        <v>384.64</v>
      </c>
      <c r="AY410" s="14">
        <v>474.459</v>
      </c>
      <c r="AZ410" s="14">
        <v>5.6829999999999998</v>
      </c>
      <c r="BA410" s="14">
        <v>3.8460000000000001</v>
      </c>
      <c r="BB410" s="14">
        <v>4.7450000000000001</v>
      </c>
      <c r="BC410" s="14">
        <v>17.247</v>
      </c>
      <c r="BD410" s="14">
        <v>9.4979999999999993</v>
      </c>
      <c r="BE410" s="14">
        <v>18.358000000000001</v>
      </c>
      <c r="BF410" s="14">
        <v>21.896999999999998</v>
      </c>
      <c r="BG410" s="14">
        <v>63.521000000000001</v>
      </c>
      <c r="BH410" s="15">
        <v>5.6809329194482068</v>
      </c>
    </row>
    <row r="411" spans="1:60" ht="15.75" x14ac:dyDescent="0.25">
      <c r="A411" s="21">
        <v>2010</v>
      </c>
      <c r="B411" t="s">
        <v>13</v>
      </c>
      <c r="C411" s="14">
        <v>9.8409999999999993</v>
      </c>
      <c r="D411" s="14">
        <v>1.7789999999999999</v>
      </c>
      <c r="E411" s="14">
        <v>5.67</v>
      </c>
      <c r="F411" s="14">
        <v>11.102</v>
      </c>
      <c r="G411" s="14">
        <v>10.554</v>
      </c>
      <c r="H411" s="14">
        <v>4.0430000000000001</v>
      </c>
      <c r="I411" s="14">
        <v>2.206</v>
      </c>
      <c r="J411" s="14">
        <v>3.093</v>
      </c>
      <c r="K411" s="14">
        <v>4.3490000000000002</v>
      </c>
      <c r="L411" s="14">
        <v>3.629</v>
      </c>
      <c r="M411" s="14">
        <v>3.976</v>
      </c>
      <c r="N411" s="14">
        <v>45.287999999999997</v>
      </c>
      <c r="O411" s="14">
        <v>69.271000000000001</v>
      </c>
      <c r="P411" s="14">
        <v>18.571999999999999</v>
      </c>
      <c r="Q411" s="14">
        <v>43.076000000000001</v>
      </c>
      <c r="R411" s="14">
        <v>64.311999999999998</v>
      </c>
      <c r="S411" s="14">
        <v>67.171999999999997</v>
      </c>
      <c r="T411" s="14">
        <v>65.792000000000002</v>
      </c>
      <c r="U411" s="14">
        <v>11.672000000000001</v>
      </c>
      <c r="V411" s="14">
        <v>15.228</v>
      </c>
      <c r="W411" s="14">
        <v>13.512</v>
      </c>
      <c r="X411" s="14">
        <v>8.6969999999999992</v>
      </c>
      <c r="Y411" s="14">
        <v>1.637</v>
      </c>
      <c r="Z411" s="14">
        <v>5.0439999999999996</v>
      </c>
      <c r="AA411" s="14">
        <v>68.736999999999995</v>
      </c>
      <c r="AB411" s="14">
        <v>56.926000000000002</v>
      </c>
      <c r="AC411" s="14">
        <v>62.625999999999998</v>
      </c>
      <c r="AD411" s="14">
        <v>413.79599999999999</v>
      </c>
      <c r="AE411" s="14">
        <v>345.04</v>
      </c>
      <c r="AF411" s="14">
        <v>378.25799999999998</v>
      </c>
      <c r="AG411" s="14">
        <v>9.9939999999999998</v>
      </c>
      <c r="AH411" s="19">
        <v>4.2828823390248099</v>
      </c>
      <c r="AI411" s="19">
        <v>1.1642685967652699</v>
      </c>
      <c r="AJ411" s="19">
        <v>2.6847799822804501</v>
      </c>
      <c r="AK411" s="14">
        <v>3.5859999999999999</v>
      </c>
      <c r="AL411" s="14">
        <v>0.64</v>
      </c>
      <c r="AM411" s="14">
        <v>2.0619999999999998</v>
      </c>
      <c r="AN411" s="14">
        <v>54.395000000000003</v>
      </c>
      <c r="AO411" s="14">
        <v>45.612000000000002</v>
      </c>
      <c r="AP411" s="14">
        <v>49.85</v>
      </c>
      <c r="AQ411" s="14">
        <v>1.373</v>
      </c>
      <c r="AR411" s="14">
        <v>1.0669999999999999</v>
      </c>
      <c r="AS411" s="14">
        <v>1.2150000000000001</v>
      </c>
      <c r="AT411" s="14">
        <v>2.9750000000000001</v>
      </c>
      <c r="AU411" s="14">
        <v>0.498</v>
      </c>
      <c r="AV411" s="14">
        <v>1.694</v>
      </c>
      <c r="AW411" s="14">
        <v>545.39599999999996</v>
      </c>
      <c r="AX411" s="14">
        <v>415.48599999999999</v>
      </c>
      <c r="AY411" s="14">
        <v>478.25299999999999</v>
      </c>
      <c r="AZ411" s="14">
        <v>5.4539999999999997</v>
      </c>
      <c r="BA411" s="14">
        <v>4.1550000000000002</v>
      </c>
      <c r="BB411" s="14">
        <v>4.7830000000000004</v>
      </c>
      <c r="BC411" s="14">
        <v>16.306999999999999</v>
      </c>
      <c r="BD411" s="14">
        <v>3.2610000000000001</v>
      </c>
      <c r="BE411" s="14">
        <v>16.818000000000001</v>
      </c>
      <c r="BF411" s="14">
        <v>19.425999999999998</v>
      </c>
      <c r="BG411" s="14">
        <v>52.454000000000001</v>
      </c>
      <c r="BH411" s="15">
        <v>6.6923508238826486</v>
      </c>
    </row>
    <row r="412" spans="1:60" ht="15.75" x14ac:dyDescent="0.25">
      <c r="A412" s="21">
        <v>2010</v>
      </c>
      <c r="B412" t="s">
        <v>14</v>
      </c>
      <c r="C412" s="14">
        <v>27.760999999999999</v>
      </c>
      <c r="D412" s="14">
        <v>7.907</v>
      </c>
      <c r="E412" s="14">
        <v>17.64</v>
      </c>
      <c r="F412" s="14">
        <v>11.202999999999999</v>
      </c>
      <c r="G412" s="14">
        <v>20.539000000000001</v>
      </c>
      <c r="H412" s="14">
        <v>4.3689999999999998</v>
      </c>
      <c r="I412" s="14">
        <v>3.706</v>
      </c>
      <c r="J412" s="14">
        <v>4.0309999999999997</v>
      </c>
      <c r="K412" s="14">
        <v>9.6609999999999996</v>
      </c>
      <c r="L412" s="14">
        <v>5.9240000000000004</v>
      </c>
      <c r="M412" s="14">
        <v>7.7560000000000002</v>
      </c>
      <c r="N412" s="14">
        <v>62.834000000000003</v>
      </c>
      <c r="O412" s="14">
        <v>91.614000000000004</v>
      </c>
      <c r="P412" s="14">
        <v>21.163</v>
      </c>
      <c r="Q412" s="14">
        <v>55.738999999999997</v>
      </c>
      <c r="R412" s="14">
        <v>72.698999999999998</v>
      </c>
      <c r="S412" s="14">
        <v>68.683000000000007</v>
      </c>
      <c r="T412" s="14">
        <v>70.652000000000001</v>
      </c>
      <c r="U412" s="14">
        <v>13.215999999999999</v>
      </c>
      <c r="V412" s="14">
        <v>16.466000000000001</v>
      </c>
      <c r="W412" s="14">
        <v>14.872999999999999</v>
      </c>
      <c r="X412" s="14">
        <v>25.318999999999999</v>
      </c>
      <c r="Y412" s="14">
        <v>1.931</v>
      </c>
      <c r="Z412" s="14">
        <v>13.423</v>
      </c>
      <c r="AA412" s="14">
        <v>68.738</v>
      </c>
      <c r="AB412" s="14">
        <v>53.338999999999999</v>
      </c>
      <c r="AC412" s="14">
        <v>60.887</v>
      </c>
      <c r="AD412" s="14">
        <v>429.87400000000002</v>
      </c>
      <c r="AE412" s="14">
        <v>379.08499999999998</v>
      </c>
      <c r="AF412" s="14">
        <v>404.089</v>
      </c>
      <c r="AG412" s="14">
        <v>13.188000000000001</v>
      </c>
      <c r="AH412" s="19">
        <v>9.84503629560324</v>
      </c>
      <c r="AI412" s="19">
        <v>3.5322059473870899</v>
      </c>
      <c r="AJ412" s="19">
        <v>6.6845274410461801</v>
      </c>
      <c r="AK412" s="14">
        <v>8.4939999999999998</v>
      </c>
      <c r="AL412" s="14">
        <v>2.2440000000000002</v>
      </c>
      <c r="AM412" s="14">
        <v>5.3079999999999998</v>
      </c>
      <c r="AN412" s="14">
        <v>62.984999999999999</v>
      </c>
      <c r="AO412" s="14">
        <v>52.137999999999998</v>
      </c>
      <c r="AP412" s="14">
        <v>57.454999999999998</v>
      </c>
      <c r="AQ412" s="14">
        <v>2.415</v>
      </c>
      <c r="AR412" s="14">
        <v>1.2</v>
      </c>
      <c r="AS412" s="14">
        <v>1.796</v>
      </c>
      <c r="AT412" s="14">
        <v>6.5129999999999999</v>
      </c>
      <c r="AU412" s="14">
        <v>1.1220000000000001</v>
      </c>
      <c r="AV412" s="14">
        <v>3.7650000000000001</v>
      </c>
      <c r="AW412" s="14">
        <v>588.19000000000005</v>
      </c>
      <c r="AX412" s="14">
        <v>456.58800000000002</v>
      </c>
      <c r="AY412" s="14">
        <v>521.274</v>
      </c>
      <c r="AZ412" s="14">
        <v>5.8819999999999997</v>
      </c>
      <c r="BA412" s="14">
        <v>4.5659999999999998</v>
      </c>
      <c r="BB412" s="14">
        <v>5.2130000000000001</v>
      </c>
      <c r="BC412" s="14">
        <v>12.978999999999999</v>
      </c>
      <c r="BD412" s="14">
        <v>4.9320000000000004</v>
      </c>
      <c r="BE412" s="14">
        <v>14.574999999999999</v>
      </c>
      <c r="BF412" s="14">
        <v>16.251000000000001</v>
      </c>
      <c r="BG412" s="14">
        <v>30.422999999999998</v>
      </c>
      <c r="BH412" s="15">
        <v>7.6881635240057049</v>
      </c>
    </row>
    <row r="413" spans="1:60" ht="15.75" x14ac:dyDescent="0.25">
      <c r="A413" s="21">
        <v>2010</v>
      </c>
      <c r="B413" t="s">
        <v>15</v>
      </c>
      <c r="C413" s="14">
        <v>14.727</v>
      </c>
      <c r="D413" s="14">
        <v>4.5650000000000004</v>
      </c>
      <c r="E413" s="14">
        <v>9.5370000000000008</v>
      </c>
      <c r="F413" s="14">
        <v>10.170999999999999</v>
      </c>
      <c r="G413" s="14">
        <v>14.752000000000001</v>
      </c>
      <c r="H413" s="14">
        <v>2.9689999999999999</v>
      </c>
      <c r="I413" s="14">
        <v>3.0939999999999999</v>
      </c>
      <c r="J413" s="14">
        <v>3.0329999999999999</v>
      </c>
      <c r="K413" s="14">
        <v>4.83</v>
      </c>
      <c r="L413" s="14">
        <v>2.867</v>
      </c>
      <c r="M413" s="14">
        <v>3.8250000000000002</v>
      </c>
      <c r="N413" s="14">
        <v>33.064</v>
      </c>
      <c r="O413" s="14">
        <v>75.099999999999994</v>
      </c>
      <c r="P413" s="14">
        <v>18.122</v>
      </c>
      <c r="Q413" s="14">
        <v>45.975999999999999</v>
      </c>
      <c r="R413" s="14">
        <v>75.641000000000005</v>
      </c>
      <c r="S413" s="14">
        <v>74.863</v>
      </c>
      <c r="T413" s="14">
        <v>75.242999999999995</v>
      </c>
      <c r="U413" s="14">
        <v>11.943</v>
      </c>
      <c r="V413" s="14">
        <v>15.166</v>
      </c>
      <c r="W413" s="14">
        <v>13.593</v>
      </c>
      <c r="X413" s="14">
        <v>25.957000000000001</v>
      </c>
      <c r="Y413" s="14">
        <v>3.6850000000000001</v>
      </c>
      <c r="Z413" s="14">
        <v>14.558999999999999</v>
      </c>
      <c r="AA413" s="14">
        <v>49.326999999999998</v>
      </c>
      <c r="AB413" s="14">
        <v>38.795999999999999</v>
      </c>
      <c r="AC413" s="14">
        <v>43.941000000000003</v>
      </c>
      <c r="AD413" s="14">
        <v>361.339</v>
      </c>
      <c r="AE413" s="14">
        <v>321.24700000000001</v>
      </c>
      <c r="AF413" s="14">
        <v>340.86799999999999</v>
      </c>
      <c r="AG413" s="14">
        <v>6.6769999999999996</v>
      </c>
      <c r="AH413" s="19">
        <v>7.4781568256441604</v>
      </c>
      <c r="AI413" s="19">
        <v>3.0890437453213901</v>
      </c>
      <c r="AJ413" s="19">
        <v>5.2690106335544797</v>
      </c>
      <c r="AK413" s="14">
        <v>5.3440000000000003</v>
      </c>
      <c r="AL413" s="14">
        <v>1.66</v>
      </c>
      <c r="AM413" s="14">
        <v>3.4580000000000002</v>
      </c>
      <c r="AN413" s="14">
        <v>56.360999999999997</v>
      </c>
      <c r="AO413" s="14">
        <v>45.234999999999999</v>
      </c>
      <c r="AP413" s="14">
        <v>50.683</v>
      </c>
      <c r="AQ413" s="14">
        <v>1.0029999999999999</v>
      </c>
      <c r="AR413" s="14">
        <v>0.51600000000000001</v>
      </c>
      <c r="AS413" s="14">
        <v>0.753</v>
      </c>
      <c r="AT413" s="14">
        <v>4.6710000000000003</v>
      </c>
      <c r="AU413" s="14">
        <v>0.65400000000000003</v>
      </c>
      <c r="AV413" s="14">
        <v>2.6139999999999999</v>
      </c>
      <c r="AW413" s="14">
        <v>495.03</v>
      </c>
      <c r="AX413" s="14">
        <v>386.66500000000002</v>
      </c>
      <c r="AY413" s="14">
        <v>439.71100000000001</v>
      </c>
      <c r="AZ413" s="14">
        <v>4.95</v>
      </c>
      <c r="BA413" s="14">
        <v>3.867</v>
      </c>
      <c r="BB413" s="14">
        <v>4.3970000000000002</v>
      </c>
      <c r="BC413" s="14">
        <v>45.167999999999999</v>
      </c>
      <c r="BD413" s="14">
        <v>9.2620000000000005</v>
      </c>
      <c r="BE413" s="14">
        <v>15.05</v>
      </c>
      <c r="BF413" s="14">
        <v>17.047000000000001</v>
      </c>
      <c r="BG413" s="14">
        <v>37.552</v>
      </c>
      <c r="BH413" s="15">
        <v>8.8484404781439725</v>
      </c>
    </row>
    <row r="414" spans="1:60" ht="15.75" x14ac:dyDescent="0.25">
      <c r="A414" s="21">
        <v>2010</v>
      </c>
      <c r="B414" t="s">
        <v>35</v>
      </c>
      <c r="C414" s="14">
        <v>27.896000000000001</v>
      </c>
      <c r="D414" s="14">
        <v>6.7889999999999997</v>
      </c>
      <c r="E414" s="14">
        <v>17.015999999999998</v>
      </c>
      <c r="F414" s="14">
        <v>14.45</v>
      </c>
      <c r="G414" s="14">
        <v>16.527000000000001</v>
      </c>
      <c r="H414" s="14">
        <v>4.835</v>
      </c>
      <c r="I414" s="14">
        <v>3.7429999999999999</v>
      </c>
      <c r="J414" s="14">
        <v>4.2709999999999999</v>
      </c>
      <c r="K414" s="14">
        <v>8.2759999999999998</v>
      </c>
      <c r="L414" s="14">
        <v>5.2220000000000004</v>
      </c>
      <c r="M414" s="14">
        <v>6.6980000000000004</v>
      </c>
      <c r="N414" s="14">
        <v>67.296999999999997</v>
      </c>
      <c r="O414" s="14">
        <v>112.095</v>
      </c>
      <c r="P414" s="14">
        <v>25.414000000000001</v>
      </c>
      <c r="Q414" s="14">
        <v>67.412000000000006</v>
      </c>
      <c r="R414" s="14">
        <v>79.643000000000001</v>
      </c>
      <c r="S414" s="14">
        <v>82.900999999999996</v>
      </c>
      <c r="T414" s="14">
        <v>81.325999999999993</v>
      </c>
      <c r="U414" s="14">
        <v>15.481999999999999</v>
      </c>
      <c r="V414" s="14">
        <v>22.977</v>
      </c>
      <c r="W414" s="14">
        <v>19.353999999999999</v>
      </c>
      <c r="X414" s="14">
        <v>31.661999999999999</v>
      </c>
      <c r="Y414" s="14">
        <v>3.09</v>
      </c>
      <c r="Z414" s="14">
        <v>16.948</v>
      </c>
      <c r="AA414" s="14">
        <v>62.951999999999998</v>
      </c>
      <c r="AB414" s="14">
        <v>47.478000000000002</v>
      </c>
      <c r="AC414" s="14">
        <v>54.959000000000003</v>
      </c>
      <c r="AD414" s="14">
        <v>447.58800000000002</v>
      </c>
      <c r="AE414" s="14">
        <v>375.95</v>
      </c>
      <c r="AF414" s="14">
        <v>410.63</v>
      </c>
      <c r="AG414" s="14">
        <v>14.692</v>
      </c>
      <c r="AH414" s="19">
        <v>5.9503931509760504</v>
      </c>
      <c r="AI414" s="19">
        <v>2.1967984553038198</v>
      </c>
      <c r="AJ414" s="19">
        <v>4.0275532022009397</v>
      </c>
      <c r="AK414" s="14">
        <v>5.7190000000000003</v>
      </c>
      <c r="AL414" s="14">
        <v>1.218</v>
      </c>
      <c r="AM414" s="14">
        <v>3.3940000000000001</v>
      </c>
      <c r="AN414" s="14">
        <v>54.954999999999998</v>
      </c>
      <c r="AO414" s="14">
        <v>47.695</v>
      </c>
      <c r="AP414" s="14">
        <v>51.273000000000003</v>
      </c>
      <c r="AQ414" s="14">
        <v>1.627</v>
      </c>
      <c r="AR414" s="14">
        <v>0.87</v>
      </c>
      <c r="AS414" s="14">
        <v>1.236</v>
      </c>
      <c r="AT414" s="14">
        <v>4.3239999999999998</v>
      </c>
      <c r="AU414" s="14">
        <v>0.60899999999999999</v>
      </c>
      <c r="AV414" s="14">
        <v>2.4049999999999998</v>
      </c>
      <c r="AW414" s="14">
        <v>629.19000000000005</v>
      </c>
      <c r="AX414" s="14">
        <v>462.02800000000002</v>
      </c>
      <c r="AY414" s="14">
        <v>543.11599999999999</v>
      </c>
      <c r="AZ414" s="14">
        <v>6.2919999999999998</v>
      </c>
      <c r="BA414" s="14">
        <v>4.62</v>
      </c>
      <c r="BB414" s="14">
        <v>5.431</v>
      </c>
      <c r="BC414" s="14">
        <v>23.38</v>
      </c>
      <c r="BD414" s="14">
        <v>10.532</v>
      </c>
      <c r="BE414" s="14">
        <v>16.866</v>
      </c>
      <c r="BF414" s="14">
        <v>19.734000000000002</v>
      </c>
      <c r="BG414" s="14">
        <v>49.436999999999998</v>
      </c>
      <c r="BH414" s="15">
        <v>6.769777132076233</v>
      </c>
    </row>
    <row r="415" spans="1:60" ht="15.75" x14ac:dyDescent="0.25">
      <c r="A415" s="21">
        <v>2010</v>
      </c>
      <c r="B415" t="s">
        <v>16</v>
      </c>
      <c r="C415" s="14">
        <v>13.938000000000001</v>
      </c>
      <c r="D415" s="14">
        <v>3.8479999999999999</v>
      </c>
      <c r="E415" s="14">
        <v>8.7249999999999996</v>
      </c>
      <c r="F415" s="14">
        <v>17.443000000000001</v>
      </c>
      <c r="G415" s="14">
        <v>17.045999999999999</v>
      </c>
      <c r="H415" s="14">
        <v>4.2270000000000003</v>
      </c>
      <c r="I415" s="14">
        <v>3.9550000000000001</v>
      </c>
      <c r="J415" s="14">
        <v>4.0860000000000003</v>
      </c>
      <c r="K415" s="14">
        <v>8.2249999999999996</v>
      </c>
      <c r="L415" s="14">
        <v>3.8479999999999999</v>
      </c>
      <c r="M415" s="14">
        <v>5.9640000000000004</v>
      </c>
      <c r="N415" s="14">
        <v>45.218000000000004</v>
      </c>
      <c r="O415" s="14">
        <v>99.847999999999999</v>
      </c>
      <c r="P415" s="14">
        <v>19.238</v>
      </c>
      <c r="Q415" s="14">
        <v>58.201000000000001</v>
      </c>
      <c r="R415" s="14">
        <v>82.94</v>
      </c>
      <c r="S415" s="14">
        <v>87.212999999999994</v>
      </c>
      <c r="T415" s="14">
        <v>85.203000000000003</v>
      </c>
      <c r="U415" s="14">
        <v>16.222999999999999</v>
      </c>
      <c r="V415" s="14">
        <v>17.956</v>
      </c>
      <c r="W415" s="14">
        <v>17.117999999999999</v>
      </c>
      <c r="X415" s="14">
        <v>49.466999999999999</v>
      </c>
      <c r="Y415" s="14">
        <v>4.1680000000000001</v>
      </c>
      <c r="Z415" s="14">
        <v>26.062999999999999</v>
      </c>
      <c r="AA415" s="14">
        <v>63.061999999999998</v>
      </c>
      <c r="AB415" s="14">
        <v>48.63</v>
      </c>
      <c r="AC415" s="14">
        <v>55.606000000000002</v>
      </c>
      <c r="AD415" s="14">
        <v>438.80700000000002</v>
      </c>
      <c r="AE415" s="14">
        <v>397.69499999999999</v>
      </c>
      <c r="AF415" s="14">
        <v>417.73200000000003</v>
      </c>
      <c r="AG415" s="14">
        <v>10.51</v>
      </c>
      <c r="AH415" s="19">
        <v>3.95452900038633</v>
      </c>
      <c r="AI415" s="19">
        <v>1.77350559984393</v>
      </c>
      <c r="AJ415" s="19">
        <v>2.8483621917397501</v>
      </c>
      <c r="AK415" s="14">
        <v>3.6560000000000001</v>
      </c>
      <c r="AL415" s="14">
        <v>1.389</v>
      </c>
      <c r="AM415" s="14">
        <v>2.4849999999999999</v>
      </c>
      <c r="AN415" s="14">
        <v>61.12</v>
      </c>
      <c r="AO415" s="14">
        <v>49.271000000000001</v>
      </c>
      <c r="AP415" s="14">
        <v>54.997999999999998</v>
      </c>
      <c r="AQ415" s="14">
        <v>1.9419999999999999</v>
      </c>
      <c r="AR415" s="14">
        <v>1.1759999999999999</v>
      </c>
      <c r="AS415" s="14">
        <v>1.546</v>
      </c>
      <c r="AT415" s="14">
        <v>5.9409999999999998</v>
      </c>
      <c r="AU415" s="14">
        <v>1.496</v>
      </c>
      <c r="AV415" s="14">
        <v>3.6440000000000001</v>
      </c>
      <c r="AW415" s="14">
        <v>607.65899999999999</v>
      </c>
      <c r="AX415" s="14">
        <v>474.755</v>
      </c>
      <c r="AY415" s="14">
        <v>539.15899999999999</v>
      </c>
      <c r="AZ415" s="14">
        <v>6.077</v>
      </c>
      <c r="BA415" s="14">
        <v>4.7480000000000002</v>
      </c>
      <c r="BB415" s="14">
        <v>5.3920000000000003</v>
      </c>
      <c r="BC415" s="14">
        <v>10.125999999999999</v>
      </c>
      <c r="BD415" s="14">
        <v>8.9350000000000005</v>
      </c>
      <c r="BE415" s="14">
        <v>15.932</v>
      </c>
      <c r="BF415" s="14">
        <v>18.158999999999999</v>
      </c>
      <c r="BG415" s="14">
        <v>30.064</v>
      </c>
      <c r="BH415" s="15">
        <v>7.9971138235824659</v>
      </c>
    </row>
    <row r="416" spans="1:60" ht="15.75" x14ac:dyDescent="0.25">
      <c r="A416" s="21">
        <v>2010</v>
      </c>
      <c r="B416" t="s">
        <v>17</v>
      </c>
      <c r="C416" s="14">
        <v>26.132000000000001</v>
      </c>
      <c r="D416" s="14">
        <v>7.9489999999999998</v>
      </c>
      <c r="E416" s="14">
        <v>17.02</v>
      </c>
      <c r="F416" s="14">
        <v>16.478000000000002</v>
      </c>
      <c r="G416" s="14">
        <v>14.374000000000001</v>
      </c>
      <c r="H416" s="14">
        <v>2.5409999999999999</v>
      </c>
      <c r="I416" s="14">
        <v>2.3490000000000002</v>
      </c>
      <c r="J416" s="14">
        <v>2.444</v>
      </c>
      <c r="K416" s="14">
        <v>11.250999999999999</v>
      </c>
      <c r="L416" s="14">
        <v>5.7809999999999997</v>
      </c>
      <c r="M416" s="14">
        <v>8.51</v>
      </c>
      <c r="N416" s="14">
        <v>59.271000000000001</v>
      </c>
      <c r="O416" s="14">
        <v>158.24700000000001</v>
      </c>
      <c r="P416" s="14">
        <v>28.905999999999999</v>
      </c>
      <c r="Q416" s="14">
        <v>93.43</v>
      </c>
      <c r="R416" s="14">
        <v>60.975999999999999</v>
      </c>
      <c r="S416" s="14">
        <v>65.760000000000005</v>
      </c>
      <c r="T416" s="14">
        <v>63.372999999999998</v>
      </c>
      <c r="U416" s="14">
        <v>15.061999999999999</v>
      </c>
      <c r="V416" s="14">
        <v>19.692</v>
      </c>
      <c r="W416" s="14">
        <v>17.382000000000001</v>
      </c>
      <c r="X416" s="14">
        <v>85.111999999999995</v>
      </c>
      <c r="Y416" s="14">
        <v>7.9489999999999998</v>
      </c>
      <c r="Z416" s="14">
        <v>46.444000000000003</v>
      </c>
      <c r="AA416" s="14">
        <v>76.22</v>
      </c>
      <c r="AB416" s="14">
        <v>55.823999999999998</v>
      </c>
      <c r="AC416" s="14">
        <v>65.998999999999995</v>
      </c>
      <c r="AD416" s="14">
        <v>415.57900000000001</v>
      </c>
      <c r="AE416" s="14">
        <v>349.21499999999997</v>
      </c>
      <c r="AF416" s="14">
        <v>382.322</v>
      </c>
      <c r="AG416" s="14">
        <v>13.429</v>
      </c>
      <c r="AH416" s="19">
        <v>9.2677049748064793</v>
      </c>
      <c r="AI416" s="19">
        <v>2.9644854641396101</v>
      </c>
      <c r="AJ416" s="19">
        <v>6.1363396488540998</v>
      </c>
      <c r="AK416" s="14">
        <v>7.0780000000000003</v>
      </c>
      <c r="AL416" s="14">
        <v>1.2649999999999999</v>
      </c>
      <c r="AM416" s="14">
        <v>4.165</v>
      </c>
      <c r="AN416" s="14">
        <v>54.624000000000002</v>
      </c>
      <c r="AO416" s="14">
        <v>44.804000000000002</v>
      </c>
      <c r="AP416" s="14">
        <v>49.703000000000003</v>
      </c>
      <c r="AQ416" s="14">
        <v>4.1740000000000004</v>
      </c>
      <c r="AR416" s="14">
        <v>0.72299999999999998</v>
      </c>
      <c r="AS416" s="14">
        <v>2.444</v>
      </c>
      <c r="AT416" s="14">
        <v>9.4369999999999994</v>
      </c>
      <c r="AU416" s="14">
        <v>2.1680000000000001</v>
      </c>
      <c r="AV416" s="14">
        <v>5.7939999999999996</v>
      </c>
      <c r="AW416" s="14">
        <v>641.697</v>
      </c>
      <c r="AX416" s="14">
        <v>433.40300000000002</v>
      </c>
      <c r="AY416" s="14">
        <v>537.31500000000005</v>
      </c>
      <c r="AZ416" s="14">
        <v>6.4169999999999998</v>
      </c>
      <c r="BA416" s="14">
        <v>4.3339999999999996</v>
      </c>
      <c r="BB416" s="14">
        <v>5.3730000000000002</v>
      </c>
      <c r="BC416" s="14">
        <v>8.7970000000000006</v>
      </c>
      <c r="BD416" s="14">
        <v>2.6389999999999998</v>
      </c>
      <c r="BE416" s="14">
        <v>15.935</v>
      </c>
      <c r="BF416" s="14">
        <v>17.707000000000001</v>
      </c>
      <c r="BG416" s="14">
        <v>34.549999999999997</v>
      </c>
      <c r="BH416" s="15">
        <v>4.9233426905635929</v>
      </c>
    </row>
    <row r="417" spans="1:60" ht="15.75" x14ac:dyDescent="0.25">
      <c r="A417" s="21">
        <v>2010</v>
      </c>
      <c r="B417" t="s">
        <v>18</v>
      </c>
      <c r="C417" s="14">
        <v>10.663</v>
      </c>
      <c r="D417" s="14">
        <v>2.1419999999999999</v>
      </c>
      <c r="E417" s="14">
        <v>6.4160000000000004</v>
      </c>
      <c r="F417" s="14">
        <v>9.3930000000000007</v>
      </c>
      <c r="G417" s="14">
        <v>23.097999999999999</v>
      </c>
      <c r="H417" s="14">
        <v>5.4370000000000003</v>
      </c>
      <c r="I417" s="14">
        <v>2.3519999999999999</v>
      </c>
      <c r="J417" s="14">
        <v>3.8919999999999999</v>
      </c>
      <c r="K417" s="14">
        <v>12.686</v>
      </c>
      <c r="L417" s="14">
        <v>4.242</v>
      </c>
      <c r="M417" s="14">
        <v>8.4570000000000007</v>
      </c>
      <c r="N417" s="14">
        <v>39.341000000000001</v>
      </c>
      <c r="O417" s="14">
        <v>86.986000000000004</v>
      </c>
      <c r="P417" s="14">
        <v>18.187000000000001</v>
      </c>
      <c r="Q417" s="14">
        <v>52.76</v>
      </c>
      <c r="R417" s="14">
        <v>61.953000000000003</v>
      </c>
      <c r="S417" s="14">
        <v>62.918999999999997</v>
      </c>
      <c r="T417" s="14">
        <v>62.436999999999998</v>
      </c>
      <c r="U417" s="14">
        <v>9.2720000000000002</v>
      </c>
      <c r="V417" s="14">
        <v>13.021000000000001</v>
      </c>
      <c r="W417" s="14">
        <v>11.148999999999999</v>
      </c>
      <c r="X417" s="14">
        <v>33.926000000000002</v>
      </c>
      <c r="Y417" s="14">
        <v>3.528</v>
      </c>
      <c r="Z417" s="14">
        <v>18.827999999999999</v>
      </c>
      <c r="AA417" s="14">
        <v>93.435000000000002</v>
      </c>
      <c r="AB417" s="14">
        <v>59.222999999999999</v>
      </c>
      <c r="AC417" s="14">
        <v>76.3</v>
      </c>
      <c r="AD417" s="14">
        <v>404.25099999999998</v>
      </c>
      <c r="AE417" s="14">
        <v>344.29199999999997</v>
      </c>
      <c r="AF417" s="14">
        <v>374.28399999999999</v>
      </c>
      <c r="AG417" s="14">
        <v>8.5549999999999997</v>
      </c>
      <c r="AH417" s="19">
        <v>10.753645543654599</v>
      </c>
      <c r="AI417" s="19">
        <v>2.26188860555758</v>
      </c>
      <c r="AJ417" s="19">
        <v>6.5695738399569699</v>
      </c>
      <c r="AK417" s="14">
        <v>8.64</v>
      </c>
      <c r="AL417" s="14">
        <v>1.3859999999999999</v>
      </c>
      <c r="AM417" s="14">
        <v>5.0069999999999997</v>
      </c>
      <c r="AN417" s="14">
        <v>57.317</v>
      </c>
      <c r="AO417" s="14">
        <v>40.909999999999997</v>
      </c>
      <c r="AP417" s="14">
        <v>49.183999999999997</v>
      </c>
      <c r="AQ417" s="14">
        <v>5.6470000000000002</v>
      </c>
      <c r="AR417" s="14">
        <v>2.226</v>
      </c>
      <c r="AS417" s="14">
        <v>3.9340000000000002</v>
      </c>
      <c r="AT417" s="14">
        <v>7.923</v>
      </c>
      <c r="AU417" s="14">
        <v>1.1759999999999999</v>
      </c>
      <c r="AV417" s="14">
        <v>4.5439999999999996</v>
      </c>
      <c r="AW417" s="14">
        <v>560.01800000000003</v>
      </c>
      <c r="AX417" s="14">
        <v>411.286</v>
      </c>
      <c r="AY417" s="14">
        <v>486.28300000000002</v>
      </c>
      <c r="AZ417" s="14">
        <v>5.6</v>
      </c>
      <c r="BA417" s="14">
        <v>4.1130000000000004</v>
      </c>
      <c r="BB417" s="14">
        <v>4.8630000000000004</v>
      </c>
      <c r="BC417" s="14">
        <v>6.8959999999999999</v>
      </c>
      <c r="BD417" s="14">
        <v>2.8919999999999999</v>
      </c>
      <c r="BE417" s="14">
        <v>13.114000000000001</v>
      </c>
      <c r="BF417" s="14">
        <v>13.756</v>
      </c>
      <c r="BG417" s="14">
        <v>15.444000000000001</v>
      </c>
      <c r="BH417" s="15">
        <v>6.2437259379378052</v>
      </c>
    </row>
    <row r="418" spans="1:60" ht="15.75" x14ac:dyDescent="0.25">
      <c r="A418" s="21">
        <v>2010</v>
      </c>
      <c r="B418" t="s">
        <v>19</v>
      </c>
      <c r="C418" s="14">
        <v>24.13</v>
      </c>
      <c r="D418" s="14">
        <v>4.9829999999999997</v>
      </c>
      <c r="E418" s="14">
        <v>14.157</v>
      </c>
      <c r="F418" s="14">
        <v>19.149999999999999</v>
      </c>
      <c r="G418" s="14">
        <v>8.6859999999999999</v>
      </c>
      <c r="H418" s="14">
        <v>2.681</v>
      </c>
      <c r="I418" s="14">
        <v>2.8119999999999998</v>
      </c>
      <c r="J418" s="14">
        <v>2.7490000000000001</v>
      </c>
      <c r="K418" s="14">
        <v>5.04</v>
      </c>
      <c r="L418" s="14">
        <v>2.2200000000000002</v>
      </c>
      <c r="M418" s="14">
        <v>3.5710000000000002</v>
      </c>
      <c r="N418" s="14">
        <v>33.619</v>
      </c>
      <c r="O418" s="14">
        <v>99.522000000000006</v>
      </c>
      <c r="P418" s="14">
        <v>20.620999999999999</v>
      </c>
      <c r="Q418" s="14">
        <v>58.427999999999997</v>
      </c>
      <c r="R418" s="14">
        <v>61.718000000000004</v>
      </c>
      <c r="S418" s="14">
        <v>69.41</v>
      </c>
      <c r="T418" s="14">
        <v>65.724999999999994</v>
      </c>
      <c r="U418" s="14">
        <v>20.323</v>
      </c>
      <c r="V418" s="14">
        <v>26.491</v>
      </c>
      <c r="W418" s="14">
        <v>23.535</v>
      </c>
      <c r="X418" s="14">
        <v>35.069000000000003</v>
      </c>
      <c r="Y418" s="14">
        <v>4.1929999999999996</v>
      </c>
      <c r="Z418" s="14">
        <v>18.988</v>
      </c>
      <c r="AA418" s="14">
        <v>57.429000000000002</v>
      </c>
      <c r="AB418" s="14">
        <v>44.35</v>
      </c>
      <c r="AC418" s="14">
        <v>50.616999999999997</v>
      </c>
      <c r="AD418" s="14">
        <v>432.029</v>
      </c>
      <c r="AE418" s="14">
        <v>370.97699999999998</v>
      </c>
      <c r="AF418" s="14">
        <v>400.23099999999999</v>
      </c>
      <c r="AG418" s="14">
        <v>7.5069999999999997</v>
      </c>
      <c r="AH418" s="19">
        <v>6.7773061902220402</v>
      </c>
      <c r="AI418" s="19">
        <v>3.0520898853741198</v>
      </c>
      <c r="AJ418" s="19">
        <v>4.8569325529405596</v>
      </c>
      <c r="AK418" s="14">
        <v>5.4160000000000004</v>
      </c>
      <c r="AL418" s="14">
        <v>1.48</v>
      </c>
      <c r="AM418" s="14">
        <v>3.3660000000000001</v>
      </c>
      <c r="AN418" s="14">
        <v>76.463999999999999</v>
      </c>
      <c r="AO418" s="14">
        <v>64.921000000000006</v>
      </c>
      <c r="AP418" s="14">
        <v>70.451999999999998</v>
      </c>
      <c r="AQ418" s="14">
        <v>3.3250000000000002</v>
      </c>
      <c r="AR418" s="14">
        <v>1.776</v>
      </c>
      <c r="AS418" s="14">
        <v>2.5179999999999998</v>
      </c>
      <c r="AT418" s="14">
        <v>6.81</v>
      </c>
      <c r="AU418" s="14">
        <v>1.381</v>
      </c>
      <c r="AV418" s="14">
        <v>3.9830000000000001</v>
      </c>
      <c r="AW418" s="14">
        <v>635.202</v>
      </c>
      <c r="AX418" s="14">
        <v>487.154</v>
      </c>
      <c r="AY418" s="14">
        <v>558.09400000000005</v>
      </c>
      <c r="AZ418" s="14">
        <v>6.3520000000000003</v>
      </c>
      <c r="BA418" s="14">
        <v>4.8719999999999999</v>
      </c>
      <c r="BB418" s="14">
        <v>5.5810000000000004</v>
      </c>
      <c r="BC418" s="14">
        <v>25.978999999999999</v>
      </c>
      <c r="BD418" s="14">
        <v>18.113</v>
      </c>
      <c r="BE418" s="14">
        <v>18.504000000000001</v>
      </c>
      <c r="BF418" s="14">
        <v>21.690999999999999</v>
      </c>
      <c r="BG418" s="14">
        <v>68.805000000000007</v>
      </c>
      <c r="BH418" s="15">
        <v>6.18083009714399</v>
      </c>
    </row>
    <row r="419" spans="1:60" ht="15.75" x14ac:dyDescent="0.25">
      <c r="A419" s="21">
        <v>2010</v>
      </c>
      <c r="B419" t="s">
        <v>20</v>
      </c>
      <c r="C419" s="14">
        <v>14.356999999999999</v>
      </c>
      <c r="D419" s="14">
        <v>3.952</v>
      </c>
      <c r="E419" s="14">
        <v>8.9459999999999997</v>
      </c>
      <c r="F419" s="14">
        <v>13.503</v>
      </c>
      <c r="G419" s="14">
        <v>11.351000000000001</v>
      </c>
      <c r="H419" s="14">
        <v>2.387</v>
      </c>
      <c r="I419" s="14">
        <v>2.3319999999999999</v>
      </c>
      <c r="J419" s="14">
        <v>2.359</v>
      </c>
      <c r="K419" s="14">
        <v>3.335</v>
      </c>
      <c r="L419" s="14">
        <v>2.98</v>
      </c>
      <c r="M419" s="14">
        <v>3.15</v>
      </c>
      <c r="N419" s="14">
        <v>38.451000000000001</v>
      </c>
      <c r="O419" s="14">
        <v>66.801000000000002</v>
      </c>
      <c r="P419" s="14">
        <v>17.46</v>
      </c>
      <c r="Q419" s="14">
        <v>41.156999999999996</v>
      </c>
      <c r="R419" s="14">
        <v>78.947000000000003</v>
      </c>
      <c r="S419" s="14">
        <v>83.087999999999994</v>
      </c>
      <c r="T419" s="14">
        <v>81.117000000000004</v>
      </c>
      <c r="U419" s="14">
        <v>13.866</v>
      </c>
      <c r="V419" s="14">
        <v>21.443999999999999</v>
      </c>
      <c r="W419" s="14">
        <v>17.806999999999999</v>
      </c>
      <c r="X419" s="14">
        <v>11.444000000000001</v>
      </c>
      <c r="Y419" s="14">
        <v>1.8140000000000001</v>
      </c>
      <c r="Z419" s="14">
        <v>6.4349999999999996</v>
      </c>
      <c r="AA419" s="14">
        <v>54.936999999999998</v>
      </c>
      <c r="AB419" s="14">
        <v>45.22</v>
      </c>
      <c r="AC419" s="14">
        <v>49.9</v>
      </c>
      <c r="AD419" s="14">
        <v>421.41399999999999</v>
      </c>
      <c r="AE419" s="14">
        <v>377.60399999999998</v>
      </c>
      <c r="AF419" s="14">
        <v>398.815</v>
      </c>
      <c r="AG419" s="14">
        <v>7.617</v>
      </c>
      <c r="AH419" s="19">
        <v>6.8518406658546596</v>
      </c>
      <c r="AI419" s="19">
        <v>2.5757727962331902</v>
      </c>
      <c r="AJ419" s="19">
        <v>4.6616151177057796</v>
      </c>
      <c r="AK419" s="14">
        <v>5.5110000000000001</v>
      </c>
      <c r="AL419" s="14">
        <v>1.5549999999999999</v>
      </c>
      <c r="AM419" s="14">
        <v>3.4540000000000002</v>
      </c>
      <c r="AN419" s="14">
        <v>71.084000000000003</v>
      </c>
      <c r="AO419" s="14">
        <v>59.603000000000002</v>
      </c>
      <c r="AP419" s="14">
        <v>65.13</v>
      </c>
      <c r="AQ419" s="14">
        <v>2.1760000000000002</v>
      </c>
      <c r="AR419" s="14">
        <v>1.2629999999999999</v>
      </c>
      <c r="AS419" s="14">
        <v>1.702</v>
      </c>
      <c r="AT419" s="14">
        <v>4.6340000000000003</v>
      </c>
      <c r="AU419" s="14">
        <v>1.1659999999999999</v>
      </c>
      <c r="AV419" s="14">
        <v>2.83</v>
      </c>
      <c r="AW419" s="14">
        <v>576.81600000000003</v>
      </c>
      <c r="AX419" s="14">
        <v>472.38600000000002</v>
      </c>
      <c r="AY419" s="14">
        <v>522.774</v>
      </c>
      <c r="AZ419" s="14">
        <v>5.7679999999999998</v>
      </c>
      <c r="BA419" s="14">
        <v>4.7240000000000002</v>
      </c>
      <c r="BB419" s="14">
        <v>5.2279999999999998</v>
      </c>
      <c r="BC419" s="14">
        <v>38.017000000000003</v>
      </c>
      <c r="BD419" s="14">
        <v>11.404999999999999</v>
      </c>
      <c r="BE419" s="14">
        <v>17.408999999999999</v>
      </c>
      <c r="BF419" s="14">
        <v>20.373000000000001</v>
      </c>
      <c r="BG419" s="14">
        <v>42.610999999999997</v>
      </c>
      <c r="BH419" s="15">
        <v>10.116519975902552</v>
      </c>
    </row>
    <row r="420" spans="1:60" ht="15.75" x14ac:dyDescent="0.25">
      <c r="A420" s="21">
        <v>2010</v>
      </c>
      <c r="B420" t="s">
        <v>30</v>
      </c>
      <c r="C420" s="14">
        <v>26.003</v>
      </c>
      <c r="D420" s="14">
        <v>6.984</v>
      </c>
      <c r="E420" s="14">
        <v>16.23</v>
      </c>
      <c r="F420" s="14">
        <v>10.281000000000001</v>
      </c>
      <c r="G420" s="14">
        <v>16.038</v>
      </c>
      <c r="H420" s="14">
        <v>2.4239999999999999</v>
      </c>
      <c r="I420" s="14">
        <v>3.44</v>
      </c>
      <c r="J420" s="14">
        <v>2.9460000000000002</v>
      </c>
      <c r="K420" s="14">
        <v>3.6360000000000001</v>
      </c>
      <c r="L420" s="14">
        <v>2.6059999999999999</v>
      </c>
      <c r="M420" s="14">
        <v>3.1070000000000002</v>
      </c>
      <c r="N420" s="14">
        <v>41.832000000000001</v>
      </c>
      <c r="O420" s="14">
        <v>71.727999999999994</v>
      </c>
      <c r="P420" s="14">
        <v>19.074999999999999</v>
      </c>
      <c r="Q420" s="14">
        <v>44.725000000000001</v>
      </c>
      <c r="R420" s="14">
        <v>55.642000000000003</v>
      </c>
      <c r="S420" s="14">
        <v>56.6</v>
      </c>
      <c r="T420" s="14">
        <v>56.134</v>
      </c>
      <c r="U420" s="14">
        <v>10.137</v>
      </c>
      <c r="V420" s="14">
        <v>13.863</v>
      </c>
      <c r="W420" s="14">
        <v>12.052</v>
      </c>
      <c r="X420" s="14">
        <v>7.6029999999999998</v>
      </c>
      <c r="Y420" s="14">
        <v>0.73</v>
      </c>
      <c r="Z420" s="14">
        <v>4.0709999999999997</v>
      </c>
      <c r="AA420" s="14">
        <v>63.024000000000001</v>
      </c>
      <c r="AB420" s="14">
        <v>41.798000000000002</v>
      </c>
      <c r="AC420" s="14">
        <v>52.116999999999997</v>
      </c>
      <c r="AD420" s="14">
        <v>359.19299999999998</v>
      </c>
      <c r="AE420" s="14">
        <v>306.97199999999998</v>
      </c>
      <c r="AF420" s="14">
        <v>332.41199999999998</v>
      </c>
      <c r="AG420" s="14">
        <v>7.9329999999999998</v>
      </c>
      <c r="AH420" s="19">
        <v>10.6960601906713</v>
      </c>
      <c r="AI420" s="19">
        <v>2.1795989537925</v>
      </c>
      <c r="AJ420" s="19">
        <v>6.36844794001476</v>
      </c>
      <c r="AK420" s="14">
        <v>8.1530000000000005</v>
      </c>
      <c r="AL420" s="14">
        <v>1.147</v>
      </c>
      <c r="AM420" s="14">
        <v>4.5529999999999999</v>
      </c>
      <c r="AN420" s="14">
        <v>47.048000000000002</v>
      </c>
      <c r="AO420" s="14">
        <v>39.088000000000001</v>
      </c>
      <c r="AP420" s="14">
        <v>43.011000000000003</v>
      </c>
      <c r="AQ420" s="14">
        <v>1.3220000000000001</v>
      </c>
      <c r="AR420" s="14">
        <v>1.4590000000000001</v>
      </c>
      <c r="AS420" s="14">
        <v>1.393</v>
      </c>
      <c r="AT420" s="14">
        <v>3.085</v>
      </c>
      <c r="AU420" s="14">
        <v>0.52100000000000002</v>
      </c>
      <c r="AV420" s="14">
        <v>1.768</v>
      </c>
      <c r="AW420" s="14">
        <v>483.03699999999998</v>
      </c>
      <c r="AX420" s="14">
        <v>372.84800000000001</v>
      </c>
      <c r="AY420" s="14">
        <v>426.57499999999999</v>
      </c>
      <c r="AZ420" s="14">
        <v>4.83</v>
      </c>
      <c r="BA420" s="14">
        <v>3.7280000000000002</v>
      </c>
      <c r="BB420" s="14">
        <v>4.266</v>
      </c>
      <c r="BC420" s="14">
        <v>10.747</v>
      </c>
      <c r="BD420" s="14">
        <v>7.165</v>
      </c>
      <c r="BE420" s="14">
        <v>15.406000000000001</v>
      </c>
      <c r="BF420" s="14">
        <v>17.167999999999999</v>
      </c>
      <c r="BG420" s="14">
        <v>32.204999999999998</v>
      </c>
      <c r="BH420" s="15">
        <v>7.5558638458108307</v>
      </c>
    </row>
    <row r="421" spans="1:60" ht="15.75" x14ac:dyDescent="0.25">
      <c r="A421" s="21">
        <v>2010</v>
      </c>
      <c r="B421" t="s">
        <v>21</v>
      </c>
      <c r="C421" s="14">
        <v>15.371</v>
      </c>
      <c r="D421" s="14">
        <v>4.2389999999999999</v>
      </c>
      <c r="E421" s="14">
        <v>9.8989999999999991</v>
      </c>
      <c r="F421" s="14">
        <v>10.967000000000001</v>
      </c>
      <c r="G421" s="14">
        <v>7.3120000000000003</v>
      </c>
      <c r="H421" s="14">
        <v>1.3180000000000001</v>
      </c>
      <c r="I421" s="14">
        <v>1.363</v>
      </c>
      <c r="J421" s="14">
        <v>1.34</v>
      </c>
      <c r="K421" s="14">
        <v>4.0990000000000002</v>
      </c>
      <c r="L421" s="14">
        <v>1.8169999999999999</v>
      </c>
      <c r="M421" s="14">
        <v>2.9769999999999999</v>
      </c>
      <c r="N421" s="14">
        <v>30.677</v>
      </c>
      <c r="O421" s="14">
        <v>84.32</v>
      </c>
      <c r="P421" s="14">
        <v>19.834</v>
      </c>
      <c r="Q421" s="14">
        <v>52.62</v>
      </c>
      <c r="R421" s="14">
        <v>43.039000000000001</v>
      </c>
      <c r="S421" s="14">
        <v>39.213999999999999</v>
      </c>
      <c r="T421" s="14">
        <v>41.232999999999997</v>
      </c>
      <c r="U421" s="14">
        <v>7.6120000000000001</v>
      </c>
      <c r="V421" s="14">
        <v>7.8730000000000002</v>
      </c>
      <c r="W421" s="14">
        <v>7.74</v>
      </c>
      <c r="X421" s="14">
        <v>16.687999999999999</v>
      </c>
      <c r="Y421" s="14">
        <v>4.2389999999999999</v>
      </c>
      <c r="Z421" s="14">
        <v>10.569000000000001</v>
      </c>
      <c r="AA421" s="14">
        <v>32.499000000000002</v>
      </c>
      <c r="AB421" s="14">
        <v>17.109000000000002</v>
      </c>
      <c r="AC421" s="14">
        <v>24.933</v>
      </c>
      <c r="AD421" s="14">
        <v>250.32599999999999</v>
      </c>
      <c r="AE421" s="14">
        <v>190.16499999999999</v>
      </c>
      <c r="AF421" s="14">
        <v>220.827</v>
      </c>
      <c r="AG421" s="14">
        <v>4.9770000000000003</v>
      </c>
      <c r="AH421" s="19">
        <v>13.8393686334352</v>
      </c>
      <c r="AI421" s="19">
        <v>3.39188735918956</v>
      </c>
      <c r="AJ421" s="19">
        <v>8.7050255779581303</v>
      </c>
      <c r="AK421" s="14">
        <v>16.248999999999999</v>
      </c>
      <c r="AL421" s="14">
        <v>3.18</v>
      </c>
      <c r="AM421" s="14">
        <v>9.8239999999999998</v>
      </c>
      <c r="AN421" s="14">
        <v>60.165999999999997</v>
      </c>
      <c r="AO421" s="14">
        <v>36.488999999999997</v>
      </c>
      <c r="AP421" s="14">
        <v>48.527000000000001</v>
      </c>
      <c r="AQ421" s="14">
        <v>2.6349999999999998</v>
      </c>
      <c r="AR421" s="14">
        <v>1.363</v>
      </c>
      <c r="AS421" s="14">
        <v>2.0099999999999998</v>
      </c>
      <c r="AT421" s="14">
        <v>15.516999999999999</v>
      </c>
      <c r="AU421" s="14">
        <v>4.2389999999999999</v>
      </c>
      <c r="AV421" s="14">
        <v>9.9730000000000008</v>
      </c>
      <c r="AW421" s="14">
        <v>404.32799999999997</v>
      </c>
      <c r="AX421" s="14">
        <v>252.99799999999999</v>
      </c>
      <c r="AY421" s="14">
        <v>330.161</v>
      </c>
      <c r="AZ421" s="14">
        <v>4.0430000000000001</v>
      </c>
      <c r="BA421" s="14">
        <v>2.5299999999999998</v>
      </c>
      <c r="BB421" s="14">
        <v>3.302</v>
      </c>
      <c r="BC421" s="14">
        <v>8.7050000000000001</v>
      </c>
      <c r="BD421" s="14">
        <v>11.606</v>
      </c>
      <c r="BE421" s="14">
        <v>15.249000000000001</v>
      </c>
      <c r="BF421" s="14">
        <v>16.712</v>
      </c>
      <c r="BG421" s="14">
        <v>46.323999999999998</v>
      </c>
      <c r="BH421" s="15">
        <v>7.661333428357624</v>
      </c>
    </row>
    <row r="422" spans="1:60" ht="15.75" x14ac:dyDescent="0.25">
      <c r="A422" s="21">
        <v>2010</v>
      </c>
      <c r="B422" t="s">
        <v>22</v>
      </c>
      <c r="C422" s="14">
        <v>18.388999999999999</v>
      </c>
      <c r="D422" s="14">
        <v>5.0270000000000001</v>
      </c>
      <c r="E422" s="14">
        <v>11.584</v>
      </c>
      <c r="F422" s="14">
        <v>13.18</v>
      </c>
      <c r="G422" s="14">
        <v>16.402000000000001</v>
      </c>
      <c r="H422" s="14">
        <v>2.56</v>
      </c>
      <c r="I422" s="14">
        <v>2.883</v>
      </c>
      <c r="J422" s="14">
        <v>2.726</v>
      </c>
      <c r="K422" s="14">
        <v>9.1549999999999994</v>
      </c>
      <c r="L422" s="14">
        <v>4.1399999999999997</v>
      </c>
      <c r="M422" s="14">
        <v>6.5869999999999997</v>
      </c>
      <c r="N422" s="14">
        <v>47.030999999999999</v>
      </c>
      <c r="O422" s="14">
        <v>88.528999999999996</v>
      </c>
      <c r="P422" s="14">
        <v>21.806999999999999</v>
      </c>
      <c r="Q422" s="14">
        <v>54.399000000000001</v>
      </c>
      <c r="R422" s="14">
        <v>59.588000000000001</v>
      </c>
      <c r="S422" s="14">
        <v>66.234999999999999</v>
      </c>
      <c r="T422" s="14">
        <v>62.991999999999997</v>
      </c>
      <c r="U422" s="14">
        <v>13.345000000000001</v>
      </c>
      <c r="V422" s="14">
        <v>17.149999999999999</v>
      </c>
      <c r="W422" s="14">
        <v>15.294</v>
      </c>
      <c r="X422" s="14">
        <v>24.672999999999998</v>
      </c>
      <c r="Y422" s="14">
        <v>2.8090000000000002</v>
      </c>
      <c r="Z422" s="14">
        <v>13.477</v>
      </c>
      <c r="AA422" s="14">
        <v>72.001999999999995</v>
      </c>
      <c r="AB422" s="14">
        <v>51.597999999999999</v>
      </c>
      <c r="AC422" s="14">
        <v>61.552999999999997</v>
      </c>
      <c r="AD422" s="14">
        <v>402.91899999999998</v>
      </c>
      <c r="AE422" s="14">
        <v>358.08199999999999</v>
      </c>
      <c r="AF422" s="14">
        <v>379.95800000000003</v>
      </c>
      <c r="AG422" s="14">
        <v>10.474</v>
      </c>
      <c r="AH422" s="19">
        <v>12.2215025115188</v>
      </c>
      <c r="AI422" s="19">
        <v>3.7707390648567101</v>
      </c>
      <c r="AJ422" s="19">
        <v>7.9411510447137097</v>
      </c>
      <c r="AK422" s="14">
        <v>10.164</v>
      </c>
      <c r="AL422" s="14">
        <v>2.4390000000000001</v>
      </c>
      <c r="AM422" s="14">
        <v>6.2080000000000002</v>
      </c>
      <c r="AN422" s="14">
        <v>56.64</v>
      </c>
      <c r="AO422" s="14">
        <v>44.353999999999999</v>
      </c>
      <c r="AP422" s="14">
        <v>50.347999999999999</v>
      </c>
      <c r="AQ422" s="14">
        <v>3.2589999999999999</v>
      </c>
      <c r="AR422" s="14">
        <v>1.8480000000000001</v>
      </c>
      <c r="AS422" s="14">
        <v>2.536</v>
      </c>
      <c r="AT422" s="14">
        <v>4.1120000000000001</v>
      </c>
      <c r="AU422" s="14">
        <v>0.73899999999999999</v>
      </c>
      <c r="AV422" s="14">
        <v>2.3849999999999998</v>
      </c>
      <c r="AW422" s="14">
        <v>567.48400000000004</v>
      </c>
      <c r="AX422" s="14">
        <v>441.46699999999998</v>
      </c>
      <c r="AY422" s="14">
        <v>503.10300000000001</v>
      </c>
      <c r="AZ422" s="14">
        <v>5.6749999999999998</v>
      </c>
      <c r="BA422" s="14">
        <v>4.415</v>
      </c>
      <c r="BB422" s="14">
        <v>5.0309999999999997</v>
      </c>
      <c r="BC422" s="14">
        <v>17.303999999999998</v>
      </c>
      <c r="BD422" s="14">
        <v>6.6269999999999998</v>
      </c>
      <c r="BE422" s="14">
        <v>16.853000000000002</v>
      </c>
      <c r="BF422" s="14">
        <v>18.727</v>
      </c>
      <c r="BG422" s="14">
        <v>40.351999999999997</v>
      </c>
      <c r="BH422" s="15">
        <v>5.3741746148202489</v>
      </c>
    </row>
    <row r="423" spans="1:60" ht="15.75" x14ac:dyDescent="0.25">
      <c r="A423" s="21">
        <v>2010</v>
      </c>
      <c r="B423" t="s">
        <v>23</v>
      </c>
      <c r="C423" s="14">
        <v>32.396000000000001</v>
      </c>
      <c r="D423" s="14">
        <v>7.0380000000000003</v>
      </c>
      <c r="E423" s="14">
        <v>19.657</v>
      </c>
      <c r="F423" s="14">
        <v>14.095000000000001</v>
      </c>
      <c r="G423" s="14">
        <v>18.39</v>
      </c>
      <c r="H423" s="14">
        <v>4.476</v>
      </c>
      <c r="I423" s="14">
        <v>2.8149999999999999</v>
      </c>
      <c r="J423" s="14">
        <v>3.641</v>
      </c>
      <c r="K423" s="14">
        <v>17.760999999999999</v>
      </c>
      <c r="L423" s="14">
        <v>6.2640000000000002</v>
      </c>
      <c r="M423" s="14">
        <v>11.984999999999999</v>
      </c>
      <c r="N423" s="14">
        <v>56.619</v>
      </c>
      <c r="O423" s="14">
        <v>255.9</v>
      </c>
      <c r="P423" s="14">
        <v>28.501999999999999</v>
      </c>
      <c r="Q423" s="14">
        <v>142.089</v>
      </c>
      <c r="R423" s="14">
        <v>55.84</v>
      </c>
      <c r="S423" s="14">
        <v>56.09</v>
      </c>
      <c r="T423" s="14">
        <v>55.966000000000001</v>
      </c>
      <c r="U423" s="14">
        <v>11.651</v>
      </c>
      <c r="V423" s="14">
        <v>16.538</v>
      </c>
      <c r="W423" s="14">
        <v>14.106</v>
      </c>
      <c r="X423" s="14">
        <v>165.46100000000001</v>
      </c>
      <c r="Y423" s="14">
        <v>7.9530000000000003</v>
      </c>
      <c r="Z423" s="14">
        <v>86.582999999999998</v>
      </c>
      <c r="AA423" s="14">
        <v>85.679000000000002</v>
      </c>
      <c r="AB423" s="14">
        <v>58.905000000000001</v>
      </c>
      <c r="AC423" s="14">
        <v>72.228999999999999</v>
      </c>
      <c r="AD423" s="14">
        <v>389.39100000000002</v>
      </c>
      <c r="AE423" s="14">
        <v>321.69099999999997</v>
      </c>
      <c r="AF423" s="14">
        <v>355.48700000000002</v>
      </c>
      <c r="AG423" s="14">
        <v>12.859</v>
      </c>
      <c r="AH423" s="19">
        <v>6.4661033549567399</v>
      </c>
      <c r="AI423" s="19">
        <v>1.9339180212150799</v>
      </c>
      <c r="AJ423" s="19">
        <v>4.2189885166803496</v>
      </c>
      <c r="AK423" s="14">
        <v>6.891</v>
      </c>
      <c r="AL423" s="14">
        <v>1.1259999999999999</v>
      </c>
      <c r="AM423" s="14">
        <v>3.9950000000000001</v>
      </c>
      <c r="AN423" s="14">
        <v>43.337000000000003</v>
      </c>
      <c r="AO423" s="14">
        <v>35.329000000000001</v>
      </c>
      <c r="AP423" s="14">
        <v>39.42</v>
      </c>
      <c r="AQ423" s="14">
        <v>3.1970000000000001</v>
      </c>
      <c r="AR423" s="14">
        <v>1.478</v>
      </c>
      <c r="AS423" s="14">
        <v>2.3330000000000002</v>
      </c>
      <c r="AT423" s="14">
        <v>5.2569999999999997</v>
      </c>
      <c r="AU423" s="14">
        <v>0.98499999999999999</v>
      </c>
      <c r="AV423" s="14">
        <v>3.1110000000000002</v>
      </c>
      <c r="AW423" s="14">
        <v>700.06500000000005</v>
      </c>
      <c r="AX423" s="14">
        <v>393.19299999999998</v>
      </c>
      <c r="AY423" s="14">
        <v>546.82399999999996</v>
      </c>
      <c r="AZ423" s="14">
        <v>7.0010000000000003</v>
      </c>
      <c r="BA423" s="14">
        <v>3.9319999999999999</v>
      </c>
      <c r="BB423" s="14">
        <v>5.468</v>
      </c>
      <c r="BC423" s="14">
        <v>9.4849999999999994</v>
      </c>
      <c r="BD423" s="14">
        <v>9.1199999999999992</v>
      </c>
      <c r="BE423" s="14">
        <v>14.965</v>
      </c>
      <c r="BF423" s="14">
        <v>16.663</v>
      </c>
      <c r="BG423" s="14">
        <v>32.46</v>
      </c>
      <c r="BH423" s="15">
        <v>4.3820893369159473</v>
      </c>
    </row>
    <row r="424" spans="1:60" ht="15.75" x14ac:dyDescent="0.25">
      <c r="A424" s="21">
        <v>2010</v>
      </c>
      <c r="B424" t="s">
        <v>24</v>
      </c>
      <c r="C424" s="14">
        <v>22.562000000000001</v>
      </c>
      <c r="D424" s="14">
        <v>6.55</v>
      </c>
      <c r="E424" s="14">
        <v>14.606999999999999</v>
      </c>
      <c r="F424" s="14">
        <v>15.172000000000001</v>
      </c>
      <c r="G424" s="14">
        <v>23.254000000000001</v>
      </c>
      <c r="H424" s="14">
        <v>5.3650000000000002</v>
      </c>
      <c r="I424" s="14">
        <v>4.2430000000000003</v>
      </c>
      <c r="J424" s="14">
        <v>4.8070000000000004</v>
      </c>
      <c r="K424" s="14">
        <v>15.728</v>
      </c>
      <c r="L424" s="14">
        <v>4.8380000000000001</v>
      </c>
      <c r="M424" s="14">
        <v>10.317</v>
      </c>
      <c r="N424" s="14">
        <v>56.906999999999996</v>
      </c>
      <c r="O424" s="14">
        <v>121.557</v>
      </c>
      <c r="P424" s="14">
        <v>25.082999999999998</v>
      </c>
      <c r="Q424" s="14">
        <v>73.811000000000007</v>
      </c>
      <c r="R424" s="14">
        <v>58.353000000000002</v>
      </c>
      <c r="S424" s="14">
        <v>65.573999999999998</v>
      </c>
      <c r="T424" s="14">
        <v>61.941000000000003</v>
      </c>
      <c r="U424" s="14">
        <v>14.699</v>
      </c>
      <c r="V424" s="14">
        <v>16.896000000000001</v>
      </c>
      <c r="W424" s="14">
        <v>15.79</v>
      </c>
      <c r="X424" s="14">
        <v>48.064</v>
      </c>
      <c r="Y424" s="14">
        <v>3.722</v>
      </c>
      <c r="Z424" s="14">
        <v>26.181999999999999</v>
      </c>
      <c r="AA424" s="14">
        <v>109.358</v>
      </c>
      <c r="AB424" s="14">
        <v>72.495999999999995</v>
      </c>
      <c r="AC424" s="14">
        <v>91.043999999999997</v>
      </c>
      <c r="AD424" s="14">
        <v>449.04199999999997</v>
      </c>
      <c r="AE424" s="14">
        <v>376.99599999999998</v>
      </c>
      <c r="AF424" s="14">
        <v>413.28500000000003</v>
      </c>
      <c r="AG424" s="14">
        <v>12.567</v>
      </c>
      <c r="AH424" s="19">
        <v>8.3232925359883296</v>
      </c>
      <c r="AI424" s="19">
        <v>3.0965376580266399</v>
      </c>
      <c r="AJ424" s="19">
        <v>5.7632808234413897</v>
      </c>
      <c r="AK424" s="14">
        <v>10.51</v>
      </c>
      <c r="AL424" s="14">
        <v>2.0099999999999998</v>
      </c>
      <c r="AM424" s="14">
        <v>6.2869999999999999</v>
      </c>
      <c r="AN424" s="14">
        <v>64.747</v>
      </c>
      <c r="AO424" s="14">
        <v>48.529000000000003</v>
      </c>
      <c r="AP424" s="14">
        <v>56.726999999999997</v>
      </c>
      <c r="AQ424" s="14">
        <v>6.3940000000000001</v>
      </c>
      <c r="AR424" s="14">
        <v>1.786</v>
      </c>
      <c r="AS424" s="14">
        <v>4.1050000000000004</v>
      </c>
      <c r="AT424" s="14">
        <v>6.9080000000000004</v>
      </c>
      <c r="AU424" s="14">
        <v>1.712</v>
      </c>
      <c r="AV424" s="14">
        <v>4.327</v>
      </c>
      <c r="AW424" s="14">
        <v>642.84400000000005</v>
      </c>
      <c r="AX424" s="14">
        <v>458.27600000000001</v>
      </c>
      <c r="AY424" s="14">
        <v>551.58900000000006</v>
      </c>
      <c r="AZ424" s="14">
        <v>6.4279999999999999</v>
      </c>
      <c r="BA424" s="14">
        <v>4.5830000000000002</v>
      </c>
      <c r="BB424" s="14">
        <v>5.516</v>
      </c>
      <c r="BC424" s="14">
        <v>13.016999999999999</v>
      </c>
      <c r="BD424" s="14">
        <v>8.8059999999999992</v>
      </c>
      <c r="BE424" s="14">
        <v>14.32</v>
      </c>
      <c r="BF424" s="14">
        <v>15.510999999999999</v>
      </c>
      <c r="BG424" s="14">
        <v>23.384</v>
      </c>
      <c r="BH424" s="15">
        <v>7.5413605627764682</v>
      </c>
    </row>
    <row r="425" spans="1:60" ht="15.75" x14ac:dyDescent="0.25">
      <c r="A425" s="21">
        <v>2010</v>
      </c>
      <c r="B425" t="s">
        <v>25</v>
      </c>
      <c r="C425" s="14">
        <v>30.696999999999999</v>
      </c>
      <c r="D425" s="14">
        <v>4.2359999999999998</v>
      </c>
      <c r="E425" s="14">
        <v>17.256</v>
      </c>
      <c r="F425" s="14">
        <v>12.536</v>
      </c>
      <c r="G425" s="14">
        <v>13.909000000000001</v>
      </c>
      <c r="H425" s="14">
        <v>2.855</v>
      </c>
      <c r="I425" s="14">
        <v>3.198</v>
      </c>
      <c r="J425" s="14">
        <v>3.0739999999999998</v>
      </c>
      <c r="K425" s="14">
        <v>5.9790000000000001</v>
      </c>
      <c r="L425" s="14">
        <v>3.198</v>
      </c>
      <c r="M425" s="14">
        <v>4.5659999999999998</v>
      </c>
      <c r="N425" s="14">
        <v>51.447000000000003</v>
      </c>
      <c r="O425" s="14">
        <v>116.45</v>
      </c>
      <c r="P425" s="14">
        <v>18.670999999999999</v>
      </c>
      <c r="Q425" s="14">
        <v>66.828000000000003</v>
      </c>
      <c r="R425" s="14">
        <v>68.352999999999994</v>
      </c>
      <c r="S425" s="14">
        <v>84.367000000000004</v>
      </c>
      <c r="T425" s="14">
        <v>76.486999999999995</v>
      </c>
      <c r="U425" s="14">
        <v>18.917999999999999</v>
      </c>
      <c r="V425" s="14">
        <v>16.683</v>
      </c>
      <c r="W425" s="14">
        <v>17.783000000000001</v>
      </c>
      <c r="X425" s="14">
        <v>15.17</v>
      </c>
      <c r="Y425" s="14">
        <v>1.8149999999999999</v>
      </c>
      <c r="Z425" s="14">
        <v>8.3859999999999992</v>
      </c>
      <c r="AA425" s="14">
        <v>62.375</v>
      </c>
      <c r="AB425" s="14">
        <v>38.293999999999997</v>
      </c>
      <c r="AC425" s="14">
        <v>50.143000000000001</v>
      </c>
      <c r="AD425" s="14">
        <v>382.63600000000002</v>
      </c>
      <c r="AE425" s="14">
        <v>320.52499999999998</v>
      </c>
      <c r="AF425" s="14">
        <v>351.21899999999999</v>
      </c>
      <c r="AG425" s="14">
        <v>10.44</v>
      </c>
      <c r="AH425" s="19">
        <v>16.2303033675561</v>
      </c>
      <c r="AI425" s="19">
        <v>1.80271940221825</v>
      </c>
      <c r="AJ425" s="19">
        <v>8.9136133731627094</v>
      </c>
      <c r="AK425" s="14">
        <v>14.991</v>
      </c>
      <c r="AL425" s="14">
        <v>1.6419999999999999</v>
      </c>
      <c r="AM425" s="14">
        <v>8.2110000000000003</v>
      </c>
      <c r="AN425" s="14">
        <v>70.673000000000002</v>
      </c>
      <c r="AO425" s="14">
        <v>42.616</v>
      </c>
      <c r="AP425" s="14">
        <v>56.465000000000003</v>
      </c>
      <c r="AQ425" s="14">
        <v>3.7480000000000002</v>
      </c>
      <c r="AR425" s="14">
        <v>1.9019999999999999</v>
      </c>
      <c r="AS425" s="14">
        <v>2.81</v>
      </c>
      <c r="AT425" s="14">
        <v>17.936</v>
      </c>
      <c r="AU425" s="14">
        <v>4.4950000000000001</v>
      </c>
      <c r="AV425" s="14">
        <v>11.109</v>
      </c>
      <c r="AW425" s="14">
        <v>585.10799999999995</v>
      </c>
      <c r="AX425" s="14">
        <v>397.113</v>
      </c>
      <c r="AY425" s="14">
        <v>489.83600000000001</v>
      </c>
      <c r="AZ425" s="14">
        <v>5.851</v>
      </c>
      <c r="BA425" s="14">
        <v>3.9710000000000001</v>
      </c>
      <c r="BB425" s="14">
        <v>4.8979999999999997</v>
      </c>
      <c r="BC425" s="14">
        <v>22.661999999999999</v>
      </c>
      <c r="BD425" s="14">
        <v>8.3930000000000007</v>
      </c>
      <c r="BE425" s="14">
        <v>16.984999999999999</v>
      </c>
      <c r="BF425" s="14">
        <v>19.881</v>
      </c>
      <c r="BG425" s="14">
        <v>28.933</v>
      </c>
      <c r="BH425" s="15">
        <v>9.2171612796561124</v>
      </c>
    </row>
    <row r="426" spans="1:60" ht="15.75" x14ac:dyDescent="0.25">
      <c r="A426" s="21">
        <v>2010</v>
      </c>
      <c r="B426" t="s">
        <v>26</v>
      </c>
      <c r="C426" s="14">
        <v>14.851000000000001</v>
      </c>
      <c r="D426" s="14">
        <v>3.9910000000000001</v>
      </c>
      <c r="E426" s="14">
        <v>9.3629999999999995</v>
      </c>
      <c r="F426" s="14">
        <v>13.967000000000001</v>
      </c>
      <c r="G426" s="14">
        <v>19.952000000000002</v>
      </c>
      <c r="H426" s="14">
        <v>5.0519999999999996</v>
      </c>
      <c r="I426" s="14">
        <v>3.395</v>
      </c>
      <c r="J426" s="14">
        <v>4.2149999999999999</v>
      </c>
      <c r="K426" s="14">
        <v>11.503</v>
      </c>
      <c r="L426" s="14">
        <v>3.3359999999999999</v>
      </c>
      <c r="M426" s="14">
        <v>7.3760000000000003</v>
      </c>
      <c r="N426" s="14">
        <v>46.677999999999997</v>
      </c>
      <c r="O426" s="14">
        <v>122.214</v>
      </c>
      <c r="P426" s="14">
        <v>19.954999999999998</v>
      </c>
      <c r="Q426" s="14">
        <v>70.685000000000002</v>
      </c>
      <c r="R426" s="14">
        <v>75.045000000000002</v>
      </c>
      <c r="S426" s="14">
        <v>78.69</v>
      </c>
      <c r="T426" s="14">
        <v>76.887</v>
      </c>
      <c r="U426" s="14">
        <v>11.442</v>
      </c>
      <c r="V426" s="14">
        <v>14.118</v>
      </c>
      <c r="W426" s="14">
        <v>12.794</v>
      </c>
      <c r="X426" s="14">
        <v>49.116999999999997</v>
      </c>
      <c r="Y426" s="14">
        <v>5.3609999999999998</v>
      </c>
      <c r="Z426" s="14">
        <v>27.123999999999999</v>
      </c>
      <c r="AA426" s="14">
        <v>97.442999999999998</v>
      </c>
      <c r="AB426" s="14">
        <v>61.533999999999999</v>
      </c>
      <c r="AC426" s="14">
        <v>79.325000000000003</v>
      </c>
      <c r="AD426" s="14">
        <v>425.61900000000003</v>
      </c>
      <c r="AE426" s="14">
        <v>355.38499999999999</v>
      </c>
      <c r="AF426" s="14">
        <v>390.21499999999997</v>
      </c>
      <c r="AG426" s="14">
        <v>10.225</v>
      </c>
      <c r="AH426" s="19">
        <v>6.1254931435865299</v>
      </c>
      <c r="AI426" s="19">
        <v>1.6710615585656901</v>
      </c>
      <c r="AJ426" s="19">
        <v>3.9086701789256102</v>
      </c>
      <c r="AK426" s="14">
        <v>8.7029999999999994</v>
      </c>
      <c r="AL426" s="14">
        <v>1.37</v>
      </c>
      <c r="AM426" s="14">
        <v>4.9969999999999999</v>
      </c>
      <c r="AN426" s="14">
        <v>57.759</v>
      </c>
      <c r="AO426" s="14">
        <v>40.149000000000001</v>
      </c>
      <c r="AP426" s="14">
        <v>48.86</v>
      </c>
      <c r="AQ426" s="14">
        <v>5.1130000000000004</v>
      </c>
      <c r="AR426" s="14">
        <v>1.966</v>
      </c>
      <c r="AS426" s="14">
        <v>3.5219999999999998</v>
      </c>
      <c r="AT426" s="14">
        <v>9.4949999999999992</v>
      </c>
      <c r="AU426" s="14">
        <v>1.6080000000000001</v>
      </c>
      <c r="AV426" s="14">
        <v>5.5090000000000003</v>
      </c>
      <c r="AW426" s="14">
        <v>613.44399999999996</v>
      </c>
      <c r="AX426" s="14">
        <v>423.47199999999998</v>
      </c>
      <c r="AY426" s="14">
        <v>517.79700000000003</v>
      </c>
      <c r="AZ426" s="14">
        <v>6.1340000000000003</v>
      </c>
      <c r="BA426" s="14">
        <v>4.2350000000000003</v>
      </c>
      <c r="BB426" s="14">
        <v>5.1779999999999999</v>
      </c>
      <c r="BC426" s="14">
        <v>7.2050000000000001</v>
      </c>
      <c r="BD426" s="14">
        <v>2.819</v>
      </c>
      <c r="BE426" s="14">
        <v>14.406000000000001</v>
      </c>
      <c r="BF426" s="14">
        <v>15.87</v>
      </c>
      <c r="BG426" s="14">
        <v>41.302999999999997</v>
      </c>
      <c r="BH426" s="15">
        <v>8.8802046100811776</v>
      </c>
    </row>
    <row r="427" spans="1:60" ht="15.75" x14ac:dyDescent="0.25">
      <c r="A427" s="21">
        <v>2010</v>
      </c>
      <c r="B427" t="s">
        <v>27</v>
      </c>
      <c r="C427" s="14">
        <v>12.396000000000001</v>
      </c>
      <c r="D427" s="14">
        <v>3.2360000000000002</v>
      </c>
      <c r="E427" s="14">
        <v>7.6740000000000004</v>
      </c>
      <c r="F427" s="14">
        <v>10.249000000000001</v>
      </c>
      <c r="G427" s="14">
        <v>10.888999999999999</v>
      </c>
      <c r="H427" s="14">
        <v>1.722</v>
      </c>
      <c r="I427" s="14">
        <v>2.1030000000000002</v>
      </c>
      <c r="J427" s="14">
        <v>1.919</v>
      </c>
      <c r="K427" s="14">
        <v>3.7879999999999998</v>
      </c>
      <c r="L427" s="14">
        <v>2.9119999999999999</v>
      </c>
      <c r="M427" s="14">
        <v>3.3370000000000002</v>
      </c>
      <c r="N427" s="14">
        <v>30.507000000000001</v>
      </c>
      <c r="O427" s="14">
        <v>59.744</v>
      </c>
      <c r="P427" s="14">
        <v>16.341999999999999</v>
      </c>
      <c r="Q427" s="14">
        <v>37.536000000000001</v>
      </c>
      <c r="R427" s="14">
        <v>81.265000000000001</v>
      </c>
      <c r="S427" s="14">
        <v>83.814999999999998</v>
      </c>
      <c r="T427" s="14">
        <v>82.58</v>
      </c>
      <c r="U427" s="14">
        <v>12.913</v>
      </c>
      <c r="V427" s="14">
        <v>15.372</v>
      </c>
      <c r="W427" s="14">
        <v>14.18</v>
      </c>
      <c r="X427" s="14">
        <v>8.609</v>
      </c>
      <c r="Y427" s="14">
        <v>0.97099999999999997</v>
      </c>
      <c r="Z427" s="14">
        <v>4.7549999999999999</v>
      </c>
      <c r="AA427" s="14">
        <v>41.320999999999998</v>
      </c>
      <c r="AB427" s="14">
        <v>29.61</v>
      </c>
      <c r="AC427" s="14">
        <v>35.283999999999999</v>
      </c>
      <c r="AD427" s="14">
        <v>368.79300000000001</v>
      </c>
      <c r="AE427" s="14">
        <v>337.68799999999999</v>
      </c>
      <c r="AF427" s="14">
        <v>352.84100000000001</v>
      </c>
      <c r="AG427" s="14">
        <v>6.0259999999999998</v>
      </c>
      <c r="AH427" s="19">
        <v>4.4452742289671896</v>
      </c>
      <c r="AI427" s="19">
        <v>0.43045744712906397</v>
      </c>
      <c r="AJ427" s="19">
        <v>2.4055862085555799</v>
      </c>
      <c r="AK427" s="14">
        <v>4.3040000000000003</v>
      </c>
      <c r="AL427" s="14">
        <v>1.294</v>
      </c>
      <c r="AM427" s="14">
        <v>2.7530000000000001</v>
      </c>
      <c r="AN427" s="14">
        <v>64.22</v>
      </c>
      <c r="AO427" s="14">
        <v>46.6</v>
      </c>
      <c r="AP427" s="14">
        <v>55.137</v>
      </c>
      <c r="AQ427" s="14">
        <v>0.68899999999999995</v>
      </c>
      <c r="AR427" s="14">
        <v>0.16200000000000001</v>
      </c>
      <c r="AS427" s="14">
        <v>0.41699999999999998</v>
      </c>
      <c r="AT427" s="14">
        <v>4.3040000000000003</v>
      </c>
      <c r="AU427" s="14">
        <v>1.456</v>
      </c>
      <c r="AV427" s="14">
        <v>2.8359999999999999</v>
      </c>
      <c r="AW427" s="14">
        <v>509.28500000000003</v>
      </c>
      <c r="AX427" s="14">
        <v>416.48700000000002</v>
      </c>
      <c r="AY427" s="14">
        <v>461.69600000000003</v>
      </c>
      <c r="AZ427" s="14">
        <v>5.093</v>
      </c>
      <c r="BA427" s="14">
        <v>4.165</v>
      </c>
      <c r="BB427" s="14">
        <v>4.617</v>
      </c>
      <c r="BC427" s="14">
        <v>33.476999999999997</v>
      </c>
      <c r="BD427" s="14">
        <v>10.121</v>
      </c>
      <c r="BE427" s="14">
        <v>16.173999999999999</v>
      </c>
      <c r="BF427" s="14">
        <v>18.974</v>
      </c>
      <c r="BG427" s="14">
        <v>53.664999999999999</v>
      </c>
      <c r="BH427" s="15">
        <v>9.4679546151487273</v>
      </c>
    </row>
    <row r="428" spans="1:60" ht="15.75" x14ac:dyDescent="0.25">
      <c r="A428" s="21">
        <v>2010</v>
      </c>
      <c r="B428" t="s">
        <v>36</v>
      </c>
      <c r="C428" s="14">
        <v>6.6429999999999998</v>
      </c>
      <c r="D428" s="14">
        <v>1.589</v>
      </c>
      <c r="E428" s="14">
        <v>4.0350000000000001</v>
      </c>
      <c r="F428" s="14">
        <v>15.923</v>
      </c>
      <c r="G428" s="14">
        <v>14.816000000000001</v>
      </c>
      <c r="H428" s="14">
        <v>3.4940000000000002</v>
      </c>
      <c r="I428" s="14">
        <v>3.4009999999999998</v>
      </c>
      <c r="J428" s="14">
        <v>3.4460000000000002</v>
      </c>
      <c r="K428" s="14">
        <v>6.7750000000000004</v>
      </c>
      <c r="L428" s="14">
        <v>3.3759999999999999</v>
      </c>
      <c r="M428" s="14">
        <v>5.0209999999999999</v>
      </c>
      <c r="N428" s="14">
        <v>47.744999999999997</v>
      </c>
      <c r="O428" s="14">
        <v>74.054000000000002</v>
      </c>
      <c r="P428" s="14">
        <v>16.829999999999998</v>
      </c>
      <c r="Q428" s="14">
        <v>44.55</v>
      </c>
      <c r="R428" s="14">
        <v>82.656000000000006</v>
      </c>
      <c r="S428" s="14">
        <v>88.816000000000003</v>
      </c>
      <c r="T428" s="14">
        <v>85.834999999999994</v>
      </c>
      <c r="U428" s="14">
        <v>19.187999999999999</v>
      </c>
      <c r="V428" s="14">
        <v>20.652999999999999</v>
      </c>
      <c r="W428" s="14">
        <v>19.943999999999999</v>
      </c>
      <c r="X428" s="14">
        <v>11.407</v>
      </c>
      <c r="Y428" s="14">
        <v>1.613</v>
      </c>
      <c r="Z428" s="14">
        <v>6.3659999999999997</v>
      </c>
      <c r="AA428" s="14">
        <v>76.039000000000001</v>
      </c>
      <c r="AB428" s="14">
        <v>59.029000000000003</v>
      </c>
      <c r="AC428" s="14">
        <v>67.260999999999996</v>
      </c>
      <c r="AD428" s="14">
        <v>485.05599999999998</v>
      </c>
      <c r="AE428" s="14">
        <v>414.988</v>
      </c>
      <c r="AF428" s="14">
        <v>448.91199999999998</v>
      </c>
      <c r="AG428" s="14">
        <v>11.46</v>
      </c>
      <c r="AH428" s="19">
        <v>5.4981581170307896</v>
      </c>
      <c r="AI428" s="19">
        <v>1.7317888547611</v>
      </c>
      <c r="AJ428" s="19">
        <v>3.5864184443171601</v>
      </c>
      <c r="AK428" s="14">
        <v>5.69</v>
      </c>
      <c r="AL428" s="14">
        <v>1.167</v>
      </c>
      <c r="AM428" s="14">
        <v>3.3559999999999999</v>
      </c>
      <c r="AN428" s="14">
        <v>77.918000000000006</v>
      </c>
      <c r="AO428" s="14">
        <v>58.408000000000001</v>
      </c>
      <c r="AP428" s="14">
        <v>67.876000000000005</v>
      </c>
      <c r="AQ428" s="14">
        <v>5.32</v>
      </c>
      <c r="AR428" s="14">
        <v>2.532</v>
      </c>
      <c r="AS428" s="14">
        <v>3.8809999999999998</v>
      </c>
      <c r="AT428" s="14">
        <v>14.106999999999999</v>
      </c>
      <c r="AU428" s="14">
        <v>3.7480000000000002</v>
      </c>
      <c r="AV428" s="14">
        <v>8.7620000000000005</v>
      </c>
      <c r="AW428" s="14">
        <v>652.90800000000002</v>
      </c>
      <c r="AX428" s="14">
        <v>506.48500000000001</v>
      </c>
      <c r="AY428" s="14">
        <v>577.42700000000002</v>
      </c>
      <c r="AZ428" s="14">
        <v>6.5289999999999999</v>
      </c>
      <c r="BA428" s="14">
        <v>5.0650000000000004</v>
      </c>
      <c r="BB428" s="14">
        <v>5.774</v>
      </c>
      <c r="BC428" s="14">
        <v>22.725000000000001</v>
      </c>
      <c r="BD428" s="14">
        <v>9.9339999999999993</v>
      </c>
      <c r="BE428" s="14">
        <v>17.283999999999999</v>
      </c>
      <c r="BF428" s="14">
        <v>19.785</v>
      </c>
      <c r="BG428" s="14">
        <v>52.652000000000001</v>
      </c>
      <c r="BH428" s="15">
        <v>8.6741099755639866</v>
      </c>
    </row>
    <row r="429" spans="1:60" ht="15.75" x14ac:dyDescent="0.25">
      <c r="A429" s="21">
        <v>2010</v>
      </c>
      <c r="B429" t="s">
        <v>28</v>
      </c>
      <c r="C429" s="14">
        <v>17.390999999999998</v>
      </c>
      <c r="D429" s="14">
        <v>3.169</v>
      </c>
      <c r="E429" s="14">
        <v>10.185</v>
      </c>
      <c r="F429" s="14">
        <v>17.096</v>
      </c>
      <c r="G429" s="14">
        <v>10.964</v>
      </c>
      <c r="H429" s="14">
        <v>2.8479999999999999</v>
      </c>
      <c r="I429" s="14">
        <v>2.6739999999999999</v>
      </c>
      <c r="J429" s="14">
        <v>2.76</v>
      </c>
      <c r="K429" s="14">
        <v>6.407</v>
      </c>
      <c r="L429" s="14">
        <v>3.169</v>
      </c>
      <c r="M429" s="14">
        <v>4.766</v>
      </c>
      <c r="N429" s="14">
        <v>40.121000000000002</v>
      </c>
      <c r="O429" s="14">
        <v>64.581999999999994</v>
      </c>
      <c r="P429" s="14">
        <v>15.15</v>
      </c>
      <c r="Q429" s="14">
        <v>39.536000000000001</v>
      </c>
      <c r="R429" s="14">
        <v>49.835000000000001</v>
      </c>
      <c r="S429" s="14">
        <v>71.494</v>
      </c>
      <c r="T429" s="14">
        <v>60.808999999999997</v>
      </c>
      <c r="U429" s="14">
        <v>9.56</v>
      </c>
      <c r="V429" s="14">
        <v>9.5060000000000002</v>
      </c>
      <c r="W429" s="14">
        <v>9.5329999999999995</v>
      </c>
      <c r="X429" s="14">
        <v>3.153</v>
      </c>
      <c r="Y429" s="14">
        <v>0.39600000000000002</v>
      </c>
      <c r="Z429" s="14">
        <v>1.756</v>
      </c>
      <c r="AA429" s="14">
        <v>94.28</v>
      </c>
      <c r="AB429" s="14">
        <v>72.188000000000002</v>
      </c>
      <c r="AC429" s="14">
        <v>83.085999999999999</v>
      </c>
      <c r="AD429" s="14">
        <v>447.49900000000002</v>
      </c>
      <c r="AE429" s="14">
        <v>403.221</v>
      </c>
      <c r="AF429" s="14">
        <v>425.11399999999998</v>
      </c>
      <c r="AG429" s="14">
        <v>9.0519999999999996</v>
      </c>
      <c r="AH429" s="19">
        <v>16.948883227491098</v>
      </c>
      <c r="AI429" s="19">
        <v>4.8013315692885499</v>
      </c>
      <c r="AJ429" s="19">
        <v>10.896981004701599</v>
      </c>
      <c r="AK429" s="14">
        <v>17.187999999999999</v>
      </c>
      <c r="AL429" s="14">
        <v>3.6640000000000001</v>
      </c>
      <c r="AM429" s="14">
        <v>10.336</v>
      </c>
      <c r="AN429" s="14">
        <v>72.617000000000004</v>
      </c>
      <c r="AO429" s="14">
        <v>60.404000000000003</v>
      </c>
      <c r="AP429" s="14">
        <v>66.429000000000002</v>
      </c>
      <c r="AQ429" s="14">
        <v>1.831</v>
      </c>
      <c r="AR429" s="14">
        <v>1.089</v>
      </c>
      <c r="AS429" s="14">
        <v>1.4550000000000001</v>
      </c>
      <c r="AT429" s="14">
        <v>9.4580000000000002</v>
      </c>
      <c r="AU429" s="14">
        <v>2.6739999999999999</v>
      </c>
      <c r="AV429" s="14">
        <v>6.0209999999999999</v>
      </c>
      <c r="AW429" s="14">
        <v>614.904</v>
      </c>
      <c r="AX429" s="14">
        <v>507.49200000000002</v>
      </c>
      <c r="AY429" s="14">
        <v>560.53</v>
      </c>
      <c r="AZ429" s="14">
        <v>6.149</v>
      </c>
      <c r="BA429" s="14">
        <v>5.0750000000000002</v>
      </c>
      <c r="BB429" s="14">
        <v>5.6050000000000004</v>
      </c>
      <c r="BC429" s="14">
        <v>21.93</v>
      </c>
      <c r="BD429" s="14">
        <v>14.803000000000001</v>
      </c>
      <c r="BE429" s="14">
        <v>16.931999999999999</v>
      </c>
      <c r="BF429" s="14">
        <v>18.922999999999998</v>
      </c>
      <c r="BG429" s="14">
        <v>32.673000000000002</v>
      </c>
      <c r="BH429" s="15">
        <v>6.9429318231322155</v>
      </c>
    </row>
    <row r="430" spans="1:60" ht="15.75" x14ac:dyDescent="0.25">
      <c r="A430" s="21">
        <v>2010</v>
      </c>
      <c r="B430" t="s">
        <v>29</v>
      </c>
      <c r="C430" s="14">
        <v>14.391999999999999</v>
      </c>
      <c r="D430" s="14">
        <v>2.3079999999999998</v>
      </c>
      <c r="E430" s="14">
        <v>8.2059999999999995</v>
      </c>
      <c r="F430" s="14">
        <v>8.4309999999999992</v>
      </c>
      <c r="G430" s="14">
        <v>15.84</v>
      </c>
      <c r="H430" s="14">
        <v>3.9009999999999998</v>
      </c>
      <c r="I430" s="14">
        <v>4.1029999999999998</v>
      </c>
      <c r="J430" s="14">
        <v>4.0039999999999996</v>
      </c>
      <c r="K430" s="14">
        <v>10.895</v>
      </c>
      <c r="L430" s="14">
        <v>6.0270000000000001</v>
      </c>
      <c r="M430" s="14">
        <v>8.4019999999999992</v>
      </c>
      <c r="N430" s="14">
        <v>57.697000000000003</v>
      </c>
      <c r="O430" s="14">
        <v>107.871</v>
      </c>
      <c r="P430" s="14">
        <v>29.62</v>
      </c>
      <c r="Q430" s="14">
        <v>67.876000000000005</v>
      </c>
      <c r="R430" s="14">
        <v>58.104999999999997</v>
      </c>
      <c r="S430" s="14">
        <v>64.753</v>
      </c>
      <c r="T430" s="14">
        <v>61.508000000000003</v>
      </c>
      <c r="U430" s="14">
        <v>15.737</v>
      </c>
      <c r="V430" s="14">
        <v>21.67</v>
      </c>
      <c r="W430" s="14">
        <v>18.774000000000001</v>
      </c>
      <c r="X430" s="14">
        <v>18.561</v>
      </c>
      <c r="Y430" s="14">
        <v>1.667</v>
      </c>
      <c r="Z430" s="14">
        <v>9.9779999999999998</v>
      </c>
      <c r="AA430" s="14">
        <v>67.655000000000001</v>
      </c>
      <c r="AB430" s="14">
        <v>51.033000000000001</v>
      </c>
      <c r="AC430" s="14">
        <v>59.145000000000003</v>
      </c>
      <c r="AD430" s="14">
        <v>434.03800000000001</v>
      </c>
      <c r="AE430" s="14">
        <v>378.39</v>
      </c>
      <c r="AF430" s="14">
        <v>405.54899999999998</v>
      </c>
      <c r="AG430" s="14">
        <v>12.643000000000001</v>
      </c>
      <c r="AH430" s="19">
        <v>8.2623549148438595</v>
      </c>
      <c r="AI430" s="19">
        <v>1.03893225469078</v>
      </c>
      <c r="AJ430" s="19">
        <v>4.5844948856433003</v>
      </c>
      <c r="AK430" s="14">
        <v>6.1870000000000003</v>
      </c>
      <c r="AL430" s="14">
        <v>0.64100000000000001</v>
      </c>
      <c r="AM430" s="14">
        <v>3.3479999999999999</v>
      </c>
      <c r="AN430" s="14">
        <v>67.117000000000004</v>
      </c>
      <c r="AO430" s="14">
        <v>61.804000000000002</v>
      </c>
      <c r="AP430" s="14">
        <v>64.462000000000003</v>
      </c>
      <c r="AQ430" s="14">
        <v>0.94199999999999995</v>
      </c>
      <c r="AR430" s="14">
        <v>1.1539999999999999</v>
      </c>
      <c r="AS430" s="14">
        <v>1.05</v>
      </c>
      <c r="AT430" s="14">
        <v>3.2280000000000002</v>
      </c>
      <c r="AU430" s="14">
        <v>0.38500000000000001</v>
      </c>
      <c r="AV430" s="14">
        <v>1.772</v>
      </c>
      <c r="AW430" s="14">
        <v>620.59299999999996</v>
      </c>
      <c r="AX430" s="14">
        <v>481.738</v>
      </c>
      <c r="AY430" s="14">
        <v>549.63800000000003</v>
      </c>
      <c r="AZ430" s="14">
        <v>6.2060000000000004</v>
      </c>
      <c r="BA430" s="14">
        <v>4.8170000000000002</v>
      </c>
      <c r="BB430" s="14">
        <v>5.4960000000000004</v>
      </c>
      <c r="BC430" s="14">
        <v>16.178000000000001</v>
      </c>
      <c r="BD430" s="14">
        <v>2.996</v>
      </c>
      <c r="BE430" s="14">
        <v>16.318000000000001</v>
      </c>
      <c r="BF430" s="14">
        <v>18.853999999999999</v>
      </c>
      <c r="BG430" s="14">
        <v>34.542000000000002</v>
      </c>
      <c r="BH430" s="15">
        <v>7.3402417962003454</v>
      </c>
    </row>
    <row r="431" spans="1:60" ht="15.75" x14ac:dyDescent="0.25">
      <c r="A431" s="21">
        <v>2011</v>
      </c>
      <c r="B431" t="s">
        <v>2</v>
      </c>
      <c r="C431" s="14">
        <v>16.916</v>
      </c>
      <c r="D431" s="14">
        <v>4.2919999999999998</v>
      </c>
      <c r="E431" s="14">
        <v>10.481</v>
      </c>
      <c r="F431" s="14">
        <v>12.475</v>
      </c>
      <c r="G431" s="14">
        <v>16.619</v>
      </c>
      <c r="H431" s="14">
        <v>3.9289999999999998</v>
      </c>
      <c r="I431" s="14">
        <v>3.4159999999999999</v>
      </c>
      <c r="J431" s="14">
        <v>3.6680000000000001</v>
      </c>
      <c r="K431" s="14">
        <v>7.5679999999999996</v>
      </c>
      <c r="L431" s="14">
        <v>4.077</v>
      </c>
      <c r="M431" s="14">
        <v>5.7839999999999998</v>
      </c>
      <c r="N431" s="14">
        <v>45.459000000000003</v>
      </c>
      <c r="O431" s="14">
        <v>108.017</v>
      </c>
      <c r="P431" s="14">
        <v>21.760999999999999</v>
      </c>
      <c r="Q431" s="14">
        <v>64.308999999999997</v>
      </c>
      <c r="R431" s="14">
        <v>68.165000000000006</v>
      </c>
      <c r="S431" s="14">
        <v>70.421000000000006</v>
      </c>
      <c r="T431" s="14">
        <v>69.317999999999998</v>
      </c>
      <c r="U431" s="14">
        <v>14.391999999999999</v>
      </c>
      <c r="V431" s="14">
        <v>18.045000000000002</v>
      </c>
      <c r="W431" s="14">
        <v>16.259</v>
      </c>
      <c r="X431" s="14">
        <v>42.42</v>
      </c>
      <c r="Y431" s="14">
        <v>4.4939999999999998</v>
      </c>
      <c r="Z431" s="14">
        <v>23.265000000000001</v>
      </c>
      <c r="AA431" s="14">
        <v>69.713999999999999</v>
      </c>
      <c r="AB431" s="14">
        <v>52.445</v>
      </c>
      <c r="AC431" s="14">
        <v>60.893000000000001</v>
      </c>
      <c r="AD431" s="14">
        <v>404.125</v>
      </c>
      <c r="AE431" s="14">
        <v>353.53300000000002</v>
      </c>
      <c r="AF431" s="14">
        <v>378.34899999999999</v>
      </c>
      <c r="AG431" s="14">
        <v>9.9390000000000001</v>
      </c>
      <c r="AH431" s="19">
        <v>9.5009076527580003</v>
      </c>
      <c r="AI431" s="19">
        <v>3.1945399328539001</v>
      </c>
      <c r="AJ431" s="19">
        <v>6.3323485737252101</v>
      </c>
      <c r="AK431" s="14">
        <v>8.109</v>
      </c>
      <c r="AL431" s="14">
        <v>1.837</v>
      </c>
      <c r="AM431" s="14">
        <v>4.9050000000000002</v>
      </c>
      <c r="AN431" s="14">
        <v>60.817</v>
      </c>
      <c r="AO431" s="14">
        <v>47.447000000000003</v>
      </c>
      <c r="AP431" s="14">
        <v>54.01</v>
      </c>
      <c r="AQ431" s="14">
        <v>3.24</v>
      </c>
      <c r="AR431" s="14">
        <v>1.3779999999999999</v>
      </c>
      <c r="AS431" s="14">
        <v>2.2890000000000001</v>
      </c>
      <c r="AT431" s="14">
        <v>7.2229999999999999</v>
      </c>
      <c r="AU431" s="14">
        <v>1.548</v>
      </c>
      <c r="AV431" s="14">
        <v>4.3250000000000002</v>
      </c>
      <c r="AW431" s="14">
        <v>582.92700000000002</v>
      </c>
      <c r="AX431" s="14">
        <v>432.137</v>
      </c>
      <c r="AY431" s="14">
        <v>506.36799999999999</v>
      </c>
      <c r="AZ431" s="14">
        <v>5.8289999999999997</v>
      </c>
      <c r="BA431" s="14">
        <v>4.3209999999999997</v>
      </c>
      <c r="BB431" s="14">
        <v>5.0640000000000001</v>
      </c>
      <c r="BC431" s="14">
        <v>22.353999999999999</v>
      </c>
      <c r="BD431" s="14">
        <v>8.4580000000000002</v>
      </c>
      <c r="BE431" s="14">
        <v>14.917999999999999</v>
      </c>
      <c r="BF431" s="14">
        <v>17.402999999999999</v>
      </c>
      <c r="BG431" s="14">
        <v>42.753999999999998</v>
      </c>
      <c r="BH431" s="15">
        <v>8.025456729372106</v>
      </c>
    </row>
    <row r="432" spans="1:60" ht="15.75" x14ac:dyDescent="0.25">
      <c r="A432" s="21">
        <v>2011</v>
      </c>
      <c r="B432" t="s">
        <v>3</v>
      </c>
      <c r="C432" s="14">
        <v>19.029</v>
      </c>
      <c r="D432" s="14">
        <v>5.8380000000000001</v>
      </c>
      <c r="E432" s="14">
        <v>12.276999999999999</v>
      </c>
      <c r="F432" s="14">
        <v>9.8070000000000004</v>
      </c>
      <c r="G432" s="14">
        <v>18.664999999999999</v>
      </c>
      <c r="H432" s="14">
        <v>4.468</v>
      </c>
      <c r="I432" s="14">
        <v>3.7869999999999999</v>
      </c>
      <c r="J432" s="14">
        <v>4.1189999999999998</v>
      </c>
      <c r="K432" s="14">
        <v>5.7910000000000004</v>
      </c>
      <c r="L432" s="14">
        <v>5.9960000000000004</v>
      </c>
      <c r="M432" s="14">
        <v>5.8959999999999999</v>
      </c>
      <c r="N432" s="14">
        <v>54.037999999999997</v>
      </c>
      <c r="O432" s="14">
        <v>76.445999999999998</v>
      </c>
      <c r="P432" s="14">
        <v>22.562999999999999</v>
      </c>
      <c r="Q432" s="14">
        <v>48.863999999999997</v>
      </c>
      <c r="R432" s="14">
        <v>45.668999999999997</v>
      </c>
      <c r="S432" s="14">
        <v>48.125</v>
      </c>
      <c r="T432" s="14">
        <v>46.926000000000002</v>
      </c>
      <c r="U432" s="14">
        <v>12.741</v>
      </c>
      <c r="V432" s="14">
        <v>17.041</v>
      </c>
      <c r="W432" s="14">
        <v>14.942</v>
      </c>
      <c r="X432" s="14">
        <v>15.057</v>
      </c>
      <c r="Y432" s="14">
        <v>2.5249999999999999</v>
      </c>
      <c r="Z432" s="14">
        <v>8.6419999999999995</v>
      </c>
      <c r="AA432" s="14">
        <v>42.027999999999999</v>
      </c>
      <c r="AB432" s="14">
        <v>31.084</v>
      </c>
      <c r="AC432" s="14">
        <v>36.426000000000002</v>
      </c>
      <c r="AD432" s="14">
        <v>322.99099999999999</v>
      </c>
      <c r="AE432" s="14">
        <v>292.37799999999999</v>
      </c>
      <c r="AF432" s="14">
        <v>307.48200000000003</v>
      </c>
      <c r="AG432" s="14">
        <v>10.423999999999999</v>
      </c>
      <c r="AH432" s="19">
        <v>16.449241436904501</v>
      </c>
      <c r="AI432" s="19">
        <v>3.7564172127384299</v>
      </c>
      <c r="AJ432" s="19">
        <v>10.069585028205299</v>
      </c>
      <c r="AK432" s="14">
        <v>13.403</v>
      </c>
      <c r="AL432" s="14">
        <v>2.6819999999999999</v>
      </c>
      <c r="AM432" s="14">
        <v>7.915</v>
      </c>
      <c r="AN432" s="14">
        <v>37.892000000000003</v>
      </c>
      <c r="AO432" s="14">
        <v>35.817999999999998</v>
      </c>
      <c r="AP432" s="14">
        <v>36.83</v>
      </c>
      <c r="AQ432" s="14">
        <v>1.4890000000000001</v>
      </c>
      <c r="AR432" s="14">
        <v>0.78900000000000003</v>
      </c>
      <c r="AS432" s="14">
        <v>1.131</v>
      </c>
      <c r="AT432" s="14">
        <v>2.9780000000000002</v>
      </c>
      <c r="AU432" s="14">
        <v>0.63100000000000001</v>
      </c>
      <c r="AV432" s="14">
        <v>1.7769999999999999</v>
      </c>
      <c r="AW432" s="14">
        <v>443.28500000000003</v>
      </c>
      <c r="AX432" s="14">
        <v>355.49299999999999</v>
      </c>
      <c r="AY432" s="14">
        <v>398.50700000000001</v>
      </c>
      <c r="AZ432" s="14">
        <v>4.4329999999999998</v>
      </c>
      <c r="BA432" s="14">
        <v>3.5550000000000002</v>
      </c>
      <c r="BB432" s="14">
        <v>3.9849999999999999</v>
      </c>
      <c r="BC432" s="14">
        <v>8.2899999999999991</v>
      </c>
      <c r="BD432" s="14">
        <v>1.5069999999999999</v>
      </c>
      <c r="BE432" s="14">
        <v>9.8580000000000005</v>
      </c>
      <c r="BF432" s="14">
        <v>11.711</v>
      </c>
      <c r="BG432" s="14">
        <v>18.53</v>
      </c>
      <c r="BH432" s="15">
        <v>6.4855649853611528</v>
      </c>
    </row>
    <row r="433" spans="1:60" ht="15.75" x14ac:dyDescent="0.25">
      <c r="A433" s="21">
        <v>2011</v>
      </c>
      <c r="B433" t="s">
        <v>4</v>
      </c>
      <c r="C433" s="14">
        <v>9.3610000000000007</v>
      </c>
      <c r="D433" s="14">
        <v>3.2360000000000002</v>
      </c>
      <c r="E433" s="14">
        <v>6.3250000000000002</v>
      </c>
      <c r="F433" s="14">
        <v>10.81</v>
      </c>
      <c r="G433" s="14">
        <v>19.72</v>
      </c>
      <c r="H433" s="14">
        <v>5.0170000000000003</v>
      </c>
      <c r="I433" s="14">
        <v>3.734</v>
      </c>
      <c r="J433" s="14">
        <v>4.3810000000000002</v>
      </c>
      <c r="K433" s="14">
        <v>9.3610000000000007</v>
      </c>
      <c r="L433" s="14">
        <v>5.1040000000000001</v>
      </c>
      <c r="M433" s="14">
        <v>7.2510000000000003</v>
      </c>
      <c r="N433" s="14">
        <v>41.581000000000003</v>
      </c>
      <c r="O433" s="14">
        <v>104.992</v>
      </c>
      <c r="P433" s="14">
        <v>25.082000000000001</v>
      </c>
      <c r="Q433" s="14">
        <v>65.656000000000006</v>
      </c>
      <c r="R433" s="14">
        <v>53.780999999999999</v>
      </c>
      <c r="S433" s="14">
        <v>50.414000000000001</v>
      </c>
      <c r="T433" s="14">
        <v>52.112000000000002</v>
      </c>
      <c r="U433" s="14">
        <v>11.808999999999999</v>
      </c>
      <c r="V433" s="14">
        <v>13.319000000000001</v>
      </c>
      <c r="W433" s="14">
        <v>12.557</v>
      </c>
      <c r="X433" s="14">
        <v>43.441000000000003</v>
      </c>
      <c r="Y433" s="14">
        <v>5.9130000000000003</v>
      </c>
      <c r="Z433" s="14">
        <v>25.053000000000001</v>
      </c>
      <c r="AA433" s="14">
        <v>73.849000000000004</v>
      </c>
      <c r="AB433" s="14">
        <v>40.829000000000001</v>
      </c>
      <c r="AC433" s="14">
        <v>57.48</v>
      </c>
      <c r="AD433" s="14">
        <v>377.87400000000002</v>
      </c>
      <c r="AE433" s="14">
        <v>282.87700000000001</v>
      </c>
      <c r="AF433" s="14">
        <v>330.78199999999998</v>
      </c>
      <c r="AG433" s="14">
        <v>8.3209999999999997</v>
      </c>
      <c r="AH433" s="19">
        <v>7.0503781566465804</v>
      </c>
      <c r="AI433" s="19">
        <v>1.99122533369618</v>
      </c>
      <c r="AJ433" s="19">
        <v>4.5650040269857</v>
      </c>
      <c r="AK433" s="14">
        <v>8.0760000000000005</v>
      </c>
      <c r="AL433" s="14">
        <v>0.996</v>
      </c>
      <c r="AM433" s="14">
        <v>4.5970000000000004</v>
      </c>
      <c r="AN433" s="14">
        <v>74.278000000000006</v>
      </c>
      <c r="AO433" s="14">
        <v>44.999000000000002</v>
      </c>
      <c r="AP433" s="14">
        <v>59.762999999999998</v>
      </c>
      <c r="AQ433" s="14">
        <v>12.481999999999999</v>
      </c>
      <c r="AR433" s="14">
        <v>2.6760000000000002</v>
      </c>
      <c r="AS433" s="14">
        <v>7.6210000000000004</v>
      </c>
      <c r="AT433" s="14">
        <v>13.337999999999999</v>
      </c>
      <c r="AU433" s="14">
        <v>3.9830000000000001</v>
      </c>
      <c r="AV433" s="14">
        <v>8.7010000000000005</v>
      </c>
      <c r="AW433" s="14">
        <v>561.42700000000002</v>
      </c>
      <c r="AX433" s="14">
        <v>357.00400000000002</v>
      </c>
      <c r="AY433" s="14">
        <v>460.39800000000002</v>
      </c>
      <c r="AZ433" s="14">
        <v>5.6139999999999999</v>
      </c>
      <c r="BA433" s="14">
        <v>3.57</v>
      </c>
      <c r="BB433" s="14">
        <v>4.6040000000000001</v>
      </c>
      <c r="BC433" s="14">
        <v>12.351000000000001</v>
      </c>
      <c r="BD433" s="14">
        <v>3.004</v>
      </c>
      <c r="BE433" s="14">
        <v>14.544</v>
      </c>
      <c r="BF433" s="14">
        <v>16.733000000000001</v>
      </c>
      <c r="BG433" s="14">
        <v>37.066000000000003</v>
      </c>
      <c r="BH433" s="15">
        <v>9.1254081722707614</v>
      </c>
    </row>
    <row r="434" spans="1:60" ht="15.75" x14ac:dyDescent="0.25">
      <c r="A434" s="21">
        <v>2011</v>
      </c>
      <c r="B434" t="s">
        <v>5</v>
      </c>
      <c r="C434" s="14">
        <v>9.4139999999999997</v>
      </c>
      <c r="D434" s="14">
        <v>2.7669999999999999</v>
      </c>
      <c r="E434" s="14">
        <v>6.1639999999999997</v>
      </c>
      <c r="F434" s="14">
        <v>11.11</v>
      </c>
      <c r="G434" s="14">
        <v>22.806000000000001</v>
      </c>
      <c r="H434" s="14">
        <v>5.59</v>
      </c>
      <c r="I434" s="14">
        <v>6.7649999999999997</v>
      </c>
      <c r="J434" s="14">
        <v>6.1639999999999997</v>
      </c>
      <c r="K434" s="14">
        <v>12.356</v>
      </c>
      <c r="L434" s="14">
        <v>3.0750000000000002</v>
      </c>
      <c r="M434" s="14">
        <v>7.8179999999999996</v>
      </c>
      <c r="N434" s="14">
        <v>32.545000000000002</v>
      </c>
      <c r="O434" s="14">
        <v>73.55</v>
      </c>
      <c r="P434" s="14">
        <v>23.677</v>
      </c>
      <c r="Q434" s="14">
        <v>49.164999999999999</v>
      </c>
      <c r="R434" s="14">
        <v>46.777999999999999</v>
      </c>
      <c r="S434" s="14">
        <v>48.277000000000001</v>
      </c>
      <c r="T434" s="14">
        <v>47.511000000000003</v>
      </c>
      <c r="U434" s="14">
        <v>9.4139999999999997</v>
      </c>
      <c r="V434" s="14">
        <v>13.53</v>
      </c>
      <c r="W434" s="14">
        <v>11.427</v>
      </c>
      <c r="X434" s="14">
        <v>14.122</v>
      </c>
      <c r="Y434" s="14">
        <v>3.9969999999999999</v>
      </c>
      <c r="Z434" s="14">
        <v>9.1709999999999994</v>
      </c>
      <c r="AA434" s="14">
        <v>74.432000000000002</v>
      </c>
      <c r="AB434" s="14">
        <v>48.277000000000001</v>
      </c>
      <c r="AC434" s="14">
        <v>61.643999999999998</v>
      </c>
      <c r="AD434" s="14">
        <v>324.50099999999998</v>
      </c>
      <c r="AE434" s="14">
        <v>267.524</v>
      </c>
      <c r="AF434" s="14">
        <v>296.642</v>
      </c>
      <c r="AG434" s="14">
        <v>6.4720000000000004</v>
      </c>
      <c r="AH434" s="19">
        <v>3.1097670007074698</v>
      </c>
      <c r="AI434" s="19">
        <v>3.3242470580413501</v>
      </c>
      <c r="AJ434" s="19">
        <v>3.2134321463718298</v>
      </c>
      <c r="AK434" s="14">
        <v>7.0609999999999999</v>
      </c>
      <c r="AL434" s="14">
        <v>1.845</v>
      </c>
      <c r="AM434" s="14">
        <v>4.5110000000000001</v>
      </c>
      <c r="AN434" s="14">
        <v>46.189</v>
      </c>
      <c r="AO434" s="14">
        <v>39.052</v>
      </c>
      <c r="AP434" s="14">
        <v>42.7</v>
      </c>
      <c r="AQ434" s="14">
        <v>2.6480000000000001</v>
      </c>
      <c r="AR434" s="14">
        <v>0</v>
      </c>
      <c r="AS434" s="14">
        <v>1.353</v>
      </c>
      <c r="AT434" s="14">
        <v>12.356</v>
      </c>
      <c r="AU434" s="14">
        <v>3.3820000000000001</v>
      </c>
      <c r="AV434" s="14">
        <v>7.9690000000000003</v>
      </c>
      <c r="AW434" s="14">
        <v>448.06400000000002</v>
      </c>
      <c r="AX434" s="14">
        <v>331.791</v>
      </c>
      <c r="AY434" s="14">
        <v>391.21199999999999</v>
      </c>
      <c r="AZ434" s="14">
        <v>4.4809999999999999</v>
      </c>
      <c r="BA434" s="14">
        <v>3.3180000000000001</v>
      </c>
      <c r="BB434" s="14">
        <v>3.9119999999999999</v>
      </c>
      <c r="BC434" s="14">
        <v>7.7030000000000003</v>
      </c>
      <c r="BD434" s="14">
        <v>3.081</v>
      </c>
      <c r="BE434" s="14">
        <v>9.6660000000000004</v>
      </c>
      <c r="BF434" s="14">
        <v>11.646000000000001</v>
      </c>
      <c r="BG434" s="14">
        <v>31.690999999999999</v>
      </c>
      <c r="BH434" s="15">
        <v>6.49659324988116</v>
      </c>
    </row>
    <row r="435" spans="1:60" ht="15.75" x14ac:dyDescent="0.25">
      <c r="A435" s="21">
        <v>2011</v>
      </c>
      <c r="B435" t="s">
        <v>6</v>
      </c>
      <c r="C435" s="14">
        <v>12.731</v>
      </c>
      <c r="D435" s="14">
        <v>3.94</v>
      </c>
      <c r="E435" s="14">
        <v>8.298</v>
      </c>
      <c r="F435" s="14">
        <v>11.647</v>
      </c>
      <c r="G435" s="14">
        <v>9.8550000000000004</v>
      </c>
      <c r="H435" s="14">
        <v>2.3580000000000001</v>
      </c>
      <c r="I435" s="14">
        <v>1.159</v>
      </c>
      <c r="J435" s="14">
        <v>1.7529999999999999</v>
      </c>
      <c r="K435" s="14">
        <v>4.9509999999999996</v>
      </c>
      <c r="L435" s="14">
        <v>2.5499999999999998</v>
      </c>
      <c r="M435" s="14">
        <v>3.74</v>
      </c>
      <c r="N435" s="14">
        <v>39.673000000000002</v>
      </c>
      <c r="O435" s="14">
        <v>76.147000000000006</v>
      </c>
      <c r="P435" s="14">
        <v>18.309999999999999</v>
      </c>
      <c r="Q435" s="14">
        <v>46.982999999999997</v>
      </c>
      <c r="R435" s="14">
        <v>47.622</v>
      </c>
      <c r="S435" s="14">
        <v>65.361000000000004</v>
      </c>
      <c r="T435" s="14">
        <v>56.567</v>
      </c>
      <c r="U435" s="14">
        <v>8.9589999999999996</v>
      </c>
      <c r="V435" s="14">
        <v>14.37</v>
      </c>
      <c r="W435" s="14">
        <v>11.686999999999999</v>
      </c>
      <c r="X435" s="14">
        <v>11.788</v>
      </c>
      <c r="Y435" s="14">
        <v>2.0859999999999999</v>
      </c>
      <c r="Z435" s="14">
        <v>6.8959999999999999</v>
      </c>
      <c r="AA435" s="14">
        <v>58.466000000000001</v>
      </c>
      <c r="AB435" s="14">
        <v>42.183999999999997</v>
      </c>
      <c r="AC435" s="14">
        <v>50.256</v>
      </c>
      <c r="AD435" s="14">
        <v>348.91</v>
      </c>
      <c r="AE435" s="14">
        <v>290.41699999999997</v>
      </c>
      <c r="AF435" s="14">
        <v>319.53199999999998</v>
      </c>
      <c r="AG435" s="14">
        <v>8.4870000000000001</v>
      </c>
      <c r="AH435" s="19">
        <v>20.926940358220001</v>
      </c>
      <c r="AI435" s="19">
        <v>2.4336969682220002</v>
      </c>
      <c r="AJ435" s="19">
        <v>11.6268752160916</v>
      </c>
      <c r="AK435" s="14">
        <v>16.738</v>
      </c>
      <c r="AL435" s="14">
        <v>2.3180000000000001</v>
      </c>
      <c r="AM435" s="14">
        <v>9.4670000000000005</v>
      </c>
      <c r="AN435" s="14">
        <v>63.652999999999999</v>
      </c>
      <c r="AO435" s="14">
        <v>40.561</v>
      </c>
      <c r="AP435" s="14">
        <v>52.009</v>
      </c>
      <c r="AQ435" s="14">
        <v>3.3010000000000002</v>
      </c>
      <c r="AR435" s="14">
        <v>0.69499999999999995</v>
      </c>
      <c r="AS435" s="14">
        <v>1.9870000000000001</v>
      </c>
      <c r="AT435" s="14">
        <v>10.372999999999999</v>
      </c>
      <c r="AU435" s="14">
        <v>1.391</v>
      </c>
      <c r="AV435" s="14">
        <v>5.8440000000000003</v>
      </c>
      <c r="AW435" s="14">
        <v>506.15499999999997</v>
      </c>
      <c r="AX435" s="14">
        <v>367.83100000000002</v>
      </c>
      <c r="AY435" s="14">
        <v>436.63900000000001</v>
      </c>
      <c r="AZ435" s="14">
        <v>5.0620000000000003</v>
      </c>
      <c r="BA435" s="14">
        <v>3.6779999999999999</v>
      </c>
      <c r="BB435" s="14">
        <v>4.3659999999999997</v>
      </c>
      <c r="BC435" s="14">
        <v>15.481999999999999</v>
      </c>
      <c r="BD435" s="14">
        <v>3.573</v>
      </c>
      <c r="BE435" s="14">
        <v>14.964</v>
      </c>
      <c r="BF435" s="14">
        <v>17.236999999999998</v>
      </c>
      <c r="BG435" s="14">
        <v>63.139000000000003</v>
      </c>
      <c r="BH435" s="15">
        <v>10.859957065286022</v>
      </c>
    </row>
    <row r="436" spans="1:60" ht="15.75" x14ac:dyDescent="0.25">
      <c r="A436" s="21">
        <v>2011</v>
      </c>
      <c r="B436" t="s">
        <v>33</v>
      </c>
      <c r="C436" s="14">
        <v>13.192</v>
      </c>
      <c r="D436" s="14">
        <v>3.5590000000000002</v>
      </c>
      <c r="E436" s="14">
        <v>8.35</v>
      </c>
      <c r="F436" s="14">
        <v>11.933</v>
      </c>
      <c r="G436" s="14">
        <v>23.469000000000001</v>
      </c>
      <c r="H436" s="14">
        <v>4.6559999999999997</v>
      </c>
      <c r="I436" s="14">
        <v>3.28</v>
      </c>
      <c r="J436" s="14">
        <v>3.964</v>
      </c>
      <c r="K436" s="14">
        <v>10.935</v>
      </c>
      <c r="L436" s="14">
        <v>4.5369999999999999</v>
      </c>
      <c r="M436" s="14">
        <v>7.718</v>
      </c>
      <c r="N436" s="14">
        <v>42.41</v>
      </c>
      <c r="O436" s="14">
        <v>123.807</v>
      </c>
      <c r="P436" s="14">
        <v>22.402999999999999</v>
      </c>
      <c r="Q436" s="14">
        <v>72.867999999999995</v>
      </c>
      <c r="R436" s="14">
        <v>73.72</v>
      </c>
      <c r="S436" s="14">
        <v>84.24</v>
      </c>
      <c r="T436" s="14">
        <v>79.007999999999996</v>
      </c>
      <c r="U436" s="14">
        <v>15.238</v>
      </c>
      <c r="V436" s="14">
        <v>21.844999999999999</v>
      </c>
      <c r="W436" s="14">
        <v>18.559000000000001</v>
      </c>
      <c r="X436" s="14">
        <v>48.465000000000003</v>
      </c>
      <c r="Y436" s="14">
        <v>4.1879999999999997</v>
      </c>
      <c r="Z436" s="14">
        <v>26.207000000000001</v>
      </c>
      <c r="AA436" s="14">
        <v>87.757999999999996</v>
      </c>
      <c r="AB436" s="14">
        <v>60.999000000000002</v>
      </c>
      <c r="AC436" s="14">
        <v>74.341999999999999</v>
      </c>
      <c r="AD436" s="14">
        <v>408.31599999999997</v>
      </c>
      <c r="AE436" s="14">
        <v>366.69200000000001</v>
      </c>
      <c r="AF436" s="14">
        <v>387.49799999999999</v>
      </c>
      <c r="AG436" s="14">
        <v>9.2409999999999997</v>
      </c>
      <c r="AH436" s="19">
        <v>11.946774276129799</v>
      </c>
      <c r="AI436" s="19">
        <v>2.7225065729087299</v>
      </c>
      <c r="AJ436" s="19">
        <v>7.3926789436341798</v>
      </c>
      <c r="AK436" s="14">
        <v>10.087999999999999</v>
      </c>
      <c r="AL436" s="14">
        <v>1.8149999999999999</v>
      </c>
      <c r="AM436" s="14">
        <v>5.9290000000000003</v>
      </c>
      <c r="AN436" s="14">
        <v>48.182000000000002</v>
      </c>
      <c r="AO436" s="14">
        <v>39.014000000000003</v>
      </c>
      <c r="AP436" s="14">
        <v>43.609000000000002</v>
      </c>
      <c r="AQ436" s="14">
        <v>3.0329999999999999</v>
      </c>
      <c r="AR436" s="14">
        <v>2.0939999999999999</v>
      </c>
      <c r="AS436" s="14">
        <v>2.5609999999999999</v>
      </c>
      <c r="AT436" s="14">
        <v>4.444</v>
      </c>
      <c r="AU436" s="14">
        <v>0.97699999999999998</v>
      </c>
      <c r="AV436" s="14">
        <v>2.7010000000000001</v>
      </c>
      <c r="AW436" s="14">
        <v>588.70100000000002</v>
      </c>
      <c r="AX436" s="14">
        <v>438.99700000000001</v>
      </c>
      <c r="AY436" s="14">
        <v>513.62300000000005</v>
      </c>
      <c r="AZ436" s="14">
        <v>5.8869999999999996</v>
      </c>
      <c r="BA436" s="14">
        <v>4.3899999999999997</v>
      </c>
      <c r="BB436" s="14">
        <v>5.1360000000000001</v>
      </c>
      <c r="BC436" s="14">
        <v>7.4240000000000004</v>
      </c>
      <c r="BD436" s="14">
        <v>2.4750000000000001</v>
      </c>
      <c r="BE436" s="14">
        <v>9.4960000000000004</v>
      </c>
      <c r="BF436" s="14">
        <v>10.986000000000001</v>
      </c>
      <c r="BG436" s="14">
        <v>39.494</v>
      </c>
      <c r="BH436" s="15">
        <v>6.7857463423391078</v>
      </c>
    </row>
    <row r="437" spans="1:60" ht="15.75" x14ac:dyDescent="0.25">
      <c r="A437" s="21">
        <v>2011</v>
      </c>
      <c r="B437" t="s">
        <v>7</v>
      </c>
      <c r="C437" s="14">
        <v>24.681999999999999</v>
      </c>
      <c r="D437" s="14">
        <v>4.1109999999999998</v>
      </c>
      <c r="E437" s="14">
        <v>14.332000000000001</v>
      </c>
      <c r="F437" s="14">
        <v>20.222000000000001</v>
      </c>
      <c r="G437" s="14">
        <v>22.408999999999999</v>
      </c>
      <c r="H437" s="14">
        <v>5.9480000000000004</v>
      </c>
      <c r="I437" s="14">
        <v>1.175</v>
      </c>
      <c r="J437" s="14">
        <v>3.5459999999999998</v>
      </c>
      <c r="K437" s="14">
        <v>8.9209999999999994</v>
      </c>
      <c r="L437" s="14">
        <v>4.1109999999999998</v>
      </c>
      <c r="M437" s="14">
        <v>6.5010000000000003</v>
      </c>
      <c r="N437" s="14">
        <v>58.052</v>
      </c>
      <c r="O437" s="14">
        <v>114.788</v>
      </c>
      <c r="P437" s="14">
        <v>24.960999999999999</v>
      </c>
      <c r="Q437" s="14">
        <v>69.739999999999995</v>
      </c>
      <c r="R437" s="14">
        <v>74.94</v>
      </c>
      <c r="S437" s="14">
        <v>69.304000000000002</v>
      </c>
      <c r="T437" s="14">
        <v>72.103999999999999</v>
      </c>
      <c r="U437" s="14">
        <v>13.679</v>
      </c>
      <c r="V437" s="14">
        <v>20.85</v>
      </c>
      <c r="W437" s="14">
        <v>17.286999999999999</v>
      </c>
      <c r="X437" s="14">
        <v>44.31</v>
      </c>
      <c r="Y437" s="14">
        <v>5.8730000000000002</v>
      </c>
      <c r="Z437" s="14">
        <v>25.117999999999999</v>
      </c>
      <c r="AA437" s="14">
        <v>69.587000000000003</v>
      </c>
      <c r="AB437" s="14">
        <v>54.033999999999999</v>
      </c>
      <c r="AC437" s="14">
        <v>61.761000000000003</v>
      </c>
      <c r="AD437" s="14">
        <v>413.06</v>
      </c>
      <c r="AE437" s="14">
        <v>353.27499999999998</v>
      </c>
      <c r="AF437" s="14">
        <v>383.12700000000001</v>
      </c>
      <c r="AG437" s="14">
        <v>13.085000000000001</v>
      </c>
      <c r="AH437" s="19">
        <v>13.4585239957566</v>
      </c>
      <c r="AI437" s="19">
        <v>3.19992320184316</v>
      </c>
      <c r="AJ437" s="19">
        <v>8.3559806937055594</v>
      </c>
      <c r="AK437" s="14">
        <v>13.085000000000001</v>
      </c>
      <c r="AL437" s="14">
        <v>1.175</v>
      </c>
      <c r="AM437" s="14">
        <v>7.0919999999999996</v>
      </c>
      <c r="AN437" s="14">
        <v>70.180999999999997</v>
      </c>
      <c r="AO437" s="14">
        <v>44.048999999999999</v>
      </c>
      <c r="AP437" s="14">
        <v>57.033000000000001</v>
      </c>
      <c r="AQ437" s="14">
        <v>5.0549999999999997</v>
      </c>
      <c r="AR437" s="14">
        <v>1.762</v>
      </c>
      <c r="AS437" s="14">
        <v>3.3980000000000001</v>
      </c>
      <c r="AT437" s="14">
        <v>11.3</v>
      </c>
      <c r="AU437" s="14">
        <v>2.3490000000000002</v>
      </c>
      <c r="AV437" s="14">
        <v>6.7969999999999997</v>
      </c>
      <c r="AW437" s="14">
        <v>609.92499999999995</v>
      </c>
      <c r="AX437" s="14">
        <v>429.04</v>
      </c>
      <c r="AY437" s="14">
        <v>519.20899999999995</v>
      </c>
      <c r="AZ437" s="14">
        <v>6.0990000000000002</v>
      </c>
      <c r="BA437" s="14">
        <v>4.29</v>
      </c>
      <c r="BB437" s="14">
        <v>5.1920000000000002</v>
      </c>
      <c r="BC437" s="14">
        <v>4.7119999999999997</v>
      </c>
      <c r="BD437" s="14">
        <v>0</v>
      </c>
      <c r="BE437" s="14">
        <v>12.192</v>
      </c>
      <c r="BF437" s="14">
        <v>13.923</v>
      </c>
      <c r="BG437" s="14">
        <v>39.33</v>
      </c>
      <c r="BH437" s="15">
        <v>8.023283253362699</v>
      </c>
    </row>
    <row r="438" spans="1:60" ht="15.75" x14ac:dyDescent="0.25">
      <c r="A438" s="21">
        <v>2011</v>
      </c>
      <c r="B438" t="s">
        <v>8</v>
      </c>
      <c r="C438" s="14">
        <v>12.574</v>
      </c>
      <c r="D438" s="14">
        <v>2.4580000000000002</v>
      </c>
      <c r="E438" s="14">
        <v>7.4649999999999999</v>
      </c>
      <c r="F438" s="14">
        <v>18.565999999999999</v>
      </c>
      <c r="G438" s="14">
        <v>12.058999999999999</v>
      </c>
      <c r="H438" s="14">
        <v>2.1829999999999998</v>
      </c>
      <c r="I438" s="14">
        <v>2.4580000000000002</v>
      </c>
      <c r="J438" s="14">
        <v>2.323</v>
      </c>
      <c r="K438" s="14">
        <v>4.3259999999999996</v>
      </c>
      <c r="L438" s="14">
        <v>2.3410000000000002</v>
      </c>
      <c r="M438" s="14">
        <v>3.3159999999999998</v>
      </c>
      <c r="N438" s="14">
        <v>45.344999999999999</v>
      </c>
      <c r="O438" s="14">
        <v>77.427999999999997</v>
      </c>
      <c r="P438" s="14">
        <v>15.058</v>
      </c>
      <c r="Q438" s="14">
        <v>45.863</v>
      </c>
      <c r="R438" s="14">
        <v>39.341000000000001</v>
      </c>
      <c r="S438" s="14">
        <v>49.893000000000001</v>
      </c>
      <c r="T438" s="14">
        <v>44.710999999999999</v>
      </c>
      <c r="U438" s="14">
        <v>9.2989999999999995</v>
      </c>
      <c r="V438" s="14">
        <v>9.7520000000000007</v>
      </c>
      <c r="W438" s="14">
        <v>9.5299999999999994</v>
      </c>
      <c r="X438" s="14">
        <v>6.9950000000000001</v>
      </c>
      <c r="Y438" s="14">
        <v>1.0529999999999999</v>
      </c>
      <c r="Z438" s="14">
        <v>4.0110000000000001</v>
      </c>
      <c r="AA438" s="14">
        <v>44.232999999999997</v>
      </c>
      <c r="AB438" s="14">
        <v>33.743000000000002</v>
      </c>
      <c r="AC438" s="14">
        <v>38.893999999999998</v>
      </c>
      <c r="AD438" s="14">
        <v>297.58100000000002</v>
      </c>
      <c r="AE438" s="14">
        <v>269.04899999999998</v>
      </c>
      <c r="AF438" s="14">
        <v>283.09899999999999</v>
      </c>
      <c r="AG438" s="14">
        <v>8.3290000000000006</v>
      </c>
      <c r="AH438" s="19">
        <v>10.3766204567951</v>
      </c>
      <c r="AI438" s="19">
        <v>2.5536888526570598</v>
      </c>
      <c r="AJ438" s="19">
        <v>6.3964371844882404</v>
      </c>
      <c r="AK438" s="14">
        <v>7.8440000000000003</v>
      </c>
      <c r="AL438" s="14">
        <v>1.4039999999999999</v>
      </c>
      <c r="AM438" s="14">
        <v>4.5659999999999998</v>
      </c>
      <c r="AN438" s="14">
        <v>63.923000000000002</v>
      </c>
      <c r="AO438" s="14">
        <v>56.408000000000001</v>
      </c>
      <c r="AP438" s="14">
        <v>60.137999999999998</v>
      </c>
      <c r="AQ438" s="14">
        <v>4.0839999999999996</v>
      </c>
      <c r="AR438" s="14">
        <v>2.653</v>
      </c>
      <c r="AS438" s="14">
        <v>3.355</v>
      </c>
      <c r="AT438" s="14">
        <v>7.157</v>
      </c>
      <c r="AU438" s="14">
        <v>2.4969999999999999</v>
      </c>
      <c r="AV438" s="14">
        <v>4.7850000000000001</v>
      </c>
      <c r="AW438" s="14">
        <v>473.13799999999998</v>
      </c>
      <c r="AX438" s="14">
        <v>369.928</v>
      </c>
      <c r="AY438" s="14">
        <v>420.88600000000002</v>
      </c>
      <c r="AZ438" s="14">
        <v>4.7309999999999999</v>
      </c>
      <c r="BA438" s="14">
        <v>3.6989999999999998</v>
      </c>
      <c r="BB438" s="14">
        <v>4.2089999999999996</v>
      </c>
      <c r="BC438" s="14">
        <v>34.866999999999997</v>
      </c>
      <c r="BD438" s="14">
        <v>29.395</v>
      </c>
      <c r="BE438" s="14">
        <v>17.629000000000001</v>
      </c>
      <c r="BF438" s="14">
        <v>20.475000000000001</v>
      </c>
      <c r="BG438" s="14">
        <v>43.348999999999997</v>
      </c>
      <c r="BH438" s="15">
        <v>5.5342822050429881</v>
      </c>
    </row>
    <row r="439" spans="1:60" ht="15.75" x14ac:dyDescent="0.25">
      <c r="A439" s="21">
        <v>2011</v>
      </c>
      <c r="B439" t="s">
        <v>9</v>
      </c>
      <c r="C439" s="14">
        <v>18.696999999999999</v>
      </c>
      <c r="D439" s="14">
        <v>6.1429999999999998</v>
      </c>
      <c r="E439" s="14">
        <v>12.413</v>
      </c>
      <c r="F439" s="14">
        <v>12.058999999999999</v>
      </c>
      <c r="G439" s="14">
        <v>25.314</v>
      </c>
      <c r="H439" s="14">
        <v>5.8109999999999999</v>
      </c>
      <c r="I439" s="14">
        <v>4.55</v>
      </c>
      <c r="J439" s="14">
        <v>5.1769999999999996</v>
      </c>
      <c r="K439" s="14">
        <v>13.52</v>
      </c>
      <c r="L439" s="14">
        <v>7.7359999999999998</v>
      </c>
      <c r="M439" s="14">
        <v>10.611000000000001</v>
      </c>
      <c r="N439" s="14">
        <v>53.478000000000002</v>
      </c>
      <c r="O439" s="14">
        <v>339.94600000000003</v>
      </c>
      <c r="P439" s="14">
        <v>50.965000000000003</v>
      </c>
      <c r="Q439" s="14">
        <v>194.83500000000001</v>
      </c>
      <c r="R439" s="14">
        <v>56.781999999999996</v>
      </c>
      <c r="S439" s="14">
        <v>72.465999999999994</v>
      </c>
      <c r="T439" s="14">
        <v>64.668999999999997</v>
      </c>
      <c r="U439" s="14">
        <v>15.188000000000001</v>
      </c>
      <c r="V439" s="14">
        <v>21.273</v>
      </c>
      <c r="W439" s="14">
        <v>18.248000000000001</v>
      </c>
      <c r="X439" s="14">
        <v>232.47900000000001</v>
      </c>
      <c r="Y439" s="14">
        <v>22.809000000000001</v>
      </c>
      <c r="Z439" s="14">
        <v>127.221</v>
      </c>
      <c r="AA439" s="14">
        <v>97.456000000000003</v>
      </c>
      <c r="AB439" s="14">
        <v>71.215000000000003</v>
      </c>
      <c r="AC439" s="14">
        <v>84.260999999999996</v>
      </c>
      <c r="AD439" s="14">
        <v>452.01400000000001</v>
      </c>
      <c r="AE439" s="14">
        <v>394.24</v>
      </c>
      <c r="AF439" s="14">
        <v>423.07799999999997</v>
      </c>
      <c r="AG439" s="14">
        <v>11.506</v>
      </c>
      <c r="AH439" s="19">
        <v>14.4538001193207</v>
      </c>
      <c r="AI439" s="19">
        <v>3.7635251685745601</v>
      </c>
      <c r="AJ439" s="19">
        <v>9.1611492739401008</v>
      </c>
      <c r="AK439" s="14">
        <v>13.922000000000001</v>
      </c>
      <c r="AL439" s="14">
        <v>2.673</v>
      </c>
      <c r="AM439" s="14">
        <v>8.266</v>
      </c>
      <c r="AN439" s="14">
        <v>70.129000000000005</v>
      </c>
      <c r="AO439" s="14">
        <v>53.07</v>
      </c>
      <c r="AP439" s="14">
        <v>61.637</v>
      </c>
      <c r="AQ439" s="14">
        <v>4.1420000000000003</v>
      </c>
      <c r="AR439" s="14">
        <v>2.218</v>
      </c>
      <c r="AS439" s="14">
        <v>3.1749999999999998</v>
      </c>
      <c r="AT439" s="14">
        <v>7.9390000000000001</v>
      </c>
      <c r="AU439" s="14">
        <v>1.593</v>
      </c>
      <c r="AV439" s="14">
        <v>4.7480000000000002</v>
      </c>
      <c r="AW439" s="14">
        <v>872.61699999999996</v>
      </c>
      <c r="AX439" s="14">
        <v>508.45699999999999</v>
      </c>
      <c r="AY439" s="14">
        <v>689.904</v>
      </c>
      <c r="AZ439" s="14">
        <v>8.7260000000000009</v>
      </c>
      <c r="BA439" s="14">
        <v>5.085</v>
      </c>
      <c r="BB439" s="14">
        <v>6.899</v>
      </c>
      <c r="BC439" s="14">
        <v>21.712</v>
      </c>
      <c r="BD439" s="14">
        <v>8.625</v>
      </c>
      <c r="BE439" s="14">
        <v>15.837</v>
      </c>
      <c r="BF439" s="14">
        <v>19.097000000000001</v>
      </c>
      <c r="BG439" s="14">
        <v>73.144999999999996</v>
      </c>
      <c r="BH439" s="15">
        <v>9.8427387937477135</v>
      </c>
    </row>
    <row r="440" spans="1:60" ht="15.75" x14ac:dyDescent="0.25">
      <c r="A440" s="21">
        <v>2011</v>
      </c>
      <c r="B440" t="s">
        <v>34</v>
      </c>
      <c r="C440" s="14">
        <v>8.9830000000000005</v>
      </c>
      <c r="D440" s="14">
        <v>3.698</v>
      </c>
      <c r="E440" s="14">
        <v>6.226</v>
      </c>
      <c r="F440" s="14">
        <v>10.723000000000001</v>
      </c>
      <c r="G440" s="14">
        <v>23.248999999999999</v>
      </c>
      <c r="H440" s="14">
        <v>6.5880000000000001</v>
      </c>
      <c r="I440" s="14">
        <v>5.367</v>
      </c>
      <c r="J440" s="14">
        <v>5.9509999999999996</v>
      </c>
      <c r="K440" s="14">
        <v>8.1769999999999996</v>
      </c>
      <c r="L440" s="14">
        <v>6.423</v>
      </c>
      <c r="M440" s="14">
        <v>7.2619999999999996</v>
      </c>
      <c r="N440" s="14">
        <v>47.831000000000003</v>
      </c>
      <c r="O440" s="14">
        <v>65.738</v>
      </c>
      <c r="P440" s="14">
        <v>17.22</v>
      </c>
      <c r="Q440" s="14">
        <v>40.619999999999997</v>
      </c>
      <c r="R440" s="14">
        <v>102.568</v>
      </c>
      <c r="S440" s="14">
        <v>93.75</v>
      </c>
      <c r="T440" s="14">
        <v>97.968999999999994</v>
      </c>
      <c r="U440" s="14">
        <v>14.949</v>
      </c>
      <c r="V440" s="14">
        <v>20.009</v>
      </c>
      <c r="W440" s="14">
        <v>17.588000000000001</v>
      </c>
      <c r="X440" s="14">
        <v>21.283000000000001</v>
      </c>
      <c r="Y440" s="14">
        <v>3.254</v>
      </c>
      <c r="Z440" s="14">
        <v>11.946</v>
      </c>
      <c r="AA440" s="14">
        <v>98.674999999999997</v>
      </c>
      <c r="AB440" s="14">
        <v>89.694000000000003</v>
      </c>
      <c r="AC440" s="14">
        <v>93.991</v>
      </c>
      <c r="AD440" s="14">
        <v>516.24900000000002</v>
      </c>
      <c r="AE440" s="14">
        <v>487.05</v>
      </c>
      <c r="AF440" s="14">
        <v>501.08600000000001</v>
      </c>
      <c r="AG440" s="14">
        <v>12.760999999999999</v>
      </c>
      <c r="AH440" s="19">
        <v>10.2437483395214</v>
      </c>
      <c r="AI440" s="19">
        <v>3.6322642809074299</v>
      </c>
      <c r="AJ440" s="19">
        <v>6.9368171570610997</v>
      </c>
      <c r="AK440" s="14">
        <v>7.5549999999999997</v>
      </c>
      <c r="AL440" s="14">
        <v>1.796</v>
      </c>
      <c r="AM440" s="14">
        <v>4.5510000000000002</v>
      </c>
      <c r="AN440" s="14">
        <v>64.632000000000005</v>
      </c>
      <c r="AO440" s="14">
        <v>49.378999999999998</v>
      </c>
      <c r="AP440" s="14">
        <v>56.698999999999998</v>
      </c>
      <c r="AQ440" s="14">
        <v>1.244</v>
      </c>
      <c r="AR440" s="14">
        <v>0.54900000000000004</v>
      </c>
      <c r="AS440" s="14">
        <v>0.88200000000000001</v>
      </c>
      <c r="AT440" s="14">
        <v>8.1999999999999993</v>
      </c>
      <c r="AU440" s="14">
        <v>0.95099999999999996</v>
      </c>
      <c r="AV440" s="14">
        <v>4.4189999999999996</v>
      </c>
      <c r="AW440" s="14">
        <v>651.98599999999999</v>
      </c>
      <c r="AX440" s="14">
        <v>555.65700000000004</v>
      </c>
      <c r="AY440" s="14">
        <v>602.02</v>
      </c>
      <c r="AZ440" s="14">
        <v>6.52</v>
      </c>
      <c r="BA440" s="14">
        <v>5.5570000000000004</v>
      </c>
      <c r="BB440" s="14">
        <v>6.02</v>
      </c>
      <c r="BC440" s="14">
        <v>26.469000000000001</v>
      </c>
      <c r="BD440" s="14">
        <v>4.7469999999999999</v>
      </c>
      <c r="BE440" s="14">
        <v>14.324999999999999</v>
      </c>
      <c r="BF440" s="14">
        <v>16.428999999999998</v>
      </c>
      <c r="BG440" s="14">
        <v>40.781999999999996</v>
      </c>
      <c r="BH440" s="15">
        <v>9.0012016167206781</v>
      </c>
    </row>
    <row r="441" spans="1:60" ht="15.75" x14ac:dyDescent="0.25">
      <c r="A441" s="21">
        <v>2011</v>
      </c>
      <c r="B441" t="s">
        <v>10</v>
      </c>
      <c r="C441" s="14">
        <v>21.962</v>
      </c>
      <c r="D441" s="14">
        <v>6.3840000000000003</v>
      </c>
      <c r="E441" s="14">
        <v>14.064</v>
      </c>
      <c r="F441" s="14">
        <v>10.148999999999999</v>
      </c>
      <c r="G441" s="14">
        <v>14.993</v>
      </c>
      <c r="H441" s="14">
        <v>2.7450000000000001</v>
      </c>
      <c r="I441" s="14">
        <v>1.2769999999999999</v>
      </c>
      <c r="J441" s="14">
        <v>2.0009999999999999</v>
      </c>
      <c r="K441" s="14">
        <v>8.8320000000000007</v>
      </c>
      <c r="L441" s="14">
        <v>4.9909999999999997</v>
      </c>
      <c r="M441" s="14">
        <v>6.8849999999999998</v>
      </c>
      <c r="N441" s="14">
        <v>43.463999999999999</v>
      </c>
      <c r="O441" s="14">
        <v>200.28100000000001</v>
      </c>
      <c r="P441" s="14">
        <v>31.341000000000001</v>
      </c>
      <c r="Q441" s="14">
        <v>121.343</v>
      </c>
      <c r="R441" s="14">
        <v>55.978000000000002</v>
      </c>
      <c r="S441" s="14">
        <v>61.637</v>
      </c>
      <c r="T441" s="14">
        <v>58.847000000000001</v>
      </c>
      <c r="U441" s="14">
        <v>14.680999999999999</v>
      </c>
      <c r="V441" s="14">
        <v>17.295999999999999</v>
      </c>
      <c r="W441" s="14">
        <v>16.006</v>
      </c>
      <c r="X441" s="14">
        <v>107.30200000000001</v>
      </c>
      <c r="Y441" s="14">
        <v>6.3840000000000003</v>
      </c>
      <c r="Z441" s="14">
        <v>62.319000000000003</v>
      </c>
      <c r="AA441" s="14">
        <v>88.442999999999998</v>
      </c>
      <c r="AB441" s="14">
        <v>68.253</v>
      </c>
      <c r="AC441" s="14">
        <v>78.207999999999998</v>
      </c>
      <c r="AD441" s="14">
        <v>395.66800000000001</v>
      </c>
      <c r="AE441" s="14">
        <v>336.50799999999998</v>
      </c>
      <c r="AF441" s="14">
        <v>365.79399999999998</v>
      </c>
      <c r="AG441" s="14">
        <v>9.31</v>
      </c>
      <c r="AH441" s="19">
        <v>6.8756445916804703</v>
      </c>
      <c r="AI441" s="19">
        <v>4.3969296868129799</v>
      </c>
      <c r="AJ441" s="19">
        <v>5.6393274162168296</v>
      </c>
      <c r="AK441" s="14">
        <v>7.5190000000000001</v>
      </c>
      <c r="AL441" s="14">
        <v>2.67</v>
      </c>
      <c r="AM441" s="14">
        <v>5.0609999999999999</v>
      </c>
      <c r="AN441" s="14">
        <v>54.188000000000002</v>
      </c>
      <c r="AO441" s="14">
        <v>44.341999999999999</v>
      </c>
      <c r="AP441" s="14">
        <v>49.255000000000003</v>
      </c>
      <c r="AQ441" s="14">
        <v>3.7</v>
      </c>
      <c r="AR441" s="14">
        <v>1.857</v>
      </c>
      <c r="AS441" s="14">
        <v>2.766</v>
      </c>
      <c r="AT441" s="14">
        <v>4.1769999999999996</v>
      </c>
      <c r="AU441" s="14">
        <v>0.92900000000000005</v>
      </c>
      <c r="AV441" s="14">
        <v>2.5299999999999998</v>
      </c>
      <c r="AW441" s="14">
        <v>660.52099999999996</v>
      </c>
      <c r="AX441" s="14">
        <v>420.548</v>
      </c>
      <c r="AY441" s="14">
        <v>545.74800000000005</v>
      </c>
      <c r="AZ441" s="14">
        <v>6.6050000000000004</v>
      </c>
      <c r="BA441" s="14">
        <v>4.2050000000000001</v>
      </c>
      <c r="BB441" s="14">
        <v>5.4569999999999999</v>
      </c>
      <c r="BC441" s="14">
        <v>6.032</v>
      </c>
      <c r="BD441" s="14">
        <v>6.5810000000000004</v>
      </c>
      <c r="BE441" s="14">
        <v>14.340999999999999</v>
      </c>
      <c r="BF441" s="14">
        <v>17.105</v>
      </c>
      <c r="BG441" s="14">
        <v>35.923000000000002</v>
      </c>
      <c r="BH441" s="15">
        <v>10.141203128022326</v>
      </c>
    </row>
    <row r="442" spans="1:60" ht="15.75" x14ac:dyDescent="0.25">
      <c r="A442" s="21">
        <v>2011</v>
      </c>
      <c r="B442" t="s">
        <v>11</v>
      </c>
      <c r="C442" s="14">
        <v>22.504000000000001</v>
      </c>
      <c r="D442" s="14">
        <v>4.4880000000000004</v>
      </c>
      <c r="E442" s="14">
        <v>13.205</v>
      </c>
      <c r="F442" s="14">
        <v>11.688000000000001</v>
      </c>
      <c r="G442" s="14">
        <v>16.215</v>
      </c>
      <c r="H442" s="14">
        <v>3.35</v>
      </c>
      <c r="I442" s="14">
        <v>3.1619999999999999</v>
      </c>
      <c r="J442" s="14">
        <v>3.2530000000000001</v>
      </c>
      <c r="K442" s="14">
        <v>6.8460000000000001</v>
      </c>
      <c r="L442" s="14">
        <v>4.08</v>
      </c>
      <c r="M442" s="14">
        <v>5.4160000000000004</v>
      </c>
      <c r="N442" s="14">
        <v>44.77</v>
      </c>
      <c r="O442" s="14">
        <v>82.879000000000005</v>
      </c>
      <c r="P442" s="14">
        <v>17.408000000000001</v>
      </c>
      <c r="Q442" s="14">
        <v>49.091999999999999</v>
      </c>
      <c r="R442" s="14">
        <v>71.736000000000004</v>
      </c>
      <c r="S442" s="14">
        <v>74.019000000000005</v>
      </c>
      <c r="T442" s="14">
        <v>72.917000000000002</v>
      </c>
      <c r="U442" s="14">
        <v>15.695</v>
      </c>
      <c r="V442" s="14">
        <v>18.393999999999998</v>
      </c>
      <c r="W442" s="14">
        <v>17.091000000000001</v>
      </c>
      <c r="X442" s="14">
        <v>19.335999999999999</v>
      </c>
      <c r="Y442" s="14">
        <v>1.9379999999999999</v>
      </c>
      <c r="Z442" s="14">
        <v>10.356</v>
      </c>
      <c r="AA442" s="14">
        <v>61.722000000000001</v>
      </c>
      <c r="AB442" s="14">
        <v>45.491999999999997</v>
      </c>
      <c r="AC442" s="14">
        <v>53.329000000000001</v>
      </c>
      <c r="AD442" s="14">
        <v>391.23700000000002</v>
      </c>
      <c r="AE442" s="14">
        <v>337.28199999999998</v>
      </c>
      <c r="AF442" s="14">
        <v>363.33499999999998</v>
      </c>
      <c r="AG442" s="14">
        <v>8.9939999999999998</v>
      </c>
      <c r="AH442" s="19">
        <v>14.643719243526</v>
      </c>
      <c r="AI442" s="19">
        <v>3.3036717186057398</v>
      </c>
      <c r="AJ442" s="19">
        <v>8.8499692988178396</v>
      </c>
      <c r="AK442" s="14">
        <v>10.378</v>
      </c>
      <c r="AL442" s="14">
        <v>2.4820000000000002</v>
      </c>
      <c r="AM442" s="14">
        <v>6.2949999999999999</v>
      </c>
      <c r="AN442" s="14">
        <v>52.765000000000001</v>
      </c>
      <c r="AO442" s="14">
        <v>43.86</v>
      </c>
      <c r="AP442" s="14">
        <v>48.16</v>
      </c>
      <c r="AQ442" s="14">
        <v>1.165</v>
      </c>
      <c r="AR442" s="14">
        <v>0.57799999999999996</v>
      </c>
      <c r="AS442" s="14">
        <v>0.86199999999999999</v>
      </c>
      <c r="AT442" s="14">
        <v>3.496</v>
      </c>
      <c r="AU442" s="14">
        <v>0.54400000000000004</v>
      </c>
      <c r="AV442" s="14">
        <v>1.9690000000000001</v>
      </c>
      <c r="AW442" s="14">
        <v>532.52499999999998</v>
      </c>
      <c r="AX442" s="14">
        <v>405.351</v>
      </c>
      <c r="AY442" s="14">
        <v>466.82799999999997</v>
      </c>
      <c r="AZ442" s="14">
        <v>5.3250000000000002</v>
      </c>
      <c r="BA442" s="14">
        <v>4.0540000000000003</v>
      </c>
      <c r="BB442" s="14">
        <v>4.6680000000000001</v>
      </c>
      <c r="BC442" s="14">
        <v>12.766</v>
      </c>
      <c r="BD442" s="14">
        <v>5.375</v>
      </c>
      <c r="BE442" s="14">
        <v>11.692</v>
      </c>
      <c r="BF442" s="14">
        <v>14.215</v>
      </c>
      <c r="BG442" s="14">
        <v>34.975999999999999</v>
      </c>
      <c r="BH442" s="15">
        <v>7.8030012824569877</v>
      </c>
    </row>
    <row r="443" spans="1:60" ht="15.75" x14ac:dyDescent="0.25">
      <c r="A443" s="21">
        <v>2011</v>
      </c>
      <c r="B443" t="s">
        <v>12</v>
      </c>
      <c r="C443" s="14">
        <v>11.488</v>
      </c>
      <c r="D443" s="14">
        <v>4.2670000000000003</v>
      </c>
      <c r="E443" s="14">
        <v>7.7759999999999998</v>
      </c>
      <c r="F443" s="14">
        <v>15.877000000000001</v>
      </c>
      <c r="G443" s="14">
        <v>10.778</v>
      </c>
      <c r="H443" s="14">
        <v>2.2269999999999999</v>
      </c>
      <c r="I443" s="14">
        <v>2.327</v>
      </c>
      <c r="J443" s="14">
        <v>2.2789999999999999</v>
      </c>
      <c r="K443" s="14">
        <v>4.923</v>
      </c>
      <c r="L443" s="14">
        <v>3.38</v>
      </c>
      <c r="M443" s="14">
        <v>4.13</v>
      </c>
      <c r="N443" s="14">
        <v>47.167000000000002</v>
      </c>
      <c r="O443" s="14">
        <v>200.45099999999999</v>
      </c>
      <c r="P443" s="14">
        <v>33.411999999999999</v>
      </c>
      <c r="Q443" s="14">
        <v>115.127</v>
      </c>
      <c r="R443" s="14">
        <v>60.838999999999999</v>
      </c>
      <c r="S443" s="14">
        <v>63.887</v>
      </c>
      <c r="T443" s="14">
        <v>62.405000000000001</v>
      </c>
      <c r="U443" s="14">
        <v>14.183999999999999</v>
      </c>
      <c r="V443" s="14">
        <v>20.501000000000001</v>
      </c>
      <c r="W443" s="14">
        <v>17.431000000000001</v>
      </c>
      <c r="X443" s="14">
        <v>127.714</v>
      </c>
      <c r="Y443" s="14">
        <v>10.305999999999999</v>
      </c>
      <c r="Z443" s="14">
        <v>67.561000000000007</v>
      </c>
      <c r="AA443" s="14">
        <v>55.973999999999997</v>
      </c>
      <c r="AB443" s="14">
        <v>44.991999999999997</v>
      </c>
      <c r="AC443" s="14">
        <v>50.329000000000001</v>
      </c>
      <c r="AD443" s="14">
        <v>342.46600000000001</v>
      </c>
      <c r="AE443" s="14">
        <v>308.01900000000001</v>
      </c>
      <c r="AF443" s="14">
        <v>324.78699999999998</v>
      </c>
      <c r="AG443" s="14">
        <v>9.9049999999999994</v>
      </c>
      <c r="AH443" s="19">
        <v>2.9984512999035999</v>
      </c>
      <c r="AI443" s="19">
        <v>3.77822406031208</v>
      </c>
      <c r="AJ443" s="19">
        <v>3.3944206056089099</v>
      </c>
      <c r="AK443" s="14">
        <v>3.282</v>
      </c>
      <c r="AL443" s="14">
        <v>1.8839999999999999</v>
      </c>
      <c r="AM443" s="14">
        <v>2.5630000000000002</v>
      </c>
      <c r="AN443" s="14">
        <v>58.024999999999999</v>
      </c>
      <c r="AO443" s="14">
        <v>46.598999999999997</v>
      </c>
      <c r="AP443" s="14">
        <v>52.152000000000001</v>
      </c>
      <c r="AQ443" s="14">
        <v>4.7480000000000002</v>
      </c>
      <c r="AR443" s="14">
        <v>1.9390000000000001</v>
      </c>
      <c r="AS443" s="14">
        <v>3.3039999999999998</v>
      </c>
      <c r="AT443" s="14">
        <v>7.5609999999999999</v>
      </c>
      <c r="AU443" s="14">
        <v>2.4380000000000002</v>
      </c>
      <c r="AV443" s="14">
        <v>4.9269999999999996</v>
      </c>
      <c r="AW443" s="14">
        <v>618.35</v>
      </c>
      <c r="AX443" s="14">
        <v>402.76900000000001</v>
      </c>
      <c r="AY443" s="14">
        <v>508.15899999999999</v>
      </c>
      <c r="AZ443" s="14">
        <v>6.1829999999999998</v>
      </c>
      <c r="BA443" s="14">
        <v>4.0279999999999996</v>
      </c>
      <c r="BB443" s="14">
        <v>5.0819999999999999</v>
      </c>
      <c r="BC443" s="14">
        <v>26.472000000000001</v>
      </c>
      <c r="BD443" s="14">
        <v>11.488</v>
      </c>
      <c r="BE443" s="14">
        <v>18.753</v>
      </c>
      <c r="BF443" s="14">
        <v>21.596</v>
      </c>
      <c r="BG443" s="14">
        <v>82.054000000000002</v>
      </c>
      <c r="BH443" s="15">
        <v>5.9459395179032235</v>
      </c>
    </row>
    <row r="444" spans="1:60" ht="15.75" x14ac:dyDescent="0.25">
      <c r="A444" s="21">
        <v>2011</v>
      </c>
      <c r="B444" t="s">
        <v>13</v>
      </c>
      <c r="C444" s="14">
        <v>12.131</v>
      </c>
      <c r="D444" s="14">
        <v>2.6560000000000001</v>
      </c>
      <c r="E444" s="14">
        <v>7.2309999999999999</v>
      </c>
      <c r="F444" s="14">
        <v>8.7789999999999999</v>
      </c>
      <c r="G444" s="14">
        <v>13.302</v>
      </c>
      <c r="H444" s="14">
        <v>3.819</v>
      </c>
      <c r="I444" s="14">
        <v>2.9359999999999999</v>
      </c>
      <c r="J444" s="14">
        <v>3.3980000000000001</v>
      </c>
      <c r="K444" s="14">
        <v>3.5939999999999999</v>
      </c>
      <c r="L444" s="14">
        <v>2.2370000000000001</v>
      </c>
      <c r="M444" s="14">
        <v>2.8919999999999999</v>
      </c>
      <c r="N444" s="14">
        <v>37.287999999999997</v>
      </c>
      <c r="O444" s="14">
        <v>82.596999999999994</v>
      </c>
      <c r="P444" s="14">
        <v>21.879000000000001</v>
      </c>
      <c r="Q444" s="14">
        <v>51.41</v>
      </c>
      <c r="R444" s="14">
        <v>60.281999999999996</v>
      </c>
      <c r="S444" s="14">
        <v>65.149000000000001</v>
      </c>
      <c r="T444" s="14">
        <v>62.798999999999999</v>
      </c>
      <c r="U444" s="14">
        <v>13.18</v>
      </c>
      <c r="V444" s="14">
        <v>17.684999999999999</v>
      </c>
      <c r="W444" s="14">
        <v>15.51</v>
      </c>
      <c r="X444" s="14">
        <v>14.602</v>
      </c>
      <c r="Y444" s="14">
        <v>2.1669999999999998</v>
      </c>
      <c r="Z444" s="14">
        <v>8.2789999999999999</v>
      </c>
      <c r="AA444" s="14">
        <v>70.016000000000005</v>
      </c>
      <c r="AB444" s="14">
        <v>58.997</v>
      </c>
      <c r="AC444" s="14">
        <v>64.316999999999993</v>
      </c>
      <c r="AD444" s="14">
        <v>404.44799999999998</v>
      </c>
      <c r="AE444" s="14">
        <v>343.91800000000001</v>
      </c>
      <c r="AF444" s="14">
        <v>373.214</v>
      </c>
      <c r="AG444" s="14">
        <v>8.3870000000000005</v>
      </c>
      <c r="AH444" s="19">
        <v>9.6254303870826696</v>
      </c>
      <c r="AI444" s="19">
        <v>4.0378325683883904</v>
      </c>
      <c r="AJ444" s="19">
        <v>6.7729396521261096</v>
      </c>
      <c r="AK444" s="14">
        <v>6.0659999999999998</v>
      </c>
      <c r="AL444" s="14">
        <v>2.2370000000000001</v>
      </c>
      <c r="AM444" s="14">
        <v>4.085</v>
      </c>
      <c r="AN444" s="14">
        <v>48.375</v>
      </c>
      <c r="AO444" s="14">
        <v>40.753</v>
      </c>
      <c r="AP444" s="14">
        <v>44.433</v>
      </c>
      <c r="AQ444" s="14">
        <v>1.647</v>
      </c>
      <c r="AR444" s="14">
        <v>0.90900000000000003</v>
      </c>
      <c r="AS444" s="14">
        <v>1.2649999999999999</v>
      </c>
      <c r="AT444" s="14">
        <v>2.621</v>
      </c>
      <c r="AU444" s="14">
        <v>0.69899999999999995</v>
      </c>
      <c r="AV444" s="14">
        <v>1.627</v>
      </c>
      <c r="AW444" s="14">
        <v>541.63499999999999</v>
      </c>
      <c r="AX444" s="14">
        <v>413.05200000000002</v>
      </c>
      <c r="AY444" s="14">
        <v>475.42</v>
      </c>
      <c r="AZ444" s="14">
        <v>5.4160000000000004</v>
      </c>
      <c r="BA444" s="14">
        <v>4.1310000000000002</v>
      </c>
      <c r="BB444" s="14">
        <v>4.7539999999999996</v>
      </c>
      <c r="BC444" s="14">
        <v>11.206</v>
      </c>
      <c r="BD444" s="14">
        <v>6.8680000000000003</v>
      </c>
      <c r="BE444" s="14">
        <v>12.407</v>
      </c>
      <c r="BF444" s="14">
        <v>14.782999999999999</v>
      </c>
      <c r="BG444" s="14">
        <v>31.411000000000001</v>
      </c>
      <c r="BH444" s="15">
        <v>7.7939415356224355</v>
      </c>
    </row>
    <row r="445" spans="1:60" ht="15.75" x14ac:dyDescent="0.25">
      <c r="A445" s="21">
        <v>2011</v>
      </c>
      <c r="B445" t="s">
        <v>14</v>
      </c>
      <c r="C445" s="14">
        <v>25.007000000000001</v>
      </c>
      <c r="D445" s="14">
        <v>6.2270000000000003</v>
      </c>
      <c r="E445" s="14">
        <v>15.445</v>
      </c>
      <c r="F445" s="14">
        <v>10.361000000000001</v>
      </c>
      <c r="G445" s="14">
        <v>22.497</v>
      </c>
      <c r="H445" s="14">
        <v>4.5640000000000001</v>
      </c>
      <c r="I445" s="14">
        <v>4.4000000000000004</v>
      </c>
      <c r="J445" s="14">
        <v>4.4800000000000004</v>
      </c>
      <c r="K445" s="14">
        <v>9.6880000000000006</v>
      </c>
      <c r="L445" s="14">
        <v>5.4290000000000003</v>
      </c>
      <c r="M445" s="14">
        <v>7.5190000000000001</v>
      </c>
      <c r="N445" s="14">
        <v>66.224000000000004</v>
      </c>
      <c r="O445" s="14">
        <v>103.79</v>
      </c>
      <c r="P445" s="14">
        <v>21.175999999999998</v>
      </c>
      <c r="Q445" s="14">
        <v>61.792999999999999</v>
      </c>
      <c r="R445" s="14">
        <v>71.444000000000003</v>
      </c>
      <c r="S445" s="14">
        <v>67.745999999999995</v>
      </c>
      <c r="T445" s="14">
        <v>69.561000000000007</v>
      </c>
      <c r="U445" s="14">
        <v>14.412000000000001</v>
      </c>
      <c r="V445" s="14">
        <v>17.265000000000001</v>
      </c>
      <c r="W445" s="14">
        <v>15.864000000000001</v>
      </c>
      <c r="X445" s="14">
        <v>37.095999999999997</v>
      </c>
      <c r="Y445" s="14">
        <v>2.7789999999999999</v>
      </c>
      <c r="Z445" s="14">
        <v>19.663</v>
      </c>
      <c r="AA445" s="14">
        <v>69.683000000000007</v>
      </c>
      <c r="AB445" s="14">
        <v>53.286000000000001</v>
      </c>
      <c r="AC445" s="14">
        <v>61.335000000000001</v>
      </c>
      <c r="AD445" s="14">
        <v>429.17099999999999</v>
      </c>
      <c r="AE445" s="14">
        <v>378.17599999999999</v>
      </c>
      <c r="AF445" s="14">
        <v>403.31200000000001</v>
      </c>
      <c r="AG445" s="14">
        <v>14.118</v>
      </c>
      <c r="AH445" s="19">
        <v>10.6635145410612</v>
      </c>
      <c r="AI445" s="19">
        <v>4.1978679028921198</v>
      </c>
      <c r="AJ445" s="19">
        <v>7.4369015563724101</v>
      </c>
      <c r="AK445" s="14">
        <v>9.2609999999999992</v>
      </c>
      <c r="AL445" s="14">
        <v>2.7269999999999999</v>
      </c>
      <c r="AM445" s="14">
        <v>5.9340000000000002</v>
      </c>
      <c r="AN445" s="14">
        <v>63.865000000000002</v>
      </c>
      <c r="AO445" s="14">
        <v>54.65</v>
      </c>
      <c r="AP445" s="14">
        <v>59.186</v>
      </c>
      <c r="AQ445" s="14">
        <v>2.7490000000000001</v>
      </c>
      <c r="AR445" s="14">
        <v>1.0289999999999999</v>
      </c>
      <c r="AS445" s="14">
        <v>1.873</v>
      </c>
      <c r="AT445" s="14">
        <v>6.5919999999999996</v>
      </c>
      <c r="AU445" s="14">
        <v>1.1839999999999999</v>
      </c>
      <c r="AV445" s="14">
        <v>3.8380000000000001</v>
      </c>
      <c r="AW445" s="14">
        <v>600.66899999999998</v>
      </c>
      <c r="AX445" s="14">
        <v>458.16899999999998</v>
      </c>
      <c r="AY445" s="14">
        <v>528.29999999999995</v>
      </c>
      <c r="AZ445" s="14">
        <v>6.0069999999999997</v>
      </c>
      <c r="BA445" s="14">
        <v>4.5819999999999999</v>
      </c>
      <c r="BB445" s="14">
        <v>5.2830000000000004</v>
      </c>
      <c r="BC445" s="14">
        <v>12.144</v>
      </c>
      <c r="BD445" s="14">
        <v>3.8759999999999999</v>
      </c>
      <c r="BE445" s="14">
        <v>12.528</v>
      </c>
      <c r="BF445" s="14">
        <v>14.635</v>
      </c>
      <c r="BG445" s="14">
        <v>23.405000000000001</v>
      </c>
      <c r="BH445" s="15">
        <v>8.5103339769720385</v>
      </c>
    </row>
    <row r="446" spans="1:60" ht="15.75" x14ac:dyDescent="0.25">
      <c r="A446" s="21">
        <v>2011</v>
      </c>
      <c r="B446" t="s">
        <v>15</v>
      </c>
      <c r="C446" s="14">
        <v>15.384</v>
      </c>
      <c r="D446" s="14">
        <v>4.1020000000000003</v>
      </c>
      <c r="E446" s="14">
        <v>9.6259999999999994</v>
      </c>
      <c r="F446" s="14">
        <v>9.8379999999999992</v>
      </c>
      <c r="G446" s="14">
        <v>14.430999999999999</v>
      </c>
      <c r="H446" s="14">
        <v>3.03</v>
      </c>
      <c r="I446" s="14">
        <v>3.1970000000000001</v>
      </c>
      <c r="J446" s="14">
        <v>3.1160000000000001</v>
      </c>
      <c r="K446" s="14">
        <v>4.5250000000000004</v>
      </c>
      <c r="L446" s="14">
        <v>3.0489999999999999</v>
      </c>
      <c r="M446" s="14">
        <v>3.7690000000000001</v>
      </c>
      <c r="N446" s="14">
        <v>33.466000000000001</v>
      </c>
      <c r="O446" s="14">
        <v>79.037999999999997</v>
      </c>
      <c r="P446" s="14">
        <v>18.75</v>
      </c>
      <c r="Q446" s="14">
        <v>48.308</v>
      </c>
      <c r="R446" s="14">
        <v>75.02</v>
      </c>
      <c r="S446" s="14">
        <v>72.930000000000007</v>
      </c>
      <c r="T446" s="14">
        <v>73.95</v>
      </c>
      <c r="U446" s="14">
        <v>13.484999999999999</v>
      </c>
      <c r="V446" s="14">
        <v>16.518999999999998</v>
      </c>
      <c r="W446" s="14">
        <v>15.039</v>
      </c>
      <c r="X446" s="14">
        <v>30.169</v>
      </c>
      <c r="Y446" s="14">
        <v>4.3250000000000002</v>
      </c>
      <c r="Z446" s="14">
        <v>17.030999999999999</v>
      </c>
      <c r="AA446" s="14">
        <v>49.558</v>
      </c>
      <c r="AB446" s="14">
        <v>41.167999999999999</v>
      </c>
      <c r="AC446" s="14">
        <v>45.262</v>
      </c>
      <c r="AD446" s="14">
        <v>358.66300000000001</v>
      </c>
      <c r="AE446" s="14">
        <v>322.36500000000001</v>
      </c>
      <c r="AF446" s="14">
        <v>340.15300000000002</v>
      </c>
      <c r="AG446" s="14">
        <v>6.9960000000000004</v>
      </c>
      <c r="AH446" s="19">
        <v>8.3077406858898204</v>
      </c>
      <c r="AI446" s="19">
        <v>3.57365177179953</v>
      </c>
      <c r="AJ446" s="19">
        <v>5.9304915625512198</v>
      </c>
      <c r="AK446" s="14">
        <v>5.9690000000000003</v>
      </c>
      <c r="AL446" s="14">
        <v>1.7350000000000001</v>
      </c>
      <c r="AM446" s="14">
        <v>3.8069999999999999</v>
      </c>
      <c r="AN446" s="14">
        <v>55.93</v>
      </c>
      <c r="AO446" s="14">
        <v>44.142000000000003</v>
      </c>
      <c r="AP446" s="14">
        <v>49.926000000000002</v>
      </c>
      <c r="AQ446" s="14">
        <v>0.98799999999999999</v>
      </c>
      <c r="AR446" s="14">
        <v>0.59499999999999997</v>
      </c>
      <c r="AS446" s="14">
        <v>0.78700000000000003</v>
      </c>
      <c r="AT446" s="14">
        <v>4.9160000000000004</v>
      </c>
      <c r="AU446" s="14">
        <v>0.85499999999999998</v>
      </c>
      <c r="AV446" s="14">
        <v>2.8359999999999999</v>
      </c>
      <c r="AW446" s="14">
        <v>495.517</v>
      </c>
      <c r="AX446" s="14">
        <v>387.11599999999999</v>
      </c>
      <c r="AY446" s="14">
        <v>440.27199999999999</v>
      </c>
      <c r="AZ446" s="14">
        <v>4.9550000000000001</v>
      </c>
      <c r="BA446" s="14">
        <v>3.871</v>
      </c>
      <c r="BB446" s="14">
        <v>4.4029999999999996</v>
      </c>
      <c r="BC446" s="14">
        <v>48.087000000000003</v>
      </c>
      <c r="BD446" s="14">
        <v>9.8740000000000006</v>
      </c>
      <c r="BE446" s="14">
        <v>16.248999999999999</v>
      </c>
      <c r="BF446" s="14">
        <v>18.774999999999999</v>
      </c>
      <c r="BG446" s="14">
        <v>42.893000000000001</v>
      </c>
      <c r="BH446" s="15">
        <v>9.3756543706895972</v>
      </c>
    </row>
    <row r="447" spans="1:60" ht="15.75" x14ac:dyDescent="0.25">
      <c r="A447" s="21">
        <v>2011</v>
      </c>
      <c r="B447" t="s">
        <v>35</v>
      </c>
      <c r="C447" s="14">
        <v>25.568000000000001</v>
      </c>
      <c r="D447" s="14">
        <v>5.8490000000000002</v>
      </c>
      <c r="E447" s="14">
        <v>15.417999999999999</v>
      </c>
      <c r="F447" s="14">
        <v>12.358000000000001</v>
      </c>
      <c r="G447" s="14">
        <v>15.32</v>
      </c>
      <c r="H447" s="14">
        <v>4.6280000000000001</v>
      </c>
      <c r="I447" s="14">
        <v>3.01</v>
      </c>
      <c r="J447" s="14">
        <v>3.794</v>
      </c>
      <c r="K447" s="14">
        <v>8.9350000000000005</v>
      </c>
      <c r="L447" s="14">
        <v>3.1389999999999998</v>
      </c>
      <c r="M447" s="14">
        <v>5.9450000000000003</v>
      </c>
      <c r="N447" s="14">
        <v>60.045000000000002</v>
      </c>
      <c r="O447" s="14">
        <v>120.601</v>
      </c>
      <c r="P447" s="14">
        <v>25.803999999999998</v>
      </c>
      <c r="Q447" s="14">
        <v>71.855999999999995</v>
      </c>
      <c r="R447" s="14">
        <v>74.412999999999997</v>
      </c>
      <c r="S447" s="14">
        <v>81.453999999999994</v>
      </c>
      <c r="T447" s="14">
        <v>78.045000000000002</v>
      </c>
      <c r="U447" s="14">
        <v>17.32</v>
      </c>
      <c r="V447" s="14">
        <v>22.363</v>
      </c>
      <c r="W447" s="14">
        <v>19.922000000000001</v>
      </c>
      <c r="X447" s="14">
        <v>36.932000000000002</v>
      </c>
      <c r="Y447" s="14">
        <v>3.484</v>
      </c>
      <c r="Z447" s="14">
        <v>19.7</v>
      </c>
      <c r="AA447" s="14">
        <v>65.02</v>
      </c>
      <c r="AB447" s="14">
        <v>46.231999999999999</v>
      </c>
      <c r="AC447" s="14">
        <v>55.328000000000003</v>
      </c>
      <c r="AD447" s="14">
        <v>434.75</v>
      </c>
      <c r="AE447" s="14">
        <v>365.81299999999999</v>
      </c>
      <c r="AF447" s="14">
        <v>399.18900000000002</v>
      </c>
      <c r="AG447" s="14">
        <v>13.242000000000001</v>
      </c>
      <c r="AH447" s="19">
        <v>5.5214002270975904</v>
      </c>
      <c r="AI447" s="19">
        <v>2.5309523973871402</v>
      </c>
      <c r="AJ447" s="19">
        <v>3.9944547569256801</v>
      </c>
      <c r="AK447" s="14">
        <v>5.4530000000000003</v>
      </c>
      <c r="AL447" s="14">
        <v>1.333</v>
      </c>
      <c r="AM447" s="14">
        <v>3.3279999999999998</v>
      </c>
      <c r="AN447" s="14">
        <v>56.588999999999999</v>
      </c>
      <c r="AO447" s="14">
        <v>46.360999999999997</v>
      </c>
      <c r="AP447" s="14">
        <v>51.335000000000001</v>
      </c>
      <c r="AQ447" s="14">
        <v>1.054</v>
      </c>
      <c r="AR447" s="14">
        <v>0.60199999999999998</v>
      </c>
      <c r="AS447" s="14">
        <v>0.82099999999999995</v>
      </c>
      <c r="AT447" s="14">
        <v>3.62</v>
      </c>
      <c r="AU447" s="14">
        <v>0.55900000000000005</v>
      </c>
      <c r="AV447" s="14">
        <v>2.0409999999999999</v>
      </c>
      <c r="AW447" s="14">
        <v>624.35699999999997</v>
      </c>
      <c r="AX447" s="14">
        <v>449.24599999999998</v>
      </c>
      <c r="AY447" s="14">
        <v>534.27099999999996</v>
      </c>
      <c r="AZ447" s="14">
        <v>6.2439999999999998</v>
      </c>
      <c r="BA447" s="14">
        <v>4.492</v>
      </c>
      <c r="BB447" s="14">
        <v>5.343</v>
      </c>
      <c r="BC447" s="14">
        <v>21.77</v>
      </c>
      <c r="BD447" s="14">
        <v>8.5820000000000007</v>
      </c>
      <c r="BE447" s="14">
        <v>18.349</v>
      </c>
      <c r="BF447" s="14">
        <v>21.134</v>
      </c>
      <c r="BG447" s="14">
        <v>57.886000000000003</v>
      </c>
      <c r="BH447" s="15">
        <v>8.0930537352555696</v>
      </c>
    </row>
    <row r="448" spans="1:60" ht="15.75" x14ac:dyDescent="0.25">
      <c r="A448" s="21">
        <v>2011</v>
      </c>
      <c r="B448" t="s">
        <v>16</v>
      </c>
      <c r="C448" s="14">
        <v>16.064</v>
      </c>
      <c r="D448" s="14">
        <v>5.26</v>
      </c>
      <c r="E448" s="14">
        <v>10.593</v>
      </c>
      <c r="F448" s="14">
        <v>16.018000000000001</v>
      </c>
      <c r="G448" s="14">
        <v>17.367999999999999</v>
      </c>
      <c r="H448" s="14">
        <v>4.3810000000000002</v>
      </c>
      <c r="I448" s="14">
        <v>3.8919999999999999</v>
      </c>
      <c r="J448" s="14">
        <v>4.1289999999999996</v>
      </c>
      <c r="K448" s="14">
        <v>6.9649999999999999</v>
      </c>
      <c r="L448" s="14">
        <v>3.1560000000000001</v>
      </c>
      <c r="M448" s="14">
        <v>4.9980000000000002</v>
      </c>
      <c r="N448" s="14">
        <v>42.655999999999999</v>
      </c>
      <c r="O448" s="14">
        <v>93.91</v>
      </c>
      <c r="P448" s="14">
        <v>21.46</v>
      </c>
      <c r="Q448" s="14">
        <v>57.854999999999997</v>
      </c>
      <c r="R448" s="14">
        <v>78.408000000000001</v>
      </c>
      <c r="S448" s="14">
        <v>73.534000000000006</v>
      </c>
      <c r="T448" s="14">
        <v>75.891000000000005</v>
      </c>
      <c r="U448" s="14">
        <v>12.02</v>
      </c>
      <c r="V448" s="14">
        <v>17.146999999999998</v>
      </c>
      <c r="W448" s="14">
        <v>14.667999999999999</v>
      </c>
      <c r="X448" s="14">
        <v>41.563000000000002</v>
      </c>
      <c r="Y448" s="14">
        <v>4.734</v>
      </c>
      <c r="Z448" s="14">
        <v>22.815999999999999</v>
      </c>
      <c r="AA448" s="14">
        <v>62.457000000000001</v>
      </c>
      <c r="AB448" s="14">
        <v>50.18</v>
      </c>
      <c r="AC448" s="14">
        <v>56.170999999999999</v>
      </c>
      <c r="AD448" s="14">
        <v>437.53699999999998</v>
      </c>
      <c r="AE448" s="14">
        <v>376.18900000000002</v>
      </c>
      <c r="AF448" s="14">
        <v>405.96600000000001</v>
      </c>
      <c r="AG448" s="14">
        <v>10.11</v>
      </c>
      <c r="AH448" s="19">
        <v>7.1773554435755198</v>
      </c>
      <c r="AI448" s="19">
        <v>2.6330109357720901</v>
      </c>
      <c r="AJ448" s="19">
        <v>4.8802201718724803</v>
      </c>
      <c r="AK448" s="14">
        <v>5.8410000000000002</v>
      </c>
      <c r="AL448" s="14">
        <v>0.94699999999999995</v>
      </c>
      <c r="AM448" s="14">
        <v>3.3140000000000001</v>
      </c>
      <c r="AN448" s="14">
        <v>60.884</v>
      </c>
      <c r="AO448" s="14">
        <v>46.497999999999998</v>
      </c>
      <c r="AP448" s="14">
        <v>53.454999999999998</v>
      </c>
      <c r="AQ448" s="14">
        <v>1.91</v>
      </c>
      <c r="AR448" s="14">
        <v>0.63100000000000001</v>
      </c>
      <c r="AS448" s="14">
        <v>1.2490000000000001</v>
      </c>
      <c r="AT448" s="14">
        <v>6.6280000000000001</v>
      </c>
      <c r="AU448" s="14">
        <v>1.8939999999999999</v>
      </c>
      <c r="AV448" s="14">
        <v>4.1829999999999998</v>
      </c>
      <c r="AW448" s="14">
        <v>599.52099999999996</v>
      </c>
      <c r="AX448" s="14">
        <v>451.19600000000003</v>
      </c>
      <c r="AY448" s="14">
        <v>524.39300000000003</v>
      </c>
      <c r="AZ448" s="14">
        <v>5.9950000000000001</v>
      </c>
      <c r="BA448" s="14">
        <v>4.5119999999999996</v>
      </c>
      <c r="BB448" s="14">
        <v>5.2439999999999998</v>
      </c>
      <c r="BC448" s="14">
        <v>14.897</v>
      </c>
      <c r="BD448" s="14">
        <v>6.5549999999999997</v>
      </c>
      <c r="BE448" s="14">
        <v>12.863</v>
      </c>
      <c r="BF448" s="14">
        <v>15.694000000000001</v>
      </c>
      <c r="BG448" s="14">
        <v>40.003999999999998</v>
      </c>
      <c r="BH448" s="15">
        <v>8.5546358125365405</v>
      </c>
    </row>
    <row r="449" spans="1:60" ht="15.75" x14ac:dyDescent="0.25">
      <c r="A449" s="21">
        <v>2011</v>
      </c>
      <c r="B449" t="s">
        <v>17</v>
      </c>
      <c r="C449" s="14">
        <v>25.254999999999999</v>
      </c>
      <c r="D449" s="14">
        <v>7.4459999999999997</v>
      </c>
      <c r="E449" s="14">
        <v>16.335999999999999</v>
      </c>
      <c r="F449" s="14">
        <v>14.666</v>
      </c>
      <c r="G449" s="14">
        <v>15.007</v>
      </c>
      <c r="H449" s="14">
        <v>4.2690000000000001</v>
      </c>
      <c r="I449" s="14">
        <v>2.3050000000000002</v>
      </c>
      <c r="J449" s="14">
        <v>3.2850000000000001</v>
      </c>
      <c r="K449" s="14">
        <v>12.272</v>
      </c>
      <c r="L449" s="14">
        <v>2.8359999999999999</v>
      </c>
      <c r="M449" s="14">
        <v>7.5469999999999997</v>
      </c>
      <c r="N449" s="14">
        <v>67.548000000000002</v>
      </c>
      <c r="O449" s="14">
        <v>168.07400000000001</v>
      </c>
      <c r="P449" s="14">
        <v>31.023</v>
      </c>
      <c r="Q449" s="14">
        <v>99.436000000000007</v>
      </c>
      <c r="R449" s="14">
        <v>61.537999999999997</v>
      </c>
      <c r="S449" s="14">
        <v>60.095999999999997</v>
      </c>
      <c r="T449" s="14">
        <v>60.816000000000003</v>
      </c>
      <c r="U449" s="14">
        <v>16.363</v>
      </c>
      <c r="V449" s="14">
        <v>22.337</v>
      </c>
      <c r="W449" s="14">
        <v>19.355</v>
      </c>
      <c r="X449" s="14">
        <v>89.638999999999996</v>
      </c>
      <c r="Y449" s="14">
        <v>9.75</v>
      </c>
      <c r="Z449" s="14">
        <v>49.628999999999998</v>
      </c>
      <c r="AA449" s="14">
        <v>69.897000000000006</v>
      </c>
      <c r="AB449" s="14">
        <v>53.536999999999999</v>
      </c>
      <c r="AC449" s="14">
        <v>61.792999999999999</v>
      </c>
      <c r="AD449" s="14">
        <v>409.06799999999998</v>
      </c>
      <c r="AE449" s="14">
        <v>344.447</v>
      </c>
      <c r="AF449" s="14">
        <v>376.88200000000001</v>
      </c>
      <c r="AG449" s="14">
        <v>15.651</v>
      </c>
      <c r="AH449" s="19">
        <v>7.1710633252698699</v>
      </c>
      <c r="AI449" s="19">
        <v>0.97475862539538705</v>
      </c>
      <c r="AJ449" s="19">
        <v>4.1027819274869497</v>
      </c>
      <c r="AK449" s="14">
        <v>7.1139999999999999</v>
      </c>
      <c r="AL449" s="14">
        <v>1.0640000000000001</v>
      </c>
      <c r="AM449" s="14">
        <v>4.0839999999999996</v>
      </c>
      <c r="AN449" s="14">
        <v>57.802999999999997</v>
      </c>
      <c r="AO449" s="14">
        <v>46.268999999999998</v>
      </c>
      <c r="AP449" s="14">
        <v>52.027000000000001</v>
      </c>
      <c r="AQ449" s="14">
        <v>4.4459999999999997</v>
      </c>
      <c r="AR449" s="14">
        <v>3.1909999999999998</v>
      </c>
      <c r="AS449" s="14">
        <v>3.8180000000000001</v>
      </c>
      <c r="AT449" s="14">
        <v>12.093999999999999</v>
      </c>
      <c r="AU449" s="14">
        <v>2.1269999999999998</v>
      </c>
      <c r="AV449" s="14">
        <v>7.1029999999999998</v>
      </c>
      <c r="AW449" s="14">
        <v>648.46100000000001</v>
      </c>
      <c r="AX449" s="14">
        <v>432.73</v>
      </c>
      <c r="AY449" s="14">
        <v>540.59699999999998</v>
      </c>
      <c r="AZ449" s="14">
        <v>6.4850000000000003</v>
      </c>
      <c r="BA449" s="14">
        <v>4.327</v>
      </c>
      <c r="BB449" s="14">
        <v>5.4059999999999997</v>
      </c>
      <c r="BC449" s="14">
        <v>7.8639999999999999</v>
      </c>
      <c r="BD449" s="14">
        <v>2.621</v>
      </c>
      <c r="BE449" s="14">
        <v>16.853000000000002</v>
      </c>
      <c r="BF449" s="14">
        <v>19.838000000000001</v>
      </c>
      <c r="BG449" s="14">
        <v>45.921999999999997</v>
      </c>
      <c r="BH449" s="15">
        <v>4.9595885378398243</v>
      </c>
    </row>
    <row r="450" spans="1:60" ht="15.75" x14ac:dyDescent="0.25">
      <c r="A450" s="21">
        <v>2011</v>
      </c>
      <c r="B450" t="s">
        <v>18</v>
      </c>
      <c r="C450" s="14">
        <v>16.376999999999999</v>
      </c>
      <c r="D450" s="14">
        <v>4.0730000000000004</v>
      </c>
      <c r="E450" s="14">
        <v>10.238</v>
      </c>
      <c r="F450" s="14">
        <v>9</v>
      </c>
      <c r="G450" s="14">
        <v>20.550999999999998</v>
      </c>
      <c r="H450" s="14">
        <v>4.62</v>
      </c>
      <c r="I450" s="14">
        <v>4.5670000000000002</v>
      </c>
      <c r="J450" s="14">
        <v>4.5940000000000003</v>
      </c>
      <c r="K450" s="14">
        <v>11.343999999999999</v>
      </c>
      <c r="L450" s="14">
        <v>4.2789999999999999</v>
      </c>
      <c r="M450" s="14">
        <v>7.8070000000000004</v>
      </c>
      <c r="N450" s="14">
        <v>44.697000000000003</v>
      </c>
      <c r="O450" s="14">
        <v>131.55000000000001</v>
      </c>
      <c r="P450" s="14">
        <v>25.509</v>
      </c>
      <c r="Q450" s="14">
        <v>80.129000000000005</v>
      </c>
      <c r="R450" s="14">
        <v>55.813000000000002</v>
      </c>
      <c r="S450" s="14">
        <v>53.734000000000002</v>
      </c>
      <c r="T450" s="14">
        <v>54.771999999999998</v>
      </c>
      <c r="U450" s="14">
        <v>11.262</v>
      </c>
      <c r="V450" s="14">
        <v>14.318</v>
      </c>
      <c r="W450" s="14">
        <v>12.792</v>
      </c>
      <c r="X450" s="14">
        <v>74.417000000000002</v>
      </c>
      <c r="Y450" s="14">
        <v>9.2989999999999995</v>
      </c>
      <c r="Z450" s="14">
        <v>42.722000000000001</v>
      </c>
      <c r="AA450" s="14">
        <v>89.927000000000007</v>
      </c>
      <c r="AB450" s="14">
        <v>61.304000000000002</v>
      </c>
      <c r="AC450" s="14">
        <v>75.617999999999995</v>
      </c>
      <c r="AD450" s="14">
        <v>387.76</v>
      </c>
      <c r="AE450" s="14">
        <v>337.709</v>
      </c>
      <c r="AF450" s="14">
        <v>362.78399999999999</v>
      </c>
      <c r="AG450" s="14">
        <v>10.023999999999999</v>
      </c>
      <c r="AH450" s="19">
        <v>6.5454627529313498</v>
      </c>
      <c r="AI450" s="19">
        <v>2.6859714049148602</v>
      </c>
      <c r="AJ450" s="19">
        <v>4.6487309825293801</v>
      </c>
      <c r="AK450" s="14">
        <v>7.1779999999999999</v>
      </c>
      <c r="AL450" s="14">
        <v>1.81</v>
      </c>
      <c r="AM450" s="14">
        <v>4.4909999999999997</v>
      </c>
      <c r="AN450" s="14">
        <v>49.335999999999999</v>
      </c>
      <c r="AO450" s="14">
        <v>35.548000000000002</v>
      </c>
      <c r="AP450" s="14">
        <v>42.454000000000001</v>
      </c>
      <c r="AQ450" s="14">
        <v>4.4960000000000004</v>
      </c>
      <c r="AR450" s="14">
        <v>2.0569999999999999</v>
      </c>
      <c r="AS450" s="14">
        <v>3.2749999999999999</v>
      </c>
      <c r="AT450" s="14">
        <v>6.3529999999999998</v>
      </c>
      <c r="AU450" s="14">
        <v>0.90500000000000003</v>
      </c>
      <c r="AV450" s="14">
        <v>3.625</v>
      </c>
      <c r="AW450" s="14">
        <v>577.14400000000001</v>
      </c>
      <c r="AX450" s="14">
        <v>404.56700000000001</v>
      </c>
      <c r="AY450" s="14">
        <v>492.577</v>
      </c>
      <c r="AZ450" s="14">
        <v>5.7709999999999999</v>
      </c>
      <c r="BA450" s="14">
        <v>4.0460000000000003</v>
      </c>
      <c r="BB450" s="14">
        <v>4.9260000000000002</v>
      </c>
      <c r="BC450" s="14">
        <v>6.1719999999999997</v>
      </c>
      <c r="BD450" s="14">
        <v>4.1879999999999997</v>
      </c>
      <c r="BE450" s="14">
        <v>13.083</v>
      </c>
      <c r="BF450" s="14">
        <v>14.773</v>
      </c>
      <c r="BG450" s="14">
        <v>29.334</v>
      </c>
      <c r="BH450" s="15">
        <v>5.0102669404517455</v>
      </c>
    </row>
    <row r="451" spans="1:60" ht="15.75" x14ac:dyDescent="0.25">
      <c r="A451" s="21">
        <v>2011</v>
      </c>
      <c r="B451" t="s">
        <v>19</v>
      </c>
      <c r="C451" s="14">
        <v>18.72</v>
      </c>
      <c r="D451" s="14">
        <v>4.2969999999999997</v>
      </c>
      <c r="E451" s="14">
        <v>11.211</v>
      </c>
      <c r="F451" s="14">
        <v>16.486999999999998</v>
      </c>
      <c r="G451" s="14">
        <v>8.484</v>
      </c>
      <c r="H451" s="14">
        <v>3.1819999999999999</v>
      </c>
      <c r="I451" s="14">
        <v>1.9530000000000001</v>
      </c>
      <c r="J451" s="14">
        <v>2.5419999999999998</v>
      </c>
      <c r="K451" s="14">
        <v>3.3410000000000002</v>
      </c>
      <c r="L451" s="14">
        <v>3.0760000000000001</v>
      </c>
      <c r="M451" s="14">
        <v>3.2029999999999998</v>
      </c>
      <c r="N451" s="14">
        <v>37.9</v>
      </c>
      <c r="O451" s="14">
        <v>93.122</v>
      </c>
      <c r="P451" s="14">
        <v>17.626000000000001</v>
      </c>
      <c r="Q451" s="14">
        <v>53.841000000000001</v>
      </c>
      <c r="R451" s="14">
        <v>59.978000000000002</v>
      </c>
      <c r="S451" s="14">
        <v>65.474999999999994</v>
      </c>
      <c r="T451" s="14">
        <v>62.84</v>
      </c>
      <c r="U451" s="14">
        <v>24.076000000000001</v>
      </c>
      <c r="V451" s="14">
        <v>29.344000000000001</v>
      </c>
      <c r="W451" s="14">
        <v>26.818999999999999</v>
      </c>
      <c r="X451" s="14">
        <v>32.561</v>
      </c>
      <c r="Y451" s="14">
        <v>4.0039999999999996</v>
      </c>
      <c r="Z451" s="14">
        <v>17.718</v>
      </c>
      <c r="AA451" s="14">
        <v>55.045999999999999</v>
      </c>
      <c r="AB451" s="14">
        <v>42.625</v>
      </c>
      <c r="AC451" s="14">
        <v>48.579000000000001</v>
      </c>
      <c r="AD451" s="14">
        <v>415.38900000000001</v>
      </c>
      <c r="AE451" s="14">
        <v>361.06599999999997</v>
      </c>
      <c r="AF451" s="14">
        <v>387.15699999999998</v>
      </c>
      <c r="AG451" s="14">
        <v>8.5380000000000003</v>
      </c>
      <c r="AH451" s="19">
        <v>6.71633959492077</v>
      </c>
      <c r="AI451" s="19">
        <v>2.1166456986452098</v>
      </c>
      <c r="AJ451" s="19">
        <v>4.3520006963201103</v>
      </c>
      <c r="AK451" s="14">
        <v>6.0990000000000002</v>
      </c>
      <c r="AL451" s="14">
        <v>1.3180000000000001</v>
      </c>
      <c r="AM451" s="14">
        <v>3.61</v>
      </c>
      <c r="AN451" s="14">
        <v>70.584000000000003</v>
      </c>
      <c r="AO451" s="14">
        <v>62.399000000000001</v>
      </c>
      <c r="AP451" s="14">
        <v>66.322999999999993</v>
      </c>
      <c r="AQ451" s="14">
        <v>3.9769999999999999</v>
      </c>
      <c r="AR451" s="14">
        <v>2.1</v>
      </c>
      <c r="AS451" s="14">
        <v>3</v>
      </c>
      <c r="AT451" s="14">
        <v>6.5759999999999996</v>
      </c>
      <c r="AU451" s="14">
        <v>1.3180000000000001</v>
      </c>
      <c r="AV451" s="14">
        <v>3.839</v>
      </c>
      <c r="AW451" s="14">
        <v>602.16300000000001</v>
      </c>
      <c r="AX451" s="14">
        <v>466.822</v>
      </c>
      <c r="AY451" s="14">
        <v>531.77499999999998</v>
      </c>
      <c r="AZ451" s="14">
        <v>6.0220000000000002</v>
      </c>
      <c r="BA451" s="14">
        <v>4.6680000000000001</v>
      </c>
      <c r="BB451" s="14">
        <v>5.3179999999999996</v>
      </c>
      <c r="BC451" s="14">
        <v>29.462</v>
      </c>
      <c r="BD451" s="14">
        <v>17.725000000000001</v>
      </c>
      <c r="BE451" s="14">
        <v>18.38</v>
      </c>
      <c r="BF451" s="14">
        <v>21.649000000000001</v>
      </c>
      <c r="BG451" s="14">
        <v>59.871000000000002</v>
      </c>
      <c r="BH451" s="15">
        <v>5.9990660136745184</v>
      </c>
    </row>
    <row r="452" spans="1:60" ht="15.75" x14ac:dyDescent="0.25">
      <c r="A452" s="21">
        <v>2011</v>
      </c>
      <c r="B452" t="s">
        <v>20</v>
      </c>
      <c r="C452" s="14">
        <v>14.843</v>
      </c>
      <c r="D452" s="14">
        <v>3.867</v>
      </c>
      <c r="E452" s="14">
        <v>9.1370000000000005</v>
      </c>
      <c r="F452" s="14">
        <v>13.419</v>
      </c>
      <c r="G452" s="14">
        <v>11.510999999999999</v>
      </c>
      <c r="H452" s="14">
        <v>2.3530000000000002</v>
      </c>
      <c r="I452" s="14">
        <v>2.4929999999999999</v>
      </c>
      <c r="J452" s="14">
        <v>2.4260000000000002</v>
      </c>
      <c r="K452" s="14">
        <v>3.2869999999999999</v>
      </c>
      <c r="L452" s="14">
        <v>2.2690000000000001</v>
      </c>
      <c r="M452" s="14">
        <v>2.758</v>
      </c>
      <c r="N452" s="14">
        <v>37.084000000000003</v>
      </c>
      <c r="O452" s="14">
        <v>74.837999999999994</v>
      </c>
      <c r="P452" s="14">
        <v>18.824000000000002</v>
      </c>
      <c r="Q452" s="14">
        <v>45.72</v>
      </c>
      <c r="R452" s="14">
        <v>80.063000000000002</v>
      </c>
      <c r="S452" s="14">
        <v>80.760999999999996</v>
      </c>
      <c r="T452" s="14">
        <v>80.426000000000002</v>
      </c>
      <c r="U452" s="14">
        <v>14.151</v>
      </c>
      <c r="V452" s="14">
        <v>20.039000000000001</v>
      </c>
      <c r="W452" s="14">
        <v>17.212</v>
      </c>
      <c r="X452" s="14">
        <v>13.425000000000001</v>
      </c>
      <c r="Y452" s="14">
        <v>2.109</v>
      </c>
      <c r="Z452" s="14">
        <v>7.5430000000000001</v>
      </c>
      <c r="AA452" s="14">
        <v>55.393000000000001</v>
      </c>
      <c r="AB452" s="14">
        <v>42.473999999999997</v>
      </c>
      <c r="AC452" s="14">
        <v>48.677999999999997</v>
      </c>
      <c r="AD452" s="14">
        <v>416.64499999999998</v>
      </c>
      <c r="AE452" s="14">
        <v>370.44099999999997</v>
      </c>
      <c r="AF452" s="14">
        <v>392.726</v>
      </c>
      <c r="AG452" s="14">
        <v>7.4729999999999999</v>
      </c>
      <c r="AH452" s="19">
        <v>9.8442480324806994</v>
      </c>
      <c r="AI452" s="19">
        <v>3.9156100903569602</v>
      </c>
      <c r="AJ452" s="19">
        <v>6.8191284806330197</v>
      </c>
      <c r="AK452" s="14">
        <v>6.7809999999999997</v>
      </c>
      <c r="AL452" s="14">
        <v>1.9179999999999999</v>
      </c>
      <c r="AM452" s="14">
        <v>4.2530000000000001</v>
      </c>
      <c r="AN452" s="14">
        <v>71.481999999999999</v>
      </c>
      <c r="AO452" s="14">
        <v>58.454000000000001</v>
      </c>
      <c r="AP452" s="14">
        <v>64.709999999999994</v>
      </c>
      <c r="AQ452" s="14">
        <v>2.5950000000000002</v>
      </c>
      <c r="AR452" s="14">
        <v>1.31</v>
      </c>
      <c r="AS452" s="14">
        <v>1.927</v>
      </c>
      <c r="AT452" s="14">
        <v>5.5359999999999996</v>
      </c>
      <c r="AU452" s="14">
        <v>1.278</v>
      </c>
      <c r="AV452" s="14">
        <v>3.323</v>
      </c>
      <c r="AW452" s="14">
        <v>578.36199999999997</v>
      </c>
      <c r="AX452" s="14">
        <v>464.11399999999998</v>
      </c>
      <c r="AY452" s="14">
        <v>519.072</v>
      </c>
      <c r="AZ452" s="14">
        <v>5.7839999999999998</v>
      </c>
      <c r="BA452" s="14">
        <v>4.641</v>
      </c>
      <c r="BB452" s="14">
        <v>5.1909999999999998</v>
      </c>
      <c r="BC452" s="14">
        <v>36.029000000000003</v>
      </c>
      <c r="BD452" s="14">
        <v>11.755000000000001</v>
      </c>
      <c r="BE452" s="14">
        <v>18.122</v>
      </c>
      <c r="BF452" s="14">
        <v>21.562000000000001</v>
      </c>
      <c r="BG452" s="14">
        <v>48.097000000000001</v>
      </c>
      <c r="BH452" s="15">
        <v>10.768904685818631</v>
      </c>
    </row>
    <row r="453" spans="1:60" ht="15.75" x14ac:dyDescent="0.25">
      <c r="A453" s="21">
        <v>2011</v>
      </c>
      <c r="B453" t="s">
        <v>30</v>
      </c>
      <c r="C453" s="14">
        <v>23.044</v>
      </c>
      <c r="D453" s="14">
        <v>5.2960000000000003</v>
      </c>
      <c r="E453" s="14">
        <v>13.996</v>
      </c>
      <c r="F453" s="14">
        <v>10.919</v>
      </c>
      <c r="G453" s="14">
        <v>14.095000000000001</v>
      </c>
      <c r="H453" s="14">
        <v>2.2509999999999999</v>
      </c>
      <c r="I453" s="14">
        <v>3.4630000000000001</v>
      </c>
      <c r="J453" s="14">
        <v>2.8719999999999999</v>
      </c>
      <c r="K453" s="14">
        <v>4.93</v>
      </c>
      <c r="L453" s="14">
        <v>4.0739999999999998</v>
      </c>
      <c r="M453" s="14">
        <v>4.4909999999999997</v>
      </c>
      <c r="N453" s="14">
        <v>36.622</v>
      </c>
      <c r="O453" s="14">
        <v>73.846999999999994</v>
      </c>
      <c r="P453" s="14">
        <v>17.722000000000001</v>
      </c>
      <c r="Q453" s="14">
        <v>45.122</v>
      </c>
      <c r="R453" s="14">
        <v>47.265999999999998</v>
      </c>
      <c r="S453" s="14">
        <v>53.575000000000003</v>
      </c>
      <c r="T453" s="14">
        <v>50.500999999999998</v>
      </c>
      <c r="U453" s="14">
        <v>9.4320000000000004</v>
      </c>
      <c r="V453" s="14">
        <v>14.972</v>
      </c>
      <c r="W453" s="14">
        <v>12.273</v>
      </c>
      <c r="X453" s="14">
        <v>10.396000000000001</v>
      </c>
      <c r="Y453" s="14">
        <v>1.9350000000000001</v>
      </c>
      <c r="Z453" s="14">
        <v>6.0579999999999998</v>
      </c>
      <c r="AA453" s="14">
        <v>51.981999999999999</v>
      </c>
      <c r="AB453" s="14">
        <v>39.722999999999999</v>
      </c>
      <c r="AC453" s="14">
        <v>45.695999999999998</v>
      </c>
      <c r="AD453" s="14">
        <v>345.654</v>
      </c>
      <c r="AE453" s="14">
        <v>289.87400000000002</v>
      </c>
      <c r="AF453" s="14">
        <v>317.20999999999998</v>
      </c>
      <c r="AG453" s="14">
        <v>7.0739999999999998</v>
      </c>
      <c r="AH453" s="19">
        <v>10.672066549912399</v>
      </c>
      <c r="AI453" s="19">
        <v>4.5503577384186702</v>
      </c>
      <c r="AJ453" s="19">
        <v>7.5774284643394001</v>
      </c>
      <c r="AK453" s="14">
        <v>8.1460000000000008</v>
      </c>
      <c r="AL453" s="14">
        <v>2.2410000000000001</v>
      </c>
      <c r="AM453" s="14">
        <v>5.1180000000000003</v>
      </c>
      <c r="AN453" s="14">
        <v>45.98</v>
      </c>
      <c r="AO453" s="14">
        <v>36.362000000000002</v>
      </c>
      <c r="AP453" s="14">
        <v>41.048000000000002</v>
      </c>
      <c r="AQ453" s="14">
        <v>1.7150000000000001</v>
      </c>
      <c r="AR453" s="14">
        <v>0.81499999999999995</v>
      </c>
      <c r="AS453" s="14">
        <v>1.2529999999999999</v>
      </c>
      <c r="AT453" s="14">
        <v>3.8580000000000001</v>
      </c>
      <c r="AU453" s="14">
        <v>0.50900000000000001</v>
      </c>
      <c r="AV453" s="14">
        <v>2.141</v>
      </c>
      <c r="AW453" s="14">
        <v>471.697</v>
      </c>
      <c r="AX453" s="14">
        <v>351.19</v>
      </c>
      <c r="AY453" s="14">
        <v>410.11700000000002</v>
      </c>
      <c r="AZ453" s="14">
        <v>4.7169999999999996</v>
      </c>
      <c r="BA453" s="14">
        <v>3.512</v>
      </c>
      <c r="BB453" s="14">
        <v>4.101</v>
      </c>
      <c r="BC453" s="14">
        <v>12.134</v>
      </c>
      <c r="BD453" s="14">
        <v>4.0449999999999999</v>
      </c>
      <c r="BE453" s="14">
        <v>11.597</v>
      </c>
      <c r="BF453" s="14">
        <v>13.63</v>
      </c>
      <c r="BG453" s="14">
        <v>40.162999999999997</v>
      </c>
      <c r="BH453" s="15">
        <v>7.2543802399718862</v>
      </c>
    </row>
    <row r="454" spans="1:60" ht="15.75" x14ac:dyDescent="0.25">
      <c r="A454" s="21">
        <v>2011</v>
      </c>
      <c r="B454" t="s">
        <v>21</v>
      </c>
      <c r="C454" s="14">
        <v>14.074</v>
      </c>
      <c r="D454" s="14">
        <v>3.3730000000000002</v>
      </c>
      <c r="E454" s="14">
        <v>8.8789999999999996</v>
      </c>
      <c r="F454" s="14">
        <v>13.112</v>
      </c>
      <c r="G454" s="14">
        <v>7.2850000000000001</v>
      </c>
      <c r="H454" s="14">
        <v>1.99</v>
      </c>
      <c r="I454" s="14">
        <v>2.64</v>
      </c>
      <c r="J454" s="14">
        <v>2.31</v>
      </c>
      <c r="K454" s="14">
        <v>3.5539999999999998</v>
      </c>
      <c r="L454" s="14">
        <v>2.0529999999999999</v>
      </c>
      <c r="M454" s="14">
        <v>2.8149999999999999</v>
      </c>
      <c r="N454" s="14">
        <v>26.283000000000001</v>
      </c>
      <c r="O454" s="14">
        <v>82.025000000000006</v>
      </c>
      <c r="P454" s="14">
        <v>18.04</v>
      </c>
      <c r="Q454" s="14">
        <v>50.820999999999998</v>
      </c>
      <c r="R454" s="14">
        <v>35.396999999999998</v>
      </c>
      <c r="S454" s="14">
        <v>35.493000000000002</v>
      </c>
      <c r="T454" s="14">
        <v>35.444000000000003</v>
      </c>
      <c r="U454" s="14">
        <v>5.1180000000000003</v>
      </c>
      <c r="V454" s="14">
        <v>7.92</v>
      </c>
      <c r="W454" s="14">
        <v>6.4969999999999999</v>
      </c>
      <c r="X454" s="14">
        <v>19.902000000000001</v>
      </c>
      <c r="Y454" s="14">
        <v>3.2269999999999999</v>
      </c>
      <c r="Z454" s="14">
        <v>11.839</v>
      </c>
      <c r="AA454" s="14">
        <v>28.574000000000002</v>
      </c>
      <c r="AB454" s="14">
        <v>16.28</v>
      </c>
      <c r="AC454" s="14">
        <v>22.523</v>
      </c>
      <c r="AD454" s="14">
        <v>232.56899999999999</v>
      </c>
      <c r="AE454" s="14">
        <v>188.02600000000001</v>
      </c>
      <c r="AF454" s="14">
        <v>210.86199999999999</v>
      </c>
      <c r="AG454" s="14">
        <v>4.407</v>
      </c>
      <c r="AH454" s="19">
        <v>15.623391057028901</v>
      </c>
      <c r="AI454" s="19">
        <v>4.0473019213645998</v>
      </c>
      <c r="AJ454" s="19">
        <v>9.9382922400007203</v>
      </c>
      <c r="AK454" s="14">
        <v>14.215999999999999</v>
      </c>
      <c r="AL454" s="14">
        <v>3.08</v>
      </c>
      <c r="AM454" s="14">
        <v>8.7349999999999994</v>
      </c>
      <c r="AN454" s="14">
        <v>60.274999999999999</v>
      </c>
      <c r="AO454" s="14">
        <v>33.732999999999997</v>
      </c>
      <c r="AP454" s="14">
        <v>47.283000000000001</v>
      </c>
      <c r="AQ454" s="14">
        <v>2.843</v>
      </c>
      <c r="AR454" s="14">
        <v>1.613</v>
      </c>
      <c r="AS454" s="14">
        <v>2.238</v>
      </c>
      <c r="AT454" s="14">
        <v>15.637</v>
      </c>
      <c r="AU454" s="14">
        <v>3.6669999999999998</v>
      </c>
      <c r="AV454" s="14">
        <v>9.7449999999999992</v>
      </c>
      <c r="AW454" s="14">
        <v>385.10399999999998</v>
      </c>
      <c r="AX454" s="14">
        <v>247.71899999999999</v>
      </c>
      <c r="AY454" s="14">
        <v>318.27800000000002</v>
      </c>
      <c r="AZ454" s="14">
        <v>3.851</v>
      </c>
      <c r="BA454" s="14">
        <v>2.4769999999999999</v>
      </c>
      <c r="BB454" s="14">
        <v>3.1829999999999998</v>
      </c>
      <c r="BC454" s="14">
        <v>12.116</v>
      </c>
      <c r="BD454" s="14">
        <v>9.2650000000000006</v>
      </c>
      <c r="BE454" s="14">
        <v>12.853</v>
      </c>
      <c r="BF454" s="14">
        <v>15.2</v>
      </c>
      <c r="BG454" s="14">
        <v>50.027000000000001</v>
      </c>
      <c r="BH454" s="15">
        <v>8.0043100130839679</v>
      </c>
    </row>
    <row r="455" spans="1:60" ht="15.75" x14ac:dyDescent="0.25">
      <c r="A455" s="21">
        <v>2011</v>
      </c>
      <c r="B455" t="s">
        <v>22</v>
      </c>
      <c r="C455" s="14">
        <v>16.63</v>
      </c>
      <c r="D455" s="14">
        <v>4.2389999999999999</v>
      </c>
      <c r="E455" s="14">
        <v>10.288</v>
      </c>
      <c r="F455" s="14">
        <v>15.448</v>
      </c>
      <c r="G455" s="14">
        <v>16.306999999999999</v>
      </c>
      <c r="H455" s="14">
        <v>3.1419999999999999</v>
      </c>
      <c r="I455" s="14">
        <v>2.1930000000000001</v>
      </c>
      <c r="J455" s="14">
        <v>2.6560000000000001</v>
      </c>
      <c r="K455" s="14">
        <v>7.5869999999999997</v>
      </c>
      <c r="L455" s="14">
        <v>4.1660000000000004</v>
      </c>
      <c r="M455" s="14">
        <v>5.8360000000000003</v>
      </c>
      <c r="N455" s="14">
        <v>47.915999999999997</v>
      </c>
      <c r="O455" s="14">
        <v>85.067999999999998</v>
      </c>
      <c r="P455" s="14">
        <v>19.515000000000001</v>
      </c>
      <c r="Q455" s="14">
        <v>51.552999999999997</v>
      </c>
      <c r="R455" s="14">
        <v>56.866</v>
      </c>
      <c r="S455" s="14">
        <v>60.664999999999999</v>
      </c>
      <c r="T455" s="14">
        <v>58.81</v>
      </c>
      <c r="U455" s="14">
        <v>16.170999999999999</v>
      </c>
      <c r="V455" s="14">
        <v>17.396000000000001</v>
      </c>
      <c r="W455" s="14">
        <v>16.797999999999998</v>
      </c>
      <c r="X455" s="14">
        <v>22.454999999999998</v>
      </c>
      <c r="Y455" s="14">
        <v>3.6549999999999998</v>
      </c>
      <c r="Z455" s="14">
        <v>12.832000000000001</v>
      </c>
      <c r="AA455" s="14">
        <v>70.353999999999999</v>
      </c>
      <c r="AB455" s="14">
        <v>49.628</v>
      </c>
      <c r="AC455" s="14">
        <v>59.746000000000002</v>
      </c>
      <c r="AD455" s="14">
        <v>398.90199999999999</v>
      </c>
      <c r="AE455" s="14">
        <v>350.68799999999999</v>
      </c>
      <c r="AF455" s="14">
        <v>374.37299999999999</v>
      </c>
      <c r="AG455" s="14">
        <v>10.882999999999999</v>
      </c>
      <c r="AH455" s="19">
        <v>12.668307514116099</v>
      </c>
      <c r="AI455" s="19">
        <v>3.74593122864573</v>
      </c>
      <c r="AJ455" s="19">
        <v>8.1630946490914607</v>
      </c>
      <c r="AK455" s="14">
        <v>10.116</v>
      </c>
      <c r="AL455" s="14">
        <v>1.9730000000000001</v>
      </c>
      <c r="AM455" s="14">
        <v>5.9480000000000004</v>
      </c>
      <c r="AN455" s="14">
        <v>52.726999999999997</v>
      </c>
      <c r="AO455" s="14">
        <v>42.246000000000002</v>
      </c>
      <c r="AP455" s="14">
        <v>47.436999999999998</v>
      </c>
      <c r="AQ455" s="14">
        <v>3.2189999999999999</v>
      </c>
      <c r="AR455" s="14">
        <v>1.169</v>
      </c>
      <c r="AS455" s="14">
        <v>2.17</v>
      </c>
      <c r="AT455" s="14">
        <v>4.0620000000000003</v>
      </c>
      <c r="AU455" s="14">
        <v>0.58499999999999996</v>
      </c>
      <c r="AV455" s="14">
        <v>2.282</v>
      </c>
      <c r="AW455" s="14">
        <v>548.80600000000004</v>
      </c>
      <c r="AX455" s="14">
        <v>426.483</v>
      </c>
      <c r="AY455" s="14">
        <v>486.495</v>
      </c>
      <c r="AZ455" s="14">
        <v>5.4880000000000004</v>
      </c>
      <c r="BA455" s="14">
        <v>4.2649999999999997</v>
      </c>
      <c r="BB455" s="14">
        <v>4.8650000000000002</v>
      </c>
      <c r="BC455" s="14">
        <v>17.073</v>
      </c>
      <c r="BD455" s="14">
        <v>5.1959999999999997</v>
      </c>
      <c r="BE455" s="14">
        <v>18.071000000000002</v>
      </c>
      <c r="BF455" s="14">
        <v>20.305</v>
      </c>
      <c r="BG455" s="14">
        <v>48.296999999999997</v>
      </c>
      <c r="BH455" s="15">
        <v>7.1438633207896487</v>
      </c>
    </row>
    <row r="456" spans="1:60" ht="15.75" x14ac:dyDescent="0.25">
      <c r="A456" s="21">
        <v>2011</v>
      </c>
      <c r="B456" t="s">
        <v>23</v>
      </c>
      <c r="C456" s="14">
        <v>41.392000000000003</v>
      </c>
      <c r="D456" s="14">
        <v>8.2539999999999996</v>
      </c>
      <c r="E456" s="14">
        <v>24.812999999999999</v>
      </c>
      <c r="F456" s="14">
        <v>11.925000000000001</v>
      </c>
      <c r="G456" s="14">
        <v>15.725</v>
      </c>
      <c r="H456" s="14">
        <v>4.4119999999999999</v>
      </c>
      <c r="I456" s="14">
        <v>2.6360000000000001</v>
      </c>
      <c r="J456" s="14">
        <v>3.52</v>
      </c>
      <c r="K456" s="14">
        <v>18.420000000000002</v>
      </c>
      <c r="L456" s="14">
        <v>5.202</v>
      </c>
      <c r="M456" s="14">
        <v>11.779</v>
      </c>
      <c r="N456" s="14">
        <v>56.59</v>
      </c>
      <c r="O456" s="14">
        <v>225.31100000000001</v>
      </c>
      <c r="P456" s="14">
        <v>30.451000000000001</v>
      </c>
      <c r="Q456" s="14">
        <v>127.932</v>
      </c>
      <c r="R456" s="14">
        <v>54.209000000000003</v>
      </c>
      <c r="S456" s="14">
        <v>56.462000000000003</v>
      </c>
      <c r="T456" s="14">
        <v>55.341000000000001</v>
      </c>
      <c r="U456" s="14">
        <v>14.708</v>
      </c>
      <c r="V456" s="14">
        <v>16.091999999999999</v>
      </c>
      <c r="W456" s="14">
        <v>15.403</v>
      </c>
      <c r="X456" s="14">
        <v>131.321</v>
      </c>
      <c r="Y456" s="14">
        <v>7.907</v>
      </c>
      <c r="Z456" s="14">
        <v>69.558999999999997</v>
      </c>
      <c r="AA456" s="14">
        <v>90.978999999999999</v>
      </c>
      <c r="AB456" s="14">
        <v>58.680999999999997</v>
      </c>
      <c r="AC456" s="14">
        <v>74.751999999999995</v>
      </c>
      <c r="AD456" s="14">
        <v>401.52600000000001</v>
      </c>
      <c r="AE456" s="14">
        <v>323.58</v>
      </c>
      <c r="AF456" s="14">
        <v>362.53899999999999</v>
      </c>
      <c r="AG456" s="14">
        <v>13.097</v>
      </c>
      <c r="AH456" s="19">
        <v>7.4971791863311399</v>
      </c>
      <c r="AI456" s="19">
        <v>2.1051906345810099</v>
      </c>
      <c r="AJ456" s="19">
        <v>4.8293076477294701</v>
      </c>
      <c r="AK456" s="14">
        <v>6.4429999999999996</v>
      </c>
      <c r="AL456" s="14">
        <v>1.3180000000000001</v>
      </c>
      <c r="AM456" s="14">
        <v>3.8679999999999999</v>
      </c>
      <c r="AN456" s="14">
        <v>52.948</v>
      </c>
      <c r="AO456" s="14">
        <v>36.692999999999998</v>
      </c>
      <c r="AP456" s="14">
        <v>44.850999999999999</v>
      </c>
      <c r="AQ456" s="14">
        <v>5.1130000000000004</v>
      </c>
      <c r="AR456" s="14">
        <v>1.873</v>
      </c>
      <c r="AS456" s="14">
        <v>3.4849999999999999</v>
      </c>
      <c r="AT456" s="14">
        <v>6.2329999999999997</v>
      </c>
      <c r="AU456" s="14">
        <v>0.83199999999999996</v>
      </c>
      <c r="AV456" s="14">
        <v>3.5550000000000002</v>
      </c>
      <c r="AW456" s="14">
        <v>690.43100000000004</v>
      </c>
      <c r="AX456" s="14">
        <v>401.19799999999998</v>
      </c>
      <c r="AY456" s="14">
        <v>546.05600000000004</v>
      </c>
      <c r="AZ456" s="14">
        <v>6.9039999999999999</v>
      </c>
      <c r="BA456" s="14">
        <v>4.0119999999999996</v>
      </c>
      <c r="BB456" s="14">
        <v>5.4610000000000003</v>
      </c>
      <c r="BC456" s="14">
        <v>13.888</v>
      </c>
      <c r="BD456" s="14">
        <v>3.2890000000000001</v>
      </c>
      <c r="BE456" s="14">
        <v>16.335999999999999</v>
      </c>
      <c r="BF456" s="14">
        <v>18.803000000000001</v>
      </c>
      <c r="BG456" s="14">
        <v>16.821999999999999</v>
      </c>
      <c r="BH456" s="15">
        <v>5.4017681912487623</v>
      </c>
    </row>
    <row r="457" spans="1:60" ht="15.75" x14ac:dyDescent="0.25">
      <c r="A457" s="21">
        <v>2011</v>
      </c>
      <c r="B457" t="s">
        <v>24</v>
      </c>
      <c r="C457" s="14">
        <v>26.129000000000001</v>
      </c>
      <c r="D457" s="14">
        <v>7.1660000000000004</v>
      </c>
      <c r="E457" s="14">
        <v>16.696000000000002</v>
      </c>
      <c r="F457" s="14">
        <v>15.061</v>
      </c>
      <c r="G457" s="14">
        <v>20.312000000000001</v>
      </c>
      <c r="H457" s="14">
        <v>5.3559999999999999</v>
      </c>
      <c r="I457" s="14">
        <v>5.1189999999999998</v>
      </c>
      <c r="J457" s="14">
        <v>5.2380000000000004</v>
      </c>
      <c r="K457" s="14">
        <v>16.14</v>
      </c>
      <c r="L457" s="14">
        <v>5.63</v>
      </c>
      <c r="M457" s="14">
        <v>10.912000000000001</v>
      </c>
      <c r="N457" s="14">
        <v>59.826000000000001</v>
      </c>
      <c r="O457" s="14">
        <v>112.693</v>
      </c>
      <c r="P457" s="14">
        <v>24.202999999999999</v>
      </c>
      <c r="Q457" s="14">
        <v>68.929000000000002</v>
      </c>
      <c r="R457" s="14">
        <v>58.771000000000001</v>
      </c>
      <c r="S457" s="14">
        <v>62.445999999999998</v>
      </c>
      <c r="T457" s="14">
        <v>60.598999999999997</v>
      </c>
      <c r="U457" s="14">
        <v>14.186</v>
      </c>
      <c r="V457" s="14">
        <v>15.209</v>
      </c>
      <c r="W457" s="14">
        <v>14.695</v>
      </c>
      <c r="X457" s="14">
        <v>33.511000000000003</v>
      </c>
      <c r="Y457" s="14">
        <v>3.5830000000000002</v>
      </c>
      <c r="Z457" s="14">
        <v>18.841999999999999</v>
      </c>
      <c r="AA457" s="14">
        <v>111.39</v>
      </c>
      <c r="AB457" s="14">
        <v>77.436000000000007</v>
      </c>
      <c r="AC457" s="14">
        <v>94.5</v>
      </c>
      <c r="AD457" s="14">
        <v>443.38900000000001</v>
      </c>
      <c r="AE457" s="14">
        <v>359.54199999999997</v>
      </c>
      <c r="AF457" s="14">
        <v>401.71600000000001</v>
      </c>
      <c r="AG457" s="14">
        <v>13.535</v>
      </c>
      <c r="AH457" s="19">
        <v>9.5615166516739496</v>
      </c>
      <c r="AI457" s="19">
        <v>1.82724792099792</v>
      </c>
      <c r="AJ457" s="19">
        <v>5.7710581434107899</v>
      </c>
      <c r="AK457" s="14">
        <v>11.291</v>
      </c>
      <c r="AL457" s="14">
        <v>1.609</v>
      </c>
      <c r="AM457" s="14">
        <v>6.4749999999999996</v>
      </c>
      <c r="AN457" s="14">
        <v>68.686999999999998</v>
      </c>
      <c r="AO457" s="14">
        <v>52.281999999999996</v>
      </c>
      <c r="AP457" s="14">
        <v>60.598999999999997</v>
      </c>
      <c r="AQ457" s="14">
        <v>7.5270000000000001</v>
      </c>
      <c r="AR457" s="14">
        <v>1.7549999999999999</v>
      </c>
      <c r="AS457" s="14">
        <v>4.6559999999999997</v>
      </c>
      <c r="AT457" s="14">
        <v>7.0209999999999999</v>
      </c>
      <c r="AU457" s="14">
        <v>1.2430000000000001</v>
      </c>
      <c r="AV457" s="14">
        <v>4.1470000000000002</v>
      </c>
      <c r="AW457" s="14">
        <v>629.98</v>
      </c>
      <c r="AX457" s="14">
        <v>441.512</v>
      </c>
      <c r="AY457" s="14">
        <v>536.59100000000001</v>
      </c>
      <c r="AZ457" s="14">
        <v>6.3</v>
      </c>
      <c r="BA457" s="14">
        <v>4.415</v>
      </c>
      <c r="BB457" s="14">
        <v>5.3659999999999997</v>
      </c>
      <c r="BC457" s="14">
        <v>10.345000000000001</v>
      </c>
      <c r="BD457" s="14">
        <v>6.13</v>
      </c>
      <c r="BE457" s="14">
        <v>12.327999999999999</v>
      </c>
      <c r="BF457" s="14">
        <v>14.864000000000001</v>
      </c>
      <c r="BG457" s="14">
        <v>45.353000000000002</v>
      </c>
      <c r="BH457" s="15">
        <v>7.9574503174734064</v>
      </c>
    </row>
    <row r="458" spans="1:60" ht="15.75" x14ac:dyDescent="0.25">
      <c r="A458" s="21">
        <v>2011</v>
      </c>
      <c r="B458" t="s">
        <v>25</v>
      </c>
      <c r="C458" s="14">
        <v>25.353999999999999</v>
      </c>
      <c r="D458" s="14">
        <v>3.145</v>
      </c>
      <c r="E458" s="14">
        <v>14.074999999999999</v>
      </c>
      <c r="F458" s="14">
        <v>11.497999999999999</v>
      </c>
      <c r="G458" s="14">
        <v>11.664</v>
      </c>
      <c r="H458" s="14">
        <v>3.246</v>
      </c>
      <c r="I458" s="14">
        <v>2.04</v>
      </c>
      <c r="J458" s="14">
        <v>2.6339999999999999</v>
      </c>
      <c r="K458" s="14">
        <v>5.6150000000000002</v>
      </c>
      <c r="L458" s="14">
        <v>3.145</v>
      </c>
      <c r="M458" s="14">
        <v>4.3609999999999998</v>
      </c>
      <c r="N458" s="14">
        <v>44.319000000000003</v>
      </c>
      <c r="O458" s="14">
        <v>108.699</v>
      </c>
      <c r="P458" s="14">
        <v>16.408000000000001</v>
      </c>
      <c r="Q458" s="14">
        <v>61.826999999999998</v>
      </c>
      <c r="R458" s="14">
        <v>70.36</v>
      </c>
      <c r="S458" s="14">
        <v>73.876000000000005</v>
      </c>
      <c r="T458" s="14">
        <v>72.146000000000001</v>
      </c>
      <c r="U458" s="14">
        <v>15.967000000000001</v>
      </c>
      <c r="V458" s="14">
        <v>18.702999999999999</v>
      </c>
      <c r="W458" s="14">
        <v>17.356000000000002</v>
      </c>
      <c r="X458" s="14">
        <v>17.195</v>
      </c>
      <c r="Y458" s="14">
        <v>1.7849999999999999</v>
      </c>
      <c r="Z458" s="14">
        <v>9.3689999999999998</v>
      </c>
      <c r="AA458" s="14">
        <v>59.744999999999997</v>
      </c>
      <c r="AB458" s="14">
        <v>37.576000000000001</v>
      </c>
      <c r="AC458" s="14">
        <v>48.485999999999997</v>
      </c>
      <c r="AD458" s="14">
        <v>362.67899999999997</v>
      </c>
      <c r="AE458" s="14">
        <v>305.53699999999998</v>
      </c>
      <c r="AF458" s="14">
        <v>333.702</v>
      </c>
      <c r="AG458" s="14">
        <v>9.2119999999999997</v>
      </c>
      <c r="AH458" s="19">
        <v>16.0358102551297</v>
      </c>
      <c r="AI458" s="19">
        <v>5.3698603165085199</v>
      </c>
      <c r="AJ458" s="19">
        <v>10.6399596134299</v>
      </c>
      <c r="AK458" s="14">
        <v>13.773999999999999</v>
      </c>
      <c r="AL458" s="14">
        <v>2.6349999999999998</v>
      </c>
      <c r="AM458" s="14">
        <v>8.1170000000000009</v>
      </c>
      <c r="AN458" s="14">
        <v>72.114999999999995</v>
      </c>
      <c r="AO458" s="14">
        <v>44.122</v>
      </c>
      <c r="AP458" s="14">
        <v>57.941000000000003</v>
      </c>
      <c r="AQ458" s="14">
        <v>5.0010000000000003</v>
      </c>
      <c r="AR458" s="14">
        <v>1.9550000000000001</v>
      </c>
      <c r="AS458" s="14">
        <v>3.4540000000000002</v>
      </c>
      <c r="AT458" s="14">
        <v>17.195</v>
      </c>
      <c r="AU458" s="14">
        <v>3.996</v>
      </c>
      <c r="AV458" s="14">
        <v>10.492000000000001</v>
      </c>
      <c r="AW458" s="14">
        <v>552.178</v>
      </c>
      <c r="AX458" s="14">
        <v>375.673</v>
      </c>
      <c r="AY458" s="14">
        <v>462.62299999999999</v>
      </c>
      <c r="AZ458" s="14">
        <v>5.5220000000000002</v>
      </c>
      <c r="BA458" s="14">
        <v>3.7570000000000001</v>
      </c>
      <c r="BB458" s="14">
        <v>4.6260000000000003</v>
      </c>
      <c r="BC458" s="14">
        <v>21.757000000000001</v>
      </c>
      <c r="BD458" s="14">
        <v>9.2050000000000001</v>
      </c>
      <c r="BE458" s="14">
        <v>14.444000000000001</v>
      </c>
      <c r="BF458" s="14">
        <v>16.651</v>
      </c>
      <c r="BG458" s="14">
        <v>41.381</v>
      </c>
      <c r="BH458" s="15">
        <v>9.202333096870813</v>
      </c>
    </row>
    <row r="459" spans="1:60" ht="15.75" x14ac:dyDescent="0.25">
      <c r="A459" s="21">
        <v>2011</v>
      </c>
      <c r="B459" t="s">
        <v>26</v>
      </c>
      <c r="C459" s="14">
        <v>13.819000000000001</v>
      </c>
      <c r="D459" s="14">
        <v>3.3540000000000001</v>
      </c>
      <c r="E459" s="14">
        <v>8.5619999999999994</v>
      </c>
      <c r="F459" s="14">
        <v>13.573</v>
      </c>
      <c r="G459" s="14">
        <v>19.327999999999999</v>
      </c>
      <c r="H459" s="14">
        <v>4.6870000000000003</v>
      </c>
      <c r="I459" s="14">
        <v>3.06</v>
      </c>
      <c r="J459" s="14">
        <v>3.8650000000000002</v>
      </c>
      <c r="K459" s="14">
        <v>12.436999999999999</v>
      </c>
      <c r="L459" s="14">
        <v>4.8250000000000002</v>
      </c>
      <c r="M459" s="14">
        <v>8.5920000000000005</v>
      </c>
      <c r="N459" s="14">
        <v>42.26</v>
      </c>
      <c r="O459" s="14">
        <v>125.93600000000001</v>
      </c>
      <c r="P459" s="14">
        <v>19.300999999999998</v>
      </c>
      <c r="Q459" s="14">
        <v>73.221000000000004</v>
      </c>
      <c r="R459" s="14">
        <v>71.44</v>
      </c>
      <c r="S459" s="14">
        <v>72.200999999999993</v>
      </c>
      <c r="T459" s="14">
        <v>71.823999999999998</v>
      </c>
      <c r="U459" s="14">
        <v>14.06</v>
      </c>
      <c r="V459" s="14">
        <v>16.535</v>
      </c>
      <c r="W459" s="14">
        <v>15.31</v>
      </c>
      <c r="X459" s="14">
        <v>60.204000000000001</v>
      </c>
      <c r="Y459" s="14">
        <v>4.5309999999999997</v>
      </c>
      <c r="Z459" s="14">
        <v>32.761000000000003</v>
      </c>
      <c r="AA459" s="14">
        <v>93.790999999999997</v>
      </c>
      <c r="AB459" s="14">
        <v>60.372999999999998</v>
      </c>
      <c r="AC459" s="14">
        <v>76.908000000000001</v>
      </c>
      <c r="AD459" s="14">
        <v>408.69099999999997</v>
      </c>
      <c r="AE459" s="14">
        <v>341.64400000000001</v>
      </c>
      <c r="AF459" s="14">
        <v>374.87700000000001</v>
      </c>
      <c r="AG459" s="14">
        <v>9.4930000000000003</v>
      </c>
      <c r="AH459" s="19">
        <v>7.0405239459680704</v>
      </c>
      <c r="AI459" s="19">
        <v>1.16404755965744</v>
      </c>
      <c r="AJ459" s="19">
        <v>4.1250721887633004</v>
      </c>
      <c r="AK459" s="14">
        <v>8.1709999999999994</v>
      </c>
      <c r="AL459" s="14">
        <v>0.76500000000000001</v>
      </c>
      <c r="AM459" s="14">
        <v>4.43</v>
      </c>
      <c r="AN459" s="14">
        <v>53.354999999999997</v>
      </c>
      <c r="AO459" s="14">
        <v>37.719000000000001</v>
      </c>
      <c r="AP459" s="14">
        <v>45.543999999999997</v>
      </c>
      <c r="AQ459" s="14">
        <v>4.6260000000000003</v>
      </c>
      <c r="AR459" s="14">
        <v>1.53</v>
      </c>
      <c r="AS459" s="14">
        <v>3.0619999999999998</v>
      </c>
      <c r="AT459" s="14">
        <v>9.7940000000000005</v>
      </c>
      <c r="AU459" s="14">
        <v>3.1190000000000002</v>
      </c>
      <c r="AV459" s="14">
        <v>6.4509999999999996</v>
      </c>
      <c r="AW459" s="14">
        <v>596.75400000000002</v>
      </c>
      <c r="AX459" s="14">
        <v>406.19499999999999</v>
      </c>
      <c r="AY459" s="14">
        <v>501.81799999999998</v>
      </c>
      <c r="AZ459" s="14">
        <v>5.968</v>
      </c>
      <c r="BA459" s="14">
        <v>4.0620000000000003</v>
      </c>
      <c r="BB459" s="14">
        <v>5.0179999999999998</v>
      </c>
      <c r="BC459" s="14">
        <v>6.2809999999999997</v>
      </c>
      <c r="BD459" s="14">
        <v>3.4550000000000001</v>
      </c>
      <c r="BE459" s="14">
        <v>11.798</v>
      </c>
      <c r="BF459" s="14">
        <v>13.765000000000001</v>
      </c>
      <c r="BG459" s="14">
        <v>15.731</v>
      </c>
      <c r="BH459" s="15">
        <v>8.1172917191039513</v>
      </c>
    </row>
    <row r="460" spans="1:60" ht="15.75" x14ac:dyDescent="0.25">
      <c r="A460" s="21">
        <v>2011</v>
      </c>
      <c r="B460" t="s">
        <v>27</v>
      </c>
      <c r="C460" s="14">
        <v>14.866</v>
      </c>
      <c r="D460" s="14">
        <v>2.8610000000000002</v>
      </c>
      <c r="E460" s="14">
        <v>8.9269999999999996</v>
      </c>
      <c r="F460" s="14">
        <v>10.881</v>
      </c>
      <c r="G460" s="14">
        <v>10.259</v>
      </c>
      <c r="H460" s="14">
        <v>3.21</v>
      </c>
      <c r="I460" s="14">
        <v>2.7029999999999998</v>
      </c>
      <c r="J460" s="14">
        <v>2.948</v>
      </c>
      <c r="K460" s="14">
        <v>2.7029999999999998</v>
      </c>
      <c r="L460" s="14">
        <v>2.3849999999999998</v>
      </c>
      <c r="M460" s="14">
        <v>2.5390000000000001</v>
      </c>
      <c r="N460" s="14">
        <v>30.962</v>
      </c>
      <c r="O460" s="14">
        <v>74.497</v>
      </c>
      <c r="P460" s="14">
        <v>18.759</v>
      </c>
      <c r="Q460" s="14">
        <v>46.191000000000003</v>
      </c>
      <c r="R460" s="14">
        <v>76.861999999999995</v>
      </c>
      <c r="S460" s="14">
        <v>75.512</v>
      </c>
      <c r="T460" s="14">
        <v>76.165999999999997</v>
      </c>
      <c r="U460" s="14">
        <v>11.994</v>
      </c>
      <c r="V460" s="14">
        <v>13.831</v>
      </c>
      <c r="W460" s="14">
        <v>12.94</v>
      </c>
      <c r="X460" s="14">
        <v>11.656000000000001</v>
      </c>
      <c r="Y460" s="14">
        <v>2.3849999999999998</v>
      </c>
      <c r="Z460" s="14">
        <v>6.9610000000000003</v>
      </c>
      <c r="AA460" s="14">
        <v>40.880000000000003</v>
      </c>
      <c r="AB460" s="14">
        <v>33.384</v>
      </c>
      <c r="AC460" s="14">
        <v>37.018000000000001</v>
      </c>
      <c r="AD460" s="14">
        <v>357.11099999999999</v>
      </c>
      <c r="AE460" s="14">
        <v>334.79399999999998</v>
      </c>
      <c r="AF460" s="14">
        <v>345.77800000000002</v>
      </c>
      <c r="AG460" s="14">
        <v>6.25</v>
      </c>
      <c r="AH460" s="19">
        <v>8.2763066763659197</v>
      </c>
      <c r="AI460" s="19">
        <v>3.8257173219978799</v>
      </c>
      <c r="AJ460" s="19">
        <v>6.0238242248091201</v>
      </c>
      <c r="AK460" s="14">
        <v>6.7569999999999997</v>
      </c>
      <c r="AL460" s="14">
        <v>1.7490000000000001</v>
      </c>
      <c r="AM460" s="14">
        <v>4.1769999999999996</v>
      </c>
      <c r="AN460" s="14">
        <v>48.82</v>
      </c>
      <c r="AO460" s="14">
        <v>40.856000000000002</v>
      </c>
      <c r="AP460" s="14">
        <v>44.716999999999999</v>
      </c>
      <c r="AQ460" s="14">
        <v>0.50700000000000001</v>
      </c>
      <c r="AR460" s="14">
        <v>0.79500000000000004</v>
      </c>
      <c r="AS460" s="14">
        <v>0.65500000000000003</v>
      </c>
      <c r="AT460" s="14">
        <v>3.5470000000000002</v>
      </c>
      <c r="AU460" s="14">
        <v>0.95399999999999996</v>
      </c>
      <c r="AV460" s="14">
        <v>2.2109999999999999</v>
      </c>
      <c r="AW460" s="14">
        <v>491.57600000000002</v>
      </c>
      <c r="AX460" s="14">
        <v>406.01400000000001</v>
      </c>
      <c r="AY460" s="14">
        <v>448.06900000000002</v>
      </c>
      <c r="AZ460" s="14">
        <v>4.9160000000000004</v>
      </c>
      <c r="BA460" s="14">
        <v>4.0599999999999996</v>
      </c>
      <c r="BB460" s="14">
        <v>4.4809999999999999</v>
      </c>
      <c r="BC460" s="14">
        <v>17.157</v>
      </c>
      <c r="BD460" s="14">
        <v>7.0190000000000001</v>
      </c>
      <c r="BE460" s="14">
        <v>13.96</v>
      </c>
      <c r="BF460" s="14">
        <v>16.533000000000001</v>
      </c>
      <c r="BG460" s="14">
        <v>27.295999999999999</v>
      </c>
      <c r="BH460" s="15">
        <v>8.4226944823552348</v>
      </c>
    </row>
    <row r="461" spans="1:60" ht="15.75" x14ac:dyDescent="0.25">
      <c r="A461" s="21">
        <v>2011</v>
      </c>
      <c r="B461" t="s">
        <v>36</v>
      </c>
      <c r="C461" s="14">
        <v>8.3780000000000001</v>
      </c>
      <c r="D461" s="14">
        <v>2.157</v>
      </c>
      <c r="E461" s="14">
        <v>5.17</v>
      </c>
      <c r="F461" s="14">
        <v>17.533000000000001</v>
      </c>
      <c r="G461" s="14">
        <v>14.919</v>
      </c>
      <c r="H461" s="14">
        <v>4.306</v>
      </c>
      <c r="I461" s="14">
        <v>4.266</v>
      </c>
      <c r="J461" s="14">
        <v>4.2859999999999996</v>
      </c>
      <c r="K461" s="14">
        <v>6.5510000000000002</v>
      </c>
      <c r="L461" s="14">
        <v>3.9470000000000001</v>
      </c>
      <c r="M461" s="14">
        <v>5.2080000000000002</v>
      </c>
      <c r="N461" s="14">
        <v>45.796999999999997</v>
      </c>
      <c r="O461" s="14">
        <v>92.992000000000004</v>
      </c>
      <c r="P461" s="14">
        <v>19.710999999999999</v>
      </c>
      <c r="Q461" s="14">
        <v>55.445999999999998</v>
      </c>
      <c r="R461" s="14">
        <v>79.238</v>
      </c>
      <c r="S461" s="14">
        <v>86.691000000000003</v>
      </c>
      <c r="T461" s="14">
        <v>83.081000000000003</v>
      </c>
      <c r="U461" s="14">
        <v>19.861999999999998</v>
      </c>
      <c r="V461" s="14">
        <v>22.433</v>
      </c>
      <c r="W461" s="14">
        <v>21.187000000000001</v>
      </c>
      <c r="X461" s="14">
        <v>22.446000000000002</v>
      </c>
      <c r="Y461" s="14">
        <v>3.5550000000000002</v>
      </c>
      <c r="Z461" s="14">
        <v>12.781000000000001</v>
      </c>
      <c r="AA461" s="14">
        <v>77.019000000000005</v>
      </c>
      <c r="AB461" s="14">
        <v>55.186999999999998</v>
      </c>
      <c r="AC461" s="14">
        <v>65.762</v>
      </c>
      <c r="AD461" s="14">
        <v>476.55</v>
      </c>
      <c r="AE461" s="14">
        <v>405.262</v>
      </c>
      <c r="AF461" s="14">
        <v>439.85500000000002</v>
      </c>
      <c r="AG461" s="14">
        <v>11.223000000000001</v>
      </c>
      <c r="AH461" s="19">
        <v>6.1351467040510999</v>
      </c>
      <c r="AI461" s="19">
        <v>2.20594571305472</v>
      </c>
      <c r="AJ461" s="19">
        <v>4.1482435848632999</v>
      </c>
      <c r="AK461" s="14">
        <v>6.7080000000000002</v>
      </c>
      <c r="AL461" s="14">
        <v>1.2749999999999999</v>
      </c>
      <c r="AM461" s="14">
        <v>3.9060000000000001</v>
      </c>
      <c r="AN461" s="14">
        <v>76.575999999999993</v>
      </c>
      <c r="AO461" s="14">
        <v>54.500999999999998</v>
      </c>
      <c r="AP461" s="14">
        <v>65.218000000000004</v>
      </c>
      <c r="AQ461" s="14">
        <v>5.69</v>
      </c>
      <c r="AR461" s="14">
        <v>2.5499999999999998</v>
      </c>
      <c r="AS461" s="14">
        <v>4.0709999999999997</v>
      </c>
      <c r="AT461" s="14">
        <v>14.955</v>
      </c>
      <c r="AU461" s="14">
        <v>3.923</v>
      </c>
      <c r="AV461" s="14">
        <v>9.266</v>
      </c>
      <c r="AW461" s="14">
        <v>659.66300000000001</v>
      </c>
      <c r="AX461" s="14">
        <v>493.05700000000002</v>
      </c>
      <c r="AY461" s="14">
        <v>574.14700000000005</v>
      </c>
      <c r="AZ461" s="14">
        <v>6.5970000000000004</v>
      </c>
      <c r="BA461" s="14">
        <v>4.931</v>
      </c>
      <c r="BB461" s="14">
        <v>5.7409999999999997</v>
      </c>
      <c r="BC461" s="14">
        <v>16.071000000000002</v>
      </c>
      <c r="BD461" s="14">
        <v>7.0819999999999999</v>
      </c>
      <c r="BE461" s="14">
        <v>13.558999999999999</v>
      </c>
      <c r="BF461" s="14">
        <v>15.842000000000001</v>
      </c>
      <c r="BG461" s="14">
        <v>54.72</v>
      </c>
      <c r="BH461" s="15">
        <v>9.1741259922310423</v>
      </c>
    </row>
    <row r="462" spans="1:60" ht="15.75" x14ac:dyDescent="0.25">
      <c r="A462" s="21">
        <v>2011</v>
      </c>
      <c r="B462" t="s">
        <v>28</v>
      </c>
      <c r="C462" s="14">
        <v>17.213000000000001</v>
      </c>
      <c r="D462" s="14">
        <v>3.8010000000000002</v>
      </c>
      <c r="E462" s="14">
        <v>10.417999999999999</v>
      </c>
      <c r="F462" s="14">
        <v>15.225</v>
      </c>
      <c r="G462" s="14">
        <v>13.412000000000001</v>
      </c>
      <c r="H462" s="14">
        <v>2.4020000000000001</v>
      </c>
      <c r="I462" s="14">
        <v>2.8260000000000001</v>
      </c>
      <c r="J462" s="14">
        <v>2.617</v>
      </c>
      <c r="K462" s="14">
        <v>5.3040000000000003</v>
      </c>
      <c r="L462" s="14">
        <v>2.9239999999999999</v>
      </c>
      <c r="M462" s="14">
        <v>4.0979999999999999</v>
      </c>
      <c r="N462" s="14">
        <v>32.843000000000004</v>
      </c>
      <c r="O462" s="14">
        <v>60.445</v>
      </c>
      <c r="P462" s="14">
        <v>16.568999999999999</v>
      </c>
      <c r="Q462" s="14">
        <v>38.216999999999999</v>
      </c>
      <c r="R462" s="14">
        <v>50.137</v>
      </c>
      <c r="S462" s="14">
        <v>61.499000000000002</v>
      </c>
      <c r="T462" s="14">
        <v>55.893000000000001</v>
      </c>
      <c r="U462" s="14">
        <v>9.407</v>
      </c>
      <c r="V462" s="14">
        <v>10.622999999999999</v>
      </c>
      <c r="W462" s="14">
        <v>10.023</v>
      </c>
      <c r="X462" s="14">
        <v>4.1029999999999998</v>
      </c>
      <c r="Y462" s="14">
        <v>0.68200000000000005</v>
      </c>
      <c r="Z462" s="14">
        <v>2.37</v>
      </c>
      <c r="AA462" s="14">
        <v>91.768000000000001</v>
      </c>
      <c r="AB462" s="14">
        <v>65.3</v>
      </c>
      <c r="AC462" s="14">
        <v>78.358999999999995</v>
      </c>
      <c r="AD462" s="14">
        <v>438.32400000000001</v>
      </c>
      <c r="AE462" s="14">
        <v>382.05399999999997</v>
      </c>
      <c r="AF462" s="14">
        <v>409.96499999999997</v>
      </c>
      <c r="AG462" s="14">
        <v>7.5060000000000002</v>
      </c>
      <c r="AH462" s="19">
        <v>15.9177080587964</v>
      </c>
      <c r="AI462" s="19">
        <v>4.2232516398094297</v>
      </c>
      <c r="AJ462" s="19">
        <v>10.1039791306904</v>
      </c>
      <c r="AK462" s="14">
        <v>15.211</v>
      </c>
      <c r="AL462" s="14">
        <v>3.3140000000000001</v>
      </c>
      <c r="AM462" s="14">
        <v>9.1839999999999993</v>
      </c>
      <c r="AN462" s="14">
        <v>68.551000000000002</v>
      </c>
      <c r="AO462" s="14">
        <v>56.820999999999998</v>
      </c>
      <c r="AP462" s="14">
        <v>62.607999999999997</v>
      </c>
      <c r="AQ462" s="14">
        <v>2.6019999999999999</v>
      </c>
      <c r="AR462" s="14">
        <v>1.0720000000000001</v>
      </c>
      <c r="AS462" s="14">
        <v>1.827</v>
      </c>
      <c r="AT462" s="14">
        <v>9.8070000000000004</v>
      </c>
      <c r="AU462" s="14">
        <v>1.3640000000000001</v>
      </c>
      <c r="AV462" s="14">
        <v>5.53</v>
      </c>
      <c r="AW462" s="14">
        <v>589.73599999999999</v>
      </c>
      <c r="AX462" s="14">
        <v>474.351</v>
      </c>
      <c r="AY462" s="14">
        <v>531.42899999999997</v>
      </c>
      <c r="AZ462" s="14">
        <v>5.8970000000000002</v>
      </c>
      <c r="BA462" s="14">
        <v>4.7439999999999998</v>
      </c>
      <c r="BB462" s="14">
        <v>5.3140000000000001</v>
      </c>
      <c r="BC462" s="14">
        <v>17.417999999999999</v>
      </c>
      <c r="BD462" s="14">
        <v>13.063000000000001</v>
      </c>
      <c r="BE462" s="14">
        <v>17.869</v>
      </c>
      <c r="BF462" s="14">
        <v>20.658999999999999</v>
      </c>
      <c r="BG462" s="14">
        <v>41.555</v>
      </c>
      <c r="BH462" s="15">
        <v>7.2425051944197092</v>
      </c>
    </row>
    <row r="463" spans="1:60" ht="15.75" x14ac:dyDescent="0.25">
      <c r="A463" s="21">
        <v>2011</v>
      </c>
      <c r="B463" t="s">
        <v>29</v>
      </c>
      <c r="C463" s="14">
        <v>12.843</v>
      </c>
      <c r="D463" s="14">
        <v>3.548</v>
      </c>
      <c r="E463" s="14">
        <v>8.093</v>
      </c>
      <c r="F463" s="14">
        <v>9.5</v>
      </c>
      <c r="G463" s="14">
        <v>13.250999999999999</v>
      </c>
      <c r="H463" s="14">
        <v>3.1779999999999999</v>
      </c>
      <c r="I463" s="14">
        <v>2.7869999999999999</v>
      </c>
      <c r="J463" s="14">
        <v>2.9780000000000002</v>
      </c>
      <c r="K463" s="14">
        <v>8.6059999999999999</v>
      </c>
      <c r="L463" s="14">
        <v>6.0819999999999999</v>
      </c>
      <c r="M463" s="14">
        <v>7.3159999999999998</v>
      </c>
      <c r="N463" s="14">
        <v>52.301000000000002</v>
      </c>
      <c r="O463" s="14">
        <v>116.11799999999999</v>
      </c>
      <c r="P463" s="14">
        <v>27.114000000000001</v>
      </c>
      <c r="Q463" s="14">
        <v>71.412999999999997</v>
      </c>
      <c r="R463" s="14">
        <v>51.902000000000001</v>
      </c>
      <c r="S463" s="14">
        <v>62.97</v>
      </c>
      <c r="T463" s="14">
        <v>57.558</v>
      </c>
      <c r="U463" s="14">
        <v>13.901999999999999</v>
      </c>
      <c r="V463" s="14">
        <v>20.524999999999999</v>
      </c>
      <c r="W463" s="14">
        <v>17.286999999999999</v>
      </c>
      <c r="X463" s="14">
        <v>32.439</v>
      </c>
      <c r="Y463" s="14">
        <v>2.407</v>
      </c>
      <c r="Z463" s="14">
        <v>17.805</v>
      </c>
      <c r="AA463" s="14">
        <v>60.110999999999997</v>
      </c>
      <c r="AB463" s="14">
        <v>49.54</v>
      </c>
      <c r="AC463" s="14">
        <v>54.709000000000003</v>
      </c>
      <c r="AD463" s="14">
        <v>404.36</v>
      </c>
      <c r="AE463" s="14">
        <v>357.928</v>
      </c>
      <c r="AF463" s="14">
        <v>380.69799999999998</v>
      </c>
      <c r="AG463" s="14">
        <v>11.784000000000001</v>
      </c>
      <c r="AH463" s="19">
        <v>11.689733226118401</v>
      </c>
      <c r="AI463" s="19">
        <v>2.0662153134104302</v>
      </c>
      <c r="AJ463" s="19">
        <v>6.8100264543335296</v>
      </c>
      <c r="AK463" s="14">
        <v>9.6649999999999991</v>
      </c>
      <c r="AL463" s="14">
        <v>1.1399999999999999</v>
      </c>
      <c r="AM463" s="14">
        <v>5.3090000000000002</v>
      </c>
      <c r="AN463" s="14">
        <v>58.521999999999998</v>
      </c>
      <c r="AO463" s="14">
        <v>49.54</v>
      </c>
      <c r="AP463" s="14">
        <v>53.932000000000002</v>
      </c>
      <c r="AQ463" s="14">
        <v>2.2509999999999999</v>
      </c>
      <c r="AR463" s="14">
        <v>0.50700000000000001</v>
      </c>
      <c r="AS463" s="14">
        <v>1.36</v>
      </c>
      <c r="AT463" s="14">
        <v>2.516</v>
      </c>
      <c r="AU463" s="14">
        <v>0.63400000000000001</v>
      </c>
      <c r="AV463" s="14">
        <v>1.554</v>
      </c>
      <c r="AW463" s="14">
        <v>590.65200000000004</v>
      </c>
      <c r="AX463" s="14">
        <v>445.22500000000002</v>
      </c>
      <c r="AY463" s="14">
        <v>517.17999999999995</v>
      </c>
      <c r="AZ463" s="14">
        <v>5.907</v>
      </c>
      <c r="BA463" s="14">
        <v>4.452</v>
      </c>
      <c r="BB463" s="14">
        <v>5.1719999999999997</v>
      </c>
      <c r="BC463" s="14">
        <v>18.503</v>
      </c>
      <c r="BD463" s="14">
        <v>6.5659999999999998</v>
      </c>
      <c r="BE463" s="14">
        <v>15.183999999999999</v>
      </c>
      <c r="BF463" s="14">
        <v>17.655999999999999</v>
      </c>
      <c r="BG463" s="14">
        <v>34.905000000000001</v>
      </c>
      <c r="BH463" s="15">
        <v>5.526629628552314</v>
      </c>
    </row>
    <row r="464" spans="1:60" ht="15.75" x14ac:dyDescent="0.25">
      <c r="A464" s="21">
        <v>2012</v>
      </c>
      <c r="B464" t="s">
        <v>2</v>
      </c>
      <c r="C464" s="14">
        <v>17.34</v>
      </c>
      <c r="D464" s="14">
        <v>4.5629999999999997</v>
      </c>
      <c r="E464" s="14">
        <v>10.826000000000001</v>
      </c>
      <c r="F464" s="14">
        <v>11.938000000000001</v>
      </c>
      <c r="G464" s="14">
        <v>17.393000000000001</v>
      </c>
      <c r="H464" s="14">
        <v>4.3120000000000003</v>
      </c>
      <c r="I464" s="14">
        <v>3.6909999999999998</v>
      </c>
      <c r="J464" s="14">
        <v>3.9950000000000001</v>
      </c>
      <c r="K464" s="14">
        <v>7.1769999999999996</v>
      </c>
      <c r="L464" s="14">
        <v>3.7189999999999999</v>
      </c>
      <c r="M464" s="14">
        <v>5.4109999999999996</v>
      </c>
      <c r="N464" s="14">
        <v>45.835000000000001</v>
      </c>
      <c r="O464" s="14">
        <v>103.258</v>
      </c>
      <c r="P464" s="14">
        <v>22.068999999999999</v>
      </c>
      <c r="Q464" s="14">
        <v>62.064999999999998</v>
      </c>
      <c r="R464" s="14">
        <v>71.352999999999994</v>
      </c>
      <c r="S464" s="14">
        <v>72.617000000000004</v>
      </c>
      <c r="T464" s="14">
        <v>71.998999999999995</v>
      </c>
      <c r="U464" s="14">
        <v>14.568</v>
      </c>
      <c r="V464" s="14">
        <v>17.8</v>
      </c>
      <c r="W464" s="14">
        <v>16.219000000000001</v>
      </c>
      <c r="X464" s="14">
        <v>39.645000000000003</v>
      </c>
      <c r="Y464" s="14">
        <v>4.5599999999999996</v>
      </c>
      <c r="Z464" s="14">
        <v>21.905999999999999</v>
      </c>
      <c r="AA464" s="14">
        <v>71.191000000000003</v>
      </c>
      <c r="AB464" s="14">
        <v>54.258000000000003</v>
      </c>
      <c r="AC464" s="14">
        <v>62.55</v>
      </c>
      <c r="AD464" s="14">
        <v>411.53</v>
      </c>
      <c r="AE464" s="14">
        <v>358.55700000000002</v>
      </c>
      <c r="AF464" s="14">
        <v>384.54399999999998</v>
      </c>
      <c r="AG464" s="14">
        <v>10.23</v>
      </c>
      <c r="AH464" s="19">
        <v>9.0326413114715596</v>
      </c>
      <c r="AI464" s="19">
        <v>2.7653263183327601</v>
      </c>
      <c r="AJ464" s="19">
        <v>5.8916983519165003</v>
      </c>
      <c r="AK464" s="14">
        <v>7.7229999999999999</v>
      </c>
      <c r="AL464" s="14">
        <v>1.784</v>
      </c>
      <c r="AM464" s="14">
        <v>4.6920000000000002</v>
      </c>
      <c r="AN464" s="14">
        <v>60.488999999999997</v>
      </c>
      <c r="AO464" s="14">
        <v>46.976999999999997</v>
      </c>
      <c r="AP464" s="14">
        <v>53.646999999999998</v>
      </c>
      <c r="AQ464" s="14">
        <v>2.9249999999999998</v>
      </c>
      <c r="AR464" s="14">
        <v>1.212</v>
      </c>
      <c r="AS464" s="14">
        <v>2.0499999999999998</v>
      </c>
      <c r="AT464" s="14">
        <v>7.0090000000000003</v>
      </c>
      <c r="AU464" s="14">
        <v>1.5289999999999999</v>
      </c>
      <c r="AV464" s="14">
        <v>4.2110000000000003</v>
      </c>
      <c r="AW464" s="14">
        <v>584.61800000000005</v>
      </c>
      <c r="AX464" s="14">
        <v>436.24900000000002</v>
      </c>
      <c r="AY464" s="14">
        <v>509.28</v>
      </c>
      <c r="AZ464" s="14">
        <v>5.8460000000000001</v>
      </c>
      <c r="BA464" s="14">
        <v>4.3620000000000001</v>
      </c>
      <c r="BB464" s="14">
        <v>5.093</v>
      </c>
      <c r="BC464" s="14">
        <v>19.977</v>
      </c>
      <c r="BD464" s="14">
        <v>8.3949999999999996</v>
      </c>
      <c r="BE464" s="14">
        <v>14.374000000000001</v>
      </c>
      <c r="BF464" s="14">
        <v>16.803000000000001</v>
      </c>
      <c r="BG464" s="14">
        <v>42.069000000000003</v>
      </c>
      <c r="BH464" s="15">
        <v>7.955406951011625</v>
      </c>
    </row>
    <row r="465" spans="1:60" ht="15.75" x14ac:dyDescent="0.25">
      <c r="A465" s="21">
        <v>2012</v>
      </c>
      <c r="B465" t="s">
        <v>3</v>
      </c>
      <c r="C465" s="14">
        <v>21.643000000000001</v>
      </c>
      <c r="D465" s="14">
        <v>7.1109999999999998</v>
      </c>
      <c r="E465" s="14">
        <v>14.218</v>
      </c>
      <c r="F465" s="14">
        <v>12.592000000000001</v>
      </c>
      <c r="G465" s="14">
        <v>21.190999999999999</v>
      </c>
      <c r="H465" s="14">
        <v>4.0380000000000003</v>
      </c>
      <c r="I465" s="14">
        <v>3.0920000000000001</v>
      </c>
      <c r="J465" s="14">
        <v>3.5550000000000002</v>
      </c>
      <c r="K465" s="14">
        <v>7.43</v>
      </c>
      <c r="L465" s="14">
        <v>5.875</v>
      </c>
      <c r="M465" s="14">
        <v>6.6349999999999998</v>
      </c>
      <c r="N465" s="14">
        <v>63.271000000000001</v>
      </c>
      <c r="O465" s="14">
        <v>68.968000000000004</v>
      </c>
      <c r="P465" s="14">
        <v>24.271999999999998</v>
      </c>
      <c r="Q465" s="14">
        <v>46.21</v>
      </c>
      <c r="R465" s="14">
        <v>51.201000000000001</v>
      </c>
      <c r="S465" s="14">
        <v>61.993000000000002</v>
      </c>
      <c r="T465" s="14">
        <v>56.715000000000003</v>
      </c>
      <c r="U465" s="14">
        <v>17.443999999999999</v>
      </c>
      <c r="V465" s="14">
        <v>18.861000000000001</v>
      </c>
      <c r="W465" s="14">
        <v>18.167999999999999</v>
      </c>
      <c r="X465" s="14">
        <v>7.2679999999999998</v>
      </c>
      <c r="Y465" s="14">
        <v>1.546</v>
      </c>
      <c r="Z465" s="14">
        <v>4.423</v>
      </c>
      <c r="AA465" s="14">
        <v>49.101999999999997</v>
      </c>
      <c r="AB465" s="14">
        <v>37.720999999999997</v>
      </c>
      <c r="AC465" s="14">
        <v>43.286999999999999</v>
      </c>
      <c r="AD465" s="14">
        <v>347.58699999999999</v>
      </c>
      <c r="AE465" s="14">
        <v>310.58300000000003</v>
      </c>
      <c r="AF465" s="14">
        <v>328.68</v>
      </c>
      <c r="AG465" s="14">
        <v>12.436999999999999</v>
      </c>
      <c r="AH465" s="19">
        <v>15.586802080427899</v>
      </c>
      <c r="AI465" s="19">
        <v>5.7382928578747796</v>
      </c>
      <c r="AJ465" s="19">
        <v>10.660740388420001</v>
      </c>
      <c r="AK465" s="14">
        <v>15.343999999999999</v>
      </c>
      <c r="AL465" s="14">
        <v>3.2469999999999999</v>
      </c>
      <c r="AM465" s="14">
        <v>9.1630000000000003</v>
      </c>
      <c r="AN465" s="14">
        <v>38.28</v>
      </c>
      <c r="AO465" s="14">
        <v>37.875999999999998</v>
      </c>
      <c r="AP465" s="14">
        <v>38.231000000000002</v>
      </c>
      <c r="AQ465" s="14">
        <v>1.292</v>
      </c>
      <c r="AR465" s="14">
        <v>0.46400000000000002</v>
      </c>
      <c r="AS465" s="14">
        <v>0.86899999999999999</v>
      </c>
      <c r="AT465" s="14">
        <v>3.8759999999999999</v>
      </c>
      <c r="AU465" s="14">
        <v>0.46400000000000002</v>
      </c>
      <c r="AV465" s="14">
        <v>2.133</v>
      </c>
      <c r="AW465" s="14">
        <v>457.74299999999999</v>
      </c>
      <c r="AX465" s="14">
        <v>375.66800000000001</v>
      </c>
      <c r="AY465" s="14">
        <v>416.04399999999998</v>
      </c>
      <c r="AZ465" s="14">
        <v>4.577</v>
      </c>
      <c r="BA465" s="14">
        <v>3.7570000000000001</v>
      </c>
      <c r="BB465" s="14">
        <v>4.16</v>
      </c>
      <c r="BC465" s="14">
        <v>6.75</v>
      </c>
      <c r="BD465" s="14">
        <v>8.25</v>
      </c>
      <c r="BE465" s="14">
        <v>12.94</v>
      </c>
      <c r="BF465" s="14">
        <v>15.762</v>
      </c>
      <c r="BG465" s="14">
        <v>47.654000000000003</v>
      </c>
      <c r="BH465" s="15">
        <v>6.0483870967741931</v>
      </c>
    </row>
    <row r="466" spans="1:60" ht="15.75" x14ac:dyDescent="0.25">
      <c r="A466" s="21">
        <v>2012</v>
      </c>
      <c r="B466" t="s">
        <v>4</v>
      </c>
      <c r="C466" s="14">
        <v>5.63</v>
      </c>
      <c r="D466" s="14">
        <v>2.0270000000000001</v>
      </c>
      <c r="E466" s="14">
        <v>3.8410000000000002</v>
      </c>
      <c r="F466" s="14">
        <v>10.202999999999999</v>
      </c>
      <c r="G466" s="14">
        <v>20.869</v>
      </c>
      <c r="H466" s="14">
        <v>5.2060000000000004</v>
      </c>
      <c r="I466" s="14">
        <v>3.992</v>
      </c>
      <c r="J466" s="14">
        <v>4.6029999999999998</v>
      </c>
      <c r="K466" s="14">
        <v>9.02</v>
      </c>
      <c r="L466" s="14">
        <v>4.2370000000000001</v>
      </c>
      <c r="M466" s="14">
        <v>6.6459999999999999</v>
      </c>
      <c r="N466" s="14">
        <v>31.937999999999999</v>
      </c>
      <c r="O466" s="14">
        <v>96.316000000000003</v>
      </c>
      <c r="P466" s="14">
        <v>24.687000000000001</v>
      </c>
      <c r="Q466" s="14">
        <v>60.941000000000003</v>
      </c>
      <c r="R466" s="14">
        <v>56.784999999999997</v>
      </c>
      <c r="S466" s="14">
        <v>51.524000000000001</v>
      </c>
      <c r="T466" s="14">
        <v>54.173000000000002</v>
      </c>
      <c r="U466" s="14">
        <v>11.2</v>
      </c>
      <c r="V466" s="14">
        <v>13.265000000000001</v>
      </c>
      <c r="W466" s="14">
        <v>12.225</v>
      </c>
      <c r="X466" s="14">
        <v>29.785</v>
      </c>
      <c r="Y466" s="14">
        <v>4.4219999999999997</v>
      </c>
      <c r="Z466" s="14">
        <v>17.315999999999999</v>
      </c>
      <c r="AA466" s="14">
        <v>74.159000000000006</v>
      </c>
      <c r="AB466" s="14">
        <v>42.067</v>
      </c>
      <c r="AC466" s="14">
        <v>58.258000000000003</v>
      </c>
      <c r="AD466" s="14">
        <v>378.24299999999999</v>
      </c>
      <c r="AE466" s="14">
        <v>282.49099999999999</v>
      </c>
      <c r="AF466" s="14">
        <v>330.74</v>
      </c>
      <c r="AG466" s="14">
        <v>6.8410000000000002</v>
      </c>
      <c r="AH466" s="19">
        <v>4.1289830791097302</v>
      </c>
      <c r="AI466" s="19">
        <v>0.98805604912614697</v>
      </c>
      <c r="AJ466" s="19">
        <v>2.5870125502446299</v>
      </c>
      <c r="AK466" s="14">
        <v>5.8719999999999999</v>
      </c>
      <c r="AL466" s="14">
        <v>0.98299999999999998</v>
      </c>
      <c r="AM466" s="14">
        <v>3.4449999999999998</v>
      </c>
      <c r="AN466" s="14">
        <v>68.650000000000006</v>
      </c>
      <c r="AO466" s="14">
        <v>40.593000000000004</v>
      </c>
      <c r="AP466" s="14">
        <v>54.752000000000002</v>
      </c>
      <c r="AQ466" s="14">
        <v>9.5649999999999995</v>
      </c>
      <c r="AR466" s="14">
        <v>2.3340000000000001</v>
      </c>
      <c r="AS466" s="14">
        <v>5.9749999999999996</v>
      </c>
      <c r="AT466" s="14">
        <v>12.955</v>
      </c>
      <c r="AU466" s="14">
        <v>4.3600000000000003</v>
      </c>
      <c r="AV466" s="14">
        <v>8.6880000000000006</v>
      </c>
      <c r="AW466" s="14">
        <v>546.96299999999997</v>
      </c>
      <c r="AX466" s="14">
        <v>350.53399999999999</v>
      </c>
      <c r="AY466" s="14">
        <v>449.84800000000001</v>
      </c>
      <c r="AZ466" s="14">
        <v>5.47</v>
      </c>
      <c r="BA466" s="14">
        <v>3.5049999999999999</v>
      </c>
      <c r="BB466" s="14">
        <v>4.4980000000000002</v>
      </c>
      <c r="BC466" s="14">
        <v>11.41</v>
      </c>
      <c r="BD466" s="14">
        <v>5.3689999999999998</v>
      </c>
      <c r="BE466" s="14">
        <v>12.935</v>
      </c>
      <c r="BF466" s="14">
        <v>15.137</v>
      </c>
      <c r="BG466" s="14">
        <v>30.962</v>
      </c>
      <c r="BH466" s="15">
        <v>7.9126171841403625</v>
      </c>
    </row>
    <row r="467" spans="1:60" ht="15.75" x14ac:dyDescent="0.25">
      <c r="A467" s="21">
        <v>2012</v>
      </c>
      <c r="B467" t="s">
        <v>5</v>
      </c>
      <c r="C467" s="14">
        <v>9.7669999999999995</v>
      </c>
      <c r="D467" s="14">
        <v>2.3969999999999998</v>
      </c>
      <c r="E467" s="14">
        <v>6.16</v>
      </c>
      <c r="F467" s="14">
        <v>7.33</v>
      </c>
      <c r="G467" s="14">
        <v>20.3</v>
      </c>
      <c r="H467" s="14">
        <v>4.5960000000000001</v>
      </c>
      <c r="I467" s="14">
        <v>3.2970000000000002</v>
      </c>
      <c r="J467" s="14">
        <v>3.96</v>
      </c>
      <c r="K467" s="14">
        <v>12.638999999999999</v>
      </c>
      <c r="L467" s="14">
        <v>2.9969999999999999</v>
      </c>
      <c r="M467" s="14">
        <v>7.92</v>
      </c>
      <c r="N467" s="14">
        <v>36.671999999999997</v>
      </c>
      <c r="O467" s="14">
        <v>70.378</v>
      </c>
      <c r="P467" s="14">
        <v>27.571000000000002</v>
      </c>
      <c r="Q467" s="14">
        <v>49.427999999999997</v>
      </c>
      <c r="R467" s="14">
        <v>50.27</v>
      </c>
      <c r="S467" s="14">
        <v>47.051000000000002</v>
      </c>
      <c r="T467" s="14">
        <v>48.694000000000003</v>
      </c>
      <c r="U467" s="14">
        <v>10.340999999999999</v>
      </c>
      <c r="V467" s="14">
        <v>13.186</v>
      </c>
      <c r="W467" s="14">
        <v>11.734</v>
      </c>
      <c r="X467" s="14">
        <v>10.054</v>
      </c>
      <c r="Y467" s="14">
        <v>1.498</v>
      </c>
      <c r="Z467" s="14">
        <v>5.867</v>
      </c>
      <c r="AA467" s="14">
        <v>80.432000000000002</v>
      </c>
      <c r="AB467" s="14">
        <v>38.959000000000003</v>
      </c>
      <c r="AC467" s="14">
        <v>60.134999999999998</v>
      </c>
      <c r="AD467" s="14">
        <v>348.154</v>
      </c>
      <c r="AE467" s="14">
        <v>260.72800000000001</v>
      </c>
      <c r="AF467" s="14">
        <v>305.36700000000002</v>
      </c>
      <c r="AG467" s="14">
        <v>7.4690000000000003</v>
      </c>
      <c r="AH467" s="19">
        <v>9.1440415139484692</v>
      </c>
      <c r="AI467" s="19">
        <v>2.4483799885742301</v>
      </c>
      <c r="AJ467" s="19">
        <v>5.9110272183100001</v>
      </c>
      <c r="AK467" s="14">
        <v>10.054</v>
      </c>
      <c r="AL467" s="14">
        <v>2.6970000000000001</v>
      </c>
      <c r="AM467" s="14">
        <v>6.4530000000000003</v>
      </c>
      <c r="AN467" s="14">
        <v>50.844000000000001</v>
      </c>
      <c r="AO467" s="14">
        <v>39.259</v>
      </c>
      <c r="AP467" s="14">
        <v>45.173999999999999</v>
      </c>
      <c r="AQ467" s="14">
        <v>3.16</v>
      </c>
      <c r="AR467" s="14">
        <v>0.3</v>
      </c>
      <c r="AS467" s="14">
        <v>1.76</v>
      </c>
      <c r="AT467" s="14">
        <v>11.49</v>
      </c>
      <c r="AU467" s="14">
        <v>1.798</v>
      </c>
      <c r="AV467" s="14">
        <v>6.7469999999999999</v>
      </c>
      <c r="AW467" s="14">
        <v>471.96100000000001</v>
      </c>
      <c r="AX467" s="14">
        <v>328.45699999999999</v>
      </c>
      <c r="AY467" s="14">
        <v>401.72899999999998</v>
      </c>
      <c r="AZ467" s="14">
        <v>4.72</v>
      </c>
      <c r="BA467" s="14">
        <v>3.2850000000000001</v>
      </c>
      <c r="BB467" s="14">
        <v>4.0170000000000003</v>
      </c>
      <c r="BC467" s="14">
        <v>10.77</v>
      </c>
      <c r="BD467" s="14">
        <v>4.6159999999999997</v>
      </c>
      <c r="BE467" s="14">
        <v>10.4</v>
      </c>
      <c r="BF467" s="14">
        <v>12.494999999999999</v>
      </c>
      <c r="BG467" s="14">
        <v>23.283000000000001</v>
      </c>
      <c r="BH467" s="15">
        <v>6.5968180054326737</v>
      </c>
    </row>
    <row r="468" spans="1:60" ht="15.75" x14ac:dyDescent="0.25">
      <c r="A468" s="21">
        <v>2012</v>
      </c>
      <c r="B468" t="s">
        <v>6</v>
      </c>
      <c r="C468" s="14">
        <v>18.507000000000001</v>
      </c>
      <c r="D468" s="14">
        <v>2.726</v>
      </c>
      <c r="E468" s="14">
        <v>10.545</v>
      </c>
      <c r="F468" s="14">
        <v>13.46</v>
      </c>
      <c r="G468" s="14">
        <v>9.1180000000000003</v>
      </c>
      <c r="H468" s="14">
        <v>3.7010000000000001</v>
      </c>
      <c r="I468" s="14">
        <v>3.18</v>
      </c>
      <c r="J468" s="14">
        <v>3.4380000000000002</v>
      </c>
      <c r="K468" s="14">
        <v>6.4779999999999998</v>
      </c>
      <c r="L468" s="14">
        <v>2.4990000000000001</v>
      </c>
      <c r="M468" s="14">
        <v>4.47</v>
      </c>
      <c r="N468" s="14">
        <v>45.741</v>
      </c>
      <c r="O468" s="14">
        <v>84.44</v>
      </c>
      <c r="P468" s="14">
        <v>20.670999999999999</v>
      </c>
      <c r="Q468" s="14">
        <v>52.838000000000001</v>
      </c>
      <c r="R468" s="14">
        <v>60.149000000000001</v>
      </c>
      <c r="S468" s="14">
        <v>58.152000000000001</v>
      </c>
      <c r="T468" s="14">
        <v>59.142000000000003</v>
      </c>
      <c r="U468" s="14">
        <v>11.798</v>
      </c>
      <c r="V468" s="14">
        <v>9.3130000000000006</v>
      </c>
      <c r="W468" s="14">
        <v>10.545</v>
      </c>
      <c r="X468" s="14">
        <v>15.5</v>
      </c>
      <c r="Y468" s="14">
        <v>3.407</v>
      </c>
      <c r="Z468" s="14">
        <v>9.3979999999999997</v>
      </c>
      <c r="AA468" s="14">
        <v>68.245999999999995</v>
      </c>
      <c r="AB468" s="14">
        <v>41.116</v>
      </c>
      <c r="AC468" s="14">
        <v>54.557000000000002</v>
      </c>
      <c r="AD468" s="14">
        <v>375.46899999999999</v>
      </c>
      <c r="AE468" s="14">
        <v>290.30700000000002</v>
      </c>
      <c r="AF468" s="14">
        <v>332.61399999999998</v>
      </c>
      <c r="AG468" s="14">
        <v>9.9480000000000004</v>
      </c>
      <c r="AH468" s="19">
        <v>9.7068530382450007</v>
      </c>
      <c r="AI468" s="19">
        <v>3.00628915691627</v>
      </c>
      <c r="AJ468" s="19">
        <v>6.3415370677940501</v>
      </c>
      <c r="AK468" s="14">
        <v>11.103999999999999</v>
      </c>
      <c r="AL468" s="14">
        <v>3.407</v>
      </c>
      <c r="AM468" s="14">
        <v>7.2210000000000001</v>
      </c>
      <c r="AN468" s="14">
        <v>64.313000000000002</v>
      </c>
      <c r="AO468" s="14">
        <v>44.75</v>
      </c>
      <c r="AP468" s="14">
        <v>54.442</v>
      </c>
      <c r="AQ468" s="14">
        <v>3.2389999999999999</v>
      </c>
      <c r="AR468" s="14">
        <v>0.68100000000000005</v>
      </c>
      <c r="AS468" s="14">
        <v>1.948</v>
      </c>
      <c r="AT468" s="14">
        <v>13.186999999999999</v>
      </c>
      <c r="AU468" s="14">
        <v>4.5430000000000001</v>
      </c>
      <c r="AV468" s="14">
        <v>8.8249999999999993</v>
      </c>
      <c r="AW468" s="14">
        <v>538.79700000000003</v>
      </c>
      <c r="AX468" s="14">
        <v>370.04</v>
      </c>
      <c r="AY468" s="14">
        <v>454.33600000000001</v>
      </c>
      <c r="AZ468" s="14">
        <v>5.3879999999999999</v>
      </c>
      <c r="BA468" s="14">
        <v>3.7</v>
      </c>
      <c r="BB468" s="14">
        <v>4.5430000000000001</v>
      </c>
      <c r="BC468" s="14">
        <v>10.616</v>
      </c>
      <c r="BD468" s="14">
        <v>9.4359999999999999</v>
      </c>
      <c r="BE468" s="14">
        <v>16.404</v>
      </c>
      <c r="BF468" s="14">
        <v>18.914000000000001</v>
      </c>
      <c r="BG468" s="14">
        <v>42.847999999999999</v>
      </c>
      <c r="BH468" s="15">
        <v>11.568831486809085</v>
      </c>
    </row>
    <row r="469" spans="1:60" ht="15.75" x14ac:dyDescent="0.25">
      <c r="A469" s="21">
        <v>2012</v>
      </c>
      <c r="B469" t="s">
        <v>33</v>
      </c>
      <c r="C469" s="14">
        <v>12.768000000000001</v>
      </c>
      <c r="D469" s="14">
        <v>4.8140000000000001</v>
      </c>
      <c r="E469" s="14">
        <v>8.8079999999999998</v>
      </c>
      <c r="F469" s="14">
        <v>13.359</v>
      </c>
      <c r="G469" s="14">
        <v>24.254000000000001</v>
      </c>
      <c r="H469" s="14">
        <v>5.8289999999999997</v>
      </c>
      <c r="I469" s="14">
        <v>3.714</v>
      </c>
      <c r="J469" s="14">
        <v>4.7670000000000003</v>
      </c>
      <c r="K469" s="14">
        <v>9.6460000000000008</v>
      </c>
      <c r="L469" s="14">
        <v>4.8140000000000001</v>
      </c>
      <c r="M469" s="14">
        <v>7.2190000000000003</v>
      </c>
      <c r="N469" s="14">
        <v>38.99</v>
      </c>
      <c r="O469" s="14">
        <v>132.88800000000001</v>
      </c>
      <c r="P469" s="14">
        <v>29.228999999999999</v>
      </c>
      <c r="Q469" s="14">
        <v>81.067999999999998</v>
      </c>
      <c r="R469" s="14">
        <v>71.614000000000004</v>
      </c>
      <c r="S469" s="14">
        <v>81.153000000000006</v>
      </c>
      <c r="T469" s="14">
        <v>76.405000000000001</v>
      </c>
      <c r="U469" s="14">
        <v>16.446000000000002</v>
      </c>
      <c r="V469" s="14">
        <v>17.536999999999999</v>
      </c>
      <c r="W469" s="14">
        <v>16.994</v>
      </c>
      <c r="X469" s="14">
        <v>71.335999999999999</v>
      </c>
      <c r="Y469" s="14">
        <v>9.56</v>
      </c>
      <c r="Z469" s="14">
        <v>40.481999999999999</v>
      </c>
      <c r="AA469" s="14">
        <v>88.962000000000003</v>
      </c>
      <c r="AB469" s="14">
        <v>58.32</v>
      </c>
      <c r="AC469" s="14">
        <v>73.572000000000003</v>
      </c>
      <c r="AD469" s="14">
        <v>407.2</v>
      </c>
      <c r="AE469" s="14">
        <v>363.74299999999999</v>
      </c>
      <c r="AF469" s="14">
        <v>385.47800000000001</v>
      </c>
      <c r="AG469" s="14">
        <v>8.7439999999999998</v>
      </c>
      <c r="AH469" s="19">
        <v>8.9629159353176195</v>
      </c>
      <c r="AI469" s="19">
        <v>2.1162188939870501</v>
      </c>
      <c r="AJ469" s="19">
        <v>5.5906418341095501</v>
      </c>
      <c r="AK469" s="14">
        <v>9.0210000000000008</v>
      </c>
      <c r="AL469" s="14">
        <v>1.375</v>
      </c>
      <c r="AM469" s="14">
        <v>5.181</v>
      </c>
      <c r="AN469" s="14">
        <v>54.195999999999998</v>
      </c>
      <c r="AO469" s="14">
        <v>41.951999999999998</v>
      </c>
      <c r="AP469" s="14">
        <v>48.219000000000001</v>
      </c>
      <c r="AQ469" s="14">
        <v>2.984</v>
      </c>
      <c r="AR469" s="14">
        <v>1.788</v>
      </c>
      <c r="AS469" s="14">
        <v>2.383</v>
      </c>
      <c r="AT469" s="14">
        <v>5.343</v>
      </c>
      <c r="AU469" s="14">
        <v>0.68799999999999994</v>
      </c>
      <c r="AV469" s="14">
        <v>3.0049999999999999</v>
      </c>
      <c r="AW469" s="14">
        <v>604.20799999999997</v>
      </c>
      <c r="AX469" s="14">
        <v>445.37700000000001</v>
      </c>
      <c r="AY469" s="14">
        <v>525.02300000000002</v>
      </c>
      <c r="AZ469" s="14">
        <v>6.0419999999999998</v>
      </c>
      <c r="BA469" s="14">
        <v>4.4539999999999997</v>
      </c>
      <c r="BB469" s="14">
        <v>5.25</v>
      </c>
      <c r="BC469" s="14">
        <v>5.2830000000000004</v>
      </c>
      <c r="BD469" s="14">
        <v>3.17</v>
      </c>
      <c r="BE469" s="14">
        <v>12.829000000000001</v>
      </c>
      <c r="BF469" s="14">
        <v>14.805999999999999</v>
      </c>
      <c r="BG469" s="14">
        <v>34.393000000000001</v>
      </c>
      <c r="BH469" s="15">
        <v>8.7014840673419211</v>
      </c>
    </row>
    <row r="470" spans="1:60" ht="15.75" x14ac:dyDescent="0.25">
      <c r="A470" s="21">
        <v>2012</v>
      </c>
      <c r="B470" t="s">
        <v>7</v>
      </c>
      <c r="C470" s="14">
        <v>21.872</v>
      </c>
      <c r="D470" s="14">
        <v>6.0469999999999997</v>
      </c>
      <c r="E470" s="14">
        <v>13.91</v>
      </c>
      <c r="F470" s="14">
        <v>24.416</v>
      </c>
      <c r="G470" s="14">
        <v>23.353999999999999</v>
      </c>
      <c r="H470" s="14">
        <v>2.9159999999999999</v>
      </c>
      <c r="I470" s="14">
        <v>6.0469999999999997</v>
      </c>
      <c r="J470" s="14">
        <v>4.492</v>
      </c>
      <c r="K470" s="14">
        <v>10.207000000000001</v>
      </c>
      <c r="L470" s="14">
        <v>2.88</v>
      </c>
      <c r="M470" s="14">
        <v>6.52</v>
      </c>
      <c r="N470" s="14">
        <v>57.44</v>
      </c>
      <c r="O470" s="14">
        <v>146.10300000000001</v>
      </c>
      <c r="P470" s="14">
        <v>29.373000000000001</v>
      </c>
      <c r="Q470" s="14">
        <v>87.370999999999995</v>
      </c>
      <c r="R470" s="14">
        <v>72.614000000000004</v>
      </c>
      <c r="S470" s="14">
        <v>78.040999999999997</v>
      </c>
      <c r="T470" s="14">
        <v>75.344999999999999</v>
      </c>
      <c r="U470" s="14">
        <v>16.331</v>
      </c>
      <c r="V470" s="14">
        <v>19.582000000000001</v>
      </c>
      <c r="W470" s="14">
        <v>17.966999999999999</v>
      </c>
      <c r="X470" s="14">
        <v>68.239999999999995</v>
      </c>
      <c r="Y470" s="14">
        <v>6.9109999999999996</v>
      </c>
      <c r="Z470" s="14">
        <v>37.381999999999998</v>
      </c>
      <c r="AA470" s="14">
        <v>69.989999999999995</v>
      </c>
      <c r="AB470" s="14">
        <v>48.954999999999998</v>
      </c>
      <c r="AC470" s="14">
        <v>59.551000000000002</v>
      </c>
      <c r="AD470" s="14">
        <v>428.68599999999998</v>
      </c>
      <c r="AE470" s="14">
        <v>364.57400000000001</v>
      </c>
      <c r="AF470" s="14">
        <v>396.71800000000002</v>
      </c>
      <c r="AG470" s="14">
        <v>13.122999999999999</v>
      </c>
      <c r="AH470" s="19">
        <v>10.900794979405299</v>
      </c>
      <c r="AI470" s="19">
        <v>0</v>
      </c>
      <c r="AJ470" s="19">
        <v>5.4834009619452004</v>
      </c>
      <c r="AK470" s="14">
        <v>12.831</v>
      </c>
      <c r="AL470" s="14">
        <v>0.57599999999999996</v>
      </c>
      <c r="AM470" s="14">
        <v>6.665</v>
      </c>
      <c r="AN470" s="14">
        <v>58.325000000000003</v>
      </c>
      <c r="AO470" s="14">
        <v>35.133000000000003</v>
      </c>
      <c r="AP470" s="14">
        <v>46.655999999999999</v>
      </c>
      <c r="AQ470" s="14">
        <v>4.3739999999999997</v>
      </c>
      <c r="AR470" s="14">
        <v>0.57599999999999996</v>
      </c>
      <c r="AS470" s="14">
        <v>2.4630000000000001</v>
      </c>
      <c r="AT470" s="14">
        <v>14.29</v>
      </c>
      <c r="AU470" s="14">
        <v>3.1680000000000001</v>
      </c>
      <c r="AV470" s="14">
        <v>8.6940000000000008</v>
      </c>
      <c r="AW470" s="14">
        <v>638.65499999999997</v>
      </c>
      <c r="AX470" s="14">
        <v>439.15899999999999</v>
      </c>
      <c r="AY470" s="14">
        <v>538.56799999999998</v>
      </c>
      <c r="AZ470" s="14">
        <v>6.3869999999999996</v>
      </c>
      <c r="BA470" s="14">
        <v>4.3920000000000003</v>
      </c>
      <c r="BB470" s="14">
        <v>5.3860000000000001</v>
      </c>
      <c r="BC470" s="14">
        <v>17.231000000000002</v>
      </c>
      <c r="BD470" s="14">
        <v>1.5660000000000001</v>
      </c>
      <c r="BE470" s="14">
        <v>13.513999999999999</v>
      </c>
      <c r="BF470" s="14">
        <v>15.712999999999999</v>
      </c>
      <c r="BG470" s="14">
        <v>23.57</v>
      </c>
      <c r="BH470" s="15">
        <v>6.049654305468259</v>
      </c>
    </row>
    <row r="471" spans="1:60" ht="15.75" x14ac:dyDescent="0.25">
      <c r="A471" s="21">
        <v>2012</v>
      </c>
      <c r="B471" t="s">
        <v>8</v>
      </c>
      <c r="C471" s="14">
        <v>14.653</v>
      </c>
      <c r="D471" s="14">
        <v>3.5230000000000001</v>
      </c>
      <c r="E471" s="14">
        <v>9.0060000000000002</v>
      </c>
      <c r="F471" s="14">
        <v>16.321999999999999</v>
      </c>
      <c r="G471" s="14">
        <v>12.536</v>
      </c>
      <c r="H471" s="14">
        <v>2.343</v>
      </c>
      <c r="I471" s="14">
        <v>2.0680000000000001</v>
      </c>
      <c r="J471" s="14">
        <v>2.2029999999999998</v>
      </c>
      <c r="K471" s="14">
        <v>3.7330000000000001</v>
      </c>
      <c r="L471" s="14">
        <v>2.1829999999999998</v>
      </c>
      <c r="M471" s="14">
        <v>2.944</v>
      </c>
      <c r="N471" s="14">
        <v>54.945</v>
      </c>
      <c r="O471" s="14">
        <v>72.709999999999994</v>
      </c>
      <c r="P471" s="14">
        <v>16.733000000000001</v>
      </c>
      <c r="Q471" s="14">
        <v>44.252000000000002</v>
      </c>
      <c r="R471" s="14">
        <v>42.768000000000001</v>
      </c>
      <c r="S471" s="14">
        <v>54.719000000000001</v>
      </c>
      <c r="T471" s="14">
        <v>48.851999999999997</v>
      </c>
      <c r="U471" s="14">
        <v>9.3320000000000007</v>
      </c>
      <c r="V471" s="14">
        <v>10.454000000000001</v>
      </c>
      <c r="W471" s="14">
        <v>9.9030000000000005</v>
      </c>
      <c r="X471" s="14">
        <v>13.541</v>
      </c>
      <c r="Y471" s="14">
        <v>2.1829999999999998</v>
      </c>
      <c r="Z471" s="14">
        <v>7.7779999999999996</v>
      </c>
      <c r="AA471" s="14">
        <v>43.561999999999998</v>
      </c>
      <c r="AB471" s="14">
        <v>33.314</v>
      </c>
      <c r="AC471" s="14">
        <v>38.344999999999999</v>
      </c>
      <c r="AD471" s="14">
        <v>313.83199999999999</v>
      </c>
      <c r="AE471" s="14">
        <v>278.64800000000002</v>
      </c>
      <c r="AF471" s="14">
        <v>295.99799999999999</v>
      </c>
      <c r="AG471" s="14">
        <v>10.166</v>
      </c>
      <c r="AH471" s="19">
        <v>7.0185852136457303</v>
      </c>
      <c r="AI471" s="19">
        <v>3.5944839243992601</v>
      </c>
      <c r="AJ471" s="19">
        <v>5.2795001941573201</v>
      </c>
      <c r="AK471" s="14">
        <v>5.6390000000000002</v>
      </c>
      <c r="AL471" s="14">
        <v>1.8</v>
      </c>
      <c r="AM471" s="14">
        <v>3.6840000000000002</v>
      </c>
      <c r="AN471" s="14">
        <v>70.843999999999994</v>
      </c>
      <c r="AO471" s="14">
        <v>58.51</v>
      </c>
      <c r="AP471" s="14">
        <v>64.896000000000001</v>
      </c>
      <c r="AQ471" s="14">
        <v>4.13</v>
      </c>
      <c r="AR471" s="14">
        <v>2.8340000000000001</v>
      </c>
      <c r="AS471" s="14">
        <v>3.47</v>
      </c>
      <c r="AT471" s="14">
        <v>7.7439999999999998</v>
      </c>
      <c r="AU471" s="14">
        <v>2.0289999999999999</v>
      </c>
      <c r="AV471" s="14">
        <v>4.8540000000000001</v>
      </c>
      <c r="AW471" s="14">
        <v>490.02800000000002</v>
      </c>
      <c r="AX471" s="14">
        <v>384.75400000000002</v>
      </c>
      <c r="AY471" s="14">
        <v>436.88200000000001</v>
      </c>
      <c r="AZ471" s="14">
        <v>4.9000000000000004</v>
      </c>
      <c r="BA471" s="14">
        <v>3.8479999999999999</v>
      </c>
      <c r="BB471" s="14">
        <v>4.3689999999999998</v>
      </c>
      <c r="BC471" s="14">
        <v>44.08</v>
      </c>
      <c r="BD471" s="14">
        <v>35.728000000000002</v>
      </c>
      <c r="BE471" s="14">
        <v>18.132000000000001</v>
      </c>
      <c r="BF471" s="14">
        <v>21.771999999999998</v>
      </c>
      <c r="BG471" s="14">
        <v>50.408999999999999</v>
      </c>
      <c r="BH471" s="15">
        <v>6.0268651405527223</v>
      </c>
    </row>
    <row r="472" spans="1:60" ht="15.75" x14ac:dyDescent="0.25">
      <c r="A472" s="21">
        <v>2012</v>
      </c>
      <c r="B472" t="s">
        <v>9</v>
      </c>
      <c r="C472" s="14">
        <v>20.513999999999999</v>
      </c>
      <c r="D472" s="14">
        <v>7.3220000000000001</v>
      </c>
      <c r="E472" s="14">
        <v>13.879</v>
      </c>
      <c r="F472" s="14">
        <v>12.156000000000001</v>
      </c>
      <c r="G472" s="14">
        <v>21.966000000000001</v>
      </c>
      <c r="H472" s="14">
        <v>5.1859999999999999</v>
      </c>
      <c r="I472" s="14">
        <v>4.4489999999999998</v>
      </c>
      <c r="J472" s="14">
        <v>4.8150000000000004</v>
      </c>
      <c r="K472" s="14">
        <v>12.366</v>
      </c>
      <c r="L472" s="14">
        <v>5.9139999999999997</v>
      </c>
      <c r="M472" s="14">
        <v>9.1210000000000004</v>
      </c>
      <c r="N472" s="14">
        <v>45.997</v>
      </c>
      <c r="O472" s="14">
        <v>239.04900000000001</v>
      </c>
      <c r="P472" s="14">
        <v>42.238999999999997</v>
      </c>
      <c r="Q472" s="14">
        <v>140.29300000000001</v>
      </c>
      <c r="R472" s="14">
        <v>60.517000000000003</v>
      </c>
      <c r="S472" s="14">
        <v>67.751999999999995</v>
      </c>
      <c r="T472" s="14">
        <v>64.156000000000006</v>
      </c>
      <c r="U472" s="14">
        <v>13.048999999999999</v>
      </c>
      <c r="V472" s="14">
        <v>20.443999999999999</v>
      </c>
      <c r="W472" s="14">
        <v>16.768000000000001</v>
      </c>
      <c r="X472" s="14">
        <v>142.57499999999999</v>
      </c>
      <c r="Y472" s="14">
        <v>15.093999999999999</v>
      </c>
      <c r="Z472" s="14">
        <v>78.602000000000004</v>
      </c>
      <c r="AA472" s="14">
        <v>95.448999999999998</v>
      </c>
      <c r="AB472" s="14">
        <v>74.905000000000001</v>
      </c>
      <c r="AC472" s="14">
        <v>85.144999999999996</v>
      </c>
      <c r="AD472" s="14">
        <v>447.61099999999999</v>
      </c>
      <c r="AE472" s="14">
        <v>389.50400000000002</v>
      </c>
      <c r="AF472" s="14">
        <v>418.529</v>
      </c>
      <c r="AG472" s="14">
        <v>10.143000000000001</v>
      </c>
      <c r="AH472" s="19">
        <v>13.546979860664001</v>
      </c>
      <c r="AI472" s="19">
        <v>2.6451527575717502</v>
      </c>
      <c r="AJ472" s="19">
        <v>8.1559918070754005</v>
      </c>
      <c r="AK472" s="14">
        <v>12.707000000000001</v>
      </c>
      <c r="AL472" s="14">
        <v>2.4220000000000002</v>
      </c>
      <c r="AM472" s="14">
        <v>7.5339999999999998</v>
      </c>
      <c r="AN472" s="14">
        <v>66.159000000000006</v>
      </c>
      <c r="AO472" s="14">
        <v>53.728999999999999</v>
      </c>
      <c r="AP472" s="14">
        <v>60.161999999999999</v>
      </c>
      <c r="AQ472" s="14">
        <v>3.476</v>
      </c>
      <c r="AR472" s="14">
        <v>1.9710000000000001</v>
      </c>
      <c r="AS472" s="14">
        <v>2.7189999999999999</v>
      </c>
      <c r="AT472" s="14">
        <v>6.61</v>
      </c>
      <c r="AU472" s="14">
        <v>1.464</v>
      </c>
      <c r="AV472" s="14">
        <v>4.0220000000000002</v>
      </c>
      <c r="AW472" s="14">
        <v>763.64599999999996</v>
      </c>
      <c r="AX472" s="14">
        <v>493.52600000000001</v>
      </c>
      <c r="AY472" s="14">
        <v>628.44500000000005</v>
      </c>
      <c r="AZ472" s="14">
        <v>7.6360000000000001</v>
      </c>
      <c r="BA472" s="14">
        <v>4.9349999999999996</v>
      </c>
      <c r="BB472" s="14">
        <v>6.2839999999999998</v>
      </c>
      <c r="BC472" s="14">
        <v>19.263999999999999</v>
      </c>
      <c r="BD472" s="14">
        <v>9.0299999999999994</v>
      </c>
      <c r="BE472" s="14">
        <v>14.523999999999999</v>
      </c>
      <c r="BF472" s="14">
        <v>17.917000000000002</v>
      </c>
      <c r="BG472" s="14">
        <v>50.738999999999997</v>
      </c>
      <c r="BH472" s="15">
        <v>9.0854315976406408</v>
      </c>
    </row>
    <row r="473" spans="1:60" ht="15.75" x14ac:dyDescent="0.25">
      <c r="A473" s="21">
        <v>2012</v>
      </c>
      <c r="B473" t="s">
        <v>34</v>
      </c>
      <c r="C473" s="14">
        <v>9.7370000000000001</v>
      </c>
      <c r="D473" s="14">
        <v>4.3179999999999996</v>
      </c>
      <c r="E473" s="14">
        <v>6.91</v>
      </c>
      <c r="F473" s="14">
        <v>10.803000000000001</v>
      </c>
      <c r="G473" s="14">
        <v>22.41</v>
      </c>
      <c r="H473" s="14">
        <v>6.5679999999999996</v>
      </c>
      <c r="I473" s="14">
        <v>6.1920000000000002</v>
      </c>
      <c r="J473" s="14">
        <v>6.3719999999999999</v>
      </c>
      <c r="K473" s="14">
        <v>8.1760000000000002</v>
      </c>
      <c r="L473" s="14">
        <v>5.16</v>
      </c>
      <c r="M473" s="14">
        <v>6.6029999999999998</v>
      </c>
      <c r="N473" s="14">
        <v>44.93</v>
      </c>
      <c r="O473" s="14">
        <v>66.460999999999999</v>
      </c>
      <c r="P473" s="14">
        <v>17.314</v>
      </c>
      <c r="Q473" s="14">
        <v>40.869</v>
      </c>
      <c r="R473" s="14">
        <v>109.566</v>
      </c>
      <c r="S473" s="14">
        <v>94.254999999999995</v>
      </c>
      <c r="T473" s="14">
        <v>101.58</v>
      </c>
      <c r="U473" s="14">
        <v>15.042</v>
      </c>
      <c r="V473" s="14">
        <v>19.841000000000001</v>
      </c>
      <c r="W473" s="14">
        <v>17.545000000000002</v>
      </c>
      <c r="X473" s="14">
        <v>21.449000000000002</v>
      </c>
      <c r="Y473" s="14">
        <v>2.5910000000000002</v>
      </c>
      <c r="Z473" s="14">
        <v>11.624000000000001</v>
      </c>
      <c r="AA473" s="14">
        <v>104.69799999999999</v>
      </c>
      <c r="AB473" s="14">
        <v>97.266999999999996</v>
      </c>
      <c r="AC473" s="14">
        <v>100.833</v>
      </c>
      <c r="AD473" s="14">
        <v>526.13</v>
      </c>
      <c r="AE473" s="14">
        <v>499.14299999999997</v>
      </c>
      <c r="AF473" s="14">
        <v>512.13099999999997</v>
      </c>
      <c r="AG473" s="14">
        <v>12.332000000000001</v>
      </c>
      <c r="AH473" s="19">
        <v>11.7323357091866</v>
      </c>
      <c r="AI473" s="19">
        <v>3.3955676523577898</v>
      </c>
      <c r="AJ473" s="19">
        <v>7.5732185747136196</v>
      </c>
      <c r="AK473" s="14">
        <v>7.8310000000000004</v>
      </c>
      <c r="AL473" s="14">
        <v>1.79</v>
      </c>
      <c r="AM473" s="14">
        <v>4.68</v>
      </c>
      <c r="AN473" s="14">
        <v>65.313000000000002</v>
      </c>
      <c r="AO473" s="14">
        <v>53.140999999999998</v>
      </c>
      <c r="AP473" s="14">
        <v>58.997</v>
      </c>
      <c r="AQ473" s="14">
        <v>1.0329999999999999</v>
      </c>
      <c r="AR473" s="14">
        <v>0.61099999999999999</v>
      </c>
      <c r="AS473" s="14">
        <v>0.81299999999999994</v>
      </c>
      <c r="AT473" s="14">
        <v>8.4510000000000005</v>
      </c>
      <c r="AU473" s="14">
        <v>1.222</v>
      </c>
      <c r="AV473" s="14">
        <v>4.68</v>
      </c>
      <c r="AW473" s="14">
        <v>662.81799999999998</v>
      </c>
      <c r="AX473" s="14">
        <v>571.19899999999996</v>
      </c>
      <c r="AY473" s="14">
        <v>615.18299999999999</v>
      </c>
      <c r="AZ473" s="14">
        <v>6.6280000000000001</v>
      </c>
      <c r="BA473" s="14">
        <v>5.7119999999999997</v>
      </c>
      <c r="BB473" s="14">
        <v>6.1520000000000001</v>
      </c>
      <c r="BC473" s="14">
        <v>28.68</v>
      </c>
      <c r="BD473" s="14">
        <v>4.7060000000000004</v>
      </c>
      <c r="BE473" s="14">
        <v>13.398999999999999</v>
      </c>
      <c r="BF473" s="14">
        <v>15.327</v>
      </c>
      <c r="BG473" s="14">
        <v>40.146000000000001</v>
      </c>
      <c r="BH473" s="15">
        <v>8.2514284075675128</v>
      </c>
    </row>
    <row r="474" spans="1:60" ht="15.75" x14ac:dyDescent="0.25">
      <c r="A474" s="21">
        <v>2012</v>
      </c>
      <c r="B474" t="s">
        <v>10</v>
      </c>
      <c r="C474" s="14">
        <v>22.335999999999999</v>
      </c>
      <c r="D474" s="14">
        <v>7.093</v>
      </c>
      <c r="E474" s="14">
        <v>14.611000000000001</v>
      </c>
      <c r="F474" s="14">
        <v>8.3360000000000003</v>
      </c>
      <c r="G474" s="14">
        <v>18.7</v>
      </c>
      <c r="H474" s="14">
        <v>4.4669999999999996</v>
      </c>
      <c r="I474" s="14">
        <v>3.5470000000000002</v>
      </c>
      <c r="J474" s="14">
        <v>4.0010000000000003</v>
      </c>
      <c r="K474" s="14">
        <v>9.0519999999999996</v>
      </c>
      <c r="L474" s="14">
        <v>4.8049999999999997</v>
      </c>
      <c r="M474" s="14">
        <v>6.9</v>
      </c>
      <c r="N474" s="14">
        <v>52.899000000000001</v>
      </c>
      <c r="O474" s="14">
        <v>168.57900000000001</v>
      </c>
      <c r="P474" s="14">
        <v>31.004999999999999</v>
      </c>
      <c r="Q474" s="14">
        <v>99.611999999999995</v>
      </c>
      <c r="R474" s="14">
        <v>59.015000000000001</v>
      </c>
      <c r="S474" s="14">
        <v>61.552</v>
      </c>
      <c r="T474" s="14">
        <v>60.3</v>
      </c>
      <c r="U474" s="14">
        <v>14.342000000000001</v>
      </c>
      <c r="V474" s="14">
        <v>16.245999999999999</v>
      </c>
      <c r="W474" s="14">
        <v>15.307</v>
      </c>
      <c r="X474" s="14">
        <v>88.168999999999997</v>
      </c>
      <c r="Y474" s="14">
        <v>7.8940000000000001</v>
      </c>
      <c r="Z474" s="14">
        <v>48.008000000000003</v>
      </c>
      <c r="AA474" s="14">
        <v>86.757999999999996</v>
      </c>
      <c r="AB474" s="14">
        <v>63.610999999999997</v>
      </c>
      <c r="AC474" s="14">
        <v>75.028000000000006</v>
      </c>
      <c r="AD474" s="14">
        <v>396.99599999999998</v>
      </c>
      <c r="AE474" s="14">
        <v>329.03800000000001</v>
      </c>
      <c r="AF474" s="14">
        <v>362.55599999999998</v>
      </c>
      <c r="AG474" s="14">
        <v>11.521000000000001</v>
      </c>
      <c r="AH474" s="19">
        <v>7.7120743320572398</v>
      </c>
      <c r="AI474" s="19">
        <v>1.55498746680102</v>
      </c>
      <c r="AJ474" s="19">
        <v>4.6460269500536597</v>
      </c>
      <c r="AK474" s="14">
        <v>7.641</v>
      </c>
      <c r="AL474" s="14">
        <v>1.258</v>
      </c>
      <c r="AM474" s="14">
        <v>4.407</v>
      </c>
      <c r="AN474" s="14">
        <v>49.375</v>
      </c>
      <c r="AO474" s="14">
        <v>41.872999999999998</v>
      </c>
      <c r="AP474" s="14">
        <v>45.573</v>
      </c>
      <c r="AQ474" s="14">
        <v>3.762</v>
      </c>
      <c r="AR474" s="14">
        <v>1.1439999999999999</v>
      </c>
      <c r="AS474" s="14">
        <v>2.4350000000000001</v>
      </c>
      <c r="AT474" s="14">
        <v>2.351</v>
      </c>
      <c r="AU474" s="14">
        <v>0.91500000000000004</v>
      </c>
      <c r="AV474" s="14">
        <v>1.623</v>
      </c>
      <c r="AW474" s="14">
        <v>622.94399999999996</v>
      </c>
      <c r="AX474" s="14">
        <v>408.55200000000002</v>
      </c>
      <c r="AY474" s="14">
        <v>515.10400000000004</v>
      </c>
      <c r="AZ474" s="14">
        <v>6.2290000000000001</v>
      </c>
      <c r="BA474" s="14">
        <v>4.0860000000000003</v>
      </c>
      <c r="BB474" s="14">
        <v>5.1509999999999998</v>
      </c>
      <c r="BC474" s="14">
        <v>9.8450000000000006</v>
      </c>
      <c r="BD474" s="14">
        <v>3.8290000000000002</v>
      </c>
      <c r="BE474" s="14">
        <v>13.183999999999999</v>
      </c>
      <c r="BF474" s="14">
        <v>15.506</v>
      </c>
      <c r="BG474" s="14">
        <v>52.515000000000001</v>
      </c>
      <c r="BH474" s="15">
        <v>8.5959093421779986</v>
      </c>
    </row>
    <row r="475" spans="1:60" ht="15.75" x14ac:dyDescent="0.25">
      <c r="A475" s="21">
        <v>2012</v>
      </c>
      <c r="B475" t="s">
        <v>11</v>
      </c>
      <c r="C475" s="14">
        <v>21.529</v>
      </c>
      <c r="D475" s="14">
        <v>5.407</v>
      </c>
      <c r="E475" s="14">
        <v>13.209</v>
      </c>
      <c r="F475" s="14">
        <v>9.0350000000000001</v>
      </c>
      <c r="G475" s="14">
        <v>16.62</v>
      </c>
      <c r="H475" s="14">
        <v>3.403</v>
      </c>
      <c r="I475" s="14">
        <v>3.1909999999999998</v>
      </c>
      <c r="J475" s="14">
        <v>3.2930000000000001</v>
      </c>
      <c r="K475" s="14">
        <v>7.0209999999999999</v>
      </c>
      <c r="L475" s="14">
        <v>3.3250000000000002</v>
      </c>
      <c r="M475" s="14">
        <v>5.1139999999999999</v>
      </c>
      <c r="N475" s="14">
        <v>47.354999999999997</v>
      </c>
      <c r="O475" s="14">
        <v>84.182000000000002</v>
      </c>
      <c r="P475" s="14">
        <v>19.547000000000001</v>
      </c>
      <c r="Q475" s="14">
        <v>50.857999999999997</v>
      </c>
      <c r="R475" s="14">
        <v>78.63</v>
      </c>
      <c r="S475" s="14">
        <v>80.102999999999994</v>
      </c>
      <c r="T475" s="14">
        <v>79.39</v>
      </c>
      <c r="U475" s="14">
        <v>15.762</v>
      </c>
      <c r="V475" s="14">
        <v>19.245000000000001</v>
      </c>
      <c r="W475" s="14">
        <v>17.559999999999999</v>
      </c>
      <c r="X475" s="14">
        <v>21.422000000000001</v>
      </c>
      <c r="Y475" s="14">
        <v>2.2839999999999998</v>
      </c>
      <c r="Z475" s="14">
        <v>11.579000000000001</v>
      </c>
      <c r="AA475" s="14">
        <v>65.376000000000005</v>
      </c>
      <c r="AB475" s="14">
        <v>51.79</v>
      </c>
      <c r="AC475" s="14">
        <v>58.363999999999997</v>
      </c>
      <c r="AD475" s="14">
        <v>405.00700000000001</v>
      </c>
      <c r="AE475" s="14">
        <v>347.82</v>
      </c>
      <c r="AF475" s="14">
        <v>375.61399999999998</v>
      </c>
      <c r="AG475" s="14">
        <v>9.6720000000000006</v>
      </c>
      <c r="AH475" s="19">
        <v>12.0174335348776</v>
      </c>
      <c r="AI475" s="19">
        <v>3.8130911399723701</v>
      </c>
      <c r="AJ475" s="19">
        <v>7.8456941342614703</v>
      </c>
      <c r="AK475" s="14">
        <v>9.4209999999999994</v>
      </c>
      <c r="AL475" s="14">
        <v>2.5190000000000001</v>
      </c>
      <c r="AM475" s="14">
        <v>5.859</v>
      </c>
      <c r="AN475" s="14">
        <v>47.142000000000003</v>
      </c>
      <c r="AO475" s="14">
        <v>39.799999999999997</v>
      </c>
      <c r="AP475" s="14">
        <v>43.353000000000002</v>
      </c>
      <c r="AQ475" s="14">
        <v>0.93100000000000005</v>
      </c>
      <c r="AR475" s="14">
        <v>0.504</v>
      </c>
      <c r="AS475" s="14">
        <v>0.71099999999999997</v>
      </c>
      <c r="AT475" s="14">
        <v>2.722</v>
      </c>
      <c r="AU475" s="14">
        <v>0.47</v>
      </c>
      <c r="AV475" s="14">
        <v>1.56</v>
      </c>
      <c r="AW475" s="14">
        <v>542.45699999999999</v>
      </c>
      <c r="AX475" s="14">
        <v>413.07900000000001</v>
      </c>
      <c r="AY475" s="14">
        <v>475.892</v>
      </c>
      <c r="AZ475" s="14">
        <v>5.4249999999999998</v>
      </c>
      <c r="BA475" s="14">
        <v>4.1310000000000002</v>
      </c>
      <c r="BB475" s="14">
        <v>4.7590000000000003</v>
      </c>
      <c r="BC475" s="14">
        <v>9.2639999999999993</v>
      </c>
      <c r="BD475" s="14">
        <v>5.8949999999999996</v>
      </c>
      <c r="BE475" s="14">
        <v>11.507999999999999</v>
      </c>
      <c r="BF475" s="14">
        <v>13.946</v>
      </c>
      <c r="BG475" s="14">
        <v>34.823</v>
      </c>
      <c r="BH475" s="15">
        <v>7.7854886451259855</v>
      </c>
    </row>
    <row r="476" spans="1:60" ht="15.75" x14ac:dyDescent="0.25">
      <c r="A476" s="21">
        <v>2012</v>
      </c>
      <c r="B476" t="s">
        <v>12</v>
      </c>
      <c r="C476" s="14">
        <v>13.823</v>
      </c>
      <c r="D476" s="14">
        <v>4.0590000000000002</v>
      </c>
      <c r="E476" s="14">
        <v>8.8019999999999996</v>
      </c>
      <c r="F476" s="14">
        <v>13.801</v>
      </c>
      <c r="G476" s="14">
        <v>11.426</v>
      </c>
      <c r="H476" s="14">
        <v>2.7879999999999998</v>
      </c>
      <c r="I476" s="14">
        <v>2.085</v>
      </c>
      <c r="J476" s="14">
        <v>2.4260000000000002</v>
      </c>
      <c r="K476" s="14">
        <v>5.5179999999999998</v>
      </c>
      <c r="L476" s="14">
        <v>3.0720000000000001</v>
      </c>
      <c r="M476" s="14">
        <v>4.26</v>
      </c>
      <c r="N476" s="14">
        <v>42.584000000000003</v>
      </c>
      <c r="O476" s="14">
        <v>198.97900000000001</v>
      </c>
      <c r="P476" s="14">
        <v>32.749000000000002</v>
      </c>
      <c r="Q476" s="14">
        <v>113.858</v>
      </c>
      <c r="R476" s="14">
        <v>62.203000000000003</v>
      </c>
      <c r="S476" s="14">
        <v>67.691999999999993</v>
      </c>
      <c r="T476" s="14">
        <v>65.025999999999996</v>
      </c>
      <c r="U476" s="14">
        <v>16.959</v>
      </c>
      <c r="V476" s="14">
        <v>19.529</v>
      </c>
      <c r="W476" s="14">
        <v>18.280999999999999</v>
      </c>
      <c r="X476" s="14">
        <v>136.54400000000001</v>
      </c>
      <c r="Y476" s="14">
        <v>12.781000000000001</v>
      </c>
      <c r="Z476" s="14">
        <v>73.150000000000006</v>
      </c>
      <c r="AA476" s="14">
        <v>54.478000000000002</v>
      </c>
      <c r="AB476" s="14">
        <v>42.238999999999997</v>
      </c>
      <c r="AC476" s="14">
        <v>48.183999999999997</v>
      </c>
      <c r="AD476" s="14">
        <v>351.20299999999997</v>
      </c>
      <c r="AE476" s="14">
        <v>309.935</v>
      </c>
      <c r="AF476" s="14">
        <v>329.98</v>
      </c>
      <c r="AG476" s="14">
        <v>9.0020000000000007</v>
      </c>
      <c r="AH476" s="19">
        <v>3.5784683559025301</v>
      </c>
      <c r="AI476" s="19">
        <v>2.89718610799261</v>
      </c>
      <c r="AJ476" s="19">
        <v>3.23290984663516</v>
      </c>
      <c r="AK476" s="14">
        <v>3.601</v>
      </c>
      <c r="AL476" s="14">
        <v>1.536</v>
      </c>
      <c r="AM476" s="14">
        <v>2.5390000000000001</v>
      </c>
      <c r="AN476" s="14">
        <v>59.241</v>
      </c>
      <c r="AO476" s="14">
        <v>48.328000000000003</v>
      </c>
      <c r="AP476" s="14">
        <v>53.628999999999998</v>
      </c>
      <c r="AQ476" s="14">
        <v>5.2850000000000001</v>
      </c>
      <c r="AR476" s="14">
        <v>1.81</v>
      </c>
      <c r="AS476" s="14">
        <v>3.4980000000000002</v>
      </c>
      <c r="AT476" s="14">
        <v>6.5629999999999997</v>
      </c>
      <c r="AU476" s="14">
        <v>2.1389999999999998</v>
      </c>
      <c r="AV476" s="14">
        <v>4.2880000000000003</v>
      </c>
      <c r="AW476" s="14">
        <v>624.23299999999995</v>
      </c>
      <c r="AX476" s="14">
        <v>404.61599999999999</v>
      </c>
      <c r="AY476" s="14">
        <v>511.65699999999998</v>
      </c>
      <c r="AZ476" s="14">
        <v>6.242</v>
      </c>
      <c r="BA476" s="14">
        <v>4.0460000000000003</v>
      </c>
      <c r="BB476" s="14">
        <v>5.117</v>
      </c>
      <c r="BC476" s="14">
        <v>14.505000000000001</v>
      </c>
      <c r="BD476" s="14">
        <v>10.254</v>
      </c>
      <c r="BE476" s="14">
        <v>17.765999999999998</v>
      </c>
      <c r="BF476" s="14">
        <v>20.292999999999999</v>
      </c>
      <c r="BG476" s="14">
        <v>69.040999999999997</v>
      </c>
      <c r="BH476" s="15">
        <v>6.6205570144616637</v>
      </c>
    </row>
    <row r="477" spans="1:60" ht="15.75" x14ac:dyDescent="0.25">
      <c r="A477" s="21">
        <v>2012</v>
      </c>
      <c r="B477" t="s">
        <v>13</v>
      </c>
      <c r="C477" s="14">
        <v>11.128</v>
      </c>
      <c r="D477" s="14">
        <v>2.8210000000000002</v>
      </c>
      <c r="E477" s="14">
        <v>6.8330000000000002</v>
      </c>
      <c r="F477" s="14">
        <v>7.8890000000000002</v>
      </c>
      <c r="G477" s="14">
        <v>13.837</v>
      </c>
      <c r="H477" s="14">
        <v>4.0529999999999999</v>
      </c>
      <c r="I477" s="14">
        <v>2.8210000000000002</v>
      </c>
      <c r="J477" s="14">
        <v>3.4159999999999999</v>
      </c>
      <c r="K477" s="14">
        <v>3.6850000000000001</v>
      </c>
      <c r="L477" s="14">
        <v>2.34</v>
      </c>
      <c r="M477" s="14">
        <v>2.9889999999999999</v>
      </c>
      <c r="N477" s="14">
        <v>35.661000000000001</v>
      </c>
      <c r="O477" s="14">
        <v>70.159000000000006</v>
      </c>
      <c r="P477" s="14">
        <v>19.268999999999998</v>
      </c>
      <c r="Q477" s="14">
        <v>44.162999999999997</v>
      </c>
      <c r="R477" s="14">
        <v>64.484999999999999</v>
      </c>
      <c r="S477" s="14">
        <v>65.789000000000001</v>
      </c>
      <c r="T477" s="14">
        <v>65.159000000000006</v>
      </c>
      <c r="U477" s="14">
        <v>13.708</v>
      </c>
      <c r="V477" s="14">
        <v>16.722000000000001</v>
      </c>
      <c r="W477" s="14">
        <v>15.266999999999999</v>
      </c>
      <c r="X477" s="14">
        <v>9.5069999999999997</v>
      </c>
      <c r="Y477" s="14">
        <v>2.2709999999999999</v>
      </c>
      <c r="Z477" s="14">
        <v>5.9429999999999996</v>
      </c>
      <c r="AA477" s="14">
        <v>71.265000000000001</v>
      </c>
      <c r="AB477" s="14">
        <v>58.424999999999997</v>
      </c>
      <c r="AC477" s="14">
        <v>64.625</v>
      </c>
      <c r="AD477" s="14">
        <v>404.74299999999999</v>
      </c>
      <c r="AE477" s="14">
        <v>351.99700000000001</v>
      </c>
      <c r="AF477" s="14">
        <v>377.53800000000001</v>
      </c>
      <c r="AG477" s="14">
        <v>8.18</v>
      </c>
      <c r="AH477" s="19">
        <v>7.9142725992054102</v>
      </c>
      <c r="AI477" s="19">
        <v>3.8205999105979598</v>
      </c>
      <c r="AJ477" s="19">
        <v>5.8315045087249002</v>
      </c>
      <c r="AK477" s="14">
        <v>5.601</v>
      </c>
      <c r="AL477" s="14">
        <v>1.7889999999999999</v>
      </c>
      <c r="AM477" s="14">
        <v>3.63</v>
      </c>
      <c r="AN477" s="14">
        <v>49.451000000000001</v>
      </c>
      <c r="AO477" s="14">
        <v>40.326000000000001</v>
      </c>
      <c r="AP477" s="14">
        <v>44.804000000000002</v>
      </c>
      <c r="AQ477" s="14">
        <v>1.4</v>
      </c>
      <c r="AR477" s="14">
        <v>0.68799999999999994</v>
      </c>
      <c r="AS477" s="14">
        <v>1.032</v>
      </c>
      <c r="AT477" s="14">
        <v>3.0950000000000002</v>
      </c>
      <c r="AU477" s="14">
        <v>0.41299999999999998</v>
      </c>
      <c r="AV477" s="14">
        <v>1.708</v>
      </c>
      <c r="AW477" s="14">
        <v>528.25900000000001</v>
      </c>
      <c r="AX477" s="14">
        <v>417.37200000000001</v>
      </c>
      <c r="AY477" s="14">
        <v>471.38</v>
      </c>
      <c r="AZ477" s="14">
        <v>5.2830000000000004</v>
      </c>
      <c r="BA477" s="14">
        <v>4.1740000000000004</v>
      </c>
      <c r="BB477" s="14">
        <v>4.7140000000000004</v>
      </c>
      <c r="BC477" s="14">
        <v>7.99</v>
      </c>
      <c r="BD477" s="14">
        <v>5.4480000000000004</v>
      </c>
      <c r="BE477" s="14">
        <v>12.87</v>
      </c>
      <c r="BF477" s="14">
        <v>15.159000000000001</v>
      </c>
      <c r="BG477" s="14">
        <v>41.451000000000001</v>
      </c>
      <c r="BH477" s="15">
        <v>7.757293434921638</v>
      </c>
    </row>
    <row r="478" spans="1:60" ht="15.75" x14ac:dyDescent="0.25">
      <c r="A478" s="21">
        <v>2012</v>
      </c>
      <c r="B478" t="s">
        <v>14</v>
      </c>
      <c r="C478" s="14">
        <v>27.199000000000002</v>
      </c>
      <c r="D478" s="14">
        <v>6.3479999999999999</v>
      </c>
      <c r="E478" s="14">
        <v>16.594000000000001</v>
      </c>
      <c r="F478" s="14">
        <v>10.664999999999999</v>
      </c>
      <c r="G478" s="14">
        <v>22.585000000000001</v>
      </c>
      <c r="H478" s="14">
        <v>4.6509999999999998</v>
      </c>
      <c r="I478" s="14">
        <v>4.3159999999999998</v>
      </c>
      <c r="J478" s="14">
        <v>4.4809999999999999</v>
      </c>
      <c r="K478" s="14">
        <v>7.2270000000000003</v>
      </c>
      <c r="L478" s="14">
        <v>5.5350000000000001</v>
      </c>
      <c r="M478" s="14">
        <v>6.3659999999999997</v>
      </c>
      <c r="N478" s="14">
        <v>62.926000000000002</v>
      </c>
      <c r="O478" s="14">
        <v>105.06399999999999</v>
      </c>
      <c r="P478" s="14">
        <v>21.913</v>
      </c>
      <c r="Q478" s="14">
        <v>62.850999999999999</v>
      </c>
      <c r="R478" s="14">
        <v>69.298000000000002</v>
      </c>
      <c r="S478" s="14">
        <v>67.033000000000001</v>
      </c>
      <c r="T478" s="14">
        <v>68.146000000000001</v>
      </c>
      <c r="U478" s="14">
        <v>13.192</v>
      </c>
      <c r="V478" s="14">
        <v>15.438000000000001</v>
      </c>
      <c r="W478" s="14">
        <v>14.334</v>
      </c>
      <c r="X478" s="14">
        <v>36.423000000000002</v>
      </c>
      <c r="Y478" s="14">
        <v>3.5289999999999999</v>
      </c>
      <c r="Z478" s="14">
        <v>19.719000000000001</v>
      </c>
      <c r="AA478" s="14">
        <v>71.295000000000002</v>
      </c>
      <c r="AB478" s="14">
        <v>56.749000000000002</v>
      </c>
      <c r="AC478" s="14">
        <v>63.896999999999998</v>
      </c>
      <c r="AD478" s="14">
        <v>424.11900000000003</v>
      </c>
      <c r="AE478" s="14">
        <v>376.85500000000002</v>
      </c>
      <c r="AF478" s="14">
        <v>400.12</v>
      </c>
      <c r="AG478" s="14">
        <v>13.613</v>
      </c>
      <c r="AH478" s="19">
        <v>12.6469868553817</v>
      </c>
      <c r="AI478" s="19">
        <v>3.26115766934082</v>
      </c>
      <c r="AJ478" s="19">
        <v>7.9762494224988201</v>
      </c>
      <c r="AK478" s="14">
        <v>10.564</v>
      </c>
      <c r="AL478" s="14">
        <v>2.6909999999999998</v>
      </c>
      <c r="AM478" s="14">
        <v>6.56</v>
      </c>
      <c r="AN478" s="14">
        <v>63.017000000000003</v>
      </c>
      <c r="AO478" s="14">
        <v>50.122</v>
      </c>
      <c r="AP478" s="14">
        <v>56.497999999999998</v>
      </c>
      <c r="AQ478" s="14">
        <v>2.2069999999999999</v>
      </c>
      <c r="AR478" s="14">
        <v>1.0920000000000001</v>
      </c>
      <c r="AS478" s="14">
        <v>1.64</v>
      </c>
      <c r="AT478" s="14">
        <v>5.992</v>
      </c>
      <c r="AU478" s="14">
        <v>1.016</v>
      </c>
      <c r="AV478" s="14">
        <v>3.4609999999999999</v>
      </c>
      <c r="AW478" s="14">
        <v>596.221</v>
      </c>
      <c r="AX478" s="14">
        <v>453.28199999999998</v>
      </c>
      <c r="AY478" s="14">
        <v>523.71699999999998</v>
      </c>
      <c r="AZ478" s="14">
        <v>5.9619999999999997</v>
      </c>
      <c r="BA478" s="14">
        <v>4.5330000000000004</v>
      </c>
      <c r="BB478" s="14">
        <v>5.2370000000000001</v>
      </c>
      <c r="BC478" s="14">
        <v>10.722</v>
      </c>
      <c r="BD478" s="14">
        <v>5.6840000000000002</v>
      </c>
      <c r="BE478" s="14">
        <v>11.363</v>
      </c>
      <c r="BF478" s="14">
        <v>13.532999999999999</v>
      </c>
      <c r="BG478" s="14">
        <v>23.388000000000002</v>
      </c>
      <c r="BH478" s="15">
        <v>7.5947557853977985</v>
      </c>
    </row>
    <row r="479" spans="1:60" ht="15.75" x14ac:dyDescent="0.25">
      <c r="A479" s="21">
        <v>2012</v>
      </c>
      <c r="B479" t="s">
        <v>15</v>
      </c>
      <c r="C479" s="14">
        <v>15.765000000000001</v>
      </c>
      <c r="D479" s="14">
        <v>4.0309999999999997</v>
      </c>
      <c r="E479" s="14">
        <v>9.782</v>
      </c>
      <c r="F479" s="14">
        <v>10.994</v>
      </c>
      <c r="G479" s="14">
        <v>14.824999999999999</v>
      </c>
      <c r="H479" s="14">
        <v>3.6909999999999998</v>
      </c>
      <c r="I479" s="14">
        <v>3.1269999999999998</v>
      </c>
      <c r="J479" s="14">
        <v>3.4020000000000001</v>
      </c>
      <c r="K479" s="14">
        <v>4.2679999999999998</v>
      </c>
      <c r="L479" s="14">
        <v>2.7730000000000001</v>
      </c>
      <c r="M479" s="14">
        <v>3.5019999999999998</v>
      </c>
      <c r="N479" s="14">
        <v>31.641999999999999</v>
      </c>
      <c r="O479" s="14">
        <v>82.233000000000004</v>
      </c>
      <c r="P479" s="14">
        <v>19.018000000000001</v>
      </c>
      <c r="Q479" s="14">
        <v>50.009</v>
      </c>
      <c r="R479" s="14">
        <v>79.861999999999995</v>
      </c>
      <c r="S479" s="14">
        <v>73.995999999999995</v>
      </c>
      <c r="T479" s="14">
        <v>76.858000000000004</v>
      </c>
      <c r="U479" s="14">
        <v>13.073</v>
      </c>
      <c r="V479" s="14">
        <v>16.196999999999999</v>
      </c>
      <c r="W479" s="14">
        <v>14.672000000000001</v>
      </c>
      <c r="X479" s="14">
        <v>33.271999999999998</v>
      </c>
      <c r="Y479" s="14">
        <v>4.6900000000000004</v>
      </c>
      <c r="Z479" s="14">
        <v>18.693999999999999</v>
      </c>
      <c r="AA479" s="14">
        <v>53.344000000000001</v>
      </c>
      <c r="AB479" s="14">
        <v>42.970999999999997</v>
      </c>
      <c r="AC479" s="14">
        <v>48.064</v>
      </c>
      <c r="AD479" s="14">
        <v>373.29</v>
      </c>
      <c r="AE479" s="14">
        <v>326.75299999999999</v>
      </c>
      <c r="AF479" s="14">
        <v>349.56799999999998</v>
      </c>
      <c r="AG479" s="14">
        <v>6.8310000000000004</v>
      </c>
      <c r="AH479" s="19">
        <v>8.7210229590261203</v>
      </c>
      <c r="AI479" s="19">
        <v>2.7703947508452198</v>
      </c>
      <c r="AJ479" s="19">
        <v>5.7391782207836499</v>
      </c>
      <c r="AK479" s="14">
        <v>5.8440000000000003</v>
      </c>
      <c r="AL479" s="14">
        <v>1.734</v>
      </c>
      <c r="AM479" s="14">
        <v>3.74</v>
      </c>
      <c r="AN479" s="14">
        <v>55.098999999999997</v>
      </c>
      <c r="AO479" s="14">
        <v>43.496000000000002</v>
      </c>
      <c r="AP479" s="14">
        <v>49.215000000000003</v>
      </c>
      <c r="AQ479" s="14">
        <v>0.85899999999999999</v>
      </c>
      <c r="AR479" s="14">
        <v>0.39100000000000001</v>
      </c>
      <c r="AS479" s="14">
        <v>0.61899999999999999</v>
      </c>
      <c r="AT479" s="14">
        <v>4.9859999999999998</v>
      </c>
      <c r="AU479" s="14">
        <v>0.745</v>
      </c>
      <c r="AV479" s="14">
        <v>2.8140000000000001</v>
      </c>
      <c r="AW479" s="14">
        <v>512.327</v>
      </c>
      <c r="AX479" s="14">
        <v>390.58699999999999</v>
      </c>
      <c r="AY479" s="14">
        <v>450.31099999999998</v>
      </c>
      <c r="AZ479" s="14">
        <v>5.1230000000000002</v>
      </c>
      <c r="BA479" s="14">
        <v>3.9060000000000001</v>
      </c>
      <c r="BB479" s="14">
        <v>4.5030000000000001</v>
      </c>
      <c r="BC479" s="14">
        <v>40.720999999999997</v>
      </c>
      <c r="BD479" s="14">
        <v>8.5589999999999993</v>
      </c>
      <c r="BE479" s="14">
        <v>15.157999999999999</v>
      </c>
      <c r="BF479" s="14">
        <v>17.475999999999999</v>
      </c>
      <c r="BG479" s="14">
        <v>42.688000000000002</v>
      </c>
      <c r="BH479" s="15">
        <v>8.9152314183919739</v>
      </c>
    </row>
    <row r="480" spans="1:60" ht="15.75" x14ac:dyDescent="0.25">
      <c r="A480" s="21">
        <v>2012</v>
      </c>
      <c r="B480" t="s">
        <v>35</v>
      </c>
      <c r="C480" s="14">
        <v>22.995000000000001</v>
      </c>
      <c r="D480" s="14">
        <v>6.13</v>
      </c>
      <c r="E480" s="14">
        <v>14.303000000000001</v>
      </c>
      <c r="F480" s="14">
        <v>14.754</v>
      </c>
      <c r="G480" s="14">
        <v>17.158000000000001</v>
      </c>
      <c r="H480" s="14">
        <v>4.9340000000000002</v>
      </c>
      <c r="I480" s="14">
        <v>4.6820000000000004</v>
      </c>
      <c r="J480" s="14">
        <v>4.8040000000000003</v>
      </c>
      <c r="K480" s="14">
        <v>8.51</v>
      </c>
      <c r="L480" s="14">
        <v>4.0010000000000003</v>
      </c>
      <c r="M480" s="14">
        <v>6.1859999999999999</v>
      </c>
      <c r="N480" s="14">
        <v>61.722000000000001</v>
      </c>
      <c r="O480" s="14">
        <v>113.16500000000001</v>
      </c>
      <c r="P480" s="14">
        <v>24.815999999999999</v>
      </c>
      <c r="Q480" s="14">
        <v>67.742000000000004</v>
      </c>
      <c r="R480" s="14">
        <v>78.265000000000001</v>
      </c>
      <c r="S480" s="14">
        <v>87.218000000000004</v>
      </c>
      <c r="T480" s="14">
        <v>82.879000000000005</v>
      </c>
      <c r="U480" s="14">
        <v>17.245999999999999</v>
      </c>
      <c r="V480" s="14">
        <v>22.901</v>
      </c>
      <c r="W480" s="14">
        <v>20.16</v>
      </c>
      <c r="X480" s="14">
        <v>34.764000000000003</v>
      </c>
      <c r="Y480" s="14">
        <v>3.9159999999999999</v>
      </c>
      <c r="Z480" s="14">
        <v>18.931999999999999</v>
      </c>
      <c r="AA480" s="14">
        <v>64.141999999999996</v>
      </c>
      <c r="AB480" s="14">
        <v>46.524999999999999</v>
      </c>
      <c r="AC480" s="14">
        <v>55.063000000000002</v>
      </c>
      <c r="AD480" s="14">
        <v>438.58300000000003</v>
      </c>
      <c r="AE480" s="14">
        <v>376.029</v>
      </c>
      <c r="AF480" s="14">
        <v>406.411</v>
      </c>
      <c r="AG480" s="14">
        <v>13.897</v>
      </c>
      <c r="AH480" s="19">
        <v>6.6656112782142802</v>
      </c>
      <c r="AI480" s="19">
        <v>1.8352201690696599</v>
      </c>
      <c r="AJ480" s="19">
        <v>4.2056983708175899</v>
      </c>
      <c r="AK480" s="14">
        <v>5.3869999999999996</v>
      </c>
      <c r="AL480" s="14">
        <v>1.1919999999999999</v>
      </c>
      <c r="AM480" s="14">
        <v>3.2250000000000001</v>
      </c>
      <c r="AN480" s="14">
        <v>54.5</v>
      </c>
      <c r="AO480" s="14">
        <v>44.737000000000002</v>
      </c>
      <c r="AP480" s="14">
        <v>49.533999999999999</v>
      </c>
      <c r="AQ480" s="14">
        <v>1.403</v>
      </c>
      <c r="AR480" s="14">
        <v>0.17</v>
      </c>
      <c r="AS480" s="14">
        <v>0.76800000000000002</v>
      </c>
      <c r="AT480" s="14">
        <v>4.1639999999999997</v>
      </c>
      <c r="AU480" s="14">
        <v>0.89400000000000002</v>
      </c>
      <c r="AV480" s="14">
        <v>2.4790000000000001</v>
      </c>
      <c r="AW480" s="14">
        <v>615.98099999999999</v>
      </c>
      <c r="AX480" s="14">
        <v>455.03199999999998</v>
      </c>
      <c r="AY480" s="14">
        <v>533.29600000000005</v>
      </c>
      <c r="AZ480" s="14">
        <v>6.16</v>
      </c>
      <c r="BA480" s="14">
        <v>4.55</v>
      </c>
      <c r="BB480" s="14">
        <v>5.3330000000000002</v>
      </c>
      <c r="BC480" s="14">
        <v>17.788</v>
      </c>
      <c r="BD480" s="14">
        <v>7.7430000000000003</v>
      </c>
      <c r="BE480" s="14">
        <v>16.626000000000001</v>
      </c>
      <c r="BF480" s="14">
        <v>19.169</v>
      </c>
      <c r="BG480" s="14">
        <v>41.695</v>
      </c>
      <c r="BH480" s="15">
        <v>7.578126628723914</v>
      </c>
    </row>
    <row r="481" spans="1:60" ht="15.75" x14ac:dyDescent="0.25">
      <c r="A481" s="21">
        <v>2012</v>
      </c>
      <c r="B481" t="s">
        <v>16</v>
      </c>
      <c r="C481" s="14">
        <v>17.035</v>
      </c>
      <c r="D481" s="14">
        <v>2.488</v>
      </c>
      <c r="E481" s="14">
        <v>9.5250000000000004</v>
      </c>
      <c r="F481" s="14">
        <v>16.172999999999998</v>
      </c>
      <c r="G481" s="14">
        <v>19.745999999999999</v>
      </c>
      <c r="H481" s="14">
        <v>4.9779999999999998</v>
      </c>
      <c r="I481" s="14">
        <v>3.835</v>
      </c>
      <c r="J481" s="14">
        <v>4.3879999999999999</v>
      </c>
      <c r="K481" s="14">
        <v>6.7480000000000002</v>
      </c>
      <c r="L481" s="14">
        <v>5.2869999999999999</v>
      </c>
      <c r="M481" s="14">
        <v>5.9930000000000003</v>
      </c>
      <c r="N481" s="14">
        <v>46.667999999999999</v>
      </c>
      <c r="O481" s="14">
        <v>117.033</v>
      </c>
      <c r="P481" s="14">
        <v>20.731000000000002</v>
      </c>
      <c r="Q481" s="14">
        <v>67.317999999999998</v>
      </c>
      <c r="R481" s="14">
        <v>81.966999999999999</v>
      </c>
      <c r="S481" s="14">
        <v>81.578000000000003</v>
      </c>
      <c r="T481" s="14">
        <v>81.766000000000005</v>
      </c>
      <c r="U481" s="14">
        <v>15.154999999999999</v>
      </c>
      <c r="V481" s="14">
        <v>23.219000000000001</v>
      </c>
      <c r="W481" s="14">
        <v>19.318000000000001</v>
      </c>
      <c r="X481" s="14">
        <v>65.816999999999993</v>
      </c>
      <c r="Y481" s="14">
        <v>6.3230000000000004</v>
      </c>
      <c r="Z481" s="14">
        <v>35.103999999999999</v>
      </c>
      <c r="AA481" s="14">
        <v>71.569000000000003</v>
      </c>
      <c r="AB481" s="14">
        <v>48.304000000000002</v>
      </c>
      <c r="AC481" s="14">
        <v>59.612000000000002</v>
      </c>
      <c r="AD481" s="14">
        <v>452.64600000000002</v>
      </c>
      <c r="AE481" s="14">
        <v>397.52499999999998</v>
      </c>
      <c r="AF481" s="14">
        <v>424.29700000000003</v>
      </c>
      <c r="AG481" s="14">
        <v>11.282999999999999</v>
      </c>
      <c r="AH481" s="19">
        <v>7.0742203619642696</v>
      </c>
      <c r="AI481" s="19">
        <v>2.6105192322752999</v>
      </c>
      <c r="AJ481" s="19">
        <v>4.8244273916367799</v>
      </c>
      <c r="AK481" s="14">
        <v>5.5309999999999997</v>
      </c>
      <c r="AL481" s="14">
        <v>1.244</v>
      </c>
      <c r="AM481" s="14">
        <v>3.3180000000000001</v>
      </c>
      <c r="AN481" s="14">
        <v>60.064999999999998</v>
      </c>
      <c r="AO481" s="14">
        <v>43.64</v>
      </c>
      <c r="AP481" s="14">
        <v>51.692999999999998</v>
      </c>
      <c r="AQ481" s="14">
        <v>1.9910000000000001</v>
      </c>
      <c r="AR481" s="14">
        <v>0.82899999999999996</v>
      </c>
      <c r="AS481" s="14">
        <v>1.391</v>
      </c>
      <c r="AT481" s="14">
        <v>7.633</v>
      </c>
      <c r="AU481" s="14">
        <v>0.93300000000000005</v>
      </c>
      <c r="AV481" s="14">
        <v>4.1740000000000004</v>
      </c>
      <c r="AW481" s="14">
        <v>639.14700000000005</v>
      </c>
      <c r="AX481" s="14">
        <v>470.08499999999998</v>
      </c>
      <c r="AY481" s="14">
        <v>552.08399999999995</v>
      </c>
      <c r="AZ481" s="14">
        <v>6.391</v>
      </c>
      <c r="BA481" s="14">
        <v>4.7009999999999996</v>
      </c>
      <c r="BB481" s="14">
        <v>5.5209999999999999</v>
      </c>
      <c r="BC481" s="14">
        <v>11.37</v>
      </c>
      <c r="BD481" s="14">
        <v>6.5830000000000002</v>
      </c>
      <c r="BE481" s="14">
        <v>14.827999999999999</v>
      </c>
      <c r="BF481" s="14">
        <v>17.349</v>
      </c>
      <c r="BG481" s="14">
        <v>39.020000000000003</v>
      </c>
      <c r="BH481" s="15">
        <v>7.1437147316604639</v>
      </c>
    </row>
    <row r="482" spans="1:60" ht="15.75" x14ac:dyDescent="0.25">
      <c r="A482" s="21">
        <v>2012</v>
      </c>
      <c r="B482" t="s">
        <v>17</v>
      </c>
      <c r="C482" s="14">
        <v>21.312999999999999</v>
      </c>
      <c r="D482" s="14">
        <v>5.923</v>
      </c>
      <c r="E482" s="14">
        <v>13.606999999999999</v>
      </c>
      <c r="F482" s="14">
        <v>10.962999999999999</v>
      </c>
      <c r="G482" s="14">
        <v>16.61</v>
      </c>
      <c r="H482" s="14">
        <v>3.843</v>
      </c>
      <c r="I482" s="14">
        <v>3.31</v>
      </c>
      <c r="J482" s="14">
        <v>3.5760000000000001</v>
      </c>
      <c r="K482" s="14">
        <v>11.355</v>
      </c>
      <c r="L482" s="14">
        <v>4.181</v>
      </c>
      <c r="M482" s="14">
        <v>7.7629999999999999</v>
      </c>
      <c r="N482" s="14">
        <v>76.884</v>
      </c>
      <c r="O482" s="14">
        <v>118.095</v>
      </c>
      <c r="P482" s="14">
        <v>25.608000000000001</v>
      </c>
      <c r="Q482" s="14">
        <v>71.787000000000006</v>
      </c>
      <c r="R482" s="14">
        <v>63.414999999999999</v>
      </c>
      <c r="S482" s="14">
        <v>54.875</v>
      </c>
      <c r="T482" s="14">
        <v>59.139000000000003</v>
      </c>
      <c r="U482" s="14">
        <v>15.723000000000001</v>
      </c>
      <c r="V482" s="14">
        <v>20.731000000000002</v>
      </c>
      <c r="W482" s="14">
        <v>18.23</v>
      </c>
      <c r="X482" s="14">
        <v>44.722000000000001</v>
      </c>
      <c r="Y482" s="14">
        <v>3.6579999999999999</v>
      </c>
      <c r="Z482" s="14">
        <v>24.161000000000001</v>
      </c>
      <c r="AA482" s="14">
        <v>66.733999999999995</v>
      </c>
      <c r="AB482" s="14">
        <v>48.429000000000002</v>
      </c>
      <c r="AC482" s="14">
        <v>57.569000000000003</v>
      </c>
      <c r="AD482" s="14">
        <v>404.59699999999998</v>
      </c>
      <c r="AE482" s="14">
        <v>324.54599999999999</v>
      </c>
      <c r="AF482" s="14">
        <v>364.51600000000002</v>
      </c>
      <c r="AG482" s="14">
        <v>17.818999999999999</v>
      </c>
      <c r="AH482" s="19">
        <v>7.9925903985481703</v>
      </c>
      <c r="AI482" s="19">
        <v>2.89107861324596</v>
      </c>
      <c r="AJ482" s="19">
        <v>5.4731672028784102</v>
      </c>
      <c r="AK482" s="14">
        <v>7.6870000000000003</v>
      </c>
      <c r="AL482" s="14">
        <v>1.0449999999999999</v>
      </c>
      <c r="AM482" s="14">
        <v>4.3609999999999998</v>
      </c>
      <c r="AN482" s="14">
        <v>52.933</v>
      </c>
      <c r="AO482" s="14">
        <v>50.52</v>
      </c>
      <c r="AP482" s="14">
        <v>51.725000000000001</v>
      </c>
      <c r="AQ482" s="14">
        <v>4.5419999999999998</v>
      </c>
      <c r="AR482" s="14">
        <v>3.484</v>
      </c>
      <c r="AS482" s="14">
        <v>4.0119999999999996</v>
      </c>
      <c r="AT482" s="14">
        <v>9.4339999999999993</v>
      </c>
      <c r="AU482" s="14">
        <v>1.0449999999999999</v>
      </c>
      <c r="AV482" s="14">
        <v>5.234</v>
      </c>
      <c r="AW482" s="14">
        <v>585.23400000000004</v>
      </c>
      <c r="AX482" s="14">
        <v>413.56599999999997</v>
      </c>
      <c r="AY482" s="14">
        <v>499.279</v>
      </c>
      <c r="AZ482" s="14">
        <v>5.8520000000000003</v>
      </c>
      <c r="BA482" s="14">
        <v>4.1360000000000001</v>
      </c>
      <c r="BB482" s="14">
        <v>4.9930000000000003</v>
      </c>
      <c r="BC482" s="14">
        <v>25.265000000000001</v>
      </c>
      <c r="BD482" s="14">
        <v>13.939</v>
      </c>
      <c r="BE482" s="14">
        <v>16.591999999999999</v>
      </c>
      <c r="BF482" s="14">
        <v>19.728000000000002</v>
      </c>
      <c r="BG482" s="14">
        <v>45.457000000000001</v>
      </c>
      <c r="BH482" s="15">
        <v>6.0911859629983178</v>
      </c>
    </row>
    <row r="483" spans="1:60" ht="15.75" x14ac:dyDescent="0.25">
      <c r="A483" s="21">
        <v>2012</v>
      </c>
      <c r="B483" t="s">
        <v>18</v>
      </c>
      <c r="C483" s="14">
        <v>18.856999999999999</v>
      </c>
      <c r="D483" s="14">
        <v>4.1520000000000001</v>
      </c>
      <c r="E483" s="14">
        <v>11.518000000000001</v>
      </c>
      <c r="F483" s="14">
        <v>8.4019999999999992</v>
      </c>
      <c r="G483" s="14">
        <v>22.065000000000001</v>
      </c>
      <c r="H483" s="14">
        <v>6.9050000000000002</v>
      </c>
      <c r="I483" s="14">
        <v>4.0309999999999997</v>
      </c>
      <c r="J483" s="14">
        <v>5.4669999999999996</v>
      </c>
      <c r="K483" s="14">
        <v>10.701000000000001</v>
      </c>
      <c r="L483" s="14">
        <v>3.95</v>
      </c>
      <c r="M483" s="14">
        <v>7.3220000000000001</v>
      </c>
      <c r="N483" s="14">
        <v>41.518000000000001</v>
      </c>
      <c r="O483" s="14">
        <v>114.437</v>
      </c>
      <c r="P483" s="14">
        <v>23.015999999999998</v>
      </c>
      <c r="Q483" s="14">
        <v>71.004999999999995</v>
      </c>
      <c r="R483" s="14">
        <v>58.47</v>
      </c>
      <c r="S483" s="14">
        <v>60.582999999999998</v>
      </c>
      <c r="T483" s="14">
        <v>59.527999999999999</v>
      </c>
      <c r="U483" s="14">
        <v>8.8030000000000008</v>
      </c>
      <c r="V483" s="14">
        <v>12.375</v>
      </c>
      <c r="W483" s="14">
        <v>10.59</v>
      </c>
      <c r="X483" s="14">
        <v>61.942999999999998</v>
      </c>
      <c r="Y483" s="14">
        <v>6.6909999999999998</v>
      </c>
      <c r="Z483" s="14">
        <v>36.409999999999997</v>
      </c>
      <c r="AA483" s="14">
        <v>89.24</v>
      </c>
      <c r="AB483" s="14">
        <v>57.237000000000002</v>
      </c>
      <c r="AC483" s="14">
        <v>73.224000000000004</v>
      </c>
      <c r="AD483" s="14">
        <v>389.505</v>
      </c>
      <c r="AE483" s="14">
        <v>333.428</v>
      </c>
      <c r="AF483" s="14">
        <v>361.70400000000001</v>
      </c>
      <c r="AG483" s="14">
        <v>9.4090000000000007</v>
      </c>
      <c r="AH483" s="19">
        <v>6.7271893141354804</v>
      </c>
      <c r="AI483" s="19">
        <v>3.0955883280268801</v>
      </c>
      <c r="AJ483" s="19">
        <v>4.9466631665277303</v>
      </c>
      <c r="AK483" s="14">
        <v>7.2679999999999998</v>
      </c>
      <c r="AL483" s="14">
        <v>1.9750000000000001</v>
      </c>
      <c r="AM483" s="14">
        <v>4.6189999999999998</v>
      </c>
      <c r="AN483" s="14">
        <v>49.95</v>
      </c>
      <c r="AO483" s="14">
        <v>36.197000000000003</v>
      </c>
      <c r="AP483" s="14">
        <v>43.128</v>
      </c>
      <c r="AQ483" s="14">
        <v>4.8860000000000001</v>
      </c>
      <c r="AR483" s="14">
        <v>1.8939999999999999</v>
      </c>
      <c r="AS483" s="14">
        <v>3.3889999999999998</v>
      </c>
      <c r="AT483" s="14">
        <v>6.4610000000000003</v>
      </c>
      <c r="AU483" s="14">
        <v>1.0880000000000001</v>
      </c>
      <c r="AV483" s="14">
        <v>3.7719999999999998</v>
      </c>
      <c r="AW483" s="14">
        <v>562.81600000000003</v>
      </c>
      <c r="AX483" s="14">
        <v>398.36500000000001</v>
      </c>
      <c r="AY483" s="14">
        <v>483.42200000000003</v>
      </c>
      <c r="AZ483" s="14">
        <v>5.6280000000000001</v>
      </c>
      <c r="BA483" s="14">
        <v>3.984</v>
      </c>
      <c r="BB483" s="14">
        <v>4.8339999999999996</v>
      </c>
      <c r="BC483" s="14">
        <v>4.3760000000000003</v>
      </c>
      <c r="BD483" s="14">
        <v>1.5309999999999999</v>
      </c>
      <c r="BE483" s="14">
        <v>9.4339999999999993</v>
      </c>
      <c r="BF483" s="14">
        <v>10.9</v>
      </c>
      <c r="BG483" s="14">
        <v>24.619</v>
      </c>
      <c r="BH483" s="15">
        <v>6.0093329304730254</v>
      </c>
    </row>
    <row r="484" spans="1:60" ht="15.75" x14ac:dyDescent="0.25">
      <c r="A484" s="21">
        <v>2012</v>
      </c>
      <c r="B484" t="s">
        <v>19</v>
      </c>
      <c r="C484" s="14">
        <v>17.905999999999999</v>
      </c>
      <c r="D484" s="14">
        <v>4.6449999999999996</v>
      </c>
      <c r="E484" s="14">
        <v>11.03</v>
      </c>
      <c r="F484" s="14">
        <v>15.839</v>
      </c>
      <c r="G484" s="14">
        <v>8.391</v>
      </c>
      <c r="H484" s="14">
        <v>2.4159999999999999</v>
      </c>
      <c r="I484" s="14">
        <v>2.952</v>
      </c>
      <c r="J484" s="14">
        <v>2.6949999999999998</v>
      </c>
      <c r="K484" s="14">
        <v>3.8860000000000001</v>
      </c>
      <c r="L484" s="14">
        <v>1.984</v>
      </c>
      <c r="M484" s="14">
        <v>2.8959999999999999</v>
      </c>
      <c r="N484" s="14">
        <v>46.314999999999998</v>
      </c>
      <c r="O484" s="14">
        <v>92.787000000000006</v>
      </c>
      <c r="P484" s="14">
        <v>18.968</v>
      </c>
      <c r="Q484" s="14">
        <v>54.393999999999998</v>
      </c>
      <c r="R484" s="14">
        <v>60.02</v>
      </c>
      <c r="S484" s="14">
        <v>69.677000000000007</v>
      </c>
      <c r="T484" s="14">
        <v>65.046000000000006</v>
      </c>
      <c r="U484" s="14">
        <v>23.157</v>
      </c>
      <c r="V484" s="14">
        <v>31.21</v>
      </c>
      <c r="W484" s="14">
        <v>27.347999999999999</v>
      </c>
      <c r="X484" s="14">
        <v>31.085999999999999</v>
      </c>
      <c r="Y484" s="14">
        <v>4.306</v>
      </c>
      <c r="Z484" s="14">
        <v>17.149000000000001</v>
      </c>
      <c r="AA484" s="14">
        <v>52.930999999999997</v>
      </c>
      <c r="AB484" s="14">
        <v>45.048000000000002</v>
      </c>
      <c r="AC484" s="14">
        <v>48.829000000000001</v>
      </c>
      <c r="AD484" s="14">
        <v>419.3</v>
      </c>
      <c r="AE484" s="14">
        <v>374.75799999999998</v>
      </c>
      <c r="AF484" s="14">
        <v>396.14400000000001</v>
      </c>
      <c r="AG484" s="14">
        <v>10.606999999999999</v>
      </c>
      <c r="AH484" s="19">
        <v>5.6990749428354999</v>
      </c>
      <c r="AI484" s="19">
        <v>1.98246968143034</v>
      </c>
      <c r="AJ484" s="19">
        <v>3.7939171313650601</v>
      </c>
      <c r="AK484" s="14">
        <v>5.5659999999999998</v>
      </c>
      <c r="AL484" s="14">
        <v>0.871</v>
      </c>
      <c r="AM484" s="14">
        <v>3.1230000000000002</v>
      </c>
      <c r="AN484" s="14">
        <v>71.94</v>
      </c>
      <c r="AO484" s="14">
        <v>60</v>
      </c>
      <c r="AP484" s="14">
        <v>65.725999999999999</v>
      </c>
      <c r="AQ484" s="14">
        <v>4.2530000000000001</v>
      </c>
      <c r="AR484" s="14">
        <v>1.645</v>
      </c>
      <c r="AS484" s="14">
        <v>2.8959999999999999</v>
      </c>
      <c r="AT484" s="14">
        <v>5.6710000000000003</v>
      </c>
      <c r="AU484" s="14">
        <v>1.21</v>
      </c>
      <c r="AV484" s="14">
        <v>3.3490000000000002</v>
      </c>
      <c r="AW484" s="14">
        <v>609.02200000000005</v>
      </c>
      <c r="AX484" s="14">
        <v>480.19299999999998</v>
      </c>
      <c r="AY484" s="14">
        <v>542.04999999999995</v>
      </c>
      <c r="AZ484" s="14">
        <v>6.09</v>
      </c>
      <c r="BA484" s="14">
        <v>4.8019999999999996</v>
      </c>
      <c r="BB484" s="14">
        <v>5.4210000000000003</v>
      </c>
      <c r="BC484" s="14">
        <v>26.318999999999999</v>
      </c>
      <c r="BD484" s="14">
        <v>13.763</v>
      </c>
      <c r="BE484" s="14">
        <v>18.202999999999999</v>
      </c>
      <c r="BF484" s="14">
        <v>21.308</v>
      </c>
      <c r="BG484" s="14">
        <v>64.793000000000006</v>
      </c>
      <c r="BH484" s="15">
        <v>5.6357657184073151</v>
      </c>
    </row>
    <row r="485" spans="1:60" ht="15.75" x14ac:dyDescent="0.25">
      <c r="A485" s="21">
        <v>2012</v>
      </c>
      <c r="B485" t="s">
        <v>20</v>
      </c>
      <c r="C485" s="14">
        <v>16.472000000000001</v>
      </c>
      <c r="D485" s="14">
        <v>4.6680000000000001</v>
      </c>
      <c r="E485" s="14">
        <v>10.34</v>
      </c>
      <c r="F485" s="14">
        <v>12.401</v>
      </c>
      <c r="G485" s="14">
        <v>12.898</v>
      </c>
      <c r="H485" s="14">
        <v>3.069</v>
      </c>
      <c r="I485" s="14">
        <v>3.1859999999999999</v>
      </c>
      <c r="J485" s="14">
        <v>3.13</v>
      </c>
      <c r="K485" s="14">
        <v>3.274</v>
      </c>
      <c r="L485" s="14">
        <v>2.4289999999999998</v>
      </c>
      <c r="M485" s="14">
        <v>2.835</v>
      </c>
      <c r="N485" s="14">
        <v>43.399000000000001</v>
      </c>
      <c r="O485" s="14">
        <v>73.972999999999999</v>
      </c>
      <c r="P485" s="14">
        <v>18.513999999999999</v>
      </c>
      <c r="Q485" s="14">
        <v>45.192999999999998</v>
      </c>
      <c r="R485" s="14">
        <v>80.521000000000001</v>
      </c>
      <c r="S485" s="14">
        <v>83.486999999999995</v>
      </c>
      <c r="T485" s="14">
        <v>82.061999999999998</v>
      </c>
      <c r="U485" s="14">
        <v>15.654</v>
      </c>
      <c r="V485" s="14">
        <v>20.785</v>
      </c>
      <c r="W485" s="14">
        <v>18.32</v>
      </c>
      <c r="X485" s="14">
        <v>14.153</v>
      </c>
      <c r="Y485" s="14">
        <v>1.829</v>
      </c>
      <c r="Z485" s="14">
        <v>7.7670000000000003</v>
      </c>
      <c r="AA485" s="14">
        <v>57.091000000000001</v>
      </c>
      <c r="AB485" s="14">
        <v>43.904000000000003</v>
      </c>
      <c r="AC485" s="14">
        <v>50.24</v>
      </c>
      <c r="AD485" s="14">
        <v>424.63499999999999</v>
      </c>
      <c r="AE485" s="14">
        <v>376.62299999999999</v>
      </c>
      <c r="AF485" s="14">
        <v>399.77300000000002</v>
      </c>
      <c r="AG485" s="14">
        <v>8.9009999999999998</v>
      </c>
      <c r="AH485" s="19">
        <v>7.68585130847252</v>
      </c>
      <c r="AI485" s="19">
        <v>2.36523643072307</v>
      </c>
      <c r="AJ485" s="19">
        <v>4.9811596225483399</v>
      </c>
      <c r="AK485" s="14">
        <v>5.8319999999999999</v>
      </c>
      <c r="AL485" s="14">
        <v>1.419</v>
      </c>
      <c r="AM485" s="14">
        <v>3.5390000000000001</v>
      </c>
      <c r="AN485" s="14">
        <v>70.051000000000002</v>
      </c>
      <c r="AO485" s="14">
        <v>55.259</v>
      </c>
      <c r="AP485" s="14">
        <v>62.414999999999999</v>
      </c>
      <c r="AQ485" s="14">
        <v>1.5009999999999999</v>
      </c>
      <c r="AR485" s="14">
        <v>0.94599999999999995</v>
      </c>
      <c r="AS485" s="14">
        <v>1.2130000000000001</v>
      </c>
      <c r="AT485" s="14">
        <v>5.218</v>
      </c>
      <c r="AU485" s="14">
        <v>1.4510000000000001</v>
      </c>
      <c r="AV485" s="14">
        <v>3.2610000000000001</v>
      </c>
      <c r="AW485" s="14">
        <v>582.74400000000003</v>
      </c>
      <c r="AX485" s="14">
        <v>465.09300000000002</v>
      </c>
      <c r="AY485" s="14">
        <v>521.78499999999997</v>
      </c>
      <c r="AZ485" s="14">
        <v>5.827</v>
      </c>
      <c r="BA485" s="14">
        <v>4.6509999999999998</v>
      </c>
      <c r="BB485" s="14">
        <v>5.218</v>
      </c>
      <c r="BC485" s="14">
        <v>26.274999999999999</v>
      </c>
      <c r="BD485" s="14">
        <v>9.9870000000000001</v>
      </c>
      <c r="BE485" s="14">
        <v>16.690999999999999</v>
      </c>
      <c r="BF485" s="14">
        <v>19.341999999999999</v>
      </c>
      <c r="BG485" s="14">
        <v>50.649000000000001</v>
      </c>
      <c r="BH485" s="15">
        <v>10.335631019555393</v>
      </c>
    </row>
    <row r="486" spans="1:60" ht="15.75" x14ac:dyDescent="0.25">
      <c r="A486" s="21">
        <v>2012</v>
      </c>
      <c r="B486" t="s">
        <v>30</v>
      </c>
      <c r="C486" s="14">
        <v>21.806000000000001</v>
      </c>
      <c r="D486" s="14">
        <v>4.883</v>
      </c>
      <c r="E486" s="14">
        <v>13.15</v>
      </c>
      <c r="F486" s="14">
        <v>9.9779999999999998</v>
      </c>
      <c r="G486" s="14">
        <v>17.077999999999999</v>
      </c>
      <c r="H486" s="14">
        <v>3.4430000000000001</v>
      </c>
      <c r="I486" s="14">
        <v>3.2890000000000001</v>
      </c>
      <c r="J486" s="14">
        <v>3.3639999999999999</v>
      </c>
      <c r="K486" s="14">
        <v>4.5910000000000002</v>
      </c>
      <c r="L486" s="14">
        <v>3.2890000000000001</v>
      </c>
      <c r="M486" s="14">
        <v>3.9249999999999998</v>
      </c>
      <c r="N486" s="14">
        <v>42.406999999999996</v>
      </c>
      <c r="O486" s="14">
        <v>76.998000000000005</v>
      </c>
      <c r="P486" s="14">
        <v>19.134</v>
      </c>
      <c r="Q486" s="14">
        <v>47.402000000000001</v>
      </c>
      <c r="R486" s="14">
        <v>56.131</v>
      </c>
      <c r="S486" s="14">
        <v>52.817</v>
      </c>
      <c r="T486" s="14">
        <v>54.436</v>
      </c>
      <c r="U486" s="14">
        <v>11.164</v>
      </c>
      <c r="V486" s="14">
        <v>15.247</v>
      </c>
      <c r="W486" s="14">
        <v>13.252000000000001</v>
      </c>
      <c r="X486" s="14">
        <v>10.329000000000001</v>
      </c>
      <c r="Y486" s="14">
        <v>1.893</v>
      </c>
      <c r="Z486" s="14">
        <v>6.0140000000000002</v>
      </c>
      <c r="AA486" s="14">
        <v>56.548000000000002</v>
      </c>
      <c r="AB486" s="14">
        <v>39.960999999999999</v>
      </c>
      <c r="AC486" s="14">
        <v>48.064999999999998</v>
      </c>
      <c r="AD486" s="14">
        <v>356.714</v>
      </c>
      <c r="AE486" s="14">
        <v>302.15100000000001</v>
      </c>
      <c r="AF486" s="14">
        <v>328.80700000000002</v>
      </c>
      <c r="AG486" s="14">
        <v>8.3469999999999995</v>
      </c>
      <c r="AH486" s="19">
        <v>12.522613975770099</v>
      </c>
      <c r="AI486" s="19">
        <v>3.9517673620899099</v>
      </c>
      <c r="AJ486" s="19">
        <v>8.2130301047293806</v>
      </c>
      <c r="AK486" s="14">
        <v>9.4939999999999998</v>
      </c>
      <c r="AL486" s="14">
        <v>2.3919999999999999</v>
      </c>
      <c r="AM486" s="14">
        <v>5.8620000000000001</v>
      </c>
      <c r="AN486" s="14">
        <v>52.165999999999997</v>
      </c>
      <c r="AO486" s="14">
        <v>39.762</v>
      </c>
      <c r="AP486" s="14">
        <v>45.822000000000003</v>
      </c>
      <c r="AQ486" s="14">
        <v>1.8779999999999999</v>
      </c>
      <c r="AR486" s="14">
        <v>1.296</v>
      </c>
      <c r="AS486" s="14">
        <v>1.58</v>
      </c>
      <c r="AT486" s="14">
        <v>4.5910000000000002</v>
      </c>
      <c r="AU486" s="14">
        <v>0.69799999999999995</v>
      </c>
      <c r="AV486" s="14">
        <v>2.5990000000000002</v>
      </c>
      <c r="AW486" s="14">
        <v>491.09500000000003</v>
      </c>
      <c r="AX486" s="14">
        <v>367.524</v>
      </c>
      <c r="AY486" s="14">
        <v>427.892</v>
      </c>
      <c r="AZ486" s="14">
        <v>4.9109999999999996</v>
      </c>
      <c r="BA486" s="14">
        <v>3.6749999999999998</v>
      </c>
      <c r="BB486" s="14">
        <v>4.2789999999999999</v>
      </c>
      <c r="BC486" s="14">
        <v>12.039</v>
      </c>
      <c r="BD486" s="14">
        <v>5.016</v>
      </c>
      <c r="BE486" s="14">
        <v>12.153</v>
      </c>
      <c r="BF486" s="14">
        <v>14.034000000000001</v>
      </c>
      <c r="BG486" s="14">
        <v>19.800999999999998</v>
      </c>
      <c r="BH486" s="15">
        <v>7.8463404371178926</v>
      </c>
    </row>
    <row r="487" spans="1:60" ht="15.75" x14ac:dyDescent="0.25">
      <c r="A487" s="21">
        <v>2012</v>
      </c>
      <c r="B487" t="s">
        <v>21</v>
      </c>
      <c r="C487" s="14">
        <v>18.404</v>
      </c>
      <c r="D487" s="14">
        <v>4.9809999999999999</v>
      </c>
      <c r="E487" s="14">
        <v>11.787000000000001</v>
      </c>
      <c r="F487" s="14">
        <v>11.723000000000001</v>
      </c>
      <c r="G487" s="14">
        <v>9.7690000000000001</v>
      </c>
      <c r="H487" s="14">
        <v>2.214</v>
      </c>
      <c r="I487" s="14">
        <v>2.1349999999999998</v>
      </c>
      <c r="J487" s="14">
        <v>2.1749999999999998</v>
      </c>
      <c r="K487" s="14">
        <v>3.3210000000000002</v>
      </c>
      <c r="L487" s="14">
        <v>1.992</v>
      </c>
      <c r="M487" s="14">
        <v>2.6659999999999999</v>
      </c>
      <c r="N487" s="14">
        <v>20.776</v>
      </c>
      <c r="O487" s="14">
        <v>86.069000000000003</v>
      </c>
      <c r="P487" s="14">
        <v>23.196999999999999</v>
      </c>
      <c r="Q487" s="14">
        <v>55.283999999999999</v>
      </c>
      <c r="R487" s="14">
        <v>38.468000000000004</v>
      </c>
      <c r="S487" s="14">
        <v>45.113</v>
      </c>
      <c r="T487" s="14">
        <v>41.744</v>
      </c>
      <c r="U487" s="14">
        <v>7.1950000000000003</v>
      </c>
      <c r="V487" s="14">
        <v>7.6849999999999996</v>
      </c>
      <c r="W487" s="14">
        <v>7.4370000000000003</v>
      </c>
      <c r="X487" s="14">
        <v>17.434999999999999</v>
      </c>
      <c r="Y487" s="14">
        <v>4.1269999999999998</v>
      </c>
      <c r="Z487" s="14">
        <v>10.874000000000001</v>
      </c>
      <c r="AA487" s="14">
        <v>37.5</v>
      </c>
      <c r="AB487" s="14">
        <v>18.927</v>
      </c>
      <c r="AC487" s="14">
        <v>28.414000000000001</v>
      </c>
      <c r="AD487" s="14">
        <v>247.83</v>
      </c>
      <c r="AE487" s="14">
        <v>193.25899999999999</v>
      </c>
      <c r="AF487" s="14">
        <v>220.99700000000001</v>
      </c>
      <c r="AG487" s="14">
        <v>3.5979999999999999</v>
      </c>
      <c r="AH487" s="19">
        <v>18.408914082471899</v>
      </c>
      <c r="AI487" s="19">
        <v>2.8795934014117202</v>
      </c>
      <c r="AJ487" s="19">
        <v>10.7827003063347</v>
      </c>
      <c r="AK487" s="14">
        <v>16.605</v>
      </c>
      <c r="AL487" s="14">
        <v>3.415</v>
      </c>
      <c r="AM487" s="14">
        <v>10.103</v>
      </c>
      <c r="AN487" s="14">
        <v>52.859000000000002</v>
      </c>
      <c r="AO487" s="14">
        <v>32.305</v>
      </c>
      <c r="AP487" s="14">
        <v>42.725999999999999</v>
      </c>
      <c r="AQ487" s="14">
        <v>2.629</v>
      </c>
      <c r="AR487" s="14">
        <v>0.85399999999999998</v>
      </c>
      <c r="AS487" s="14">
        <v>1.754</v>
      </c>
      <c r="AT487" s="14">
        <v>13.422000000000001</v>
      </c>
      <c r="AU487" s="14">
        <v>3.2730000000000001</v>
      </c>
      <c r="AV487" s="14">
        <v>8.4190000000000005</v>
      </c>
      <c r="AW487" s="14">
        <v>395.06099999999998</v>
      </c>
      <c r="AX487" s="14">
        <v>255.876</v>
      </c>
      <c r="AY487" s="14">
        <v>326.86500000000001</v>
      </c>
      <c r="AZ487" s="14">
        <v>3.9510000000000001</v>
      </c>
      <c r="BA487" s="14">
        <v>2.5590000000000002</v>
      </c>
      <c r="BB487" s="14">
        <v>3.2690000000000001</v>
      </c>
      <c r="BC487" s="14">
        <v>9.1509999999999998</v>
      </c>
      <c r="BD487" s="14">
        <v>5.6319999999999997</v>
      </c>
      <c r="BE487" s="14">
        <v>11.664</v>
      </c>
      <c r="BF487" s="14">
        <v>13.68</v>
      </c>
      <c r="BG487" s="14">
        <v>50.4</v>
      </c>
      <c r="BH487" s="15">
        <v>8.2439340485276116</v>
      </c>
    </row>
    <row r="488" spans="1:60" ht="15.75" x14ac:dyDescent="0.25">
      <c r="A488" s="21">
        <v>2012</v>
      </c>
      <c r="B488" t="s">
        <v>22</v>
      </c>
      <c r="C488" s="14">
        <v>19.545000000000002</v>
      </c>
      <c r="D488" s="14">
        <v>5.4939999999999998</v>
      </c>
      <c r="E488" s="14">
        <v>12.391999999999999</v>
      </c>
      <c r="F488" s="14">
        <v>10.9</v>
      </c>
      <c r="G488" s="14">
        <v>14.952</v>
      </c>
      <c r="H488" s="14">
        <v>3.863</v>
      </c>
      <c r="I488" s="14">
        <v>2.6019999999999999</v>
      </c>
      <c r="J488" s="14">
        <v>3.218</v>
      </c>
      <c r="K488" s="14">
        <v>7.2720000000000002</v>
      </c>
      <c r="L488" s="14">
        <v>4.2649999999999997</v>
      </c>
      <c r="M488" s="14">
        <v>5.734</v>
      </c>
      <c r="N488" s="14">
        <v>48.387999999999998</v>
      </c>
      <c r="O488" s="14">
        <v>92.875</v>
      </c>
      <c r="P488" s="14">
        <v>21.975999999999999</v>
      </c>
      <c r="Q488" s="14">
        <v>57.076000000000001</v>
      </c>
      <c r="R488" s="14">
        <v>59.390999999999998</v>
      </c>
      <c r="S488" s="14">
        <v>58.698</v>
      </c>
      <c r="T488" s="14">
        <v>59.036999999999999</v>
      </c>
      <c r="U488" s="14">
        <v>16.817</v>
      </c>
      <c r="V488" s="14">
        <v>19.373000000000001</v>
      </c>
      <c r="W488" s="14">
        <v>18.125</v>
      </c>
      <c r="X488" s="14">
        <v>30.074000000000002</v>
      </c>
      <c r="Y488" s="14">
        <v>4.1929999999999996</v>
      </c>
      <c r="Z488" s="14">
        <v>16.905000000000001</v>
      </c>
      <c r="AA488" s="14">
        <v>71.891000000000005</v>
      </c>
      <c r="AB488" s="14">
        <v>54.143999999999998</v>
      </c>
      <c r="AC488" s="14">
        <v>62.81</v>
      </c>
      <c r="AD488" s="14">
        <v>410.74</v>
      </c>
      <c r="AE488" s="14">
        <v>345.685</v>
      </c>
      <c r="AF488" s="14">
        <v>377.52499999999998</v>
      </c>
      <c r="AG488" s="14">
        <v>11.135999999999999</v>
      </c>
      <c r="AH488" s="19">
        <v>13.7238873209182</v>
      </c>
      <c r="AI488" s="19">
        <v>3.1370642176652002</v>
      </c>
      <c r="AJ488" s="19">
        <v>8.3925418935944194</v>
      </c>
      <c r="AK488" s="14">
        <v>10.074999999999999</v>
      </c>
      <c r="AL488" s="14">
        <v>1.8069999999999999</v>
      </c>
      <c r="AM488" s="14">
        <v>5.8440000000000003</v>
      </c>
      <c r="AN488" s="14">
        <v>52.877000000000002</v>
      </c>
      <c r="AO488" s="14">
        <v>42.143999999999998</v>
      </c>
      <c r="AP488" s="14">
        <v>47.57</v>
      </c>
      <c r="AQ488" s="14">
        <v>3.3330000000000002</v>
      </c>
      <c r="AR488" s="14">
        <v>1.952</v>
      </c>
      <c r="AS488" s="14">
        <v>2.6259999999999999</v>
      </c>
      <c r="AT488" s="14">
        <v>4.5449999999999999</v>
      </c>
      <c r="AU488" s="14">
        <v>1.0840000000000001</v>
      </c>
      <c r="AV488" s="14">
        <v>2.774</v>
      </c>
      <c r="AW488" s="14">
        <v>569.74900000000002</v>
      </c>
      <c r="AX488" s="14">
        <v>420.721</v>
      </c>
      <c r="AY488" s="14">
        <v>494.23</v>
      </c>
      <c r="AZ488" s="14">
        <v>5.6970000000000001</v>
      </c>
      <c r="BA488" s="14">
        <v>4.2069999999999999</v>
      </c>
      <c r="BB488" s="14">
        <v>4.9420000000000002</v>
      </c>
      <c r="BC488" s="14">
        <v>11.999000000000001</v>
      </c>
      <c r="BD488" s="14">
        <v>6.375</v>
      </c>
      <c r="BE488" s="14">
        <v>16.297000000000001</v>
      </c>
      <c r="BF488" s="14">
        <v>18.651</v>
      </c>
      <c r="BG488" s="14">
        <v>43.884999999999998</v>
      </c>
      <c r="BH488" s="15">
        <v>6.1040075003490859</v>
      </c>
    </row>
    <row r="489" spans="1:60" ht="15.75" x14ac:dyDescent="0.25">
      <c r="A489" s="21">
        <v>2012</v>
      </c>
      <c r="B489" t="s">
        <v>23</v>
      </c>
      <c r="C489" s="14">
        <v>33.613</v>
      </c>
      <c r="D489" s="14">
        <v>6.7629999999999999</v>
      </c>
      <c r="E489" s="14">
        <v>20.154</v>
      </c>
      <c r="F489" s="14">
        <v>8.69</v>
      </c>
      <c r="G489" s="14">
        <v>21.213000000000001</v>
      </c>
      <c r="H489" s="14">
        <v>3.589</v>
      </c>
      <c r="I489" s="14">
        <v>3.0739999999999998</v>
      </c>
      <c r="J489" s="14">
        <v>3.33</v>
      </c>
      <c r="K489" s="14">
        <v>17.669</v>
      </c>
      <c r="L489" s="14">
        <v>4.577</v>
      </c>
      <c r="M489" s="14">
        <v>11.09</v>
      </c>
      <c r="N489" s="14">
        <v>58.79</v>
      </c>
      <c r="O489" s="14">
        <v>182.423</v>
      </c>
      <c r="P489" s="14">
        <v>24.798999999999999</v>
      </c>
      <c r="Q489" s="14">
        <v>103.41200000000001</v>
      </c>
      <c r="R489" s="14">
        <v>55.423999999999999</v>
      </c>
      <c r="S489" s="14">
        <v>52.055999999999997</v>
      </c>
      <c r="T489" s="14">
        <v>53.731999999999999</v>
      </c>
      <c r="U489" s="14">
        <v>13.321</v>
      </c>
      <c r="V489" s="14">
        <v>14.62</v>
      </c>
      <c r="W489" s="14">
        <v>13.974</v>
      </c>
      <c r="X489" s="14">
        <v>91.522000000000006</v>
      </c>
      <c r="Y489" s="14">
        <v>4.9870000000000001</v>
      </c>
      <c r="Z489" s="14">
        <v>48.067</v>
      </c>
      <c r="AA489" s="14">
        <v>80.340999999999994</v>
      </c>
      <c r="AB489" s="14">
        <v>55.335999999999999</v>
      </c>
      <c r="AC489" s="14">
        <v>67.774000000000001</v>
      </c>
      <c r="AD489" s="14">
        <v>378.995</v>
      </c>
      <c r="AE489" s="14">
        <v>299.7</v>
      </c>
      <c r="AF489" s="14">
        <v>339.178</v>
      </c>
      <c r="AG489" s="14">
        <v>13.872999999999999</v>
      </c>
      <c r="AH489" s="19">
        <v>4.2510248666472004</v>
      </c>
      <c r="AI489" s="19">
        <v>1.5147068568886</v>
      </c>
      <c r="AJ489" s="19">
        <v>2.8993612987642199</v>
      </c>
      <c r="AK489" s="14">
        <v>5.5220000000000002</v>
      </c>
      <c r="AL489" s="14">
        <v>1.298</v>
      </c>
      <c r="AM489" s="14">
        <v>3.399</v>
      </c>
      <c r="AN489" s="14">
        <v>45.484999999999999</v>
      </c>
      <c r="AO489" s="14">
        <v>37.914999999999999</v>
      </c>
      <c r="AP489" s="14">
        <v>41.680999999999997</v>
      </c>
      <c r="AQ489" s="14">
        <v>3.52</v>
      </c>
      <c r="AR489" s="14">
        <v>1.64</v>
      </c>
      <c r="AS489" s="14">
        <v>2.5750000000000002</v>
      </c>
      <c r="AT489" s="14">
        <v>4.8310000000000004</v>
      </c>
      <c r="AU489" s="14">
        <v>0.95599999999999996</v>
      </c>
      <c r="AV489" s="14">
        <v>2.8839999999999999</v>
      </c>
      <c r="AW489" s="14">
        <v>614.90899999999999</v>
      </c>
      <c r="AX489" s="14">
        <v>370.54300000000001</v>
      </c>
      <c r="AY489" s="14">
        <v>492.476</v>
      </c>
      <c r="AZ489" s="14">
        <v>6.149</v>
      </c>
      <c r="BA489" s="14">
        <v>3.7050000000000001</v>
      </c>
      <c r="BB489" s="14">
        <v>4.9249999999999998</v>
      </c>
      <c r="BC489" s="14">
        <v>10.29</v>
      </c>
      <c r="BD489" s="14">
        <v>3.3069999999999999</v>
      </c>
      <c r="BE489" s="14">
        <v>14.145</v>
      </c>
      <c r="BF489" s="14">
        <v>16.161999999999999</v>
      </c>
      <c r="BG489" s="14">
        <v>41.491</v>
      </c>
      <c r="BH489" s="15">
        <v>5.5446590223295109</v>
      </c>
    </row>
    <row r="490" spans="1:60" ht="15.75" x14ac:dyDescent="0.25">
      <c r="A490" s="21">
        <v>2012</v>
      </c>
      <c r="B490" t="s">
        <v>24</v>
      </c>
      <c r="C490" s="14">
        <v>22.428999999999998</v>
      </c>
      <c r="D490" s="14">
        <v>6.3979999999999997</v>
      </c>
      <c r="E490" s="14">
        <v>14.474</v>
      </c>
      <c r="F490" s="14">
        <v>15.492000000000001</v>
      </c>
      <c r="G490" s="14">
        <v>23.306000000000001</v>
      </c>
      <c r="H490" s="14">
        <v>7.1429999999999998</v>
      </c>
      <c r="I490" s="14">
        <v>4.2409999999999997</v>
      </c>
      <c r="J490" s="14">
        <v>5.6970000000000001</v>
      </c>
      <c r="K490" s="14">
        <v>15.786</v>
      </c>
      <c r="L490" s="14">
        <v>5.8940000000000001</v>
      </c>
      <c r="M490" s="14">
        <v>10.856</v>
      </c>
      <c r="N490" s="14">
        <v>54.503</v>
      </c>
      <c r="O490" s="14">
        <v>107.143</v>
      </c>
      <c r="P490" s="14">
        <v>23.937000000000001</v>
      </c>
      <c r="Q490" s="14">
        <v>66.102000000000004</v>
      </c>
      <c r="R490" s="14">
        <v>55.856999999999999</v>
      </c>
      <c r="S490" s="14">
        <v>60.526000000000003</v>
      </c>
      <c r="T490" s="14">
        <v>58.183999999999997</v>
      </c>
      <c r="U490" s="14">
        <v>16.213999999999999</v>
      </c>
      <c r="V490" s="14">
        <v>15.382999999999999</v>
      </c>
      <c r="W490" s="14">
        <v>15.8</v>
      </c>
      <c r="X490" s="14">
        <v>33.929000000000002</v>
      </c>
      <c r="Y490" s="14">
        <v>3.0190000000000001</v>
      </c>
      <c r="Z490" s="14">
        <v>18.702000000000002</v>
      </c>
      <c r="AA490" s="14">
        <v>108.929</v>
      </c>
      <c r="AB490" s="14">
        <v>72.027000000000001</v>
      </c>
      <c r="AC490" s="14">
        <v>90.537000000000006</v>
      </c>
      <c r="AD490" s="14">
        <v>443.71600000000001</v>
      </c>
      <c r="AE490" s="14">
        <v>360.495</v>
      </c>
      <c r="AF490" s="14">
        <v>402.238</v>
      </c>
      <c r="AG490" s="14">
        <v>12.571</v>
      </c>
      <c r="AH490" s="19">
        <v>8.8669229078880907</v>
      </c>
      <c r="AI490" s="19">
        <v>3.5986684926577199</v>
      </c>
      <c r="AJ490" s="19">
        <v>6.2808707249596898</v>
      </c>
      <c r="AK490" s="14">
        <v>10.929</v>
      </c>
      <c r="AL490" s="14">
        <v>2.2280000000000002</v>
      </c>
      <c r="AM490" s="14">
        <v>6.5919999999999996</v>
      </c>
      <c r="AN490" s="14">
        <v>72.143000000000001</v>
      </c>
      <c r="AO490" s="14">
        <v>54.991</v>
      </c>
      <c r="AP490" s="14">
        <v>63.665999999999997</v>
      </c>
      <c r="AQ490" s="14">
        <v>7.4290000000000003</v>
      </c>
      <c r="AR490" s="14">
        <v>1.7969999999999999</v>
      </c>
      <c r="AS490" s="14">
        <v>4.6219999999999999</v>
      </c>
      <c r="AT490" s="14">
        <v>7.7140000000000004</v>
      </c>
      <c r="AU490" s="14">
        <v>1.7969999999999999</v>
      </c>
      <c r="AV490" s="14">
        <v>4.8010000000000002</v>
      </c>
      <c r="AW490" s="14">
        <v>628.86</v>
      </c>
      <c r="AX490" s="14">
        <v>444.45499999999998</v>
      </c>
      <c r="AY490" s="14">
        <v>537.45100000000002</v>
      </c>
      <c r="AZ490" s="14">
        <v>6.2889999999999997</v>
      </c>
      <c r="BA490" s="14">
        <v>4.4450000000000003</v>
      </c>
      <c r="BB490" s="14">
        <v>5.375</v>
      </c>
      <c r="BC490" s="14">
        <v>13.853999999999999</v>
      </c>
      <c r="BD490" s="14">
        <v>6.157</v>
      </c>
      <c r="BE490" s="14">
        <v>13.808</v>
      </c>
      <c r="BF490" s="14">
        <v>16.157</v>
      </c>
      <c r="BG490" s="14">
        <v>34.723999999999997</v>
      </c>
      <c r="BH490" s="15">
        <v>8.1906940643000112</v>
      </c>
    </row>
    <row r="491" spans="1:60" ht="15.75" x14ac:dyDescent="0.25">
      <c r="A491" s="21">
        <v>2012</v>
      </c>
      <c r="B491" t="s">
        <v>25</v>
      </c>
      <c r="C491" s="14">
        <v>29.975999999999999</v>
      </c>
      <c r="D491" s="14">
        <v>4.8570000000000002</v>
      </c>
      <c r="E491" s="14">
        <v>17.221</v>
      </c>
      <c r="F491" s="14">
        <v>10.528</v>
      </c>
      <c r="G491" s="14">
        <v>12.634</v>
      </c>
      <c r="H491" s="14">
        <v>3.0230000000000001</v>
      </c>
      <c r="I491" s="14">
        <v>2.3450000000000002</v>
      </c>
      <c r="J491" s="14">
        <v>2.6789999999999998</v>
      </c>
      <c r="K491" s="14">
        <v>5.1829999999999998</v>
      </c>
      <c r="L491" s="14">
        <v>2.4289999999999998</v>
      </c>
      <c r="M491" s="14">
        <v>3.7839999999999998</v>
      </c>
      <c r="N491" s="14">
        <v>42.247</v>
      </c>
      <c r="O491" s="14">
        <v>101.416</v>
      </c>
      <c r="P491" s="14">
        <v>16.748999999999999</v>
      </c>
      <c r="Q491" s="14">
        <v>58.468000000000004</v>
      </c>
      <c r="R491" s="14">
        <v>73.427000000000007</v>
      </c>
      <c r="S491" s="14">
        <v>81.147999999999996</v>
      </c>
      <c r="T491" s="14">
        <v>77.346999999999994</v>
      </c>
      <c r="U491" s="14">
        <v>16.154</v>
      </c>
      <c r="V491" s="14">
        <v>18.34</v>
      </c>
      <c r="W491" s="14">
        <v>17.263999999999999</v>
      </c>
      <c r="X491" s="14">
        <v>14.599</v>
      </c>
      <c r="Y491" s="14">
        <v>1.7589999999999999</v>
      </c>
      <c r="Z491" s="14">
        <v>8.0790000000000006</v>
      </c>
      <c r="AA491" s="14">
        <v>56.755000000000003</v>
      </c>
      <c r="AB491" s="14">
        <v>36.429000000000002</v>
      </c>
      <c r="AC491" s="14">
        <v>46.433999999999997</v>
      </c>
      <c r="AD491" s="14">
        <v>364.11200000000002</v>
      </c>
      <c r="AE491" s="14">
        <v>312.7</v>
      </c>
      <c r="AF491" s="14">
        <v>338.17700000000002</v>
      </c>
      <c r="AG491" s="14">
        <v>8.984</v>
      </c>
      <c r="AH491" s="19">
        <v>16.7968803199579</v>
      </c>
      <c r="AI491" s="19">
        <v>3.3407051560443399</v>
      </c>
      <c r="AJ491" s="19">
        <v>10.0048900305205</v>
      </c>
      <c r="AK491" s="14">
        <v>12.526</v>
      </c>
      <c r="AL491" s="14">
        <v>2.2610000000000001</v>
      </c>
      <c r="AM491" s="14">
        <v>7.3140000000000001</v>
      </c>
      <c r="AN491" s="14">
        <v>70.058000000000007</v>
      </c>
      <c r="AO491" s="14">
        <v>43.713999999999999</v>
      </c>
      <c r="AP491" s="14">
        <v>56.723999999999997</v>
      </c>
      <c r="AQ491" s="14">
        <v>3.8010000000000002</v>
      </c>
      <c r="AR491" s="14">
        <v>1.675</v>
      </c>
      <c r="AS491" s="14">
        <v>2.7210000000000001</v>
      </c>
      <c r="AT491" s="14">
        <v>17.709</v>
      </c>
      <c r="AU491" s="14">
        <v>3.8519999999999999</v>
      </c>
      <c r="AV491" s="14">
        <v>10.673</v>
      </c>
      <c r="AW491" s="14">
        <v>543.53300000000002</v>
      </c>
      <c r="AX491" s="14">
        <v>379.863</v>
      </c>
      <c r="AY491" s="14">
        <v>460.68299999999999</v>
      </c>
      <c r="AZ491" s="14">
        <v>5.4349999999999996</v>
      </c>
      <c r="BA491" s="14">
        <v>3.7989999999999999</v>
      </c>
      <c r="BB491" s="14">
        <v>4.6070000000000002</v>
      </c>
      <c r="BC491" s="14">
        <v>17.137</v>
      </c>
      <c r="BD491" s="14">
        <v>8.36</v>
      </c>
      <c r="BE491" s="14">
        <v>14.066000000000001</v>
      </c>
      <c r="BF491" s="14">
        <v>16.718</v>
      </c>
      <c r="BG491" s="14">
        <v>34.159999999999997</v>
      </c>
      <c r="BH491" s="15">
        <v>9.3236346099746807</v>
      </c>
    </row>
    <row r="492" spans="1:60" ht="15.75" x14ac:dyDescent="0.25">
      <c r="A492" s="21">
        <v>2012</v>
      </c>
      <c r="B492" t="s">
        <v>26</v>
      </c>
      <c r="C492" s="14">
        <v>17.989999999999998</v>
      </c>
      <c r="D492" s="14">
        <v>5.2370000000000001</v>
      </c>
      <c r="E492" s="14">
        <v>11.637</v>
      </c>
      <c r="F492" s="14">
        <v>11.178000000000001</v>
      </c>
      <c r="G492" s="14">
        <v>18.95</v>
      </c>
      <c r="H492" s="14">
        <v>5.7</v>
      </c>
      <c r="I492" s="14">
        <v>4.1310000000000002</v>
      </c>
      <c r="J492" s="14">
        <v>4.9080000000000004</v>
      </c>
      <c r="K492" s="14">
        <v>11.103</v>
      </c>
      <c r="L492" s="14">
        <v>4.0149999999999997</v>
      </c>
      <c r="M492" s="14">
        <v>7.5229999999999997</v>
      </c>
      <c r="N492" s="14">
        <v>43.584000000000003</v>
      </c>
      <c r="O492" s="14">
        <v>146.589</v>
      </c>
      <c r="P492" s="14">
        <v>27.814</v>
      </c>
      <c r="Q492" s="14">
        <v>87.808999999999997</v>
      </c>
      <c r="R492" s="14">
        <v>70.474000000000004</v>
      </c>
      <c r="S492" s="14">
        <v>75.006</v>
      </c>
      <c r="T492" s="14">
        <v>72.763000000000005</v>
      </c>
      <c r="U492" s="14">
        <v>13.180999999999999</v>
      </c>
      <c r="V492" s="14">
        <v>15.129</v>
      </c>
      <c r="W492" s="14">
        <v>14.164999999999999</v>
      </c>
      <c r="X492" s="14">
        <v>78.489000000000004</v>
      </c>
      <c r="Y492" s="14">
        <v>9.8339999999999996</v>
      </c>
      <c r="Z492" s="14">
        <v>44.668999999999997</v>
      </c>
      <c r="AA492" s="14">
        <v>94.281999999999996</v>
      </c>
      <c r="AB492" s="14">
        <v>64.706000000000003</v>
      </c>
      <c r="AC492" s="14">
        <v>79.344999999999999</v>
      </c>
      <c r="AD492" s="14">
        <v>414.83</v>
      </c>
      <c r="AE492" s="14">
        <v>350.18200000000002</v>
      </c>
      <c r="AF492" s="14">
        <v>382.23899999999998</v>
      </c>
      <c r="AG492" s="14">
        <v>10.034000000000001</v>
      </c>
      <c r="AH492" s="19">
        <v>6.9772687075988999</v>
      </c>
      <c r="AI492" s="19">
        <v>1.49189156932074</v>
      </c>
      <c r="AJ492" s="19">
        <v>4.2638748126354997</v>
      </c>
      <c r="AK492" s="14">
        <v>8.1929999999999996</v>
      </c>
      <c r="AL492" s="14">
        <v>1.571</v>
      </c>
      <c r="AM492" s="14">
        <v>4.9370000000000003</v>
      </c>
      <c r="AN492" s="14">
        <v>55.393999999999998</v>
      </c>
      <c r="AO492" s="14">
        <v>38.695999999999998</v>
      </c>
      <c r="AP492" s="14">
        <v>46.960999999999999</v>
      </c>
      <c r="AQ492" s="14">
        <v>4.5720000000000001</v>
      </c>
      <c r="AR492" s="14">
        <v>1.4550000000000001</v>
      </c>
      <c r="AS492" s="14">
        <v>2.9969999999999999</v>
      </c>
      <c r="AT492" s="14">
        <v>8.7870000000000008</v>
      </c>
      <c r="AU492" s="14">
        <v>2.2109999999999999</v>
      </c>
      <c r="AV492" s="14">
        <v>5.4660000000000002</v>
      </c>
      <c r="AW492" s="14">
        <v>625.36199999999997</v>
      </c>
      <c r="AX492" s="14">
        <v>423.55799999999999</v>
      </c>
      <c r="AY492" s="14">
        <v>524.73800000000006</v>
      </c>
      <c r="AZ492" s="14">
        <v>6.2539999999999996</v>
      </c>
      <c r="BA492" s="14">
        <v>4.2359999999999998</v>
      </c>
      <c r="BB492" s="14">
        <v>5.2469999999999999</v>
      </c>
      <c r="BC492" s="14">
        <v>3.4780000000000002</v>
      </c>
      <c r="BD492" s="14">
        <v>2.2130000000000001</v>
      </c>
      <c r="BE492" s="14">
        <v>12.252000000000001</v>
      </c>
      <c r="BF492" s="14">
        <v>14.41</v>
      </c>
      <c r="BG492" s="14">
        <v>25.965</v>
      </c>
      <c r="BH492" s="15">
        <v>8.9578397325630448</v>
      </c>
    </row>
    <row r="493" spans="1:60" ht="15.75" x14ac:dyDescent="0.25">
      <c r="A493" s="21">
        <v>2012</v>
      </c>
      <c r="B493" t="s">
        <v>27</v>
      </c>
      <c r="C493" s="14">
        <v>13.916</v>
      </c>
      <c r="D493" s="14">
        <v>3.9049999999999998</v>
      </c>
      <c r="E493" s="14">
        <v>8.8439999999999994</v>
      </c>
      <c r="F493" s="14">
        <v>10.864000000000001</v>
      </c>
      <c r="G493" s="14">
        <v>12.675000000000001</v>
      </c>
      <c r="H493" s="14">
        <v>2.8159999999999998</v>
      </c>
      <c r="I493" s="14">
        <v>3.9049999999999998</v>
      </c>
      <c r="J493" s="14">
        <v>3.3769999999999998</v>
      </c>
      <c r="K493" s="14">
        <v>2.8159999999999998</v>
      </c>
      <c r="L493" s="14">
        <v>1.718</v>
      </c>
      <c r="M493" s="14">
        <v>2.2509999999999999</v>
      </c>
      <c r="N493" s="14">
        <v>41.756</v>
      </c>
      <c r="O493" s="14">
        <v>71.238</v>
      </c>
      <c r="P493" s="14">
        <v>20.149999999999999</v>
      </c>
      <c r="Q493" s="14">
        <v>45.183999999999997</v>
      </c>
      <c r="R493" s="14">
        <v>90.125</v>
      </c>
      <c r="S493" s="14">
        <v>80.599000000000004</v>
      </c>
      <c r="T493" s="14">
        <v>85.221999999999994</v>
      </c>
      <c r="U493" s="14">
        <v>12.590999999999999</v>
      </c>
      <c r="V493" s="14">
        <v>16.87</v>
      </c>
      <c r="W493" s="14">
        <v>14.792999999999999</v>
      </c>
      <c r="X493" s="14">
        <v>9.609</v>
      </c>
      <c r="Y493" s="14">
        <v>2.343</v>
      </c>
      <c r="Z493" s="14">
        <v>6.03</v>
      </c>
      <c r="AA493" s="14">
        <v>39.761000000000003</v>
      </c>
      <c r="AB493" s="14">
        <v>29.99</v>
      </c>
      <c r="AC493" s="14">
        <v>34.731999999999999</v>
      </c>
      <c r="AD493" s="14">
        <v>377.06700000000001</v>
      </c>
      <c r="AE493" s="14">
        <v>328.80099999999999</v>
      </c>
      <c r="AF493" s="14">
        <v>352.22399999999999</v>
      </c>
      <c r="AG493" s="14">
        <v>8.6150000000000002</v>
      </c>
      <c r="AH493" s="19">
        <v>8.9704487787374703</v>
      </c>
      <c r="AI493" s="19">
        <v>1.6805381083022799</v>
      </c>
      <c r="AJ493" s="19">
        <v>5.2952527000493497</v>
      </c>
      <c r="AK493" s="14">
        <v>6.2949999999999999</v>
      </c>
      <c r="AL493" s="14">
        <v>0.93700000000000006</v>
      </c>
      <c r="AM493" s="14">
        <v>3.5379999999999998</v>
      </c>
      <c r="AN493" s="14">
        <v>52.683</v>
      </c>
      <c r="AO493" s="14">
        <v>39.049999999999997</v>
      </c>
      <c r="AP493" s="14">
        <v>45.665999999999997</v>
      </c>
      <c r="AQ493" s="16" t="s">
        <v>87</v>
      </c>
      <c r="AR493" s="16" t="s">
        <v>87</v>
      </c>
      <c r="AS493" s="16" t="s">
        <v>87</v>
      </c>
      <c r="AT493" s="14">
        <v>3.1480000000000001</v>
      </c>
      <c r="AU493" s="14">
        <v>0.312</v>
      </c>
      <c r="AV493" s="14">
        <v>1.6879999999999999</v>
      </c>
      <c r="AW493" s="14">
        <v>514.07600000000002</v>
      </c>
      <c r="AX493" s="14">
        <v>398.779</v>
      </c>
      <c r="AY493" s="14">
        <v>454.97199999999998</v>
      </c>
      <c r="AZ493" s="14">
        <v>5.141</v>
      </c>
      <c r="BA493" s="14">
        <v>3.988</v>
      </c>
      <c r="BB493" s="14">
        <v>4.55</v>
      </c>
      <c r="BC493" s="14">
        <v>20.332000000000001</v>
      </c>
      <c r="BD493" s="14">
        <v>3.91</v>
      </c>
      <c r="BE493" s="14">
        <v>14.933999999999999</v>
      </c>
      <c r="BF493" s="14">
        <v>17.2</v>
      </c>
      <c r="BG493" s="14">
        <v>59.44</v>
      </c>
      <c r="BH493" s="15">
        <v>9.0645664611040946</v>
      </c>
    </row>
    <row r="494" spans="1:60" ht="15.75" x14ac:dyDescent="0.25">
      <c r="A494" s="21">
        <v>2012</v>
      </c>
      <c r="B494" t="s">
        <v>36</v>
      </c>
      <c r="C494" s="14">
        <v>8.2919999999999998</v>
      </c>
      <c r="D494" s="14">
        <v>2.2770000000000001</v>
      </c>
      <c r="E494" s="14">
        <v>5.1929999999999996</v>
      </c>
      <c r="F494" s="14">
        <v>15.978999999999999</v>
      </c>
      <c r="G494" s="14">
        <v>16.86</v>
      </c>
      <c r="H494" s="14">
        <v>4.3780000000000001</v>
      </c>
      <c r="I494" s="14">
        <v>4.0460000000000003</v>
      </c>
      <c r="J494" s="14">
        <v>4.2069999999999999</v>
      </c>
      <c r="K494" s="14">
        <v>5.8970000000000002</v>
      </c>
      <c r="L494" s="14">
        <v>3.198</v>
      </c>
      <c r="M494" s="14">
        <v>4.5060000000000002</v>
      </c>
      <c r="N494" s="14">
        <v>49.106999999999999</v>
      </c>
      <c r="O494" s="14">
        <v>94.792000000000002</v>
      </c>
      <c r="P494" s="14">
        <v>19.89</v>
      </c>
      <c r="Q494" s="14">
        <v>56.509</v>
      </c>
      <c r="R494" s="14">
        <v>84.929000000000002</v>
      </c>
      <c r="S494" s="14">
        <v>92.616</v>
      </c>
      <c r="T494" s="14">
        <v>88.89</v>
      </c>
      <c r="U494" s="14">
        <v>21.091000000000001</v>
      </c>
      <c r="V494" s="14">
        <v>22.457999999999998</v>
      </c>
      <c r="W494" s="14">
        <v>21.795000000000002</v>
      </c>
      <c r="X494" s="14">
        <v>22.558</v>
      </c>
      <c r="Y494" s="14">
        <v>3.367</v>
      </c>
      <c r="Z494" s="14">
        <v>12.832000000000001</v>
      </c>
      <c r="AA494" s="14">
        <v>77.975999999999999</v>
      </c>
      <c r="AB494" s="14">
        <v>63.423999999999999</v>
      </c>
      <c r="AC494" s="14">
        <v>70.477999999999994</v>
      </c>
      <c r="AD494" s="14">
        <v>495.02300000000002</v>
      </c>
      <c r="AE494" s="14">
        <v>426.863</v>
      </c>
      <c r="AF494" s="14">
        <v>459.94</v>
      </c>
      <c r="AG494" s="14">
        <v>12.231999999999999</v>
      </c>
      <c r="AH494" s="19">
        <v>5.5103489934196697</v>
      </c>
      <c r="AI494" s="19">
        <v>2.0602697579869802</v>
      </c>
      <c r="AJ494" s="19">
        <v>3.7719056013144199</v>
      </c>
      <c r="AK494" s="14">
        <v>6.1289999999999996</v>
      </c>
      <c r="AL494" s="14">
        <v>1.236</v>
      </c>
      <c r="AM494" s="14">
        <v>3.6080000000000001</v>
      </c>
      <c r="AN494" s="14">
        <v>77.126000000000005</v>
      </c>
      <c r="AO494" s="14">
        <v>53.345999999999997</v>
      </c>
      <c r="AP494" s="14">
        <v>64.885000000000005</v>
      </c>
      <c r="AQ494" s="14">
        <v>5.202</v>
      </c>
      <c r="AR494" s="14">
        <v>1.768</v>
      </c>
      <c r="AS494" s="14">
        <v>3.4329999999999998</v>
      </c>
      <c r="AT494" s="14">
        <v>13.829000000000001</v>
      </c>
      <c r="AU494" s="14">
        <v>3.9729999999999999</v>
      </c>
      <c r="AV494" s="14">
        <v>8.75</v>
      </c>
      <c r="AW494" s="14">
        <v>679.61</v>
      </c>
      <c r="AX494" s="14">
        <v>512.59900000000005</v>
      </c>
      <c r="AY494" s="14">
        <v>593.99199999999996</v>
      </c>
      <c r="AZ494" s="14">
        <v>6.7960000000000003</v>
      </c>
      <c r="BA494" s="14">
        <v>5.1260000000000003</v>
      </c>
      <c r="BB494" s="14">
        <v>5.94</v>
      </c>
      <c r="BC494" s="14">
        <v>15.058</v>
      </c>
      <c r="BD494" s="14">
        <v>5.6120000000000001</v>
      </c>
      <c r="BE494" s="14">
        <v>14.592000000000001</v>
      </c>
      <c r="BF494" s="14">
        <v>17.094000000000001</v>
      </c>
      <c r="BG494" s="14">
        <v>53.302999999999997</v>
      </c>
      <c r="BH494" s="15">
        <v>10.09794413556712</v>
      </c>
    </row>
    <row r="495" spans="1:60" ht="15.75" x14ac:dyDescent="0.25">
      <c r="A495" s="21">
        <v>2012</v>
      </c>
      <c r="B495" t="s">
        <v>28</v>
      </c>
      <c r="C495" s="14">
        <v>16.443000000000001</v>
      </c>
      <c r="D495" s="14">
        <v>2.2069999999999999</v>
      </c>
      <c r="E495" s="14">
        <v>9.2319999999999993</v>
      </c>
      <c r="F495" s="14">
        <v>14.843999999999999</v>
      </c>
      <c r="G495" s="14">
        <v>12.547000000000001</v>
      </c>
      <c r="H495" s="14">
        <v>2.56</v>
      </c>
      <c r="I495" s="14">
        <v>3.9329999999999998</v>
      </c>
      <c r="J495" s="14">
        <v>3.2559999999999998</v>
      </c>
      <c r="K495" s="14">
        <v>6.8920000000000003</v>
      </c>
      <c r="L495" s="14">
        <v>2.3980000000000001</v>
      </c>
      <c r="M495" s="14">
        <v>4.6159999999999997</v>
      </c>
      <c r="N495" s="14">
        <v>34.426000000000002</v>
      </c>
      <c r="O495" s="14">
        <v>61.143000000000001</v>
      </c>
      <c r="P495" s="14">
        <v>14.007</v>
      </c>
      <c r="Q495" s="14">
        <v>37.268999999999998</v>
      </c>
      <c r="R495" s="14">
        <v>49.624000000000002</v>
      </c>
      <c r="S495" s="14">
        <v>67.540000000000006</v>
      </c>
      <c r="T495" s="14">
        <v>58.698</v>
      </c>
      <c r="U495" s="14">
        <v>9.0579999999999998</v>
      </c>
      <c r="V495" s="14">
        <v>8.4420000000000002</v>
      </c>
      <c r="W495" s="14">
        <v>8.7460000000000004</v>
      </c>
      <c r="X495" s="14">
        <v>3.3479999999999999</v>
      </c>
      <c r="Y495" s="14">
        <v>0.76700000000000002</v>
      </c>
      <c r="Z495" s="14">
        <v>2.0409999999999999</v>
      </c>
      <c r="AA495" s="14">
        <v>100.232</v>
      </c>
      <c r="AB495" s="14">
        <v>72.335999999999999</v>
      </c>
      <c r="AC495" s="14">
        <v>86.102999999999994</v>
      </c>
      <c r="AD495" s="14">
        <v>445.53</v>
      </c>
      <c r="AE495" s="14">
        <v>382.02100000000002</v>
      </c>
      <c r="AF495" s="14">
        <v>413.363</v>
      </c>
      <c r="AG495" s="14">
        <v>8.0739999999999998</v>
      </c>
      <c r="AH495" s="19">
        <v>13.895894020648299</v>
      </c>
      <c r="AI495" s="19">
        <v>4.18142142194462</v>
      </c>
      <c r="AJ495" s="19">
        <v>9.0761868086700908</v>
      </c>
      <c r="AK495" s="14">
        <v>12.898</v>
      </c>
      <c r="AL495" s="14">
        <v>2.782</v>
      </c>
      <c r="AM495" s="14">
        <v>7.7750000000000004</v>
      </c>
      <c r="AN495" s="14">
        <v>72.959000000000003</v>
      </c>
      <c r="AO495" s="14">
        <v>54.204000000000001</v>
      </c>
      <c r="AP495" s="14">
        <v>63.46</v>
      </c>
      <c r="AQ495" s="14">
        <v>1.4770000000000001</v>
      </c>
      <c r="AR495" s="14">
        <v>1.151</v>
      </c>
      <c r="AS495" s="14">
        <v>1.3120000000000001</v>
      </c>
      <c r="AT495" s="14">
        <v>10.535</v>
      </c>
      <c r="AU495" s="14">
        <v>2.4940000000000002</v>
      </c>
      <c r="AV495" s="14">
        <v>6.4630000000000001</v>
      </c>
      <c r="AW495" s="14">
        <v>597.45299999999997</v>
      </c>
      <c r="AX495" s="14">
        <v>468.74799999999999</v>
      </c>
      <c r="AY495" s="14">
        <v>532.26499999999999</v>
      </c>
      <c r="AZ495" s="14">
        <v>5.9749999999999996</v>
      </c>
      <c r="BA495" s="14">
        <v>4.6870000000000003</v>
      </c>
      <c r="BB495" s="14">
        <v>5.3230000000000004</v>
      </c>
      <c r="BC495" s="14">
        <v>15.198</v>
      </c>
      <c r="BD495" s="14">
        <v>10.855</v>
      </c>
      <c r="BE495" s="14">
        <v>12.878</v>
      </c>
      <c r="BF495" s="14">
        <v>15.161</v>
      </c>
      <c r="BG495" s="14">
        <v>56.36</v>
      </c>
      <c r="BH495" s="15">
        <v>8.2567773206334909</v>
      </c>
    </row>
    <row r="496" spans="1:60" ht="15.75" x14ac:dyDescent="0.25">
      <c r="A496" s="21">
        <v>2012</v>
      </c>
      <c r="B496" t="s">
        <v>29</v>
      </c>
      <c r="C496" s="14">
        <v>15.268000000000001</v>
      </c>
      <c r="D496" s="14">
        <v>3.7589999999999999</v>
      </c>
      <c r="E496" s="14">
        <v>9.3960000000000008</v>
      </c>
      <c r="F496" s="14">
        <v>7.0979999999999999</v>
      </c>
      <c r="G496" s="14">
        <v>18.356999999999999</v>
      </c>
      <c r="H496" s="14">
        <v>4.8280000000000003</v>
      </c>
      <c r="I496" s="14">
        <v>4.3849999999999998</v>
      </c>
      <c r="J496" s="14">
        <v>4.6020000000000003</v>
      </c>
      <c r="K496" s="14">
        <v>7.569</v>
      </c>
      <c r="L496" s="14">
        <v>5.7640000000000002</v>
      </c>
      <c r="M496" s="14">
        <v>6.6479999999999997</v>
      </c>
      <c r="N496" s="14">
        <v>59.305999999999997</v>
      </c>
      <c r="O496" s="14">
        <v>128.40799999999999</v>
      </c>
      <c r="P496" s="14">
        <v>34.204999999999998</v>
      </c>
      <c r="Q496" s="14">
        <v>80.731999999999999</v>
      </c>
      <c r="R496" s="14">
        <v>60.289000000000001</v>
      </c>
      <c r="S496" s="14">
        <v>58.637999999999998</v>
      </c>
      <c r="T496" s="14">
        <v>59.447000000000003</v>
      </c>
      <c r="U496" s="14">
        <v>17.747</v>
      </c>
      <c r="V496" s="14">
        <v>20.798999999999999</v>
      </c>
      <c r="W496" s="14">
        <v>19.303999999999998</v>
      </c>
      <c r="X496" s="14">
        <v>47.631</v>
      </c>
      <c r="Y496" s="14">
        <v>6.39</v>
      </c>
      <c r="Z496" s="14">
        <v>26.783000000000001</v>
      </c>
      <c r="AA496" s="14">
        <v>64.334000000000003</v>
      </c>
      <c r="AB496" s="14">
        <v>48.99</v>
      </c>
      <c r="AC496" s="14">
        <v>56.506</v>
      </c>
      <c r="AD496" s="14">
        <v>416.80399999999997</v>
      </c>
      <c r="AE496" s="14">
        <v>366.98700000000002</v>
      </c>
      <c r="AF496" s="14">
        <v>391.38900000000001</v>
      </c>
      <c r="AG496" s="14">
        <v>13.441000000000001</v>
      </c>
      <c r="AH496" s="19">
        <v>7.0013792717165302</v>
      </c>
      <c r="AI496" s="19">
        <v>1.3717280000548699</v>
      </c>
      <c r="AJ496" s="19">
        <v>4.15756477572537</v>
      </c>
      <c r="AK496" s="14">
        <v>5.742</v>
      </c>
      <c r="AL496" s="14">
        <v>1.1279999999999999</v>
      </c>
      <c r="AM496" s="14">
        <v>3.3879999999999999</v>
      </c>
      <c r="AN496" s="14">
        <v>59.375999999999998</v>
      </c>
      <c r="AO496" s="14">
        <v>52.999000000000002</v>
      </c>
      <c r="AP496" s="14">
        <v>56.122999999999998</v>
      </c>
      <c r="AQ496" s="14">
        <v>2.0880000000000001</v>
      </c>
      <c r="AR496" s="14">
        <v>1.1279999999999999</v>
      </c>
      <c r="AS496" s="14">
        <v>1.5980000000000001</v>
      </c>
      <c r="AT496" s="14">
        <v>1.1739999999999999</v>
      </c>
      <c r="AU496" s="14">
        <v>0.251</v>
      </c>
      <c r="AV496" s="14">
        <v>0.70299999999999996</v>
      </c>
      <c r="AW496" s="14">
        <v>615.80999999999995</v>
      </c>
      <c r="AX496" s="14">
        <v>462.21100000000001</v>
      </c>
      <c r="AY496" s="14">
        <v>537.83199999999999</v>
      </c>
      <c r="AZ496" s="14">
        <v>6.1580000000000004</v>
      </c>
      <c r="BA496" s="14">
        <v>4.6219999999999999</v>
      </c>
      <c r="BB496" s="14">
        <v>5.3780000000000001</v>
      </c>
      <c r="BC496" s="14">
        <v>18.507999999999999</v>
      </c>
      <c r="BD496" s="14">
        <v>4.7759999999999998</v>
      </c>
      <c r="BE496" s="14">
        <v>17.120999999999999</v>
      </c>
      <c r="BF496" s="14">
        <v>19.53</v>
      </c>
      <c r="BG496" s="14">
        <v>29.367999999999999</v>
      </c>
      <c r="BH496" s="15">
        <v>5.9910134797803289</v>
      </c>
    </row>
    <row r="497" spans="1:60" ht="15.75" x14ac:dyDescent="0.25">
      <c r="A497" s="21">
        <v>2013</v>
      </c>
      <c r="B497" t="s">
        <v>2</v>
      </c>
      <c r="C497" s="14">
        <v>15.827</v>
      </c>
      <c r="D497" s="14">
        <v>3.867</v>
      </c>
      <c r="E497" s="14">
        <v>9.7249999999999996</v>
      </c>
      <c r="F497" s="14">
        <v>11.763999999999999</v>
      </c>
      <c r="G497" s="14">
        <v>16.811</v>
      </c>
      <c r="H497" s="14">
        <v>4.6760000000000002</v>
      </c>
      <c r="I497" s="14">
        <v>4.0090000000000003</v>
      </c>
      <c r="J497" s="14">
        <v>4.335</v>
      </c>
      <c r="K497" s="14">
        <v>7.28</v>
      </c>
      <c r="L497" s="14">
        <v>4.0289999999999999</v>
      </c>
      <c r="M497" s="14">
        <v>5.6210000000000004</v>
      </c>
      <c r="N497" s="14">
        <v>45.210999999999999</v>
      </c>
      <c r="O497" s="14">
        <v>95.924999999999997</v>
      </c>
      <c r="P497" s="14">
        <v>20.895</v>
      </c>
      <c r="Q497" s="14">
        <v>57.808999999999997</v>
      </c>
      <c r="R497" s="14">
        <v>74.075999999999993</v>
      </c>
      <c r="S497" s="14">
        <v>75.408000000000001</v>
      </c>
      <c r="T497" s="14">
        <v>74.757999999999996</v>
      </c>
      <c r="U497" s="14">
        <v>14.863</v>
      </c>
      <c r="V497" s="14">
        <v>18.295000000000002</v>
      </c>
      <c r="W497" s="14">
        <v>16.616</v>
      </c>
      <c r="X497" s="14">
        <v>34.526000000000003</v>
      </c>
      <c r="Y497" s="14">
        <v>4.32</v>
      </c>
      <c r="Z497" s="14">
        <v>19.212</v>
      </c>
      <c r="AA497" s="14">
        <v>75.768000000000001</v>
      </c>
      <c r="AB497" s="14">
        <v>57.341000000000001</v>
      </c>
      <c r="AC497" s="14">
        <v>66.366</v>
      </c>
      <c r="AD497" s="14">
        <v>426.78699999999998</v>
      </c>
      <c r="AE497" s="14">
        <v>372.125</v>
      </c>
      <c r="AF497" s="14">
        <v>398.92399999999998</v>
      </c>
      <c r="AG497" s="14">
        <v>10.288</v>
      </c>
      <c r="AH497" s="19">
        <v>9.0031838531989905</v>
      </c>
      <c r="AI497" s="19">
        <v>2.6862216329200401</v>
      </c>
      <c r="AJ497" s="19">
        <v>5.8440606852171397</v>
      </c>
      <c r="AK497" s="14">
        <v>8.2230000000000008</v>
      </c>
      <c r="AL497" s="14">
        <v>1.76</v>
      </c>
      <c r="AM497" s="14">
        <v>4.9240000000000004</v>
      </c>
      <c r="AN497" s="14">
        <v>61.314</v>
      </c>
      <c r="AO497" s="14">
        <v>48.170999999999999</v>
      </c>
      <c r="AP497" s="14">
        <v>54.646000000000001</v>
      </c>
      <c r="AQ497" s="14">
        <v>3.044</v>
      </c>
      <c r="AR497" s="14">
        <v>1.246</v>
      </c>
      <c r="AS497" s="14">
        <v>2.125</v>
      </c>
      <c r="AT497" s="14">
        <v>7.0069999999999997</v>
      </c>
      <c r="AU497" s="14">
        <v>1.4319999999999999</v>
      </c>
      <c r="AV497" s="14">
        <v>4.16</v>
      </c>
      <c r="AW497" s="14">
        <v>593.36199999999997</v>
      </c>
      <c r="AX497" s="14">
        <v>450.04899999999998</v>
      </c>
      <c r="AY497" s="14">
        <v>520.49099999999999</v>
      </c>
      <c r="AZ497" s="14">
        <v>5.9340000000000002</v>
      </c>
      <c r="BA497" s="14">
        <v>4.5</v>
      </c>
      <c r="BB497" s="14">
        <v>5.2050000000000001</v>
      </c>
      <c r="BC497" s="14">
        <v>21.02</v>
      </c>
      <c r="BD497" s="14">
        <v>9.3970000000000002</v>
      </c>
      <c r="BE497" s="14">
        <v>14.061999999999999</v>
      </c>
      <c r="BF497" s="14">
        <v>16.515999999999998</v>
      </c>
      <c r="BG497" s="14">
        <v>38.084000000000003</v>
      </c>
      <c r="BH497" s="15">
        <v>7.4062901271728663</v>
      </c>
    </row>
    <row r="498" spans="1:60" ht="15.75" x14ac:dyDescent="0.25">
      <c r="A498" s="21">
        <v>2013</v>
      </c>
      <c r="B498" t="s">
        <v>3</v>
      </c>
      <c r="C498" s="14">
        <v>17.202999999999999</v>
      </c>
      <c r="D498" s="14">
        <v>7.5789999999999997</v>
      </c>
      <c r="E498" s="14">
        <v>12.294</v>
      </c>
      <c r="F498" s="14">
        <v>7.7560000000000002</v>
      </c>
      <c r="G498" s="14">
        <v>16.408000000000001</v>
      </c>
      <c r="H498" s="14">
        <v>3.7879999999999998</v>
      </c>
      <c r="I498" s="14">
        <v>4.5469999999999997</v>
      </c>
      <c r="J498" s="14">
        <v>4.1749999999999998</v>
      </c>
      <c r="K498" s="14">
        <v>6.944</v>
      </c>
      <c r="L498" s="14">
        <v>4.3959999999999999</v>
      </c>
      <c r="M498" s="14">
        <v>5.6440000000000001</v>
      </c>
      <c r="N498" s="14">
        <v>49.637999999999998</v>
      </c>
      <c r="O498" s="14">
        <v>63.603999999999999</v>
      </c>
      <c r="P498" s="14">
        <v>25.465</v>
      </c>
      <c r="Q498" s="14">
        <v>44.226999999999997</v>
      </c>
      <c r="R498" s="14">
        <v>63.289000000000001</v>
      </c>
      <c r="S498" s="14">
        <v>57.295999999999999</v>
      </c>
      <c r="T498" s="14">
        <v>60.231999999999999</v>
      </c>
      <c r="U498" s="14">
        <v>16.097999999999999</v>
      </c>
      <c r="V498" s="14">
        <v>22.433</v>
      </c>
      <c r="W498" s="14">
        <v>19.329999999999998</v>
      </c>
      <c r="X498" s="14">
        <v>5.6820000000000004</v>
      </c>
      <c r="Y498" s="14">
        <v>1.516</v>
      </c>
      <c r="Z498" s="14">
        <v>3.5569999999999999</v>
      </c>
      <c r="AA498" s="14">
        <v>54.765999999999998</v>
      </c>
      <c r="AB498" s="14">
        <v>37.893999999999998</v>
      </c>
      <c r="AC498" s="14">
        <v>46.16</v>
      </c>
      <c r="AD498" s="14">
        <v>360.79300000000001</v>
      </c>
      <c r="AE498" s="14">
        <v>320.58699999999999</v>
      </c>
      <c r="AF498" s="14">
        <v>340.28399999999999</v>
      </c>
      <c r="AG498" s="14">
        <v>9.9429999999999996</v>
      </c>
      <c r="AH498" s="19">
        <v>13.9941784217765</v>
      </c>
      <c r="AI498" s="19">
        <v>4.0306977944021698</v>
      </c>
      <c r="AJ498" s="19">
        <v>9.0325170614211192</v>
      </c>
      <c r="AK498" s="14">
        <v>14.204000000000001</v>
      </c>
      <c r="AL498" s="14">
        <v>3.4860000000000002</v>
      </c>
      <c r="AM498" s="14">
        <v>8.7370000000000001</v>
      </c>
      <c r="AN498" s="14">
        <v>41.823999999999998</v>
      </c>
      <c r="AO498" s="14">
        <v>36.984999999999999</v>
      </c>
      <c r="AP498" s="14">
        <v>39.588000000000001</v>
      </c>
      <c r="AQ498" s="14">
        <v>1.105</v>
      </c>
      <c r="AR498" s="14">
        <v>1.3640000000000001</v>
      </c>
      <c r="AS498" s="14">
        <v>1.2370000000000001</v>
      </c>
      <c r="AT498" s="14">
        <v>4.577</v>
      </c>
      <c r="AU498" s="14">
        <v>0.75800000000000001</v>
      </c>
      <c r="AV498" s="14">
        <v>2.629</v>
      </c>
      <c r="AW498" s="14">
        <v>468.90499999999997</v>
      </c>
      <c r="AX498" s="14">
        <v>386.06799999999998</v>
      </c>
      <c r="AY498" s="14">
        <v>426.959</v>
      </c>
      <c r="AZ498" s="14">
        <v>4.6890000000000001</v>
      </c>
      <c r="BA498" s="14">
        <v>3.8610000000000002</v>
      </c>
      <c r="BB498" s="14">
        <v>4.2699999999999996</v>
      </c>
      <c r="BC498" s="14">
        <v>10.481</v>
      </c>
      <c r="BD498" s="14">
        <v>4.492</v>
      </c>
      <c r="BE498" s="14">
        <v>9.4120000000000008</v>
      </c>
      <c r="BF498" s="14">
        <v>10.919</v>
      </c>
      <c r="BG498" s="14">
        <v>25.734999999999999</v>
      </c>
      <c r="BH498" s="15">
        <v>5.8088235294117645</v>
      </c>
    </row>
    <row r="499" spans="1:60" ht="15.75" x14ac:dyDescent="0.25">
      <c r="A499" s="21">
        <v>2013</v>
      </c>
      <c r="B499" t="s">
        <v>4</v>
      </c>
      <c r="C499" s="14">
        <v>8.1549999999999994</v>
      </c>
      <c r="D499" s="14">
        <v>2.6680000000000001</v>
      </c>
      <c r="E499" s="14">
        <v>5.4269999999999996</v>
      </c>
      <c r="F499" s="14">
        <v>12.342000000000001</v>
      </c>
      <c r="G499" s="14">
        <v>20.155000000000001</v>
      </c>
      <c r="H499" s="14">
        <v>6.3559999999999999</v>
      </c>
      <c r="I499" s="14">
        <v>4.4269999999999996</v>
      </c>
      <c r="J499" s="14">
        <v>5.3970000000000002</v>
      </c>
      <c r="K499" s="14">
        <v>10.193</v>
      </c>
      <c r="L499" s="14">
        <v>5.3360000000000003</v>
      </c>
      <c r="M499" s="14">
        <v>7.7779999999999996</v>
      </c>
      <c r="N499" s="14">
        <v>42.468000000000004</v>
      </c>
      <c r="O499" s="14">
        <v>106.431</v>
      </c>
      <c r="P499" s="14">
        <v>24.315999999999999</v>
      </c>
      <c r="Q499" s="14">
        <v>65.995999999999995</v>
      </c>
      <c r="R499" s="14">
        <v>58.281999999999996</v>
      </c>
      <c r="S499" s="14">
        <v>55.423999999999999</v>
      </c>
      <c r="T499" s="14">
        <v>56.860999999999997</v>
      </c>
      <c r="U499" s="14">
        <v>12.052</v>
      </c>
      <c r="V499" s="14">
        <v>13.946999999999999</v>
      </c>
      <c r="W499" s="14">
        <v>12.994</v>
      </c>
      <c r="X499" s="14">
        <v>39.994</v>
      </c>
      <c r="Y499" s="14">
        <v>4.7300000000000004</v>
      </c>
      <c r="Z499" s="14">
        <v>22.672000000000001</v>
      </c>
      <c r="AA499" s="14">
        <v>75.551000000000002</v>
      </c>
      <c r="AB499" s="14">
        <v>43.539000000000001</v>
      </c>
      <c r="AC499" s="14">
        <v>59.634999999999998</v>
      </c>
      <c r="AD499" s="14">
        <v>394.60399999999998</v>
      </c>
      <c r="AE499" s="14">
        <v>306.10599999999999</v>
      </c>
      <c r="AF499" s="14">
        <v>350.63400000000001</v>
      </c>
      <c r="AG499" s="14">
        <v>9.0540000000000003</v>
      </c>
      <c r="AH499" s="19">
        <v>4.8904306891878901</v>
      </c>
      <c r="AI499" s="19">
        <v>1.4728576875807</v>
      </c>
      <c r="AJ499" s="19">
        <v>3.21298560261152</v>
      </c>
      <c r="AK499" s="14">
        <v>6.056</v>
      </c>
      <c r="AL499" s="14">
        <v>1.3340000000000001</v>
      </c>
      <c r="AM499" s="14">
        <v>3.7080000000000002</v>
      </c>
      <c r="AN499" s="14">
        <v>75.850999999999999</v>
      </c>
      <c r="AO499" s="14">
        <v>45.54</v>
      </c>
      <c r="AP499" s="14">
        <v>60.811</v>
      </c>
      <c r="AQ499" s="14">
        <v>13.851000000000001</v>
      </c>
      <c r="AR499" s="14">
        <v>3.5779999999999998</v>
      </c>
      <c r="AS499" s="14">
        <v>8.7430000000000003</v>
      </c>
      <c r="AT499" s="14">
        <v>13.131</v>
      </c>
      <c r="AU499" s="14">
        <v>3.3959999999999999</v>
      </c>
      <c r="AV499" s="14">
        <v>8.2910000000000004</v>
      </c>
      <c r="AW499" s="14">
        <v>580.30399999999997</v>
      </c>
      <c r="AX499" s="14">
        <v>378.87299999999999</v>
      </c>
      <c r="AY499" s="14">
        <v>480.78800000000001</v>
      </c>
      <c r="AZ499" s="14">
        <v>5.8029999999999999</v>
      </c>
      <c r="BA499" s="14">
        <v>3.7890000000000001</v>
      </c>
      <c r="BB499" s="14">
        <v>4.8079999999999998</v>
      </c>
      <c r="BC499" s="14">
        <v>12.193</v>
      </c>
      <c r="BD499" s="14">
        <v>3.726</v>
      </c>
      <c r="BE499" s="14">
        <v>11.818</v>
      </c>
      <c r="BF499" s="14">
        <v>13.898999999999999</v>
      </c>
      <c r="BG499" s="14">
        <v>42.332999999999998</v>
      </c>
      <c r="BH499" s="15">
        <v>6.7732035135993227</v>
      </c>
    </row>
    <row r="500" spans="1:60" ht="15.75" x14ac:dyDescent="0.25">
      <c r="A500" s="21">
        <v>2013</v>
      </c>
      <c r="B500" t="s">
        <v>5</v>
      </c>
      <c r="C500" s="14">
        <v>10.388999999999999</v>
      </c>
      <c r="D500" s="14">
        <v>2.6309999999999998</v>
      </c>
      <c r="E500" s="14">
        <v>6.5880000000000001</v>
      </c>
      <c r="F500" s="14">
        <v>8.1630000000000003</v>
      </c>
      <c r="G500" s="14">
        <v>18.501999999999999</v>
      </c>
      <c r="H500" s="14">
        <v>6.1769999999999996</v>
      </c>
      <c r="I500" s="14">
        <v>3.508</v>
      </c>
      <c r="J500" s="14">
        <v>4.87</v>
      </c>
      <c r="K500" s="14">
        <v>9.827</v>
      </c>
      <c r="L500" s="14">
        <v>6.1390000000000002</v>
      </c>
      <c r="M500" s="14">
        <v>8.0210000000000008</v>
      </c>
      <c r="N500" s="14">
        <v>41.735999999999997</v>
      </c>
      <c r="O500" s="14">
        <v>72.721999999999994</v>
      </c>
      <c r="P500" s="14">
        <v>20.463999999999999</v>
      </c>
      <c r="Q500" s="14">
        <v>47.121000000000002</v>
      </c>
      <c r="R500" s="14">
        <v>45.767000000000003</v>
      </c>
      <c r="S500" s="14">
        <v>47.652999999999999</v>
      </c>
      <c r="T500" s="14">
        <v>46.691000000000003</v>
      </c>
      <c r="U500" s="14">
        <v>10.108000000000001</v>
      </c>
      <c r="V500" s="14">
        <v>13.156000000000001</v>
      </c>
      <c r="W500" s="14">
        <v>11.601000000000001</v>
      </c>
      <c r="X500" s="14">
        <v>10.388999999999999</v>
      </c>
      <c r="Y500" s="14">
        <v>3.508</v>
      </c>
      <c r="Z500" s="14">
        <v>7.0179999999999998</v>
      </c>
      <c r="AA500" s="14">
        <v>71.037000000000006</v>
      </c>
      <c r="AB500" s="14">
        <v>45.606000000000002</v>
      </c>
      <c r="AC500" s="14">
        <v>58.578000000000003</v>
      </c>
      <c r="AD500" s="14">
        <v>330.47899999999998</v>
      </c>
      <c r="AE500" s="14">
        <v>275.39100000000002</v>
      </c>
      <c r="AF500" s="14">
        <v>303.49099999999999</v>
      </c>
      <c r="AG500" s="14">
        <v>8.7040000000000006</v>
      </c>
      <c r="AH500" s="19">
        <v>11.9799037115239</v>
      </c>
      <c r="AI500" s="19">
        <v>3.2110975531436599</v>
      </c>
      <c r="AJ500" s="19">
        <v>7.7481840193704601</v>
      </c>
      <c r="AK500" s="14">
        <v>11.231</v>
      </c>
      <c r="AL500" s="14">
        <v>2.923</v>
      </c>
      <c r="AM500" s="14">
        <v>7.1609999999999996</v>
      </c>
      <c r="AN500" s="14">
        <v>51.664000000000001</v>
      </c>
      <c r="AO500" s="14">
        <v>29.234999999999999</v>
      </c>
      <c r="AP500" s="14">
        <v>40.674999999999997</v>
      </c>
      <c r="AQ500" s="14">
        <v>2.5270000000000001</v>
      </c>
      <c r="AR500" s="14">
        <v>1.462</v>
      </c>
      <c r="AS500" s="14">
        <v>2.0049999999999999</v>
      </c>
      <c r="AT500" s="14">
        <v>9.5470000000000006</v>
      </c>
      <c r="AU500" s="14">
        <v>1.754</v>
      </c>
      <c r="AV500" s="14">
        <v>5.7290000000000001</v>
      </c>
      <c r="AW500" s="14">
        <v>459.91899999999998</v>
      </c>
      <c r="AX500" s="14">
        <v>327.137</v>
      </c>
      <c r="AY500" s="14">
        <v>394.86700000000002</v>
      </c>
      <c r="AZ500" s="14">
        <v>4.5990000000000002</v>
      </c>
      <c r="BA500" s="14">
        <v>3.2709999999999999</v>
      </c>
      <c r="BB500" s="14">
        <v>3.9489999999999998</v>
      </c>
      <c r="BC500" s="14">
        <v>13.887</v>
      </c>
      <c r="BD500" s="14">
        <v>7.7149999999999999</v>
      </c>
      <c r="BE500" s="14">
        <v>11.157999999999999</v>
      </c>
      <c r="BF500" s="14">
        <v>13.246</v>
      </c>
      <c r="BG500" s="14">
        <v>32.11</v>
      </c>
      <c r="BH500" s="15">
        <v>7.2248534960263306</v>
      </c>
    </row>
    <row r="501" spans="1:60" ht="15.75" x14ac:dyDescent="0.25">
      <c r="A501" s="21">
        <v>2013</v>
      </c>
      <c r="B501" t="s">
        <v>6</v>
      </c>
      <c r="C501" s="14">
        <v>13.859</v>
      </c>
      <c r="D501" s="14">
        <v>1.782</v>
      </c>
      <c r="E501" s="14">
        <v>7.76</v>
      </c>
      <c r="F501" s="14">
        <v>12.631</v>
      </c>
      <c r="G501" s="14">
        <v>10.526</v>
      </c>
      <c r="H501" s="14">
        <v>2.2719999999999998</v>
      </c>
      <c r="I501" s="14">
        <v>3.786</v>
      </c>
      <c r="J501" s="14">
        <v>3.0369999999999999</v>
      </c>
      <c r="K501" s="14">
        <v>3.181</v>
      </c>
      <c r="L501" s="14">
        <v>3.3410000000000002</v>
      </c>
      <c r="M501" s="14">
        <v>3.262</v>
      </c>
      <c r="N501" s="14">
        <v>34.933999999999997</v>
      </c>
      <c r="O501" s="14">
        <v>73.155000000000001</v>
      </c>
      <c r="P501" s="14">
        <v>18.709</v>
      </c>
      <c r="Q501" s="14">
        <v>45.887</v>
      </c>
      <c r="R501" s="14">
        <v>61.341000000000001</v>
      </c>
      <c r="S501" s="14">
        <v>66.596000000000004</v>
      </c>
      <c r="T501" s="14">
        <v>63.994999999999997</v>
      </c>
      <c r="U501" s="14">
        <v>12.723000000000001</v>
      </c>
      <c r="V501" s="14">
        <v>10.914</v>
      </c>
      <c r="W501" s="14">
        <v>11.808999999999999</v>
      </c>
      <c r="X501" s="14">
        <v>13.404</v>
      </c>
      <c r="Y501" s="14">
        <v>3.1179999999999999</v>
      </c>
      <c r="Z501" s="14">
        <v>8.2100000000000009</v>
      </c>
      <c r="AA501" s="14">
        <v>79.516000000000005</v>
      </c>
      <c r="AB501" s="14">
        <v>49.668999999999997</v>
      </c>
      <c r="AC501" s="14">
        <v>64.444999999999993</v>
      </c>
      <c r="AD501" s="14">
        <v>389.62900000000002</v>
      </c>
      <c r="AE501" s="14">
        <v>311.37700000000001</v>
      </c>
      <c r="AF501" s="14">
        <v>350.45299999999997</v>
      </c>
      <c r="AG501" s="14">
        <v>7.952</v>
      </c>
      <c r="AH501" s="19">
        <v>14.3852982252138</v>
      </c>
      <c r="AI501" s="19">
        <v>6.5454761833923403</v>
      </c>
      <c r="AJ501" s="19">
        <v>10.451130513717899</v>
      </c>
      <c r="AK501" s="14">
        <v>12.95</v>
      </c>
      <c r="AL501" s="14">
        <v>4.4550000000000001</v>
      </c>
      <c r="AM501" s="14">
        <v>8.66</v>
      </c>
      <c r="AN501" s="14">
        <v>57.478999999999999</v>
      </c>
      <c r="AO501" s="14">
        <v>47.664000000000001</v>
      </c>
      <c r="AP501" s="14">
        <v>52.86</v>
      </c>
      <c r="AQ501" s="14">
        <v>3.4079999999999999</v>
      </c>
      <c r="AR501" s="14">
        <v>0.89100000000000001</v>
      </c>
      <c r="AS501" s="14">
        <v>2.137</v>
      </c>
      <c r="AT501" s="14">
        <v>11.132</v>
      </c>
      <c r="AU501" s="14">
        <v>3.1179999999999999</v>
      </c>
      <c r="AV501" s="14">
        <v>7.0860000000000003</v>
      </c>
      <c r="AW501" s="14">
        <v>538.21100000000001</v>
      </c>
      <c r="AX501" s="14">
        <v>392.45</v>
      </c>
      <c r="AY501" s="14">
        <v>465.50799999999998</v>
      </c>
      <c r="AZ501" s="14">
        <v>5.3819999999999997</v>
      </c>
      <c r="BA501" s="14">
        <v>3.9249999999999998</v>
      </c>
      <c r="BB501" s="14">
        <v>4.6550000000000002</v>
      </c>
      <c r="BC501" s="14">
        <v>15.201000000000001</v>
      </c>
      <c r="BD501" s="14">
        <v>5.8460000000000001</v>
      </c>
      <c r="BE501" s="14">
        <v>14.685</v>
      </c>
      <c r="BF501" s="14">
        <v>16.824999999999999</v>
      </c>
      <c r="BG501" s="14">
        <v>65.397999999999996</v>
      </c>
      <c r="BH501" s="15">
        <v>9.8692033293697978</v>
      </c>
    </row>
    <row r="502" spans="1:60" ht="15.75" x14ac:dyDescent="0.25">
      <c r="A502" s="21">
        <v>2013</v>
      </c>
      <c r="B502" t="s">
        <v>33</v>
      </c>
      <c r="C502" s="14">
        <v>14.144</v>
      </c>
      <c r="D502" s="14">
        <v>4.2720000000000002</v>
      </c>
      <c r="E502" s="14">
        <v>9.19</v>
      </c>
      <c r="F502" s="14">
        <v>10.409000000000001</v>
      </c>
      <c r="G502" s="14">
        <v>24.626000000000001</v>
      </c>
      <c r="H502" s="14">
        <v>4.5780000000000003</v>
      </c>
      <c r="I502" s="14">
        <v>5.0860000000000003</v>
      </c>
      <c r="J502" s="14">
        <v>4.8330000000000002</v>
      </c>
      <c r="K502" s="14">
        <v>11.273999999999999</v>
      </c>
      <c r="L502" s="14">
        <v>4.7469999999999999</v>
      </c>
      <c r="M502" s="14">
        <v>7.9980000000000002</v>
      </c>
      <c r="N502" s="14">
        <v>38.801000000000002</v>
      </c>
      <c r="O502" s="14">
        <v>107.82299999999999</v>
      </c>
      <c r="P502" s="14">
        <v>23.465</v>
      </c>
      <c r="Q502" s="14">
        <v>65.484999999999999</v>
      </c>
      <c r="R502" s="14">
        <v>74.888999999999996</v>
      </c>
      <c r="S502" s="14">
        <v>84.906999999999996</v>
      </c>
      <c r="T502" s="14">
        <v>79.915999999999997</v>
      </c>
      <c r="U502" s="14">
        <v>18.449000000000002</v>
      </c>
      <c r="V502" s="14">
        <v>19.192</v>
      </c>
      <c r="W502" s="14">
        <v>18.821999999999999</v>
      </c>
      <c r="X502" s="14">
        <v>47.079000000000001</v>
      </c>
      <c r="Y502" s="14">
        <v>7.1210000000000004</v>
      </c>
      <c r="Z502" s="14">
        <v>27.024999999999999</v>
      </c>
      <c r="AA502" s="14">
        <v>89.442999999999998</v>
      </c>
      <c r="AB502" s="14">
        <v>61.645000000000003</v>
      </c>
      <c r="AC502" s="14">
        <v>75.492000000000004</v>
      </c>
      <c r="AD502" s="14">
        <v>430.26799999999997</v>
      </c>
      <c r="AE502" s="14">
        <v>386.96300000000002</v>
      </c>
      <c r="AF502" s="14">
        <v>408.67</v>
      </c>
      <c r="AG502" s="14">
        <v>8.8140000000000001</v>
      </c>
      <c r="AH502" s="19">
        <v>10.6890177714135</v>
      </c>
      <c r="AI502" s="19">
        <v>1.9058800210409199</v>
      </c>
      <c r="AJ502" s="19">
        <v>6.3711872426344902</v>
      </c>
      <c r="AK502" s="14">
        <v>10.454000000000001</v>
      </c>
      <c r="AL502" s="14">
        <v>1.4239999999999999</v>
      </c>
      <c r="AM502" s="14">
        <v>5.9219999999999997</v>
      </c>
      <c r="AN502" s="14">
        <v>55.62</v>
      </c>
      <c r="AO502" s="14">
        <v>45.097999999999999</v>
      </c>
      <c r="AP502" s="14">
        <v>50.475000000000001</v>
      </c>
      <c r="AQ502" s="14">
        <v>4.1680000000000001</v>
      </c>
      <c r="AR502" s="14">
        <v>1.6279999999999999</v>
      </c>
      <c r="AS502" s="14">
        <v>2.8929999999999998</v>
      </c>
      <c r="AT502" s="14">
        <v>5.6710000000000003</v>
      </c>
      <c r="AU502" s="14">
        <v>1.6950000000000001</v>
      </c>
      <c r="AV502" s="14">
        <v>3.6760000000000002</v>
      </c>
      <c r="AW502" s="14">
        <v>603.96100000000001</v>
      </c>
      <c r="AX502" s="14">
        <v>465.834</v>
      </c>
      <c r="AY502" s="14">
        <v>534.91</v>
      </c>
      <c r="AZ502" s="14">
        <v>6.04</v>
      </c>
      <c r="BA502" s="14">
        <v>4.6580000000000004</v>
      </c>
      <c r="BB502" s="14">
        <v>5.3490000000000002</v>
      </c>
      <c r="BC502" s="14">
        <v>10.914</v>
      </c>
      <c r="BD502" s="14">
        <v>3.8730000000000002</v>
      </c>
      <c r="BE502" s="14">
        <v>11.917</v>
      </c>
      <c r="BF502" s="14">
        <v>13.571</v>
      </c>
      <c r="BG502" s="14">
        <v>27.006</v>
      </c>
      <c r="BH502" s="15">
        <v>8.2369820237994773</v>
      </c>
    </row>
    <row r="503" spans="1:60" ht="15.75" x14ac:dyDescent="0.25">
      <c r="A503" s="21">
        <v>2013</v>
      </c>
      <c r="B503" t="s">
        <v>7</v>
      </c>
      <c r="C503" s="14">
        <v>19.186</v>
      </c>
      <c r="D503" s="14">
        <v>4.8049999999999997</v>
      </c>
      <c r="E503" s="14">
        <v>11.949</v>
      </c>
      <c r="F503" s="14">
        <v>8.7669999999999995</v>
      </c>
      <c r="G503" s="14">
        <v>21.661000000000001</v>
      </c>
      <c r="H503" s="14">
        <v>5.1539999999999999</v>
      </c>
      <c r="I503" s="14">
        <v>3.3919999999999999</v>
      </c>
      <c r="J503" s="14">
        <v>4.2670000000000003</v>
      </c>
      <c r="K503" s="14">
        <v>8.8770000000000007</v>
      </c>
      <c r="L503" s="14">
        <v>4.8049999999999997</v>
      </c>
      <c r="M503" s="14">
        <v>6.8280000000000003</v>
      </c>
      <c r="N503" s="14">
        <v>69.207999999999998</v>
      </c>
      <c r="O503" s="14">
        <v>120.84</v>
      </c>
      <c r="P503" s="14">
        <v>25.722999999999999</v>
      </c>
      <c r="Q503" s="14">
        <v>72.974000000000004</v>
      </c>
      <c r="R503" s="14">
        <v>84.76</v>
      </c>
      <c r="S503" s="14">
        <v>76.602999999999994</v>
      </c>
      <c r="T503" s="14">
        <v>80.655000000000001</v>
      </c>
      <c r="U503" s="14">
        <v>13.172000000000001</v>
      </c>
      <c r="V503" s="14">
        <v>14.416</v>
      </c>
      <c r="W503" s="14">
        <v>13.798</v>
      </c>
      <c r="X503" s="14">
        <v>56.125</v>
      </c>
      <c r="Y503" s="14">
        <v>4.5229999999999997</v>
      </c>
      <c r="Z503" s="14">
        <v>30.157</v>
      </c>
      <c r="AA503" s="14">
        <v>83.900999999999996</v>
      </c>
      <c r="AB503" s="14">
        <v>60.774000000000001</v>
      </c>
      <c r="AC503" s="14">
        <v>72.405000000000001</v>
      </c>
      <c r="AD503" s="14">
        <v>452.72199999999998</v>
      </c>
      <c r="AE503" s="14">
        <v>360.96800000000002</v>
      </c>
      <c r="AF503" s="14">
        <v>406.69</v>
      </c>
      <c r="AG503" s="14">
        <v>16.036000000000001</v>
      </c>
      <c r="AH503" s="19">
        <v>11.5142815472124</v>
      </c>
      <c r="AI503" s="19">
        <v>2.33261540614722</v>
      </c>
      <c r="AJ503" s="19">
        <v>6.9529209993665102</v>
      </c>
      <c r="AK503" s="14">
        <v>12.885999999999999</v>
      </c>
      <c r="AL503" s="14">
        <v>1.9790000000000001</v>
      </c>
      <c r="AM503" s="14">
        <v>7.3970000000000002</v>
      </c>
      <c r="AN503" s="14">
        <v>62.710999999999999</v>
      </c>
      <c r="AO503" s="14">
        <v>37.594999999999999</v>
      </c>
      <c r="AP503" s="14">
        <v>50.072000000000003</v>
      </c>
      <c r="AQ503" s="14">
        <v>4.2949999999999999</v>
      </c>
      <c r="AR503" s="14">
        <v>1.9790000000000001</v>
      </c>
      <c r="AS503" s="14">
        <v>3.129</v>
      </c>
      <c r="AT503" s="14">
        <v>11.454000000000001</v>
      </c>
      <c r="AU503" s="14">
        <v>3.6749999999999998</v>
      </c>
      <c r="AV503" s="14">
        <v>7.5389999999999997</v>
      </c>
      <c r="AW503" s="14">
        <v>643.71799999999996</v>
      </c>
      <c r="AX503" s="14">
        <v>435.59300000000002</v>
      </c>
      <c r="AY503" s="14">
        <v>539.12400000000002</v>
      </c>
      <c r="AZ503" s="14">
        <v>6.4370000000000003</v>
      </c>
      <c r="BA503" s="14">
        <v>4.3559999999999999</v>
      </c>
      <c r="BB503" s="14">
        <v>5.391</v>
      </c>
      <c r="BC503" s="14">
        <v>3.1440000000000001</v>
      </c>
      <c r="BD503" s="14">
        <v>6.2880000000000003</v>
      </c>
      <c r="BE503" s="14">
        <v>14.157</v>
      </c>
      <c r="BF503" s="14">
        <v>16.515999999999998</v>
      </c>
      <c r="BG503" s="14">
        <v>24.408000000000001</v>
      </c>
      <c r="BH503" s="15">
        <v>5.288422422911073</v>
      </c>
    </row>
    <row r="504" spans="1:60" ht="15.75" x14ac:dyDescent="0.25">
      <c r="A504" s="21">
        <v>2013</v>
      </c>
      <c r="B504" t="s">
        <v>8</v>
      </c>
      <c r="C504" s="14">
        <v>12.609</v>
      </c>
      <c r="D504" s="14">
        <v>1.881</v>
      </c>
      <c r="E504" s="14">
        <v>7.1449999999999996</v>
      </c>
      <c r="F504" s="14">
        <v>17.552</v>
      </c>
      <c r="G504" s="14">
        <v>12.082000000000001</v>
      </c>
      <c r="H504" s="14">
        <v>3.0840000000000001</v>
      </c>
      <c r="I504" s="14">
        <v>2.3319999999999999</v>
      </c>
      <c r="J504" s="14">
        <v>2.7010000000000001</v>
      </c>
      <c r="K504" s="14">
        <v>4.0990000000000002</v>
      </c>
      <c r="L504" s="14">
        <v>3.0840000000000001</v>
      </c>
      <c r="M504" s="14">
        <v>3.5819999999999999</v>
      </c>
      <c r="N504" s="14">
        <v>54.451000000000001</v>
      </c>
      <c r="O504" s="14">
        <v>69.135000000000005</v>
      </c>
      <c r="P504" s="14">
        <v>15.157</v>
      </c>
      <c r="Q504" s="14">
        <v>41.662999999999997</v>
      </c>
      <c r="R504" s="14">
        <v>44.345999999999997</v>
      </c>
      <c r="S504" s="14">
        <v>54.534999999999997</v>
      </c>
      <c r="T504" s="14">
        <v>49.536000000000001</v>
      </c>
      <c r="U504" s="14">
        <v>10.500999999999999</v>
      </c>
      <c r="V504" s="14">
        <v>12.675000000000001</v>
      </c>
      <c r="W504" s="14">
        <v>11.608000000000001</v>
      </c>
      <c r="X504" s="14">
        <v>15.459</v>
      </c>
      <c r="Y504" s="14">
        <v>3.0459999999999998</v>
      </c>
      <c r="Z504" s="14">
        <v>9.1560000000000006</v>
      </c>
      <c r="AA504" s="14">
        <v>46.689</v>
      </c>
      <c r="AB504" s="14">
        <v>35.128</v>
      </c>
      <c r="AC504" s="14">
        <v>40.801000000000002</v>
      </c>
      <c r="AD504" s="14">
        <v>323.58100000000002</v>
      </c>
      <c r="AE504" s="14">
        <v>285.34899999999999</v>
      </c>
      <c r="AF504" s="14">
        <v>304.14699999999999</v>
      </c>
      <c r="AG504" s="14">
        <v>10.15</v>
      </c>
      <c r="AH504" s="19">
        <v>11.390074392042401</v>
      </c>
      <c r="AI504" s="19">
        <v>2.8868693633875702</v>
      </c>
      <c r="AJ504" s="19">
        <v>7.0771788315236099</v>
      </c>
      <c r="AK504" s="14">
        <v>10.189</v>
      </c>
      <c r="AL504" s="14">
        <v>2.0310000000000001</v>
      </c>
      <c r="AM504" s="14">
        <v>6.0339999999999998</v>
      </c>
      <c r="AN504" s="14">
        <v>67.573999999999998</v>
      </c>
      <c r="AO504" s="14">
        <v>57.807000000000002</v>
      </c>
      <c r="AP504" s="14">
        <v>62.619</v>
      </c>
      <c r="AQ504" s="14">
        <v>3.7090000000000001</v>
      </c>
      <c r="AR504" s="14">
        <v>1.9930000000000001</v>
      </c>
      <c r="AS504" s="14">
        <v>2.835</v>
      </c>
      <c r="AT504" s="14">
        <v>7.1440000000000001</v>
      </c>
      <c r="AU504" s="14">
        <v>2.3319999999999999</v>
      </c>
      <c r="AV504" s="14">
        <v>4.6929999999999996</v>
      </c>
      <c r="AW504" s="14">
        <v>496.67200000000003</v>
      </c>
      <c r="AX504" s="14">
        <v>390.92099999999999</v>
      </c>
      <c r="AY504" s="14">
        <v>442.88900000000001</v>
      </c>
      <c r="AZ504" s="14">
        <v>4.9669999999999996</v>
      </c>
      <c r="BA504" s="14">
        <v>3.9089999999999998</v>
      </c>
      <c r="BB504" s="14">
        <v>4.4290000000000003</v>
      </c>
      <c r="BC504" s="14">
        <v>40.332999999999998</v>
      </c>
      <c r="BD504" s="14">
        <v>32.512</v>
      </c>
      <c r="BE504" s="14">
        <v>17.256</v>
      </c>
      <c r="BF504" s="14">
        <v>20.795999999999999</v>
      </c>
      <c r="BG504" s="14">
        <v>45.161000000000001</v>
      </c>
      <c r="BH504" s="15">
        <v>5.5358079366004311</v>
      </c>
    </row>
    <row r="505" spans="1:60" ht="15.75" x14ac:dyDescent="0.25">
      <c r="A505" s="21">
        <v>2013</v>
      </c>
      <c r="B505" t="s">
        <v>9</v>
      </c>
      <c r="C505" s="14">
        <v>19.154</v>
      </c>
      <c r="D505" s="14">
        <v>6.0830000000000002</v>
      </c>
      <c r="E505" s="14">
        <v>12.577999999999999</v>
      </c>
      <c r="F505" s="14">
        <v>12.881</v>
      </c>
      <c r="G505" s="14">
        <v>21.154</v>
      </c>
      <c r="H505" s="14">
        <v>7.1189999999999998</v>
      </c>
      <c r="I505" s="14">
        <v>5.3570000000000002</v>
      </c>
      <c r="J505" s="14">
        <v>6.2329999999999997</v>
      </c>
      <c r="K505" s="14">
        <v>11.865</v>
      </c>
      <c r="L505" s="14">
        <v>6.641</v>
      </c>
      <c r="M505" s="14">
        <v>9.2650000000000006</v>
      </c>
      <c r="N505" s="14">
        <v>49.750999999999998</v>
      </c>
      <c r="O505" s="14">
        <v>196.79300000000001</v>
      </c>
      <c r="P505" s="14">
        <v>37.389000000000003</v>
      </c>
      <c r="Q505" s="14">
        <v>116.989</v>
      </c>
      <c r="R505" s="14">
        <v>62.094000000000001</v>
      </c>
      <c r="S505" s="14">
        <v>70.870999999999995</v>
      </c>
      <c r="T505" s="14">
        <v>66.537999999999997</v>
      </c>
      <c r="U505" s="14">
        <v>16.271999999999998</v>
      </c>
      <c r="V505" s="14">
        <v>20.09</v>
      </c>
      <c r="W505" s="14">
        <v>18.193000000000001</v>
      </c>
      <c r="X505" s="14">
        <v>109.16</v>
      </c>
      <c r="Y505" s="14">
        <v>10.324</v>
      </c>
      <c r="Z505" s="14">
        <v>59.688000000000002</v>
      </c>
      <c r="AA505" s="14">
        <v>103.566</v>
      </c>
      <c r="AB505" s="14">
        <v>72.600999999999999</v>
      </c>
      <c r="AC505" s="14">
        <v>88.128</v>
      </c>
      <c r="AD505" s="14">
        <v>470.65199999999999</v>
      </c>
      <c r="AE505" s="14">
        <v>405.976</v>
      </c>
      <c r="AF505" s="14">
        <v>438.42200000000003</v>
      </c>
      <c r="AG505" s="14">
        <v>11.244</v>
      </c>
      <c r="AH505" s="19">
        <v>15.707217466425799</v>
      </c>
      <c r="AI505" s="19">
        <v>4.6382476082103201</v>
      </c>
      <c r="AJ505" s="19">
        <v>10.2375102375102</v>
      </c>
      <c r="AK505" s="14">
        <v>14.182</v>
      </c>
      <c r="AL505" s="14">
        <v>3.2370000000000001</v>
      </c>
      <c r="AM505" s="14">
        <v>8.7029999999999994</v>
      </c>
      <c r="AN505" s="14">
        <v>71.022000000000006</v>
      </c>
      <c r="AO505" s="14">
        <v>55.19</v>
      </c>
      <c r="AP505" s="14">
        <v>63.168999999999997</v>
      </c>
      <c r="AQ505" s="14">
        <v>4.2380000000000004</v>
      </c>
      <c r="AR505" s="14">
        <v>1.6739999999999999</v>
      </c>
      <c r="AS505" s="14">
        <v>2.948</v>
      </c>
      <c r="AT505" s="14">
        <v>6.1589999999999998</v>
      </c>
      <c r="AU505" s="14">
        <v>1.228</v>
      </c>
      <c r="AV505" s="14">
        <v>3.6779999999999999</v>
      </c>
      <c r="AW505" s="14">
        <v>746.88499999999999</v>
      </c>
      <c r="AX505" s="14">
        <v>505.81</v>
      </c>
      <c r="AY505" s="14">
        <v>626.47</v>
      </c>
      <c r="AZ505" s="14">
        <v>7.4690000000000003</v>
      </c>
      <c r="BA505" s="14">
        <v>5.0579999999999998</v>
      </c>
      <c r="BB505" s="14">
        <v>6.2649999999999997</v>
      </c>
      <c r="BC505" s="14">
        <v>25.686</v>
      </c>
      <c r="BD505" s="14">
        <v>11.007999999999999</v>
      </c>
      <c r="BE505" s="14">
        <v>16.614999999999998</v>
      </c>
      <c r="BF505" s="14">
        <v>19.802</v>
      </c>
      <c r="BG505" s="14">
        <v>66.33</v>
      </c>
      <c r="BH505" s="15">
        <v>9.8362777454216008</v>
      </c>
    </row>
    <row r="506" spans="1:60" ht="15.75" x14ac:dyDescent="0.25">
      <c r="A506" s="21">
        <v>2013</v>
      </c>
      <c r="B506" t="s">
        <v>34</v>
      </c>
      <c r="C506" s="14">
        <v>9.1460000000000008</v>
      </c>
      <c r="D506" s="14">
        <v>3.2570000000000001</v>
      </c>
      <c r="E506" s="14">
        <v>6.0739999999999998</v>
      </c>
      <c r="F506" s="14">
        <v>9.6940000000000008</v>
      </c>
      <c r="G506" s="14">
        <v>21.902999999999999</v>
      </c>
      <c r="H506" s="14">
        <v>6.9909999999999997</v>
      </c>
      <c r="I506" s="14">
        <v>6.4509999999999996</v>
      </c>
      <c r="J506" s="14">
        <v>6.7089999999999996</v>
      </c>
      <c r="K506" s="14">
        <v>8.6869999999999994</v>
      </c>
      <c r="L506" s="14">
        <v>5.6529999999999996</v>
      </c>
      <c r="M506" s="14">
        <v>7.1040000000000001</v>
      </c>
      <c r="N506" s="14">
        <v>45.878</v>
      </c>
      <c r="O506" s="14">
        <v>72.570999999999998</v>
      </c>
      <c r="P506" s="14">
        <v>18.681000000000001</v>
      </c>
      <c r="Q506" s="14">
        <v>44.531999999999996</v>
      </c>
      <c r="R506" s="14">
        <v>109.797</v>
      </c>
      <c r="S506" s="14">
        <v>98.153000000000006</v>
      </c>
      <c r="T506" s="14">
        <v>103.72199999999999</v>
      </c>
      <c r="U506" s="14">
        <v>13.295</v>
      </c>
      <c r="V506" s="14">
        <v>19.143000000000001</v>
      </c>
      <c r="W506" s="14">
        <v>16.346</v>
      </c>
      <c r="X506" s="14">
        <v>21.524000000000001</v>
      </c>
      <c r="Y506" s="14">
        <v>3.2149999999999999</v>
      </c>
      <c r="Z506" s="14">
        <v>11.983000000000001</v>
      </c>
      <c r="AA506" s="14">
        <v>106.381</v>
      </c>
      <c r="AB506" s="14">
        <v>97.522999999999996</v>
      </c>
      <c r="AC506" s="14">
        <v>101.771</v>
      </c>
      <c r="AD506" s="14">
        <v>538.92100000000005</v>
      </c>
      <c r="AE506" s="14">
        <v>505.53899999999999</v>
      </c>
      <c r="AF506" s="14">
        <v>521.54899999999998</v>
      </c>
      <c r="AG506" s="14">
        <v>12.951000000000001</v>
      </c>
      <c r="AH506" s="19">
        <v>9.7307644115286909</v>
      </c>
      <c r="AI506" s="19">
        <v>2.9583769805997702</v>
      </c>
      <c r="AJ506" s="19">
        <v>6.3594111586914099</v>
      </c>
      <c r="AK506" s="14">
        <v>7.931</v>
      </c>
      <c r="AL506" s="14">
        <v>1.66</v>
      </c>
      <c r="AM506" s="14">
        <v>4.6589999999999998</v>
      </c>
      <c r="AN506" s="14">
        <v>67.781000000000006</v>
      </c>
      <c r="AO506" s="14">
        <v>51.503999999999998</v>
      </c>
      <c r="AP506" s="14">
        <v>59.332000000000001</v>
      </c>
      <c r="AQ506" s="14">
        <v>0.71099999999999997</v>
      </c>
      <c r="AR506" s="14">
        <v>0.378</v>
      </c>
      <c r="AS506" s="14">
        <v>0.53700000000000003</v>
      </c>
      <c r="AT506" s="14">
        <v>8.3889999999999993</v>
      </c>
      <c r="AU506" s="14">
        <v>0.90400000000000003</v>
      </c>
      <c r="AV506" s="14">
        <v>4.484</v>
      </c>
      <c r="AW506" s="14">
        <v>680.60299999999995</v>
      </c>
      <c r="AX506" s="14">
        <v>576.45899999999995</v>
      </c>
      <c r="AY506" s="14">
        <v>626.45500000000004</v>
      </c>
      <c r="AZ506" s="14">
        <v>6.806</v>
      </c>
      <c r="BA506" s="14">
        <v>5.7649999999999997</v>
      </c>
      <c r="BB506" s="14">
        <v>6.2649999999999997</v>
      </c>
      <c r="BC506" s="14">
        <v>32.167000000000002</v>
      </c>
      <c r="BD506" s="14">
        <v>6.6449999999999996</v>
      </c>
      <c r="BE506" s="14">
        <v>12.996</v>
      </c>
      <c r="BF506" s="14">
        <v>14.864000000000001</v>
      </c>
      <c r="BG506" s="14">
        <v>41.923000000000002</v>
      </c>
      <c r="BH506" s="15">
        <v>7.5168061664288555</v>
      </c>
    </row>
    <row r="507" spans="1:60" ht="15.75" x14ac:dyDescent="0.25">
      <c r="A507" s="21">
        <v>2013</v>
      </c>
      <c r="B507" t="s">
        <v>10</v>
      </c>
      <c r="C507" s="14">
        <v>25.033999999999999</v>
      </c>
      <c r="D507" s="14">
        <v>4.8520000000000003</v>
      </c>
      <c r="E507" s="14">
        <v>14.808</v>
      </c>
      <c r="F507" s="14">
        <v>9.2479999999999993</v>
      </c>
      <c r="G507" s="14">
        <v>15.193</v>
      </c>
      <c r="H507" s="14">
        <v>4.6360000000000001</v>
      </c>
      <c r="I507" s="14">
        <v>3.1589999999999998</v>
      </c>
      <c r="J507" s="14">
        <v>3.8879999999999999</v>
      </c>
      <c r="K507" s="14">
        <v>9.2720000000000002</v>
      </c>
      <c r="L507" s="14">
        <v>4.6260000000000003</v>
      </c>
      <c r="M507" s="14">
        <v>6.9180000000000001</v>
      </c>
      <c r="N507" s="14">
        <v>34.011000000000003</v>
      </c>
      <c r="O507" s="14">
        <v>140.93100000000001</v>
      </c>
      <c r="P507" s="14">
        <v>26.742000000000001</v>
      </c>
      <c r="Q507" s="14">
        <v>83.244</v>
      </c>
      <c r="R507" s="14">
        <v>62.121000000000002</v>
      </c>
      <c r="S507" s="14">
        <v>67.813999999999993</v>
      </c>
      <c r="T507" s="14">
        <v>65.006</v>
      </c>
      <c r="U507" s="14">
        <v>15.183</v>
      </c>
      <c r="V507" s="14">
        <v>16.7</v>
      </c>
      <c r="W507" s="14">
        <v>15.951000000000001</v>
      </c>
      <c r="X507" s="14">
        <v>51.225999999999999</v>
      </c>
      <c r="Y507" s="14">
        <v>5.4160000000000004</v>
      </c>
      <c r="Z507" s="14">
        <v>28.071999999999999</v>
      </c>
      <c r="AA507" s="14">
        <v>95.382999999999996</v>
      </c>
      <c r="AB507" s="14">
        <v>62.962000000000003</v>
      </c>
      <c r="AC507" s="14">
        <v>78.956000000000003</v>
      </c>
      <c r="AD507" s="14">
        <v>410.971</v>
      </c>
      <c r="AE507" s="14">
        <v>348.43599999999998</v>
      </c>
      <c r="AF507" s="14">
        <v>379.399</v>
      </c>
      <c r="AG507" s="14">
        <v>7.649</v>
      </c>
      <c r="AH507" s="19">
        <v>7.9348124637592701</v>
      </c>
      <c r="AI507" s="19">
        <v>1.8503726959005</v>
      </c>
      <c r="AJ507" s="19">
        <v>4.9085099757795696</v>
      </c>
      <c r="AK507" s="14">
        <v>9.0399999999999991</v>
      </c>
      <c r="AL507" s="14">
        <v>1.3540000000000001</v>
      </c>
      <c r="AM507" s="14">
        <v>5.1459999999999999</v>
      </c>
      <c r="AN507" s="14">
        <v>51.921999999999997</v>
      </c>
      <c r="AO507" s="14">
        <v>44.908000000000001</v>
      </c>
      <c r="AP507" s="14">
        <v>48.768000000000001</v>
      </c>
      <c r="AQ507" s="14">
        <v>2.202</v>
      </c>
      <c r="AR507" s="14">
        <v>1.2410000000000001</v>
      </c>
      <c r="AS507" s="14">
        <v>1.7150000000000001</v>
      </c>
      <c r="AT507" s="14">
        <v>3.94</v>
      </c>
      <c r="AU507" s="14">
        <v>1.1279999999999999</v>
      </c>
      <c r="AV507" s="14">
        <v>2.516</v>
      </c>
      <c r="AW507" s="14">
        <v>612.63199999999995</v>
      </c>
      <c r="AX507" s="14">
        <v>427.75900000000001</v>
      </c>
      <c r="AY507" s="14">
        <v>519.64400000000001</v>
      </c>
      <c r="AZ507" s="14">
        <v>6.1260000000000003</v>
      </c>
      <c r="BA507" s="14">
        <v>4.2779999999999996</v>
      </c>
      <c r="BB507" s="14">
        <v>5.1959999999999997</v>
      </c>
      <c r="BC507" s="14">
        <v>9.8460000000000001</v>
      </c>
      <c r="BD507" s="14">
        <v>7.6580000000000004</v>
      </c>
      <c r="BE507" s="14">
        <v>13.362</v>
      </c>
      <c r="BF507" s="14">
        <v>15.946999999999999</v>
      </c>
      <c r="BG507" s="14">
        <v>41.241999999999997</v>
      </c>
      <c r="BH507" s="15">
        <v>8.1108575513458518</v>
      </c>
    </row>
    <row r="508" spans="1:60" ht="15.75" x14ac:dyDescent="0.25">
      <c r="A508" s="21">
        <v>2013</v>
      </c>
      <c r="B508" t="s">
        <v>11</v>
      </c>
      <c r="C508" s="14">
        <v>19.437999999999999</v>
      </c>
      <c r="D508" s="14">
        <v>3.7519999999999998</v>
      </c>
      <c r="E508" s="14">
        <v>11.356999999999999</v>
      </c>
      <c r="F508" s="14">
        <v>9.8559999999999999</v>
      </c>
      <c r="G508" s="14">
        <v>17.78</v>
      </c>
      <c r="H508" s="14">
        <v>4.2690000000000001</v>
      </c>
      <c r="I508" s="14">
        <v>3.2869999999999999</v>
      </c>
      <c r="J508" s="14">
        <v>3.7629999999999999</v>
      </c>
      <c r="K508" s="14">
        <v>7.0549999999999997</v>
      </c>
      <c r="L508" s="14">
        <v>4.1840000000000002</v>
      </c>
      <c r="M508" s="14">
        <v>5.5759999999999996</v>
      </c>
      <c r="N508" s="14">
        <v>53.667000000000002</v>
      </c>
      <c r="O508" s="14">
        <v>80.186000000000007</v>
      </c>
      <c r="P508" s="14">
        <v>18.361000000000001</v>
      </c>
      <c r="Q508" s="14">
        <v>48.387999999999998</v>
      </c>
      <c r="R508" s="14">
        <v>81.914000000000001</v>
      </c>
      <c r="S508" s="14">
        <v>81.811999999999998</v>
      </c>
      <c r="T508" s="14">
        <v>81.861000000000004</v>
      </c>
      <c r="U508" s="14">
        <v>15.981</v>
      </c>
      <c r="V508" s="14">
        <v>20.187000000000001</v>
      </c>
      <c r="W508" s="14">
        <v>18.148</v>
      </c>
      <c r="X508" s="14">
        <v>21.837</v>
      </c>
      <c r="Y508" s="14">
        <v>2.4239999999999999</v>
      </c>
      <c r="Z508" s="14">
        <v>11.836</v>
      </c>
      <c r="AA508" s="14">
        <v>70.131</v>
      </c>
      <c r="AB508" s="14">
        <v>56.113</v>
      </c>
      <c r="AC508" s="14">
        <v>62.927</v>
      </c>
      <c r="AD508" s="14">
        <v>419.41300000000001</v>
      </c>
      <c r="AE508" s="14">
        <v>362.077</v>
      </c>
      <c r="AF508" s="14">
        <v>389.89400000000001</v>
      </c>
      <c r="AG508" s="14">
        <v>11.183</v>
      </c>
      <c r="AH508" s="19">
        <v>13.654518967573701</v>
      </c>
      <c r="AI508" s="19">
        <v>3.6158997284547501</v>
      </c>
      <c r="AJ508" s="19">
        <v>8.5724159300490896</v>
      </c>
      <c r="AK508" s="14">
        <v>10.019</v>
      </c>
      <c r="AL508" s="14">
        <v>2.2250000000000001</v>
      </c>
      <c r="AM508" s="14">
        <v>6.0039999999999996</v>
      </c>
      <c r="AN508" s="14">
        <v>50.164000000000001</v>
      </c>
      <c r="AO508" s="14">
        <v>43.164000000000001</v>
      </c>
      <c r="AP508" s="14">
        <v>46.575000000000003</v>
      </c>
      <c r="AQ508" s="14">
        <v>0.67</v>
      </c>
      <c r="AR508" s="14">
        <v>0.29899999999999999</v>
      </c>
      <c r="AS508" s="14">
        <v>0.47899999999999998</v>
      </c>
      <c r="AT508" s="14">
        <v>2.4689999999999999</v>
      </c>
      <c r="AU508" s="14">
        <v>0.39800000000000002</v>
      </c>
      <c r="AV508" s="14">
        <v>1.403</v>
      </c>
      <c r="AW508" s="14">
        <v>554.77200000000005</v>
      </c>
      <c r="AX508" s="14">
        <v>429.14699999999999</v>
      </c>
      <c r="AY508" s="14">
        <v>490.16</v>
      </c>
      <c r="AZ508" s="14">
        <v>5.548</v>
      </c>
      <c r="BA508" s="14">
        <v>4.2910000000000004</v>
      </c>
      <c r="BB508" s="14">
        <v>4.9020000000000001</v>
      </c>
      <c r="BC508" s="14">
        <v>10.855</v>
      </c>
      <c r="BD508" s="14">
        <v>6.7839999999999998</v>
      </c>
      <c r="BE508" s="14">
        <v>11.25</v>
      </c>
      <c r="BF508" s="14">
        <v>13.788</v>
      </c>
      <c r="BG508" s="14">
        <v>34.915999999999997</v>
      </c>
      <c r="BH508" s="15">
        <v>7.204598680008516</v>
      </c>
    </row>
    <row r="509" spans="1:60" ht="15.75" x14ac:dyDescent="0.25">
      <c r="A509" s="21">
        <v>2013</v>
      </c>
      <c r="B509" t="s">
        <v>12</v>
      </c>
      <c r="C509" s="14">
        <v>13.537000000000001</v>
      </c>
      <c r="D509" s="14">
        <v>3.423</v>
      </c>
      <c r="E509" s="14">
        <v>8.3610000000000007</v>
      </c>
      <c r="F509" s="14">
        <v>14.144</v>
      </c>
      <c r="G509" s="14">
        <v>10.387</v>
      </c>
      <c r="H509" s="14">
        <v>2.88</v>
      </c>
      <c r="I509" s="14">
        <v>2.1739999999999999</v>
      </c>
      <c r="J509" s="14">
        <v>2.5169999999999999</v>
      </c>
      <c r="K509" s="14">
        <v>5.8760000000000003</v>
      </c>
      <c r="L509" s="14">
        <v>3.097</v>
      </c>
      <c r="M509" s="14">
        <v>4.4459999999999997</v>
      </c>
      <c r="N509" s="14">
        <v>42.524000000000001</v>
      </c>
      <c r="O509" s="14">
        <v>178.8</v>
      </c>
      <c r="P509" s="14">
        <v>33.418999999999997</v>
      </c>
      <c r="Q509" s="14">
        <v>105.08</v>
      </c>
      <c r="R509" s="14">
        <v>68.835999999999999</v>
      </c>
      <c r="S509" s="14">
        <v>67.924000000000007</v>
      </c>
      <c r="T509" s="14">
        <v>68.367000000000004</v>
      </c>
      <c r="U509" s="14">
        <v>15.092000000000001</v>
      </c>
      <c r="V509" s="14">
        <v>18.963999999999999</v>
      </c>
      <c r="W509" s="14">
        <v>17.085000000000001</v>
      </c>
      <c r="X509" s="14">
        <v>115.84</v>
      </c>
      <c r="Y509" s="14">
        <v>12.497999999999999</v>
      </c>
      <c r="Z509" s="14">
        <v>63.222000000000001</v>
      </c>
      <c r="AA509" s="14">
        <v>62.671999999999997</v>
      </c>
      <c r="AB509" s="14">
        <v>48.308</v>
      </c>
      <c r="AC509" s="14">
        <v>55.28</v>
      </c>
      <c r="AD509" s="14">
        <v>363.87900000000002</v>
      </c>
      <c r="AE509" s="14">
        <v>314.678</v>
      </c>
      <c r="AF509" s="14">
        <v>338.70100000000002</v>
      </c>
      <c r="AG509" s="14">
        <v>9.1590000000000007</v>
      </c>
      <c r="AH509" s="19">
        <v>4.6073771539488204</v>
      </c>
      <c r="AI509" s="19">
        <v>3.6153289949385399</v>
      </c>
      <c r="AJ509" s="19">
        <v>4.1045667703069801</v>
      </c>
      <c r="AK509" s="14">
        <v>3.9750000000000001</v>
      </c>
      <c r="AL509" s="14">
        <v>1.9019999999999999</v>
      </c>
      <c r="AM509" s="14">
        <v>2.9079999999999999</v>
      </c>
      <c r="AN509" s="14">
        <v>64.515000000000001</v>
      </c>
      <c r="AO509" s="14">
        <v>52.165999999999997</v>
      </c>
      <c r="AP509" s="14">
        <v>58.271999999999998</v>
      </c>
      <c r="AQ509" s="14">
        <v>4.32</v>
      </c>
      <c r="AR509" s="14">
        <v>2.7170000000000001</v>
      </c>
      <c r="AS509" s="14">
        <v>3.4950000000000001</v>
      </c>
      <c r="AT509" s="14">
        <v>7.6040000000000001</v>
      </c>
      <c r="AU509" s="14">
        <v>2.6080000000000001</v>
      </c>
      <c r="AV509" s="14">
        <v>5.0330000000000004</v>
      </c>
      <c r="AW509" s="14">
        <v>622.17100000000005</v>
      </c>
      <c r="AX509" s="14">
        <v>414.01100000000002</v>
      </c>
      <c r="AY509" s="14">
        <v>516.42600000000004</v>
      </c>
      <c r="AZ509" s="14">
        <v>6.2220000000000004</v>
      </c>
      <c r="BA509" s="14">
        <v>4.1399999999999997</v>
      </c>
      <c r="BB509" s="14">
        <v>5.1639999999999997</v>
      </c>
      <c r="BC509" s="14">
        <v>19.073</v>
      </c>
      <c r="BD509" s="14">
        <v>14.555999999999999</v>
      </c>
      <c r="BE509" s="14">
        <v>17.795000000000002</v>
      </c>
      <c r="BF509" s="14">
        <v>20.602</v>
      </c>
      <c r="BG509" s="14">
        <v>53.703000000000003</v>
      </c>
      <c r="BH509" s="15">
        <v>6.5298052043157737</v>
      </c>
    </row>
    <row r="510" spans="1:60" ht="15.75" x14ac:dyDescent="0.25">
      <c r="A510" s="21">
        <v>2013</v>
      </c>
      <c r="B510" t="s">
        <v>13</v>
      </c>
      <c r="C510" s="14">
        <v>12.199</v>
      </c>
      <c r="D510" s="14">
        <v>2.78</v>
      </c>
      <c r="E510" s="14">
        <v>7.3280000000000003</v>
      </c>
      <c r="F510" s="14">
        <v>9.9380000000000006</v>
      </c>
      <c r="G510" s="14">
        <v>13.209</v>
      </c>
      <c r="H510" s="14">
        <v>3.9209999999999998</v>
      </c>
      <c r="I510" s="14">
        <v>3.2549999999999999</v>
      </c>
      <c r="J510" s="14">
        <v>3.5760000000000001</v>
      </c>
      <c r="K510" s="14">
        <v>3.7759999999999998</v>
      </c>
      <c r="L510" s="14">
        <v>2.78</v>
      </c>
      <c r="M510" s="14">
        <v>3.2610000000000001</v>
      </c>
      <c r="N510" s="14">
        <v>36.299999999999997</v>
      </c>
      <c r="O510" s="14">
        <v>73.191999999999993</v>
      </c>
      <c r="P510" s="14">
        <v>18.713999999999999</v>
      </c>
      <c r="Q510" s="14">
        <v>45.055999999999997</v>
      </c>
      <c r="R510" s="14">
        <v>63.753</v>
      </c>
      <c r="S510" s="14">
        <v>68.55</v>
      </c>
      <c r="T510" s="14">
        <v>66.269000000000005</v>
      </c>
      <c r="U510" s="14">
        <v>11.327</v>
      </c>
      <c r="V510" s="14">
        <v>15.731</v>
      </c>
      <c r="W510" s="14">
        <v>13.603999999999999</v>
      </c>
      <c r="X510" s="14">
        <v>11.618</v>
      </c>
      <c r="Y510" s="14">
        <v>2.0339999999999998</v>
      </c>
      <c r="Z510" s="14">
        <v>6.6619999999999999</v>
      </c>
      <c r="AA510" s="14">
        <v>76.096999999999994</v>
      </c>
      <c r="AB510" s="14">
        <v>65.77</v>
      </c>
      <c r="AC510" s="14">
        <v>70.757000000000005</v>
      </c>
      <c r="AD510" s="14">
        <v>414.03</v>
      </c>
      <c r="AE510" s="14">
        <v>367.63400000000001</v>
      </c>
      <c r="AF510" s="14">
        <v>390.178</v>
      </c>
      <c r="AG510" s="14">
        <v>8.4960000000000004</v>
      </c>
      <c r="AH510" s="19">
        <v>5.4790446111639399</v>
      </c>
      <c r="AI510" s="19">
        <v>2.4710788730359701</v>
      </c>
      <c r="AJ510" s="19">
        <v>3.95323992116661</v>
      </c>
      <c r="AK510" s="14">
        <v>6.4619999999999997</v>
      </c>
      <c r="AL510" s="14">
        <v>1.5589999999999999</v>
      </c>
      <c r="AM510" s="14">
        <v>3.927</v>
      </c>
      <c r="AN510" s="14">
        <v>53.66</v>
      </c>
      <c r="AO510" s="14">
        <v>38.716000000000001</v>
      </c>
      <c r="AP510" s="14">
        <v>45.966999999999999</v>
      </c>
      <c r="AQ510" s="14">
        <v>2.3959999999999999</v>
      </c>
      <c r="AR510" s="14">
        <v>1.0169999999999999</v>
      </c>
      <c r="AS510" s="14">
        <v>1.6830000000000001</v>
      </c>
      <c r="AT510" s="14">
        <v>3.4129999999999998</v>
      </c>
      <c r="AU510" s="14">
        <v>0.47499999999999998</v>
      </c>
      <c r="AV510" s="14">
        <v>1.893</v>
      </c>
      <c r="AW510" s="14">
        <v>546.03800000000001</v>
      </c>
      <c r="AX510" s="14">
        <v>430.69099999999997</v>
      </c>
      <c r="AY510" s="14">
        <v>486.6</v>
      </c>
      <c r="AZ510" s="14">
        <v>5.46</v>
      </c>
      <c r="BA510" s="14">
        <v>4.3070000000000004</v>
      </c>
      <c r="BB510" s="14">
        <v>4.8659999999999997</v>
      </c>
      <c r="BC510" s="14">
        <v>11.733000000000001</v>
      </c>
      <c r="BD510" s="14">
        <v>2.5670000000000002</v>
      </c>
      <c r="BE510" s="14">
        <v>11.747999999999999</v>
      </c>
      <c r="BF510" s="14">
        <v>14.006</v>
      </c>
      <c r="BG510" s="14">
        <v>40.180999999999997</v>
      </c>
      <c r="BH510" s="15">
        <v>6.3907544534374221</v>
      </c>
    </row>
    <row r="511" spans="1:60" ht="15.75" x14ac:dyDescent="0.25">
      <c r="A511" s="21">
        <v>2013</v>
      </c>
      <c r="B511" t="s">
        <v>14</v>
      </c>
      <c r="C511" s="14">
        <v>23.081</v>
      </c>
      <c r="D511" s="14">
        <v>5.1909999999999998</v>
      </c>
      <c r="E511" s="14">
        <v>13.991</v>
      </c>
      <c r="F511" s="14">
        <v>10.579000000000001</v>
      </c>
      <c r="G511" s="14">
        <v>22.527999999999999</v>
      </c>
      <c r="H511" s="14">
        <v>6.2169999999999996</v>
      </c>
      <c r="I511" s="14">
        <v>4.7149999999999999</v>
      </c>
      <c r="J511" s="14">
        <v>5.4539999999999997</v>
      </c>
      <c r="K511" s="14">
        <v>8.6780000000000008</v>
      </c>
      <c r="L511" s="14">
        <v>4.9400000000000004</v>
      </c>
      <c r="M511" s="14">
        <v>6.7789999999999999</v>
      </c>
      <c r="N511" s="14">
        <v>63.35</v>
      </c>
      <c r="O511" s="14">
        <v>102.324</v>
      </c>
      <c r="P511" s="14">
        <v>18.783000000000001</v>
      </c>
      <c r="Q511" s="14">
        <v>59.939</v>
      </c>
      <c r="R511" s="14">
        <v>72.171000000000006</v>
      </c>
      <c r="S511" s="14">
        <v>68.536000000000001</v>
      </c>
      <c r="T511" s="14">
        <v>70.323999999999998</v>
      </c>
      <c r="U511" s="14">
        <v>14.377000000000001</v>
      </c>
      <c r="V511" s="14">
        <v>16.977</v>
      </c>
      <c r="W511" s="14">
        <v>15.698</v>
      </c>
      <c r="X511" s="14">
        <v>35.281999999999996</v>
      </c>
      <c r="Y511" s="14">
        <v>3.26</v>
      </c>
      <c r="Z511" s="14">
        <v>19.05</v>
      </c>
      <c r="AA511" s="14">
        <v>75.641999999999996</v>
      </c>
      <c r="AB511" s="14">
        <v>59.332999999999998</v>
      </c>
      <c r="AC511" s="14">
        <v>67.355000000000004</v>
      </c>
      <c r="AD511" s="14">
        <v>445.43400000000003</v>
      </c>
      <c r="AE511" s="14">
        <v>389.37400000000002</v>
      </c>
      <c r="AF511" s="14">
        <v>416.96199999999999</v>
      </c>
      <c r="AG511" s="14">
        <v>13.911</v>
      </c>
      <c r="AH511" s="19">
        <v>10.9383396959142</v>
      </c>
      <c r="AI511" s="19">
        <v>3.6522883653942202</v>
      </c>
      <c r="AJ511" s="19">
        <v>7.3211651463275098</v>
      </c>
      <c r="AK511" s="14">
        <v>10.103</v>
      </c>
      <c r="AL511" s="14">
        <v>2.282</v>
      </c>
      <c r="AM511" s="14">
        <v>6.1289999999999996</v>
      </c>
      <c r="AN511" s="14">
        <v>61.860999999999997</v>
      </c>
      <c r="AO511" s="14">
        <v>55.570999999999998</v>
      </c>
      <c r="AP511" s="14">
        <v>58.664999999999999</v>
      </c>
      <c r="AQ511" s="14">
        <v>2.383</v>
      </c>
      <c r="AR511" s="14">
        <v>1.1279999999999999</v>
      </c>
      <c r="AS511" s="14">
        <v>1.746</v>
      </c>
      <c r="AT511" s="14">
        <v>6.45</v>
      </c>
      <c r="AU511" s="14">
        <v>1.028</v>
      </c>
      <c r="AV511" s="14">
        <v>3.6949999999999998</v>
      </c>
      <c r="AW511" s="14">
        <v>614.12699999999995</v>
      </c>
      <c r="AX511" s="14">
        <v>468.34199999999998</v>
      </c>
      <c r="AY511" s="14">
        <v>540.12800000000004</v>
      </c>
      <c r="AZ511" s="14">
        <v>6.141</v>
      </c>
      <c r="BA511" s="14">
        <v>4.6829999999999998</v>
      </c>
      <c r="BB511" s="14">
        <v>5.4009999999999998</v>
      </c>
      <c r="BC511" s="14">
        <v>9.6020000000000003</v>
      </c>
      <c r="BD511" s="14">
        <v>4.5410000000000004</v>
      </c>
      <c r="BE511" s="14">
        <v>10.765000000000001</v>
      </c>
      <c r="BF511" s="14">
        <v>12.946999999999999</v>
      </c>
      <c r="BG511" s="14">
        <v>22.413</v>
      </c>
      <c r="BH511" s="15">
        <v>7.0665321916137671</v>
      </c>
    </row>
    <row r="512" spans="1:60" ht="15.75" x14ac:dyDescent="0.25">
      <c r="A512" s="21">
        <v>2013</v>
      </c>
      <c r="B512" t="s">
        <v>15</v>
      </c>
      <c r="C512" s="14">
        <v>14.086</v>
      </c>
      <c r="D512" s="14">
        <v>4</v>
      </c>
      <c r="E512" s="14">
        <v>8.9269999999999996</v>
      </c>
      <c r="F512" s="14">
        <v>9.3520000000000003</v>
      </c>
      <c r="G512" s="14">
        <v>13.564</v>
      </c>
      <c r="H512" s="14">
        <v>4.2990000000000004</v>
      </c>
      <c r="I512" s="14">
        <v>3.53</v>
      </c>
      <c r="J512" s="14">
        <v>3.9049999999999998</v>
      </c>
      <c r="K512" s="14">
        <v>3.92</v>
      </c>
      <c r="L512" s="14">
        <v>3.1930000000000001</v>
      </c>
      <c r="M512" s="14">
        <v>3.5470000000000002</v>
      </c>
      <c r="N512" s="14">
        <v>33.103999999999999</v>
      </c>
      <c r="O512" s="14">
        <v>83.730999999999995</v>
      </c>
      <c r="P512" s="14">
        <v>20.178999999999998</v>
      </c>
      <c r="Q512" s="14">
        <v>51.341000000000001</v>
      </c>
      <c r="R512" s="14">
        <v>78.875</v>
      </c>
      <c r="S512" s="14">
        <v>75.596999999999994</v>
      </c>
      <c r="T512" s="14">
        <v>77.197000000000003</v>
      </c>
      <c r="U512" s="14">
        <v>13.036</v>
      </c>
      <c r="V512" s="14">
        <v>15.613</v>
      </c>
      <c r="W512" s="14">
        <v>14.356</v>
      </c>
      <c r="X512" s="14">
        <v>36.188000000000002</v>
      </c>
      <c r="Y512" s="14">
        <v>5.6020000000000003</v>
      </c>
      <c r="Z512" s="14">
        <v>20.574999999999999</v>
      </c>
      <c r="AA512" s="14">
        <v>57.113999999999997</v>
      </c>
      <c r="AB512" s="14">
        <v>45.069000000000003</v>
      </c>
      <c r="AC512" s="14">
        <v>50.951999999999998</v>
      </c>
      <c r="AD512" s="14">
        <v>383.37599999999998</v>
      </c>
      <c r="AE512" s="14">
        <v>336.32600000000002</v>
      </c>
      <c r="AF512" s="14">
        <v>359.34399999999999</v>
      </c>
      <c r="AG512" s="14">
        <v>7.3209999999999997</v>
      </c>
      <c r="AH512" s="19">
        <v>8.5731028479847708</v>
      </c>
      <c r="AI512" s="19">
        <v>2.65322544893246</v>
      </c>
      <c r="AJ512" s="19">
        <v>5.6116279651951402</v>
      </c>
      <c r="AK512" s="14">
        <v>6.0309999999999997</v>
      </c>
      <c r="AL512" s="14">
        <v>1.7230000000000001</v>
      </c>
      <c r="AM512" s="14">
        <v>3.8250000000000002</v>
      </c>
      <c r="AN512" s="14">
        <v>53.612000000000002</v>
      </c>
      <c r="AO512" s="14">
        <v>42.575000000000003</v>
      </c>
      <c r="AP512" s="14">
        <v>47.997</v>
      </c>
      <c r="AQ512" s="14">
        <v>0.86</v>
      </c>
      <c r="AR512" s="14">
        <v>0.42199999999999999</v>
      </c>
      <c r="AS512" s="14">
        <v>0.63500000000000001</v>
      </c>
      <c r="AT512" s="14">
        <v>4.742</v>
      </c>
      <c r="AU512" s="14">
        <v>0.68700000000000006</v>
      </c>
      <c r="AV512" s="14">
        <v>2.665</v>
      </c>
      <c r="AW512" s="14">
        <v>522.18499999999995</v>
      </c>
      <c r="AX512" s="14">
        <v>400.298</v>
      </c>
      <c r="AY512" s="14">
        <v>460.02100000000002</v>
      </c>
      <c r="AZ512" s="14">
        <v>5.2220000000000004</v>
      </c>
      <c r="BA512" s="14">
        <v>4.0030000000000001</v>
      </c>
      <c r="BB512" s="14">
        <v>4.5999999999999996</v>
      </c>
      <c r="BC512" s="14">
        <v>38.497</v>
      </c>
      <c r="BD512" s="14">
        <v>9.8049999999999997</v>
      </c>
      <c r="BE512" s="14">
        <v>15.09</v>
      </c>
      <c r="BF512" s="14">
        <v>17.568000000000001</v>
      </c>
      <c r="BG512" s="14">
        <v>36.073999999999998</v>
      </c>
      <c r="BH512" s="15">
        <v>8.4318908203309384</v>
      </c>
    </row>
    <row r="513" spans="1:60" ht="15.75" x14ac:dyDescent="0.25">
      <c r="A513" s="21">
        <v>2013</v>
      </c>
      <c r="B513" t="s">
        <v>35</v>
      </c>
      <c r="C513" s="14">
        <v>16.565000000000001</v>
      </c>
      <c r="D513" s="14">
        <v>4.0060000000000002</v>
      </c>
      <c r="E513" s="14">
        <v>10.097</v>
      </c>
      <c r="F513" s="14">
        <v>13.157</v>
      </c>
      <c r="G513" s="14">
        <v>13.807</v>
      </c>
      <c r="H513" s="14">
        <v>5.0590000000000002</v>
      </c>
      <c r="I513" s="14">
        <v>4.1319999999999997</v>
      </c>
      <c r="J513" s="14">
        <v>4.5819999999999999</v>
      </c>
      <c r="K513" s="14">
        <v>8.8190000000000008</v>
      </c>
      <c r="L513" s="14">
        <v>3.415</v>
      </c>
      <c r="M513" s="14">
        <v>6.0369999999999999</v>
      </c>
      <c r="N513" s="14">
        <v>56.405999999999999</v>
      </c>
      <c r="O513" s="14">
        <v>114.967</v>
      </c>
      <c r="P513" s="14">
        <v>24.245000000000001</v>
      </c>
      <c r="Q513" s="14">
        <v>68.290999999999997</v>
      </c>
      <c r="R513" s="14">
        <v>85.956000000000003</v>
      </c>
      <c r="S513" s="14">
        <v>86.608000000000004</v>
      </c>
      <c r="T513" s="14">
        <v>86.292000000000002</v>
      </c>
      <c r="U513" s="14">
        <v>16.609000000000002</v>
      </c>
      <c r="V513" s="14">
        <v>25.678999999999998</v>
      </c>
      <c r="W513" s="14">
        <v>21.28</v>
      </c>
      <c r="X513" s="14">
        <v>38.814999999999998</v>
      </c>
      <c r="Y513" s="14">
        <v>4.0060000000000002</v>
      </c>
      <c r="Z513" s="14">
        <v>20.888999999999999</v>
      </c>
      <c r="AA513" s="14">
        <v>68.540999999999997</v>
      </c>
      <c r="AB513" s="14">
        <v>59.2</v>
      </c>
      <c r="AC513" s="14">
        <v>63.731000000000002</v>
      </c>
      <c r="AD513" s="14">
        <v>451.00299999999999</v>
      </c>
      <c r="AE513" s="14">
        <v>394.92099999999999</v>
      </c>
      <c r="AF513" s="14">
        <v>422.12200000000001</v>
      </c>
      <c r="AG513" s="14">
        <v>12.804</v>
      </c>
      <c r="AH513" s="19">
        <v>6.2702971292686804</v>
      </c>
      <c r="AI513" s="19">
        <v>1.4889116170610901</v>
      </c>
      <c r="AJ513" s="19">
        <v>3.84083576586265</v>
      </c>
      <c r="AK513" s="14">
        <v>5.3719999999999999</v>
      </c>
      <c r="AL513" s="14">
        <v>0.92800000000000005</v>
      </c>
      <c r="AM513" s="14">
        <v>3.0830000000000002</v>
      </c>
      <c r="AN513" s="14">
        <v>54.618000000000002</v>
      </c>
      <c r="AO513" s="14">
        <v>44.104999999999997</v>
      </c>
      <c r="AP513" s="14">
        <v>49.247999999999998</v>
      </c>
      <c r="AQ513" s="14">
        <v>1.254</v>
      </c>
      <c r="AR513" s="14">
        <v>0.59</v>
      </c>
      <c r="AS513" s="14">
        <v>0.91200000000000003</v>
      </c>
      <c r="AT513" s="14">
        <v>3.492</v>
      </c>
      <c r="AU513" s="14">
        <v>0.54800000000000004</v>
      </c>
      <c r="AV513" s="14">
        <v>1.976</v>
      </c>
      <c r="AW513" s="14">
        <v>629.40800000000002</v>
      </c>
      <c r="AX513" s="14">
        <v>471.66199999999998</v>
      </c>
      <c r="AY513" s="14">
        <v>548.25900000000001</v>
      </c>
      <c r="AZ513" s="14">
        <v>6.2939999999999996</v>
      </c>
      <c r="BA513" s="14">
        <v>4.7169999999999996</v>
      </c>
      <c r="BB513" s="14">
        <v>5.4829999999999997</v>
      </c>
      <c r="BC513" s="14">
        <v>24.587</v>
      </c>
      <c r="BD513" s="14">
        <v>10.087</v>
      </c>
      <c r="BE513" s="14">
        <v>16.292999999999999</v>
      </c>
      <c r="BF513" s="14">
        <v>18.844999999999999</v>
      </c>
      <c r="BG513" s="14">
        <v>36.744</v>
      </c>
      <c r="BH513" s="15">
        <v>5.8475848529705106</v>
      </c>
    </row>
    <row r="514" spans="1:60" ht="15.75" x14ac:dyDescent="0.25">
      <c r="A514" s="21">
        <v>2013</v>
      </c>
      <c r="B514" t="s">
        <v>16</v>
      </c>
      <c r="C514" s="14">
        <v>15.154999999999999</v>
      </c>
      <c r="D514" s="14">
        <v>3.4750000000000001</v>
      </c>
      <c r="E514" s="14">
        <v>9.1259999999999994</v>
      </c>
      <c r="F514" s="14">
        <v>19.07</v>
      </c>
      <c r="G514" s="14">
        <v>15.22</v>
      </c>
      <c r="H514" s="14">
        <v>5.4509999999999996</v>
      </c>
      <c r="I514" s="14">
        <v>4.2919999999999998</v>
      </c>
      <c r="J514" s="14">
        <v>4.8529999999999998</v>
      </c>
      <c r="K514" s="14">
        <v>6.3230000000000004</v>
      </c>
      <c r="L514" s="14">
        <v>3.9860000000000002</v>
      </c>
      <c r="M514" s="14">
        <v>5.117</v>
      </c>
      <c r="N514" s="14">
        <v>41.994999999999997</v>
      </c>
      <c r="O514" s="14">
        <v>111.09699999999999</v>
      </c>
      <c r="P514" s="14">
        <v>21.768999999999998</v>
      </c>
      <c r="Q514" s="14">
        <v>65.200999999999993</v>
      </c>
      <c r="R514" s="14">
        <v>88.747</v>
      </c>
      <c r="S514" s="14">
        <v>85.542000000000002</v>
      </c>
      <c r="T514" s="14">
        <v>87.093000000000004</v>
      </c>
      <c r="U514" s="14">
        <v>18.643000000000001</v>
      </c>
      <c r="V514" s="14">
        <v>20.645</v>
      </c>
      <c r="W514" s="14">
        <v>19.675999999999998</v>
      </c>
      <c r="X514" s="14">
        <v>59.963999999999999</v>
      </c>
      <c r="Y514" s="14">
        <v>6.234</v>
      </c>
      <c r="Z514" s="14">
        <v>32.389000000000003</v>
      </c>
      <c r="AA514" s="14">
        <v>70.320999999999998</v>
      </c>
      <c r="AB514" s="14">
        <v>49.055999999999997</v>
      </c>
      <c r="AC514" s="14">
        <v>59.398000000000003</v>
      </c>
      <c r="AD514" s="14">
        <v>477.53100000000001</v>
      </c>
      <c r="AE514" s="14">
        <v>402.87599999999998</v>
      </c>
      <c r="AF514" s="14">
        <v>439.15600000000001</v>
      </c>
      <c r="AG514" s="14">
        <v>10.465999999999999</v>
      </c>
      <c r="AH514" s="19">
        <v>4.3677913244016899</v>
      </c>
      <c r="AI514" s="19">
        <v>2.3039483915560299</v>
      </c>
      <c r="AJ514" s="19">
        <v>3.33018172656891</v>
      </c>
      <c r="AK514" s="14">
        <v>5.7779999999999996</v>
      </c>
      <c r="AL514" s="14">
        <v>1.226</v>
      </c>
      <c r="AM514" s="14">
        <v>3.4289999999999998</v>
      </c>
      <c r="AN514" s="14">
        <v>58.110999999999997</v>
      </c>
      <c r="AO514" s="14">
        <v>48.75</v>
      </c>
      <c r="AP514" s="14">
        <v>53.279000000000003</v>
      </c>
      <c r="AQ514" s="14">
        <v>1.3080000000000001</v>
      </c>
      <c r="AR514" s="14">
        <v>0.81799999999999995</v>
      </c>
      <c r="AS514" s="14">
        <v>1.0549999999999999</v>
      </c>
      <c r="AT514" s="14">
        <v>8.1769999999999996</v>
      </c>
      <c r="AU514" s="14">
        <v>1.7370000000000001</v>
      </c>
      <c r="AV514" s="14">
        <v>4.8529999999999998</v>
      </c>
      <c r="AW514" s="14">
        <v>653.82600000000002</v>
      </c>
      <c r="AX514" s="14">
        <v>480.14</v>
      </c>
      <c r="AY514" s="14">
        <v>564.59900000000005</v>
      </c>
      <c r="AZ514" s="14">
        <v>6.5380000000000003</v>
      </c>
      <c r="BA514" s="14">
        <v>4.8010000000000002</v>
      </c>
      <c r="BB514" s="14">
        <v>5.6459999999999999</v>
      </c>
      <c r="BC514" s="14">
        <v>16.27</v>
      </c>
      <c r="BD514" s="14">
        <v>9.0389999999999997</v>
      </c>
      <c r="BE514" s="14">
        <v>15.047000000000001</v>
      </c>
      <c r="BF514" s="14">
        <v>17.184000000000001</v>
      </c>
      <c r="BG514" s="14">
        <v>44.517000000000003</v>
      </c>
      <c r="BH514" s="15">
        <v>6.1730227036652323</v>
      </c>
    </row>
    <row r="515" spans="1:60" ht="15.75" x14ac:dyDescent="0.25">
      <c r="A515" s="21">
        <v>2013</v>
      </c>
      <c r="B515" t="s">
        <v>17</v>
      </c>
      <c r="C515" s="14">
        <v>15.805999999999999</v>
      </c>
      <c r="D515" s="14">
        <v>3.9409999999999998</v>
      </c>
      <c r="E515" s="14">
        <v>9.8659999999999997</v>
      </c>
      <c r="F515" s="14">
        <v>13.920999999999999</v>
      </c>
      <c r="G515" s="14">
        <v>15.215999999999999</v>
      </c>
      <c r="H515" s="14">
        <v>2.7490000000000001</v>
      </c>
      <c r="I515" s="14">
        <v>3.77</v>
      </c>
      <c r="J515" s="14">
        <v>3.26</v>
      </c>
      <c r="K515" s="14">
        <v>14.087999999999999</v>
      </c>
      <c r="L515" s="14">
        <v>4.798</v>
      </c>
      <c r="M515" s="14">
        <v>9.4369999999999994</v>
      </c>
      <c r="N515" s="14">
        <v>79.075000000000003</v>
      </c>
      <c r="O515" s="14">
        <v>95.524000000000001</v>
      </c>
      <c r="P515" s="14">
        <v>21.076000000000001</v>
      </c>
      <c r="Q515" s="14">
        <v>58.25</v>
      </c>
      <c r="R515" s="14">
        <v>58.070999999999998</v>
      </c>
      <c r="S515" s="14">
        <v>62.540999999999997</v>
      </c>
      <c r="T515" s="14">
        <v>60.308999999999997</v>
      </c>
      <c r="U515" s="14">
        <v>17.352</v>
      </c>
      <c r="V515" s="14">
        <v>18.504999999999999</v>
      </c>
      <c r="W515" s="14">
        <v>17.93</v>
      </c>
      <c r="X515" s="14">
        <v>34.19</v>
      </c>
      <c r="Y515" s="14">
        <v>3.0840000000000001</v>
      </c>
      <c r="Z515" s="14">
        <v>18.616</v>
      </c>
      <c r="AA515" s="14">
        <v>75.251000000000005</v>
      </c>
      <c r="AB515" s="14">
        <v>54.317</v>
      </c>
      <c r="AC515" s="14">
        <v>64.77</v>
      </c>
      <c r="AD515" s="14">
        <v>426.596</v>
      </c>
      <c r="AE515" s="14">
        <v>356.74099999999999</v>
      </c>
      <c r="AF515" s="14">
        <v>391.70699999999999</v>
      </c>
      <c r="AG515" s="14">
        <v>18.555</v>
      </c>
      <c r="AH515" s="19">
        <v>7.4157157556150901</v>
      </c>
      <c r="AI515" s="19">
        <v>2.86259541984733</v>
      </c>
      <c r="AJ515" s="19">
        <v>5.1721138429276001</v>
      </c>
      <c r="AK515" s="14">
        <v>7.7309999999999999</v>
      </c>
      <c r="AL515" s="14">
        <v>1.542</v>
      </c>
      <c r="AM515" s="14">
        <v>4.633</v>
      </c>
      <c r="AN515" s="14">
        <v>61.506999999999998</v>
      </c>
      <c r="AO515" s="14">
        <v>53.46</v>
      </c>
      <c r="AP515" s="14">
        <v>57.564</v>
      </c>
      <c r="AQ515" s="14">
        <v>4.6390000000000002</v>
      </c>
      <c r="AR515" s="14">
        <v>2.056</v>
      </c>
      <c r="AS515" s="14">
        <v>3.3460000000000001</v>
      </c>
      <c r="AT515" s="14">
        <v>9.9649999999999999</v>
      </c>
      <c r="AU515" s="14">
        <v>2.2269999999999999</v>
      </c>
      <c r="AV515" s="14">
        <v>6.0910000000000002</v>
      </c>
      <c r="AW515" s="14">
        <v>594.79399999999998</v>
      </c>
      <c r="AX515" s="14">
        <v>440.529</v>
      </c>
      <c r="AY515" s="14">
        <v>517.73</v>
      </c>
      <c r="AZ515" s="14">
        <v>5.9480000000000004</v>
      </c>
      <c r="BA515" s="14">
        <v>4.4050000000000002</v>
      </c>
      <c r="BB515" s="14">
        <v>5.1769999999999996</v>
      </c>
      <c r="BC515" s="14">
        <v>17.463999999999999</v>
      </c>
      <c r="BD515" s="14">
        <v>14.843999999999999</v>
      </c>
      <c r="BE515" s="14">
        <v>14.119</v>
      </c>
      <c r="BF515" s="14">
        <v>17.727</v>
      </c>
      <c r="BG515" s="14">
        <v>36.085999999999999</v>
      </c>
      <c r="BH515" s="15">
        <v>6.5857729261581488</v>
      </c>
    </row>
    <row r="516" spans="1:60" ht="15.75" x14ac:dyDescent="0.25">
      <c r="A516" s="21">
        <v>2013</v>
      </c>
      <c r="B516" t="s">
        <v>18</v>
      </c>
      <c r="C516" s="14">
        <v>19.07</v>
      </c>
      <c r="D516" s="14">
        <v>4.6630000000000003</v>
      </c>
      <c r="E516" s="14">
        <v>11.882</v>
      </c>
      <c r="F516" s="14">
        <v>9.1150000000000002</v>
      </c>
      <c r="G516" s="14">
        <v>22.646000000000001</v>
      </c>
      <c r="H516" s="14">
        <v>5.2619999999999996</v>
      </c>
      <c r="I516" s="14">
        <v>4.8209999999999997</v>
      </c>
      <c r="J516" s="14">
        <v>5.0410000000000004</v>
      </c>
      <c r="K516" s="14">
        <v>10.959</v>
      </c>
      <c r="L516" s="14">
        <v>5.4930000000000003</v>
      </c>
      <c r="M516" s="14">
        <v>8.2240000000000002</v>
      </c>
      <c r="N516" s="14">
        <v>40.960999999999999</v>
      </c>
      <c r="O516" s="14">
        <v>83.284000000000006</v>
      </c>
      <c r="P516" s="14">
        <v>20.943000000000001</v>
      </c>
      <c r="Q516" s="14">
        <v>52.548999999999999</v>
      </c>
      <c r="R516" s="14">
        <v>59.743000000000002</v>
      </c>
      <c r="S516" s="14">
        <v>63.146000000000001</v>
      </c>
      <c r="T516" s="14">
        <v>61.445</v>
      </c>
      <c r="U516" s="14">
        <v>10.564</v>
      </c>
      <c r="V516" s="14">
        <v>13.396000000000001</v>
      </c>
      <c r="W516" s="14">
        <v>11.981</v>
      </c>
      <c r="X516" s="14">
        <v>30.780999999999999</v>
      </c>
      <c r="Y516" s="14">
        <v>4.5839999999999996</v>
      </c>
      <c r="Z516" s="14">
        <v>17.951000000000001</v>
      </c>
      <c r="AA516" s="14">
        <v>95.549000000000007</v>
      </c>
      <c r="AB516" s="14">
        <v>64.567999999999998</v>
      </c>
      <c r="AC516" s="14">
        <v>80.049000000000007</v>
      </c>
      <c r="AD516" s="14">
        <v>404.27199999999999</v>
      </c>
      <c r="AE516" s="14">
        <v>355.20600000000002</v>
      </c>
      <c r="AF516" s="14">
        <v>379.76299999999998</v>
      </c>
      <c r="AG516" s="14">
        <v>9.4160000000000004</v>
      </c>
      <c r="AH516" s="19">
        <v>9.0740964792505707</v>
      </c>
      <c r="AI516" s="19">
        <v>1.0144674327774399</v>
      </c>
      <c r="AJ516" s="19">
        <v>5.1299674495291203</v>
      </c>
      <c r="AK516" s="14">
        <v>8.5060000000000002</v>
      </c>
      <c r="AL516" s="14">
        <v>1.1850000000000001</v>
      </c>
      <c r="AM516" s="14">
        <v>4.8440000000000003</v>
      </c>
      <c r="AN516" s="14">
        <v>53.491</v>
      </c>
      <c r="AO516" s="14">
        <v>37.895000000000003</v>
      </c>
      <c r="AP516" s="14">
        <v>45.707999999999998</v>
      </c>
      <c r="AQ516" s="14">
        <v>5.2619999999999996</v>
      </c>
      <c r="AR516" s="14">
        <v>2.0550000000000002</v>
      </c>
      <c r="AS516" s="14">
        <v>3.657</v>
      </c>
      <c r="AT516" s="14">
        <v>6.33</v>
      </c>
      <c r="AU516" s="14">
        <v>1.304</v>
      </c>
      <c r="AV516" s="14">
        <v>3.8159999999999998</v>
      </c>
      <c r="AW516" s="14">
        <v>548.76199999999994</v>
      </c>
      <c r="AX516" s="14">
        <v>417.44299999999998</v>
      </c>
      <c r="AY516" s="14">
        <v>483.61500000000001</v>
      </c>
      <c r="AZ516" s="14">
        <v>5.4880000000000004</v>
      </c>
      <c r="BA516" s="14">
        <v>4.1740000000000004</v>
      </c>
      <c r="BB516" s="14">
        <v>4.8360000000000003</v>
      </c>
      <c r="BC516" s="14">
        <v>7.1849999999999996</v>
      </c>
      <c r="BD516" s="14">
        <v>0.65300000000000002</v>
      </c>
      <c r="BE516" s="14">
        <v>9.82</v>
      </c>
      <c r="BF516" s="14">
        <v>11.4</v>
      </c>
      <c r="BG516" s="14">
        <v>14.776</v>
      </c>
      <c r="BH516" s="15">
        <v>6.0807892523470706</v>
      </c>
    </row>
    <row r="517" spans="1:60" ht="15.75" x14ac:dyDescent="0.25">
      <c r="A517" s="21">
        <v>2013</v>
      </c>
      <c r="B517" t="s">
        <v>19</v>
      </c>
      <c r="C517" s="14">
        <v>17.225999999999999</v>
      </c>
      <c r="D517" s="14">
        <v>4.03</v>
      </c>
      <c r="E517" s="14">
        <v>10.36</v>
      </c>
      <c r="F517" s="14">
        <v>13.375999999999999</v>
      </c>
      <c r="G517" s="14">
        <v>8.9480000000000004</v>
      </c>
      <c r="H517" s="14">
        <v>3.2789999999999999</v>
      </c>
      <c r="I517" s="14">
        <v>3.0230000000000001</v>
      </c>
      <c r="J517" s="14">
        <v>3.1459999999999999</v>
      </c>
      <c r="K517" s="14">
        <v>4.0069999999999997</v>
      </c>
      <c r="L517" s="14">
        <v>2.831</v>
      </c>
      <c r="M517" s="14">
        <v>3.395</v>
      </c>
      <c r="N517" s="14">
        <v>38.436999999999998</v>
      </c>
      <c r="O517" s="14">
        <v>94.456999999999994</v>
      </c>
      <c r="P517" s="14">
        <v>20.68</v>
      </c>
      <c r="Q517" s="14">
        <v>56.07</v>
      </c>
      <c r="R517" s="14">
        <v>67.551000000000002</v>
      </c>
      <c r="S517" s="14">
        <v>71.778999999999996</v>
      </c>
      <c r="T517" s="14">
        <v>69.751000000000005</v>
      </c>
      <c r="U517" s="14">
        <v>23.367000000000001</v>
      </c>
      <c r="V517" s="14">
        <v>33.250999999999998</v>
      </c>
      <c r="W517" s="14">
        <v>28.51</v>
      </c>
      <c r="X517" s="14">
        <v>34.4</v>
      </c>
      <c r="Y517" s="14">
        <v>5.0380000000000003</v>
      </c>
      <c r="Z517" s="14">
        <v>19.123000000000001</v>
      </c>
      <c r="AA517" s="14">
        <v>55.841000000000001</v>
      </c>
      <c r="AB517" s="14">
        <v>45.246000000000002</v>
      </c>
      <c r="AC517" s="14">
        <v>50.329000000000001</v>
      </c>
      <c r="AD517" s="14">
        <v>432.73200000000003</v>
      </c>
      <c r="AE517" s="14">
        <v>380.2</v>
      </c>
      <c r="AF517" s="14">
        <v>405.4</v>
      </c>
      <c r="AG517" s="14">
        <v>8.9510000000000005</v>
      </c>
      <c r="AH517" s="19">
        <v>6.0899063953705603</v>
      </c>
      <c r="AI517" s="19">
        <v>1.32246793676487</v>
      </c>
      <c r="AJ517" s="19">
        <v>3.6519329207550801</v>
      </c>
      <c r="AK517" s="14">
        <v>5.36</v>
      </c>
      <c r="AL517" s="14">
        <v>0.86399999999999999</v>
      </c>
      <c r="AM517" s="14">
        <v>3.0209999999999999</v>
      </c>
      <c r="AN517" s="14">
        <v>72.078999999999994</v>
      </c>
      <c r="AO517" s="14">
        <v>62.999000000000002</v>
      </c>
      <c r="AP517" s="14">
        <v>67.353999999999999</v>
      </c>
      <c r="AQ517" s="14">
        <v>3.4350000000000001</v>
      </c>
      <c r="AR517" s="14">
        <v>1.5349999999999999</v>
      </c>
      <c r="AS517" s="14">
        <v>2.4470000000000001</v>
      </c>
      <c r="AT517" s="14">
        <v>6.2450000000000001</v>
      </c>
      <c r="AU517" s="14">
        <v>1.583</v>
      </c>
      <c r="AV517" s="14">
        <v>3.82</v>
      </c>
      <c r="AW517" s="14">
        <v>625.28899999999999</v>
      </c>
      <c r="AX517" s="14">
        <v>490.65199999999999</v>
      </c>
      <c r="AY517" s="14">
        <v>555.23699999999997</v>
      </c>
      <c r="AZ517" s="14">
        <v>6.2530000000000001</v>
      </c>
      <c r="BA517" s="14">
        <v>4.907</v>
      </c>
      <c r="BB517" s="14">
        <v>5.5519999999999996</v>
      </c>
      <c r="BC517" s="14">
        <v>28.54</v>
      </c>
      <c r="BD517" s="14">
        <v>19.026</v>
      </c>
      <c r="BE517" s="14">
        <v>17.286000000000001</v>
      </c>
      <c r="BF517" s="14">
        <v>20.521999999999998</v>
      </c>
      <c r="BG517" s="14">
        <v>50.444000000000003</v>
      </c>
      <c r="BH517" s="15">
        <v>5.8072295086001127</v>
      </c>
    </row>
    <row r="518" spans="1:60" ht="15.75" x14ac:dyDescent="0.25">
      <c r="A518" s="21">
        <v>2013</v>
      </c>
      <c r="B518" t="s">
        <v>20</v>
      </c>
      <c r="C518" s="14">
        <v>14.231999999999999</v>
      </c>
      <c r="D518" s="14">
        <v>3.613</v>
      </c>
      <c r="E518" s="14">
        <v>8.7170000000000005</v>
      </c>
      <c r="F518" s="14">
        <v>12.824</v>
      </c>
      <c r="G518" s="14">
        <v>13.731999999999999</v>
      </c>
      <c r="H518" s="14">
        <v>3.4649999999999999</v>
      </c>
      <c r="I518" s="14">
        <v>2.6469999999999998</v>
      </c>
      <c r="J518" s="14">
        <v>3.0409999999999999</v>
      </c>
      <c r="K518" s="14">
        <v>3.5659999999999998</v>
      </c>
      <c r="L518" s="14">
        <v>2.9279999999999999</v>
      </c>
      <c r="M518" s="14">
        <v>3.2349999999999999</v>
      </c>
      <c r="N518" s="14">
        <v>42.384999999999998</v>
      </c>
      <c r="O518" s="14">
        <v>72.504999999999995</v>
      </c>
      <c r="P518" s="14">
        <v>17.378</v>
      </c>
      <c r="Q518" s="14">
        <v>43.926000000000002</v>
      </c>
      <c r="R518" s="14">
        <v>86.468000000000004</v>
      </c>
      <c r="S518" s="14">
        <v>89.072000000000003</v>
      </c>
      <c r="T518" s="14">
        <v>87.82</v>
      </c>
      <c r="U518" s="14">
        <v>15.544</v>
      </c>
      <c r="V518" s="14">
        <v>19.838999999999999</v>
      </c>
      <c r="W518" s="14">
        <v>17.774000000000001</v>
      </c>
      <c r="X518" s="14">
        <v>14.972</v>
      </c>
      <c r="Y518" s="14">
        <v>3.052</v>
      </c>
      <c r="Z518" s="14">
        <v>8.8140000000000001</v>
      </c>
      <c r="AA518" s="14">
        <v>59.72</v>
      </c>
      <c r="AB518" s="14">
        <v>47.338999999999999</v>
      </c>
      <c r="AC518" s="14">
        <v>53.307000000000002</v>
      </c>
      <c r="AD518" s="14">
        <v>445.15800000000002</v>
      </c>
      <c r="AE518" s="14">
        <v>393.78699999999998</v>
      </c>
      <c r="AF518" s="14">
        <v>418.529</v>
      </c>
      <c r="AG518" s="14">
        <v>8.8490000000000002</v>
      </c>
      <c r="AH518" s="19">
        <v>6.3792168563046898</v>
      </c>
      <c r="AI518" s="19">
        <v>2.3505965058382898</v>
      </c>
      <c r="AJ518" s="19">
        <v>4.3382028951975196</v>
      </c>
      <c r="AK518" s="14">
        <v>6.3929999999999998</v>
      </c>
      <c r="AL518" s="14">
        <v>1.5569999999999999</v>
      </c>
      <c r="AM518" s="14">
        <v>3.8820000000000001</v>
      </c>
      <c r="AN518" s="14">
        <v>65.507000000000005</v>
      </c>
      <c r="AO518" s="14">
        <v>53.411999999999999</v>
      </c>
      <c r="AP518" s="14">
        <v>59.225999999999999</v>
      </c>
      <c r="AQ518" s="14">
        <v>1.649</v>
      </c>
      <c r="AR518" s="14">
        <v>0.96499999999999997</v>
      </c>
      <c r="AS518" s="14">
        <v>1.294</v>
      </c>
      <c r="AT518" s="14">
        <v>5.2149999999999999</v>
      </c>
      <c r="AU518" s="14">
        <v>0.96499999999999997</v>
      </c>
      <c r="AV518" s="14">
        <v>3.008</v>
      </c>
      <c r="AW518" s="14">
        <v>596.35900000000004</v>
      </c>
      <c r="AX518" s="14">
        <v>478.654</v>
      </c>
      <c r="AY518" s="14">
        <v>535.33199999999999</v>
      </c>
      <c r="AZ518" s="14">
        <v>5.9640000000000004</v>
      </c>
      <c r="BA518" s="14">
        <v>4.7869999999999999</v>
      </c>
      <c r="BB518" s="14">
        <v>5.3529999999999998</v>
      </c>
      <c r="BC518" s="14">
        <v>27.585000000000001</v>
      </c>
      <c r="BD518" s="14">
        <v>8.6790000000000003</v>
      </c>
      <c r="BE518" s="14">
        <v>15.635</v>
      </c>
      <c r="BF518" s="14">
        <v>18.332999999999998</v>
      </c>
      <c r="BG518" s="14">
        <v>31.843</v>
      </c>
      <c r="BH518" s="15">
        <v>8.7965100542915824</v>
      </c>
    </row>
    <row r="519" spans="1:60" ht="15.75" x14ac:dyDescent="0.25">
      <c r="A519" s="21">
        <v>2013</v>
      </c>
      <c r="B519" t="s">
        <v>30</v>
      </c>
      <c r="C519" s="14">
        <v>19.52</v>
      </c>
      <c r="D519" s="14">
        <v>3.61</v>
      </c>
      <c r="E519" s="14">
        <v>11.401</v>
      </c>
      <c r="F519" s="14">
        <v>10.393000000000001</v>
      </c>
      <c r="G519" s="14">
        <v>16.702999999999999</v>
      </c>
      <c r="H519" s="14">
        <v>4.1680000000000001</v>
      </c>
      <c r="I519" s="14">
        <v>3.415</v>
      </c>
      <c r="J519" s="14">
        <v>3.7839999999999998</v>
      </c>
      <c r="K519" s="14">
        <v>5.2869999999999999</v>
      </c>
      <c r="L519" s="14">
        <v>2.0489999999999999</v>
      </c>
      <c r="M519" s="14">
        <v>3.6349999999999998</v>
      </c>
      <c r="N519" s="14">
        <v>28.388999999999999</v>
      </c>
      <c r="O519" s="14">
        <v>68.727999999999994</v>
      </c>
      <c r="P519" s="14">
        <v>18.733000000000001</v>
      </c>
      <c r="Q519" s="14">
        <v>43.216000000000001</v>
      </c>
      <c r="R519" s="14">
        <v>55.613</v>
      </c>
      <c r="S519" s="14">
        <v>57.857999999999997</v>
      </c>
      <c r="T519" s="14">
        <v>56.758000000000003</v>
      </c>
      <c r="U519" s="14">
        <v>12.912000000000001</v>
      </c>
      <c r="V519" s="14">
        <v>15.611000000000001</v>
      </c>
      <c r="W519" s="14">
        <v>14.289</v>
      </c>
      <c r="X519" s="14">
        <v>10.675000000000001</v>
      </c>
      <c r="Y519" s="14">
        <v>2.4390000000000001</v>
      </c>
      <c r="Z519" s="14">
        <v>6.4720000000000004</v>
      </c>
      <c r="AA519" s="14">
        <v>59.68</v>
      </c>
      <c r="AB519" s="14">
        <v>43.32</v>
      </c>
      <c r="AC519" s="14">
        <v>51.331000000000003</v>
      </c>
      <c r="AD519" s="14">
        <v>370.786</v>
      </c>
      <c r="AE519" s="14">
        <v>316.11900000000003</v>
      </c>
      <c r="AF519" s="14">
        <v>342.89</v>
      </c>
      <c r="AG519" s="14">
        <v>5.6929999999999996</v>
      </c>
      <c r="AH519" s="19">
        <v>10.4017953498774</v>
      </c>
      <c r="AI519" s="19">
        <v>4.6739771130920698</v>
      </c>
      <c r="AJ519" s="19">
        <v>7.53579502637528</v>
      </c>
      <c r="AK519" s="14">
        <v>8.5399999999999991</v>
      </c>
      <c r="AL519" s="14">
        <v>2.7320000000000002</v>
      </c>
      <c r="AM519" s="14">
        <v>5.5759999999999996</v>
      </c>
      <c r="AN519" s="14">
        <v>56.121000000000002</v>
      </c>
      <c r="AO519" s="14">
        <v>42.539000000000001</v>
      </c>
      <c r="AP519" s="14">
        <v>49.19</v>
      </c>
      <c r="AQ519" s="14">
        <v>1.627</v>
      </c>
      <c r="AR519" s="14">
        <v>0.58499999999999996</v>
      </c>
      <c r="AS519" s="14">
        <v>1.095</v>
      </c>
      <c r="AT519" s="14">
        <v>5.49</v>
      </c>
      <c r="AU519" s="14">
        <v>0.68300000000000005</v>
      </c>
      <c r="AV519" s="14">
        <v>3.0369999999999999</v>
      </c>
      <c r="AW519" s="14">
        <v>500.92200000000003</v>
      </c>
      <c r="AX519" s="14">
        <v>383.14800000000002</v>
      </c>
      <c r="AY519" s="14">
        <v>440.82299999999998</v>
      </c>
      <c r="AZ519" s="14">
        <v>5.0090000000000003</v>
      </c>
      <c r="BA519" s="14">
        <v>3.831</v>
      </c>
      <c r="BB519" s="14">
        <v>4.4080000000000004</v>
      </c>
      <c r="BC519" s="14">
        <v>10.978999999999999</v>
      </c>
      <c r="BD519" s="14">
        <v>5.4889999999999999</v>
      </c>
      <c r="BE519" s="14">
        <v>11.884</v>
      </c>
      <c r="BF519" s="14">
        <v>14.036</v>
      </c>
      <c r="BG519" s="14">
        <v>35.026000000000003</v>
      </c>
      <c r="BH519" s="15">
        <v>7.1803852889667246</v>
      </c>
    </row>
    <row r="520" spans="1:60" ht="15.75" x14ac:dyDescent="0.25">
      <c r="A520" s="21">
        <v>2013</v>
      </c>
      <c r="B520" t="s">
        <v>21</v>
      </c>
      <c r="C520" s="14">
        <v>15.239000000000001</v>
      </c>
      <c r="D520" s="14">
        <v>4.2850000000000001</v>
      </c>
      <c r="E520" s="14">
        <v>9.83</v>
      </c>
      <c r="F520" s="14">
        <v>12.579000000000001</v>
      </c>
      <c r="G520" s="14">
        <v>10.973000000000001</v>
      </c>
      <c r="H520" s="14">
        <v>2.1579999999999999</v>
      </c>
      <c r="I520" s="14">
        <v>2.073</v>
      </c>
      <c r="J520" s="14">
        <v>2.1160000000000001</v>
      </c>
      <c r="K520" s="14">
        <v>3.5059999999999998</v>
      </c>
      <c r="L520" s="14">
        <v>2.488</v>
      </c>
      <c r="M520" s="14">
        <v>3.0030000000000001</v>
      </c>
      <c r="N520" s="14">
        <v>16.600000000000001</v>
      </c>
      <c r="O520" s="14">
        <v>77.543000000000006</v>
      </c>
      <c r="P520" s="14">
        <v>20.042999999999999</v>
      </c>
      <c r="Q520" s="14">
        <v>49.216000000000001</v>
      </c>
      <c r="R520" s="14">
        <v>43.558999999999997</v>
      </c>
      <c r="S520" s="14">
        <v>49.21</v>
      </c>
      <c r="T520" s="14">
        <v>46.348999999999997</v>
      </c>
      <c r="U520" s="14">
        <v>7.8220000000000001</v>
      </c>
      <c r="V520" s="14">
        <v>7.05</v>
      </c>
      <c r="W520" s="14">
        <v>7.44</v>
      </c>
      <c r="X520" s="14">
        <v>18.071000000000002</v>
      </c>
      <c r="Y520" s="14">
        <v>3.87</v>
      </c>
      <c r="Z520" s="14">
        <v>11.058</v>
      </c>
      <c r="AA520" s="14">
        <v>35.872</v>
      </c>
      <c r="AB520" s="14">
        <v>17.832000000000001</v>
      </c>
      <c r="AC520" s="14">
        <v>26.963000000000001</v>
      </c>
      <c r="AD520" s="14">
        <v>250.69900000000001</v>
      </c>
      <c r="AE520" s="14">
        <v>210.93799999999999</v>
      </c>
      <c r="AF520" s="14">
        <v>231.268</v>
      </c>
      <c r="AG520" s="14">
        <v>2.9670000000000001</v>
      </c>
      <c r="AH520" s="19">
        <v>15.6683220589538</v>
      </c>
      <c r="AI520" s="19">
        <v>4.9380451690046003</v>
      </c>
      <c r="AJ520" s="19">
        <v>10.396829660075699</v>
      </c>
      <c r="AK520" s="14">
        <v>15.509</v>
      </c>
      <c r="AL520" s="14">
        <v>3.0409999999999999</v>
      </c>
      <c r="AM520" s="14">
        <v>9.3520000000000003</v>
      </c>
      <c r="AN520" s="14">
        <v>55.155999999999999</v>
      </c>
      <c r="AO520" s="14">
        <v>36.353999999999999</v>
      </c>
      <c r="AP520" s="14">
        <v>45.871000000000002</v>
      </c>
      <c r="AQ520" s="14">
        <v>2.1579999999999999</v>
      </c>
      <c r="AR520" s="14">
        <v>1.659</v>
      </c>
      <c r="AS520" s="14">
        <v>1.911</v>
      </c>
      <c r="AT520" s="14">
        <v>15.103999999999999</v>
      </c>
      <c r="AU520" s="14">
        <v>3.0409999999999999</v>
      </c>
      <c r="AV520" s="14">
        <v>9.1470000000000002</v>
      </c>
      <c r="AW520" s="14">
        <v>390.54500000000002</v>
      </c>
      <c r="AX520" s="14">
        <v>272.58800000000002</v>
      </c>
      <c r="AY520" s="14">
        <v>332.56799999999998</v>
      </c>
      <c r="AZ520" s="14">
        <v>3.9049999999999998</v>
      </c>
      <c r="BA520" s="14">
        <v>2.726</v>
      </c>
      <c r="BB520" s="14">
        <v>3.3260000000000001</v>
      </c>
      <c r="BC520" s="14">
        <v>6.984</v>
      </c>
      <c r="BD520" s="14">
        <v>11.872</v>
      </c>
      <c r="BE520" s="14">
        <v>11.331</v>
      </c>
      <c r="BF520" s="14">
        <v>13.391999999999999</v>
      </c>
      <c r="BG520" s="14">
        <v>46.177999999999997</v>
      </c>
      <c r="BH520" s="15">
        <v>7.3529411764705879</v>
      </c>
    </row>
    <row r="521" spans="1:60" ht="15.75" x14ac:dyDescent="0.25">
      <c r="A521" s="21">
        <v>2013</v>
      </c>
      <c r="B521" t="s">
        <v>22</v>
      </c>
      <c r="C521" s="14">
        <v>19.111999999999998</v>
      </c>
      <c r="D521" s="14">
        <v>5.008</v>
      </c>
      <c r="E521" s="14">
        <v>12.005000000000001</v>
      </c>
      <c r="F521" s="14">
        <v>10.654999999999999</v>
      </c>
      <c r="G521" s="14">
        <v>13.25</v>
      </c>
      <c r="H521" s="14">
        <v>3.972</v>
      </c>
      <c r="I521" s="14">
        <v>3.7919999999999998</v>
      </c>
      <c r="J521" s="14">
        <v>3.88</v>
      </c>
      <c r="K521" s="14">
        <v>7.72</v>
      </c>
      <c r="L521" s="14">
        <v>3.863</v>
      </c>
      <c r="M521" s="14">
        <v>5.7460000000000004</v>
      </c>
      <c r="N521" s="14">
        <v>59.354999999999997</v>
      </c>
      <c r="O521" s="14">
        <v>81.992999999999995</v>
      </c>
      <c r="P521" s="14">
        <v>18.385000000000002</v>
      </c>
      <c r="Q521" s="14">
        <v>49.777999999999999</v>
      </c>
      <c r="R521" s="14">
        <v>67.003</v>
      </c>
      <c r="S521" s="14">
        <v>67.819000000000003</v>
      </c>
      <c r="T521" s="14">
        <v>67.42</v>
      </c>
      <c r="U521" s="14">
        <v>16.414000000000001</v>
      </c>
      <c r="V521" s="14">
        <v>18.242000000000001</v>
      </c>
      <c r="W521" s="14">
        <v>17.349</v>
      </c>
      <c r="X521" s="14">
        <v>20.76</v>
      </c>
      <c r="Y521" s="14">
        <v>2.6469999999999998</v>
      </c>
      <c r="Z521" s="14">
        <v>11.493</v>
      </c>
      <c r="AA521" s="14">
        <v>81.393000000000001</v>
      </c>
      <c r="AB521" s="14">
        <v>58.447000000000003</v>
      </c>
      <c r="AC521" s="14">
        <v>69.653000000000006</v>
      </c>
      <c r="AD521" s="14">
        <v>447.137</v>
      </c>
      <c r="AE521" s="14">
        <v>377.58199999999999</v>
      </c>
      <c r="AF521" s="14">
        <v>411.55</v>
      </c>
      <c r="AG521" s="14">
        <v>13.94</v>
      </c>
      <c r="AH521" s="19">
        <v>12.027952172129901</v>
      </c>
      <c r="AI521" s="19">
        <v>1.75739031443618</v>
      </c>
      <c r="AJ521" s="19">
        <v>6.8676264992273897</v>
      </c>
      <c r="AK521" s="14">
        <v>10.568</v>
      </c>
      <c r="AL521" s="14">
        <v>1.145</v>
      </c>
      <c r="AM521" s="14">
        <v>5.7460000000000004</v>
      </c>
      <c r="AN521" s="14">
        <v>54.637</v>
      </c>
      <c r="AO521" s="14">
        <v>46.715000000000003</v>
      </c>
      <c r="AP521" s="14">
        <v>50.584000000000003</v>
      </c>
      <c r="AQ521" s="14">
        <v>2.323</v>
      </c>
      <c r="AR521" s="14">
        <v>1.073</v>
      </c>
      <c r="AS521" s="14">
        <v>1.6839999999999999</v>
      </c>
      <c r="AT521" s="14">
        <v>3.3730000000000002</v>
      </c>
      <c r="AU521" s="14">
        <v>0.501</v>
      </c>
      <c r="AV521" s="14">
        <v>1.903</v>
      </c>
      <c r="AW521" s="14">
        <v>596.05799999999999</v>
      </c>
      <c r="AX521" s="14">
        <v>456.06</v>
      </c>
      <c r="AY521" s="14">
        <v>524.97900000000004</v>
      </c>
      <c r="AZ521" s="14">
        <v>5.9610000000000003</v>
      </c>
      <c r="BA521" s="14">
        <v>4.5609999999999999</v>
      </c>
      <c r="BB521" s="14">
        <v>5.25</v>
      </c>
      <c r="BC521" s="14">
        <v>15.194000000000001</v>
      </c>
      <c r="BD521" s="14">
        <v>7.9770000000000003</v>
      </c>
      <c r="BE521" s="14">
        <v>16.719000000000001</v>
      </c>
      <c r="BF521" s="14">
        <v>19.18</v>
      </c>
      <c r="BG521" s="14">
        <v>34.576999999999998</v>
      </c>
      <c r="BH521" s="15">
        <v>5.3696735482558733</v>
      </c>
    </row>
    <row r="522" spans="1:60" ht="15.75" x14ac:dyDescent="0.25">
      <c r="A522" s="21">
        <v>2013</v>
      </c>
      <c r="B522" t="s">
        <v>23</v>
      </c>
      <c r="C522" s="14">
        <v>30.369</v>
      </c>
      <c r="D522" s="14">
        <v>5.7240000000000002</v>
      </c>
      <c r="E522" s="14">
        <v>17.977</v>
      </c>
      <c r="F522" s="14">
        <v>10.598000000000001</v>
      </c>
      <c r="G522" s="14">
        <v>19.949000000000002</v>
      </c>
      <c r="H522" s="14">
        <v>3.7450000000000001</v>
      </c>
      <c r="I522" s="14">
        <v>3.367</v>
      </c>
      <c r="J522" s="14">
        <v>3.5550000000000002</v>
      </c>
      <c r="K522" s="14">
        <v>15.865</v>
      </c>
      <c r="L522" s="14">
        <v>5.8579999999999997</v>
      </c>
      <c r="M522" s="14">
        <v>10.834</v>
      </c>
      <c r="N522" s="14">
        <v>50.076000000000001</v>
      </c>
      <c r="O522" s="14">
        <v>163.625</v>
      </c>
      <c r="P522" s="14">
        <v>22.018999999999998</v>
      </c>
      <c r="Q522" s="14">
        <v>92.427000000000007</v>
      </c>
      <c r="R522" s="14">
        <v>53.929000000000002</v>
      </c>
      <c r="S522" s="14">
        <v>53.396999999999998</v>
      </c>
      <c r="T522" s="14">
        <v>53.661999999999999</v>
      </c>
      <c r="U522" s="14">
        <v>15.116</v>
      </c>
      <c r="V522" s="14">
        <v>19.123000000000001</v>
      </c>
      <c r="W522" s="14">
        <v>17.131</v>
      </c>
      <c r="X522" s="14">
        <v>79.599999999999994</v>
      </c>
      <c r="Y522" s="14">
        <v>4.242</v>
      </c>
      <c r="Z522" s="14">
        <v>41.71</v>
      </c>
      <c r="AA522" s="14">
        <v>84.638000000000005</v>
      </c>
      <c r="AB522" s="14">
        <v>62.353000000000002</v>
      </c>
      <c r="AC522" s="14">
        <v>73.433000000000007</v>
      </c>
      <c r="AD522" s="14">
        <v>384.38</v>
      </c>
      <c r="AE522" s="14">
        <v>322.94200000000001</v>
      </c>
      <c r="AF522" s="14">
        <v>353.52300000000002</v>
      </c>
      <c r="AG522" s="14">
        <v>12.052</v>
      </c>
      <c r="AH522" s="19">
        <v>6.3940020606955201</v>
      </c>
      <c r="AI522" s="19">
        <v>1.87589456722174</v>
      </c>
      <c r="AJ522" s="19">
        <v>4.1648657478664299</v>
      </c>
      <c r="AK522" s="14">
        <v>7.2859999999999996</v>
      </c>
      <c r="AL522" s="14">
        <v>1.077</v>
      </c>
      <c r="AM522" s="14">
        <v>4.1639999999999997</v>
      </c>
      <c r="AN522" s="14">
        <v>52.634999999999998</v>
      </c>
      <c r="AO522" s="14">
        <v>42.758000000000003</v>
      </c>
      <c r="AP522" s="14">
        <v>47.771000000000001</v>
      </c>
      <c r="AQ522" s="14">
        <v>5.2430000000000003</v>
      </c>
      <c r="AR522" s="14">
        <v>1.6830000000000001</v>
      </c>
      <c r="AS522" s="14">
        <v>3.4529999999999998</v>
      </c>
      <c r="AT522" s="14">
        <v>5.1749999999999998</v>
      </c>
      <c r="AU522" s="14">
        <v>1.01</v>
      </c>
      <c r="AV522" s="14">
        <v>3.081</v>
      </c>
      <c r="AW522" s="14">
        <v>609.90099999999995</v>
      </c>
      <c r="AX522" s="14">
        <v>396.40499999999997</v>
      </c>
      <c r="AY522" s="14">
        <v>502.69200000000001</v>
      </c>
      <c r="AZ522" s="14">
        <v>6.0990000000000002</v>
      </c>
      <c r="BA522" s="14">
        <v>3.964</v>
      </c>
      <c r="BB522" s="14">
        <v>5.0270000000000001</v>
      </c>
      <c r="BC522" s="14">
        <v>13.36</v>
      </c>
      <c r="BD522" s="14">
        <v>4.4530000000000003</v>
      </c>
      <c r="BE522" s="14">
        <v>14.815</v>
      </c>
      <c r="BF522" s="14">
        <v>16.779</v>
      </c>
      <c r="BG522" s="14">
        <v>26.693999999999999</v>
      </c>
      <c r="BH522" s="15">
        <v>6.5208686864834977</v>
      </c>
    </row>
    <row r="523" spans="1:60" ht="15.75" x14ac:dyDescent="0.25">
      <c r="A523" s="21">
        <v>2013</v>
      </c>
      <c r="B523" t="s">
        <v>24</v>
      </c>
      <c r="C523" s="14">
        <v>21.027999999999999</v>
      </c>
      <c r="D523" s="14">
        <v>4.8090000000000002</v>
      </c>
      <c r="E523" s="14">
        <v>12.927</v>
      </c>
      <c r="F523" s="14">
        <v>16.295999999999999</v>
      </c>
      <c r="G523" s="14">
        <v>23.129000000000001</v>
      </c>
      <c r="H523" s="14">
        <v>6.28</v>
      </c>
      <c r="I523" s="14">
        <v>6.0819999999999999</v>
      </c>
      <c r="J523" s="14">
        <v>6.181</v>
      </c>
      <c r="K523" s="14">
        <v>16.3</v>
      </c>
      <c r="L523" s="14">
        <v>6.1529999999999996</v>
      </c>
      <c r="M523" s="14">
        <v>11.231999999999999</v>
      </c>
      <c r="N523" s="14">
        <v>48.893999999999998</v>
      </c>
      <c r="O523" s="14">
        <v>110.574</v>
      </c>
      <c r="P523" s="14">
        <v>22.489000000000001</v>
      </c>
      <c r="Q523" s="14">
        <v>67.003</v>
      </c>
      <c r="R523" s="14">
        <v>61.179000000000002</v>
      </c>
      <c r="S523" s="14">
        <v>61.03</v>
      </c>
      <c r="T523" s="14">
        <v>61.104999999999997</v>
      </c>
      <c r="U523" s="14">
        <v>14.677</v>
      </c>
      <c r="V523" s="14">
        <v>17.326000000000001</v>
      </c>
      <c r="W523" s="14">
        <v>16</v>
      </c>
      <c r="X523" s="14">
        <v>39.656999999999996</v>
      </c>
      <c r="Y523" s="14">
        <v>3.89</v>
      </c>
      <c r="Z523" s="14">
        <v>22.146000000000001</v>
      </c>
      <c r="AA523" s="14">
        <v>114.172</v>
      </c>
      <c r="AB523" s="14">
        <v>71.992000000000004</v>
      </c>
      <c r="AC523" s="14">
        <v>93.105000000000004</v>
      </c>
      <c r="AD523" s="14">
        <v>460.78199999999998</v>
      </c>
      <c r="AE523" s="14">
        <v>367.596</v>
      </c>
      <c r="AF523" s="14">
        <v>414.27499999999998</v>
      </c>
      <c r="AG523" s="14">
        <v>11.502000000000001</v>
      </c>
      <c r="AH523" s="19">
        <v>12.2149293156395</v>
      </c>
      <c r="AI523" s="19">
        <v>2.7600945529534</v>
      </c>
      <c r="AJ523" s="19">
        <v>7.56416447984732</v>
      </c>
      <c r="AK523" s="14">
        <v>14.536</v>
      </c>
      <c r="AL523" s="14">
        <v>2.1920000000000002</v>
      </c>
      <c r="AM523" s="14">
        <v>8.3710000000000004</v>
      </c>
      <c r="AN523" s="14">
        <v>67.741</v>
      </c>
      <c r="AO523" s="14">
        <v>47.24</v>
      </c>
      <c r="AP523" s="14">
        <v>57.573</v>
      </c>
      <c r="AQ523" s="14">
        <v>7.9740000000000002</v>
      </c>
      <c r="AR523" s="14">
        <v>1.556</v>
      </c>
      <c r="AS523" s="14">
        <v>4.7679999999999998</v>
      </c>
      <c r="AT523" s="14">
        <v>7.55</v>
      </c>
      <c r="AU523" s="14">
        <v>1.4139999999999999</v>
      </c>
      <c r="AV523" s="14">
        <v>4.4859999999999998</v>
      </c>
      <c r="AW523" s="14">
        <v>645.79999999999995</v>
      </c>
      <c r="AX523" s="14">
        <v>444.185</v>
      </c>
      <c r="AY523" s="14">
        <v>545.73900000000003</v>
      </c>
      <c r="AZ523" s="14">
        <v>6.4580000000000002</v>
      </c>
      <c r="BA523" s="14">
        <v>4.4420000000000002</v>
      </c>
      <c r="BB523" s="14">
        <v>5.4569999999999999</v>
      </c>
      <c r="BC523" s="14">
        <v>11.255000000000001</v>
      </c>
      <c r="BD523" s="14">
        <v>6.5979999999999999</v>
      </c>
      <c r="BE523" s="14">
        <v>11.914999999999999</v>
      </c>
      <c r="BF523" s="14">
        <v>14.420999999999999</v>
      </c>
      <c r="BG523" s="14">
        <v>44.601999999999997</v>
      </c>
      <c r="BH523" s="15">
        <v>7.2212900622305289</v>
      </c>
    </row>
    <row r="524" spans="1:60" ht="15.75" x14ac:dyDescent="0.25">
      <c r="A524" s="21">
        <v>2013</v>
      </c>
      <c r="B524" t="s">
        <v>25</v>
      </c>
      <c r="C524" s="14">
        <v>28.856000000000002</v>
      </c>
      <c r="D524" s="14">
        <v>5.86</v>
      </c>
      <c r="E524" s="14">
        <v>17.18</v>
      </c>
      <c r="F524" s="14">
        <v>11.659000000000001</v>
      </c>
      <c r="G524" s="14">
        <v>12.131</v>
      </c>
      <c r="H524" s="14">
        <v>2.9790000000000001</v>
      </c>
      <c r="I524" s="14">
        <v>4.8689999999999998</v>
      </c>
      <c r="J524" s="14">
        <v>3.9390000000000001</v>
      </c>
      <c r="K524" s="14">
        <v>5.2770000000000001</v>
      </c>
      <c r="L524" s="14">
        <v>2.476</v>
      </c>
      <c r="M524" s="14">
        <v>3.855</v>
      </c>
      <c r="N524" s="14">
        <v>41.889000000000003</v>
      </c>
      <c r="O524" s="14">
        <v>104.953</v>
      </c>
      <c r="P524" s="14">
        <v>20.715</v>
      </c>
      <c r="Q524" s="14">
        <v>62.183</v>
      </c>
      <c r="R524" s="14">
        <v>76.352999999999994</v>
      </c>
      <c r="S524" s="14">
        <v>90.287999999999997</v>
      </c>
      <c r="T524" s="14">
        <v>83.427999999999997</v>
      </c>
      <c r="U524" s="14">
        <v>18.045000000000002</v>
      </c>
      <c r="V524" s="14">
        <v>17.744</v>
      </c>
      <c r="W524" s="14">
        <v>17.891999999999999</v>
      </c>
      <c r="X524" s="14">
        <v>17.79</v>
      </c>
      <c r="Y524" s="14">
        <v>2.3109999999999999</v>
      </c>
      <c r="Z524" s="14">
        <v>9.9309999999999992</v>
      </c>
      <c r="AA524" s="14">
        <v>62.988999999999997</v>
      </c>
      <c r="AB524" s="14">
        <v>42.008000000000003</v>
      </c>
      <c r="AC524" s="14">
        <v>52.335999999999999</v>
      </c>
      <c r="AD524" s="14">
        <v>390.36099999999999</v>
      </c>
      <c r="AE524" s="14">
        <v>334.66</v>
      </c>
      <c r="AF524" s="14">
        <v>362.08</v>
      </c>
      <c r="AG524" s="14">
        <v>9.0229999999999997</v>
      </c>
      <c r="AH524" s="19">
        <v>9.6936141625957202</v>
      </c>
      <c r="AI524" s="19">
        <v>5.1063225153300698</v>
      </c>
      <c r="AJ524" s="19">
        <v>7.3824429846098401</v>
      </c>
      <c r="AK524" s="14">
        <v>11.491</v>
      </c>
      <c r="AL524" s="14">
        <v>2.7229999999999999</v>
      </c>
      <c r="AM524" s="14">
        <v>7.04</v>
      </c>
      <c r="AN524" s="14">
        <v>70.905000000000001</v>
      </c>
      <c r="AO524" s="14">
        <v>43.988999999999997</v>
      </c>
      <c r="AP524" s="14">
        <v>57.238999999999997</v>
      </c>
      <c r="AQ524" s="14">
        <v>3.9159999999999999</v>
      </c>
      <c r="AR524" s="14">
        <v>1.5680000000000001</v>
      </c>
      <c r="AS524" s="14">
        <v>2.7240000000000002</v>
      </c>
      <c r="AT524" s="14">
        <v>17.193999999999999</v>
      </c>
      <c r="AU524" s="14">
        <v>3.714</v>
      </c>
      <c r="AV524" s="14">
        <v>10.35</v>
      </c>
      <c r="AW524" s="14">
        <v>576.68899999999996</v>
      </c>
      <c r="AX524" s="14">
        <v>409.59699999999998</v>
      </c>
      <c r="AY524" s="14">
        <v>491.85199999999998</v>
      </c>
      <c r="AZ524" s="14">
        <v>5.7670000000000003</v>
      </c>
      <c r="BA524" s="14">
        <v>4.0960000000000001</v>
      </c>
      <c r="BB524" s="14">
        <v>4.9189999999999996</v>
      </c>
      <c r="BC524" s="14">
        <v>16.713999999999999</v>
      </c>
      <c r="BD524" s="14">
        <v>8.7750000000000004</v>
      </c>
      <c r="BE524" s="14">
        <v>13.34</v>
      </c>
      <c r="BF524" s="14">
        <v>15.925000000000001</v>
      </c>
      <c r="BG524" s="14">
        <v>27.423999999999999</v>
      </c>
      <c r="BH524" s="15">
        <v>8.6971851677734016</v>
      </c>
    </row>
    <row r="525" spans="1:60" ht="15.75" x14ac:dyDescent="0.25">
      <c r="A525" s="21">
        <v>2013</v>
      </c>
      <c r="B525" t="s">
        <v>26</v>
      </c>
      <c r="C525" s="14">
        <v>16.736999999999998</v>
      </c>
      <c r="D525" s="14">
        <v>4.4909999999999997</v>
      </c>
      <c r="E525" s="14">
        <v>10.554</v>
      </c>
      <c r="F525" s="14">
        <v>12.846</v>
      </c>
      <c r="G525" s="14">
        <v>21.617999999999999</v>
      </c>
      <c r="H525" s="14">
        <v>6.2839999999999998</v>
      </c>
      <c r="I525" s="14">
        <v>4.2030000000000003</v>
      </c>
      <c r="J525" s="14">
        <v>5.2329999999999997</v>
      </c>
      <c r="K525" s="14">
        <v>10.805</v>
      </c>
      <c r="L525" s="14">
        <v>3.9729999999999999</v>
      </c>
      <c r="M525" s="14">
        <v>7.3559999999999999</v>
      </c>
      <c r="N525" s="14">
        <v>35.542999999999999</v>
      </c>
      <c r="O525" s="14">
        <v>103.063</v>
      </c>
      <c r="P525" s="14">
        <v>23.033000000000001</v>
      </c>
      <c r="Q525" s="14">
        <v>63.817</v>
      </c>
      <c r="R525" s="14">
        <v>76.813000000000002</v>
      </c>
      <c r="S525" s="14">
        <v>76.353999999999999</v>
      </c>
      <c r="T525" s="14">
        <v>76.581000000000003</v>
      </c>
      <c r="U525" s="14">
        <v>15.445</v>
      </c>
      <c r="V525" s="14">
        <v>17.332000000000001</v>
      </c>
      <c r="W525" s="14">
        <v>16.398</v>
      </c>
      <c r="X525" s="14">
        <v>41.871000000000002</v>
      </c>
      <c r="Y525" s="14">
        <v>5.47</v>
      </c>
      <c r="Z525" s="14">
        <v>24.568000000000001</v>
      </c>
      <c r="AA525" s="14">
        <v>102.417</v>
      </c>
      <c r="AB525" s="14">
        <v>67.888999999999996</v>
      </c>
      <c r="AC525" s="14">
        <v>84.983000000000004</v>
      </c>
      <c r="AD525" s="14">
        <v>439.5</v>
      </c>
      <c r="AE525" s="14">
        <v>370.02199999999999</v>
      </c>
      <c r="AF525" s="14">
        <v>404.42</v>
      </c>
      <c r="AG525" s="14">
        <v>8.4559999999999995</v>
      </c>
      <c r="AH525" s="19">
        <v>6.2866215856794003</v>
      </c>
      <c r="AI525" s="19">
        <v>2.4823587041425599</v>
      </c>
      <c r="AJ525" s="19">
        <v>4.4094987134879204</v>
      </c>
      <c r="AK525" s="14">
        <v>7.282</v>
      </c>
      <c r="AL525" s="14">
        <v>1.843</v>
      </c>
      <c r="AM525" s="14">
        <v>4.5650000000000004</v>
      </c>
      <c r="AN525" s="14">
        <v>58.49</v>
      </c>
      <c r="AO525" s="14">
        <v>45.893000000000001</v>
      </c>
      <c r="AP525" s="14">
        <v>52.13</v>
      </c>
      <c r="AQ525" s="14">
        <v>4.6390000000000002</v>
      </c>
      <c r="AR525" s="14">
        <v>1.958</v>
      </c>
      <c r="AS525" s="14">
        <v>3.2850000000000001</v>
      </c>
      <c r="AT525" s="14">
        <v>8.9849999999999994</v>
      </c>
      <c r="AU525" s="14">
        <v>2.4180000000000001</v>
      </c>
      <c r="AV525" s="14">
        <v>5.6689999999999996</v>
      </c>
      <c r="AW525" s="14">
        <v>609.04</v>
      </c>
      <c r="AX525" s="14">
        <v>446.37599999999998</v>
      </c>
      <c r="AY525" s="14">
        <v>528.072</v>
      </c>
      <c r="AZ525" s="14">
        <v>6.09</v>
      </c>
      <c r="BA525" s="14">
        <v>4.4640000000000004</v>
      </c>
      <c r="BB525" s="14">
        <v>5.2809999999999997</v>
      </c>
      <c r="BC525" s="14">
        <v>3.8330000000000002</v>
      </c>
      <c r="BD525" s="14">
        <v>3.194</v>
      </c>
      <c r="BE525" s="14">
        <v>13.334</v>
      </c>
      <c r="BF525" s="14">
        <v>15.254</v>
      </c>
      <c r="BG525" s="14">
        <v>41.722000000000001</v>
      </c>
      <c r="BH525" s="15">
        <v>9.279038718291055</v>
      </c>
    </row>
    <row r="526" spans="1:60" ht="15.75" x14ac:dyDescent="0.25">
      <c r="A526" s="21">
        <v>2013</v>
      </c>
      <c r="B526" t="s">
        <v>27</v>
      </c>
      <c r="C526" s="14">
        <v>13.173</v>
      </c>
      <c r="D526" s="14">
        <v>3.532</v>
      </c>
      <c r="E526" s="14">
        <v>8.2140000000000004</v>
      </c>
      <c r="F526" s="14">
        <v>9.0869999999999997</v>
      </c>
      <c r="G526" s="14">
        <v>13.191000000000001</v>
      </c>
      <c r="H526" s="14">
        <v>1.464</v>
      </c>
      <c r="I526" s="14">
        <v>3.839</v>
      </c>
      <c r="J526" s="14">
        <v>2.6850000000000001</v>
      </c>
      <c r="K526" s="14">
        <v>2.4390000000000001</v>
      </c>
      <c r="L526" s="14">
        <v>1.996</v>
      </c>
      <c r="M526" s="14">
        <v>2.2120000000000002</v>
      </c>
      <c r="N526" s="14">
        <v>39.335000000000001</v>
      </c>
      <c r="O526" s="14">
        <v>71.882999999999996</v>
      </c>
      <c r="P526" s="14">
        <v>21.5</v>
      </c>
      <c r="Q526" s="14">
        <v>46.048000000000002</v>
      </c>
      <c r="R526" s="14">
        <v>94.488</v>
      </c>
      <c r="S526" s="14">
        <v>89.531000000000006</v>
      </c>
      <c r="T526" s="14">
        <v>91.938999999999993</v>
      </c>
      <c r="U526" s="14">
        <v>14.474</v>
      </c>
      <c r="V526" s="14">
        <v>19.809999999999999</v>
      </c>
      <c r="W526" s="14">
        <v>17.219000000000001</v>
      </c>
      <c r="X526" s="14">
        <v>11.709</v>
      </c>
      <c r="Y526" s="14">
        <v>2.6110000000000002</v>
      </c>
      <c r="Z526" s="14">
        <v>7.03</v>
      </c>
      <c r="AA526" s="14">
        <v>41.308</v>
      </c>
      <c r="AB526" s="14">
        <v>30.1</v>
      </c>
      <c r="AC526" s="14">
        <v>35.542999999999999</v>
      </c>
      <c r="AD526" s="14">
        <v>397.63099999999997</v>
      </c>
      <c r="AE526" s="14">
        <v>332.17</v>
      </c>
      <c r="AF526" s="14">
        <v>364.04199999999997</v>
      </c>
      <c r="AG526" s="14">
        <v>8.4570000000000007</v>
      </c>
      <c r="AH526" s="19">
        <v>7.9774950665490998</v>
      </c>
      <c r="AI526" s="19">
        <v>1.2475153652309201</v>
      </c>
      <c r="AJ526" s="19">
        <v>4.5962795206498299</v>
      </c>
      <c r="AK526" s="14">
        <v>5.2039999999999997</v>
      </c>
      <c r="AL526" s="14">
        <v>1.2290000000000001</v>
      </c>
      <c r="AM526" s="14">
        <v>3.1589999999999998</v>
      </c>
      <c r="AN526" s="14">
        <v>46.838000000000001</v>
      </c>
      <c r="AO526" s="14">
        <v>38.238999999999997</v>
      </c>
      <c r="AP526" s="14">
        <v>42.573</v>
      </c>
      <c r="AQ526" s="14">
        <v>0.65100000000000002</v>
      </c>
      <c r="AR526" s="14">
        <v>0.61399999999999999</v>
      </c>
      <c r="AS526" s="14">
        <v>0.63200000000000001</v>
      </c>
      <c r="AT526" s="14">
        <v>3.7410000000000001</v>
      </c>
      <c r="AU526" s="14">
        <v>0.76800000000000002</v>
      </c>
      <c r="AV526" s="14">
        <v>2.2120000000000002</v>
      </c>
      <c r="AW526" s="14">
        <v>525.78399999999999</v>
      </c>
      <c r="AX526" s="14">
        <v>404.19400000000002</v>
      </c>
      <c r="AY526" s="14">
        <v>463.56299999999999</v>
      </c>
      <c r="AZ526" s="14">
        <v>5.258</v>
      </c>
      <c r="BA526" s="14">
        <v>4.0419999999999998</v>
      </c>
      <c r="BB526" s="14">
        <v>4.6360000000000001</v>
      </c>
      <c r="BC526" s="14">
        <v>18.872</v>
      </c>
      <c r="BD526" s="14">
        <v>7.077</v>
      </c>
      <c r="BE526" s="14">
        <v>13.859</v>
      </c>
      <c r="BF526" s="14">
        <v>16.137</v>
      </c>
      <c r="BG526" s="14">
        <v>23.163</v>
      </c>
      <c r="BH526" s="15">
        <v>7.9527467860865535</v>
      </c>
    </row>
    <row r="527" spans="1:60" ht="15.75" x14ac:dyDescent="0.25">
      <c r="A527" s="21">
        <v>2013</v>
      </c>
      <c r="B527" t="s">
        <v>36</v>
      </c>
      <c r="C527" s="14">
        <v>7.9359999999999999</v>
      </c>
      <c r="D527" s="14">
        <v>1.581</v>
      </c>
      <c r="E527" s="14">
        <v>4.6879999999999997</v>
      </c>
      <c r="F527" s="14">
        <v>16.260999999999999</v>
      </c>
      <c r="G527" s="14">
        <v>15.186</v>
      </c>
      <c r="H527" s="14">
        <v>4.8070000000000004</v>
      </c>
      <c r="I527" s="14">
        <v>4.4080000000000004</v>
      </c>
      <c r="J527" s="14">
        <v>4.6020000000000003</v>
      </c>
      <c r="K527" s="14">
        <v>5.52</v>
      </c>
      <c r="L527" s="14">
        <v>3.1619999999999999</v>
      </c>
      <c r="M527" s="14">
        <v>4.306</v>
      </c>
      <c r="N527" s="14">
        <v>49.491</v>
      </c>
      <c r="O527" s="14">
        <v>82.718000000000004</v>
      </c>
      <c r="P527" s="14">
        <v>16.338999999999999</v>
      </c>
      <c r="Q527" s="14">
        <v>48.695999999999998</v>
      </c>
      <c r="R527" s="14">
        <v>88.111000000000004</v>
      </c>
      <c r="S527" s="14">
        <v>95.855000000000004</v>
      </c>
      <c r="T527" s="14">
        <v>92.099000000000004</v>
      </c>
      <c r="U527" s="14">
        <v>20.222000000000001</v>
      </c>
      <c r="V527" s="14">
        <v>23.190999999999999</v>
      </c>
      <c r="W527" s="14">
        <v>21.751000000000001</v>
      </c>
      <c r="X527" s="14">
        <v>17.550999999999998</v>
      </c>
      <c r="Y527" s="14">
        <v>2.3959999999999999</v>
      </c>
      <c r="Z527" s="14">
        <v>9.7959999999999994</v>
      </c>
      <c r="AA527" s="14">
        <v>85.033000000000001</v>
      </c>
      <c r="AB527" s="14">
        <v>63.798999999999999</v>
      </c>
      <c r="AC527" s="14">
        <v>74.097999999999999</v>
      </c>
      <c r="AD527" s="14">
        <v>503.101</v>
      </c>
      <c r="AE527" s="14">
        <v>436.53300000000002</v>
      </c>
      <c r="AF527" s="14">
        <v>468.84500000000003</v>
      </c>
      <c r="AG527" s="14">
        <v>12.565</v>
      </c>
      <c r="AH527" s="19">
        <v>5.5321017491814199</v>
      </c>
      <c r="AI527" s="19">
        <v>1.91857039097724</v>
      </c>
      <c r="AJ527" s="19">
        <v>3.71705629791518</v>
      </c>
      <c r="AK527" s="14">
        <v>5.4939999999999998</v>
      </c>
      <c r="AL527" s="14">
        <v>1.1739999999999999</v>
      </c>
      <c r="AM527" s="14">
        <v>3.2690000000000001</v>
      </c>
      <c r="AN527" s="14">
        <v>76.512</v>
      </c>
      <c r="AO527" s="14">
        <v>54.335999999999999</v>
      </c>
      <c r="AP527" s="14">
        <v>65.117000000000004</v>
      </c>
      <c r="AQ527" s="14">
        <v>5.0359999999999996</v>
      </c>
      <c r="AR527" s="14">
        <v>2.06</v>
      </c>
      <c r="AS527" s="14">
        <v>3.504</v>
      </c>
      <c r="AT527" s="14">
        <v>13.914</v>
      </c>
      <c r="AU527" s="14">
        <v>3.306</v>
      </c>
      <c r="AV527" s="14">
        <v>8.4510000000000005</v>
      </c>
      <c r="AW527" s="14">
        <v>678.02499999999998</v>
      </c>
      <c r="AX527" s="14">
        <v>522.80399999999997</v>
      </c>
      <c r="AY527" s="14">
        <v>598.30100000000004</v>
      </c>
      <c r="AZ527" s="14">
        <v>6.78</v>
      </c>
      <c r="BA527" s="14">
        <v>5.2279999999999998</v>
      </c>
      <c r="BB527" s="14">
        <v>5.9829999999999997</v>
      </c>
      <c r="BC527" s="14">
        <v>17.827999999999999</v>
      </c>
      <c r="BD527" s="14">
        <v>10.089</v>
      </c>
      <c r="BE527" s="14">
        <v>14.375</v>
      </c>
      <c r="BF527" s="14">
        <v>17</v>
      </c>
      <c r="BG527" s="14">
        <v>46.396000000000001</v>
      </c>
      <c r="BH527" s="15">
        <v>9.5038566374760762</v>
      </c>
    </row>
    <row r="528" spans="1:60" ht="15.75" x14ac:dyDescent="0.25">
      <c r="A528" s="21">
        <v>2013</v>
      </c>
      <c r="B528" t="s">
        <v>28</v>
      </c>
      <c r="C528" s="14">
        <v>13.574999999999999</v>
      </c>
      <c r="D528" s="14">
        <v>3.024</v>
      </c>
      <c r="E528" s="14">
        <v>8.2319999999999993</v>
      </c>
      <c r="F528" s="14">
        <v>11.895</v>
      </c>
      <c r="G528" s="14">
        <v>13.791</v>
      </c>
      <c r="H528" s="14">
        <v>3.0059999999999998</v>
      </c>
      <c r="I528" s="14">
        <v>2.7410000000000001</v>
      </c>
      <c r="J528" s="14">
        <v>2.8719999999999999</v>
      </c>
      <c r="K528" s="14">
        <v>4.2670000000000003</v>
      </c>
      <c r="L528" s="14">
        <v>3.024</v>
      </c>
      <c r="M528" s="14">
        <v>3.637</v>
      </c>
      <c r="N528" s="14">
        <v>35.906999999999996</v>
      </c>
      <c r="O528" s="14">
        <v>56.24</v>
      </c>
      <c r="P528" s="14">
        <v>13.135999999999999</v>
      </c>
      <c r="Q528" s="14">
        <v>34.409999999999997</v>
      </c>
      <c r="R528" s="14">
        <v>51.488999999999997</v>
      </c>
      <c r="S528" s="14">
        <v>69.174000000000007</v>
      </c>
      <c r="T528" s="14">
        <v>60.445999999999998</v>
      </c>
      <c r="U528" s="14">
        <v>9.6</v>
      </c>
      <c r="V528" s="14">
        <v>9.6389999999999993</v>
      </c>
      <c r="W528" s="14">
        <v>9.6199999999999992</v>
      </c>
      <c r="X528" s="14">
        <v>3.6850000000000001</v>
      </c>
      <c r="Y528" s="14">
        <v>1.2290000000000001</v>
      </c>
      <c r="Z528" s="14">
        <v>2.4409999999999998</v>
      </c>
      <c r="AA528" s="14">
        <v>111.026</v>
      </c>
      <c r="AB528" s="14">
        <v>79.947000000000003</v>
      </c>
      <c r="AC528" s="14">
        <v>95.287000000000006</v>
      </c>
      <c r="AD528" s="14">
        <v>470.09100000000001</v>
      </c>
      <c r="AE528" s="14">
        <v>402.19400000000002</v>
      </c>
      <c r="AF528" s="14">
        <v>435.70600000000002</v>
      </c>
      <c r="AG528" s="14">
        <v>8.4359999999999999</v>
      </c>
      <c r="AH528" s="19">
        <v>12.971752102186899</v>
      </c>
      <c r="AI528" s="19">
        <v>2.8503095177017199</v>
      </c>
      <c r="AJ528" s="19">
        <v>7.9580533574642098</v>
      </c>
      <c r="AK528" s="14">
        <v>13.672000000000001</v>
      </c>
      <c r="AL528" s="14">
        <v>2.4569999999999999</v>
      </c>
      <c r="AM528" s="14">
        <v>7.992</v>
      </c>
      <c r="AN528" s="14">
        <v>75.052000000000007</v>
      </c>
      <c r="AO528" s="14">
        <v>55.377000000000002</v>
      </c>
      <c r="AP528" s="14">
        <v>65.087999999999994</v>
      </c>
      <c r="AQ528" s="14">
        <v>2.327</v>
      </c>
      <c r="AR528" s="14">
        <v>1.2290000000000001</v>
      </c>
      <c r="AS528" s="14">
        <v>1.7709999999999999</v>
      </c>
      <c r="AT528" s="14">
        <v>9.891</v>
      </c>
      <c r="AU528" s="14">
        <v>1.04</v>
      </c>
      <c r="AV528" s="14">
        <v>5.4080000000000004</v>
      </c>
      <c r="AW528" s="14">
        <v>621.45500000000004</v>
      </c>
      <c r="AX528" s="14">
        <v>491.11900000000003</v>
      </c>
      <c r="AY528" s="14">
        <v>555.44799999999998</v>
      </c>
      <c r="AZ528" s="14">
        <v>6.2149999999999999</v>
      </c>
      <c r="BA528" s="14">
        <v>4.9109999999999996</v>
      </c>
      <c r="BB528" s="14">
        <v>5.5540000000000003</v>
      </c>
      <c r="BC528" s="14">
        <v>14.122999999999999</v>
      </c>
      <c r="BD528" s="14">
        <v>11.951000000000001</v>
      </c>
      <c r="BE528" s="14">
        <v>15.494</v>
      </c>
      <c r="BF528" s="14">
        <v>18.123999999999999</v>
      </c>
      <c r="BG528" s="14">
        <v>56.548000000000002</v>
      </c>
      <c r="BH528" s="15">
        <v>7.0968106763175749</v>
      </c>
    </row>
    <row r="529" spans="1:60" ht="15.75" x14ac:dyDescent="0.25">
      <c r="A529" s="21">
        <v>2013</v>
      </c>
      <c r="B529" t="s">
        <v>29</v>
      </c>
      <c r="C529" s="14">
        <v>14.164</v>
      </c>
      <c r="D529" s="14">
        <v>3.3479999999999999</v>
      </c>
      <c r="E529" s="14">
        <v>8.6539999999999999</v>
      </c>
      <c r="F529" s="14">
        <v>11.507999999999999</v>
      </c>
      <c r="G529" s="14">
        <v>19.66</v>
      </c>
      <c r="H529" s="14">
        <v>3.992</v>
      </c>
      <c r="I529" s="14">
        <v>3.472</v>
      </c>
      <c r="J529" s="14">
        <v>3.7269999999999999</v>
      </c>
      <c r="K529" s="14">
        <v>8.2409999999999997</v>
      </c>
      <c r="L529" s="14">
        <v>5.0839999999999996</v>
      </c>
      <c r="M529" s="14">
        <v>6.633</v>
      </c>
      <c r="N529" s="14">
        <v>59.17</v>
      </c>
      <c r="O529" s="14">
        <v>126.699</v>
      </c>
      <c r="P529" s="14">
        <v>31.620999999999999</v>
      </c>
      <c r="Q529" s="14">
        <v>79.655000000000001</v>
      </c>
      <c r="R529" s="14">
        <v>66.182000000000002</v>
      </c>
      <c r="S529" s="14">
        <v>69.441000000000003</v>
      </c>
      <c r="T529" s="14">
        <v>67.843000000000004</v>
      </c>
      <c r="U529" s="14">
        <v>19.056000000000001</v>
      </c>
      <c r="V529" s="14">
        <v>18.972000000000001</v>
      </c>
      <c r="W529" s="14">
        <v>19.013999999999999</v>
      </c>
      <c r="X529" s="14">
        <v>42.103999999999999</v>
      </c>
      <c r="Y529" s="14">
        <v>6.82</v>
      </c>
      <c r="Z529" s="14">
        <v>25.077999999999999</v>
      </c>
      <c r="AA529" s="14">
        <v>73.007000000000005</v>
      </c>
      <c r="AB529" s="14">
        <v>54.436999999999998</v>
      </c>
      <c r="AC529" s="14">
        <v>63.546999999999997</v>
      </c>
      <c r="AD529" s="14">
        <v>451.94499999999999</v>
      </c>
      <c r="AE529" s="14">
        <v>389.36799999999999</v>
      </c>
      <c r="AF529" s="14">
        <v>420.06799999999998</v>
      </c>
      <c r="AG529" s="14">
        <v>13.648</v>
      </c>
      <c r="AH529" s="19">
        <v>6.9351975144252096</v>
      </c>
      <c r="AI529" s="19">
        <v>1.3680264849927499</v>
      </c>
      <c r="AJ529" s="19">
        <v>4.1324021653787302</v>
      </c>
      <c r="AK529" s="14">
        <v>6.9530000000000003</v>
      </c>
      <c r="AL529" s="14">
        <v>0.99199999999999999</v>
      </c>
      <c r="AM529" s="14">
        <v>3.9159999999999999</v>
      </c>
      <c r="AN529" s="14">
        <v>59.100999999999999</v>
      </c>
      <c r="AO529" s="14">
        <v>55.924999999999997</v>
      </c>
      <c r="AP529" s="14">
        <v>57.545999999999999</v>
      </c>
      <c r="AQ529" s="14">
        <v>2.1890000000000001</v>
      </c>
      <c r="AR529" s="14">
        <v>0.248</v>
      </c>
      <c r="AS529" s="14">
        <v>1.2</v>
      </c>
      <c r="AT529" s="14">
        <v>1.8029999999999999</v>
      </c>
      <c r="AU529" s="14">
        <v>0.248</v>
      </c>
      <c r="AV529" s="14">
        <v>1.0109999999999999</v>
      </c>
      <c r="AW529" s="14">
        <v>648.43200000000002</v>
      </c>
      <c r="AX529" s="14">
        <v>484.97399999999999</v>
      </c>
      <c r="AY529" s="14">
        <v>566.61800000000005</v>
      </c>
      <c r="AZ529" s="14">
        <v>6.484</v>
      </c>
      <c r="BA529" s="14">
        <v>4.8499999999999996</v>
      </c>
      <c r="BB529" s="14">
        <v>5.6660000000000004</v>
      </c>
      <c r="BC529" s="14">
        <v>20.991</v>
      </c>
      <c r="BD529" s="14">
        <v>5.9980000000000002</v>
      </c>
      <c r="BE529" s="14">
        <v>16.367000000000001</v>
      </c>
      <c r="BF529" s="14">
        <v>18.731999999999999</v>
      </c>
      <c r="BG529" s="14">
        <v>44.15</v>
      </c>
      <c r="BH529" s="15">
        <v>5.9602649006622519</v>
      </c>
    </row>
    <row r="530" spans="1:60" ht="15.75" x14ac:dyDescent="0.25">
      <c r="A530" s="21">
        <v>2014</v>
      </c>
      <c r="B530" t="s">
        <v>2</v>
      </c>
      <c r="C530" s="14">
        <v>15.667999999999999</v>
      </c>
      <c r="D530" s="14">
        <v>3.9409999999999998</v>
      </c>
      <c r="E530" s="14">
        <v>9.69</v>
      </c>
      <c r="F530" s="14">
        <v>12.058999999999999</v>
      </c>
      <c r="G530" s="14">
        <v>17.762</v>
      </c>
      <c r="H530" s="14">
        <v>4.7759999999999998</v>
      </c>
      <c r="I530" s="14">
        <v>4.1580000000000004</v>
      </c>
      <c r="J530" s="14">
        <v>4.46</v>
      </c>
      <c r="K530" s="14">
        <v>7.2050000000000001</v>
      </c>
      <c r="L530" s="14">
        <v>4.0449999999999999</v>
      </c>
      <c r="M530" s="14">
        <v>5.5910000000000002</v>
      </c>
      <c r="N530" s="14">
        <v>45.664000000000001</v>
      </c>
      <c r="O530" s="14">
        <v>89.807000000000002</v>
      </c>
      <c r="P530" s="14">
        <v>20.812000000000001</v>
      </c>
      <c r="Q530" s="14">
        <v>54.722000000000001</v>
      </c>
      <c r="R530" s="14">
        <v>77.201999999999998</v>
      </c>
      <c r="S530" s="14">
        <v>78.025999999999996</v>
      </c>
      <c r="T530" s="14">
        <v>77.623000000000005</v>
      </c>
      <c r="U530" s="14">
        <v>16.832000000000001</v>
      </c>
      <c r="V530" s="14">
        <v>20.306999999999999</v>
      </c>
      <c r="W530" s="14">
        <v>18.606999999999999</v>
      </c>
      <c r="X530" s="14">
        <v>29.411999999999999</v>
      </c>
      <c r="Y530" s="14">
        <v>3.8860000000000001</v>
      </c>
      <c r="Z530" s="14">
        <v>16.46</v>
      </c>
      <c r="AA530" s="14">
        <v>77.679000000000002</v>
      </c>
      <c r="AB530" s="14">
        <v>58.423999999999999</v>
      </c>
      <c r="AC530" s="14">
        <v>67.847999999999999</v>
      </c>
      <c r="AD530" s="14">
        <v>433.49400000000003</v>
      </c>
      <c r="AE530" s="14">
        <v>378.70699999999999</v>
      </c>
      <c r="AF530" s="14">
        <v>405.55900000000003</v>
      </c>
      <c r="AG530" s="14">
        <v>10.622999999999999</v>
      </c>
      <c r="AH530" s="19">
        <v>9.4528270540542003</v>
      </c>
      <c r="AI530" s="19">
        <v>3.0600609848425999</v>
      </c>
      <c r="AJ530" s="19">
        <v>6.26161695467807</v>
      </c>
      <c r="AK530" s="14">
        <v>8.5449999999999999</v>
      </c>
      <c r="AL530" s="14">
        <v>2.0299999999999998</v>
      </c>
      <c r="AM530" s="14">
        <v>5.2190000000000003</v>
      </c>
      <c r="AN530" s="14">
        <v>60.582000000000001</v>
      </c>
      <c r="AO530" s="14">
        <v>46.722999999999999</v>
      </c>
      <c r="AP530" s="14">
        <v>53.567999999999998</v>
      </c>
      <c r="AQ530" s="14">
        <v>2.7229999999999999</v>
      </c>
      <c r="AR530" s="14">
        <v>1.1679999999999999</v>
      </c>
      <c r="AS530" s="14">
        <v>1.93</v>
      </c>
      <c r="AT530" s="14">
        <v>6.5650000000000004</v>
      </c>
      <c r="AU530" s="14">
        <v>1.4850000000000001</v>
      </c>
      <c r="AV530" s="14">
        <v>3.9710000000000001</v>
      </c>
      <c r="AW530" s="14">
        <v>593.02099999999996</v>
      </c>
      <c r="AX530" s="14">
        <v>454.565</v>
      </c>
      <c r="AY530" s="14">
        <v>522.58900000000006</v>
      </c>
      <c r="AZ530" s="14">
        <v>5.93</v>
      </c>
      <c r="BA530" s="14">
        <v>4.5460000000000003</v>
      </c>
      <c r="BB530" s="14">
        <v>5.226</v>
      </c>
      <c r="BC530" s="14">
        <v>19.757999999999999</v>
      </c>
      <c r="BD530" s="14">
        <v>8.1300000000000008</v>
      </c>
      <c r="BE530" s="14">
        <v>13.541</v>
      </c>
      <c r="BF530" s="14">
        <v>15.868</v>
      </c>
      <c r="BG530" s="14">
        <v>38.905000000000001</v>
      </c>
      <c r="BH530" s="15">
        <v>7.370088745344896</v>
      </c>
    </row>
    <row r="531" spans="1:60" ht="15.75" x14ac:dyDescent="0.25">
      <c r="A531" s="21">
        <v>2014</v>
      </c>
      <c r="B531" t="s">
        <v>3</v>
      </c>
      <c r="C531" s="14">
        <v>20.532</v>
      </c>
      <c r="D531" s="14">
        <v>5.95</v>
      </c>
      <c r="E531" s="14">
        <v>13.106</v>
      </c>
      <c r="F531" s="14">
        <v>8.7010000000000005</v>
      </c>
      <c r="G531" s="14">
        <v>19.141999999999999</v>
      </c>
      <c r="H531" s="14">
        <v>4.4770000000000003</v>
      </c>
      <c r="I531" s="14">
        <v>3.57</v>
      </c>
      <c r="J531" s="14">
        <v>4.0149999999999997</v>
      </c>
      <c r="K531" s="14">
        <v>5.8659999999999997</v>
      </c>
      <c r="L531" s="14">
        <v>5.8010000000000002</v>
      </c>
      <c r="M531" s="14">
        <v>5.8330000000000002</v>
      </c>
      <c r="N531" s="14">
        <v>49.917999999999999</v>
      </c>
      <c r="O531" s="14">
        <v>67.462999999999994</v>
      </c>
      <c r="P531" s="14">
        <v>21.271000000000001</v>
      </c>
      <c r="Q531" s="14">
        <v>43.938000000000002</v>
      </c>
      <c r="R531" s="14">
        <v>64.992999999999995</v>
      </c>
      <c r="S531" s="14">
        <v>55.484000000000002</v>
      </c>
      <c r="T531" s="14">
        <v>60.15</v>
      </c>
      <c r="U531" s="14">
        <v>19.914999999999999</v>
      </c>
      <c r="V531" s="14">
        <v>18.445</v>
      </c>
      <c r="W531" s="14">
        <v>19.166</v>
      </c>
      <c r="X531" s="14">
        <v>7.7190000000000003</v>
      </c>
      <c r="Y531" s="14">
        <v>0.74399999999999999</v>
      </c>
      <c r="Z531" s="14">
        <v>4.1669999999999998</v>
      </c>
      <c r="AA531" s="14">
        <v>48.32</v>
      </c>
      <c r="AB531" s="14">
        <v>36.444000000000003</v>
      </c>
      <c r="AC531" s="14">
        <v>42.271999999999998</v>
      </c>
      <c r="AD531" s="14">
        <v>362.47699999999998</v>
      </c>
      <c r="AE531" s="14">
        <v>308.50700000000001</v>
      </c>
      <c r="AF531" s="14">
        <v>334.99099999999999</v>
      </c>
      <c r="AG531" s="14">
        <v>10.189</v>
      </c>
      <c r="AH531" s="19">
        <v>16.404968361846699</v>
      </c>
      <c r="AI531" s="19">
        <v>5.5574742073652397</v>
      </c>
      <c r="AJ531" s="19">
        <v>11.0250761419321</v>
      </c>
      <c r="AK531" s="14">
        <v>13.276</v>
      </c>
      <c r="AL531" s="14">
        <v>3.57</v>
      </c>
      <c r="AM531" s="14">
        <v>8.3330000000000002</v>
      </c>
      <c r="AN531" s="14">
        <v>45.231999999999999</v>
      </c>
      <c r="AO531" s="14">
        <v>33.021999999999998</v>
      </c>
      <c r="AP531" s="14">
        <v>39.241</v>
      </c>
      <c r="AQ531" s="14">
        <v>0.92600000000000005</v>
      </c>
      <c r="AR531" s="14">
        <v>0.29699999999999999</v>
      </c>
      <c r="AS531" s="14">
        <v>0.60599999999999998</v>
      </c>
      <c r="AT531" s="14">
        <v>3.7050000000000001</v>
      </c>
      <c r="AU531" s="14">
        <v>0.44600000000000001</v>
      </c>
      <c r="AV531" s="14">
        <v>2.0449999999999999</v>
      </c>
      <c r="AW531" s="14">
        <v>478.56799999999998</v>
      </c>
      <c r="AX531" s="14">
        <v>366.51900000000001</v>
      </c>
      <c r="AY531" s="14">
        <v>421.73099999999999</v>
      </c>
      <c r="AZ531" s="14">
        <v>4.7859999999999996</v>
      </c>
      <c r="BA531" s="14">
        <v>3.665</v>
      </c>
      <c r="BB531" s="14">
        <v>4.2169999999999996</v>
      </c>
      <c r="BC531" s="14">
        <v>8.9890000000000008</v>
      </c>
      <c r="BD531" s="14">
        <v>2.2469999999999999</v>
      </c>
      <c r="BE531" s="14">
        <v>10.438000000000001</v>
      </c>
      <c r="BF531" s="14">
        <v>11.651</v>
      </c>
      <c r="BG531" s="14">
        <v>22.053000000000001</v>
      </c>
      <c r="BH531" s="15">
        <v>6.1748814643290331</v>
      </c>
    </row>
    <row r="532" spans="1:60" ht="15.75" x14ac:dyDescent="0.25">
      <c r="A532" s="21">
        <v>2014</v>
      </c>
      <c r="B532" t="s">
        <v>4</v>
      </c>
      <c r="C532" s="14">
        <v>12.602</v>
      </c>
      <c r="D532" s="14">
        <v>3.895</v>
      </c>
      <c r="E532" s="14">
        <v>8.266</v>
      </c>
      <c r="F532" s="14">
        <v>15.605</v>
      </c>
      <c r="G532" s="14">
        <v>20.806000000000001</v>
      </c>
      <c r="H532" s="14">
        <v>6.9550000000000001</v>
      </c>
      <c r="I532" s="14">
        <v>5.3339999999999996</v>
      </c>
      <c r="J532" s="14">
        <v>6.1479999999999997</v>
      </c>
      <c r="K532" s="14">
        <v>9.6890000000000001</v>
      </c>
      <c r="L532" s="14">
        <v>5.8129999999999997</v>
      </c>
      <c r="M532" s="14">
        <v>7.7590000000000003</v>
      </c>
      <c r="N532" s="14">
        <v>41.643999999999998</v>
      </c>
      <c r="O532" s="14">
        <v>101.413</v>
      </c>
      <c r="P532" s="14">
        <v>24.751000000000001</v>
      </c>
      <c r="Q532" s="14">
        <v>63.564999999999998</v>
      </c>
      <c r="R532" s="14">
        <v>61.109000000000002</v>
      </c>
      <c r="S532" s="14">
        <v>52.917000000000002</v>
      </c>
      <c r="T532" s="14">
        <v>57.03</v>
      </c>
      <c r="U532" s="14">
        <v>13.077999999999999</v>
      </c>
      <c r="V532" s="14">
        <v>15.522</v>
      </c>
      <c r="W532" s="14">
        <v>14.295</v>
      </c>
      <c r="X532" s="14">
        <v>35.786000000000001</v>
      </c>
      <c r="Y532" s="14">
        <v>4.4950000000000001</v>
      </c>
      <c r="Z532" s="14">
        <v>20.501999999999999</v>
      </c>
      <c r="AA532" s="14">
        <v>69.491</v>
      </c>
      <c r="AB532" s="14">
        <v>41.051000000000002</v>
      </c>
      <c r="AC532" s="14">
        <v>55.329000000000001</v>
      </c>
      <c r="AD532" s="14">
        <v>403.03500000000003</v>
      </c>
      <c r="AE532" s="14">
        <v>304.07900000000001</v>
      </c>
      <c r="AF532" s="14">
        <v>353.84699999999998</v>
      </c>
      <c r="AG532" s="14">
        <v>9.1539999999999999</v>
      </c>
      <c r="AH532" s="19">
        <v>8.1665088331786393</v>
      </c>
      <c r="AI532" s="19">
        <v>1.7915805486471099</v>
      </c>
      <c r="AJ532" s="19">
        <v>5.0370583579189798</v>
      </c>
      <c r="AK532" s="14">
        <v>9.0359999999999996</v>
      </c>
      <c r="AL532" s="14">
        <v>1.738</v>
      </c>
      <c r="AM532" s="14">
        <v>5.4020000000000001</v>
      </c>
      <c r="AN532" s="14">
        <v>74.840999999999994</v>
      </c>
      <c r="AO532" s="14">
        <v>48.962000000000003</v>
      </c>
      <c r="AP532" s="14">
        <v>62.073</v>
      </c>
      <c r="AQ532" s="14">
        <v>12.305</v>
      </c>
      <c r="AR532" s="14">
        <v>3.1160000000000001</v>
      </c>
      <c r="AS532" s="14">
        <v>7.7290000000000001</v>
      </c>
      <c r="AT532" s="14">
        <v>9.5109999999999992</v>
      </c>
      <c r="AU532" s="14">
        <v>3.7759999999999998</v>
      </c>
      <c r="AV532" s="14">
        <v>6.6550000000000002</v>
      </c>
      <c r="AW532" s="14">
        <v>583.39099999999996</v>
      </c>
      <c r="AX532" s="14">
        <v>380.78800000000001</v>
      </c>
      <c r="AY532" s="14">
        <v>483.39499999999998</v>
      </c>
      <c r="AZ532" s="14">
        <v>5.8339999999999996</v>
      </c>
      <c r="BA532" s="14">
        <v>3.8079999999999998</v>
      </c>
      <c r="BB532" s="14">
        <v>4.8339999999999996</v>
      </c>
      <c r="BC532" s="14">
        <v>13.368</v>
      </c>
      <c r="BD532" s="14">
        <v>2.399</v>
      </c>
      <c r="BE532" s="14">
        <v>10.414</v>
      </c>
      <c r="BF532" s="14">
        <v>12.689</v>
      </c>
      <c r="BG532" s="14">
        <v>30.684000000000001</v>
      </c>
      <c r="BH532" s="15">
        <v>6.6421197025485528</v>
      </c>
    </row>
    <row r="533" spans="1:60" ht="15.75" x14ac:dyDescent="0.25">
      <c r="A533" s="21">
        <v>2014</v>
      </c>
      <c r="B533" t="s">
        <v>5</v>
      </c>
      <c r="C533" s="14">
        <v>9.6159999999999997</v>
      </c>
      <c r="D533" s="14">
        <v>1.998</v>
      </c>
      <c r="E533" s="14">
        <v>5.88</v>
      </c>
      <c r="F533" s="14">
        <v>12.618</v>
      </c>
      <c r="G533" s="14">
        <v>16.297999999999998</v>
      </c>
      <c r="H533" s="14">
        <v>6.8680000000000003</v>
      </c>
      <c r="I533" s="14">
        <v>4.5679999999999996</v>
      </c>
      <c r="J533" s="14">
        <v>5.74</v>
      </c>
      <c r="K533" s="14">
        <v>11.813000000000001</v>
      </c>
      <c r="L533" s="14">
        <v>4.5679999999999996</v>
      </c>
      <c r="M533" s="14">
        <v>8.26</v>
      </c>
      <c r="N533" s="14">
        <v>43.750999999999998</v>
      </c>
      <c r="O533" s="14">
        <v>87.088999999999999</v>
      </c>
      <c r="P533" s="14">
        <v>19.984000000000002</v>
      </c>
      <c r="Q533" s="14">
        <v>54.18</v>
      </c>
      <c r="R533" s="14">
        <v>41.759</v>
      </c>
      <c r="S533" s="14">
        <v>46.533000000000001</v>
      </c>
      <c r="T533" s="14">
        <v>44.1</v>
      </c>
      <c r="U533" s="14">
        <v>8.5169999999999995</v>
      </c>
      <c r="V533" s="14">
        <v>11.134</v>
      </c>
      <c r="W533" s="14">
        <v>9.8000000000000007</v>
      </c>
      <c r="X533" s="14">
        <v>20.879000000000001</v>
      </c>
      <c r="Y533" s="14">
        <v>3.14</v>
      </c>
      <c r="Z533" s="14">
        <v>12.18</v>
      </c>
      <c r="AA533" s="14">
        <v>69.781000000000006</v>
      </c>
      <c r="AB533" s="14">
        <v>35.4</v>
      </c>
      <c r="AC533" s="14">
        <v>52.92</v>
      </c>
      <c r="AD533" s="14">
        <v>320.06</v>
      </c>
      <c r="AE533" s="14">
        <v>258.07400000000001</v>
      </c>
      <c r="AF533" s="14">
        <v>289.66199999999998</v>
      </c>
      <c r="AG533" s="14">
        <v>9.3409999999999993</v>
      </c>
      <c r="AH533" s="19">
        <v>15.487410947387099</v>
      </c>
      <c r="AI533" s="19">
        <v>0.79101408005062501</v>
      </c>
      <c r="AJ533" s="19">
        <v>8.3964978970589392</v>
      </c>
      <c r="AK533" s="14">
        <v>15.11</v>
      </c>
      <c r="AL533" s="14">
        <v>1.1419999999999999</v>
      </c>
      <c r="AM533" s="14">
        <v>8.26</v>
      </c>
      <c r="AN533" s="14">
        <v>56.32</v>
      </c>
      <c r="AO533" s="14">
        <v>35.970999999999997</v>
      </c>
      <c r="AP533" s="14">
        <v>46.34</v>
      </c>
      <c r="AQ533" s="14">
        <v>2.198</v>
      </c>
      <c r="AR533" s="14">
        <v>2.2839999999999998</v>
      </c>
      <c r="AS533" s="14">
        <v>2.2400000000000002</v>
      </c>
      <c r="AT533" s="14">
        <v>11.263999999999999</v>
      </c>
      <c r="AU533" s="14">
        <v>3.14</v>
      </c>
      <c r="AV533" s="14">
        <v>7.28</v>
      </c>
      <c r="AW533" s="14">
        <v>468.964</v>
      </c>
      <c r="AX533" s="14">
        <v>319.452</v>
      </c>
      <c r="AY533" s="14">
        <v>395.64299999999997</v>
      </c>
      <c r="AZ533" s="14">
        <v>4.6900000000000004</v>
      </c>
      <c r="BA533" s="14">
        <v>3.1949999999999998</v>
      </c>
      <c r="BB533" s="14">
        <v>3.956</v>
      </c>
      <c r="BC533" s="14">
        <v>10.86</v>
      </c>
      <c r="BD533" s="14">
        <v>1.5509999999999999</v>
      </c>
      <c r="BE533" s="14">
        <v>10.712999999999999</v>
      </c>
      <c r="BF533" s="14">
        <v>12.141</v>
      </c>
      <c r="BG533" s="14">
        <v>15.87</v>
      </c>
      <c r="BH533" s="15">
        <v>7.2210760196794164</v>
      </c>
    </row>
    <row r="534" spans="1:60" ht="15.75" x14ac:dyDescent="0.25">
      <c r="A534" s="21">
        <v>2014</v>
      </c>
      <c r="B534" t="s">
        <v>6</v>
      </c>
      <c r="C534" s="14">
        <v>16.748000000000001</v>
      </c>
      <c r="D534" s="14">
        <v>5.2460000000000004</v>
      </c>
      <c r="E534" s="14">
        <v>10.935</v>
      </c>
      <c r="F534" s="14">
        <v>14.712</v>
      </c>
      <c r="G534" s="14">
        <v>6.9470000000000001</v>
      </c>
      <c r="H534" s="14">
        <v>5.806</v>
      </c>
      <c r="I534" s="14">
        <v>4.3719999999999999</v>
      </c>
      <c r="J534" s="14">
        <v>5.0810000000000004</v>
      </c>
      <c r="K534" s="14">
        <v>5.5830000000000002</v>
      </c>
      <c r="L534" s="14">
        <v>4.1529999999999996</v>
      </c>
      <c r="M534" s="14">
        <v>4.8600000000000003</v>
      </c>
      <c r="N534" s="14">
        <v>37.749000000000002</v>
      </c>
      <c r="O534" s="14">
        <v>80.611999999999995</v>
      </c>
      <c r="P534" s="14">
        <v>22.295999999999999</v>
      </c>
      <c r="Q534" s="14">
        <v>51.142000000000003</v>
      </c>
      <c r="R534" s="14">
        <v>63.194000000000003</v>
      </c>
      <c r="S534" s="14">
        <v>67.542000000000002</v>
      </c>
      <c r="T534" s="14">
        <v>65.391999999999996</v>
      </c>
      <c r="U534" s="14">
        <v>10.942</v>
      </c>
      <c r="V534" s="14">
        <v>13.552</v>
      </c>
      <c r="W534" s="14">
        <v>12.260999999999999</v>
      </c>
      <c r="X534" s="14">
        <v>14.068</v>
      </c>
      <c r="Y534" s="14">
        <v>3.06</v>
      </c>
      <c r="Z534" s="14">
        <v>8.5050000000000008</v>
      </c>
      <c r="AA534" s="14">
        <v>77.484999999999999</v>
      </c>
      <c r="AB534" s="14">
        <v>55.302</v>
      </c>
      <c r="AC534" s="14">
        <v>66.275000000000006</v>
      </c>
      <c r="AD534" s="14">
        <v>381.17500000000001</v>
      </c>
      <c r="AE534" s="14">
        <v>330.06200000000001</v>
      </c>
      <c r="AF534" s="14">
        <v>355.346</v>
      </c>
      <c r="AG534" s="14">
        <v>8.4849999999999994</v>
      </c>
      <c r="AH534" s="19">
        <v>16.023643776594799</v>
      </c>
      <c r="AI534" s="19">
        <v>6.4882974707436798</v>
      </c>
      <c r="AJ534" s="19">
        <v>11.241372985797399</v>
      </c>
      <c r="AK534" s="14">
        <v>15.631</v>
      </c>
      <c r="AL534" s="14">
        <v>4.8090000000000002</v>
      </c>
      <c r="AM534" s="14">
        <v>10.162000000000001</v>
      </c>
      <c r="AN534" s="14">
        <v>57.835000000000001</v>
      </c>
      <c r="AO534" s="14">
        <v>38.033999999999999</v>
      </c>
      <c r="AP534" s="14">
        <v>47.829000000000001</v>
      </c>
      <c r="AQ534" s="14">
        <v>2.68</v>
      </c>
      <c r="AR534" s="14">
        <v>0.65600000000000003</v>
      </c>
      <c r="AS534" s="14">
        <v>1.657</v>
      </c>
      <c r="AT534" s="14">
        <v>12.951000000000001</v>
      </c>
      <c r="AU534" s="14">
        <v>4.59</v>
      </c>
      <c r="AV534" s="14">
        <v>8.7260000000000009</v>
      </c>
      <c r="AW534" s="14">
        <v>536.14599999999996</v>
      </c>
      <c r="AX534" s="14">
        <v>403.94299999999998</v>
      </c>
      <c r="AY534" s="14">
        <v>469.339</v>
      </c>
      <c r="AZ534" s="14">
        <v>5.3609999999999998</v>
      </c>
      <c r="BA534" s="14">
        <v>4.0389999999999997</v>
      </c>
      <c r="BB534" s="14">
        <v>4.6929999999999996</v>
      </c>
      <c r="BC534" s="14">
        <v>15.093</v>
      </c>
      <c r="BD534" s="14">
        <v>2.3220000000000001</v>
      </c>
      <c r="BE534" s="14">
        <v>11.984</v>
      </c>
      <c r="BF534" s="14">
        <v>14.021000000000001</v>
      </c>
      <c r="BG534" s="14">
        <v>17.975999999999999</v>
      </c>
      <c r="BH534" s="15">
        <v>8.2089999400802931</v>
      </c>
    </row>
    <row r="535" spans="1:60" ht="15.75" x14ac:dyDescent="0.25">
      <c r="A535" s="21">
        <v>2014</v>
      </c>
      <c r="B535" t="s">
        <v>33</v>
      </c>
      <c r="C535" s="14">
        <v>15.624000000000001</v>
      </c>
      <c r="D535" s="14">
        <v>4.7519999999999998</v>
      </c>
      <c r="E535" s="14">
        <v>10.205</v>
      </c>
      <c r="F535" s="14">
        <v>10.942</v>
      </c>
      <c r="G535" s="14">
        <v>21.759</v>
      </c>
      <c r="H535" s="14">
        <v>7.2729999999999997</v>
      </c>
      <c r="I535" s="14">
        <v>3.9489999999999998</v>
      </c>
      <c r="J535" s="14">
        <v>5.6059999999999999</v>
      </c>
      <c r="K535" s="14">
        <v>9.7650000000000006</v>
      </c>
      <c r="L535" s="14">
        <v>4.6180000000000003</v>
      </c>
      <c r="M535" s="14">
        <v>7.1840000000000002</v>
      </c>
      <c r="N535" s="14">
        <v>44.712000000000003</v>
      </c>
      <c r="O535" s="14">
        <v>97.311999999999998</v>
      </c>
      <c r="P535" s="14">
        <v>27.777000000000001</v>
      </c>
      <c r="Q535" s="14">
        <v>62.539000000000001</v>
      </c>
      <c r="R535" s="14">
        <v>80.947999999999993</v>
      </c>
      <c r="S535" s="14">
        <v>90.896000000000001</v>
      </c>
      <c r="T535" s="14">
        <v>85.936999999999998</v>
      </c>
      <c r="U535" s="14">
        <v>18.856000000000002</v>
      </c>
      <c r="V535" s="14">
        <v>21.887</v>
      </c>
      <c r="W535" s="14">
        <v>20.376000000000001</v>
      </c>
      <c r="X535" s="14">
        <v>27.341999999999999</v>
      </c>
      <c r="Y535" s="14">
        <v>4.2839999999999998</v>
      </c>
      <c r="Z535" s="14">
        <v>15.811</v>
      </c>
      <c r="AA535" s="14">
        <v>92.463999999999999</v>
      </c>
      <c r="AB535" s="14">
        <v>66.397999999999996</v>
      </c>
      <c r="AC535" s="14">
        <v>79.391000000000005</v>
      </c>
      <c r="AD535" s="14">
        <v>449.99400000000003</v>
      </c>
      <c r="AE535" s="14">
        <v>396.983</v>
      </c>
      <c r="AF535" s="14">
        <v>423.54199999999997</v>
      </c>
      <c r="AG535" s="14">
        <v>10.371</v>
      </c>
      <c r="AH535" s="19">
        <v>9.6609023282774604</v>
      </c>
      <c r="AI535" s="19">
        <v>2.8363161925291398</v>
      </c>
      <c r="AJ535" s="19">
        <v>6.3111508754865602</v>
      </c>
      <c r="AK535" s="14">
        <v>8.8889999999999993</v>
      </c>
      <c r="AL535" s="14">
        <v>2.8109999999999999</v>
      </c>
      <c r="AM535" s="14">
        <v>5.8410000000000002</v>
      </c>
      <c r="AN535" s="14">
        <v>58.994</v>
      </c>
      <c r="AO535" s="14">
        <v>45.381</v>
      </c>
      <c r="AP535" s="14">
        <v>52.603000000000002</v>
      </c>
      <c r="AQ535" s="14">
        <v>2.8959999999999999</v>
      </c>
      <c r="AR535" s="14">
        <v>1.6060000000000001</v>
      </c>
      <c r="AS535" s="14">
        <v>2.2490000000000001</v>
      </c>
      <c r="AT535" s="14">
        <v>3.9729999999999999</v>
      </c>
      <c r="AU535" s="14">
        <v>0.73599999999999999</v>
      </c>
      <c r="AV535" s="14">
        <v>2.35</v>
      </c>
      <c r="AW535" s="14">
        <v>619.971</v>
      </c>
      <c r="AX535" s="14">
        <v>484.59899999999999</v>
      </c>
      <c r="AY535" s="14">
        <v>552.74900000000002</v>
      </c>
      <c r="AZ535" s="14">
        <v>6.2</v>
      </c>
      <c r="BA535" s="14">
        <v>4.8460000000000001</v>
      </c>
      <c r="BB535" s="14">
        <v>5.5270000000000001</v>
      </c>
      <c r="BC535" s="14">
        <v>9.5280000000000005</v>
      </c>
      <c r="BD535" s="14">
        <v>3.1760000000000002</v>
      </c>
      <c r="BE535" s="14">
        <v>14.01</v>
      </c>
      <c r="BF535" s="14">
        <v>16.093</v>
      </c>
      <c r="BG535" s="14">
        <v>36.956000000000003</v>
      </c>
      <c r="BH535" s="15">
        <v>9.9949605241054922</v>
      </c>
    </row>
    <row r="536" spans="1:60" ht="15.75" x14ac:dyDescent="0.25">
      <c r="A536" s="21">
        <v>2014</v>
      </c>
      <c r="B536" t="s">
        <v>7</v>
      </c>
      <c r="C536" s="14">
        <v>16.324000000000002</v>
      </c>
      <c r="D536" s="14">
        <v>2.5</v>
      </c>
      <c r="E536" s="14">
        <v>9.3659999999999997</v>
      </c>
      <c r="F536" s="14">
        <v>13.542</v>
      </c>
      <c r="G536" s="14">
        <v>24.576000000000001</v>
      </c>
      <c r="H536" s="14">
        <v>6.4729999999999999</v>
      </c>
      <c r="I536" s="14">
        <v>3.0550000000000002</v>
      </c>
      <c r="J536" s="14">
        <v>4.7530000000000001</v>
      </c>
      <c r="K536" s="14">
        <v>9.5690000000000008</v>
      </c>
      <c r="L536" s="14">
        <v>2.7770000000000001</v>
      </c>
      <c r="M536" s="14">
        <v>6.1509999999999998</v>
      </c>
      <c r="N536" s="14">
        <v>69.456000000000003</v>
      </c>
      <c r="O536" s="14">
        <v>97.100999999999999</v>
      </c>
      <c r="P536" s="14">
        <v>24.163</v>
      </c>
      <c r="Q536" s="14">
        <v>60.529000000000003</v>
      </c>
      <c r="R536" s="14">
        <v>83.31</v>
      </c>
      <c r="S536" s="14">
        <v>78.319999999999993</v>
      </c>
      <c r="T536" s="14">
        <v>80.799000000000007</v>
      </c>
      <c r="U536" s="14">
        <v>15.760999999999999</v>
      </c>
      <c r="V536" s="14">
        <v>16.942</v>
      </c>
      <c r="W536" s="14">
        <v>16.355</v>
      </c>
      <c r="X536" s="14">
        <v>32.93</v>
      </c>
      <c r="Y536" s="14">
        <v>4.7210000000000001</v>
      </c>
      <c r="Z536" s="14">
        <v>18.731999999999999</v>
      </c>
      <c r="AA536" s="14">
        <v>83.028999999999996</v>
      </c>
      <c r="AB536" s="14">
        <v>52.491</v>
      </c>
      <c r="AC536" s="14">
        <v>67.798000000000002</v>
      </c>
      <c r="AD536" s="14">
        <v>469.464</v>
      </c>
      <c r="AE536" s="14">
        <v>355.774</v>
      </c>
      <c r="AF536" s="14">
        <v>412.38</v>
      </c>
      <c r="AG536" s="14">
        <v>16.324000000000002</v>
      </c>
      <c r="AH536" s="19">
        <v>7.5846062830878402</v>
      </c>
      <c r="AI536" s="19">
        <v>2.30499723400332</v>
      </c>
      <c r="AJ536" s="19">
        <v>4.9618699379384603</v>
      </c>
      <c r="AK536" s="14">
        <v>9.8510000000000009</v>
      </c>
      <c r="AL536" s="14">
        <v>1.944</v>
      </c>
      <c r="AM536" s="14">
        <v>5.8710000000000004</v>
      </c>
      <c r="AN536" s="14">
        <v>51.223999999999997</v>
      </c>
      <c r="AO536" s="14">
        <v>43.881999999999998</v>
      </c>
      <c r="AP536" s="14">
        <v>47.529000000000003</v>
      </c>
      <c r="AQ536" s="14">
        <v>1.97</v>
      </c>
      <c r="AR536" s="14">
        <v>1.389</v>
      </c>
      <c r="AS536" s="14">
        <v>1.677</v>
      </c>
      <c r="AT536" s="14">
        <v>10.132</v>
      </c>
      <c r="AU536" s="14">
        <v>3.3330000000000002</v>
      </c>
      <c r="AV536" s="14">
        <v>6.71</v>
      </c>
      <c r="AW536" s="14">
        <v>627.64</v>
      </c>
      <c r="AX536" s="14">
        <v>432.70600000000002</v>
      </c>
      <c r="AY536" s="14">
        <v>529.80399999999997</v>
      </c>
      <c r="AZ536" s="14">
        <v>6.2759999999999998</v>
      </c>
      <c r="BA536" s="14">
        <v>4.327</v>
      </c>
      <c r="BB536" s="14">
        <v>5.298</v>
      </c>
      <c r="BC536" s="14">
        <v>7.9119999999999999</v>
      </c>
      <c r="BD536" s="14">
        <v>4.7469999999999999</v>
      </c>
      <c r="BE536" s="14">
        <v>10.188000000000001</v>
      </c>
      <c r="BF536" s="14">
        <v>11.965999999999999</v>
      </c>
      <c r="BG536" s="14">
        <v>32.341999999999999</v>
      </c>
      <c r="BH536" s="15">
        <v>7.0342820181112549</v>
      </c>
    </row>
    <row r="537" spans="1:60" ht="15.75" x14ac:dyDescent="0.25">
      <c r="A537" s="21">
        <v>2014</v>
      </c>
      <c r="B537" t="s">
        <v>8</v>
      </c>
      <c r="C537" s="14">
        <v>13.75</v>
      </c>
      <c r="D537" s="14">
        <v>2.6989999999999998</v>
      </c>
      <c r="E537" s="14">
        <v>8.1189999999999998</v>
      </c>
      <c r="F537" s="14">
        <v>18.552</v>
      </c>
      <c r="G537" s="14">
        <v>12.446999999999999</v>
      </c>
      <c r="H537" s="14">
        <v>2.9569999999999999</v>
      </c>
      <c r="I537" s="14">
        <v>2.847</v>
      </c>
      <c r="J537" s="14">
        <v>2.9009999999999998</v>
      </c>
      <c r="K537" s="14">
        <v>3.802</v>
      </c>
      <c r="L537" s="14">
        <v>2.3660000000000001</v>
      </c>
      <c r="M537" s="14">
        <v>3.0710000000000002</v>
      </c>
      <c r="N537" s="14">
        <v>53.774999999999999</v>
      </c>
      <c r="O537" s="14">
        <v>66.292000000000002</v>
      </c>
      <c r="P537" s="14">
        <v>14.345000000000001</v>
      </c>
      <c r="Q537" s="14">
        <v>39.823</v>
      </c>
      <c r="R537" s="14">
        <v>48.048999999999999</v>
      </c>
      <c r="S537" s="14">
        <v>61.631</v>
      </c>
      <c r="T537" s="14">
        <v>54.969000000000001</v>
      </c>
      <c r="U537" s="14">
        <v>11.945</v>
      </c>
      <c r="V537" s="14">
        <v>14.419</v>
      </c>
      <c r="W537" s="14">
        <v>13.205</v>
      </c>
      <c r="X537" s="14">
        <v>15.21</v>
      </c>
      <c r="Y537" s="14">
        <v>2.44</v>
      </c>
      <c r="Z537" s="14">
        <v>8.7029999999999994</v>
      </c>
      <c r="AA537" s="14">
        <v>50.045999999999999</v>
      </c>
      <c r="AB537" s="14">
        <v>40.076999999999998</v>
      </c>
      <c r="AC537" s="14">
        <v>44.966000000000001</v>
      </c>
      <c r="AD537" s="14">
        <v>335.91699999999997</v>
      </c>
      <c r="AE537" s="14">
        <v>307.33999999999997</v>
      </c>
      <c r="AF537" s="14">
        <v>321.39400000000001</v>
      </c>
      <c r="AG537" s="14">
        <v>10.217000000000001</v>
      </c>
      <c r="AH537" s="19">
        <v>13.0400850252762</v>
      </c>
      <c r="AI537" s="19">
        <v>3.1504692767190798</v>
      </c>
      <c r="AJ537" s="19">
        <v>8.0294283385613294</v>
      </c>
      <c r="AK537" s="14">
        <v>10.292999999999999</v>
      </c>
      <c r="AL537" s="14">
        <v>1.9590000000000001</v>
      </c>
      <c r="AM537" s="14">
        <v>6.0469999999999997</v>
      </c>
      <c r="AN537" s="14">
        <v>73.744</v>
      </c>
      <c r="AO537" s="14">
        <v>59.93</v>
      </c>
      <c r="AP537" s="14">
        <v>66.742999999999995</v>
      </c>
      <c r="AQ537" s="14">
        <v>3.9940000000000002</v>
      </c>
      <c r="AR537" s="14">
        <v>2.218</v>
      </c>
      <c r="AS537" s="14">
        <v>3.089</v>
      </c>
      <c r="AT537" s="14">
        <v>6.7210000000000001</v>
      </c>
      <c r="AU537" s="14">
        <v>2.1070000000000002</v>
      </c>
      <c r="AV537" s="14">
        <v>4.37</v>
      </c>
      <c r="AW537" s="14">
        <v>513.01700000000005</v>
      </c>
      <c r="AX537" s="14">
        <v>414.334</v>
      </c>
      <c r="AY537" s="14">
        <v>462.81</v>
      </c>
      <c r="AZ537" s="14">
        <v>5.13</v>
      </c>
      <c r="BA537" s="14">
        <v>4.1429999999999998</v>
      </c>
      <c r="BB537" s="14">
        <v>4.6280000000000001</v>
      </c>
      <c r="BC537" s="14">
        <v>58.161000000000001</v>
      </c>
      <c r="BD537" s="14">
        <v>37.606999999999999</v>
      </c>
      <c r="BE537" s="14">
        <v>17.963000000000001</v>
      </c>
      <c r="BF537" s="14">
        <v>21.873999999999999</v>
      </c>
      <c r="BG537" s="14">
        <v>55.459000000000003</v>
      </c>
      <c r="BH537" s="15">
        <v>5.682759415446446</v>
      </c>
    </row>
    <row r="538" spans="1:60" ht="15.75" x14ac:dyDescent="0.25">
      <c r="A538" s="21">
        <v>2014</v>
      </c>
      <c r="B538" t="s">
        <v>9</v>
      </c>
      <c r="C538" s="14">
        <v>17.774000000000001</v>
      </c>
      <c r="D538" s="14">
        <v>5.202</v>
      </c>
      <c r="E538" s="14">
        <v>11.475</v>
      </c>
      <c r="F538" s="14">
        <v>16.056999999999999</v>
      </c>
      <c r="G538" s="14">
        <v>31.702000000000002</v>
      </c>
      <c r="H538" s="14">
        <v>6.9530000000000003</v>
      </c>
      <c r="I538" s="14">
        <v>4.7590000000000003</v>
      </c>
      <c r="J538" s="14">
        <v>5.8490000000000002</v>
      </c>
      <c r="K538" s="14">
        <v>13.065</v>
      </c>
      <c r="L538" s="14">
        <v>7.5810000000000004</v>
      </c>
      <c r="M538" s="14">
        <v>10.305</v>
      </c>
      <c r="N538" s="14">
        <v>48.917999999999999</v>
      </c>
      <c r="O538" s="14">
        <v>171.68899999999999</v>
      </c>
      <c r="P538" s="14">
        <v>34.255000000000003</v>
      </c>
      <c r="Q538" s="14">
        <v>102.688</v>
      </c>
      <c r="R538" s="14">
        <v>65.322999999999993</v>
      </c>
      <c r="S538" s="14">
        <v>70.724000000000004</v>
      </c>
      <c r="T538" s="14">
        <v>68.040999999999997</v>
      </c>
      <c r="U538" s="14">
        <v>17.437999999999999</v>
      </c>
      <c r="V538" s="14">
        <v>23.353000000000002</v>
      </c>
      <c r="W538" s="14">
        <v>20.414999999999999</v>
      </c>
      <c r="X538" s="14">
        <v>87.694999999999993</v>
      </c>
      <c r="Y538" s="14">
        <v>9.6289999999999996</v>
      </c>
      <c r="Z538" s="14">
        <v>48.488999999999997</v>
      </c>
      <c r="AA538" s="14">
        <v>101.601</v>
      </c>
      <c r="AB538" s="14">
        <v>73.546000000000006</v>
      </c>
      <c r="AC538" s="14">
        <v>87.480999999999995</v>
      </c>
      <c r="AD538" s="14">
        <v>476.88299999999998</v>
      </c>
      <c r="AE538" s="14">
        <v>412.00200000000001</v>
      </c>
      <c r="AF538" s="14">
        <v>444.452</v>
      </c>
      <c r="AG538" s="14">
        <v>11.326000000000001</v>
      </c>
      <c r="AH538" s="19">
        <v>15.618523568952799</v>
      </c>
      <c r="AI538" s="19">
        <v>5.53861491548997</v>
      </c>
      <c r="AJ538" s="19">
        <v>10.6394458976576</v>
      </c>
      <c r="AK538" s="14">
        <v>14.018000000000001</v>
      </c>
      <c r="AL538" s="14">
        <v>4.2060000000000004</v>
      </c>
      <c r="AM538" s="14">
        <v>9.08</v>
      </c>
      <c r="AN538" s="14">
        <v>69.304000000000002</v>
      </c>
      <c r="AO538" s="14">
        <v>55.948</v>
      </c>
      <c r="AP538" s="14">
        <v>63</v>
      </c>
      <c r="AQ538" s="14">
        <v>4.43</v>
      </c>
      <c r="AR538" s="14">
        <v>1.383</v>
      </c>
      <c r="AS538" s="14">
        <v>2.8969999999999998</v>
      </c>
      <c r="AT538" s="14">
        <v>6.3360000000000003</v>
      </c>
      <c r="AU538" s="14">
        <v>1.2170000000000001</v>
      </c>
      <c r="AV538" s="14">
        <v>3.76</v>
      </c>
      <c r="AW538" s="14">
        <v>726.00699999999995</v>
      </c>
      <c r="AX538" s="14">
        <v>508.34699999999998</v>
      </c>
      <c r="AY538" s="14">
        <v>617.27</v>
      </c>
      <c r="AZ538" s="14">
        <v>7.26</v>
      </c>
      <c r="BA538" s="14">
        <v>5.0830000000000002</v>
      </c>
      <c r="BB538" s="14">
        <v>6.173</v>
      </c>
      <c r="BC538" s="14">
        <v>25.532</v>
      </c>
      <c r="BD538" s="14">
        <v>7.7839999999999998</v>
      </c>
      <c r="BE538" s="14">
        <v>15.502000000000001</v>
      </c>
      <c r="BF538" s="14">
        <v>18.901</v>
      </c>
      <c r="BG538" s="14">
        <v>64.043999999999997</v>
      </c>
      <c r="BH538" s="15">
        <v>9.508013662637941</v>
      </c>
    </row>
    <row r="539" spans="1:60" ht="15.75" x14ac:dyDescent="0.25">
      <c r="A539" s="21">
        <v>2014</v>
      </c>
      <c r="B539" t="s">
        <v>34</v>
      </c>
      <c r="C539" s="14">
        <v>8.4290000000000003</v>
      </c>
      <c r="D539" s="14">
        <v>3.3370000000000002</v>
      </c>
      <c r="E539" s="14">
        <v>5.7709999999999999</v>
      </c>
      <c r="F539" s="14">
        <v>10.353</v>
      </c>
      <c r="G539" s="14">
        <v>23.352</v>
      </c>
      <c r="H539" s="14">
        <v>7.742</v>
      </c>
      <c r="I539" s="14">
        <v>6.4009999999999998</v>
      </c>
      <c r="J539" s="14">
        <v>7.0419999999999998</v>
      </c>
      <c r="K539" s="14">
        <v>8.0619999999999994</v>
      </c>
      <c r="L539" s="14">
        <v>6.1280000000000001</v>
      </c>
      <c r="M539" s="14">
        <v>7.0529999999999999</v>
      </c>
      <c r="N539" s="14">
        <v>48.469000000000001</v>
      </c>
      <c r="O539" s="14">
        <v>70.200999999999993</v>
      </c>
      <c r="P539" s="14">
        <v>18.131</v>
      </c>
      <c r="Q539" s="14">
        <v>43.116</v>
      </c>
      <c r="R539" s="14">
        <v>114.886</v>
      </c>
      <c r="S539" s="14">
        <v>99.344999999999999</v>
      </c>
      <c r="T539" s="14">
        <v>106.776</v>
      </c>
      <c r="U539" s="14">
        <v>18.690000000000001</v>
      </c>
      <c r="V539" s="14">
        <v>24.931000000000001</v>
      </c>
      <c r="W539" s="14">
        <v>21.946999999999999</v>
      </c>
      <c r="X539" s="14">
        <v>21.460999999999999</v>
      </c>
      <c r="Y539" s="14">
        <v>3.3159999999999998</v>
      </c>
      <c r="Z539" s="14">
        <v>12.003</v>
      </c>
      <c r="AA539" s="14">
        <v>109.916</v>
      </c>
      <c r="AB539" s="14">
        <v>101.36</v>
      </c>
      <c r="AC539" s="14">
        <v>105.45099999999999</v>
      </c>
      <c r="AD539" s="14">
        <v>555.28399999999999</v>
      </c>
      <c r="AE539" s="14">
        <v>524.30100000000004</v>
      </c>
      <c r="AF539" s="14">
        <v>539.16999999999996</v>
      </c>
      <c r="AG539" s="14">
        <v>14.016999999999999</v>
      </c>
      <c r="AH539" s="19">
        <v>9.87549486642218</v>
      </c>
      <c r="AI539" s="19">
        <v>3.8092439467032402</v>
      </c>
      <c r="AJ539" s="19">
        <v>6.8612582601268599</v>
      </c>
      <c r="AK539" s="14">
        <v>7.6959999999999997</v>
      </c>
      <c r="AL539" s="14">
        <v>2.0569999999999999</v>
      </c>
      <c r="AM539" s="14">
        <v>4.7530000000000001</v>
      </c>
      <c r="AN539" s="14">
        <v>68.459999999999994</v>
      </c>
      <c r="AO539" s="14">
        <v>54.771999999999998</v>
      </c>
      <c r="AP539" s="14">
        <v>61.35</v>
      </c>
      <c r="AQ539" s="14">
        <v>0.98499999999999999</v>
      </c>
      <c r="AR539" s="14">
        <v>0.315</v>
      </c>
      <c r="AS539" s="14">
        <v>0.63500000000000001</v>
      </c>
      <c r="AT539" s="14">
        <v>7.444</v>
      </c>
      <c r="AU539" s="14">
        <v>1.0069999999999999</v>
      </c>
      <c r="AV539" s="14">
        <v>4.085</v>
      </c>
      <c r="AW539" s="14">
        <v>695.38699999999994</v>
      </c>
      <c r="AX539" s="14">
        <v>597.91800000000001</v>
      </c>
      <c r="AY539" s="14">
        <v>644.70799999999997</v>
      </c>
      <c r="AZ539" s="14">
        <v>6.9539999999999997</v>
      </c>
      <c r="BA539" s="14">
        <v>5.9790000000000001</v>
      </c>
      <c r="BB539" s="14">
        <v>6.4470000000000001</v>
      </c>
      <c r="BC539" s="14">
        <v>30.981000000000002</v>
      </c>
      <c r="BD539" s="14">
        <v>4.359</v>
      </c>
      <c r="BE539" s="14">
        <v>11.625</v>
      </c>
      <c r="BF539" s="14">
        <v>13.471</v>
      </c>
      <c r="BG539" s="14">
        <v>41.863999999999997</v>
      </c>
      <c r="BH539" s="15">
        <v>7.0571524688819949</v>
      </c>
    </row>
    <row r="540" spans="1:60" ht="15.75" x14ac:dyDescent="0.25">
      <c r="A540" s="21">
        <v>2014</v>
      </c>
      <c r="B540" t="s">
        <v>10</v>
      </c>
      <c r="C540" s="14">
        <v>21.728999999999999</v>
      </c>
      <c r="D540" s="14">
        <v>6.5720000000000001</v>
      </c>
      <c r="E540" s="14">
        <v>14.05</v>
      </c>
      <c r="F540" s="14">
        <v>9.9060000000000006</v>
      </c>
      <c r="G540" s="14">
        <v>18.305</v>
      </c>
      <c r="H540" s="14">
        <v>4.5739999999999998</v>
      </c>
      <c r="I540" s="14">
        <v>3.5640000000000001</v>
      </c>
      <c r="J540" s="14">
        <v>4.0629999999999997</v>
      </c>
      <c r="K540" s="14">
        <v>9.2629999999999999</v>
      </c>
      <c r="L540" s="14">
        <v>4.6779999999999999</v>
      </c>
      <c r="M540" s="14">
        <v>6.94</v>
      </c>
      <c r="N540" s="14">
        <v>51.265999999999998</v>
      </c>
      <c r="O540" s="14">
        <v>115.048</v>
      </c>
      <c r="P540" s="14">
        <v>24.393000000000001</v>
      </c>
      <c r="Q540" s="14">
        <v>69.122</v>
      </c>
      <c r="R540" s="14">
        <v>61.298000000000002</v>
      </c>
      <c r="S540" s="14">
        <v>59.923999999999999</v>
      </c>
      <c r="T540" s="14">
        <v>60.601999999999997</v>
      </c>
      <c r="U540" s="14">
        <v>15.782</v>
      </c>
      <c r="V540" s="14">
        <v>17.263999999999999</v>
      </c>
      <c r="W540" s="14">
        <v>16.533000000000001</v>
      </c>
      <c r="X540" s="14">
        <v>37.396000000000001</v>
      </c>
      <c r="Y540" s="14">
        <v>3.1190000000000002</v>
      </c>
      <c r="Z540" s="14">
        <v>20.030999999999999</v>
      </c>
      <c r="AA540" s="14">
        <v>94.349000000000004</v>
      </c>
      <c r="AB540" s="14">
        <v>65.826999999999998</v>
      </c>
      <c r="AC540" s="14">
        <v>79.900000000000006</v>
      </c>
      <c r="AD540" s="14">
        <v>415.82100000000003</v>
      </c>
      <c r="AE540" s="14">
        <v>340.38299999999998</v>
      </c>
      <c r="AF540" s="14">
        <v>377.71699999999998</v>
      </c>
      <c r="AG540" s="14">
        <v>11.551</v>
      </c>
      <c r="AH540" s="19">
        <v>11.194752384179701</v>
      </c>
      <c r="AI540" s="19">
        <v>2.7565421934725101</v>
      </c>
      <c r="AJ540" s="19">
        <v>7.0014368165988898</v>
      </c>
      <c r="AK540" s="14">
        <v>9.8350000000000009</v>
      </c>
      <c r="AL540" s="14">
        <v>2.0049999999999999</v>
      </c>
      <c r="AM540" s="14">
        <v>5.8680000000000003</v>
      </c>
      <c r="AN540" s="14">
        <v>56.494999999999997</v>
      </c>
      <c r="AO540" s="14">
        <v>44.441000000000003</v>
      </c>
      <c r="AP540" s="14">
        <v>50.389000000000003</v>
      </c>
      <c r="AQ540" s="14">
        <v>1.4870000000000001</v>
      </c>
      <c r="AR540" s="14">
        <v>1.1140000000000001</v>
      </c>
      <c r="AS540" s="14">
        <v>1.298</v>
      </c>
      <c r="AT540" s="14">
        <v>4.6890000000000001</v>
      </c>
      <c r="AU540" s="14">
        <v>1.5589999999999999</v>
      </c>
      <c r="AV540" s="14">
        <v>3.1030000000000002</v>
      </c>
      <c r="AW540" s="14">
        <v>597.31399999999996</v>
      </c>
      <c r="AX540" s="14">
        <v>414.89800000000002</v>
      </c>
      <c r="AY540" s="14">
        <v>505.01499999999999</v>
      </c>
      <c r="AZ540" s="14">
        <v>5.9729999999999999</v>
      </c>
      <c r="BA540" s="14">
        <v>4.149</v>
      </c>
      <c r="BB540" s="14">
        <v>5.05</v>
      </c>
      <c r="BC540" s="14">
        <v>9.8689999999999998</v>
      </c>
      <c r="BD540" s="14">
        <v>7.6760000000000002</v>
      </c>
      <c r="BE540" s="14">
        <v>13.845000000000001</v>
      </c>
      <c r="BF540" s="14">
        <v>16.324000000000002</v>
      </c>
      <c r="BG540" s="14">
        <v>71.221000000000004</v>
      </c>
      <c r="BH540" s="15">
        <v>9.429662127514101</v>
      </c>
    </row>
    <row r="541" spans="1:60" ht="15.75" x14ac:dyDescent="0.25">
      <c r="A541" s="21">
        <v>2014</v>
      </c>
      <c r="B541" t="s">
        <v>11</v>
      </c>
      <c r="C541" s="14">
        <v>19.402000000000001</v>
      </c>
      <c r="D541" s="14">
        <v>4.2380000000000004</v>
      </c>
      <c r="E541" s="14">
        <v>11.605</v>
      </c>
      <c r="F541" s="14">
        <v>9.8239999999999998</v>
      </c>
      <c r="G541" s="14">
        <v>17.443999999999999</v>
      </c>
      <c r="H541" s="14">
        <v>2.7469999999999999</v>
      </c>
      <c r="I541" s="14">
        <v>2.7919999999999998</v>
      </c>
      <c r="J541" s="14">
        <v>2.77</v>
      </c>
      <c r="K541" s="14">
        <v>6.641</v>
      </c>
      <c r="L541" s="14">
        <v>3.0550000000000002</v>
      </c>
      <c r="M541" s="14">
        <v>4.7969999999999997</v>
      </c>
      <c r="N541" s="14">
        <v>46.746000000000002</v>
      </c>
      <c r="O541" s="14">
        <v>82.86</v>
      </c>
      <c r="P541" s="14">
        <v>16.655000000000001</v>
      </c>
      <c r="Q541" s="14">
        <v>48.834000000000003</v>
      </c>
      <c r="R541" s="14">
        <v>87.762</v>
      </c>
      <c r="S541" s="14">
        <v>87.382999999999996</v>
      </c>
      <c r="T541" s="14">
        <v>87.567999999999998</v>
      </c>
      <c r="U541" s="14">
        <v>18.116</v>
      </c>
      <c r="V541" s="14">
        <v>21.419</v>
      </c>
      <c r="W541" s="14">
        <v>19.814</v>
      </c>
      <c r="X541" s="14">
        <v>24.478999999999999</v>
      </c>
      <c r="Y541" s="14">
        <v>2.3319999999999999</v>
      </c>
      <c r="Z541" s="14">
        <v>13.108000000000001</v>
      </c>
      <c r="AA541" s="14">
        <v>75.974999999999994</v>
      </c>
      <c r="AB541" s="14">
        <v>58.343000000000004</v>
      </c>
      <c r="AC541" s="14">
        <v>66.909000000000006</v>
      </c>
      <c r="AD541" s="14">
        <v>427.99799999999999</v>
      </c>
      <c r="AE541" s="14">
        <v>369.63900000000001</v>
      </c>
      <c r="AF541" s="14">
        <v>398.024</v>
      </c>
      <c r="AG541" s="14">
        <v>9.875</v>
      </c>
      <c r="AH541" s="19">
        <v>16.167253362297402</v>
      </c>
      <c r="AI541" s="19">
        <v>3.9529476252008302</v>
      </c>
      <c r="AJ541" s="19">
        <v>10.0091322259513</v>
      </c>
      <c r="AK541" s="14">
        <v>12.066000000000001</v>
      </c>
      <c r="AL541" s="14">
        <v>2.464</v>
      </c>
      <c r="AM541" s="14">
        <v>7.1280000000000001</v>
      </c>
      <c r="AN541" s="14">
        <v>52.018000000000001</v>
      </c>
      <c r="AO541" s="14">
        <v>41.982999999999997</v>
      </c>
      <c r="AP541" s="14">
        <v>46.875</v>
      </c>
      <c r="AQ541" s="14">
        <v>0.27800000000000002</v>
      </c>
      <c r="AR541" s="14">
        <v>0.29599999999999999</v>
      </c>
      <c r="AS541" s="14">
        <v>0.28699999999999998</v>
      </c>
      <c r="AT541" s="14">
        <v>2.677</v>
      </c>
      <c r="AU541" s="14">
        <v>0.39400000000000002</v>
      </c>
      <c r="AV541" s="14">
        <v>1.5029999999999999</v>
      </c>
      <c r="AW541" s="14">
        <v>567.67399999999998</v>
      </c>
      <c r="AX541" s="14">
        <v>431.76</v>
      </c>
      <c r="AY541" s="14">
        <v>497.87099999999998</v>
      </c>
      <c r="AZ541" s="14">
        <v>5.6769999999999996</v>
      </c>
      <c r="BA541" s="14">
        <v>4.3179999999999996</v>
      </c>
      <c r="BB541" s="14">
        <v>4.9790000000000001</v>
      </c>
      <c r="BC541" s="14">
        <v>13.519</v>
      </c>
      <c r="BD541" s="14">
        <v>5.1340000000000003</v>
      </c>
      <c r="BE541" s="14">
        <v>11.865</v>
      </c>
      <c r="BF541" s="14">
        <v>14.26</v>
      </c>
      <c r="BG541" s="14">
        <v>27.672999999999998</v>
      </c>
      <c r="BH541" s="15">
        <v>8.2758262854770912</v>
      </c>
    </row>
    <row r="542" spans="1:60" ht="15.75" x14ac:dyDescent="0.25">
      <c r="A542" s="21">
        <v>2014</v>
      </c>
      <c r="B542" t="s">
        <v>12</v>
      </c>
      <c r="C542" s="14">
        <v>12.694000000000001</v>
      </c>
      <c r="D542" s="14">
        <v>4.1479999999999997</v>
      </c>
      <c r="E542" s="14">
        <v>8.3490000000000002</v>
      </c>
      <c r="F542" s="14">
        <v>14.151</v>
      </c>
      <c r="G542" s="14">
        <v>12.422000000000001</v>
      </c>
      <c r="H542" s="14">
        <v>2.63</v>
      </c>
      <c r="I542" s="14">
        <v>1.9390000000000001</v>
      </c>
      <c r="J542" s="14">
        <v>2.2749999999999999</v>
      </c>
      <c r="K542" s="14">
        <v>5.375</v>
      </c>
      <c r="L542" s="14">
        <v>2.9630000000000001</v>
      </c>
      <c r="M542" s="14">
        <v>4.133</v>
      </c>
      <c r="N542" s="14">
        <v>39.088999999999999</v>
      </c>
      <c r="O542" s="14">
        <v>141.80699999999999</v>
      </c>
      <c r="P542" s="14">
        <v>29.305</v>
      </c>
      <c r="Q542" s="14">
        <v>84.24</v>
      </c>
      <c r="R542" s="14">
        <v>65.643000000000001</v>
      </c>
      <c r="S542" s="14">
        <v>71.540000000000006</v>
      </c>
      <c r="T542" s="14">
        <v>68.679000000000002</v>
      </c>
      <c r="U542" s="14">
        <v>17.326000000000001</v>
      </c>
      <c r="V542" s="14">
        <v>20.471</v>
      </c>
      <c r="W542" s="14">
        <v>18.945</v>
      </c>
      <c r="X542" s="14">
        <v>85.941999999999993</v>
      </c>
      <c r="Y542" s="14">
        <v>10.128</v>
      </c>
      <c r="Z542" s="14">
        <v>47.098999999999997</v>
      </c>
      <c r="AA542" s="14">
        <v>61.069000000000003</v>
      </c>
      <c r="AB542" s="14">
        <v>44.551000000000002</v>
      </c>
      <c r="AC542" s="14">
        <v>52.564</v>
      </c>
      <c r="AD542" s="14">
        <v>358.178</v>
      </c>
      <c r="AE542" s="14">
        <v>313.57900000000001</v>
      </c>
      <c r="AF542" s="14">
        <v>335.35300000000001</v>
      </c>
      <c r="AG542" s="14">
        <v>8.6340000000000003</v>
      </c>
      <c r="AH542" s="19">
        <v>3.4146008331625999</v>
      </c>
      <c r="AI542" s="19">
        <v>2.4580646933708898</v>
      </c>
      <c r="AJ542" s="19">
        <v>2.9300187008443599</v>
      </c>
      <c r="AK542" s="14">
        <v>3.202</v>
      </c>
      <c r="AL542" s="14">
        <v>1.347</v>
      </c>
      <c r="AM542" s="14">
        <v>2.2469999999999999</v>
      </c>
      <c r="AN542" s="14">
        <v>61.354999999999997</v>
      </c>
      <c r="AO542" s="14">
        <v>43.957999999999998</v>
      </c>
      <c r="AP542" s="14">
        <v>52.564</v>
      </c>
      <c r="AQ542" s="14">
        <v>3.831</v>
      </c>
      <c r="AR542" s="14">
        <v>2.855</v>
      </c>
      <c r="AS542" s="14">
        <v>3.3290000000000002</v>
      </c>
      <c r="AT542" s="14">
        <v>7.7190000000000003</v>
      </c>
      <c r="AU542" s="14">
        <v>2.101</v>
      </c>
      <c r="AV542" s="14">
        <v>4.8259999999999996</v>
      </c>
      <c r="AW542" s="14">
        <v>576.03599999999994</v>
      </c>
      <c r="AX542" s="14">
        <v>400.90300000000002</v>
      </c>
      <c r="AY542" s="14">
        <v>486.52499999999998</v>
      </c>
      <c r="AZ542" s="14">
        <v>5.76</v>
      </c>
      <c r="BA542" s="14">
        <v>4.0090000000000003</v>
      </c>
      <c r="BB542" s="14">
        <v>4.8650000000000002</v>
      </c>
      <c r="BC542" s="14">
        <v>21.437000000000001</v>
      </c>
      <c r="BD542" s="14">
        <v>9.8360000000000003</v>
      </c>
      <c r="BE542" s="14">
        <v>17.13</v>
      </c>
      <c r="BF542" s="14">
        <v>19.452000000000002</v>
      </c>
      <c r="BG542" s="14">
        <v>52.54</v>
      </c>
      <c r="BH542" s="15">
        <v>6.4025023520643183</v>
      </c>
    </row>
    <row r="543" spans="1:60" ht="15.75" x14ac:dyDescent="0.25">
      <c r="A543" s="21">
        <v>2014</v>
      </c>
      <c r="B543" t="s">
        <v>13</v>
      </c>
      <c r="C543" s="14">
        <v>11.888</v>
      </c>
      <c r="D543" s="14">
        <v>3.544</v>
      </c>
      <c r="E543" s="14">
        <v>7.5730000000000004</v>
      </c>
      <c r="F543" s="14">
        <v>7.1040000000000001</v>
      </c>
      <c r="G543" s="14">
        <v>12.004</v>
      </c>
      <c r="H543" s="14">
        <v>3.4369999999999998</v>
      </c>
      <c r="I543" s="14">
        <v>3.6110000000000002</v>
      </c>
      <c r="J543" s="14">
        <v>3.5270000000000001</v>
      </c>
      <c r="K543" s="14">
        <v>3.9390000000000001</v>
      </c>
      <c r="L543" s="14">
        <v>3.4769999999999999</v>
      </c>
      <c r="M543" s="14">
        <v>3.7</v>
      </c>
      <c r="N543" s="14">
        <v>44.386000000000003</v>
      </c>
      <c r="O543" s="14">
        <v>71.397999999999996</v>
      </c>
      <c r="P543" s="14">
        <v>22.402000000000001</v>
      </c>
      <c r="Q543" s="14">
        <v>46.234000000000002</v>
      </c>
      <c r="R543" s="14">
        <v>65.668999999999997</v>
      </c>
      <c r="S543" s="14">
        <v>68.073999999999998</v>
      </c>
      <c r="T543" s="14">
        <v>66.912999999999997</v>
      </c>
      <c r="U543" s="14">
        <v>16.041</v>
      </c>
      <c r="V543" s="14">
        <v>16.850999999999999</v>
      </c>
      <c r="W543" s="14">
        <v>16.46</v>
      </c>
      <c r="X543" s="14">
        <v>12.676</v>
      </c>
      <c r="Y543" s="14">
        <v>2.742</v>
      </c>
      <c r="Z543" s="14">
        <v>7.5380000000000003</v>
      </c>
      <c r="AA543" s="14">
        <v>81.638999999999996</v>
      </c>
      <c r="AB543" s="14">
        <v>65.533000000000001</v>
      </c>
      <c r="AC543" s="14">
        <v>73.31</v>
      </c>
      <c r="AD543" s="14">
        <v>423.44900000000001</v>
      </c>
      <c r="AE543" s="14">
        <v>360.56400000000002</v>
      </c>
      <c r="AF543" s="14">
        <v>390.99900000000002</v>
      </c>
      <c r="AG543" s="14">
        <v>10.599</v>
      </c>
      <c r="AH543" s="19">
        <v>7.5637830551865202</v>
      </c>
      <c r="AI543" s="19">
        <v>2.4628582037806801</v>
      </c>
      <c r="AJ543" s="19">
        <v>4.9834348708188303</v>
      </c>
      <c r="AK543" s="14">
        <v>6.9459999999999997</v>
      </c>
      <c r="AL543" s="14">
        <v>1.9390000000000001</v>
      </c>
      <c r="AM543" s="14">
        <v>4.3570000000000002</v>
      </c>
      <c r="AN543" s="14">
        <v>52.491999999999997</v>
      </c>
      <c r="AO543" s="14">
        <v>39.720999999999997</v>
      </c>
      <c r="AP543" s="14">
        <v>45.923000000000002</v>
      </c>
      <c r="AQ543" s="14">
        <v>1.2170000000000001</v>
      </c>
      <c r="AR543" s="14">
        <v>0.46800000000000003</v>
      </c>
      <c r="AS543" s="14">
        <v>0.83</v>
      </c>
      <c r="AT543" s="14">
        <v>2.7210000000000001</v>
      </c>
      <c r="AU543" s="14">
        <v>0.13400000000000001</v>
      </c>
      <c r="AV543" s="14">
        <v>1.383</v>
      </c>
      <c r="AW543" s="14">
        <v>552.78300000000002</v>
      </c>
      <c r="AX543" s="14">
        <v>428.97199999999998</v>
      </c>
      <c r="AY543" s="14">
        <v>489.03399999999999</v>
      </c>
      <c r="AZ543" s="14">
        <v>5.5279999999999996</v>
      </c>
      <c r="BA543" s="14">
        <v>4.29</v>
      </c>
      <c r="BB543" s="14">
        <v>4.8899999999999997</v>
      </c>
      <c r="BC543" s="14">
        <v>14.858000000000001</v>
      </c>
      <c r="BD543" s="14">
        <v>2.6</v>
      </c>
      <c r="BE543" s="14">
        <v>11.715999999999999</v>
      </c>
      <c r="BF543" s="14">
        <v>14.06</v>
      </c>
      <c r="BG543" s="14">
        <v>71.489999999999995</v>
      </c>
      <c r="BH543" s="15">
        <v>7.228389300395178</v>
      </c>
    </row>
    <row r="544" spans="1:60" ht="15.75" x14ac:dyDescent="0.25">
      <c r="A544" s="21">
        <v>2014</v>
      </c>
      <c r="B544" t="s">
        <v>14</v>
      </c>
      <c r="C544" s="14">
        <v>20.372</v>
      </c>
      <c r="D544" s="14">
        <v>4.9580000000000002</v>
      </c>
      <c r="E544" s="14">
        <v>12.56</v>
      </c>
      <c r="F544" s="14">
        <v>9.298</v>
      </c>
      <c r="G544" s="14">
        <v>22.202999999999999</v>
      </c>
      <c r="H544" s="14">
        <v>5.8019999999999996</v>
      </c>
      <c r="I544" s="14">
        <v>4.6360000000000001</v>
      </c>
      <c r="J544" s="14">
        <v>5.21</v>
      </c>
      <c r="K544" s="14">
        <v>8.6140000000000008</v>
      </c>
      <c r="L544" s="14">
        <v>5.6520000000000001</v>
      </c>
      <c r="M544" s="14">
        <v>7.1109999999999998</v>
      </c>
      <c r="N544" s="14">
        <v>59.395000000000003</v>
      </c>
      <c r="O544" s="14">
        <v>89.772000000000006</v>
      </c>
      <c r="P544" s="14">
        <v>21.047000000000001</v>
      </c>
      <c r="Q544" s="14">
        <v>54.933999999999997</v>
      </c>
      <c r="R544" s="14">
        <v>75.304000000000002</v>
      </c>
      <c r="S544" s="14">
        <v>68.421999999999997</v>
      </c>
      <c r="T544" s="14">
        <v>71.811000000000007</v>
      </c>
      <c r="U544" s="14">
        <v>15.925000000000001</v>
      </c>
      <c r="V544" s="14">
        <v>17.899000000000001</v>
      </c>
      <c r="W544" s="14">
        <v>16.927</v>
      </c>
      <c r="X544" s="14">
        <v>23.797999999999998</v>
      </c>
      <c r="Y544" s="14">
        <v>2.653</v>
      </c>
      <c r="Z544" s="14">
        <v>13.063000000000001</v>
      </c>
      <c r="AA544" s="14">
        <v>77.450999999999993</v>
      </c>
      <c r="AB544" s="14">
        <v>58.283000000000001</v>
      </c>
      <c r="AC544" s="14">
        <v>67.72</v>
      </c>
      <c r="AD544" s="14">
        <v>446.48200000000003</v>
      </c>
      <c r="AE544" s="14">
        <v>384.95</v>
      </c>
      <c r="AF544" s="14">
        <v>415.25799999999998</v>
      </c>
      <c r="AG544" s="14">
        <v>13.369</v>
      </c>
      <c r="AH544" s="19">
        <v>11.9794169388956</v>
      </c>
      <c r="AI544" s="19">
        <v>2.8788300434703298</v>
      </c>
      <c r="AJ544" s="19">
        <v>7.4707756838476396</v>
      </c>
      <c r="AK544" s="14">
        <v>10.582000000000001</v>
      </c>
      <c r="AL544" s="14">
        <v>2.2810000000000001</v>
      </c>
      <c r="AM544" s="14">
        <v>6.3680000000000003</v>
      </c>
      <c r="AN544" s="14">
        <v>63.137</v>
      </c>
      <c r="AO544" s="14">
        <v>52.606000000000002</v>
      </c>
      <c r="AP544" s="14">
        <v>57.853999999999999</v>
      </c>
      <c r="AQ544" s="14">
        <v>2.3010000000000002</v>
      </c>
      <c r="AR544" s="14">
        <v>0.96699999999999997</v>
      </c>
      <c r="AS544" s="14">
        <v>1.623</v>
      </c>
      <c r="AT544" s="14">
        <v>4.8819999999999997</v>
      </c>
      <c r="AU544" s="14">
        <v>1.1399999999999999</v>
      </c>
      <c r="AV544" s="14">
        <v>2.9830000000000001</v>
      </c>
      <c r="AW544" s="14">
        <v>603.27599999999995</v>
      </c>
      <c r="AX544" s="14">
        <v>462.29700000000003</v>
      </c>
      <c r="AY544" s="14">
        <v>531.846</v>
      </c>
      <c r="AZ544" s="14">
        <v>6.0330000000000004</v>
      </c>
      <c r="BA544" s="14">
        <v>4.6230000000000002</v>
      </c>
      <c r="BB544" s="14">
        <v>5.3179999999999996</v>
      </c>
      <c r="BC544" s="14">
        <v>12.159000000000001</v>
      </c>
      <c r="BD544" s="14">
        <v>3.53</v>
      </c>
      <c r="BE544" s="14">
        <v>10.994999999999999</v>
      </c>
      <c r="BF544" s="14">
        <v>13.005000000000001</v>
      </c>
      <c r="BG544" s="14">
        <v>34.378999999999998</v>
      </c>
      <c r="BH544" s="15">
        <v>7.2857095633202205</v>
      </c>
    </row>
    <row r="545" spans="1:60" ht="15.75" x14ac:dyDescent="0.25">
      <c r="A545" s="21">
        <v>2014</v>
      </c>
      <c r="B545" t="s">
        <v>15</v>
      </c>
      <c r="C545" s="14">
        <v>13.909000000000001</v>
      </c>
      <c r="D545" s="14">
        <v>3.8410000000000002</v>
      </c>
      <c r="E545" s="14">
        <v>8.7590000000000003</v>
      </c>
      <c r="F545" s="14">
        <v>10.782</v>
      </c>
      <c r="G545" s="14">
        <v>15.292999999999999</v>
      </c>
      <c r="H545" s="14">
        <v>4.07</v>
      </c>
      <c r="I545" s="14">
        <v>4.1029999999999998</v>
      </c>
      <c r="J545" s="14">
        <v>4.0869999999999997</v>
      </c>
      <c r="K545" s="14">
        <v>4.2569999999999997</v>
      </c>
      <c r="L545" s="14">
        <v>2.8540000000000001</v>
      </c>
      <c r="M545" s="14">
        <v>3.5390000000000001</v>
      </c>
      <c r="N545" s="14">
        <v>33.063000000000002</v>
      </c>
      <c r="O545" s="14">
        <v>79.942999999999998</v>
      </c>
      <c r="P545" s="14">
        <v>18.623000000000001</v>
      </c>
      <c r="Q545" s="14">
        <v>48.622999999999998</v>
      </c>
      <c r="R545" s="14">
        <v>84.537000000000006</v>
      </c>
      <c r="S545" s="14">
        <v>79.881</v>
      </c>
      <c r="T545" s="14">
        <v>82.153000000000006</v>
      </c>
      <c r="U545" s="14">
        <v>14.97</v>
      </c>
      <c r="V545" s="14">
        <v>19.111000000000001</v>
      </c>
      <c r="W545" s="14">
        <v>17.091000000000001</v>
      </c>
      <c r="X545" s="14">
        <v>31.95</v>
      </c>
      <c r="Y545" s="14">
        <v>4.3410000000000002</v>
      </c>
      <c r="Z545" s="14">
        <v>17.858000000000001</v>
      </c>
      <c r="AA545" s="14">
        <v>59.679000000000002</v>
      </c>
      <c r="AB545" s="14">
        <v>46.463000000000001</v>
      </c>
      <c r="AC545" s="14">
        <v>52.911000000000001</v>
      </c>
      <c r="AD545" s="14">
        <v>393.87099999999998</v>
      </c>
      <c r="AE545" s="14">
        <v>349.14800000000002</v>
      </c>
      <c r="AF545" s="14">
        <v>370.99599999999998</v>
      </c>
      <c r="AG545" s="14">
        <v>7.5289999999999999</v>
      </c>
      <c r="AH545" s="19">
        <v>8.4787149205687893</v>
      </c>
      <c r="AI545" s="19">
        <v>3.4440327952171401</v>
      </c>
      <c r="AJ545" s="19">
        <v>5.9635003709230396</v>
      </c>
      <c r="AK545" s="14">
        <v>6.33</v>
      </c>
      <c r="AL545" s="14">
        <v>1.9379999999999999</v>
      </c>
      <c r="AM545" s="14">
        <v>4.0810000000000004</v>
      </c>
      <c r="AN545" s="14">
        <v>50.802</v>
      </c>
      <c r="AO545" s="14">
        <v>40.052999999999997</v>
      </c>
      <c r="AP545" s="14">
        <v>45.334000000000003</v>
      </c>
      <c r="AQ545" s="14">
        <v>0.76200000000000001</v>
      </c>
      <c r="AR545" s="14">
        <v>0.58299999999999996</v>
      </c>
      <c r="AS545" s="14">
        <v>0.67</v>
      </c>
      <c r="AT545" s="14">
        <v>4.1079999999999997</v>
      </c>
      <c r="AU545" s="14">
        <v>0.70199999999999996</v>
      </c>
      <c r="AV545" s="14">
        <v>2.363</v>
      </c>
      <c r="AW545" s="14">
        <v>526.10199999999998</v>
      </c>
      <c r="AX545" s="14">
        <v>409.31099999999998</v>
      </c>
      <c r="AY545" s="14">
        <v>466.43900000000002</v>
      </c>
      <c r="AZ545" s="14">
        <v>5.2610000000000001</v>
      </c>
      <c r="BA545" s="14">
        <v>4.093</v>
      </c>
      <c r="BB545" s="14">
        <v>4.6639999999999997</v>
      </c>
      <c r="BC545" s="14">
        <v>17.276</v>
      </c>
      <c r="BD545" s="14">
        <v>9.1739999999999995</v>
      </c>
      <c r="BE545" s="14">
        <v>14.01</v>
      </c>
      <c r="BF545" s="14">
        <v>16.27</v>
      </c>
      <c r="BG545" s="14">
        <v>33.904000000000003</v>
      </c>
      <c r="BH545" s="15">
        <v>8.1847913563123917</v>
      </c>
    </row>
    <row r="546" spans="1:60" ht="15.75" x14ac:dyDescent="0.25">
      <c r="A546" s="21">
        <v>2014</v>
      </c>
      <c r="B546" t="s">
        <v>35</v>
      </c>
      <c r="C546" s="14">
        <v>13.03</v>
      </c>
      <c r="D546" s="14">
        <v>2.8010000000000002</v>
      </c>
      <c r="E546" s="14">
        <v>7.766</v>
      </c>
      <c r="F546" s="14">
        <v>12.423999999999999</v>
      </c>
      <c r="G546" s="14">
        <v>16.645</v>
      </c>
      <c r="H546" s="14">
        <v>5.6289999999999996</v>
      </c>
      <c r="I546" s="14">
        <v>3.8039999999999998</v>
      </c>
      <c r="J546" s="14">
        <v>4.6900000000000004</v>
      </c>
      <c r="K546" s="14">
        <v>8.9969999999999999</v>
      </c>
      <c r="L546" s="14">
        <v>4.0549999999999997</v>
      </c>
      <c r="M546" s="14">
        <v>6.4539999999999997</v>
      </c>
      <c r="N546" s="14">
        <v>58.286999999999999</v>
      </c>
      <c r="O546" s="14">
        <v>107.56399999999999</v>
      </c>
      <c r="P546" s="14">
        <v>22.241</v>
      </c>
      <c r="Q546" s="14">
        <v>63.658000000000001</v>
      </c>
      <c r="R546" s="14">
        <v>84.429000000000002</v>
      </c>
      <c r="S546" s="14">
        <v>85.745000000000005</v>
      </c>
      <c r="T546" s="14">
        <v>85.105999999999995</v>
      </c>
      <c r="U546" s="14">
        <v>20.21</v>
      </c>
      <c r="V546" s="14">
        <v>24.582000000000001</v>
      </c>
      <c r="W546" s="14">
        <v>22.46</v>
      </c>
      <c r="X546" s="14">
        <v>38.912999999999997</v>
      </c>
      <c r="Y546" s="14">
        <v>3.7629999999999999</v>
      </c>
      <c r="Z546" s="14">
        <v>20.824999999999999</v>
      </c>
      <c r="AA546" s="14">
        <v>70.646000000000001</v>
      </c>
      <c r="AB546" s="14">
        <v>53.847000000000001</v>
      </c>
      <c r="AC546" s="14">
        <v>62.000999999999998</v>
      </c>
      <c r="AD546" s="14">
        <v>453.12599999999998</v>
      </c>
      <c r="AE546" s="14">
        <v>384.70400000000001</v>
      </c>
      <c r="AF546" s="14">
        <v>417.93799999999999</v>
      </c>
      <c r="AG546" s="14">
        <v>13.473000000000001</v>
      </c>
      <c r="AH546" s="19">
        <v>7.1885727619085804</v>
      </c>
      <c r="AI546" s="19">
        <v>2.7490968071531499</v>
      </c>
      <c r="AJ546" s="19">
        <v>4.9373164116978403</v>
      </c>
      <c r="AK546" s="14">
        <v>6.5590000000000002</v>
      </c>
      <c r="AL546" s="14">
        <v>1.839</v>
      </c>
      <c r="AM546" s="14">
        <v>4.1310000000000002</v>
      </c>
      <c r="AN546" s="14">
        <v>47.378</v>
      </c>
      <c r="AO546" s="14">
        <v>41.220999999999997</v>
      </c>
      <c r="AP546" s="14">
        <v>44.21</v>
      </c>
      <c r="AQ546" s="14">
        <v>1.4630000000000001</v>
      </c>
      <c r="AR546" s="14">
        <v>0.878</v>
      </c>
      <c r="AS546" s="14">
        <v>1.1619999999999999</v>
      </c>
      <c r="AT546" s="14">
        <v>2.9689999999999999</v>
      </c>
      <c r="AU546" s="14">
        <v>0.753</v>
      </c>
      <c r="AV546" s="14">
        <v>1.829</v>
      </c>
      <c r="AW546" s="14">
        <v>616.88800000000003</v>
      </c>
      <c r="AX546" s="14">
        <v>456.52800000000002</v>
      </c>
      <c r="AY546" s="14">
        <v>534.38900000000001</v>
      </c>
      <c r="AZ546" s="14">
        <v>6.1689999999999996</v>
      </c>
      <c r="BA546" s="14">
        <v>4.5650000000000004</v>
      </c>
      <c r="BB546" s="14">
        <v>5.3440000000000003</v>
      </c>
      <c r="BC546" s="14">
        <v>25.385000000000002</v>
      </c>
      <c r="BD546" s="14">
        <v>8.4619999999999997</v>
      </c>
      <c r="BE546" s="14">
        <v>16.61</v>
      </c>
      <c r="BF546" s="14">
        <v>18.952000000000002</v>
      </c>
      <c r="BG546" s="14">
        <v>47.704999999999998</v>
      </c>
      <c r="BH546" s="15">
        <v>4.694581173970553</v>
      </c>
    </row>
    <row r="547" spans="1:60" ht="15.75" x14ac:dyDescent="0.25">
      <c r="A547" s="21">
        <v>2014</v>
      </c>
      <c r="B547" t="s">
        <v>16</v>
      </c>
      <c r="C547" s="14">
        <v>12.691000000000001</v>
      </c>
      <c r="D547" s="14">
        <v>3.9329999999999998</v>
      </c>
      <c r="E547" s="14">
        <v>8.1709999999999994</v>
      </c>
      <c r="F547" s="14">
        <v>17.178000000000001</v>
      </c>
      <c r="G547" s="14">
        <v>13.061999999999999</v>
      </c>
      <c r="H547" s="14">
        <v>4.7320000000000002</v>
      </c>
      <c r="I547" s="14">
        <v>5.1429999999999998</v>
      </c>
      <c r="J547" s="14">
        <v>4.944</v>
      </c>
      <c r="K547" s="14">
        <v>5.0549999999999997</v>
      </c>
      <c r="L547" s="14">
        <v>3.53</v>
      </c>
      <c r="M547" s="14">
        <v>4.2679999999999998</v>
      </c>
      <c r="N547" s="14">
        <v>43.606000000000002</v>
      </c>
      <c r="O547" s="14">
        <v>84.638999999999996</v>
      </c>
      <c r="P547" s="14">
        <v>21.077000000000002</v>
      </c>
      <c r="Q547" s="14">
        <v>51.94</v>
      </c>
      <c r="R547" s="14">
        <v>88.619</v>
      </c>
      <c r="S547" s="14">
        <v>89.751999999999995</v>
      </c>
      <c r="T547" s="14">
        <v>89.203000000000003</v>
      </c>
      <c r="U547" s="14">
        <v>18.068000000000001</v>
      </c>
      <c r="V547" s="14">
        <v>21.277999999999999</v>
      </c>
      <c r="W547" s="14">
        <v>19.725000000000001</v>
      </c>
      <c r="X547" s="14">
        <v>40.438000000000002</v>
      </c>
      <c r="Y547" s="14">
        <v>5.5460000000000003</v>
      </c>
      <c r="Z547" s="14">
        <v>22.483000000000001</v>
      </c>
      <c r="AA547" s="14">
        <v>76.680999999999997</v>
      </c>
      <c r="AB547" s="14">
        <v>51.228999999999999</v>
      </c>
      <c r="AC547" s="14">
        <v>63.545999999999999</v>
      </c>
      <c r="AD547" s="14">
        <v>469.76499999999999</v>
      </c>
      <c r="AE547" s="14">
        <v>411.95</v>
      </c>
      <c r="AF547" s="14">
        <v>439.98</v>
      </c>
      <c r="AG547" s="14">
        <v>10.97</v>
      </c>
      <c r="AH547" s="19">
        <v>4.6122004231693898</v>
      </c>
      <c r="AI547" s="19">
        <v>2.2910557184750702</v>
      </c>
      <c r="AJ547" s="19">
        <v>3.4478300219799198</v>
      </c>
      <c r="AK547" s="14">
        <v>4.4089999999999998</v>
      </c>
      <c r="AL547" s="14">
        <v>1.3109999999999999</v>
      </c>
      <c r="AM547" s="14">
        <v>2.81</v>
      </c>
      <c r="AN547" s="14">
        <v>62.807000000000002</v>
      </c>
      <c r="AO547" s="14">
        <v>44.875999999999998</v>
      </c>
      <c r="AP547" s="14">
        <v>53.552999999999997</v>
      </c>
      <c r="AQ547" s="14">
        <v>1.2909999999999999</v>
      </c>
      <c r="AR547" s="14">
        <v>0.80700000000000005</v>
      </c>
      <c r="AS547" s="14">
        <v>1.0409999999999999</v>
      </c>
      <c r="AT547" s="14">
        <v>8.3889999999999993</v>
      </c>
      <c r="AU547" s="14">
        <v>1.3109999999999999</v>
      </c>
      <c r="AV547" s="14">
        <v>4.7359999999999998</v>
      </c>
      <c r="AW547" s="14">
        <v>623.77300000000002</v>
      </c>
      <c r="AX547" s="14">
        <v>486.07100000000003</v>
      </c>
      <c r="AY547" s="14">
        <v>552.86400000000003</v>
      </c>
      <c r="AZ547" s="14">
        <v>6.2380000000000004</v>
      </c>
      <c r="BA547" s="14">
        <v>4.8609999999999998</v>
      </c>
      <c r="BB547" s="14">
        <v>5.5289999999999999</v>
      </c>
      <c r="BC547" s="14">
        <v>7.9020000000000001</v>
      </c>
      <c r="BD547" s="14">
        <v>5.4710000000000001</v>
      </c>
      <c r="BE547" s="14">
        <v>10.592000000000001</v>
      </c>
      <c r="BF547" s="14">
        <v>12.342000000000001</v>
      </c>
      <c r="BG547" s="14">
        <v>9.0530000000000008</v>
      </c>
      <c r="BH547" s="15">
        <v>6.9708491761723703</v>
      </c>
    </row>
    <row r="548" spans="1:60" ht="15.75" x14ac:dyDescent="0.25">
      <c r="A548" s="21">
        <v>2014</v>
      </c>
      <c r="B548" t="s">
        <v>17</v>
      </c>
      <c r="C548" s="14">
        <v>16.408000000000001</v>
      </c>
      <c r="D548" s="14">
        <v>3.88</v>
      </c>
      <c r="E548" s="14">
        <v>10.135999999999999</v>
      </c>
      <c r="F548" s="14">
        <v>14.84</v>
      </c>
      <c r="G548" s="14">
        <v>18.312999999999999</v>
      </c>
      <c r="H548" s="14">
        <v>5.4130000000000003</v>
      </c>
      <c r="I548" s="14">
        <v>4.7240000000000002</v>
      </c>
      <c r="J548" s="14">
        <v>5.0679999999999996</v>
      </c>
      <c r="K548" s="14">
        <v>12.516999999999999</v>
      </c>
      <c r="L548" s="14">
        <v>5.0609999999999999</v>
      </c>
      <c r="M548" s="14">
        <v>8.7840000000000007</v>
      </c>
      <c r="N548" s="14">
        <v>75.442999999999998</v>
      </c>
      <c r="O548" s="14">
        <v>96.078000000000003</v>
      </c>
      <c r="P548" s="14">
        <v>25.812000000000001</v>
      </c>
      <c r="Q548" s="14">
        <v>60.899000000000001</v>
      </c>
      <c r="R548" s="14">
        <v>65.292000000000002</v>
      </c>
      <c r="S548" s="14">
        <v>58.372999999999998</v>
      </c>
      <c r="T548" s="14">
        <v>61.828000000000003</v>
      </c>
      <c r="U548" s="14">
        <v>17.084</v>
      </c>
      <c r="V548" s="14">
        <v>19.064</v>
      </c>
      <c r="W548" s="14">
        <v>18.074999999999999</v>
      </c>
      <c r="X548" s="14">
        <v>24.696000000000002</v>
      </c>
      <c r="Y548" s="14">
        <v>4.0490000000000004</v>
      </c>
      <c r="Z548" s="14">
        <v>14.359</v>
      </c>
      <c r="AA548" s="14">
        <v>78.655000000000001</v>
      </c>
      <c r="AB548" s="14">
        <v>60.06</v>
      </c>
      <c r="AC548" s="14">
        <v>69.346000000000004</v>
      </c>
      <c r="AD548" s="14">
        <v>416.61900000000003</v>
      </c>
      <c r="AE548" s="14">
        <v>350.40800000000002</v>
      </c>
      <c r="AF548" s="14">
        <v>383.47</v>
      </c>
      <c r="AG548" s="14">
        <v>17.93</v>
      </c>
      <c r="AH548" s="19">
        <v>10.532003553406399</v>
      </c>
      <c r="AI548" s="19">
        <v>4.7316447670374702</v>
      </c>
      <c r="AJ548" s="19">
        <v>7.6793298039443796</v>
      </c>
      <c r="AK548" s="14">
        <v>10.657</v>
      </c>
      <c r="AL548" s="14">
        <v>3.0369999999999999</v>
      </c>
      <c r="AM548" s="14">
        <v>6.8419999999999996</v>
      </c>
      <c r="AN548" s="14">
        <v>64.953999999999994</v>
      </c>
      <c r="AO548" s="14">
        <v>46.731999999999999</v>
      </c>
      <c r="AP548" s="14">
        <v>55.915999999999997</v>
      </c>
      <c r="AQ548" s="14">
        <v>5.0750000000000002</v>
      </c>
      <c r="AR548" s="14">
        <v>4.0490000000000004</v>
      </c>
      <c r="AS548" s="14">
        <v>4.5609999999999999</v>
      </c>
      <c r="AT548" s="14">
        <v>11.333</v>
      </c>
      <c r="AU548" s="14">
        <v>2.0249999999999999</v>
      </c>
      <c r="AV548" s="14">
        <v>6.673</v>
      </c>
      <c r="AW548" s="14">
        <v>585.43100000000004</v>
      </c>
      <c r="AX548" s="14">
        <v>430.714</v>
      </c>
      <c r="AY548" s="14">
        <v>508.05599999999998</v>
      </c>
      <c r="AZ548" s="14">
        <v>5.8540000000000001</v>
      </c>
      <c r="BA548" s="14">
        <v>4.3070000000000004</v>
      </c>
      <c r="BB548" s="14">
        <v>5.0810000000000004</v>
      </c>
      <c r="BC548" s="14">
        <v>22.846</v>
      </c>
      <c r="BD548" s="14">
        <v>14.938000000000001</v>
      </c>
      <c r="BE548" s="14">
        <v>10.981999999999999</v>
      </c>
      <c r="BF548" s="14">
        <v>14.071999999999999</v>
      </c>
      <c r="BG548" s="14">
        <v>28.524999999999999</v>
      </c>
      <c r="BH548" s="15">
        <v>6.6558904630598077</v>
      </c>
    </row>
    <row r="549" spans="1:60" ht="15.75" x14ac:dyDescent="0.25">
      <c r="A549" s="21">
        <v>2014</v>
      </c>
      <c r="B549" t="s">
        <v>18</v>
      </c>
      <c r="C549" s="14">
        <v>15.907999999999999</v>
      </c>
      <c r="D549" s="14">
        <v>5.0789999999999997</v>
      </c>
      <c r="E549" s="14">
        <v>10.510999999999999</v>
      </c>
      <c r="F549" s="14">
        <v>9.4469999999999992</v>
      </c>
      <c r="G549" s="14">
        <v>25.841000000000001</v>
      </c>
      <c r="H549" s="14">
        <v>6.5190000000000001</v>
      </c>
      <c r="I549" s="14">
        <v>5.157</v>
      </c>
      <c r="J549" s="14">
        <v>5.8369999999999997</v>
      </c>
      <c r="K549" s="14">
        <v>11.212999999999999</v>
      </c>
      <c r="L549" s="14">
        <v>5.5439999999999996</v>
      </c>
      <c r="M549" s="14">
        <v>8.3780000000000001</v>
      </c>
      <c r="N549" s="14">
        <v>36.947000000000003</v>
      </c>
      <c r="O549" s="14">
        <v>64.835999999999999</v>
      </c>
      <c r="P549" s="14">
        <v>18.378</v>
      </c>
      <c r="Q549" s="14">
        <v>42.006</v>
      </c>
      <c r="R549" s="14">
        <v>60.219000000000001</v>
      </c>
      <c r="S549" s="14">
        <v>63.819000000000003</v>
      </c>
      <c r="T549" s="14">
        <v>62.02</v>
      </c>
      <c r="U549" s="14">
        <v>11.212999999999999</v>
      </c>
      <c r="V549" s="14">
        <v>15.625</v>
      </c>
      <c r="W549" s="14">
        <v>13.42</v>
      </c>
      <c r="X549" s="14">
        <v>17.925999999999998</v>
      </c>
      <c r="Y549" s="14">
        <v>3.024</v>
      </c>
      <c r="Z549" s="14">
        <v>10.821</v>
      </c>
      <c r="AA549" s="14">
        <v>96.962999999999994</v>
      </c>
      <c r="AB549" s="14">
        <v>65.06</v>
      </c>
      <c r="AC549" s="14">
        <v>81.004999999999995</v>
      </c>
      <c r="AD549" s="14">
        <v>402.51900000000001</v>
      </c>
      <c r="AE549" s="14">
        <v>359.68900000000002</v>
      </c>
      <c r="AF549" s="14">
        <v>381.17399999999998</v>
      </c>
      <c r="AG549" s="14">
        <v>8.6530000000000005</v>
      </c>
      <c r="AH549" s="19">
        <v>8.2719126146667392</v>
      </c>
      <c r="AI549" s="19">
        <v>1.55380493532842</v>
      </c>
      <c r="AJ549" s="19">
        <v>4.9892514170558604</v>
      </c>
      <c r="AK549" s="14">
        <v>7.4109999999999996</v>
      </c>
      <c r="AL549" s="14">
        <v>1.1240000000000001</v>
      </c>
      <c r="AM549" s="14">
        <v>4.2670000000000003</v>
      </c>
      <c r="AN549" s="14">
        <v>55.484999999999999</v>
      </c>
      <c r="AO549" s="14">
        <v>42.533000000000001</v>
      </c>
      <c r="AP549" s="14">
        <v>49.103999999999999</v>
      </c>
      <c r="AQ549" s="14">
        <v>4.617</v>
      </c>
      <c r="AR549" s="14">
        <v>2.0550000000000002</v>
      </c>
      <c r="AS549" s="14">
        <v>3.3359999999999999</v>
      </c>
      <c r="AT549" s="14">
        <v>6.7510000000000003</v>
      </c>
      <c r="AU549" s="14">
        <v>1.4730000000000001</v>
      </c>
      <c r="AV549" s="14">
        <v>4.1109999999999998</v>
      </c>
      <c r="AW549" s="14">
        <v>531.29899999999998</v>
      </c>
      <c r="AX549" s="14">
        <v>424.71</v>
      </c>
      <c r="AY549" s="14">
        <v>478.64400000000001</v>
      </c>
      <c r="AZ549" s="14">
        <v>5.3129999999999997</v>
      </c>
      <c r="BA549" s="14">
        <v>4.2469999999999999</v>
      </c>
      <c r="BB549" s="14">
        <v>4.7859999999999996</v>
      </c>
      <c r="BC549" s="14">
        <v>6.0789999999999997</v>
      </c>
      <c r="BD549" s="14">
        <v>1.954</v>
      </c>
      <c r="BE549" s="14">
        <v>10.164</v>
      </c>
      <c r="BF549" s="14">
        <v>11.81</v>
      </c>
      <c r="BG549" s="14">
        <v>17.562000000000001</v>
      </c>
      <c r="BH549" s="15">
        <v>6.8381884837442097</v>
      </c>
    </row>
    <row r="550" spans="1:60" ht="15.75" x14ac:dyDescent="0.25">
      <c r="A550" s="21">
        <v>2014</v>
      </c>
      <c r="B550" t="s">
        <v>19</v>
      </c>
      <c r="C550" s="14">
        <v>17.652999999999999</v>
      </c>
      <c r="D550" s="14">
        <v>3.952</v>
      </c>
      <c r="E550" s="14">
        <v>10.526</v>
      </c>
      <c r="F550" s="14">
        <v>13.099</v>
      </c>
      <c r="G550" s="14">
        <v>9.9369999999999994</v>
      </c>
      <c r="H550" s="14">
        <v>2.323</v>
      </c>
      <c r="I550" s="14">
        <v>3.2850000000000001</v>
      </c>
      <c r="J550" s="14">
        <v>2.8239999999999998</v>
      </c>
      <c r="K550" s="14">
        <v>3.665</v>
      </c>
      <c r="L550" s="14">
        <v>2.4279999999999999</v>
      </c>
      <c r="M550" s="14">
        <v>3.0219999999999998</v>
      </c>
      <c r="N550" s="14">
        <v>43.816000000000003</v>
      </c>
      <c r="O550" s="14">
        <v>92.397000000000006</v>
      </c>
      <c r="P550" s="14">
        <v>22.187999999999999</v>
      </c>
      <c r="Q550" s="14">
        <v>55.875999999999998</v>
      </c>
      <c r="R550" s="14">
        <v>66.691000000000003</v>
      </c>
      <c r="S550" s="14">
        <v>77.754000000000005</v>
      </c>
      <c r="T550" s="14">
        <v>72.445999999999998</v>
      </c>
      <c r="U550" s="14">
        <v>27.151</v>
      </c>
      <c r="V550" s="14">
        <v>34.377000000000002</v>
      </c>
      <c r="W550" s="14">
        <v>30.91</v>
      </c>
      <c r="X550" s="14">
        <v>31.539000000000001</v>
      </c>
      <c r="Y550" s="14">
        <v>6.2850000000000001</v>
      </c>
      <c r="Z550" s="14">
        <v>18.402000000000001</v>
      </c>
      <c r="AA550" s="14">
        <v>61.942</v>
      </c>
      <c r="AB550" s="14">
        <v>49.137999999999998</v>
      </c>
      <c r="AC550" s="14">
        <v>55.281999999999996</v>
      </c>
      <c r="AD550" s="14">
        <v>444.74400000000003</v>
      </c>
      <c r="AE550" s="14">
        <v>395.15</v>
      </c>
      <c r="AF550" s="14">
        <v>418.94600000000003</v>
      </c>
      <c r="AG550" s="14">
        <v>10.427</v>
      </c>
      <c r="AH550" s="19">
        <v>6.0767269643710504</v>
      </c>
      <c r="AI550" s="19">
        <v>1.19290618455584</v>
      </c>
      <c r="AJ550" s="19">
        <v>3.5846318042060599</v>
      </c>
      <c r="AK550" s="14">
        <v>6.0389999999999997</v>
      </c>
      <c r="AL550" s="14">
        <v>0.71399999999999997</v>
      </c>
      <c r="AM550" s="14">
        <v>3.2690000000000001</v>
      </c>
      <c r="AN550" s="14">
        <v>70.924000000000007</v>
      </c>
      <c r="AO550" s="14">
        <v>58.326999999999998</v>
      </c>
      <c r="AP550" s="14">
        <v>64.370999999999995</v>
      </c>
      <c r="AQ550" s="14">
        <v>2.3740000000000001</v>
      </c>
      <c r="AR550" s="14">
        <v>1.952</v>
      </c>
      <c r="AS550" s="14">
        <v>2.1549999999999998</v>
      </c>
      <c r="AT550" s="14">
        <v>6.194</v>
      </c>
      <c r="AU550" s="14">
        <v>1.381</v>
      </c>
      <c r="AV550" s="14">
        <v>3.69</v>
      </c>
      <c r="AW550" s="14">
        <v>632.42899999999997</v>
      </c>
      <c r="AX550" s="14">
        <v>502.13900000000001</v>
      </c>
      <c r="AY550" s="14">
        <v>564.65499999999997</v>
      </c>
      <c r="AZ550" s="14">
        <v>6.3239999999999998</v>
      </c>
      <c r="BA550" s="14">
        <v>5.0209999999999999</v>
      </c>
      <c r="BB550" s="14">
        <v>5.6470000000000002</v>
      </c>
      <c r="BC550" s="14">
        <v>28.366</v>
      </c>
      <c r="BD550" s="14">
        <v>14.553000000000001</v>
      </c>
      <c r="BE550" s="14">
        <v>17.364000000000001</v>
      </c>
      <c r="BF550" s="14">
        <v>20.094000000000001</v>
      </c>
      <c r="BG550" s="14">
        <v>46.930999999999997</v>
      </c>
      <c r="BH550" s="15">
        <v>6.0886748178337653</v>
      </c>
    </row>
    <row r="551" spans="1:60" ht="15.75" x14ac:dyDescent="0.25">
      <c r="A551" s="21">
        <v>2014</v>
      </c>
      <c r="B551" t="s">
        <v>20</v>
      </c>
      <c r="C551" s="14">
        <v>16.143999999999998</v>
      </c>
      <c r="D551" s="14">
        <v>3.601</v>
      </c>
      <c r="E551" s="14">
        <v>9.6329999999999991</v>
      </c>
      <c r="F551" s="14">
        <v>11.813000000000001</v>
      </c>
      <c r="G551" s="14">
        <v>13.112</v>
      </c>
      <c r="H551" s="14">
        <v>3.8530000000000002</v>
      </c>
      <c r="I551" s="14">
        <v>3.355</v>
      </c>
      <c r="J551" s="14">
        <v>3.5939999999999999</v>
      </c>
      <c r="K551" s="14">
        <v>3.6869999999999998</v>
      </c>
      <c r="L551" s="14">
        <v>2.4929999999999999</v>
      </c>
      <c r="M551" s="14">
        <v>3.0670000000000002</v>
      </c>
      <c r="N551" s="14">
        <v>35.488</v>
      </c>
      <c r="O551" s="14">
        <v>75.403999999999996</v>
      </c>
      <c r="P551" s="14">
        <v>18.280999999999999</v>
      </c>
      <c r="Q551" s="14">
        <v>45.817</v>
      </c>
      <c r="R551" s="14">
        <v>90.286000000000001</v>
      </c>
      <c r="S551" s="14">
        <v>89.989000000000004</v>
      </c>
      <c r="T551" s="14">
        <v>90.132000000000005</v>
      </c>
      <c r="U551" s="14">
        <v>18.170000000000002</v>
      </c>
      <c r="V551" s="14">
        <v>22.466000000000001</v>
      </c>
      <c r="W551" s="14">
        <v>20.399999999999999</v>
      </c>
      <c r="X551" s="14">
        <v>15.545999999999999</v>
      </c>
      <c r="Y551" s="14">
        <v>2.8929999999999998</v>
      </c>
      <c r="Z551" s="14">
        <v>9.01</v>
      </c>
      <c r="AA551" s="14">
        <v>65.305999999999997</v>
      </c>
      <c r="AB551" s="14">
        <v>50.564999999999998</v>
      </c>
      <c r="AC551" s="14">
        <v>57.654000000000003</v>
      </c>
      <c r="AD551" s="14">
        <v>458.67099999999999</v>
      </c>
      <c r="AE551" s="14">
        <v>396.42500000000001</v>
      </c>
      <c r="AF551" s="14">
        <v>426.36099999999999</v>
      </c>
      <c r="AG551" s="14">
        <v>7.64</v>
      </c>
      <c r="AH551" s="19">
        <v>7.4179422116722602</v>
      </c>
      <c r="AI551" s="19">
        <v>3.2588150948315202</v>
      </c>
      <c r="AJ551" s="19">
        <v>5.3173845557831596</v>
      </c>
      <c r="AK551" s="14">
        <v>6.9429999999999996</v>
      </c>
      <c r="AL551" s="14">
        <v>2.093</v>
      </c>
      <c r="AM551" s="14">
        <v>4.4249999999999998</v>
      </c>
      <c r="AN551" s="14">
        <v>60.854999999999997</v>
      </c>
      <c r="AO551" s="14">
        <v>50.042000000000002</v>
      </c>
      <c r="AP551" s="14">
        <v>55.258000000000003</v>
      </c>
      <c r="AQ551" s="14">
        <v>1.462</v>
      </c>
      <c r="AR551" s="14">
        <v>0.98499999999999999</v>
      </c>
      <c r="AS551" s="14">
        <v>1.214</v>
      </c>
      <c r="AT551" s="14">
        <v>4.9829999999999997</v>
      </c>
      <c r="AU551" s="14">
        <v>0.95399999999999996</v>
      </c>
      <c r="AV551" s="14">
        <v>2.8919999999999999</v>
      </c>
      <c r="AW551" s="14">
        <v>606.42399999999998</v>
      </c>
      <c r="AX551" s="14">
        <v>476.04199999999997</v>
      </c>
      <c r="AY551" s="14">
        <v>538.84100000000001</v>
      </c>
      <c r="AZ551" s="14">
        <v>6.0640000000000001</v>
      </c>
      <c r="BA551" s="14">
        <v>4.76</v>
      </c>
      <c r="BB551" s="14">
        <v>5.3879999999999999</v>
      </c>
      <c r="BC551" s="14">
        <v>24.882000000000001</v>
      </c>
      <c r="BD551" s="14">
        <v>7.0419999999999998</v>
      </c>
      <c r="BE551" s="14">
        <v>14.768000000000001</v>
      </c>
      <c r="BF551" s="14">
        <v>17.263000000000002</v>
      </c>
      <c r="BG551" s="14">
        <v>37.636000000000003</v>
      </c>
      <c r="BH551" s="15">
        <v>8.5498056862344036</v>
      </c>
    </row>
    <row r="552" spans="1:60" ht="15.75" x14ac:dyDescent="0.25">
      <c r="A552" s="21">
        <v>2014</v>
      </c>
      <c r="B552" t="s">
        <v>30</v>
      </c>
      <c r="C552" s="14">
        <v>18.347999999999999</v>
      </c>
      <c r="D552" s="14">
        <v>4.3979999999999997</v>
      </c>
      <c r="E552" s="14">
        <v>11.244999999999999</v>
      </c>
      <c r="F552" s="14">
        <v>10.6</v>
      </c>
      <c r="G552" s="14">
        <v>19.045000000000002</v>
      </c>
      <c r="H552" s="14">
        <v>3.1739999999999999</v>
      </c>
      <c r="I552" s="14">
        <v>3.7290000000000001</v>
      </c>
      <c r="J552" s="14">
        <v>3.456</v>
      </c>
      <c r="K552" s="14">
        <v>3.57</v>
      </c>
      <c r="L552" s="14">
        <v>2.964</v>
      </c>
      <c r="M552" s="14">
        <v>3.262</v>
      </c>
      <c r="N552" s="14">
        <v>35.917999999999999</v>
      </c>
      <c r="O552" s="14">
        <v>66.25</v>
      </c>
      <c r="P552" s="14">
        <v>19.983000000000001</v>
      </c>
      <c r="Q552" s="14">
        <v>42.692999999999998</v>
      </c>
      <c r="R552" s="14">
        <v>60.002000000000002</v>
      </c>
      <c r="S552" s="14">
        <v>59.470999999999997</v>
      </c>
      <c r="T552" s="14">
        <v>59.731000000000002</v>
      </c>
      <c r="U552" s="14">
        <v>11.009</v>
      </c>
      <c r="V552" s="14">
        <v>13.099</v>
      </c>
      <c r="W552" s="14">
        <v>12.073</v>
      </c>
      <c r="X552" s="14">
        <v>8.827</v>
      </c>
      <c r="Y552" s="14">
        <v>1.9119999999999999</v>
      </c>
      <c r="Z552" s="14">
        <v>5.306</v>
      </c>
      <c r="AA552" s="14">
        <v>61.093000000000004</v>
      </c>
      <c r="AB552" s="14">
        <v>44.841999999999999</v>
      </c>
      <c r="AC552" s="14">
        <v>52.819000000000003</v>
      </c>
      <c r="AD552" s="14">
        <v>366.45600000000002</v>
      </c>
      <c r="AE552" s="14">
        <v>325.65600000000001</v>
      </c>
      <c r="AF552" s="14">
        <v>345.68299999999999</v>
      </c>
      <c r="AG552" s="14">
        <v>7.3390000000000004</v>
      </c>
      <c r="AH552" s="19">
        <v>6.6138743821750996</v>
      </c>
      <c r="AI552" s="19">
        <v>3.0760318164224199</v>
      </c>
      <c r="AJ552" s="19">
        <v>4.85172861983642</v>
      </c>
      <c r="AK552" s="14">
        <v>5.851</v>
      </c>
      <c r="AL552" s="14">
        <v>2.008</v>
      </c>
      <c r="AM552" s="14">
        <v>3.8940000000000001</v>
      </c>
      <c r="AN552" s="14">
        <v>51.472000000000001</v>
      </c>
      <c r="AO552" s="14">
        <v>47.997</v>
      </c>
      <c r="AP552" s="14">
        <v>49.752000000000002</v>
      </c>
      <c r="AQ552" s="14">
        <v>1.984</v>
      </c>
      <c r="AR552" s="14">
        <v>1.8169999999999999</v>
      </c>
      <c r="AS552" s="14">
        <v>1.899</v>
      </c>
      <c r="AT552" s="14">
        <v>3.67</v>
      </c>
      <c r="AU552" s="14">
        <v>1.339</v>
      </c>
      <c r="AV552" s="14">
        <v>2.4830000000000001</v>
      </c>
      <c r="AW552" s="14">
        <v>489.53300000000002</v>
      </c>
      <c r="AX552" s="14">
        <v>399.947</v>
      </c>
      <c r="AY552" s="14">
        <v>443.96899999999999</v>
      </c>
      <c r="AZ552" s="14">
        <v>4.8949999999999996</v>
      </c>
      <c r="BA552" s="14">
        <v>3.9990000000000001</v>
      </c>
      <c r="BB552" s="14">
        <v>4.4400000000000004</v>
      </c>
      <c r="BC552" s="14">
        <v>9.4540000000000006</v>
      </c>
      <c r="BD552" s="14">
        <v>2.9849999999999999</v>
      </c>
      <c r="BE552" s="14">
        <v>10.475</v>
      </c>
      <c r="BF552" s="14">
        <v>12.372999999999999</v>
      </c>
      <c r="BG552" s="14">
        <v>34.506999999999998</v>
      </c>
      <c r="BH552" s="15">
        <v>6.5071109906090561</v>
      </c>
    </row>
    <row r="553" spans="1:60" ht="15.75" x14ac:dyDescent="0.25">
      <c r="A553" s="21">
        <v>2014</v>
      </c>
      <c r="B553" t="s">
        <v>21</v>
      </c>
      <c r="C553" s="14">
        <v>15.131</v>
      </c>
      <c r="D553" s="14">
        <v>2.42</v>
      </c>
      <c r="E553" s="14">
        <v>8.91</v>
      </c>
      <c r="F553" s="14">
        <v>15.670999999999999</v>
      </c>
      <c r="G553" s="14">
        <v>10.019</v>
      </c>
      <c r="H553" s="14">
        <v>1.4470000000000001</v>
      </c>
      <c r="I553" s="14">
        <v>2.1509999999999998</v>
      </c>
      <c r="J553" s="14">
        <v>1.7949999999999999</v>
      </c>
      <c r="K553" s="14">
        <v>3.9470000000000001</v>
      </c>
      <c r="L553" s="14">
        <v>2.9569999999999999</v>
      </c>
      <c r="M553" s="14">
        <v>3.4569999999999999</v>
      </c>
      <c r="N553" s="14">
        <v>27.125</v>
      </c>
      <c r="O553" s="14">
        <v>69.863</v>
      </c>
      <c r="P553" s="14">
        <v>15.593</v>
      </c>
      <c r="Q553" s="14">
        <v>43.085000000000001</v>
      </c>
      <c r="R553" s="14">
        <v>45.523000000000003</v>
      </c>
      <c r="S553" s="14">
        <v>50.81</v>
      </c>
      <c r="T553" s="14">
        <v>48.137999999999998</v>
      </c>
      <c r="U553" s="14">
        <v>7.2359999999999998</v>
      </c>
      <c r="V553" s="14">
        <v>7.3929999999999998</v>
      </c>
      <c r="W553" s="14">
        <v>7.3140000000000001</v>
      </c>
      <c r="X553" s="14">
        <v>12.894</v>
      </c>
      <c r="Y553" s="14">
        <v>3.0920000000000001</v>
      </c>
      <c r="Z553" s="14">
        <v>8.0449999999999999</v>
      </c>
      <c r="AA553" s="14">
        <v>35.392000000000003</v>
      </c>
      <c r="AB553" s="14">
        <v>19.087</v>
      </c>
      <c r="AC553" s="14">
        <v>27.327000000000002</v>
      </c>
      <c r="AD553" s="14">
        <v>261.42899999999997</v>
      </c>
      <c r="AE553" s="14">
        <v>221.52199999999999</v>
      </c>
      <c r="AF553" s="14">
        <v>241.68899999999999</v>
      </c>
      <c r="AG553" s="14">
        <v>5</v>
      </c>
      <c r="AH553" s="19">
        <v>11.049094811278099</v>
      </c>
      <c r="AI553" s="19">
        <v>4.1548944656805702</v>
      </c>
      <c r="AJ553" s="19">
        <v>7.6597961132492296</v>
      </c>
      <c r="AK553" s="14">
        <v>12.236000000000001</v>
      </c>
      <c r="AL553" s="14">
        <v>3.36</v>
      </c>
      <c r="AM553" s="14">
        <v>7.8460000000000001</v>
      </c>
      <c r="AN553" s="14">
        <v>56.575000000000003</v>
      </c>
      <c r="AO553" s="14">
        <v>32.529000000000003</v>
      </c>
      <c r="AP553" s="14">
        <v>44.680999999999997</v>
      </c>
      <c r="AQ553" s="14">
        <v>2.6309999999999998</v>
      </c>
      <c r="AR553" s="14">
        <v>0.40300000000000002</v>
      </c>
      <c r="AS553" s="14">
        <v>1.5289999999999999</v>
      </c>
      <c r="AT553" s="14">
        <v>16.972000000000001</v>
      </c>
      <c r="AU553" s="14">
        <v>3.226</v>
      </c>
      <c r="AV553" s="14">
        <v>10.173</v>
      </c>
      <c r="AW553" s="14">
        <v>394.577</v>
      </c>
      <c r="AX553" s="14">
        <v>274.88600000000002</v>
      </c>
      <c r="AY553" s="14">
        <v>335.43900000000002</v>
      </c>
      <c r="AZ553" s="14">
        <v>3.9460000000000002</v>
      </c>
      <c r="BA553" s="14">
        <v>2.7490000000000001</v>
      </c>
      <c r="BB553" s="14">
        <v>3.3540000000000001</v>
      </c>
      <c r="BC553" s="14">
        <v>13.201000000000001</v>
      </c>
      <c r="BD553" s="14">
        <v>6.2530000000000001</v>
      </c>
      <c r="BE553" s="14">
        <v>9.8320000000000007</v>
      </c>
      <c r="BF553" s="14">
        <v>11.707000000000001</v>
      </c>
      <c r="BG553" s="14">
        <v>27.792000000000002</v>
      </c>
      <c r="BH553" s="15">
        <v>6.114295640090325</v>
      </c>
    </row>
    <row r="554" spans="1:60" ht="15.75" x14ac:dyDescent="0.25">
      <c r="A554" s="21">
        <v>2014</v>
      </c>
      <c r="B554" t="s">
        <v>22</v>
      </c>
      <c r="C554" s="14">
        <v>20.704000000000001</v>
      </c>
      <c r="D554" s="14">
        <v>4.8179999999999996</v>
      </c>
      <c r="E554" s="14">
        <v>12.614000000000001</v>
      </c>
      <c r="F554" s="14">
        <v>11.493</v>
      </c>
      <c r="G554" s="14">
        <v>15.903</v>
      </c>
      <c r="H554" s="14">
        <v>4.0069999999999997</v>
      </c>
      <c r="I554" s="14">
        <v>3.2589999999999999</v>
      </c>
      <c r="J554" s="14">
        <v>3.625</v>
      </c>
      <c r="K554" s="14">
        <v>8.8309999999999995</v>
      </c>
      <c r="L554" s="14">
        <v>3.7549999999999999</v>
      </c>
      <c r="M554" s="14">
        <v>6.234</v>
      </c>
      <c r="N554" s="14">
        <v>50.162999999999997</v>
      </c>
      <c r="O554" s="14">
        <v>82.224000000000004</v>
      </c>
      <c r="P554" s="14">
        <v>23.239000000000001</v>
      </c>
      <c r="Q554" s="14">
        <v>52.085000000000001</v>
      </c>
      <c r="R554" s="14">
        <v>69.978999999999999</v>
      </c>
      <c r="S554" s="14">
        <v>68.513999999999996</v>
      </c>
      <c r="T554" s="14">
        <v>69.23</v>
      </c>
      <c r="U554" s="14">
        <v>18.849</v>
      </c>
      <c r="V554" s="14">
        <v>22.035</v>
      </c>
      <c r="W554" s="14">
        <v>20.478999999999999</v>
      </c>
      <c r="X554" s="14">
        <v>16.994</v>
      </c>
      <c r="Y554" s="14">
        <v>2.976</v>
      </c>
      <c r="Z554" s="14">
        <v>9.8230000000000004</v>
      </c>
      <c r="AA554" s="14">
        <v>76.212999999999994</v>
      </c>
      <c r="AB554" s="14">
        <v>57.814999999999998</v>
      </c>
      <c r="AC554" s="14">
        <v>66.801000000000002</v>
      </c>
      <c r="AD554" s="14">
        <v>446.51799999999997</v>
      </c>
      <c r="AE554" s="14">
        <v>378.63200000000001</v>
      </c>
      <c r="AF554" s="14">
        <v>411.82600000000002</v>
      </c>
      <c r="AG554" s="14">
        <v>12.17</v>
      </c>
      <c r="AH554" s="19">
        <v>12.536556795499401</v>
      </c>
      <c r="AI554" s="19">
        <v>3.7005369673904802</v>
      </c>
      <c r="AJ554" s="19">
        <v>8.1058962093704192</v>
      </c>
      <c r="AK554" s="14">
        <v>10.538</v>
      </c>
      <c r="AL554" s="14">
        <v>2.1960000000000002</v>
      </c>
      <c r="AM554" s="14">
        <v>6.2709999999999999</v>
      </c>
      <c r="AN554" s="14">
        <v>59.442</v>
      </c>
      <c r="AO554" s="14">
        <v>43.927999999999997</v>
      </c>
      <c r="AP554" s="14">
        <v>51.686999999999998</v>
      </c>
      <c r="AQ554" s="14">
        <v>2.226</v>
      </c>
      <c r="AR554" s="14">
        <v>0.92100000000000004</v>
      </c>
      <c r="AS554" s="14">
        <v>1.5589999999999999</v>
      </c>
      <c r="AT554" s="14">
        <v>4.9720000000000004</v>
      </c>
      <c r="AU554" s="14">
        <v>0.85</v>
      </c>
      <c r="AV554" s="14">
        <v>2.863</v>
      </c>
      <c r="AW554" s="14">
        <v>600.65099999999995</v>
      </c>
      <c r="AX554" s="14">
        <v>456.428</v>
      </c>
      <c r="AY554" s="14">
        <v>527.12400000000002</v>
      </c>
      <c r="AZ554" s="14">
        <v>6.0069999999999997</v>
      </c>
      <c r="BA554" s="14">
        <v>4.5640000000000001</v>
      </c>
      <c r="BB554" s="14">
        <v>5.2709999999999999</v>
      </c>
      <c r="BC554" s="14">
        <v>21.196999999999999</v>
      </c>
      <c r="BD554" s="14">
        <v>5.01</v>
      </c>
      <c r="BE554" s="14">
        <v>15.823</v>
      </c>
      <c r="BF554" s="14">
        <v>18.103999999999999</v>
      </c>
      <c r="BG554" s="14">
        <v>26.006</v>
      </c>
      <c r="BH554" s="15">
        <v>5.8212806817499851</v>
      </c>
    </row>
    <row r="555" spans="1:60" ht="15.75" x14ac:dyDescent="0.25">
      <c r="A555" s="21">
        <v>2014</v>
      </c>
      <c r="B555" t="s">
        <v>23</v>
      </c>
      <c r="C555" s="14">
        <v>34.424999999999997</v>
      </c>
      <c r="D555" s="14">
        <v>7.1740000000000004</v>
      </c>
      <c r="E555" s="14">
        <v>20.716999999999999</v>
      </c>
      <c r="F555" s="14">
        <v>11.932</v>
      </c>
      <c r="G555" s="14">
        <v>18.02</v>
      </c>
      <c r="H555" s="14">
        <v>4.2359999999999998</v>
      </c>
      <c r="I555" s="14">
        <v>3.9860000000000002</v>
      </c>
      <c r="J555" s="14">
        <v>4.1100000000000003</v>
      </c>
      <c r="K555" s="14">
        <v>15.599</v>
      </c>
      <c r="L555" s="14">
        <v>5.4470000000000001</v>
      </c>
      <c r="M555" s="14">
        <v>10.492000000000001</v>
      </c>
      <c r="N555" s="14">
        <v>56.97</v>
      </c>
      <c r="O555" s="14">
        <v>149.87</v>
      </c>
      <c r="P555" s="14">
        <v>26.704000000000001</v>
      </c>
      <c r="Q555" s="14">
        <v>87.914000000000001</v>
      </c>
      <c r="R555" s="14">
        <v>54.731000000000002</v>
      </c>
      <c r="S555" s="14">
        <v>51.945999999999998</v>
      </c>
      <c r="T555" s="14">
        <v>53.33</v>
      </c>
      <c r="U555" s="14">
        <v>14.725</v>
      </c>
      <c r="V555" s="14">
        <v>19.396999999999998</v>
      </c>
      <c r="W555" s="14">
        <v>17.074999999999999</v>
      </c>
      <c r="X555" s="14">
        <v>72.75</v>
      </c>
      <c r="Y555" s="14">
        <v>6.1779999999999999</v>
      </c>
      <c r="Z555" s="14">
        <v>39.262</v>
      </c>
      <c r="AA555" s="14">
        <v>83.305999999999997</v>
      </c>
      <c r="AB555" s="14">
        <v>57.46</v>
      </c>
      <c r="AC555" s="14">
        <v>70.305000000000007</v>
      </c>
      <c r="AD555" s="14">
        <v>394.00599999999997</v>
      </c>
      <c r="AE555" s="14">
        <v>321.90699999999998</v>
      </c>
      <c r="AF555" s="14">
        <v>357.738</v>
      </c>
      <c r="AG555" s="14">
        <v>14.052</v>
      </c>
      <c r="AH555" s="19">
        <v>6.1524875954992702</v>
      </c>
      <c r="AI555" s="19">
        <v>3.16435668628568</v>
      </c>
      <c r="AJ555" s="19">
        <v>4.67951729402784</v>
      </c>
      <c r="AK555" s="14">
        <v>7.665</v>
      </c>
      <c r="AL555" s="14">
        <v>1.9259999999999999</v>
      </c>
      <c r="AM555" s="14">
        <v>4.7779999999999996</v>
      </c>
      <c r="AN555" s="14">
        <v>50.628999999999998</v>
      </c>
      <c r="AO555" s="14">
        <v>35.604999999999997</v>
      </c>
      <c r="AP555" s="14">
        <v>43.072000000000003</v>
      </c>
      <c r="AQ555" s="14">
        <v>4.774</v>
      </c>
      <c r="AR555" s="14">
        <v>1.196</v>
      </c>
      <c r="AS555" s="14">
        <v>2.9740000000000002</v>
      </c>
      <c r="AT555" s="14">
        <v>4.2359999999999998</v>
      </c>
      <c r="AU555" s="14">
        <v>1.129</v>
      </c>
      <c r="AV555" s="14">
        <v>2.673</v>
      </c>
      <c r="AW555" s="14">
        <v>603.71699999999998</v>
      </c>
      <c r="AX555" s="14">
        <v>392.05399999999997</v>
      </c>
      <c r="AY555" s="14">
        <v>497.245</v>
      </c>
      <c r="AZ555" s="14">
        <v>6.0369999999999999</v>
      </c>
      <c r="BA555" s="14">
        <v>3.9209999999999998</v>
      </c>
      <c r="BB555" s="14">
        <v>4.9720000000000004</v>
      </c>
      <c r="BC555" s="14">
        <v>12.398</v>
      </c>
      <c r="BD555" s="14">
        <v>4.5090000000000003</v>
      </c>
      <c r="BE555" s="14">
        <v>14.178000000000001</v>
      </c>
      <c r="BF555" s="14">
        <v>16.329999999999998</v>
      </c>
      <c r="BG555" s="14">
        <v>33.569000000000003</v>
      </c>
      <c r="BH555" s="15">
        <v>5.7264720982583626</v>
      </c>
    </row>
    <row r="556" spans="1:60" ht="15.75" x14ac:dyDescent="0.25">
      <c r="A556" s="21">
        <v>2014</v>
      </c>
      <c r="B556" t="s">
        <v>24</v>
      </c>
      <c r="C556" s="14">
        <v>22.468</v>
      </c>
      <c r="D556" s="14">
        <v>4.5960000000000001</v>
      </c>
      <c r="E556" s="14">
        <v>13.593</v>
      </c>
      <c r="F556" s="14">
        <v>16.038</v>
      </c>
      <c r="G556" s="14">
        <v>23.094000000000001</v>
      </c>
      <c r="H556" s="14">
        <v>6.28</v>
      </c>
      <c r="I556" s="14">
        <v>5.9189999999999996</v>
      </c>
      <c r="J556" s="14">
        <v>6.0990000000000002</v>
      </c>
      <c r="K556" s="14">
        <v>15.071999999999999</v>
      </c>
      <c r="L556" s="14">
        <v>4.8049999999999997</v>
      </c>
      <c r="M556" s="14">
        <v>9.9329999999999998</v>
      </c>
      <c r="N556" s="14">
        <v>54.451999999999998</v>
      </c>
      <c r="O556" s="14">
        <v>120.43300000000001</v>
      </c>
      <c r="P556" s="14">
        <v>21.936</v>
      </c>
      <c r="Q556" s="14">
        <v>71.588999999999999</v>
      </c>
      <c r="R556" s="14">
        <v>58.820999999999998</v>
      </c>
      <c r="S556" s="14">
        <v>64.066000000000003</v>
      </c>
      <c r="T556" s="14">
        <v>61.445999999999998</v>
      </c>
      <c r="U556" s="14">
        <v>16.956</v>
      </c>
      <c r="V556" s="14">
        <v>19.428999999999998</v>
      </c>
      <c r="W556" s="14">
        <v>18.193000000000001</v>
      </c>
      <c r="X556" s="14">
        <v>40.47</v>
      </c>
      <c r="Y556" s="14">
        <v>3.76</v>
      </c>
      <c r="Z556" s="14">
        <v>22.306000000000001</v>
      </c>
      <c r="AA556" s="14">
        <v>115.2</v>
      </c>
      <c r="AB556" s="14">
        <v>72.284000000000006</v>
      </c>
      <c r="AC556" s="14">
        <v>93.72</v>
      </c>
      <c r="AD556" s="14">
        <v>467.21800000000002</v>
      </c>
      <c r="AE556" s="14">
        <v>375.27600000000001</v>
      </c>
      <c r="AF556" s="14">
        <v>421.202</v>
      </c>
      <c r="AG556" s="14">
        <v>13.048</v>
      </c>
      <c r="AH556" s="19">
        <v>11.741668150157</v>
      </c>
      <c r="AI556" s="19">
        <v>1.3629097734259901</v>
      </c>
      <c r="AJ556" s="19">
        <v>6.6241632193817299</v>
      </c>
      <c r="AK556" s="14">
        <v>14.723000000000001</v>
      </c>
      <c r="AL556" s="14">
        <v>1.7410000000000001</v>
      </c>
      <c r="AM556" s="14">
        <v>8.2249999999999996</v>
      </c>
      <c r="AN556" s="14">
        <v>72.497</v>
      </c>
      <c r="AO556" s="14">
        <v>51.531999999999996</v>
      </c>
      <c r="AP556" s="14">
        <v>62.073999999999998</v>
      </c>
      <c r="AQ556" s="14">
        <v>6.7679999999999998</v>
      </c>
      <c r="AR556" s="14">
        <v>1.2529999999999999</v>
      </c>
      <c r="AS556" s="14">
        <v>4.0430000000000001</v>
      </c>
      <c r="AT556" s="14">
        <v>6.7679999999999998</v>
      </c>
      <c r="AU556" s="14">
        <v>1.532</v>
      </c>
      <c r="AV556" s="14">
        <v>4.1479999999999997</v>
      </c>
      <c r="AW556" s="14">
        <v>664.33500000000004</v>
      </c>
      <c r="AX556" s="14">
        <v>452.85199999999998</v>
      </c>
      <c r="AY556" s="14">
        <v>559.08100000000002</v>
      </c>
      <c r="AZ556" s="14">
        <v>6.6429999999999998</v>
      </c>
      <c r="BA556" s="14">
        <v>4.5289999999999999</v>
      </c>
      <c r="BB556" s="14">
        <v>5.5910000000000002</v>
      </c>
      <c r="BC556" s="14">
        <v>10.208</v>
      </c>
      <c r="BD556" s="14">
        <v>5.8890000000000002</v>
      </c>
      <c r="BE556" s="14">
        <v>10.882999999999999</v>
      </c>
      <c r="BF556" s="14">
        <v>13.268000000000001</v>
      </c>
      <c r="BG556" s="14">
        <v>37.67</v>
      </c>
      <c r="BH556" s="15">
        <v>6.7597262624782868</v>
      </c>
    </row>
    <row r="557" spans="1:60" ht="15.75" x14ac:dyDescent="0.25">
      <c r="A557" s="21">
        <v>2014</v>
      </c>
      <c r="B557" t="s">
        <v>25</v>
      </c>
      <c r="C557" s="14">
        <v>27.446999999999999</v>
      </c>
      <c r="D557" s="14">
        <v>4.476</v>
      </c>
      <c r="E557" s="14">
        <v>15.785</v>
      </c>
      <c r="F557" s="14">
        <v>10.89</v>
      </c>
      <c r="G557" s="14">
        <v>12.27</v>
      </c>
      <c r="H557" s="14">
        <v>2.77</v>
      </c>
      <c r="I557" s="14">
        <v>3.907</v>
      </c>
      <c r="J557" s="14">
        <v>3.347</v>
      </c>
      <c r="K557" s="14">
        <v>4.7</v>
      </c>
      <c r="L557" s="14">
        <v>3.4180000000000001</v>
      </c>
      <c r="M557" s="14">
        <v>4.05</v>
      </c>
      <c r="N557" s="14">
        <v>44.981000000000002</v>
      </c>
      <c r="O557" s="14">
        <v>99.799000000000007</v>
      </c>
      <c r="P557" s="14">
        <v>18.475999999999999</v>
      </c>
      <c r="Q557" s="14">
        <v>58.511000000000003</v>
      </c>
      <c r="R557" s="14">
        <v>86.284999999999997</v>
      </c>
      <c r="S557" s="14">
        <v>92.540999999999997</v>
      </c>
      <c r="T557" s="14">
        <v>89.460999999999999</v>
      </c>
      <c r="U557" s="14">
        <v>18.885000000000002</v>
      </c>
      <c r="V557" s="14">
        <v>20.672999999999998</v>
      </c>
      <c r="W557" s="14">
        <v>19.792999999999999</v>
      </c>
      <c r="X557" s="14">
        <v>15.864000000000001</v>
      </c>
      <c r="Y557" s="14">
        <v>2.1160000000000001</v>
      </c>
      <c r="Z557" s="14">
        <v>8.8840000000000003</v>
      </c>
      <c r="AA557" s="14">
        <v>68.659000000000006</v>
      </c>
      <c r="AB557" s="14">
        <v>47.531999999999996</v>
      </c>
      <c r="AC557" s="14">
        <v>57.933</v>
      </c>
      <c r="AD557" s="14">
        <v>403.39299999999997</v>
      </c>
      <c r="AE557" s="14">
        <v>350.71100000000001</v>
      </c>
      <c r="AF557" s="14">
        <v>376.64600000000002</v>
      </c>
      <c r="AG557" s="14">
        <v>9.9039999999999999</v>
      </c>
      <c r="AH557" s="19">
        <v>11.4434703782404</v>
      </c>
      <c r="AI557" s="19">
        <v>2.8817485563548102</v>
      </c>
      <c r="AJ557" s="19">
        <v>7.1366126068261702</v>
      </c>
      <c r="AK557" s="14">
        <v>11.163</v>
      </c>
      <c r="AL557" s="14">
        <v>2.5230000000000001</v>
      </c>
      <c r="AM557" s="14">
        <v>6.7770000000000001</v>
      </c>
      <c r="AN557" s="14">
        <v>70.59</v>
      </c>
      <c r="AO557" s="14">
        <v>41.021000000000001</v>
      </c>
      <c r="AP557" s="14">
        <v>55.578000000000003</v>
      </c>
      <c r="AQ557" s="14">
        <v>3.19</v>
      </c>
      <c r="AR557" s="14">
        <v>0.73299999999999998</v>
      </c>
      <c r="AS557" s="14">
        <v>1.9419999999999999</v>
      </c>
      <c r="AT557" s="14">
        <v>18.382000000000001</v>
      </c>
      <c r="AU557" s="14">
        <v>3.581</v>
      </c>
      <c r="AV557" s="14">
        <v>10.868</v>
      </c>
      <c r="AW557" s="14">
        <v>583.93799999999999</v>
      </c>
      <c r="AX557" s="14">
        <v>420.21800000000002</v>
      </c>
      <c r="AY557" s="14">
        <v>500.81799999999998</v>
      </c>
      <c r="AZ557" s="14">
        <v>5.8390000000000004</v>
      </c>
      <c r="BA557" s="14">
        <v>4.202</v>
      </c>
      <c r="BB557" s="14">
        <v>5.008</v>
      </c>
      <c r="BC557" s="14">
        <v>17.134</v>
      </c>
      <c r="BD557" s="14">
        <v>5.4329999999999998</v>
      </c>
      <c r="BE557" s="14">
        <v>14.494</v>
      </c>
      <c r="BF557" s="14">
        <v>16.466000000000001</v>
      </c>
      <c r="BG557" s="14">
        <v>40.655999999999999</v>
      </c>
      <c r="BH557" s="15">
        <v>9.5745329620067903</v>
      </c>
    </row>
    <row r="558" spans="1:60" ht="15.75" x14ac:dyDescent="0.25">
      <c r="A558" s="21">
        <v>2014</v>
      </c>
      <c r="B558" t="s">
        <v>26</v>
      </c>
      <c r="C558" s="14">
        <v>19.940999999999999</v>
      </c>
      <c r="D558" s="14">
        <v>5.3609999999999998</v>
      </c>
      <c r="E558" s="14">
        <v>12.609</v>
      </c>
      <c r="F558" s="14">
        <v>13.945</v>
      </c>
      <c r="G558" s="14">
        <v>21.327000000000002</v>
      </c>
      <c r="H558" s="14">
        <v>6.0460000000000003</v>
      </c>
      <c r="I558" s="14">
        <v>5.133</v>
      </c>
      <c r="J558" s="14">
        <v>5.585</v>
      </c>
      <c r="K558" s="14">
        <v>10.058</v>
      </c>
      <c r="L558" s="14">
        <v>4.1059999999999999</v>
      </c>
      <c r="M558" s="14">
        <v>7.0529999999999999</v>
      </c>
      <c r="N558" s="14">
        <v>44.969000000000001</v>
      </c>
      <c r="O558" s="14">
        <v>108.65600000000001</v>
      </c>
      <c r="P558" s="14">
        <v>27.26</v>
      </c>
      <c r="Q558" s="14">
        <v>69.150000000000006</v>
      </c>
      <c r="R558" s="14">
        <v>77.320999999999998</v>
      </c>
      <c r="S558" s="14">
        <v>83.831999999999994</v>
      </c>
      <c r="T558" s="14">
        <v>80.608000000000004</v>
      </c>
      <c r="U558" s="14">
        <v>17.149999999999999</v>
      </c>
      <c r="V558" s="14">
        <v>18.192</v>
      </c>
      <c r="W558" s="14">
        <v>17.675999999999998</v>
      </c>
      <c r="X558" s="14">
        <v>41.101999999999997</v>
      </c>
      <c r="Y558" s="14">
        <v>7.87</v>
      </c>
      <c r="Z558" s="14">
        <v>25.390999999999998</v>
      </c>
      <c r="AA558" s="14">
        <v>102.66800000000001</v>
      </c>
      <c r="AB558" s="14">
        <v>69.403999999999996</v>
      </c>
      <c r="AC558" s="14">
        <v>85.876000000000005</v>
      </c>
      <c r="AD558" s="14">
        <v>440.786</v>
      </c>
      <c r="AE558" s="14">
        <v>380.32400000000001</v>
      </c>
      <c r="AF558" s="14">
        <v>410.322</v>
      </c>
      <c r="AG558" s="14">
        <v>10.871</v>
      </c>
      <c r="AH558" s="19">
        <v>6.0986863750531599</v>
      </c>
      <c r="AI558" s="19">
        <v>1.4893018483890701</v>
      </c>
      <c r="AJ558" s="19">
        <v>3.8292481230573698</v>
      </c>
      <c r="AK558" s="14">
        <v>8.5459999999999994</v>
      </c>
      <c r="AL558" s="14">
        <v>1.6539999999999999</v>
      </c>
      <c r="AM558" s="14">
        <v>5.0670000000000002</v>
      </c>
      <c r="AN558" s="14">
        <v>53.718000000000004</v>
      </c>
      <c r="AO558" s="14">
        <v>44.197000000000003</v>
      </c>
      <c r="AP558" s="14">
        <v>48.911999999999999</v>
      </c>
      <c r="AQ558" s="14">
        <v>3.1389999999999998</v>
      </c>
      <c r="AR558" s="14">
        <v>1.0840000000000001</v>
      </c>
      <c r="AS558" s="14">
        <v>2.1019999999999999</v>
      </c>
      <c r="AT558" s="14">
        <v>9.0690000000000008</v>
      </c>
      <c r="AU558" s="14">
        <v>2.5089999999999999</v>
      </c>
      <c r="AV558" s="14">
        <v>5.758</v>
      </c>
      <c r="AW558" s="14">
        <v>611.24099999999999</v>
      </c>
      <c r="AX558" s="14">
        <v>458.51100000000002</v>
      </c>
      <c r="AY558" s="14">
        <v>535.78300000000002</v>
      </c>
      <c r="AZ558" s="14">
        <v>6.1120000000000001</v>
      </c>
      <c r="BA558" s="14">
        <v>4.585</v>
      </c>
      <c r="BB558" s="14">
        <v>5.3579999999999997</v>
      </c>
      <c r="BC558" s="14">
        <v>8.0839999999999996</v>
      </c>
      <c r="BD558" s="14">
        <v>2.5870000000000002</v>
      </c>
      <c r="BE558" s="14">
        <v>12.535</v>
      </c>
      <c r="BF558" s="14">
        <v>14.646000000000001</v>
      </c>
      <c r="BG558" s="14">
        <v>28.488</v>
      </c>
      <c r="BH558" s="15">
        <v>8.5631933505379241</v>
      </c>
    </row>
    <row r="559" spans="1:60" ht="15.75" x14ac:dyDescent="0.25">
      <c r="A559" s="21">
        <v>2014</v>
      </c>
      <c r="B559" t="s">
        <v>27</v>
      </c>
      <c r="C559" s="14">
        <v>11.984</v>
      </c>
      <c r="D559" s="14">
        <v>2.871</v>
      </c>
      <c r="E559" s="14">
        <v>7.3</v>
      </c>
      <c r="F559" s="14">
        <v>9.9740000000000002</v>
      </c>
      <c r="G559" s="14">
        <v>11.968999999999999</v>
      </c>
      <c r="H559" s="14">
        <v>3.835</v>
      </c>
      <c r="I559" s="14">
        <v>2.1160000000000001</v>
      </c>
      <c r="J559" s="14">
        <v>2.9510000000000001</v>
      </c>
      <c r="K559" s="14">
        <v>3.1960000000000002</v>
      </c>
      <c r="L559" s="14">
        <v>2.1160000000000001</v>
      </c>
      <c r="M559" s="14">
        <v>2.641</v>
      </c>
      <c r="N559" s="14">
        <v>29.664000000000001</v>
      </c>
      <c r="O559" s="14">
        <v>67.108000000000004</v>
      </c>
      <c r="P559" s="14">
        <v>19.492999999999999</v>
      </c>
      <c r="Q559" s="14">
        <v>42.713999999999999</v>
      </c>
      <c r="R559" s="14">
        <v>87.56</v>
      </c>
      <c r="S559" s="14">
        <v>94.896000000000001</v>
      </c>
      <c r="T559" s="14">
        <v>91.33</v>
      </c>
      <c r="U559" s="14">
        <v>14.86</v>
      </c>
      <c r="V559" s="14">
        <v>23.422000000000001</v>
      </c>
      <c r="W559" s="14">
        <v>19.260000000000002</v>
      </c>
      <c r="X559" s="14">
        <v>10.066000000000001</v>
      </c>
      <c r="Y559" s="14">
        <v>3.0219999999999998</v>
      </c>
      <c r="Z559" s="14">
        <v>6.4459999999999997</v>
      </c>
      <c r="AA559" s="14">
        <v>49.372999999999998</v>
      </c>
      <c r="AB559" s="14">
        <v>35.963999999999999</v>
      </c>
      <c r="AC559" s="14">
        <v>42.481000000000002</v>
      </c>
      <c r="AD559" s="14">
        <v>382.03800000000001</v>
      </c>
      <c r="AE559" s="14">
        <v>348.30399999999997</v>
      </c>
      <c r="AF559" s="14">
        <v>364.77800000000002</v>
      </c>
      <c r="AG559" s="14">
        <v>6.391</v>
      </c>
      <c r="AH559" s="19">
        <v>10.339422563928601</v>
      </c>
      <c r="AI559" s="19">
        <v>2.0611162180990701</v>
      </c>
      <c r="AJ559" s="19">
        <v>6.19348445435402</v>
      </c>
      <c r="AK559" s="14">
        <v>6.8710000000000004</v>
      </c>
      <c r="AL559" s="14">
        <v>1.5109999999999999</v>
      </c>
      <c r="AM559" s="14">
        <v>4.1159999999999997</v>
      </c>
      <c r="AN559" s="14">
        <v>47.615000000000002</v>
      </c>
      <c r="AO559" s="14">
        <v>38.229999999999997</v>
      </c>
      <c r="AP559" s="14">
        <v>42.869</v>
      </c>
      <c r="AQ559" s="14">
        <v>0.16</v>
      </c>
      <c r="AR559" s="14">
        <v>0.30199999999999999</v>
      </c>
      <c r="AS559" s="14">
        <v>0.23300000000000001</v>
      </c>
      <c r="AT559" s="14">
        <v>2.5569999999999999</v>
      </c>
      <c r="AU559" s="14">
        <v>0.30199999999999999</v>
      </c>
      <c r="AV559" s="14">
        <v>1.3979999999999999</v>
      </c>
      <c r="AW559" s="14">
        <v>506.029</v>
      </c>
      <c r="AX559" s="14">
        <v>417.209</v>
      </c>
      <c r="AY559" s="14">
        <v>460.613</v>
      </c>
      <c r="AZ559" s="14">
        <v>5.0599999999999996</v>
      </c>
      <c r="BA559" s="14">
        <v>4.1719999999999997</v>
      </c>
      <c r="BB559" s="14">
        <v>4.6059999999999999</v>
      </c>
      <c r="BC559" s="14">
        <v>18.216999999999999</v>
      </c>
      <c r="BD559" s="14">
        <v>4.7519999999999998</v>
      </c>
      <c r="BE559" s="14">
        <v>12.565</v>
      </c>
      <c r="BF559" s="14">
        <v>14.54</v>
      </c>
      <c r="BG559" s="14">
        <v>51.365000000000002</v>
      </c>
      <c r="BH559" s="15">
        <v>7.1911177841874432</v>
      </c>
    </row>
    <row r="560" spans="1:60" ht="15.75" x14ac:dyDescent="0.25">
      <c r="A560" s="21">
        <v>2014</v>
      </c>
      <c r="B560" t="s">
        <v>36</v>
      </c>
      <c r="C560" s="14">
        <v>7.4189999999999996</v>
      </c>
      <c r="D560" s="14">
        <v>1.802</v>
      </c>
      <c r="E560" s="14">
        <v>4.5410000000000004</v>
      </c>
      <c r="F560" s="14">
        <v>14.347</v>
      </c>
      <c r="G560" s="14">
        <v>15.525</v>
      </c>
      <c r="H560" s="14">
        <v>4.6280000000000001</v>
      </c>
      <c r="I560" s="14">
        <v>4.9569999999999999</v>
      </c>
      <c r="J560" s="14">
        <v>4.7969999999999997</v>
      </c>
      <c r="K560" s="14">
        <v>5.3570000000000002</v>
      </c>
      <c r="L560" s="14">
        <v>3.4390000000000001</v>
      </c>
      <c r="M560" s="14">
        <v>4.37</v>
      </c>
      <c r="N560" s="14">
        <v>48.195</v>
      </c>
      <c r="O560" s="14">
        <v>82.394000000000005</v>
      </c>
      <c r="P560" s="14">
        <v>17.431000000000001</v>
      </c>
      <c r="Q560" s="14">
        <v>49.081000000000003</v>
      </c>
      <c r="R560" s="14">
        <v>96.302000000000007</v>
      </c>
      <c r="S560" s="14">
        <v>104.657</v>
      </c>
      <c r="T560" s="14">
        <v>100.602</v>
      </c>
      <c r="U560" s="14">
        <v>23.466000000000001</v>
      </c>
      <c r="V560" s="14">
        <v>24.213999999999999</v>
      </c>
      <c r="W560" s="14">
        <v>23.850999999999999</v>
      </c>
      <c r="X560" s="14">
        <v>20.623999999999999</v>
      </c>
      <c r="Y560" s="14">
        <v>2.3479999999999999</v>
      </c>
      <c r="Z560" s="14">
        <v>11.266</v>
      </c>
      <c r="AA560" s="14">
        <v>84.882999999999996</v>
      </c>
      <c r="AB560" s="14">
        <v>64.245999999999995</v>
      </c>
      <c r="AC560" s="14">
        <v>74.262</v>
      </c>
      <c r="AD560" s="14">
        <v>516.69500000000005</v>
      </c>
      <c r="AE560" s="14">
        <v>446.44799999999998</v>
      </c>
      <c r="AF560" s="14">
        <v>480.54</v>
      </c>
      <c r="AG560" s="14">
        <v>12.5</v>
      </c>
      <c r="AH560" s="19">
        <v>5.6336557341683999</v>
      </c>
      <c r="AI560" s="19">
        <v>3.2183668773898102</v>
      </c>
      <c r="AJ560" s="19">
        <v>4.4240109249063604</v>
      </c>
      <c r="AK560" s="14">
        <v>6.2370000000000001</v>
      </c>
      <c r="AL560" s="14">
        <v>1.6839999999999999</v>
      </c>
      <c r="AM560" s="14">
        <v>3.8940000000000001</v>
      </c>
      <c r="AN560" s="14">
        <v>70.271000000000001</v>
      </c>
      <c r="AO560" s="14">
        <v>50.182000000000002</v>
      </c>
      <c r="AP560" s="14">
        <v>59.932000000000002</v>
      </c>
      <c r="AQ560" s="14">
        <v>5.2560000000000002</v>
      </c>
      <c r="AR560" s="14">
        <v>1.542</v>
      </c>
      <c r="AS560" s="14">
        <v>3.3439999999999999</v>
      </c>
      <c r="AT560" s="14">
        <v>13.355</v>
      </c>
      <c r="AU560" s="14">
        <v>3.5569999999999999</v>
      </c>
      <c r="AV560" s="14">
        <v>8.3119999999999994</v>
      </c>
      <c r="AW560" s="14">
        <v>683.89700000000005</v>
      </c>
      <c r="AX560" s="14">
        <v>527.38900000000001</v>
      </c>
      <c r="AY560" s="14">
        <v>603.46699999999998</v>
      </c>
      <c r="AZ560" s="14">
        <v>6.8390000000000004</v>
      </c>
      <c r="BA560" s="14">
        <v>5.274</v>
      </c>
      <c r="BB560" s="14">
        <v>6.0350000000000001</v>
      </c>
      <c r="BC560" s="14">
        <v>17.931000000000001</v>
      </c>
      <c r="BD560" s="14">
        <v>7.7050000000000001</v>
      </c>
      <c r="BE560" s="14">
        <v>12.805999999999999</v>
      </c>
      <c r="BF560" s="14">
        <v>15.044</v>
      </c>
      <c r="BG560" s="14">
        <v>43.445999999999998</v>
      </c>
      <c r="BH560" s="15">
        <v>8.5419734904270985</v>
      </c>
    </row>
    <row r="561" spans="1:60" ht="15.75" x14ac:dyDescent="0.25">
      <c r="A561" s="21">
        <v>2014</v>
      </c>
      <c r="B561" t="s">
        <v>28</v>
      </c>
      <c r="C561" s="14">
        <v>15.58</v>
      </c>
      <c r="D561" s="14">
        <v>2.9809999999999999</v>
      </c>
      <c r="E561" s="14">
        <v>9.1999999999999993</v>
      </c>
      <c r="F561" s="14">
        <v>12.622</v>
      </c>
      <c r="G561" s="14">
        <v>14.81</v>
      </c>
      <c r="H561" s="14">
        <v>2.8679999999999999</v>
      </c>
      <c r="I561" s="14">
        <v>2.516</v>
      </c>
      <c r="J561" s="14">
        <v>2.6890000000000001</v>
      </c>
      <c r="K561" s="14">
        <v>7.36</v>
      </c>
      <c r="L561" s="14">
        <v>3.1680000000000001</v>
      </c>
      <c r="M561" s="14">
        <v>5.2370000000000001</v>
      </c>
      <c r="N561" s="14">
        <v>36.097999999999999</v>
      </c>
      <c r="O561" s="14">
        <v>59.357999999999997</v>
      </c>
      <c r="P561" s="14">
        <v>16.491</v>
      </c>
      <c r="Q561" s="14">
        <v>37.65</v>
      </c>
      <c r="R561" s="14">
        <v>55.152000000000001</v>
      </c>
      <c r="S561" s="14">
        <v>70.713999999999999</v>
      </c>
      <c r="T561" s="14">
        <v>63.033000000000001</v>
      </c>
      <c r="U561" s="14">
        <v>10.801</v>
      </c>
      <c r="V561" s="14">
        <v>13.509</v>
      </c>
      <c r="W561" s="14">
        <v>12.173</v>
      </c>
      <c r="X561" s="14">
        <v>4.1100000000000003</v>
      </c>
      <c r="Y561" s="14">
        <v>0.55900000000000005</v>
      </c>
      <c r="Z561" s="14">
        <v>2.3119999999999998</v>
      </c>
      <c r="AA561" s="14">
        <v>120.723</v>
      </c>
      <c r="AB561" s="14">
        <v>87.111999999999995</v>
      </c>
      <c r="AC561" s="14">
        <v>103.702</v>
      </c>
      <c r="AD561" s="14">
        <v>476.39299999999997</v>
      </c>
      <c r="AE561" s="14">
        <v>410.12400000000002</v>
      </c>
      <c r="AF561" s="14">
        <v>442.834</v>
      </c>
      <c r="AG561" s="14">
        <v>8.6029999999999998</v>
      </c>
      <c r="AH561" s="19">
        <v>12.093574029049799</v>
      </c>
      <c r="AI561" s="19">
        <v>3.8596527341779998</v>
      </c>
      <c r="AJ561" s="19">
        <v>8.0199505818283203</v>
      </c>
      <c r="AK561" s="14">
        <v>14.624000000000001</v>
      </c>
      <c r="AL561" s="14">
        <v>2.609</v>
      </c>
      <c r="AM561" s="14">
        <v>8.5399999999999991</v>
      </c>
      <c r="AN561" s="14">
        <v>69.108000000000004</v>
      </c>
      <c r="AO561" s="14">
        <v>49.192999999999998</v>
      </c>
      <c r="AP561" s="14">
        <v>59.07</v>
      </c>
      <c r="AQ561" s="14">
        <v>1.4339999999999999</v>
      </c>
      <c r="AR561" s="14">
        <v>0.745</v>
      </c>
      <c r="AS561" s="14">
        <v>1.085</v>
      </c>
      <c r="AT561" s="14">
        <v>8.6980000000000004</v>
      </c>
      <c r="AU561" s="14">
        <v>2.4220000000000002</v>
      </c>
      <c r="AV561" s="14">
        <v>5.52</v>
      </c>
      <c r="AW561" s="14">
        <v>622.923</v>
      </c>
      <c r="AX561" s="14">
        <v>493.88200000000001</v>
      </c>
      <c r="AY561" s="14">
        <v>557.62400000000002</v>
      </c>
      <c r="AZ561" s="14">
        <v>6.2290000000000001</v>
      </c>
      <c r="BA561" s="14">
        <v>4.9390000000000001</v>
      </c>
      <c r="BB561" s="14">
        <v>5.5759999999999996</v>
      </c>
      <c r="BC561" s="14">
        <v>21.803000000000001</v>
      </c>
      <c r="BD561" s="14">
        <v>10.356</v>
      </c>
      <c r="BE561" s="14">
        <v>15.521000000000001</v>
      </c>
      <c r="BF561" s="14">
        <v>17.777999999999999</v>
      </c>
      <c r="BG561" s="14">
        <v>46.783999999999999</v>
      </c>
      <c r="BH561" s="15">
        <v>6.9901202630927148</v>
      </c>
    </row>
    <row r="562" spans="1:60" ht="15.75" x14ac:dyDescent="0.25">
      <c r="A562" s="21">
        <v>2014</v>
      </c>
      <c r="B562" t="s">
        <v>29</v>
      </c>
      <c r="C562" s="14">
        <v>10.555</v>
      </c>
      <c r="D562" s="14">
        <v>1.351</v>
      </c>
      <c r="E562" s="14">
        <v>5.8730000000000002</v>
      </c>
      <c r="F562" s="14">
        <v>9.8719999999999999</v>
      </c>
      <c r="G562" s="14">
        <v>18.332999999999998</v>
      </c>
      <c r="H562" s="14">
        <v>4.96</v>
      </c>
      <c r="I562" s="14">
        <v>3.5619999999999998</v>
      </c>
      <c r="J562" s="14">
        <v>4.2489999999999997</v>
      </c>
      <c r="K562" s="14">
        <v>8.9019999999999992</v>
      </c>
      <c r="L562" s="14">
        <v>5.6509999999999998</v>
      </c>
      <c r="M562" s="14">
        <v>7.2480000000000002</v>
      </c>
      <c r="N562" s="14">
        <v>68.787000000000006</v>
      </c>
      <c r="O562" s="14">
        <v>102.242</v>
      </c>
      <c r="P562" s="14">
        <v>24.445</v>
      </c>
      <c r="Q562" s="14">
        <v>62.856999999999999</v>
      </c>
      <c r="R562" s="14">
        <v>68.161000000000001</v>
      </c>
      <c r="S562" s="14">
        <v>73.087999999999994</v>
      </c>
      <c r="T562" s="14">
        <v>70.667000000000002</v>
      </c>
      <c r="U562" s="14">
        <v>16.786000000000001</v>
      </c>
      <c r="V562" s="14">
        <v>21.742000000000001</v>
      </c>
      <c r="W562" s="14">
        <v>19.306999999999999</v>
      </c>
      <c r="X562" s="14">
        <v>21.617999999999999</v>
      </c>
      <c r="Y562" s="14">
        <v>2.948</v>
      </c>
      <c r="Z562" s="14">
        <v>12.122</v>
      </c>
      <c r="AA562" s="14">
        <v>70.195999999999998</v>
      </c>
      <c r="AB562" s="14">
        <v>53.066000000000003</v>
      </c>
      <c r="AC562" s="14">
        <v>61.482999999999997</v>
      </c>
      <c r="AD562" s="14">
        <v>431.47699999999998</v>
      </c>
      <c r="AE562" s="14">
        <v>392.71100000000001</v>
      </c>
      <c r="AF562" s="14">
        <v>411.75799999999998</v>
      </c>
      <c r="AG562" s="14">
        <v>16.277000000000001</v>
      </c>
      <c r="AH562" s="19">
        <v>7.5728108552801396</v>
      </c>
      <c r="AI562" s="19">
        <v>2.3913555911601798</v>
      </c>
      <c r="AJ562" s="19">
        <v>4.9722752788760598</v>
      </c>
      <c r="AK562" s="14">
        <v>7.5030000000000001</v>
      </c>
      <c r="AL562" s="14">
        <v>1.351</v>
      </c>
      <c r="AM562" s="14">
        <v>4.3739999999999997</v>
      </c>
      <c r="AN562" s="14">
        <v>68.415999999999997</v>
      </c>
      <c r="AO562" s="14">
        <v>50.854999999999997</v>
      </c>
      <c r="AP562" s="14">
        <v>59.482999999999997</v>
      </c>
      <c r="AQ562" s="14">
        <v>1.145</v>
      </c>
      <c r="AR562" s="14">
        <v>0.98299999999999998</v>
      </c>
      <c r="AS562" s="14">
        <v>1.0620000000000001</v>
      </c>
      <c r="AT562" s="14">
        <v>3.1789999999999998</v>
      </c>
      <c r="AU562" s="14">
        <v>0.246</v>
      </c>
      <c r="AV562" s="14">
        <v>1.6870000000000001</v>
      </c>
      <c r="AW562" s="14">
        <v>613.70699999999999</v>
      </c>
      <c r="AX562" s="14">
        <v>476.11799999999999</v>
      </c>
      <c r="AY562" s="14">
        <v>543.90899999999999</v>
      </c>
      <c r="AZ562" s="14">
        <v>6.1369999999999996</v>
      </c>
      <c r="BA562" s="14">
        <v>4.7610000000000001</v>
      </c>
      <c r="BB562" s="14">
        <v>5.4390000000000001</v>
      </c>
      <c r="BC562" s="14">
        <v>20.536999999999999</v>
      </c>
      <c r="BD562" s="14">
        <v>5.4359999999999999</v>
      </c>
      <c r="BE562" s="14">
        <v>15.938000000000001</v>
      </c>
      <c r="BF562" s="14">
        <v>18.449000000000002</v>
      </c>
      <c r="BG562" s="14">
        <v>30.242999999999999</v>
      </c>
      <c r="BH562" s="15">
        <v>6.2301527294722518</v>
      </c>
    </row>
    <row r="563" spans="1:60" ht="15.75" x14ac:dyDescent="0.25">
      <c r="A563" s="21">
        <v>2015</v>
      </c>
      <c r="B563" t="s">
        <v>2</v>
      </c>
      <c r="C563" s="14">
        <v>15.176</v>
      </c>
      <c r="D563" s="14">
        <v>3.883</v>
      </c>
      <c r="E563" s="14">
        <v>9.4190000000000005</v>
      </c>
      <c r="F563" s="14">
        <v>11.618</v>
      </c>
      <c r="G563" s="14">
        <v>18.187000000000001</v>
      </c>
      <c r="H563" s="14">
        <v>5.1260000000000003</v>
      </c>
      <c r="I563" s="14">
        <v>4.444</v>
      </c>
      <c r="J563" s="14">
        <v>4.7770000000000001</v>
      </c>
      <c r="K563" s="14">
        <v>7.2119999999999997</v>
      </c>
      <c r="L563" s="14">
        <v>4.1109999999999998</v>
      </c>
      <c r="M563" s="14">
        <v>5.6289999999999996</v>
      </c>
      <c r="N563" s="14">
        <v>45.326000000000001</v>
      </c>
      <c r="O563" s="14">
        <v>91.629000000000005</v>
      </c>
      <c r="P563" s="14">
        <v>21.024999999999999</v>
      </c>
      <c r="Q563" s="14">
        <v>55.715000000000003</v>
      </c>
      <c r="R563" s="14">
        <v>79.754999999999995</v>
      </c>
      <c r="S563" s="14">
        <v>81.114000000000004</v>
      </c>
      <c r="T563" s="14">
        <v>80.448999999999998</v>
      </c>
      <c r="U563" s="14">
        <v>17.335000000000001</v>
      </c>
      <c r="V563" s="14">
        <v>20.585000000000001</v>
      </c>
      <c r="W563" s="14">
        <v>18.994</v>
      </c>
      <c r="X563" s="14">
        <v>30.417999999999999</v>
      </c>
      <c r="Y563" s="14">
        <v>3.802</v>
      </c>
      <c r="Z563" s="14">
        <v>16.899999999999999</v>
      </c>
      <c r="AA563" s="14">
        <v>81.94</v>
      </c>
      <c r="AB563" s="14">
        <v>62.155000000000001</v>
      </c>
      <c r="AC563" s="14">
        <v>71.843999999999994</v>
      </c>
      <c r="AD563" s="14">
        <v>447.68200000000002</v>
      </c>
      <c r="AE563" s="14">
        <v>392.00700000000001</v>
      </c>
      <c r="AF563" s="14">
        <v>419.31700000000001</v>
      </c>
      <c r="AG563" s="14">
        <v>10.754</v>
      </c>
      <c r="AH563" s="19">
        <v>9.6749638456563201</v>
      </c>
      <c r="AI563" s="19">
        <v>3.32835735629072</v>
      </c>
      <c r="AJ563" s="19">
        <v>6.5117507727667698</v>
      </c>
      <c r="AK563" s="14">
        <v>8.5609999999999999</v>
      </c>
      <c r="AL563" s="14">
        <v>2.0459999999999998</v>
      </c>
      <c r="AM563" s="14">
        <v>5.2380000000000004</v>
      </c>
      <c r="AN563" s="14">
        <v>57.292999999999999</v>
      </c>
      <c r="AO563" s="14">
        <v>44.704999999999998</v>
      </c>
      <c r="AP563" s="14">
        <v>50.921999999999997</v>
      </c>
      <c r="AQ563" s="14">
        <v>2.64</v>
      </c>
      <c r="AR563" s="14">
        <v>1.036</v>
      </c>
      <c r="AS563" s="14">
        <v>1.821</v>
      </c>
      <c r="AT563" s="14">
        <v>6.4139999999999997</v>
      </c>
      <c r="AU563" s="14">
        <v>1.4550000000000001</v>
      </c>
      <c r="AV563" s="14">
        <v>3.883</v>
      </c>
      <c r="AW563" s="14">
        <v>605.971</v>
      </c>
      <c r="AX563" s="14">
        <v>466.32</v>
      </c>
      <c r="AY563" s="14">
        <v>534.93600000000004</v>
      </c>
      <c r="AZ563" s="14">
        <v>6.06</v>
      </c>
      <c r="BA563" s="14">
        <v>4.6630000000000003</v>
      </c>
      <c r="BB563" s="14">
        <v>5.3490000000000002</v>
      </c>
      <c r="BC563" s="14">
        <v>17.241</v>
      </c>
      <c r="BD563" s="14">
        <v>7.5819999999999999</v>
      </c>
      <c r="BE563" s="14">
        <v>13.696999999999999</v>
      </c>
      <c r="BF563" s="14">
        <v>16.085000000000001</v>
      </c>
      <c r="BG563" s="14">
        <v>35.204999999999998</v>
      </c>
      <c r="BH563" s="15">
        <v>7.4180129246193589</v>
      </c>
    </row>
    <row r="564" spans="1:60" ht="15.75" x14ac:dyDescent="0.25">
      <c r="A564" s="21">
        <v>2015</v>
      </c>
      <c r="B564" t="s">
        <v>3</v>
      </c>
      <c r="C564" s="14">
        <v>18.170000000000002</v>
      </c>
      <c r="D564" s="14">
        <v>4.5309999999999997</v>
      </c>
      <c r="E564" s="14">
        <v>11.23</v>
      </c>
      <c r="F564" s="14">
        <v>9.3000000000000007</v>
      </c>
      <c r="G564" s="14">
        <v>20.010000000000002</v>
      </c>
      <c r="H564" s="14">
        <v>3.9369999999999998</v>
      </c>
      <c r="I564" s="14">
        <v>3.6539999999999999</v>
      </c>
      <c r="J564" s="14">
        <v>3.7930000000000001</v>
      </c>
      <c r="K564" s="14">
        <v>7.7220000000000004</v>
      </c>
      <c r="L564" s="14">
        <v>6.2850000000000001</v>
      </c>
      <c r="M564" s="14">
        <v>6.9909999999999997</v>
      </c>
      <c r="N564" s="14">
        <v>39.994</v>
      </c>
      <c r="O564" s="14">
        <v>64.653000000000006</v>
      </c>
      <c r="P564" s="14">
        <v>22.946000000000002</v>
      </c>
      <c r="Q564" s="14">
        <v>43.430999999999997</v>
      </c>
      <c r="R564" s="14">
        <v>62.381999999999998</v>
      </c>
      <c r="S564" s="14">
        <v>59.192999999999998</v>
      </c>
      <c r="T564" s="14">
        <v>60.759</v>
      </c>
      <c r="U564" s="14">
        <v>16.05</v>
      </c>
      <c r="V564" s="14">
        <v>19.292000000000002</v>
      </c>
      <c r="W564" s="14">
        <v>17.7</v>
      </c>
      <c r="X564" s="14">
        <v>4.9969999999999999</v>
      </c>
      <c r="Y564" s="14">
        <v>1.3149999999999999</v>
      </c>
      <c r="Z564" s="14">
        <v>3.1230000000000002</v>
      </c>
      <c r="AA564" s="14">
        <v>46.03</v>
      </c>
      <c r="AB564" s="14">
        <v>28.646000000000001</v>
      </c>
      <c r="AC564" s="14">
        <v>37.183999999999997</v>
      </c>
      <c r="AD564" s="14">
        <v>360.666</v>
      </c>
      <c r="AE564" s="14">
        <v>316.71800000000002</v>
      </c>
      <c r="AF564" s="14">
        <v>338.37799999999999</v>
      </c>
      <c r="AG564" s="14">
        <v>8.3279999999999994</v>
      </c>
      <c r="AH564" s="19">
        <v>16.907210156622199</v>
      </c>
      <c r="AI564" s="19">
        <v>3.5315306831157498</v>
      </c>
      <c r="AJ564" s="19">
        <v>10.289444001157101</v>
      </c>
      <c r="AK564" s="14">
        <v>15.444000000000001</v>
      </c>
      <c r="AL564" s="14">
        <v>3.2149999999999999</v>
      </c>
      <c r="AM564" s="14">
        <v>9.2219999999999995</v>
      </c>
      <c r="AN564" s="14">
        <v>35.279000000000003</v>
      </c>
      <c r="AO564" s="14">
        <v>32.445999999999998</v>
      </c>
      <c r="AP564" s="14">
        <v>33.838000000000001</v>
      </c>
      <c r="AQ564" s="14">
        <v>0.90800000000000003</v>
      </c>
      <c r="AR564" s="14">
        <v>0.438</v>
      </c>
      <c r="AS564" s="14">
        <v>0.66900000000000004</v>
      </c>
      <c r="AT564" s="14">
        <v>3.028</v>
      </c>
      <c r="AU564" s="14">
        <v>0.29199999999999998</v>
      </c>
      <c r="AV564" s="14">
        <v>1.6359999999999999</v>
      </c>
      <c r="AW564" s="14">
        <v>464.38499999999999</v>
      </c>
      <c r="AX564" s="14">
        <v>375.32600000000002</v>
      </c>
      <c r="AY564" s="14">
        <v>419.14299999999997</v>
      </c>
      <c r="AZ564" s="14">
        <v>4.6440000000000001</v>
      </c>
      <c r="BA564" s="14">
        <v>3.7530000000000001</v>
      </c>
      <c r="BB564" s="14">
        <v>4.1909999999999998</v>
      </c>
      <c r="BC564" s="14">
        <v>4.5039999999999996</v>
      </c>
      <c r="BD564" s="14">
        <v>3.0030000000000001</v>
      </c>
      <c r="BE564" s="14">
        <v>12.581</v>
      </c>
      <c r="BF564" s="14">
        <v>14.278</v>
      </c>
      <c r="BG564" s="14">
        <v>25.826000000000001</v>
      </c>
      <c r="BH564" s="15">
        <v>5.5711334120425029</v>
      </c>
    </row>
    <row r="565" spans="1:60" ht="15.75" x14ac:dyDescent="0.25">
      <c r="A565" s="21">
        <v>2015</v>
      </c>
      <c r="B565" t="s">
        <v>4</v>
      </c>
      <c r="C565" s="14">
        <v>14.504</v>
      </c>
      <c r="D565" s="14">
        <v>4.0090000000000003</v>
      </c>
      <c r="E565" s="14">
        <v>9.2769999999999992</v>
      </c>
      <c r="F565" s="14">
        <v>11.180999999999999</v>
      </c>
      <c r="G565" s="14">
        <v>22.9</v>
      </c>
      <c r="H565" s="14">
        <v>7.194</v>
      </c>
      <c r="I565" s="14">
        <v>5.8949999999999996</v>
      </c>
      <c r="J565" s="14">
        <v>6.5469999999999997</v>
      </c>
      <c r="K565" s="14">
        <v>10.234999999999999</v>
      </c>
      <c r="L565" s="14">
        <v>4.5979999999999999</v>
      </c>
      <c r="M565" s="14">
        <v>7.4279999999999999</v>
      </c>
      <c r="N565" s="14">
        <v>33.622</v>
      </c>
      <c r="O565" s="14">
        <v>109.541</v>
      </c>
      <c r="P565" s="14">
        <v>26.469000000000001</v>
      </c>
      <c r="Q565" s="14">
        <v>68.228999999999999</v>
      </c>
      <c r="R565" s="14">
        <v>62.226999999999997</v>
      </c>
      <c r="S565" s="14">
        <v>57.36</v>
      </c>
      <c r="T565" s="14">
        <v>59.802999999999997</v>
      </c>
      <c r="U565" s="14">
        <v>14.855</v>
      </c>
      <c r="V565" s="14">
        <v>16.683</v>
      </c>
      <c r="W565" s="14">
        <v>15.766</v>
      </c>
      <c r="X565" s="14">
        <v>42.752000000000002</v>
      </c>
      <c r="Y565" s="14">
        <v>6.3079999999999998</v>
      </c>
      <c r="Z565" s="14">
        <v>24.632000000000001</v>
      </c>
      <c r="AA565" s="14">
        <v>81.644000000000005</v>
      </c>
      <c r="AB565" s="14">
        <v>43.683</v>
      </c>
      <c r="AC565" s="14">
        <v>62.738999999999997</v>
      </c>
      <c r="AD565" s="14">
        <v>420.38600000000002</v>
      </c>
      <c r="AE565" s="14">
        <v>322.40600000000001</v>
      </c>
      <c r="AF565" s="14">
        <v>371.67899999999997</v>
      </c>
      <c r="AG565" s="14">
        <v>7.6609999999999996</v>
      </c>
      <c r="AH565" s="19">
        <v>6.5232078651249097</v>
      </c>
      <c r="AI565" s="19">
        <v>2.5822236496180699</v>
      </c>
      <c r="AJ565" s="19">
        <v>4.5905106230747599</v>
      </c>
      <c r="AK565" s="14">
        <v>7.6029999999999998</v>
      </c>
      <c r="AL565" s="14">
        <v>1.179</v>
      </c>
      <c r="AM565" s="14">
        <v>4.4039999999999999</v>
      </c>
      <c r="AN565" s="14">
        <v>77.257999999999996</v>
      </c>
      <c r="AO565" s="14">
        <v>41.207000000000001</v>
      </c>
      <c r="AP565" s="14">
        <v>59.539000000000001</v>
      </c>
      <c r="AQ565" s="14">
        <v>12.106</v>
      </c>
      <c r="AR565" s="14">
        <v>2.7709999999999999</v>
      </c>
      <c r="AS565" s="14">
        <v>7.4569999999999999</v>
      </c>
      <c r="AT565" s="14">
        <v>11.930999999999999</v>
      </c>
      <c r="AU565" s="14">
        <v>3.3010000000000002</v>
      </c>
      <c r="AV565" s="14">
        <v>7.633</v>
      </c>
      <c r="AW565" s="14">
        <v>611.51300000000003</v>
      </c>
      <c r="AX565" s="14">
        <v>393.62</v>
      </c>
      <c r="AY565" s="14">
        <v>503.55799999999999</v>
      </c>
      <c r="AZ565" s="14">
        <v>6.1150000000000002</v>
      </c>
      <c r="BA565" s="14">
        <v>3.9359999999999999</v>
      </c>
      <c r="BB565" s="14">
        <v>5.0359999999999996</v>
      </c>
      <c r="BC565" s="14">
        <v>7.96</v>
      </c>
      <c r="BD565" s="14">
        <v>2.7690000000000001</v>
      </c>
      <c r="BE565" s="14">
        <v>11.167999999999999</v>
      </c>
      <c r="BF565" s="14">
        <v>13.565</v>
      </c>
      <c r="BG565" s="14">
        <v>35.307000000000002</v>
      </c>
      <c r="BH565" s="15">
        <v>7.0243249772359846</v>
      </c>
    </row>
    <row r="566" spans="1:60" ht="15.75" x14ac:dyDescent="0.25">
      <c r="A566" s="21">
        <v>2015</v>
      </c>
      <c r="B566" t="s">
        <v>5</v>
      </c>
      <c r="C566" s="14">
        <v>11.824999999999999</v>
      </c>
      <c r="D566" s="14">
        <v>1.675</v>
      </c>
      <c r="E566" s="14">
        <v>6.8460000000000001</v>
      </c>
      <c r="F566" s="14">
        <v>9.66</v>
      </c>
      <c r="G566" s="14">
        <v>16.777999999999999</v>
      </c>
      <c r="H566" s="14">
        <v>7.7939999999999996</v>
      </c>
      <c r="I566" s="14">
        <v>5.024</v>
      </c>
      <c r="J566" s="14">
        <v>6.4349999999999996</v>
      </c>
      <c r="K566" s="14">
        <v>9.9440000000000008</v>
      </c>
      <c r="L566" s="14">
        <v>3.907</v>
      </c>
      <c r="M566" s="14">
        <v>6.9820000000000002</v>
      </c>
      <c r="N566" s="14">
        <v>45.526000000000003</v>
      </c>
      <c r="O566" s="14">
        <v>101.857</v>
      </c>
      <c r="P566" s="14">
        <v>22.885000000000002</v>
      </c>
      <c r="Q566" s="14">
        <v>63.116</v>
      </c>
      <c r="R566" s="14">
        <v>51.331000000000003</v>
      </c>
      <c r="S566" s="14">
        <v>47.164999999999999</v>
      </c>
      <c r="T566" s="14">
        <v>49.287999999999997</v>
      </c>
      <c r="U566" s="14">
        <v>15.319000000000001</v>
      </c>
      <c r="V566" s="14">
        <v>13.954000000000001</v>
      </c>
      <c r="W566" s="14">
        <v>14.648999999999999</v>
      </c>
      <c r="X566" s="14">
        <v>40.85</v>
      </c>
      <c r="Y566" s="14">
        <v>6.14</v>
      </c>
      <c r="Z566" s="14">
        <v>23.821999999999999</v>
      </c>
      <c r="AA566" s="14">
        <v>83.581000000000003</v>
      </c>
      <c r="AB566" s="14">
        <v>49.398000000000003</v>
      </c>
      <c r="AC566" s="14">
        <v>66.811999999999998</v>
      </c>
      <c r="AD566" s="14">
        <v>367.38200000000001</v>
      </c>
      <c r="AE566" s="14">
        <v>283.83</v>
      </c>
      <c r="AF566" s="14">
        <v>326.39400000000001</v>
      </c>
      <c r="AG566" s="14">
        <v>9.9440000000000008</v>
      </c>
      <c r="AH566" s="19">
        <v>9.43690701742924</v>
      </c>
      <c r="AI566" s="19">
        <v>0.77916816007230705</v>
      </c>
      <c r="AJ566" s="19">
        <v>5.2611997790296101</v>
      </c>
      <c r="AK566" s="14">
        <v>12.9</v>
      </c>
      <c r="AL566" s="14">
        <v>2.512</v>
      </c>
      <c r="AM566" s="14">
        <v>7.8040000000000003</v>
      </c>
      <c r="AN566" s="14">
        <v>42.194000000000003</v>
      </c>
      <c r="AO566" s="14">
        <v>34.328000000000003</v>
      </c>
      <c r="AP566" s="14">
        <v>38.335000000000001</v>
      </c>
      <c r="AQ566" s="14">
        <v>2.15</v>
      </c>
      <c r="AR566" s="14">
        <v>0.83699999999999997</v>
      </c>
      <c r="AS566" s="14">
        <v>1.506</v>
      </c>
      <c r="AT566" s="14">
        <v>6.9880000000000004</v>
      </c>
      <c r="AU566" s="14">
        <v>3.3490000000000002</v>
      </c>
      <c r="AV566" s="14">
        <v>5.2030000000000003</v>
      </c>
      <c r="AW566" s="14">
        <v>517.61400000000003</v>
      </c>
      <c r="AX566" s="14">
        <v>348.57799999999997</v>
      </c>
      <c r="AY566" s="14">
        <v>434.69</v>
      </c>
      <c r="AZ566" s="14">
        <v>5.1760000000000002</v>
      </c>
      <c r="BA566" s="14">
        <v>3.4860000000000002</v>
      </c>
      <c r="BB566" s="14">
        <v>4.3470000000000004</v>
      </c>
      <c r="BC566" s="14">
        <v>3.1160000000000001</v>
      </c>
      <c r="BD566" s="14">
        <v>0</v>
      </c>
      <c r="BE566" s="14">
        <v>10.042999999999999</v>
      </c>
      <c r="BF566" s="14">
        <v>12.391999999999999</v>
      </c>
      <c r="BG566" s="14">
        <v>24.297000000000001</v>
      </c>
      <c r="BH566" s="15">
        <v>6.4793067141815825</v>
      </c>
    </row>
    <row r="567" spans="1:60" ht="15.75" x14ac:dyDescent="0.25">
      <c r="A567" s="21">
        <v>2015</v>
      </c>
      <c r="B567" t="s">
        <v>6</v>
      </c>
      <c r="C567" s="14">
        <v>16.099</v>
      </c>
      <c r="D567" s="14">
        <v>4.3140000000000001</v>
      </c>
      <c r="E567" s="14">
        <v>10.141</v>
      </c>
      <c r="F567" s="14">
        <v>11.955</v>
      </c>
      <c r="G567" s="14">
        <v>11.557</v>
      </c>
      <c r="H567" s="14">
        <v>2.6459999999999999</v>
      </c>
      <c r="I567" s="14">
        <v>3.2349999999999999</v>
      </c>
      <c r="J567" s="14">
        <v>2.944</v>
      </c>
      <c r="K567" s="14">
        <v>5.0720000000000001</v>
      </c>
      <c r="L567" s="14">
        <v>2.3730000000000002</v>
      </c>
      <c r="M567" s="14">
        <v>3.7069999999999999</v>
      </c>
      <c r="N567" s="14">
        <v>26.914999999999999</v>
      </c>
      <c r="O567" s="14">
        <v>78.069000000000003</v>
      </c>
      <c r="P567" s="14">
        <v>17.471</v>
      </c>
      <c r="Q567" s="14">
        <v>47.542000000000002</v>
      </c>
      <c r="R567" s="14">
        <v>63.292999999999999</v>
      </c>
      <c r="S567" s="14">
        <v>79.59</v>
      </c>
      <c r="T567" s="14">
        <v>71.531999999999996</v>
      </c>
      <c r="U567" s="14">
        <v>14.335000000000001</v>
      </c>
      <c r="V567" s="14">
        <v>15.961</v>
      </c>
      <c r="W567" s="14">
        <v>15.157</v>
      </c>
      <c r="X567" s="14">
        <v>12.57</v>
      </c>
      <c r="Y567" s="14">
        <v>2.157</v>
      </c>
      <c r="Z567" s="14">
        <v>7.306</v>
      </c>
      <c r="AA567" s="14">
        <v>80.495000000000005</v>
      </c>
      <c r="AB567" s="14">
        <v>60.393000000000001</v>
      </c>
      <c r="AC567" s="14">
        <v>70.331999999999994</v>
      </c>
      <c r="AD567" s="14">
        <v>405.11900000000003</v>
      </c>
      <c r="AE567" s="14">
        <v>362.35899999999998</v>
      </c>
      <c r="AF567" s="14">
        <v>383.72</v>
      </c>
      <c r="AG567" s="14">
        <v>6.1749999999999998</v>
      </c>
      <c r="AH567" s="19">
        <v>18.9392818461065</v>
      </c>
      <c r="AI567" s="19">
        <v>3.5383408719651399</v>
      </c>
      <c r="AJ567" s="19">
        <v>11.2249358997082</v>
      </c>
      <c r="AK567" s="14">
        <v>15.878</v>
      </c>
      <c r="AL567" s="14">
        <v>3.02</v>
      </c>
      <c r="AM567" s="14">
        <v>9.3780000000000001</v>
      </c>
      <c r="AN567" s="14">
        <v>69.468000000000004</v>
      </c>
      <c r="AO567" s="14">
        <v>44.000999999999998</v>
      </c>
      <c r="AP567" s="14">
        <v>56.701999999999998</v>
      </c>
      <c r="AQ567" s="14">
        <v>2.867</v>
      </c>
      <c r="AR567" s="14">
        <v>0.43099999999999999</v>
      </c>
      <c r="AS567" s="14">
        <v>1.6359999999999999</v>
      </c>
      <c r="AT567" s="14">
        <v>13.673</v>
      </c>
      <c r="AU567" s="14">
        <v>3.6669999999999998</v>
      </c>
      <c r="AV567" s="14">
        <v>8.6140000000000008</v>
      </c>
      <c r="AW567" s="14">
        <v>584.41200000000003</v>
      </c>
      <c r="AX567" s="14">
        <v>444.322</v>
      </c>
      <c r="AY567" s="14">
        <v>514.02599999999995</v>
      </c>
      <c r="AZ567" s="14">
        <v>5.8440000000000003</v>
      </c>
      <c r="BA567" s="14">
        <v>4.4429999999999996</v>
      </c>
      <c r="BB567" s="14">
        <v>5.14</v>
      </c>
      <c r="BC567" s="14">
        <v>10.448</v>
      </c>
      <c r="BD567" s="14">
        <v>10.448</v>
      </c>
      <c r="BE567" s="14">
        <v>15.526</v>
      </c>
      <c r="BF567" s="14">
        <v>17.794</v>
      </c>
      <c r="BG567" s="14">
        <v>46.52</v>
      </c>
      <c r="BH567" s="15">
        <v>10.873989649357448</v>
      </c>
    </row>
    <row r="568" spans="1:60" ht="15.75" x14ac:dyDescent="0.25">
      <c r="A568" s="21">
        <v>2015</v>
      </c>
      <c r="B568" t="s">
        <v>33</v>
      </c>
      <c r="C568" s="14">
        <v>11.896000000000001</v>
      </c>
      <c r="D568" s="14">
        <v>3.702</v>
      </c>
      <c r="E568" s="14">
        <v>7.7880000000000003</v>
      </c>
      <c r="F568" s="14">
        <v>11.814</v>
      </c>
      <c r="G568" s="14">
        <v>26.186</v>
      </c>
      <c r="H568" s="14">
        <v>6.8449999999999998</v>
      </c>
      <c r="I568" s="14">
        <v>4.3630000000000004</v>
      </c>
      <c r="J568" s="14">
        <v>5.601</v>
      </c>
      <c r="K568" s="14">
        <v>9.7690000000000001</v>
      </c>
      <c r="L568" s="14">
        <v>5.157</v>
      </c>
      <c r="M568" s="14">
        <v>7.4569999999999999</v>
      </c>
      <c r="N568" s="14">
        <v>40.465000000000003</v>
      </c>
      <c r="O568" s="14">
        <v>74.497</v>
      </c>
      <c r="P568" s="14">
        <v>23.998999999999999</v>
      </c>
      <c r="Q568" s="14">
        <v>49.183</v>
      </c>
      <c r="R568" s="14">
        <v>86.061000000000007</v>
      </c>
      <c r="S568" s="14">
        <v>92.492000000000004</v>
      </c>
      <c r="T568" s="14">
        <v>89.284999999999997</v>
      </c>
      <c r="U568" s="14">
        <v>21.465</v>
      </c>
      <c r="V568" s="14">
        <v>22.677</v>
      </c>
      <c r="W568" s="14">
        <v>22.073</v>
      </c>
      <c r="X568" s="14">
        <v>16.547999999999998</v>
      </c>
      <c r="Y568" s="14">
        <v>4.0330000000000004</v>
      </c>
      <c r="Z568" s="14">
        <v>10.273999999999999</v>
      </c>
      <c r="AA568" s="14">
        <v>84.864000000000004</v>
      </c>
      <c r="AB568" s="14">
        <v>60.427</v>
      </c>
      <c r="AC568" s="14">
        <v>72.647000000000006</v>
      </c>
      <c r="AD568" s="14">
        <v>450.77100000000002</v>
      </c>
      <c r="AE568" s="14">
        <v>405.99900000000002</v>
      </c>
      <c r="AF568" s="14">
        <v>428.65899999999999</v>
      </c>
      <c r="AG568" s="14">
        <v>9.57</v>
      </c>
      <c r="AH568" s="19">
        <v>11.389624594357601</v>
      </c>
      <c r="AI568" s="19">
        <v>2.81928390188892</v>
      </c>
      <c r="AJ568" s="19">
        <v>7.1877145371526501</v>
      </c>
      <c r="AK568" s="14">
        <v>9.57</v>
      </c>
      <c r="AL568" s="14">
        <v>2.4460000000000002</v>
      </c>
      <c r="AM568" s="14">
        <v>5.9989999999999997</v>
      </c>
      <c r="AN568" s="14">
        <v>46.917999999999999</v>
      </c>
      <c r="AO568" s="14">
        <v>37.75</v>
      </c>
      <c r="AP568" s="14">
        <v>42.654000000000003</v>
      </c>
      <c r="AQ568" s="14">
        <v>2.2599999999999998</v>
      </c>
      <c r="AR568" s="14">
        <v>1.3879999999999999</v>
      </c>
      <c r="AS568" s="14">
        <v>1.823</v>
      </c>
      <c r="AT568" s="14">
        <v>3.722</v>
      </c>
      <c r="AU568" s="14">
        <v>0.72699999999999998</v>
      </c>
      <c r="AV568" s="14">
        <v>2.2210000000000001</v>
      </c>
      <c r="AW568" s="14">
        <v>587.803</v>
      </c>
      <c r="AX568" s="14">
        <v>482.62400000000002</v>
      </c>
      <c r="AY568" s="14">
        <v>535.80700000000002</v>
      </c>
      <c r="AZ568" s="14">
        <v>5.8780000000000001</v>
      </c>
      <c r="BA568" s="14">
        <v>4.8259999999999996</v>
      </c>
      <c r="BB568" s="14">
        <v>5.3579999999999997</v>
      </c>
      <c r="BC568" s="14">
        <v>4.5960000000000001</v>
      </c>
      <c r="BD568" s="14">
        <v>0</v>
      </c>
      <c r="BE568" s="14">
        <v>12.304</v>
      </c>
      <c r="BF568" s="14">
        <v>14.035</v>
      </c>
      <c r="BG568" s="14">
        <v>28.303000000000001</v>
      </c>
      <c r="BH568" s="15">
        <v>8.6407831646244002</v>
      </c>
    </row>
    <row r="569" spans="1:60" ht="15.75" x14ac:dyDescent="0.25">
      <c r="A569" s="21">
        <v>2015</v>
      </c>
      <c r="B569" t="s">
        <v>7</v>
      </c>
      <c r="C569" s="14">
        <v>16.97</v>
      </c>
      <c r="D569" s="14">
        <v>4.6630000000000003</v>
      </c>
      <c r="E569" s="14">
        <v>10.773</v>
      </c>
      <c r="F569" s="14">
        <v>18.106999999999999</v>
      </c>
      <c r="G569" s="14">
        <v>22.512</v>
      </c>
      <c r="H569" s="14">
        <v>5.8419999999999996</v>
      </c>
      <c r="I569" s="14">
        <v>3.2919999999999998</v>
      </c>
      <c r="J569" s="14">
        <v>4.5579999999999998</v>
      </c>
      <c r="K569" s="14">
        <v>8.3460000000000001</v>
      </c>
      <c r="L569" s="14">
        <v>4.6630000000000003</v>
      </c>
      <c r="M569" s="14">
        <v>6.492</v>
      </c>
      <c r="N569" s="14">
        <v>60.195999999999998</v>
      </c>
      <c r="O569" s="14">
        <v>123.238</v>
      </c>
      <c r="P569" s="14">
        <v>27.157</v>
      </c>
      <c r="Q569" s="14">
        <v>74.998999999999995</v>
      </c>
      <c r="R569" s="14">
        <v>99.313999999999993</v>
      </c>
      <c r="S569" s="14">
        <v>86.409000000000006</v>
      </c>
      <c r="T569" s="14">
        <v>92.816000000000003</v>
      </c>
      <c r="U569" s="14">
        <v>16.135000000000002</v>
      </c>
      <c r="V569" s="14">
        <v>15.635999999999999</v>
      </c>
      <c r="W569" s="14">
        <v>15.884</v>
      </c>
      <c r="X569" s="14">
        <v>54.804000000000002</v>
      </c>
      <c r="Y569" s="14">
        <v>6.8579999999999997</v>
      </c>
      <c r="Z569" s="14">
        <v>30.663</v>
      </c>
      <c r="AA569" s="14">
        <v>96.531999999999996</v>
      </c>
      <c r="AB569" s="14">
        <v>70.772999999999996</v>
      </c>
      <c r="AC569" s="14">
        <v>83.561999999999998</v>
      </c>
      <c r="AD569" s="14">
        <v>519.93799999999999</v>
      </c>
      <c r="AE569" s="14">
        <v>406.80799999999999</v>
      </c>
      <c r="AF569" s="14">
        <v>463.11500000000001</v>
      </c>
      <c r="AG569" s="14">
        <v>14.465999999999999</v>
      </c>
      <c r="AH569" s="19">
        <v>12.836001208094199</v>
      </c>
      <c r="AI569" s="19">
        <v>0.76625416650703004</v>
      </c>
      <c r="AJ569" s="19">
        <v>6.8455380402745796</v>
      </c>
      <c r="AK569" s="14">
        <v>14.465999999999999</v>
      </c>
      <c r="AL569" s="14">
        <v>0.54900000000000004</v>
      </c>
      <c r="AM569" s="14">
        <v>7.4580000000000002</v>
      </c>
      <c r="AN569" s="14">
        <v>67.043999999999997</v>
      </c>
      <c r="AO569" s="14">
        <v>51.023000000000003</v>
      </c>
      <c r="AP569" s="14">
        <v>59.115000000000002</v>
      </c>
      <c r="AQ569" s="14">
        <v>0.83499999999999996</v>
      </c>
      <c r="AR569" s="14">
        <v>0.82299999999999995</v>
      </c>
      <c r="AS569" s="14">
        <v>0.82899999999999996</v>
      </c>
      <c r="AT569" s="14">
        <v>12.24</v>
      </c>
      <c r="AU569" s="14">
        <v>3.84</v>
      </c>
      <c r="AV569" s="14">
        <v>8.0109999999999992</v>
      </c>
      <c r="AW569" s="14">
        <v>723.01700000000005</v>
      </c>
      <c r="AX569" s="14">
        <v>495.13799999999998</v>
      </c>
      <c r="AY569" s="14">
        <v>608.83100000000002</v>
      </c>
      <c r="AZ569" s="14">
        <v>7.23</v>
      </c>
      <c r="BA569" s="14">
        <v>4.9509999999999996</v>
      </c>
      <c r="BB569" s="14">
        <v>6.0880000000000001</v>
      </c>
      <c r="BC569" s="14">
        <v>6.444</v>
      </c>
      <c r="BD569" s="14">
        <v>6.444</v>
      </c>
      <c r="BE569" s="14">
        <v>9.7829999999999995</v>
      </c>
      <c r="BF569" s="14">
        <v>11.824999999999999</v>
      </c>
      <c r="BG569" s="14">
        <v>25.521000000000001</v>
      </c>
      <c r="BH569" s="15">
        <v>6.6354742662696724</v>
      </c>
    </row>
    <row r="570" spans="1:60" ht="15.75" x14ac:dyDescent="0.25">
      <c r="A570" s="21">
        <v>2015</v>
      </c>
      <c r="B570" t="s">
        <v>8</v>
      </c>
      <c r="C570" s="14">
        <v>11.585000000000001</v>
      </c>
      <c r="D570" s="14">
        <v>2.004</v>
      </c>
      <c r="E570" s="14">
        <v>6.702</v>
      </c>
      <c r="F570" s="14">
        <v>18.004000000000001</v>
      </c>
      <c r="G570" s="14">
        <v>10.972</v>
      </c>
      <c r="H570" s="14">
        <v>2.5739999999999998</v>
      </c>
      <c r="I570" s="14">
        <v>3.6789999999999998</v>
      </c>
      <c r="J570" s="14">
        <v>3.1379999999999999</v>
      </c>
      <c r="K570" s="14">
        <v>4.43</v>
      </c>
      <c r="L570" s="14">
        <v>2.2949999999999999</v>
      </c>
      <c r="M570" s="14">
        <v>3.3420000000000001</v>
      </c>
      <c r="N570" s="14">
        <v>51.558999999999997</v>
      </c>
      <c r="O570" s="14">
        <v>68.64</v>
      </c>
      <c r="P570" s="14">
        <v>13.88</v>
      </c>
      <c r="Q570" s="14">
        <v>40.732999999999997</v>
      </c>
      <c r="R570" s="14">
        <v>56.448999999999998</v>
      </c>
      <c r="S570" s="14">
        <v>70.382999999999996</v>
      </c>
      <c r="T570" s="14">
        <v>63.55</v>
      </c>
      <c r="U570" s="14">
        <v>14.311</v>
      </c>
      <c r="V570" s="14">
        <v>14.680999999999999</v>
      </c>
      <c r="W570" s="14">
        <v>14.5</v>
      </c>
      <c r="X570" s="14">
        <v>18.172999999999998</v>
      </c>
      <c r="Y570" s="14">
        <v>2.3319999999999999</v>
      </c>
      <c r="Z570" s="14">
        <v>10.1</v>
      </c>
      <c r="AA570" s="14">
        <v>57.207000000000001</v>
      </c>
      <c r="AB570" s="14">
        <v>42.622999999999998</v>
      </c>
      <c r="AC570" s="14">
        <v>49.792999999999999</v>
      </c>
      <c r="AD570" s="14">
        <v>370.34800000000001</v>
      </c>
      <c r="AE570" s="14">
        <v>326.267</v>
      </c>
      <c r="AF570" s="14">
        <v>347.92</v>
      </c>
      <c r="AG570" s="14">
        <v>9.9190000000000005</v>
      </c>
      <c r="AH570" s="19">
        <v>12.064474888865799</v>
      </c>
      <c r="AI570" s="19">
        <v>3.13193712209145</v>
      </c>
      <c r="AJ570" s="19">
        <v>7.5427389847185102</v>
      </c>
      <c r="AK570" s="14">
        <v>10.109</v>
      </c>
      <c r="AL570" s="14">
        <v>1.7849999999999999</v>
      </c>
      <c r="AM570" s="14">
        <v>5.867</v>
      </c>
      <c r="AN570" s="14">
        <v>72.653999999999996</v>
      </c>
      <c r="AO570" s="14">
        <v>60.328000000000003</v>
      </c>
      <c r="AP570" s="14">
        <v>66.427999999999997</v>
      </c>
      <c r="AQ570" s="14">
        <v>3.597</v>
      </c>
      <c r="AR570" s="14">
        <v>1.8580000000000001</v>
      </c>
      <c r="AS570" s="14">
        <v>2.7109999999999999</v>
      </c>
      <c r="AT570" s="14">
        <v>6.7770000000000001</v>
      </c>
      <c r="AU570" s="14">
        <v>1.8580000000000001</v>
      </c>
      <c r="AV570" s="14">
        <v>4.2699999999999996</v>
      </c>
      <c r="AW570" s="14">
        <v>551.66</v>
      </c>
      <c r="AX570" s="14">
        <v>435.08300000000003</v>
      </c>
      <c r="AY570" s="14">
        <v>492.34199999999998</v>
      </c>
      <c r="AZ570" s="14">
        <v>5.5170000000000003</v>
      </c>
      <c r="BA570" s="14">
        <v>4.351</v>
      </c>
      <c r="BB570" s="14">
        <v>4.923</v>
      </c>
      <c r="BC570" s="14">
        <v>60.036000000000001</v>
      </c>
      <c r="BD570" s="14">
        <v>39.113999999999997</v>
      </c>
      <c r="BE570" s="14">
        <v>17.245000000000001</v>
      </c>
      <c r="BF570" s="14">
        <v>21.312999999999999</v>
      </c>
      <c r="BG570" s="14">
        <v>55.348999999999997</v>
      </c>
      <c r="BH570" s="15">
        <v>6.0309382098392703</v>
      </c>
    </row>
    <row r="571" spans="1:60" ht="15.75" x14ac:dyDescent="0.25">
      <c r="A571" s="21">
        <v>2015</v>
      </c>
      <c r="B571" t="s">
        <v>9</v>
      </c>
      <c r="C571" s="14">
        <v>14.788</v>
      </c>
      <c r="D571" s="14">
        <v>4.3890000000000002</v>
      </c>
      <c r="E571" s="14">
        <v>9.5540000000000003</v>
      </c>
      <c r="F571" s="14">
        <v>12.824</v>
      </c>
      <c r="G571" s="14">
        <v>26.355</v>
      </c>
      <c r="H571" s="14">
        <v>8.3949999999999996</v>
      </c>
      <c r="I571" s="14">
        <v>6.3639999999999999</v>
      </c>
      <c r="J571" s="14">
        <v>7.3730000000000002</v>
      </c>
      <c r="K571" s="14">
        <v>11.397</v>
      </c>
      <c r="L571" s="14">
        <v>7.0220000000000002</v>
      </c>
      <c r="M571" s="14">
        <v>9.1950000000000003</v>
      </c>
      <c r="N571" s="14">
        <v>44.122999999999998</v>
      </c>
      <c r="O571" s="14">
        <v>169.94900000000001</v>
      </c>
      <c r="P571" s="14">
        <v>35.276000000000003</v>
      </c>
      <c r="Q571" s="14">
        <v>102.304</v>
      </c>
      <c r="R571" s="14">
        <v>66.489999999999995</v>
      </c>
      <c r="S571" s="14">
        <v>72.471999999999994</v>
      </c>
      <c r="T571" s="14">
        <v>69.501000000000005</v>
      </c>
      <c r="U571" s="14">
        <v>18.902000000000001</v>
      </c>
      <c r="V571" s="14">
        <v>21.451000000000001</v>
      </c>
      <c r="W571" s="14">
        <v>20.184999999999999</v>
      </c>
      <c r="X571" s="14">
        <v>77.218999999999994</v>
      </c>
      <c r="Y571" s="14">
        <v>7.681</v>
      </c>
      <c r="Z571" s="14">
        <v>42.33</v>
      </c>
      <c r="AA571" s="14">
        <v>99.623000000000005</v>
      </c>
      <c r="AB571" s="14">
        <v>72.581999999999994</v>
      </c>
      <c r="AC571" s="14">
        <v>86.013000000000005</v>
      </c>
      <c r="AD571" s="14">
        <v>479.82499999999999</v>
      </c>
      <c r="AE571" s="14">
        <v>419.08800000000002</v>
      </c>
      <c r="AF571" s="14">
        <v>449.36599999999999</v>
      </c>
      <c r="AG571" s="14">
        <v>10.507</v>
      </c>
      <c r="AH571" s="19">
        <v>17.033840563252301</v>
      </c>
      <c r="AI571" s="19">
        <v>7.9719021111743098</v>
      </c>
      <c r="AJ571" s="19">
        <v>12.561036421708801</v>
      </c>
      <c r="AK571" s="14">
        <v>18.068000000000001</v>
      </c>
      <c r="AL571" s="14">
        <v>5.2670000000000003</v>
      </c>
      <c r="AM571" s="14">
        <v>11.625</v>
      </c>
      <c r="AN571" s="14">
        <v>66.712000000000003</v>
      </c>
      <c r="AO571" s="14">
        <v>53.161000000000001</v>
      </c>
      <c r="AP571" s="14">
        <v>60.14</v>
      </c>
      <c r="AQ571" s="14">
        <v>4.0579999999999998</v>
      </c>
      <c r="AR571" s="14">
        <v>1.591</v>
      </c>
      <c r="AS571" s="14">
        <v>2.8159999999999998</v>
      </c>
      <c r="AT571" s="14">
        <v>6.9489999999999998</v>
      </c>
      <c r="AU571" s="14">
        <v>1.92</v>
      </c>
      <c r="AV571" s="14">
        <v>4.4180000000000001</v>
      </c>
      <c r="AW571" s="14">
        <v>724.38</v>
      </c>
      <c r="AX571" s="14">
        <v>513.88900000000001</v>
      </c>
      <c r="AY571" s="14">
        <v>618.96199999999999</v>
      </c>
      <c r="AZ571" s="14">
        <v>7.2439999999999998</v>
      </c>
      <c r="BA571" s="14">
        <v>5.1390000000000002</v>
      </c>
      <c r="BB571" s="14">
        <v>6.19</v>
      </c>
      <c r="BC571" s="14">
        <v>17.405000000000001</v>
      </c>
      <c r="BD571" s="14">
        <v>9.4939999999999998</v>
      </c>
      <c r="BE571" s="14">
        <v>15.247</v>
      </c>
      <c r="BF571" s="14">
        <v>18.370999999999999</v>
      </c>
      <c r="BG571" s="14">
        <v>48.302</v>
      </c>
      <c r="BH571" s="15">
        <v>9.7409393163631695</v>
      </c>
    </row>
    <row r="572" spans="1:60" ht="15.75" x14ac:dyDescent="0.25">
      <c r="A572" s="21">
        <v>2015</v>
      </c>
      <c r="B572" t="s">
        <v>34</v>
      </c>
      <c r="C572" s="14">
        <v>7.9509999999999996</v>
      </c>
      <c r="D572" s="14">
        <v>3.0779999999999998</v>
      </c>
      <c r="E572" s="14">
        <v>5.4089999999999998</v>
      </c>
      <c r="F572" s="14">
        <v>10.291</v>
      </c>
      <c r="G572" s="14">
        <v>23.84</v>
      </c>
      <c r="H572" s="14">
        <v>7.06</v>
      </c>
      <c r="I572" s="14">
        <v>6.8689999999999998</v>
      </c>
      <c r="J572" s="14">
        <v>6.96</v>
      </c>
      <c r="K572" s="14">
        <v>7.8140000000000001</v>
      </c>
      <c r="L572" s="14">
        <v>5.8010000000000002</v>
      </c>
      <c r="M572" s="14">
        <v>6.7629999999999999</v>
      </c>
      <c r="N572" s="14">
        <v>48.875999999999998</v>
      </c>
      <c r="O572" s="14">
        <v>72.218000000000004</v>
      </c>
      <c r="P572" s="14">
        <v>18.658999999999999</v>
      </c>
      <c r="Q572" s="14">
        <v>44.295000000000002</v>
      </c>
      <c r="R572" s="14">
        <v>113.502</v>
      </c>
      <c r="S572" s="14">
        <v>98.488</v>
      </c>
      <c r="T572" s="14">
        <v>105.66800000000001</v>
      </c>
      <c r="U572" s="14">
        <v>17.751999999999999</v>
      </c>
      <c r="V572" s="14">
        <v>23.036000000000001</v>
      </c>
      <c r="W572" s="14">
        <v>20.509</v>
      </c>
      <c r="X572" s="14">
        <v>21.613</v>
      </c>
      <c r="Y572" s="14">
        <v>2.806</v>
      </c>
      <c r="Z572" s="14">
        <v>11.8</v>
      </c>
      <c r="AA572" s="14">
        <v>114.416</v>
      </c>
      <c r="AB572" s="14">
        <v>107.429</v>
      </c>
      <c r="AC572" s="14">
        <v>110.782</v>
      </c>
      <c r="AD572" s="14">
        <v>564.29</v>
      </c>
      <c r="AE572" s="14">
        <v>536.03800000000001</v>
      </c>
      <c r="AF572" s="14">
        <v>549.60400000000004</v>
      </c>
      <c r="AG572" s="14">
        <v>14.416</v>
      </c>
      <c r="AH572" s="19">
        <v>8.6347455414693801</v>
      </c>
      <c r="AI572" s="19">
        <v>3.35939492498265</v>
      </c>
      <c r="AJ572" s="19">
        <v>6.0184040756496398</v>
      </c>
      <c r="AK572" s="14">
        <v>6.6260000000000003</v>
      </c>
      <c r="AL572" s="14">
        <v>1.6539999999999999</v>
      </c>
      <c r="AM572" s="14">
        <v>4.032</v>
      </c>
      <c r="AN572" s="14">
        <v>60.725999999999999</v>
      </c>
      <c r="AO572" s="14">
        <v>49.212000000000003</v>
      </c>
      <c r="AP572" s="14">
        <v>54.774000000000001</v>
      </c>
      <c r="AQ572" s="14">
        <v>0.84499999999999997</v>
      </c>
      <c r="AR572" s="14">
        <v>0.33500000000000002</v>
      </c>
      <c r="AS572" s="14">
        <v>0.57899999999999996</v>
      </c>
      <c r="AT572" s="14">
        <v>7.1740000000000004</v>
      </c>
      <c r="AU572" s="14">
        <v>1.026</v>
      </c>
      <c r="AV572" s="14">
        <v>3.9660000000000002</v>
      </c>
      <c r="AW572" s="14">
        <v>699.01700000000005</v>
      </c>
      <c r="AX572" s="14">
        <v>604.68399999999997</v>
      </c>
      <c r="AY572" s="14">
        <v>649.94000000000005</v>
      </c>
      <c r="AZ572" s="14">
        <v>6.99</v>
      </c>
      <c r="BA572" s="14">
        <v>6.0469999999999997</v>
      </c>
      <c r="BB572" s="14">
        <v>6.4989999999999997</v>
      </c>
      <c r="BC572" s="14">
        <v>19.82</v>
      </c>
      <c r="BD572" s="14">
        <v>2.9009999999999998</v>
      </c>
      <c r="BE572" s="14">
        <v>12.507999999999999</v>
      </c>
      <c r="BF572" s="14">
        <v>14.226000000000001</v>
      </c>
      <c r="BG572" s="14">
        <v>44.332000000000001</v>
      </c>
      <c r="BH572" s="15">
        <v>7.6710550273513878</v>
      </c>
    </row>
    <row r="573" spans="1:60" ht="15.75" x14ac:dyDescent="0.25">
      <c r="A573" s="21">
        <v>2015</v>
      </c>
      <c r="B573" t="s">
        <v>10</v>
      </c>
      <c r="C573" s="14">
        <v>21.257000000000001</v>
      </c>
      <c r="D573" s="14">
        <v>5.4009999999999998</v>
      </c>
      <c r="E573" s="14">
        <v>13.228</v>
      </c>
      <c r="F573" s="14">
        <v>10.134</v>
      </c>
      <c r="G573" s="14">
        <v>19.423999999999999</v>
      </c>
      <c r="H573" s="14">
        <v>4.6360000000000001</v>
      </c>
      <c r="I573" s="14">
        <v>2.4249999999999998</v>
      </c>
      <c r="J573" s="14">
        <v>3.516</v>
      </c>
      <c r="K573" s="14">
        <v>7.8019999999999996</v>
      </c>
      <c r="L573" s="14">
        <v>3.8580000000000001</v>
      </c>
      <c r="M573" s="14">
        <v>5.8049999999999997</v>
      </c>
      <c r="N573" s="14">
        <v>50.331000000000003</v>
      </c>
      <c r="O573" s="14">
        <v>105.04</v>
      </c>
      <c r="P573" s="14">
        <v>23.920999999999999</v>
      </c>
      <c r="Q573" s="14">
        <v>63.966000000000001</v>
      </c>
      <c r="R573" s="14">
        <v>57.890999999999998</v>
      </c>
      <c r="S573" s="14">
        <v>64.927999999999997</v>
      </c>
      <c r="T573" s="14">
        <v>61.454000000000001</v>
      </c>
      <c r="U573" s="14">
        <v>14.36</v>
      </c>
      <c r="V573" s="14">
        <v>16.975999999999999</v>
      </c>
      <c r="W573" s="14">
        <v>15.683999999999999</v>
      </c>
      <c r="X573" s="14">
        <v>24.196999999999999</v>
      </c>
      <c r="Y573" s="14">
        <v>1.1020000000000001</v>
      </c>
      <c r="Z573" s="14">
        <v>12.503</v>
      </c>
      <c r="AA573" s="14">
        <v>103.34399999999999</v>
      </c>
      <c r="AB573" s="14">
        <v>68.344999999999999</v>
      </c>
      <c r="AC573" s="14">
        <v>85.622</v>
      </c>
      <c r="AD573" s="14">
        <v>412.13200000000001</v>
      </c>
      <c r="AE573" s="14">
        <v>353.52</v>
      </c>
      <c r="AF573" s="14">
        <v>382.45400000000001</v>
      </c>
      <c r="AG573" s="14">
        <v>11.532999999999999</v>
      </c>
      <c r="AH573" s="19">
        <v>11.4248261472179</v>
      </c>
      <c r="AI573" s="19">
        <v>4.2721349994659796</v>
      </c>
      <c r="AJ573" s="19">
        <v>7.8750412682451101</v>
      </c>
      <c r="AK573" s="14">
        <v>10.741</v>
      </c>
      <c r="AL573" s="14">
        <v>2.3149999999999999</v>
      </c>
      <c r="AM573" s="14">
        <v>6.4749999999999996</v>
      </c>
      <c r="AN573" s="14">
        <v>50.881</v>
      </c>
      <c r="AO573" s="14">
        <v>42.881</v>
      </c>
      <c r="AP573" s="14">
        <v>46.886000000000003</v>
      </c>
      <c r="AQ573" s="14">
        <v>2.1480000000000001</v>
      </c>
      <c r="AR573" s="14">
        <v>0.99199999999999999</v>
      </c>
      <c r="AS573" s="14">
        <v>1.5629999999999999</v>
      </c>
      <c r="AT573" s="14">
        <v>3.0529999999999999</v>
      </c>
      <c r="AU573" s="14">
        <v>0.88200000000000001</v>
      </c>
      <c r="AV573" s="14">
        <v>1.954</v>
      </c>
      <c r="AW573" s="14">
        <v>575.85400000000004</v>
      </c>
      <c r="AX573" s="14">
        <v>427.81700000000001</v>
      </c>
      <c r="AY573" s="14">
        <v>500.952</v>
      </c>
      <c r="AZ573" s="14">
        <v>5.7590000000000003</v>
      </c>
      <c r="BA573" s="14">
        <v>4.2779999999999996</v>
      </c>
      <c r="BB573" s="14">
        <v>5.01</v>
      </c>
      <c r="BC573" s="14">
        <v>11.022</v>
      </c>
      <c r="BD573" s="14">
        <v>5.5110000000000001</v>
      </c>
      <c r="BE573" s="14">
        <v>14.042999999999999</v>
      </c>
      <c r="BF573" s="14">
        <v>16.506</v>
      </c>
      <c r="BG573" s="14">
        <v>31.143999999999998</v>
      </c>
      <c r="BH573" s="15">
        <v>10.135900339750849</v>
      </c>
    </row>
    <row r="574" spans="1:60" ht="15.75" x14ac:dyDescent="0.25">
      <c r="A574" s="21">
        <v>2015</v>
      </c>
      <c r="B574" t="s">
        <v>11</v>
      </c>
      <c r="C574" s="14">
        <v>20.571999999999999</v>
      </c>
      <c r="D574" s="14">
        <v>4.62</v>
      </c>
      <c r="E574" s="14">
        <v>12.381</v>
      </c>
      <c r="F574" s="14">
        <v>10.531000000000001</v>
      </c>
      <c r="G574" s="14">
        <v>17.059000000000001</v>
      </c>
      <c r="H574" s="14">
        <v>4.2240000000000002</v>
      </c>
      <c r="I574" s="14">
        <v>3.6440000000000001</v>
      </c>
      <c r="J574" s="14">
        <v>3.9260000000000002</v>
      </c>
      <c r="K574" s="14">
        <v>6.4219999999999997</v>
      </c>
      <c r="L574" s="14">
        <v>3.286</v>
      </c>
      <c r="M574" s="14">
        <v>4.8120000000000003</v>
      </c>
      <c r="N574" s="14">
        <v>48.753999999999998</v>
      </c>
      <c r="O574" s="14">
        <v>94.206000000000003</v>
      </c>
      <c r="P574" s="14">
        <v>20.888999999999999</v>
      </c>
      <c r="Q574" s="14">
        <v>56.573999999999998</v>
      </c>
      <c r="R574" s="14">
        <v>87.131</v>
      </c>
      <c r="S574" s="14">
        <v>87.004999999999995</v>
      </c>
      <c r="T574" s="14">
        <v>87.066000000000003</v>
      </c>
      <c r="U574" s="14">
        <v>16.039000000000001</v>
      </c>
      <c r="V574" s="14">
        <v>18.806999999999999</v>
      </c>
      <c r="W574" s="14">
        <v>17.46</v>
      </c>
      <c r="X574" s="14">
        <v>29.021000000000001</v>
      </c>
      <c r="Y574" s="14">
        <v>3.4159999999999999</v>
      </c>
      <c r="Z574" s="14">
        <v>15.872999999999999</v>
      </c>
      <c r="AA574" s="14">
        <v>80.846000000000004</v>
      </c>
      <c r="AB574" s="14">
        <v>63.057000000000002</v>
      </c>
      <c r="AC574" s="14">
        <v>71.727999999999994</v>
      </c>
      <c r="AD574" s="14">
        <v>432.565</v>
      </c>
      <c r="AE574" s="14">
        <v>372.19499999999999</v>
      </c>
      <c r="AF574" s="14">
        <v>401.61500000000001</v>
      </c>
      <c r="AG574" s="14">
        <v>10.544</v>
      </c>
      <c r="AH574" s="19">
        <v>19.3244080570371</v>
      </c>
      <c r="AI574" s="19">
        <v>4.1239284366801501</v>
      </c>
      <c r="AJ574" s="19">
        <v>11.685349261860701</v>
      </c>
      <c r="AK574" s="14">
        <v>13.188000000000001</v>
      </c>
      <c r="AL574" s="14">
        <v>2.6680000000000001</v>
      </c>
      <c r="AM574" s="14">
        <v>7.7859999999999996</v>
      </c>
      <c r="AN574" s="14">
        <v>46.673999999999999</v>
      </c>
      <c r="AO574" s="14">
        <v>37.19</v>
      </c>
      <c r="AP574" s="14">
        <v>41.804000000000002</v>
      </c>
      <c r="AQ574" s="14">
        <v>0.55000000000000004</v>
      </c>
      <c r="AR574" s="14">
        <v>0.32500000000000001</v>
      </c>
      <c r="AS574" s="14">
        <v>0.434</v>
      </c>
      <c r="AT574" s="14">
        <v>2.919</v>
      </c>
      <c r="AU574" s="14">
        <v>0.52100000000000002</v>
      </c>
      <c r="AV574" s="14">
        <v>1.6879999999999999</v>
      </c>
      <c r="AW574" s="14">
        <v>577.80700000000002</v>
      </c>
      <c r="AX574" s="14">
        <v>434.11399999999998</v>
      </c>
      <c r="AY574" s="14">
        <v>504.08600000000001</v>
      </c>
      <c r="AZ574" s="14">
        <v>5.7779999999999996</v>
      </c>
      <c r="BA574" s="14">
        <v>4.3410000000000002</v>
      </c>
      <c r="BB574" s="14">
        <v>5.0410000000000004</v>
      </c>
      <c r="BC574" s="14">
        <v>14.521000000000001</v>
      </c>
      <c r="BD574" s="14">
        <v>4.3220000000000001</v>
      </c>
      <c r="BE574" s="14">
        <v>15.016999999999999</v>
      </c>
      <c r="BF574" s="14">
        <v>17.173999999999999</v>
      </c>
      <c r="BG574" s="14">
        <v>31.193999999999999</v>
      </c>
      <c r="BH574" s="15">
        <v>7.1833975997573756</v>
      </c>
    </row>
    <row r="575" spans="1:60" ht="15.75" x14ac:dyDescent="0.25">
      <c r="A575" s="21">
        <v>2015</v>
      </c>
      <c r="B575" t="s">
        <v>12</v>
      </c>
      <c r="C575" s="14">
        <v>15.327</v>
      </c>
      <c r="D575" s="14">
        <v>4.181</v>
      </c>
      <c r="E575" s="14">
        <v>9.5839999999999996</v>
      </c>
      <c r="F575" s="14">
        <v>15.589</v>
      </c>
      <c r="G575" s="14">
        <v>12.513</v>
      </c>
      <c r="H575" s="14">
        <v>3.6469999999999998</v>
      </c>
      <c r="I575" s="14">
        <v>2.68</v>
      </c>
      <c r="J575" s="14">
        <v>3.149</v>
      </c>
      <c r="K575" s="14">
        <v>5.2990000000000004</v>
      </c>
      <c r="L575" s="14">
        <v>3.0550000000000002</v>
      </c>
      <c r="M575" s="14">
        <v>4.1429999999999998</v>
      </c>
      <c r="N575" s="14">
        <v>45.521000000000001</v>
      </c>
      <c r="O575" s="14">
        <v>177.88399999999999</v>
      </c>
      <c r="P575" s="14">
        <v>32.375</v>
      </c>
      <c r="Q575" s="14">
        <v>103.65300000000001</v>
      </c>
      <c r="R575" s="14">
        <v>82.959000000000003</v>
      </c>
      <c r="S575" s="14">
        <v>90.156000000000006</v>
      </c>
      <c r="T575" s="14">
        <v>86.667000000000002</v>
      </c>
      <c r="U575" s="14">
        <v>21.651</v>
      </c>
      <c r="V575" s="14">
        <v>23.638000000000002</v>
      </c>
      <c r="W575" s="14">
        <v>22.675000000000001</v>
      </c>
      <c r="X575" s="14">
        <v>122.673</v>
      </c>
      <c r="Y575" s="14">
        <v>11.577999999999999</v>
      </c>
      <c r="Z575" s="14">
        <v>65.814999999999998</v>
      </c>
      <c r="AA575" s="14">
        <v>71.849000000000004</v>
      </c>
      <c r="AB575" s="14">
        <v>54.832999999999998</v>
      </c>
      <c r="AC575" s="14">
        <v>63.081000000000003</v>
      </c>
      <c r="AD575" s="14">
        <v>423.173</v>
      </c>
      <c r="AE575" s="14">
        <v>368.87700000000001</v>
      </c>
      <c r="AF575" s="14">
        <v>395.27800000000002</v>
      </c>
      <c r="AG575" s="14">
        <v>10.199</v>
      </c>
      <c r="AH575" s="19">
        <v>2.982572826972</v>
      </c>
      <c r="AI575" s="19">
        <v>1.88803104503971</v>
      </c>
      <c r="AJ575" s="19">
        <v>2.4280595389630002</v>
      </c>
      <c r="AK575" s="14">
        <v>2.7349999999999999</v>
      </c>
      <c r="AL575" s="14">
        <v>1.34</v>
      </c>
      <c r="AM575" s="14">
        <v>2.016</v>
      </c>
      <c r="AN575" s="14">
        <v>62.447000000000003</v>
      </c>
      <c r="AO575" s="14">
        <v>48.079000000000001</v>
      </c>
      <c r="AP575" s="14">
        <v>55.072000000000003</v>
      </c>
      <c r="AQ575" s="14">
        <v>3.077</v>
      </c>
      <c r="AR575" s="14">
        <v>1.7689999999999999</v>
      </c>
      <c r="AS575" s="14">
        <v>2.403</v>
      </c>
      <c r="AT575" s="14">
        <v>6.7229999999999999</v>
      </c>
      <c r="AU575" s="14">
        <v>2.6259999999999999</v>
      </c>
      <c r="AV575" s="14">
        <v>4.6120000000000001</v>
      </c>
      <c r="AW575" s="14">
        <v>681.33799999999997</v>
      </c>
      <c r="AX575" s="14">
        <v>463.964</v>
      </c>
      <c r="AY575" s="14">
        <v>570.18700000000001</v>
      </c>
      <c r="AZ575" s="14">
        <v>6.8129999999999997</v>
      </c>
      <c r="BA575" s="14">
        <v>4.6399999999999997</v>
      </c>
      <c r="BB575" s="14">
        <v>5.702</v>
      </c>
      <c r="BC575" s="14">
        <v>12.988</v>
      </c>
      <c r="BD575" s="14">
        <v>10.696</v>
      </c>
      <c r="BE575" s="14">
        <v>17.254000000000001</v>
      </c>
      <c r="BF575" s="14">
        <v>19.783999999999999</v>
      </c>
      <c r="BG575" s="14">
        <v>44.209000000000003</v>
      </c>
      <c r="BH575" s="15">
        <v>5.7717576844199376</v>
      </c>
    </row>
    <row r="576" spans="1:60" ht="15.75" x14ac:dyDescent="0.25">
      <c r="A576" s="21">
        <v>2015</v>
      </c>
      <c r="B576" t="s">
        <v>13</v>
      </c>
      <c r="C576" s="14">
        <v>13.566000000000001</v>
      </c>
      <c r="D576" s="14">
        <v>3.43</v>
      </c>
      <c r="E576" s="14">
        <v>8.3239999999999998</v>
      </c>
      <c r="F576" s="14">
        <v>7.5209999999999999</v>
      </c>
      <c r="G576" s="14">
        <v>14.205</v>
      </c>
      <c r="H576" s="14">
        <v>3.7450000000000001</v>
      </c>
      <c r="I576" s="14">
        <v>2.9689999999999999</v>
      </c>
      <c r="J576" s="14">
        <v>3.343</v>
      </c>
      <c r="K576" s="14">
        <v>3.6739999999999999</v>
      </c>
      <c r="L576" s="14">
        <v>2.6389999999999998</v>
      </c>
      <c r="M576" s="14">
        <v>3.1389999999999998</v>
      </c>
      <c r="N576" s="14">
        <v>37.113</v>
      </c>
      <c r="O576" s="14">
        <v>70.162000000000006</v>
      </c>
      <c r="P576" s="14">
        <v>20.318999999999999</v>
      </c>
      <c r="Q576" s="14">
        <v>44.454000000000001</v>
      </c>
      <c r="R576" s="14">
        <v>75.39</v>
      </c>
      <c r="S576" s="14">
        <v>69.334999999999994</v>
      </c>
      <c r="T576" s="14">
        <v>72.259</v>
      </c>
      <c r="U576" s="14">
        <v>17.946999999999999</v>
      </c>
      <c r="V576" s="14">
        <v>19.658999999999999</v>
      </c>
      <c r="W576" s="14">
        <v>18.832000000000001</v>
      </c>
      <c r="X576" s="14">
        <v>12.577</v>
      </c>
      <c r="Y576" s="14">
        <v>3.2989999999999999</v>
      </c>
      <c r="Z576" s="14">
        <v>7.7789999999999999</v>
      </c>
      <c r="AA576" s="14">
        <v>84.364000000000004</v>
      </c>
      <c r="AB576" s="14">
        <v>71.116</v>
      </c>
      <c r="AC576" s="14">
        <v>77.513000000000005</v>
      </c>
      <c r="AD576" s="14">
        <v>437.363</v>
      </c>
      <c r="AE576" s="14">
        <v>381.37599999999998</v>
      </c>
      <c r="AF576" s="14">
        <v>408.47800000000001</v>
      </c>
      <c r="AG576" s="14">
        <v>9.1150000000000002</v>
      </c>
      <c r="AH576" s="19">
        <v>7.8825841033272201</v>
      </c>
      <c r="AI576" s="19">
        <v>4.7141970873804704</v>
      </c>
      <c r="AJ576" s="19">
        <v>6.2830395060388602</v>
      </c>
      <c r="AK576" s="14">
        <v>5.7229999999999999</v>
      </c>
      <c r="AL576" s="14">
        <v>2.375</v>
      </c>
      <c r="AM576" s="14">
        <v>3.992</v>
      </c>
      <c r="AN576" s="14">
        <v>42.323</v>
      </c>
      <c r="AO576" s="14">
        <v>36.68</v>
      </c>
      <c r="AP576" s="14">
        <v>39.506999999999998</v>
      </c>
      <c r="AQ576" s="14">
        <v>1.2010000000000001</v>
      </c>
      <c r="AR576" s="14">
        <v>0.52800000000000002</v>
      </c>
      <c r="AS576" s="14">
        <v>0.85299999999999998</v>
      </c>
      <c r="AT576" s="14">
        <v>2.544</v>
      </c>
      <c r="AU576" s="14">
        <v>0.19800000000000001</v>
      </c>
      <c r="AV576" s="14">
        <v>1.331</v>
      </c>
      <c r="AW576" s="14">
        <v>555.42999999999995</v>
      </c>
      <c r="AX576" s="14">
        <v>443.78500000000003</v>
      </c>
      <c r="AY576" s="14">
        <v>497.93200000000002</v>
      </c>
      <c r="AZ576" s="14">
        <v>5.5540000000000003</v>
      </c>
      <c r="BA576" s="14">
        <v>4.4379999999999997</v>
      </c>
      <c r="BB576" s="14">
        <v>4.9790000000000001</v>
      </c>
      <c r="BC576" s="14">
        <v>9.8119999999999994</v>
      </c>
      <c r="BD576" s="14">
        <v>2.6419999999999999</v>
      </c>
      <c r="BE576" s="14">
        <v>11.89</v>
      </c>
      <c r="BF576" s="14">
        <v>14.023</v>
      </c>
      <c r="BG576" s="14">
        <v>36.213999999999999</v>
      </c>
      <c r="BH576" s="15">
        <v>7.1221632061805886</v>
      </c>
    </row>
    <row r="577" spans="1:60" ht="15.75" x14ac:dyDescent="0.25">
      <c r="A577" s="21">
        <v>2015</v>
      </c>
      <c r="B577" t="s">
        <v>14</v>
      </c>
      <c r="C577" s="14">
        <v>20.422999999999998</v>
      </c>
      <c r="D577" s="14">
        <v>5.0010000000000003</v>
      </c>
      <c r="E577" s="14">
        <v>12.612</v>
      </c>
      <c r="F577" s="14">
        <v>9.3640000000000008</v>
      </c>
      <c r="G577" s="14">
        <v>22.390999999999998</v>
      </c>
      <c r="H577" s="14">
        <v>6.0590000000000002</v>
      </c>
      <c r="I577" s="14">
        <v>5.4180000000000001</v>
      </c>
      <c r="J577" s="14">
        <v>5.734</v>
      </c>
      <c r="K577" s="14">
        <v>8.0779999999999994</v>
      </c>
      <c r="L577" s="14">
        <v>6.1779999999999999</v>
      </c>
      <c r="M577" s="14">
        <v>7.1139999999999999</v>
      </c>
      <c r="N577" s="14">
        <v>55.521999999999998</v>
      </c>
      <c r="O577" s="14">
        <v>91.992999999999995</v>
      </c>
      <c r="P577" s="14">
        <v>20.420999999999999</v>
      </c>
      <c r="Q577" s="14">
        <v>55.72</v>
      </c>
      <c r="R577" s="14">
        <v>76.795000000000002</v>
      </c>
      <c r="S577" s="14">
        <v>71.585999999999999</v>
      </c>
      <c r="T577" s="14">
        <v>74.152000000000001</v>
      </c>
      <c r="U577" s="14">
        <v>15.349</v>
      </c>
      <c r="V577" s="14">
        <v>19.122</v>
      </c>
      <c r="W577" s="14">
        <v>17.263000000000002</v>
      </c>
      <c r="X577" s="14">
        <v>27.34</v>
      </c>
      <c r="Y577" s="14">
        <v>3.5790000000000002</v>
      </c>
      <c r="Z577" s="14">
        <v>15.298</v>
      </c>
      <c r="AA577" s="14">
        <v>75.709999999999994</v>
      </c>
      <c r="AB577" s="14">
        <v>61.165999999999997</v>
      </c>
      <c r="AC577" s="14">
        <v>68.331999999999994</v>
      </c>
      <c r="AD577" s="14">
        <v>448.30099999999999</v>
      </c>
      <c r="AE577" s="14">
        <v>396.73599999999999</v>
      </c>
      <c r="AF577" s="14">
        <v>422.16500000000002</v>
      </c>
      <c r="AG577" s="14">
        <v>12.648</v>
      </c>
      <c r="AH577" s="19">
        <v>10.2950466786776</v>
      </c>
      <c r="AI577" s="19">
        <v>4.0992090576123301</v>
      </c>
      <c r="AJ577" s="19">
        <v>7.2307996926572198</v>
      </c>
      <c r="AK577" s="14">
        <v>10.502000000000001</v>
      </c>
      <c r="AL577" s="14">
        <v>2.7210000000000001</v>
      </c>
      <c r="AM577" s="14">
        <v>6.5549999999999997</v>
      </c>
      <c r="AN577" s="14">
        <v>60.74</v>
      </c>
      <c r="AO577" s="14">
        <v>49.767000000000003</v>
      </c>
      <c r="AP577" s="14">
        <v>55.234999999999999</v>
      </c>
      <c r="AQ577" s="14">
        <v>2.121</v>
      </c>
      <c r="AR577" s="14">
        <v>1.1519999999999999</v>
      </c>
      <c r="AS577" s="14">
        <v>1.629</v>
      </c>
      <c r="AT577" s="14">
        <v>4.9989999999999997</v>
      </c>
      <c r="AU577" s="14">
        <v>0.76</v>
      </c>
      <c r="AV577" s="14">
        <v>2.8479999999999999</v>
      </c>
      <c r="AW577" s="14">
        <v>604.64300000000003</v>
      </c>
      <c r="AX577" s="14">
        <v>470.185</v>
      </c>
      <c r="AY577" s="14">
        <v>536.56500000000005</v>
      </c>
      <c r="AZ577" s="14">
        <v>6.0460000000000003</v>
      </c>
      <c r="BA577" s="14">
        <v>4.702</v>
      </c>
      <c r="BB577" s="14">
        <v>5.3659999999999997</v>
      </c>
      <c r="BC577" s="14">
        <v>9.2490000000000006</v>
      </c>
      <c r="BD577" s="14">
        <v>4.6239999999999997</v>
      </c>
      <c r="BE577" s="14">
        <v>10.644</v>
      </c>
      <c r="BF577" s="14">
        <v>12.887</v>
      </c>
      <c r="BG577" s="14">
        <v>24.69</v>
      </c>
      <c r="BH577" s="15">
        <v>6.947540241552189</v>
      </c>
    </row>
    <row r="578" spans="1:60" ht="15.75" x14ac:dyDescent="0.25">
      <c r="A578" s="21">
        <v>2015</v>
      </c>
      <c r="B578" t="s">
        <v>15</v>
      </c>
      <c r="C578" s="14">
        <v>12.909000000000001</v>
      </c>
      <c r="D578" s="14">
        <v>3.1760000000000002</v>
      </c>
      <c r="E578" s="14">
        <v>7.9420000000000002</v>
      </c>
      <c r="F578" s="14">
        <v>9.7799999999999994</v>
      </c>
      <c r="G578" s="14">
        <v>15.593</v>
      </c>
      <c r="H578" s="14">
        <v>4.5209999999999999</v>
      </c>
      <c r="I578" s="14">
        <v>3.718</v>
      </c>
      <c r="J578" s="14">
        <v>4.1100000000000003</v>
      </c>
      <c r="K578" s="14">
        <v>4.62</v>
      </c>
      <c r="L578" s="14">
        <v>3.165</v>
      </c>
      <c r="M578" s="14">
        <v>3.875</v>
      </c>
      <c r="N578" s="14">
        <v>33.442</v>
      </c>
      <c r="O578" s="14">
        <v>79.457999999999998</v>
      </c>
      <c r="P578" s="14">
        <v>20.271000000000001</v>
      </c>
      <c r="Q578" s="14">
        <v>49.292000000000002</v>
      </c>
      <c r="R578" s="14">
        <v>85.536000000000001</v>
      </c>
      <c r="S578" s="14">
        <v>81.424000000000007</v>
      </c>
      <c r="T578" s="14">
        <v>83.43</v>
      </c>
      <c r="U578" s="14">
        <v>15.874000000000001</v>
      </c>
      <c r="V578" s="14">
        <v>19.765000000000001</v>
      </c>
      <c r="W578" s="14">
        <v>17.867000000000001</v>
      </c>
      <c r="X578" s="14">
        <v>28.585999999999999</v>
      </c>
      <c r="Y578" s="14">
        <v>4.8239999999999998</v>
      </c>
      <c r="Z578" s="14">
        <v>16.481000000000002</v>
      </c>
      <c r="AA578" s="14">
        <v>61.545000000000002</v>
      </c>
      <c r="AB578" s="14">
        <v>50.317999999999998</v>
      </c>
      <c r="AC578" s="14">
        <v>55.795000000000002</v>
      </c>
      <c r="AD578" s="14">
        <v>400.291</v>
      </c>
      <c r="AE578" s="14">
        <v>355.59</v>
      </c>
      <c r="AF578" s="14">
        <v>377.47899999999998</v>
      </c>
      <c r="AG578" s="14">
        <v>7.8319999999999999</v>
      </c>
      <c r="AH578" s="19">
        <v>8.6295967953660409</v>
      </c>
      <c r="AI578" s="19">
        <v>3.73551611991941</v>
      </c>
      <c r="AJ578" s="19">
        <v>6.1885161768145602</v>
      </c>
      <c r="AK578" s="14">
        <v>6.2629999999999999</v>
      </c>
      <c r="AL578" s="14">
        <v>1.8819999999999999</v>
      </c>
      <c r="AM578" s="14">
        <v>4.0190000000000001</v>
      </c>
      <c r="AN578" s="14">
        <v>46.301000000000002</v>
      </c>
      <c r="AO578" s="14">
        <v>35.459000000000003</v>
      </c>
      <c r="AP578" s="14">
        <v>40.783999999999999</v>
      </c>
      <c r="AQ578" s="14">
        <v>0.61799999999999999</v>
      </c>
      <c r="AR578" s="14">
        <v>0.36499999999999999</v>
      </c>
      <c r="AS578" s="14">
        <v>0.48799999999999999</v>
      </c>
      <c r="AT578" s="14">
        <v>4.4969999999999999</v>
      </c>
      <c r="AU578" s="14">
        <v>0.624</v>
      </c>
      <c r="AV578" s="14">
        <v>2.5129999999999999</v>
      </c>
      <c r="AW578" s="14">
        <v>527.42100000000005</v>
      </c>
      <c r="AX578" s="14">
        <v>412.637</v>
      </c>
      <c r="AY578" s="14">
        <v>468.899</v>
      </c>
      <c r="AZ578" s="14">
        <v>5.274</v>
      </c>
      <c r="BA578" s="14">
        <v>4.1260000000000003</v>
      </c>
      <c r="BB578" s="14">
        <v>4.6890000000000001</v>
      </c>
      <c r="BC578" s="14">
        <v>12.077999999999999</v>
      </c>
      <c r="BD578" s="14">
        <v>5.8680000000000003</v>
      </c>
      <c r="BE578" s="14">
        <v>13.651999999999999</v>
      </c>
      <c r="BF578" s="14">
        <v>15.961</v>
      </c>
      <c r="BG578" s="14">
        <v>33.582999999999998</v>
      </c>
      <c r="BH578" s="15">
        <v>8.0316742081447963</v>
      </c>
    </row>
    <row r="579" spans="1:60" ht="15.75" x14ac:dyDescent="0.25">
      <c r="A579" s="21">
        <v>2015</v>
      </c>
      <c r="B579" t="s">
        <v>35</v>
      </c>
      <c r="C579" s="14">
        <v>11.602</v>
      </c>
      <c r="D579" s="14">
        <v>3.5710000000000002</v>
      </c>
      <c r="E579" s="14">
        <v>7.4720000000000004</v>
      </c>
      <c r="F579" s="14">
        <v>11.025</v>
      </c>
      <c r="G579" s="14">
        <v>16.811</v>
      </c>
      <c r="H579" s="14">
        <v>6.0209999999999999</v>
      </c>
      <c r="I579" s="14">
        <v>5.5640000000000001</v>
      </c>
      <c r="J579" s="14">
        <v>5.7859999999999996</v>
      </c>
      <c r="K579" s="14">
        <v>8.9209999999999994</v>
      </c>
      <c r="L579" s="14">
        <v>4.3600000000000003</v>
      </c>
      <c r="M579" s="14">
        <v>6.5759999999999996</v>
      </c>
      <c r="N579" s="14">
        <v>65.093000000000004</v>
      </c>
      <c r="O579" s="14">
        <v>103.8</v>
      </c>
      <c r="P579" s="14">
        <v>22.172000000000001</v>
      </c>
      <c r="Q579" s="14">
        <v>61.912999999999997</v>
      </c>
      <c r="R579" s="14">
        <v>83.849000000000004</v>
      </c>
      <c r="S579" s="14">
        <v>88.022999999999996</v>
      </c>
      <c r="T579" s="14">
        <v>85.995000000000005</v>
      </c>
      <c r="U579" s="14">
        <v>18.984999999999999</v>
      </c>
      <c r="V579" s="14">
        <v>26.780999999999999</v>
      </c>
      <c r="W579" s="14">
        <v>22.992999999999999</v>
      </c>
      <c r="X579" s="14">
        <v>34.058</v>
      </c>
      <c r="Y579" s="14">
        <v>3.5289999999999999</v>
      </c>
      <c r="Z579" s="14">
        <v>18.423999999999999</v>
      </c>
      <c r="AA579" s="14">
        <v>80.069000000000003</v>
      </c>
      <c r="AB579" s="14">
        <v>58.003999999999998</v>
      </c>
      <c r="AC579" s="14">
        <v>68.724000000000004</v>
      </c>
      <c r="AD579" s="14">
        <v>468.06599999999997</v>
      </c>
      <c r="AE579" s="14">
        <v>400.00700000000001</v>
      </c>
      <c r="AF579" s="14">
        <v>433.07100000000003</v>
      </c>
      <c r="AG579" s="14">
        <v>15.292999999999999</v>
      </c>
      <c r="AH579" s="19">
        <v>6.1175534962406504</v>
      </c>
      <c r="AI579" s="19">
        <v>2.4126394735390901</v>
      </c>
      <c r="AJ579" s="19">
        <v>4.2431277315134803</v>
      </c>
      <c r="AK579" s="14">
        <v>6.0650000000000004</v>
      </c>
      <c r="AL579" s="14">
        <v>1.2869999999999999</v>
      </c>
      <c r="AM579" s="14">
        <v>3.6080000000000001</v>
      </c>
      <c r="AN579" s="14">
        <v>43.198999999999998</v>
      </c>
      <c r="AO579" s="14">
        <v>37.576000000000001</v>
      </c>
      <c r="AP579" s="14">
        <v>40.329000000000001</v>
      </c>
      <c r="AQ579" s="14">
        <v>1.45</v>
      </c>
      <c r="AR579" s="14">
        <v>0.41499999999999998</v>
      </c>
      <c r="AS579" s="14">
        <v>0.91800000000000004</v>
      </c>
      <c r="AT579" s="14">
        <v>3.516</v>
      </c>
      <c r="AU579" s="14">
        <v>0.70599999999999996</v>
      </c>
      <c r="AV579" s="14">
        <v>2.0710000000000002</v>
      </c>
      <c r="AW579" s="14">
        <v>623.89800000000002</v>
      </c>
      <c r="AX579" s="14">
        <v>467.976</v>
      </c>
      <c r="AY579" s="14">
        <v>543.83199999999999</v>
      </c>
      <c r="AZ579" s="14">
        <v>6.2389999999999999</v>
      </c>
      <c r="BA579" s="14">
        <v>4.68</v>
      </c>
      <c r="BB579" s="14">
        <v>5.4379999999999997</v>
      </c>
      <c r="BC579" s="14">
        <v>22.861000000000001</v>
      </c>
      <c r="BD579" s="14">
        <v>9.6150000000000002</v>
      </c>
      <c r="BE579" s="14">
        <v>17.827000000000002</v>
      </c>
      <c r="BF579" s="14">
        <v>20.515999999999998</v>
      </c>
      <c r="BG579" s="14">
        <v>34.305</v>
      </c>
      <c r="BH579" s="15">
        <v>4.6366483340157361</v>
      </c>
    </row>
    <row r="580" spans="1:60" ht="15.75" x14ac:dyDescent="0.25">
      <c r="A580" s="21">
        <v>2015</v>
      </c>
      <c r="B580" t="s">
        <v>16</v>
      </c>
      <c r="C580" s="14">
        <v>15.43</v>
      </c>
      <c r="D580" s="14">
        <v>3.8929999999999998</v>
      </c>
      <c r="E580" s="14">
        <v>9.58</v>
      </c>
      <c r="F580" s="14">
        <v>14.186</v>
      </c>
      <c r="G580" s="14">
        <v>17.164000000000001</v>
      </c>
      <c r="H580" s="14">
        <v>5.9589999999999996</v>
      </c>
      <c r="I580" s="14">
        <v>5.39</v>
      </c>
      <c r="J580" s="14">
        <v>5.665</v>
      </c>
      <c r="K580" s="14">
        <v>6.0650000000000004</v>
      </c>
      <c r="L580" s="14">
        <v>3.194</v>
      </c>
      <c r="M580" s="14">
        <v>4.5839999999999996</v>
      </c>
      <c r="N580" s="14">
        <v>43.131999999999998</v>
      </c>
      <c r="O580" s="14">
        <v>97.367000000000004</v>
      </c>
      <c r="P580" s="14">
        <v>20.861999999999998</v>
      </c>
      <c r="Q580" s="14">
        <v>58.457999999999998</v>
      </c>
      <c r="R580" s="14">
        <v>91.301000000000002</v>
      </c>
      <c r="S580" s="14">
        <v>96.522999999999996</v>
      </c>
      <c r="T580" s="14">
        <v>93.995999999999995</v>
      </c>
      <c r="U580" s="14">
        <v>17.132000000000001</v>
      </c>
      <c r="V580" s="14">
        <v>23.657</v>
      </c>
      <c r="W580" s="14">
        <v>20.498999999999999</v>
      </c>
      <c r="X580" s="14">
        <v>43.734999999999999</v>
      </c>
      <c r="Y580" s="14">
        <v>5.29</v>
      </c>
      <c r="Z580" s="14">
        <v>24.103999999999999</v>
      </c>
      <c r="AA580" s="14">
        <v>80.447000000000003</v>
      </c>
      <c r="AB580" s="14">
        <v>61.587000000000003</v>
      </c>
      <c r="AC580" s="14">
        <v>70.715999999999994</v>
      </c>
      <c r="AD580" s="14">
        <v>492.36799999999999</v>
      </c>
      <c r="AE580" s="14">
        <v>436.89800000000002</v>
      </c>
      <c r="AF580" s="14">
        <v>463.74599999999998</v>
      </c>
      <c r="AG580" s="14">
        <v>11.067</v>
      </c>
      <c r="AH580" s="19">
        <v>3.7296625802953298</v>
      </c>
      <c r="AI580" s="19">
        <v>1.43050874613047</v>
      </c>
      <c r="AJ580" s="19">
        <v>2.5784899503354199</v>
      </c>
      <c r="AK580" s="14">
        <v>3.4049999999999998</v>
      </c>
      <c r="AL580" s="14">
        <v>0.89800000000000002</v>
      </c>
      <c r="AM580" s="14">
        <v>2.266</v>
      </c>
      <c r="AN580" s="14">
        <v>54.375999999999998</v>
      </c>
      <c r="AO580" s="14">
        <v>46.613999999999997</v>
      </c>
      <c r="AP580" s="14">
        <v>50.423000000000002</v>
      </c>
      <c r="AQ580" s="14">
        <v>1.0640000000000001</v>
      </c>
      <c r="AR580" s="14">
        <v>0.39900000000000002</v>
      </c>
      <c r="AS580" s="14">
        <v>0.72099999999999997</v>
      </c>
      <c r="AT580" s="14">
        <v>7.3419999999999996</v>
      </c>
      <c r="AU580" s="14">
        <v>1.6970000000000001</v>
      </c>
      <c r="AV580" s="14">
        <v>4.4290000000000003</v>
      </c>
      <c r="AW580" s="14">
        <v>650.92100000000005</v>
      </c>
      <c r="AX580" s="14">
        <v>509.66500000000002</v>
      </c>
      <c r="AY580" s="14">
        <v>578.70399999999995</v>
      </c>
      <c r="AZ580" s="14">
        <v>6.5090000000000003</v>
      </c>
      <c r="BA580" s="14">
        <v>5.0970000000000004</v>
      </c>
      <c r="BB580" s="14">
        <v>5.7869999999999999</v>
      </c>
      <c r="BC580" s="14">
        <v>6.1509999999999998</v>
      </c>
      <c r="BD580" s="14">
        <v>4.9210000000000003</v>
      </c>
      <c r="BE580" s="14">
        <v>14.554</v>
      </c>
      <c r="BF580" s="14">
        <v>16.658999999999999</v>
      </c>
      <c r="BG580" s="14">
        <v>36.613</v>
      </c>
      <c r="BH580" s="15">
        <v>6.193745232646835</v>
      </c>
    </row>
    <row r="581" spans="1:60" ht="15.75" x14ac:dyDescent="0.25">
      <c r="A581" s="21">
        <v>2015</v>
      </c>
      <c r="B581" t="s">
        <v>17</v>
      </c>
      <c r="C581" s="14">
        <v>14.036</v>
      </c>
      <c r="D581" s="14">
        <v>4.1639999999999997</v>
      </c>
      <c r="E581" s="14">
        <v>9.0920000000000005</v>
      </c>
      <c r="F581" s="14">
        <v>15.429</v>
      </c>
      <c r="G581" s="14">
        <v>13.885999999999999</v>
      </c>
      <c r="H581" s="14">
        <v>5.0129999999999999</v>
      </c>
      <c r="I581" s="14">
        <v>5.4969999999999999</v>
      </c>
      <c r="J581" s="14">
        <v>5.2549999999999999</v>
      </c>
      <c r="K581" s="14">
        <v>13.535</v>
      </c>
      <c r="L581" s="14">
        <v>5.33</v>
      </c>
      <c r="M581" s="14">
        <v>9.4260000000000002</v>
      </c>
      <c r="N581" s="14">
        <v>84.278000000000006</v>
      </c>
      <c r="O581" s="14">
        <v>91.066000000000003</v>
      </c>
      <c r="P581" s="14">
        <v>24.652999999999999</v>
      </c>
      <c r="Q581" s="14">
        <v>57.890999999999998</v>
      </c>
      <c r="R581" s="14">
        <v>70.346000000000004</v>
      </c>
      <c r="S581" s="14">
        <v>61.965000000000003</v>
      </c>
      <c r="T581" s="14">
        <v>66.149000000000001</v>
      </c>
      <c r="U581" s="14">
        <v>12.699</v>
      </c>
      <c r="V581" s="14">
        <v>18.989000000000001</v>
      </c>
      <c r="W581" s="14">
        <v>15.849</v>
      </c>
      <c r="X581" s="14">
        <v>23.393000000000001</v>
      </c>
      <c r="Y581" s="14">
        <v>1.9990000000000001</v>
      </c>
      <c r="Z581" s="14">
        <v>12.763</v>
      </c>
      <c r="AA581" s="14">
        <v>79.201999999999998</v>
      </c>
      <c r="AB581" s="14">
        <v>57.134999999999998</v>
      </c>
      <c r="AC581" s="14">
        <v>68.150999999999996</v>
      </c>
      <c r="AD581" s="14">
        <v>445.97199999999998</v>
      </c>
      <c r="AE581" s="14">
        <v>348.971</v>
      </c>
      <c r="AF581" s="14">
        <v>397.47899999999998</v>
      </c>
      <c r="AG581" s="14">
        <v>20.385000000000002</v>
      </c>
      <c r="AH581" s="19">
        <v>12.7375206416071</v>
      </c>
      <c r="AI581" s="19">
        <v>4.7069234136491396</v>
      </c>
      <c r="AJ581" s="19">
        <v>8.7906800285003097</v>
      </c>
      <c r="AK581" s="14">
        <v>10.36</v>
      </c>
      <c r="AL581" s="14">
        <v>2.165</v>
      </c>
      <c r="AM581" s="14">
        <v>6.2560000000000002</v>
      </c>
      <c r="AN581" s="14">
        <v>60.154000000000003</v>
      </c>
      <c r="AO581" s="14">
        <v>48.472999999999999</v>
      </c>
      <c r="AP581" s="14">
        <v>54.470999999999997</v>
      </c>
      <c r="AQ581" s="14">
        <v>4.5119999999999996</v>
      </c>
      <c r="AR581" s="14">
        <v>1.4990000000000001</v>
      </c>
      <c r="AS581" s="14">
        <v>3.0030000000000001</v>
      </c>
      <c r="AT581" s="14">
        <v>9.3569999999999993</v>
      </c>
      <c r="AU581" s="14">
        <v>1.9990000000000001</v>
      </c>
      <c r="AV581" s="14">
        <v>5.6719999999999997</v>
      </c>
      <c r="AW581" s="14">
        <v>603.70799999999997</v>
      </c>
      <c r="AX581" s="14">
        <v>428.09399999999999</v>
      </c>
      <c r="AY581" s="14">
        <v>516.09799999999996</v>
      </c>
      <c r="AZ581" s="14">
        <v>6.0369999999999999</v>
      </c>
      <c r="BA581" s="14">
        <v>4.2809999999999997</v>
      </c>
      <c r="BB581" s="14">
        <v>5.1609999999999996</v>
      </c>
      <c r="BC581" s="14">
        <v>10.673</v>
      </c>
      <c r="BD581" s="14">
        <v>7.1150000000000002</v>
      </c>
      <c r="BE581" s="14">
        <v>10.89</v>
      </c>
      <c r="BF581" s="14">
        <v>13.551</v>
      </c>
      <c r="BG581" s="14">
        <v>73.917000000000002</v>
      </c>
      <c r="BH581" s="15">
        <v>6.9482087419307144</v>
      </c>
    </row>
    <row r="582" spans="1:60" ht="15.75" x14ac:dyDescent="0.25">
      <c r="A582" s="21">
        <v>2015</v>
      </c>
      <c r="B582" t="s">
        <v>18</v>
      </c>
      <c r="C582" s="14">
        <v>16.86</v>
      </c>
      <c r="D582" s="14">
        <v>4.8239999999999998</v>
      </c>
      <c r="E582" s="14">
        <v>10.862</v>
      </c>
      <c r="F582" s="14">
        <v>8.9179999999999993</v>
      </c>
      <c r="G582" s="14">
        <v>26.079000000000001</v>
      </c>
      <c r="H582" s="14">
        <v>7.1390000000000002</v>
      </c>
      <c r="I582" s="14">
        <v>4.5579999999999998</v>
      </c>
      <c r="J582" s="14">
        <v>5.8490000000000002</v>
      </c>
      <c r="K582" s="14">
        <v>10.821999999999999</v>
      </c>
      <c r="L582" s="14">
        <v>4.8620000000000001</v>
      </c>
      <c r="M582" s="14">
        <v>7.8419999999999996</v>
      </c>
      <c r="N582" s="14">
        <v>38.691000000000003</v>
      </c>
      <c r="O582" s="14">
        <v>64.173000000000002</v>
      </c>
      <c r="P582" s="14">
        <v>20.131</v>
      </c>
      <c r="Q582" s="14">
        <v>42.231000000000002</v>
      </c>
      <c r="R582" s="14">
        <v>61.173000000000002</v>
      </c>
      <c r="S582" s="14">
        <v>63.622999999999998</v>
      </c>
      <c r="T582" s="14">
        <v>62.398000000000003</v>
      </c>
      <c r="U582" s="14">
        <v>11.468</v>
      </c>
      <c r="V582" s="14">
        <v>14.433999999999999</v>
      </c>
      <c r="W582" s="14">
        <v>12.95</v>
      </c>
      <c r="X582" s="14">
        <v>15.606999999999999</v>
      </c>
      <c r="Y582" s="14">
        <v>2.1269999999999998</v>
      </c>
      <c r="Z582" s="14">
        <v>8.9060000000000006</v>
      </c>
      <c r="AA582" s="14">
        <v>98.385999999999996</v>
      </c>
      <c r="AB582" s="14">
        <v>68.751000000000005</v>
      </c>
      <c r="AC582" s="14">
        <v>83.57</v>
      </c>
      <c r="AD582" s="14">
        <v>406.90800000000002</v>
      </c>
      <c r="AE582" s="14">
        <v>360.54199999999997</v>
      </c>
      <c r="AF582" s="14">
        <v>383.86200000000002</v>
      </c>
      <c r="AG582" s="14">
        <v>9.2650000000000006</v>
      </c>
      <c r="AH582" s="19">
        <v>8.1193418336596697</v>
      </c>
      <c r="AI582" s="19">
        <v>2.9487700352541801</v>
      </c>
      <c r="AJ582" s="19">
        <v>5.5961051108428501</v>
      </c>
      <c r="AK582" s="14">
        <v>7.7080000000000002</v>
      </c>
      <c r="AL582" s="14">
        <v>1.899</v>
      </c>
      <c r="AM582" s="14">
        <v>4.8040000000000003</v>
      </c>
      <c r="AN582" s="14">
        <v>53.237000000000002</v>
      </c>
      <c r="AO582" s="14">
        <v>40.871000000000002</v>
      </c>
      <c r="AP582" s="14">
        <v>47.093000000000004</v>
      </c>
      <c r="AQ582" s="14">
        <v>5.734</v>
      </c>
      <c r="AR582" s="14">
        <v>1.4810000000000001</v>
      </c>
      <c r="AS582" s="14">
        <v>3.6080000000000001</v>
      </c>
      <c r="AT582" s="14">
        <v>5.8860000000000001</v>
      </c>
      <c r="AU582" s="14">
        <v>1.2150000000000001</v>
      </c>
      <c r="AV582" s="14">
        <v>3.5510000000000002</v>
      </c>
      <c r="AW582" s="14">
        <v>527.96299999999997</v>
      </c>
      <c r="AX582" s="14">
        <v>424.279</v>
      </c>
      <c r="AY582" s="14">
        <v>476.37599999999998</v>
      </c>
      <c r="AZ582" s="14">
        <v>5.28</v>
      </c>
      <c r="BA582" s="14">
        <v>4.2430000000000003</v>
      </c>
      <c r="BB582" s="14">
        <v>4.7640000000000002</v>
      </c>
      <c r="BC582" s="14">
        <v>6.6920000000000002</v>
      </c>
      <c r="BD582" s="14">
        <v>0.86399999999999999</v>
      </c>
      <c r="BE582" s="14">
        <v>9.8719999999999999</v>
      </c>
      <c r="BF582" s="14">
        <v>11.143000000000001</v>
      </c>
      <c r="BG582" s="14">
        <v>23.504999999999999</v>
      </c>
      <c r="BH582" s="15">
        <v>6.7094733918097411</v>
      </c>
    </row>
    <row r="583" spans="1:60" ht="15.75" x14ac:dyDescent="0.25">
      <c r="A583" s="21">
        <v>2015</v>
      </c>
      <c r="B583" t="s">
        <v>19</v>
      </c>
      <c r="C583" s="14">
        <v>19.981000000000002</v>
      </c>
      <c r="D583" s="14">
        <v>4.7750000000000004</v>
      </c>
      <c r="E583" s="14">
        <v>12.073</v>
      </c>
      <c r="F583" s="14">
        <v>15.063000000000001</v>
      </c>
      <c r="G583" s="14">
        <v>11.074999999999999</v>
      </c>
      <c r="H583" s="14">
        <v>3.33</v>
      </c>
      <c r="I583" s="14">
        <v>3.4039999999999999</v>
      </c>
      <c r="J583" s="14">
        <v>3.3690000000000002</v>
      </c>
      <c r="K583" s="14">
        <v>4.2519999999999998</v>
      </c>
      <c r="L583" s="14">
        <v>2.7890000000000001</v>
      </c>
      <c r="M583" s="14">
        <v>3.4910000000000001</v>
      </c>
      <c r="N583" s="14">
        <v>47.209000000000003</v>
      </c>
      <c r="O583" s="14">
        <v>99.853999999999999</v>
      </c>
      <c r="P583" s="14">
        <v>20.14</v>
      </c>
      <c r="Q583" s="14">
        <v>58.518999999999998</v>
      </c>
      <c r="R583" s="14">
        <v>75.415000000000006</v>
      </c>
      <c r="S583" s="14">
        <v>86.138999999999996</v>
      </c>
      <c r="T583" s="14">
        <v>80.992999999999995</v>
      </c>
      <c r="U583" s="14">
        <v>28.024999999999999</v>
      </c>
      <c r="V583" s="14">
        <v>36.024999999999999</v>
      </c>
      <c r="W583" s="14">
        <v>32.186</v>
      </c>
      <c r="X583" s="14">
        <v>36.119</v>
      </c>
      <c r="Y583" s="14">
        <v>4.5860000000000003</v>
      </c>
      <c r="Z583" s="14">
        <v>19.744</v>
      </c>
      <c r="AA583" s="14">
        <v>68.242999999999995</v>
      </c>
      <c r="AB583" s="14">
        <v>55.125</v>
      </c>
      <c r="AC583" s="14">
        <v>61.420999999999999</v>
      </c>
      <c r="AD583" s="14">
        <v>480.41500000000002</v>
      </c>
      <c r="AE583" s="14">
        <v>425.87400000000002</v>
      </c>
      <c r="AF583" s="14">
        <v>452.07299999999998</v>
      </c>
      <c r="AG583" s="14">
        <v>11.374000000000001</v>
      </c>
      <c r="AH583" s="19">
        <v>7.7347318465152997</v>
      </c>
      <c r="AI583" s="19">
        <v>2.5258198611862599</v>
      </c>
      <c r="AJ583" s="19">
        <v>5.0804816025600203</v>
      </c>
      <c r="AK583" s="14">
        <v>6.4039999999999999</v>
      </c>
      <c r="AL583" s="14">
        <v>1.4179999999999999</v>
      </c>
      <c r="AM583" s="14">
        <v>3.8359999999999999</v>
      </c>
      <c r="AN583" s="14">
        <v>64.247</v>
      </c>
      <c r="AO583" s="14">
        <v>58.670999999999999</v>
      </c>
      <c r="AP583" s="14">
        <v>61.347000000000001</v>
      </c>
      <c r="AQ583" s="14">
        <v>2.7669999999999999</v>
      </c>
      <c r="AR583" s="14">
        <v>1.5129999999999999</v>
      </c>
      <c r="AS583" s="14">
        <v>2.1150000000000002</v>
      </c>
      <c r="AT583" s="14">
        <v>3.5859999999999999</v>
      </c>
      <c r="AU583" s="14">
        <v>1.276</v>
      </c>
      <c r="AV583" s="14">
        <v>2.3849999999999998</v>
      </c>
      <c r="AW583" s="14">
        <v>671.31</v>
      </c>
      <c r="AX583" s="14">
        <v>530.68700000000001</v>
      </c>
      <c r="AY583" s="14">
        <v>598.322</v>
      </c>
      <c r="AZ583" s="14">
        <v>6.7130000000000001</v>
      </c>
      <c r="BA583" s="14">
        <v>5.3070000000000004</v>
      </c>
      <c r="BB583" s="14">
        <v>5.9829999999999997</v>
      </c>
      <c r="BC583" s="14">
        <v>28.689</v>
      </c>
      <c r="BD583" s="14">
        <v>16.465</v>
      </c>
      <c r="BE583" s="14">
        <v>16.902000000000001</v>
      </c>
      <c r="BF583" s="14">
        <v>19.853000000000002</v>
      </c>
      <c r="BG583" s="14">
        <v>49.192</v>
      </c>
      <c r="BH583" s="15">
        <v>6.0544140462405869</v>
      </c>
    </row>
    <row r="584" spans="1:60" ht="15.75" x14ac:dyDescent="0.25">
      <c r="A584" s="21">
        <v>2015</v>
      </c>
      <c r="B584" t="s">
        <v>20</v>
      </c>
      <c r="C584" s="14">
        <v>15.16</v>
      </c>
      <c r="D584" s="14">
        <v>4.4119999999999999</v>
      </c>
      <c r="E584" s="14">
        <v>9.5830000000000002</v>
      </c>
      <c r="F584" s="14">
        <v>11.366</v>
      </c>
      <c r="G584" s="14">
        <v>12.52</v>
      </c>
      <c r="H584" s="14">
        <v>3.6419999999999999</v>
      </c>
      <c r="I584" s="14">
        <v>3.7120000000000002</v>
      </c>
      <c r="J584" s="14">
        <v>3.6789999999999998</v>
      </c>
      <c r="K584" s="14">
        <v>4.266</v>
      </c>
      <c r="L584" s="14">
        <v>2.7080000000000002</v>
      </c>
      <c r="M584" s="14">
        <v>3.4580000000000002</v>
      </c>
      <c r="N584" s="14">
        <v>40.323</v>
      </c>
      <c r="O584" s="14">
        <v>72.549000000000007</v>
      </c>
      <c r="P584" s="14">
        <v>19.353000000000002</v>
      </c>
      <c r="Q584" s="14">
        <v>44.948999999999998</v>
      </c>
      <c r="R584" s="14">
        <v>91.548000000000002</v>
      </c>
      <c r="S584" s="14">
        <v>93.509</v>
      </c>
      <c r="T584" s="14">
        <v>92.564999999999998</v>
      </c>
      <c r="U584" s="14">
        <v>17.128</v>
      </c>
      <c r="V584" s="14">
        <v>21.696000000000002</v>
      </c>
      <c r="W584" s="14">
        <v>19.498000000000001</v>
      </c>
      <c r="X584" s="14">
        <v>17.423999999999999</v>
      </c>
      <c r="Y584" s="14">
        <v>2.7690000000000001</v>
      </c>
      <c r="Z584" s="14">
        <v>9.82</v>
      </c>
      <c r="AA584" s="14">
        <v>66.873000000000005</v>
      </c>
      <c r="AB584" s="14">
        <v>53.585999999999999</v>
      </c>
      <c r="AC584" s="14">
        <v>59.978999999999999</v>
      </c>
      <c r="AD584" s="14">
        <v>463.089</v>
      </c>
      <c r="AE584" s="14">
        <v>407.904</v>
      </c>
      <c r="AF584" s="14">
        <v>434.47199999999998</v>
      </c>
      <c r="AG584" s="14">
        <v>8.7940000000000005</v>
      </c>
      <c r="AH584" s="19">
        <v>8.7907183538365601</v>
      </c>
      <c r="AI584" s="19">
        <v>4.1611496757216102</v>
      </c>
      <c r="AJ584" s="19">
        <v>6.4579518144538204</v>
      </c>
      <c r="AK584" s="14">
        <v>6.3659999999999997</v>
      </c>
      <c r="AL584" s="14">
        <v>2.2519999999999998</v>
      </c>
      <c r="AM584" s="14">
        <v>4.2309999999999999</v>
      </c>
      <c r="AN584" s="14">
        <v>60.277000000000001</v>
      </c>
      <c r="AO584" s="14">
        <v>47.652000000000001</v>
      </c>
      <c r="AP584" s="14">
        <v>53.726999999999997</v>
      </c>
      <c r="AQ584" s="14">
        <v>1.6080000000000001</v>
      </c>
      <c r="AR584" s="14">
        <v>0.60899999999999999</v>
      </c>
      <c r="AS584" s="14">
        <v>1.089</v>
      </c>
      <c r="AT584" s="14">
        <v>5.0199999999999996</v>
      </c>
      <c r="AU584" s="14">
        <v>0.7</v>
      </c>
      <c r="AV584" s="14">
        <v>2.7789999999999999</v>
      </c>
      <c r="AW584" s="14">
        <v>606.90800000000002</v>
      </c>
      <c r="AX584" s="14">
        <v>487.476</v>
      </c>
      <c r="AY584" s="14">
        <v>544.95699999999999</v>
      </c>
      <c r="AZ584" s="14">
        <v>6.069</v>
      </c>
      <c r="BA584" s="14">
        <v>4.875</v>
      </c>
      <c r="BB584" s="14">
        <v>5.45</v>
      </c>
      <c r="BC584" s="14">
        <v>24.972999999999999</v>
      </c>
      <c r="BD584" s="14">
        <v>6.6379999999999999</v>
      </c>
      <c r="BE584" s="14">
        <v>14.276999999999999</v>
      </c>
      <c r="BF584" s="14">
        <v>17.193000000000001</v>
      </c>
      <c r="BG584" s="14">
        <v>32.302</v>
      </c>
      <c r="BH584" s="15">
        <v>8.1642870986497833</v>
      </c>
    </row>
    <row r="585" spans="1:60" ht="15.75" x14ac:dyDescent="0.25">
      <c r="A585" s="21">
        <v>2015</v>
      </c>
      <c r="B585" t="s">
        <v>30</v>
      </c>
      <c r="C585" s="14">
        <v>16.227</v>
      </c>
      <c r="D585" s="14">
        <v>4.76</v>
      </c>
      <c r="E585" s="14">
        <v>10.443</v>
      </c>
      <c r="F585" s="14">
        <v>6.0529999999999999</v>
      </c>
      <c r="G585" s="14">
        <v>13.835000000000001</v>
      </c>
      <c r="H585" s="14">
        <v>4.54</v>
      </c>
      <c r="I585" s="14">
        <v>3.5470000000000002</v>
      </c>
      <c r="J585" s="14">
        <v>4.0350000000000001</v>
      </c>
      <c r="K585" s="14">
        <v>4.7329999999999997</v>
      </c>
      <c r="L585" s="14">
        <v>3.36</v>
      </c>
      <c r="M585" s="14">
        <v>4.0350000000000001</v>
      </c>
      <c r="N585" s="14">
        <v>32.823999999999998</v>
      </c>
      <c r="O585" s="14">
        <v>70.801000000000002</v>
      </c>
      <c r="P585" s="14">
        <v>17.454000000000001</v>
      </c>
      <c r="Q585" s="14">
        <v>43.813000000000002</v>
      </c>
      <c r="R585" s="14">
        <v>56.601999999999997</v>
      </c>
      <c r="S585" s="14">
        <v>56.283000000000001</v>
      </c>
      <c r="T585" s="14">
        <v>56.44</v>
      </c>
      <c r="U585" s="14">
        <v>10.335000000000001</v>
      </c>
      <c r="V585" s="14">
        <v>14.468</v>
      </c>
      <c r="W585" s="14">
        <v>12.436999999999999</v>
      </c>
      <c r="X585" s="14">
        <v>11.301</v>
      </c>
      <c r="Y585" s="14">
        <v>1.96</v>
      </c>
      <c r="Z585" s="14">
        <v>6.5979999999999999</v>
      </c>
      <c r="AA585" s="14">
        <v>65.682000000000002</v>
      </c>
      <c r="AB585" s="14">
        <v>48.256</v>
      </c>
      <c r="AC585" s="14">
        <v>56.82</v>
      </c>
      <c r="AD585" s="14">
        <v>368.49400000000003</v>
      </c>
      <c r="AE585" s="14">
        <v>311.37799999999999</v>
      </c>
      <c r="AF585" s="14">
        <v>339.447</v>
      </c>
      <c r="AG585" s="14">
        <v>6.8579999999999997</v>
      </c>
      <c r="AH585" s="19">
        <v>11.463688765834201</v>
      </c>
      <c r="AI585" s="19">
        <v>3.0321713378950701</v>
      </c>
      <c r="AJ585" s="19">
        <v>7.2770798333297799</v>
      </c>
      <c r="AK585" s="14">
        <v>8.6929999999999996</v>
      </c>
      <c r="AL585" s="14">
        <v>1.867</v>
      </c>
      <c r="AM585" s="14">
        <v>5.2220000000000004</v>
      </c>
      <c r="AN585" s="14">
        <v>47.426000000000002</v>
      </c>
      <c r="AO585" s="14">
        <v>34.255000000000003</v>
      </c>
      <c r="AP585" s="14">
        <v>40.728000000000002</v>
      </c>
      <c r="AQ585" s="14">
        <v>1.5449999999999999</v>
      </c>
      <c r="AR585" s="14">
        <v>0.84</v>
      </c>
      <c r="AS585" s="14">
        <v>1.1870000000000001</v>
      </c>
      <c r="AT585" s="14">
        <v>4.25</v>
      </c>
      <c r="AU585" s="14">
        <v>0.93300000000000005</v>
      </c>
      <c r="AV585" s="14">
        <v>2.5630000000000002</v>
      </c>
      <c r="AW585" s="14">
        <v>491.55099999999999</v>
      </c>
      <c r="AX585" s="14">
        <v>367.94200000000001</v>
      </c>
      <c r="AY585" s="14">
        <v>428.83100000000002</v>
      </c>
      <c r="AZ585" s="14">
        <v>4.9160000000000004</v>
      </c>
      <c r="BA585" s="14">
        <v>3.6789999999999998</v>
      </c>
      <c r="BB585" s="14">
        <v>4.2880000000000003</v>
      </c>
      <c r="BC585" s="14">
        <v>7.944</v>
      </c>
      <c r="BD585" s="14">
        <v>1.986</v>
      </c>
      <c r="BE585" s="14">
        <v>11.004</v>
      </c>
      <c r="BF585" s="14">
        <v>12.992000000000001</v>
      </c>
      <c r="BG585" s="14">
        <v>14.904</v>
      </c>
      <c r="BH585" s="15">
        <v>7.1043545221948978</v>
      </c>
    </row>
    <row r="586" spans="1:60" ht="15.75" x14ac:dyDescent="0.25">
      <c r="A586" s="21">
        <v>2015</v>
      </c>
      <c r="B586" t="s">
        <v>21</v>
      </c>
      <c r="C586" s="14">
        <v>14.516999999999999</v>
      </c>
      <c r="D586" s="14">
        <v>3.1179999999999999</v>
      </c>
      <c r="E586" s="14">
        <v>8.8740000000000006</v>
      </c>
      <c r="F586" s="14">
        <v>13.951000000000001</v>
      </c>
      <c r="G586" s="14">
        <v>14.44</v>
      </c>
      <c r="H586" s="14">
        <v>2.6739999999999999</v>
      </c>
      <c r="I586" s="14">
        <v>1.6890000000000001</v>
      </c>
      <c r="J586" s="14">
        <v>2.1859999999999999</v>
      </c>
      <c r="K586" s="14">
        <v>4.5839999999999996</v>
      </c>
      <c r="L586" s="14">
        <v>3.7669999999999999</v>
      </c>
      <c r="M586" s="14">
        <v>4.18</v>
      </c>
      <c r="N586" s="14">
        <v>23.562000000000001</v>
      </c>
      <c r="O586" s="14">
        <v>80.097999999999999</v>
      </c>
      <c r="P586" s="14">
        <v>17.927</v>
      </c>
      <c r="Q586" s="14">
        <v>49.322000000000003</v>
      </c>
      <c r="R586" s="14">
        <v>50.682000000000002</v>
      </c>
      <c r="S586" s="14">
        <v>54.56</v>
      </c>
      <c r="T586" s="14">
        <v>52.601999999999997</v>
      </c>
      <c r="U586" s="14">
        <v>8.4049999999999994</v>
      </c>
      <c r="V586" s="14">
        <v>11.042</v>
      </c>
      <c r="W586" s="14">
        <v>9.7100000000000009</v>
      </c>
      <c r="X586" s="14">
        <v>15.79</v>
      </c>
      <c r="Y586" s="14">
        <v>2.8580000000000001</v>
      </c>
      <c r="Z586" s="14">
        <v>9.3889999999999993</v>
      </c>
      <c r="AA586" s="14">
        <v>39.094000000000001</v>
      </c>
      <c r="AB586" s="14">
        <v>21.303999999999998</v>
      </c>
      <c r="AC586" s="14">
        <v>30.288</v>
      </c>
      <c r="AD586" s="14">
        <v>291.35700000000003</v>
      </c>
      <c r="AE586" s="14">
        <v>238.11500000000001</v>
      </c>
      <c r="AF586" s="14">
        <v>265.00099999999998</v>
      </c>
      <c r="AG586" s="14">
        <v>4.4569999999999999</v>
      </c>
      <c r="AH586" s="19">
        <v>12.0926493033654</v>
      </c>
      <c r="AI586" s="19">
        <v>5.7489144696795504</v>
      </c>
      <c r="AJ586" s="19">
        <v>8.9748852793599205</v>
      </c>
      <c r="AK586" s="14">
        <v>14.007999999999999</v>
      </c>
      <c r="AL586" s="14">
        <v>3.8969999999999998</v>
      </c>
      <c r="AM586" s="14">
        <v>9.0030000000000001</v>
      </c>
      <c r="AN586" s="14">
        <v>61.378</v>
      </c>
      <c r="AO586" s="14">
        <v>34.944000000000003</v>
      </c>
      <c r="AP586" s="14">
        <v>48.292999999999999</v>
      </c>
      <c r="AQ586" s="14">
        <v>3.5659999999999998</v>
      </c>
      <c r="AR586" s="14">
        <v>1.429</v>
      </c>
      <c r="AS586" s="14">
        <v>2.508</v>
      </c>
      <c r="AT586" s="14">
        <v>15.663</v>
      </c>
      <c r="AU586" s="14">
        <v>3.5070000000000001</v>
      </c>
      <c r="AV586" s="14">
        <v>9.6460000000000008</v>
      </c>
      <c r="AW586" s="14">
        <v>440.47300000000001</v>
      </c>
      <c r="AX586" s="14">
        <v>296.05200000000002</v>
      </c>
      <c r="AY586" s="14">
        <v>368.98200000000003</v>
      </c>
      <c r="AZ586" s="14">
        <v>4.4050000000000002</v>
      </c>
      <c r="BA586" s="14">
        <v>2.9609999999999999</v>
      </c>
      <c r="BB586" s="14">
        <v>3.69</v>
      </c>
      <c r="BC586" s="14">
        <v>25.431000000000001</v>
      </c>
      <c r="BD586" s="14">
        <v>10.997</v>
      </c>
      <c r="BE586" s="14">
        <v>11.571999999999999</v>
      </c>
      <c r="BF586" s="14">
        <v>13.747999999999999</v>
      </c>
      <c r="BG586" s="14">
        <v>20.725999999999999</v>
      </c>
      <c r="BH586" s="15">
        <v>7.3232236001243569</v>
      </c>
    </row>
    <row r="587" spans="1:60" ht="15.75" x14ac:dyDescent="0.25">
      <c r="A587" s="21">
        <v>2015</v>
      </c>
      <c r="B587" t="s">
        <v>22</v>
      </c>
      <c r="C587" s="14">
        <v>17.442</v>
      </c>
      <c r="D587" s="14">
        <v>4.6379999999999999</v>
      </c>
      <c r="E587" s="14">
        <v>10.893000000000001</v>
      </c>
      <c r="F587" s="14">
        <v>12.561999999999999</v>
      </c>
      <c r="G587" s="14">
        <v>14.917999999999999</v>
      </c>
      <c r="H587" s="14">
        <v>4.1210000000000004</v>
      </c>
      <c r="I587" s="14">
        <v>4.4269999999999996</v>
      </c>
      <c r="J587" s="14">
        <v>4.2779999999999996</v>
      </c>
      <c r="K587" s="14">
        <v>5.74</v>
      </c>
      <c r="L587" s="14">
        <v>3.8650000000000002</v>
      </c>
      <c r="M587" s="14">
        <v>4.7809999999999997</v>
      </c>
      <c r="N587" s="14">
        <v>47.006</v>
      </c>
      <c r="O587" s="14">
        <v>75.876999999999995</v>
      </c>
      <c r="P587" s="14">
        <v>19.186</v>
      </c>
      <c r="Q587" s="14">
        <v>47.021999999999998</v>
      </c>
      <c r="R587" s="14">
        <v>63.219000000000001</v>
      </c>
      <c r="S587" s="14">
        <v>66.552999999999997</v>
      </c>
      <c r="T587" s="14">
        <v>64.924000000000007</v>
      </c>
      <c r="U587" s="14">
        <v>18.545999999999999</v>
      </c>
      <c r="V587" s="14">
        <v>21.646000000000001</v>
      </c>
      <c r="W587" s="14">
        <v>20.132000000000001</v>
      </c>
      <c r="X587" s="14">
        <v>16.044</v>
      </c>
      <c r="Y587" s="14">
        <v>2.6709999999999998</v>
      </c>
      <c r="Z587" s="14">
        <v>9.3109999999999999</v>
      </c>
      <c r="AA587" s="14">
        <v>79.557000000000002</v>
      </c>
      <c r="AB587" s="14">
        <v>53.692</v>
      </c>
      <c r="AC587" s="14">
        <v>66.325999999999993</v>
      </c>
      <c r="AD587" s="14">
        <v>434.214</v>
      </c>
      <c r="AE587" s="14">
        <v>372.61200000000002</v>
      </c>
      <c r="AF587" s="14">
        <v>402.73899999999998</v>
      </c>
      <c r="AG587" s="14">
        <v>11.555</v>
      </c>
      <c r="AH587" s="19">
        <v>13.2815612865927</v>
      </c>
      <c r="AI587" s="19">
        <v>2.7264512510516301</v>
      </c>
      <c r="AJ587" s="19">
        <v>7.9962866025143402</v>
      </c>
      <c r="AK587" s="14">
        <v>10.23</v>
      </c>
      <c r="AL587" s="14">
        <v>1.7569999999999999</v>
      </c>
      <c r="AM587" s="14">
        <v>5.8959999999999999</v>
      </c>
      <c r="AN587" s="14">
        <v>50.854999999999997</v>
      </c>
      <c r="AO587" s="14">
        <v>43.151000000000003</v>
      </c>
      <c r="AP587" s="14">
        <v>47.021999999999998</v>
      </c>
      <c r="AQ587" s="14">
        <v>2.4289999999999998</v>
      </c>
      <c r="AR587" s="14">
        <v>0.77300000000000002</v>
      </c>
      <c r="AS587" s="14">
        <v>1.5820000000000001</v>
      </c>
      <c r="AT587" s="14">
        <v>3.5329999999999999</v>
      </c>
      <c r="AU587" s="14">
        <v>1.1950000000000001</v>
      </c>
      <c r="AV587" s="14">
        <v>2.3370000000000002</v>
      </c>
      <c r="AW587" s="14">
        <v>574.04600000000005</v>
      </c>
      <c r="AX587" s="14">
        <v>446.54500000000002</v>
      </c>
      <c r="AY587" s="14">
        <v>509.149</v>
      </c>
      <c r="AZ587" s="14">
        <v>5.74</v>
      </c>
      <c r="BA587" s="14">
        <v>4.4649999999999999</v>
      </c>
      <c r="BB587" s="14">
        <v>5.0910000000000002</v>
      </c>
      <c r="BC587" s="14">
        <v>17.588000000000001</v>
      </c>
      <c r="BD587" s="14">
        <v>7.0350000000000001</v>
      </c>
      <c r="BE587" s="14">
        <v>15.502000000000001</v>
      </c>
      <c r="BF587" s="14">
        <v>17.588000000000001</v>
      </c>
      <c r="BG587" s="14">
        <v>32.722999999999999</v>
      </c>
      <c r="BH587" s="15">
        <v>6.2581806282722514</v>
      </c>
    </row>
    <row r="588" spans="1:60" ht="15.75" x14ac:dyDescent="0.25">
      <c r="A588" s="21">
        <v>2015</v>
      </c>
      <c r="B588" t="s">
        <v>23</v>
      </c>
      <c r="C588" s="14">
        <v>31.265999999999998</v>
      </c>
      <c r="D588" s="14">
        <v>8.2919999999999998</v>
      </c>
      <c r="E588" s="14">
        <v>19.704999999999998</v>
      </c>
      <c r="F588" s="14">
        <v>10.619</v>
      </c>
      <c r="G588" s="14">
        <v>22.550999999999998</v>
      </c>
      <c r="H588" s="14">
        <v>4.2670000000000003</v>
      </c>
      <c r="I588" s="14">
        <v>5.133</v>
      </c>
      <c r="J588" s="14">
        <v>4.7030000000000003</v>
      </c>
      <c r="K588" s="14">
        <v>17.2</v>
      </c>
      <c r="L588" s="14">
        <v>5.33</v>
      </c>
      <c r="M588" s="14">
        <v>11.227</v>
      </c>
      <c r="N588" s="14">
        <v>58.787999999999997</v>
      </c>
      <c r="O588" s="14">
        <v>146.66499999999999</v>
      </c>
      <c r="P588" s="14">
        <v>24.085999999999999</v>
      </c>
      <c r="Q588" s="14">
        <v>85.144000000000005</v>
      </c>
      <c r="R588" s="14">
        <v>57.999000000000002</v>
      </c>
      <c r="S588" s="14">
        <v>56.069000000000003</v>
      </c>
      <c r="T588" s="14">
        <v>57.027999999999999</v>
      </c>
      <c r="U588" s="14">
        <v>15.333</v>
      </c>
      <c r="V588" s="14">
        <v>19.873999999999999</v>
      </c>
      <c r="W588" s="14">
        <v>17.617999999999999</v>
      </c>
      <c r="X588" s="14">
        <v>68.933000000000007</v>
      </c>
      <c r="Y588" s="14">
        <v>3.5539999999999998</v>
      </c>
      <c r="Z588" s="14">
        <v>36.197000000000003</v>
      </c>
      <c r="AA588" s="14">
        <v>88.266000000000005</v>
      </c>
      <c r="AB588" s="14">
        <v>60.082999999999998</v>
      </c>
      <c r="AC588" s="14">
        <v>74.082999999999998</v>
      </c>
      <c r="AD588" s="14">
        <v>401.596</v>
      </c>
      <c r="AE588" s="14">
        <v>335.62299999999999</v>
      </c>
      <c r="AF588" s="14">
        <v>368.39600000000002</v>
      </c>
      <c r="AG588" s="14">
        <v>14.733000000000001</v>
      </c>
      <c r="AH588" s="19">
        <v>6.3112302030232597</v>
      </c>
      <c r="AI588" s="19">
        <v>1.4850455908996401</v>
      </c>
      <c r="AJ588" s="19">
        <v>3.9331510668443599</v>
      </c>
      <c r="AK588" s="14">
        <v>8.3330000000000002</v>
      </c>
      <c r="AL588" s="14">
        <v>1.119</v>
      </c>
      <c r="AM588" s="14">
        <v>4.7030000000000003</v>
      </c>
      <c r="AN588" s="14">
        <v>50.198999999999998</v>
      </c>
      <c r="AO588" s="14">
        <v>43.499000000000002</v>
      </c>
      <c r="AP588" s="14">
        <v>46.828000000000003</v>
      </c>
      <c r="AQ588" s="14">
        <v>3.867</v>
      </c>
      <c r="AR588" s="14">
        <v>1.119</v>
      </c>
      <c r="AS588" s="14">
        <v>2.484</v>
      </c>
      <c r="AT588" s="14">
        <v>3.9329999999999998</v>
      </c>
      <c r="AU588" s="14">
        <v>1.514</v>
      </c>
      <c r="AV588" s="14">
        <v>2.7160000000000002</v>
      </c>
      <c r="AW588" s="14">
        <v>605.79399999999998</v>
      </c>
      <c r="AX588" s="14">
        <v>412.29</v>
      </c>
      <c r="AY588" s="14">
        <v>508.58100000000002</v>
      </c>
      <c r="AZ588" s="14">
        <v>6.0579999999999998</v>
      </c>
      <c r="BA588" s="14">
        <v>4.1230000000000002</v>
      </c>
      <c r="BB588" s="14">
        <v>5.0860000000000003</v>
      </c>
      <c r="BC588" s="14">
        <v>16.791</v>
      </c>
      <c r="BD588" s="14">
        <v>3.0529999999999999</v>
      </c>
      <c r="BE588" s="14">
        <v>10.811</v>
      </c>
      <c r="BF588" s="14">
        <v>13.045999999999999</v>
      </c>
      <c r="BG588" s="14">
        <v>24.385000000000002</v>
      </c>
      <c r="BH588" s="15">
        <v>7.2343019711440757</v>
      </c>
    </row>
    <row r="589" spans="1:60" ht="15.75" x14ac:dyDescent="0.25">
      <c r="A589" s="21">
        <v>2015</v>
      </c>
      <c r="B589" t="s">
        <v>24</v>
      </c>
      <c r="C589" s="14">
        <v>16.239000000000001</v>
      </c>
      <c r="D589" s="14">
        <v>4.1319999999999997</v>
      </c>
      <c r="E589" s="14">
        <v>10.175000000000001</v>
      </c>
      <c r="F589" s="14">
        <v>13.565</v>
      </c>
      <c r="G589" s="14">
        <v>29.263999999999999</v>
      </c>
      <c r="H589" s="14">
        <v>7.3940000000000001</v>
      </c>
      <c r="I589" s="14">
        <v>6.1289999999999996</v>
      </c>
      <c r="J589" s="14">
        <v>6.76</v>
      </c>
      <c r="K589" s="14">
        <v>15.41</v>
      </c>
      <c r="L589" s="14">
        <v>6.5419999999999998</v>
      </c>
      <c r="M589" s="14">
        <v>10.968</v>
      </c>
      <c r="N589" s="14">
        <v>51.36</v>
      </c>
      <c r="O589" s="14">
        <v>108.352</v>
      </c>
      <c r="P589" s="14">
        <v>24.103000000000002</v>
      </c>
      <c r="Q589" s="14">
        <v>66.361999999999995</v>
      </c>
      <c r="R589" s="14">
        <v>63.296999999999997</v>
      </c>
      <c r="S589" s="14">
        <v>64.113</v>
      </c>
      <c r="T589" s="14">
        <v>63.706000000000003</v>
      </c>
      <c r="U589" s="14">
        <v>19.556000000000001</v>
      </c>
      <c r="V589" s="14">
        <v>18.869</v>
      </c>
      <c r="W589" s="14">
        <v>19.212</v>
      </c>
      <c r="X589" s="14">
        <v>34.826999999999998</v>
      </c>
      <c r="Y589" s="14">
        <v>4.5449999999999999</v>
      </c>
      <c r="Z589" s="14">
        <v>19.832999999999998</v>
      </c>
      <c r="AA589" s="14">
        <v>121.68899999999999</v>
      </c>
      <c r="AB589" s="14">
        <v>74.305000000000007</v>
      </c>
      <c r="AC589" s="14">
        <v>97.956000000000003</v>
      </c>
      <c r="AD589" s="14">
        <v>483.09199999999998</v>
      </c>
      <c r="AE589" s="14">
        <v>392.52800000000002</v>
      </c>
      <c r="AF589" s="14">
        <v>437.73200000000003</v>
      </c>
      <c r="AG589" s="14">
        <v>12.507</v>
      </c>
      <c r="AH589" s="19">
        <v>12.993053424046201</v>
      </c>
      <c r="AI589" s="19">
        <v>1.7423862560572101</v>
      </c>
      <c r="AJ589" s="19">
        <v>7.4456894231117996</v>
      </c>
      <c r="AK589" s="14">
        <v>14.994999999999999</v>
      </c>
      <c r="AL589" s="14">
        <v>2.2040000000000002</v>
      </c>
      <c r="AM589" s="14">
        <v>8.5879999999999992</v>
      </c>
      <c r="AN589" s="14">
        <v>69.930999999999997</v>
      </c>
      <c r="AO589" s="14">
        <v>51.304000000000002</v>
      </c>
      <c r="AP589" s="14">
        <v>60.704999999999998</v>
      </c>
      <c r="AQ589" s="14">
        <v>6.4960000000000004</v>
      </c>
      <c r="AR589" s="14">
        <v>1.5149999999999999</v>
      </c>
      <c r="AS589" s="14">
        <v>4.0010000000000003</v>
      </c>
      <c r="AT589" s="14">
        <v>6.9790000000000001</v>
      </c>
      <c r="AU589" s="14">
        <v>1.1020000000000001</v>
      </c>
      <c r="AV589" s="14">
        <v>4.0359999999999996</v>
      </c>
      <c r="AW589" s="14">
        <v>666.21199999999999</v>
      </c>
      <c r="AX589" s="14">
        <v>472.13600000000002</v>
      </c>
      <c r="AY589" s="14">
        <v>569.35199999999998</v>
      </c>
      <c r="AZ589" s="14">
        <v>6.6619999999999999</v>
      </c>
      <c r="BA589" s="14">
        <v>4.7210000000000001</v>
      </c>
      <c r="BB589" s="14">
        <v>5.694</v>
      </c>
      <c r="BC589" s="14">
        <v>13.557</v>
      </c>
      <c r="BD589" s="14">
        <v>4.7850000000000001</v>
      </c>
      <c r="BE589" s="14">
        <v>11.412000000000001</v>
      </c>
      <c r="BF589" s="14">
        <v>13.912000000000001</v>
      </c>
      <c r="BG589" s="14">
        <v>36.329000000000001</v>
      </c>
      <c r="BH589" s="15">
        <v>7.0308159165705</v>
      </c>
    </row>
    <row r="590" spans="1:60" ht="15.75" x14ac:dyDescent="0.25">
      <c r="A590" s="21">
        <v>2015</v>
      </c>
      <c r="B590" t="s">
        <v>25</v>
      </c>
      <c r="C590" s="14">
        <v>29.053999999999998</v>
      </c>
      <c r="D590" s="14">
        <v>5.4059999999999997</v>
      </c>
      <c r="E590" s="14">
        <v>17.045999999999999</v>
      </c>
      <c r="F590" s="14">
        <v>9.6229999999999993</v>
      </c>
      <c r="G590" s="14">
        <v>14.734999999999999</v>
      </c>
      <c r="H590" s="14">
        <v>3.33</v>
      </c>
      <c r="I590" s="14">
        <v>3.55</v>
      </c>
      <c r="J590" s="14">
        <v>3.4420000000000002</v>
      </c>
      <c r="K590" s="14">
        <v>5.2450000000000001</v>
      </c>
      <c r="L590" s="14">
        <v>3.47</v>
      </c>
      <c r="M590" s="14">
        <v>4.343</v>
      </c>
      <c r="N590" s="14">
        <v>42.506</v>
      </c>
      <c r="O590" s="14">
        <v>108.557</v>
      </c>
      <c r="P590" s="14">
        <v>19.446999999999999</v>
      </c>
      <c r="Q590" s="14">
        <v>63.347999999999999</v>
      </c>
      <c r="R590" s="14">
        <v>87.495000000000005</v>
      </c>
      <c r="S590" s="14">
        <v>99.412999999999997</v>
      </c>
      <c r="T590" s="14">
        <v>93.546999999999997</v>
      </c>
      <c r="U590" s="14">
        <v>19.314</v>
      </c>
      <c r="V590" s="14">
        <v>19.850000000000001</v>
      </c>
      <c r="W590" s="14">
        <v>19.585999999999999</v>
      </c>
      <c r="X590" s="14">
        <v>26.056999999999999</v>
      </c>
      <c r="Y590" s="14">
        <v>2.8239999999999998</v>
      </c>
      <c r="Z590" s="14">
        <v>14.259</v>
      </c>
      <c r="AA590" s="14">
        <v>78.254000000000005</v>
      </c>
      <c r="AB590" s="14">
        <v>51.804000000000002</v>
      </c>
      <c r="AC590" s="14">
        <v>64.822999999999993</v>
      </c>
      <c r="AD590" s="14">
        <v>415.91399999999999</v>
      </c>
      <c r="AE590" s="14">
        <v>363.92200000000003</v>
      </c>
      <c r="AF590" s="14">
        <v>389.512</v>
      </c>
      <c r="AG590" s="14">
        <v>9.657</v>
      </c>
      <c r="AH590" s="19">
        <v>12.580792275393501</v>
      </c>
      <c r="AI590" s="19">
        <v>4.4525480819535996</v>
      </c>
      <c r="AJ590" s="19">
        <v>8.4982287902100406</v>
      </c>
      <c r="AK590" s="14">
        <v>11.071999999999999</v>
      </c>
      <c r="AL590" s="14">
        <v>2.9860000000000002</v>
      </c>
      <c r="AM590" s="14">
        <v>6.9660000000000002</v>
      </c>
      <c r="AN590" s="14">
        <v>69.263000000000005</v>
      </c>
      <c r="AO590" s="14">
        <v>39.780999999999999</v>
      </c>
      <c r="AP590" s="14">
        <v>54.292000000000002</v>
      </c>
      <c r="AQ590" s="14">
        <v>3.2469999999999999</v>
      </c>
      <c r="AR590" s="14">
        <v>1.0489999999999999</v>
      </c>
      <c r="AS590" s="14">
        <v>2.1309999999999998</v>
      </c>
      <c r="AT590" s="14">
        <v>16.983000000000001</v>
      </c>
      <c r="AU590" s="14">
        <v>3.55</v>
      </c>
      <c r="AV590" s="14">
        <v>10.162000000000001</v>
      </c>
      <c r="AW590" s="14">
        <v>606.30499999999995</v>
      </c>
      <c r="AX590" s="14">
        <v>434.28500000000003</v>
      </c>
      <c r="AY590" s="14">
        <v>518.995</v>
      </c>
      <c r="AZ590" s="14">
        <v>6.0629999999999997</v>
      </c>
      <c r="BA590" s="14">
        <v>4.343</v>
      </c>
      <c r="BB590" s="14">
        <v>5.19</v>
      </c>
      <c r="BC590" s="14">
        <v>15.557</v>
      </c>
      <c r="BD590" s="14">
        <v>3.3639999999999999</v>
      </c>
      <c r="BE590" s="14">
        <v>14.718</v>
      </c>
      <c r="BF590" s="14">
        <v>16.88</v>
      </c>
      <c r="BG590" s="14">
        <v>41.652999999999999</v>
      </c>
      <c r="BH590" s="15">
        <v>10.195176134560457</v>
      </c>
    </row>
    <row r="591" spans="1:60" ht="15.75" x14ac:dyDescent="0.25">
      <c r="A591" s="21">
        <v>2015</v>
      </c>
      <c r="B591" t="s">
        <v>26</v>
      </c>
      <c r="C591" s="14">
        <v>19.501000000000001</v>
      </c>
      <c r="D591" s="14">
        <v>5.5460000000000003</v>
      </c>
      <c r="E591" s="14">
        <v>12.513999999999999</v>
      </c>
      <c r="F591" s="14">
        <v>13.913</v>
      </c>
      <c r="G591" s="14">
        <v>21.574999999999999</v>
      </c>
      <c r="H591" s="14">
        <v>6.2309999999999999</v>
      </c>
      <c r="I591" s="14">
        <v>4.4710000000000001</v>
      </c>
      <c r="J591" s="14">
        <v>5.343</v>
      </c>
      <c r="K591" s="14">
        <v>9.8659999999999997</v>
      </c>
      <c r="L591" s="14">
        <v>4.641</v>
      </c>
      <c r="M591" s="14">
        <v>7.2279999999999998</v>
      </c>
      <c r="N591" s="14">
        <v>49.917999999999999</v>
      </c>
      <c r="O591" s="14">
        <v>98.081999999999994</v>
      </c>
      <c r="P591" s="14">
        <v>22.469000000000001</v>
      </c>
      <c r="Q591" s="14">
        <v>60.883000000000003</v>
      </c>
      <c r="R591" s="14">
        <v>85.677999999999997</v>
      </c>
      <c r="S591" s="14">
        <v>85.29</v>
      </c>
      <c r="T591" s="14">
        <v>85.481999999999999</v>
      </c>
      <c r="U591" s="14">
        <v>16.731999999999999</v>
      </c>
      <c r="V591" s="14">
        <v>19.751999999999999</v>
      </c>
      <c r="W591" s="14">
        <v>18.256</v>
      </c>
      <c r="X591" s="14">
        <v>32.366999999999997</v>
      </c>
      <c r="Y591" s="14">
        <v>4.4710000000000001</v>
      </c>
      <c r="Z591" s="14">
        <v>19.027999999999999</v>
      </c>
      <c r="AA591" s="14">
        <v>99.352000000000004</v>
      </c>
      <c r="AB591" s="14">
        <v>67.009</v>
      </c>
      <c r="AC591" s="14">
        <v>83.052999999999997</v>
      </c>
      <c r="AD591" s="14">
        <v>450.024</v>
      </c>
      <c r="AE591" s="14">
        <v>388.36</v>
      </c>
      <c r="AF591" s="14">
        <v>419.03800000000001</v>
      </c>
      <c r="AG591" s="14">
        <v>12.289</v>
      </c>
      <c r="AH591" s="19">
        <v>5.28539533155445</v>
      </c>
      <c r="AI591" s="19">
        <v>2.1514487524907202</v>
      </c>
      <c r="AJ591" s="19">
        <v>3.7440806898224501</v>
      </c>
      <c r="AK591" s="14">
        <v>7.27</v>
      </c>
      <c r="AL591" s="14">
        <v>1.302</v>
      </c>
      <c r="AM591" s="14">
        <v>4.2569999999999997</v>
      </c>
      <c r="AN591" s="14">
        <v>53.195</v>
      </c>
      <c r="AO591" s="14">
        <v>41.314999999999998</v>
      </c>
      <c r="AP591" s="14">
        <v>47.198</v>
      </c>
      <c r="AQ591" s="14">
        <v>3.2309999999999999</v>
      </c>
      <c r="AR591" s="14">
        <v>1.9810000000000001</v>
      </c>
      <c r="AS591" s="14">
        <v>2.6</v>
      </c>
      <c r="AT591" s="14">
        <v>9.2309999999999999</v>
      </c>
      <c r="AU591" s="14">
        <v>2.3769999999999998</v>
      </c>
      <c r="AV591" s="14">
        <v>5.7709999999999999</v>
      </c>
      <c r="AW591" s="14">
        <v>608.45600000000002</v>
      </c>
      <c r="AX591" s="14">
        <v>459.27499999999998</v>
      </c>
      <c r="AY591" s="14">
        <v>534.26199999999994</v>
      </c>
      <c r="AZ591" s="14">
        <v>6.085</v>
      </c>
      <c r="BA591" s="14">
        <v>4.593</v>
      </c>
      <c r="BB591" s="14">
        <v>5.343</v>
      </c>
      <c r="BC591" s="14">
        <v>6.8949999999999996</v>
      </c>
      <c r="BD591" s="14">
        <v>1.6419999999999999</v>
      </c>
      <c r="BE591" s="14">
        <v>12.433999999999999</v>
      </c>
      <c r="BF591" s="14">
        <v>14.069000000000001</v>
      </c>
      <c r="BG591" s="14">
        <v>32.012</v>
      </c>
      <c r="BH591" s="15">
        <v>8.5254077368917649</v>
      </c>
    </row>
    <row r="592" spans="1:60" ht="15.75" x14ac:dyDescent="0.25">
      <c r="A592" s="21">
        <v>2015</v>
      </c>
      <c r="B592" t="s">
        <v>27</v>
      </c>
      <c r="C592" s="14">
        <v>13.074</v>
      </c>
      <c r="D592" s="14">
        <v>3.1309999999999998</v>
      </c>
      <c r="E592" s="14">
        <v>7.9660000000000002</v>
      </c>
      <c r="F592" s="14">
        <v>10.285</v>
      </c>
      <c r="G592" s="14">
        <v>11.673999999999999</v>
      </c>
      <c r="H592" s="14">
        <v>3.9380000000000002</v>
      </c>
      <c r="I592" s="14">
        <v>2.5350000000000001</v>
      </c>
      <c r="J592" s="14">
        <v>3.2170000000000001</v>
      </c>
      <c r="K592" s="14">
        <v>3.9380000000000002</v>
      </c>
      <c r="L592" s="14">
        <v>3.7280000000000002</v>
      </c>
      <c r="M592" s="14">
        <v>3.83</v>
      </c>
      <c r="N592" s="14">
        <v>32.920999999999999</v>
      </c>
      <c r="O592" s="14">
        <v>70.724000000000004</v>
      </c>
      <c r="P592" s="14">
        <v>22.962</v>
      </c>
      <c r="Q592" s="14">
        <v>46.188000000000002</v>
      </c>
      <c r="R592" s="14">
        <v>85.53</v>
      </c>
      <c r="S592" s="14">
        <v>86.031999999999996</v>
      </c>
      <c r="T592" s="14">
        <v>85.787999999999997</v>
      </c>
      <c r="U592" s="14">
        <v>18.114000000000001</v>
      </c>
      <c r="V592" s="14">
        <v>19.532</v>
      </c>
      <c r="W592" s="14">
        <v>18.843</v>
      </c>
      <c r="X592" s="14">
        <v>11.340999999999999</v>
      </c>
      <c r="Y592" s="14">
        <v>2.3860000000000001</v>
      </c>
      <c r="Z592" s="14">
        <v>6.74</v>
      </c>
      <c r="AA592" s="14">
        <v>48.514000000000003</v>
      </c>
      <c r="AB592" s="14">
        <v>33.100999999999999</v>
      </c>
      <c r="AC592" s="14">
        <v>40.595999999999997</v>
      </c>
      <c r="AD592" s="14">
        <v>397.72399999999999</v>
      </c>
      <c r="AE592" s="14">
        <v>343.97800000000001</v>
      </c>
      <c r="AF592" s="14">
        <v>370.11399999999998</v>
      </c>
      <c r="AG592" s="14">
        <v>7.4029999999999996</v>
      </c>
      <c r="AH592" s="19">
        <v>6.9576321131556504</v>
      </c>
      <c r="AI592" s="19">
        <v>3.2811628441119498</v>
      </c>
      <c r="AJ592" s="19">
        <v>5.1213556433242102</v>
      </c>
      <c r="AK592" s="14">
        <v>5.8280000000000003</v>
      </c>
      <c r="AL592" s="14">
        <v>2.2370000000000001</v>
      </c>
      <c r="AM592" s="14">
        <v>3.9830000000000001</v>
      </c>
      <c r="AN592" s="14">
        <v>44.734000000000002</v>
      </c>
      <c r="AO592" s="14">
        <v>37.274999999999999</v>
      </c>
      <c r="AP592" s="14">
        <v>40.902000000000001</v>
      </c>
      <c r="AQ592" s="14">
        <v>0.47299999999999998</v>
      </c>
      <c r="AR592" s="14">
        <v>0</v>
      </c>
      <c r="AS592" s="14">
        <v>0.23</v>
      </c>
      <c r="AT592" s="14">
        <v>4.0949999999999998</v>
      </c>
      <c r="AU592" s="14">
        <v>0.44700000000000001</v>
      </c>
      <c r="AV592" s="14">
        <v>2.2210000000000001</v>
      </c>
      <c r="AW592" s="14">
        <v>524.36599999999999</v>
      </c>
      <c r="AX592" s="14">
        <v>414.65300000000002</v>
      </c>
      <c r="AY592" s="14">
        <v>468.00400000000002</v>
      </c>
      <c r="AZ592" s="14">
        <v>5.2439999999999998</v>
      </c>
      <c r="BA592" s="14">
        <v>4.1470000000000002</v>
      </c>
      <c r="BB592" s="14">
        <v>4.68</v>
      </c>
      <c r="BC592" s="14">
        <v>16.768000000000001</v>
      </c>
      <c r="BD592" s="14">
        <v>3.992</v>
      </c>
      <c r="BE592" s="14">
        <v>13.416</v>
      </c>
      <c r="BF592" s="14">
        <v>15.907</v>
      </c>
      <c r="BG592" s="14">
        <v>20.084</v>
      </c>
      <c r="BH592" s="15">
        <v>8.1140791323558954</v>
      </c>
    </row>
    <row r="593" spans="1:60" ht="15.75" x14ac:dyDescent="0.25">
      <c r="A593" s="21">
        <v>2015</v>
      </c>
      <c r="B593" t="s">
        <v>36</v>
      </c>
      <c r="C593" s="14">
        <v>7.98</v>
      </c>
      <c r="D593" s="14">
        <v>1.7450000000000001</v>
      </c>
      <c r="E593" s="14">
        <v>4.7709999999999999</v>
      </c>
      <c r="F593" s="14">
        <v>15.17</v>
      </c>
      <c r="G593" s="14">
        <v>15.500999999999999</v>
      </c>
      <c r="H593" s="14">
        <v>5.1280000000000001</v>
      </c>
      <c r="I593" s="14">
        <v>4.7640000000000002</v>
      </c>
      <c r="J593" s="14">
        <v>4.9409999999999998</v>
      </c>
      <c r="K593" s="14">
        <v>5.9290000000000003</v>
      </c>
      <c r="L593" s="14">
        <v>3.3719999999999999</v>
      </c>
      <c r="M593" s="14">
        <v>4.6130000000000004</v>
      </c>
      <c r="N593" s="14">
        <v>48.215000000000003</v>
      </c>
      <c r="O593" s="14">
        <v>87.379000000000005</v>
      </c>
      <c r="P593" s="14">
        <v>16.082999999999998</v>
      </c>
      <c r="Q593" s="14">
        <v>50.79</v>
      </c>
      <c r="R593" s="14">
        <v>100.73699999999999</v>
      </c>
      <c r="S593" s="14">
        <v>110.58</v>
      </c>
      <c r="T593" s="14">
        <v>105.804</v>
      </c>
      <c r="U593" s="14">
        <v>25.041</v>
      </c>
      <c r="V593" s="14">
        <v>25.8</v>
      </c>
      <c r="W593" s="14">
        <v>25.431000000000001</v>
      </c>
      <c r="X593" s="14">
        <v>23.164000000000001</v>
      </c>
      <c r="Y593" s="14">
        <v>2.665</v>
      </c>
      <c r="Z593" s="14">
        <v>12.637</v>
      </c>
      <c r="AA593" s="14">
        <v>98.611000000000004</v>
      </c>
      <c r="AB593" s="14">
        <v>72.918000000000006</v>
      </c>
      <c r="AC593" s="14">
        <v>85.397999999999996</v>
      </c>
      <c r="AD593" s="14">
        <v>549.51599999999996</v>
      </c>
      <c r="AE593" s="14">
        <v>471.06700000000001</v>
      </c>
      <c r="AF593" s="14">
        <v>509.15899999999999</v>
      </c>
      <c r="AG593" s="14">
        <v>12.757999999999999</v>
      </c>
      <c r="AH593" s="19">
        <v>4.4774998742855798</v>
      </c>
      <c r="AI593" s="19">
        <v>1.8591392185418201</v>
      </c>
      <c r="AJ593" s="19">
        <v>3.1680571682803098</v>
      </c>
      <c r="AK593" s="14">
        <v>5.1029999999999998</v>
      </c>
      <c r="AL593" s="14">
        <v>1.1319999999999999</v>
      </c>
      <c r="AM593" s="14">
        <v>3.0590000000000002</v>
      </c>
      <c r="AN593" s="14">
        <v>71.519000000000005</v>
      </c>
      <c r="AO593" s="14">
        <v>51.128</v>
      </c>
      <c r="AP593" s="14">
        <v>61.046999999999997</v>
      </c>
      <c r="AQ593" s="14">
        <v>4.5529999999999999</v>
      </c>
      <c r="AR593" s="14">
        <v>2.0049999999999999</v>
      </c>
      <c r="AS593" s="14">
        <v>3.2410000000000001</v>
      </c>
      <c r="AT593" s="14">
        <v>13.208</v>
      </c>
      <c r="AU593" s="14">
        <v>4.056</v>
      </c>
      <c r="AV593" s="14">
        <v>8.4969999999999999</v>
      </c>
      <c r="AW593" s="14">
        <v>722.97299999999996</v>
      </c>
      <c r="AX593" s="14">
        <v>552.73400000000004</v>
      </c>
      <c r="AY593" s="14">
        <v>635.52599999999995</v>
      </c>
      <c r="AZ593" s="14">
        <v>7.23</v>
      </c>
      <c r="BA593" s="14">
        <v>5.5270000000000001</v>
      </c>
      <c r="BB593" s="14">
        <v>6.3550000000000004</v>
      </c>
      <c r="BC593" s="14">
        <v>17.579000000000001</v>
      </c>
      <c r="BD593" s="14">
        <v>6.7169999999999996</v>
      </c>
      <c r="BE593" s="14">
        <v>13.6</v>
      </c>
      <c r="BF593" s="14">
        <v>16.04</v>
      </c>
      <c r="BG593" s="14">
        <v>32.125999999999998</v>
      </c>
      <c r="BH593" s="15">
        <v>8.9799290172561488</v>
      </c>
    </row>
    <row r="594" spans="1:60" ht="15.75" x14ac:dyDescent="0.25">
      <c r="A594" s="21">
        <v>2015</v>
      </c>
      <c r="B594" t="s">
        <v>28</v>
      </c>
      <c r="C594" s="14">
        <v>14.388999999999999</v>
      </c>
      <c r="D594" s="14">
        <v>2.2919999999999998</v>
      </c>
      <c r="E594" s="14">
        <v>8.2629999999999999</v>
      </c>
      <c r="F594" s="14">
        <v>15.071</v>
      </c>
      <c r="G594" s="14">
        <v>13.269</v>
      </c>
      <c r="H594" s="14">
        <v>3.95</v>
      </c>
      <c r="I594" s="14">
        <v>3.3</v>
      </c>
      <c r="J594" s="14">
        <v>3.621</v>
      </c>
      <c r="K594" s="14">
        <v>4.2320000000000002</v>
      </c>
      <c r="L594" s="14">
        <v>2.75</v>
      </c>
      <c r="M594" s="14">
        <v>3.4820000000000002</v>
      </c>
      <c r="N594" s="14">
        <v>38.470999999999997</v>
      </c>
      <c r="O594" s="14">
        <v>59.154000000000003</v>
      </c>
      <c r="P594" s="14">
        <v>16.408999999999999</v>
      </c>
      <c r="Q594" s="14">
        <v>37.508000000000003</v>
      </c>
      <c r="R594" s="14">
        <v>59.905999999999999</v>
      </c>
      <c r="S594" s="14">
        <v>81.494</v>
      </c>
      <c r="T594" s="14">
        <v>70.837999999999994</v>
      </c>
      <c r="U594" s="14">
        <v>12.602</v>
      </c>
      <c r="V594" s="14">
        <v>12.009</v>
      </c>
      <c r="W594" s="14">
        <v>12.301</v>
      </c>
      <c r="X594" s="14">
        <v>4.6079999999999997</v>
      </c>
      <c r="Y594" s="14">
        <v>0.73299999999999998</v>
      </c>
      <c r="Z594" s="14">
        <v>2.6459999999999999</v>
      </c>
      <c r="AA594" s="14">
        <v>130.251</v>
      </c>
      <c r="AB594" s="14">
        <v>100.744</v>
      </c>
      <c r="AC594" s="14">
        <v>115.309</v>
      </c>
      <c r="AD594" s="14">
        <v>522.88499999999999</v>
      </c>
      <c r="AE594" s="14">
        <v>455.13600000000002</v>
      </c>
      <c r="AF594" s="14">
        <v>488.67</v>
      </c>
      <c r="AG594" s="14">
        <v>9.31</v>
      </c>
      <c r="AH594" s="19">
        <v>13.4819005485136</v>
      </c>
      <c r="AI594" s="19">
        <v>3.5774518321664002</v>
      </c>
      <c r="AJ594" s="19">
        <v>8.5871922028294794</v>
      </c>
      <c r="AK594" s="14">
        <v>13.635999999999999</v>
      </c>
      <c r="AL594" s="14">
        <v>4.125</v>
      </c>
      <c r="AM594" s="14">
        <v>8.82</v>
      </c>
      <c r="AN594" s="14">
        <v>79.748999999999995</v>
      </c>
      <c r="AO594" s="14">
        <v>59.493000000000002</v>
      </c>
      <c r="AP594" s="14">
        <v>69.584999999999994</v>
      </c>
      <c r="AQ594" s="14">
        <v>1.6930000000000001</v>
      </c>
      <c r="AR594" s="14">
        <v>0.82499999999999996</v>
      </c>
      <c r="AS594" s="14">
        <v>1.2529999999999999</v>
      </c>
      <c r="AT594" s="14">
        <v>9.31</v>
      </c>
      <c r="AU594" s="14">
        <v>1.4670000000000001</v>
      </c>
      <c r="AV594" s="14">
        <v>5.3380000000000001</v>
      </c>
      <c r="AW594" s="14">
        <v>683.32399999999996</v>
      </c>
      <c r="AX594" s="14">
        <v>551.11300000000006</v>
      </c>
      <c r="AY594" s="14">
        <v>616.55899999999997</v>
      </c>
      <c r="AZ594" s="14">
        <v>6.8330000000000002</v>
      </c>
      <c r="BA594" s="14">
        <v>5.5110000000000001</v>
      </c>
      <c r="BB594" s="14">
        <v>6.1660000000000004</v>
      </c>
      <c r="BC594" s="14">
        <v>28.396999999999998</v>
      </c>
      <c r="BD594" s="14">
        <v>8.7379999999999995</v>
      </c>
      <c r="BE594" s="14">
        <v>12.433999999999999</v>
      </c>
      <c r="BF594" s="14">
        <v>14.795999999999999</v>
      </c>
      <c r="BG594" s="14">
        <v>35.292999999999999</v>
      </c>
      <c r="BH594" s="15">
        <v>7.8457988326320081</v>
      </c>
    </row>
    <row r="595" spans="1:60" ht="15.75" x14ac:dyDescent="0.25">
      <c r="A595" s="21">
        <v>2015</v>
      </c>
      <c r="B595" t="s">
        <v>29</v>
      </c>
      <c r="C595" s="14">
        <v>11.222</v>
      </c>
      <c r="D595" s="14">
        <v>1.9510000000000001</v>
      </c>
      <c r="E595" s="14">
        <v>6.5090000000000003</v>
      </c>
      <c r="F595" s="14">
        <v>9.0109999999999992</v>
      </c>
      <c r="G595" s="14">
        <v>20.332999999999998</v>
      </c>
      <c r="H595" s="14">
        <v>4.9180000000000001</v>
      </c>
      <c r="I595" s="14">
        <v>4.2679999999999998</v>
      </c>
      <c r="J595" s="14">
        <v>4.5869999999999997</v>
      </c>
      <c r="K595" s="14">
        <v>9.3309999999999995</v>
      </c>
      <c r="L595" s="14">
        <v>5</v>
      </c>
      <c r="M595" s="14">
        <v>7.1289999999999996</v>
      </c>
      <c r="N595" s="14">
        <v>53.8</v>
      </c>
      <c r="O595" s="14">
        <v>123.946</v>
      </c>
      <c r="P595" s="14">
        <v>25.853000000000002</v>
      </c>
      <c r="Q595" s="14">
        <v>74.328000000000003</v>
      </c>
      <c r="R595" s="14">
        <v>67.962000000000003</v>
      </c>
      <c r="S595" s="14">
        <v>70.119</v>
      </c>
      <c r="T595" s="14">
        <v>69.058999999999997</v>
      </c>
      <c r="U595" s="14">
        <v>19.417999999999999</v>
      </c>
      <c r="V595" s="14">
        <v>20.731000000000002</v>
      </c>
      <c r="W595" s="14">
        <v>20.085000000000001</v>
      </c>
      <c r="X595" s="14">
        <v>38.71</v>
      </c>
      <c r="Y595" s="14">
        <v>2.4390000000000001</v>
      </c>
      <c r="Z595" s="14">
        <v>20.395</v>
      </c>
      <c r="AA595" s="14">
        <v>75.78</v>
      </c>
      <c r="AB595" s="14">
        <v>53.656999999999996</v>
      </c>
      <c r="AC595" s="14">
        <v>64.533000000000001</v>
      </c>
      <c r="AD595" s="14">
        <v>450.01499999999999</v>
      </c>
      <c r="AE595" s="14">
        <v>381.57100000000003</v>
      </c>
      <c r="AF595" s="14">
        <v>415.221</v>
      </c>
      <c r="AG595" s="14">
        <v>12.861000000000001</v>
      </c>
      <c r="AH595" s="19">
        <v>12.702859516673399</v>
      </c>
      <c r="AI595" s="19">
        <v>3.4192359375374002</v>
      </c>
      <c r="AJ595" s="19">
        <v>8.0515849630654994</v>
      </c>
      <c r="AK595" s="14">
        <v>10.97</v>
      </c>
      <c r="AL595" s="14">
        <v>1.9510000000000001</v>
      </c>
      <c r="AM595" s="14">
        <v>6.3849999999999998</v>
      </c>
      <c r="AN595" s="14">
        <v>48.796999999999997</v>
      </c>
      <c r="AO595" s="14">
        <v>52.070999999999998</v>
      </c>
      <c r="AP595" s="14">
        <v>50.460999999999999</v>
      </c>
      <c r="AQ595" s="14">
        <v>1.7649999999999999</v>
      </c>
      <c r="AR595" s="14">
        <v>0.97599999999999998</v>
      </c>
      <c r="AS595" s="14">
        <v>1.3640000000000001</v>
      </c>
      <c r="AT595" s="14">
        <v>1.135</v>
      </c>
      <c r="AU595" s="14">
        <v>0.48799999999999999</v>
      </c>
      <c r="AV595" s="14">
        <v>0.80600000000000005</v>
      </c>
      <c r="AW595" s="14">
        <v>630.57600000000002</v>
      </c>
      <c r="AX595" s="14">
        <v>467.29899999999998</v>
      </c>
      <c r="AY595" s="14">
        <v>547.88400000000001</v>
      </c>
      <c r="AZ595" s="14">
        <v>6.306</v>
      </c>
      <c r="BA595" s="14">
        <v>4.673</v>
      </c>
      <c r="BB595" s="14">
        <v>5.4790000000000001</v>
      </c>
      <c r="BC595" s="14">
        <v>7.93</v>
      </c>
      <c r="BD595" s="14">
        <v>1.83</v>
      </c>
      <c r="BE595" s="14">
        <v>15.863</v>
      </c>
      <c r="BF595" s="14">
        <v>18.164000000000001</v>
      </c>
      <c r="BG595" s="14">
        <v>30.273</v>
      </c>
      <c r="BH595" s="15">
        <v>7.1140980231889328</v>
      </c>
    </row>
    <row r="596" spans="1:60" ht="15.75" x14ac:dyDescent="0.25">
      <c r="A596" s="21">
        <v>2016</v>
      </c>
      <c r="B596" t="s">
        <v>2</v>
      </c>
      <c r="C596" s="14">
        <v>15.054</v>
      </c>
      <c r="D596" s="14">
        <v>3.673</v>
      </c>
      <c r="E596" s="14">
        <v>9.2550000000000008</v>
      </c>
      <c r="F596" s="14">
        <v>11.536</v>
      </c>
      <c r="G596" s="14">
        <v>18.882000000000001</v>
      </c>
      <c r="H596" s="14">
        <v>5.3369999999999997</v>
      </c>
      <c r="I596" s="14">
        <v>4.4610000000000003</v>
      </c>
      <c r="J596" s="14">
        <v>4.8899999999999997</v>
      </c>
      <c r="K596" s="14">
        <v>7.2009999999999996</v>
      </c>
      <c r="L596" s="14">
        <v>4.2370000000000001</v>
      </c>
      <c r="M596" s="14">
        <v>5.6879999999999997</v>
      </c>
      <c r="N596" s="14">
        <v>47.154000000000003</v>
      </c>
      <c r="O596" s="14">
        <v>97.007000000000005</v>
      </c>
      <c r="P596" s="14">
        <v>21.286999999999999</v>
      </c>
      <c r="Q596" s="14">
        <v>58.529000000000003</v>
      </c>
      <c r="R596" s="14">
        <v>85.403000000000006</v>
      </c>
      <c r="S596" s="14">
        <v>85.328000000000003</v>
      </c>
      <c r="T596" s="14">
        <v>85.364999999999995</v>
      </c>
      <c r="U596" s="14">
        <v>16.553000000000001</v>
      </c>
      <c r="V596" s="14">
        <v>19.933</v>
      </c>
      <c r="W596" s="14">
        <v>18.279</v>
      </c>
      <c r="X596" s="14">
        <v>35.656999999999996</v>
      </c>
      <c r="Y596" s="14">
        <v>4.4359999999999999</v>
      </c>
      <c r="Z596" s="14">
        <v>19.78</v>
      </c>
      <c r="AA596" s="14">
        <v>89.986000000000004</v>
      </c>
      <c r="AB596" s="14">
        <v>68.150999999999996</v>
      </c>
      <c r="AC596" s="14">
        <v>78.86</v>
      </c>
      <c r="AD596" s="14">
        <v>466.14</v>
      </c>
      <c r="AE596" s="14">
        <v>404.83</v>
      </c>
      <c r="AF596" s="14">
        <v>434.93299999999999</v>
      </c>
      <c r="AG596" s="14">
        <v>11.425000000000001</v>
      </c>
      <c r="AH596" s="19">
        <v>9.7608223117381403</v>
      </c>
      <c r="AI596" s="19">
        <v>2.9811596124582702</v>
      </c>
      <c r="AJ596" s="19">
        <v>6.38640645865254</v>
      </c>
      <c r="AK596" s="14">
        <v>8.5329999999999995</v>
      </c>
      <c r="AL596" s="14">
        <v>1.875</v>
      </c>
      <c r="AM596" s="14">
        <v>5.1360000000000001</v>
      </c>
      <c r="AN596" s="14">
        <v>59.787999999999997</v>
      </c>
      <c r="AO596" s="14">
        <v>45.244</v>
      </c>
      <c r="AP596" s="14">
        <v>52.435000000000002</v>
      </c>
      <c r="AQ596" s="14">
        <v>2.5550000000000002</v>
      </c>
      <c r="AR596" s="14">
        <v>1.0429999999999999</v>
      </c>
      <c r="AS596" s="14">
        <v>1.784</v>
      </c>
      <c r="AT596" s="14">
        <v>6.2919999999999998</v>
      </c>
      <c r="AU596" s="14">
        <v>1.302</v>
      </c>
      <c r="AV596" s="14">
        <v>3.7450000000000001</v>
      </c>
      <c r="AW596" s="14">
        <v>631.08000000000004</v>
      </c>
      <c r="AX596" s="14">
        <v>479.01900000000001</v>
      </c>
      <c r="AY596" s="14">
        <v>553.80799999999999</v>
      </c>
      <c r="AZ596" s="14">
        <v>6.3109999999999999</v>
      </c>
      <c r="BA596" s="14">
        <v>4.79</v>
      </c>
      <c r="BB596" s="14">
        <v>5.5380000000000003</v>
      </c>
      <c r="BC596" s="14">
        <v>17.276</v>
      </c>
      <c r="BD596" s="14">
        <v>8.4220000000000006</v>
      </c>
      <c r="BE596" s="14">
        <v>13.369</v>
      </c>
      <c r="BF596" s="14">
        <v>15.757999999999999</v>
      </c>
      <c r="BG596" s="14">
        <v>37.770000000000003</v>
      </c>
      <c r="BH596" s="15">
        <v>7.1503261650212666</v>
      </c>
    </row>
    <row r="597" spans="1:60" ht="15.75" x14ac:dyDescent="0.25">
      <c r="A597" s="21">
        <v>2016</v>
      </c>
      <c r="B597" t="s">
        <v>3</v>
      </c>
      <c r="C597" s="14">
        <v>18.015999999999998</v>
      </c>
      <c r="D597" s="14">
        <v>5.1740000000000004</v>
      </c>
      <c r="E597" s="14">
        <v>11.481999999999999</v>
      </c>
      <c r="F597" s="14">
        <v>9.5779999999999994</v>
      </c>
      <c r="G597" s="14">
        <v>19.43</v>
      </c>
      <c r="H597" s="14">
        <v>4.4669999999999996</v>
      </c>
      <c r="I597" s="14">
        <v>2.8740000000000001</v>
      </c>
      <c r="J597" s="14">
        <v>3.657</v>
      </c>
      <c r="K597" s="14">
        <v>9.0820000000000007</v>
      </c>
      <c r="L597" s="14">
        <v>5.3179999999999996</v>
      </c>
      <c r="M597" s="14">
        <v>7.1669999999999998</v>
      </c>
      <c r="N597" s="14">
        <v>44.118000000000002</v>
      </c>
      <c r="O597" s="14">
        <v>66.852000000000004</v>
      </c>
      <c r="P597" s="14">
        <v>22.420999999999999</v>
      </c>
      <c r="Q597" s="14">
        <v>44.244</v>
      </c>
      <c r="R597" s="14">
        <v>59.109000000000002</v>
      </c>
      <c r="S597" s="14">
        <v>61.37</v>
      </c>
      <c r="T597" s="14">
        <v>60.26</v>
      </c>
      <c r="U597" s="14">
        <v>11.167</v>
      </c>
      <c r="V597" s="14">
        <v>17.966000000000001</v>
      </c>
      <c r="W597" s="14">
        <v>14.625999999999999</v>
      </c>
      <c r="X597" s="14">
        <v>7.2960000000000003</v>
      </c>
      <c r="Y597" s="14">
        <v>0.57499999999999996</v>
      </c>
      <c r="Z597" s="14">
        <v>3.8759999999999999</v>
      </c>
      <c r="AA597" s="14">
        <v>58.365000000000002</v>
      </c>
      <c r="AB597" s="14">
        <v>41.104999999999997</v>
      </c>
      <c r="AC597" s="14">
        <v>49.582999999999998</v>
      </c>
      <c r="AD597" s="14">
        <v>362.69600000000003</v>
      </c>
      <c r="AE597" s="14">
        <v>332.291</v>
      </c>
      <c r="AF597" s="14">
        <v>347.298</v>
      </c>
      <c r="AG597" s="14">
        <v>9.6780000000000008</v>
      </c>
      <c r="AH597" s="19">
        <v>14.458399759534</v>
      </c>
      <c r="AI597" s="19">
        <v>3.1124650334006398</v>
      </c>
      <c r="AJ597" s="19">
        <v>8.8486382715146892</v>
      </c>
      <c r="AK597" s="14">
        <v>15.186999999999999</v>
      </c>
      <c r="AL597" s="14">
        <v>3.306</v>
      </c>
      <c r="AM597" s="14">
        <v>9.141</v>
      </c>
      <c r="AN597" s="14">
        <v>44.369</v>
      </c>
      <c r="AO597" s="14">
        <v>32.194000000000003</v>
      </c>
      <c r="AP597" s="14">
        <v>38.173999999999999</v>
      </c>
      <c r="AQ597" s="14">
        <v>0.89300000000000002</v>
      </c>
      <c r="AR597" s="14">
        <v>0.43099999999999999</v>
      </c>
      <c r="AS597" s="14">
        <v>0.65800000000000003</v>
      </c>
      <c r="AT597" s="14">
        <v>3.722</v>
      </c>
      <c r="AU597" s="14">
        <v>0.71899999999999997</v>
      </c>
      <c r="AV597" s="14">
        <v>2.194</v>
      </c>
      <c r="AW597" s="14">
        <v>476.15100000000001</v>
      </c>
      <c r="AX597" s="14">
        <v>389.637</v>
      </c>
      <c r="AY597" s="14">
        <v>432.20299999999997</v>
      </c>
      <c r="AZ597" s="14">
        <v>4.7619999999999996</v>
      </c>
      <c r="BA597" s="14">
        <v>3.8959999999999999</v>
      </c>
      <c r="BB597" s="14">
        <v>4.3220000000000001</v>
      </c>
      <c r="BC597" s="14">
        <v>9.02</v>
      </c>
      <c r="BD597" s="14">
        <v>6.0129999999999999</v>
      </c>
      <c r="BE597" s="14">
        <v>9.4369999999999994</v>
      </c>
      <c r="BF597" s="14">
        <v>10.917999999999999</v>
      </c>
      <c r="BG597" s="14">
        <v>18.504999999999999</v>
      </c>
      <c r="BH597" s="15">
        <v>5.921539600296077</v>
      </c>
    </row>
    <row r="598" spans="1:60" ht="15.75" x14ac:dyDescent="0.25">
      <c r="A598" s="21">
        <v>2016</v>
      </c>
      <c r="B598" t="s">
        <v>4</v>
      </c>
      <c r="C598" s="14">
        <v>13.275</v>
      </c>
      <c r="D598" s="14">
        <v>2.996</v>
      </c>
      <c r="E598" s="14">
        <v>8.1649999999999991</v>
      </c>
      <c r="F598" s="14">
        <v>11.815</v>
      </c>
      <c r="G598" s="14">
        <v>19.899000000000001</v>
      </c>
      <c r="H598" s="14">
        <v>6.9509999999999996</v>
      </c>
      <c r="I598" s="14">
        <v>5.4740000000000002</v>
      </c>
      <c r="J598" s="14">
        <v>6.2169999999999996</v>
      </c>
      <c r="K598" s="14">
        <v>8.3179999999999996</v>
      </c>
      <c r="L598" s="14">
        <v>4.8979999999999997</v>
      </c>
      <c r="M598" s="14">
        <v>6.6180000000000003</v>
      </c>
      <c r="N598" s="14">
        <v>38.055999999999997</v>
      </c>
      <c r="O598" s="14">
        <v>125.283</v>
      </c>
      <c r="P598" s="14">
        <v>26.391999999999999</v>
      </c>
      <c r="Q598" s="14">
        <v>76.203999999999994</v>
      </c>
      <c r="R598" s="14">
        <v>67.513000000000005</v>
      </c>
      <c r="S598" s="14">
        <v>63.040999999999997</v>
      </c>
      <c r="T598" s="14">
        <v>65.289000000000001</v>
      </c>
      <c r="U598" s="14">
        <v>12.135</v>
      </c>
      <c r="V598" s="14">
        <v>15.847</v>
      </c>
      <c r="W598" s="14">
        <v>13.98</v>
      </c>
      <c r="X598" s="14">
        <v>57.03</v>
      </c>
      <c r="Y598" s="14">
        <v>7.2030000000000003</v>
      </c>
      <c r="Z598" s="14">
        <v>32.344000000000001</v>
      </c>
      <c r="AA598" s="14">
        <v>85.402000000000001</v>
      </c>
      <c r="AB598" s="14">
        <v>49.037999999999997</v>
      </c>
      <c r="AC598" s="14">
        <v>67.322999999999993</v>
      </c>
      <c r="AD598" s="14">
        <v>439.82900000000001</v>
      </c>
      <c r="AE598" s="14">
        <v>322.40699999999998</v>
      </c>
      <c r="AF598" s="14">
        <v>381.48099999999999</v>
      </c>
      <c r="AG598" s="14">
        <v>8.8879999999999999</v>
      </c>
      <c r="AH598" s="19">
        <v>8.5204017978047801</v>
      </c>
      <c r="AI598" s="19">
        <v>2.5422813161390398</v>
      </c>
      <c r="AJ598" s="19">
        <v>5.59613617886495</v>
      </c>
      <c r="AK598" s="14">
        <v>8.09</v>
      </c>
      <c r="AL598" s="14">
        <v>1.613</v>
      </c>
      <c r="AM598" s="14">
        <v>4.87</v>
      </c>
      <c r="AN598" s="14">
        <v>79.933000000000007</v>
      </c>
      <c r="AO598" s="14">
        <v>43.390999999999998</v>
      </c>
      <c r="AP598" s="14">
        <v>61.851999999999997</v>
      </c>
      <c r="AQ598" s="14">
        <v>12.305999999999999</v>
      </c>
      <c r="AR598" s="14">
        <v>3.2850000000000001</v>
      </c>
      <c r="AS598" s="14">
        <v>7.8209999999999997</v>
      </c>
      <c r="AT598" s="14">
        <v>12.249000000000001</v>
      </c>
      <c r="AU598" s="14">
        <v>3.63</v>
      </c>
      <c r="AV598" s="14">
        <v>7.9640000000000004</v>
      </c>
      <c r="AW598" s="14">
        <v>649.48900000000003</v>
      </c>
      <c r="AX598" s="14">
        <v>394.20699999999999</v>
      </c>
      <c r="AY598" s="14">
        <v>522.91700000000003</v>
      </c>
      <c r="AZ598" s="14">
        <v>6.4950000000000001</v>
      </c>
      <c r="BA598" s="14">
        <v>3.9420000000000002</v>
      </c>
      <c r="BB598" s="14">
        <v>5.2290000000000001</v>
      </c>
      <c r="BC598" s="14">
        <v>7.3019999999999996</v>
      </c>
      <c r="BD598" s="14">
        <v>3.8250000000000002</v>
      </c>
      <c r="BE598" s="14">
        <v>10.692</v>
      </c>
      <c r="BF598" s="14">
        <v>12.757999999999999</v>
      </c>
      <c r="BG598" s="14">
        <v>32.225999999999999</v>
      </c>
      <c r="BH598" s="15">
        <v>6.4073400060661205</v>
      </c>
    </row>
    <row r="599" spans="1:60" ht="15.75" x14ac:dyDescent="0.25">
      <c r="A599" s="21">
        <v>2016</v>
      </c>
      <c r="B599" t="s">
        <v>5</v>
      </c>
      <c r="C599" s="14">
        <v>7.3559999999999999</v>
      </c>
      <c r="D599" s="14">
        <v>1.9119999999999999</v>
      </c>
      <c r="E599" s="14">
        <v>4.6859999999999999</v>
      </c>
      <c r="F599" s="14">
        <v>12.794</v>
      </c>
      <c r="G599" s="14">
        <v>16.731000000000002</v>
      </c>
      <c r="H599" s="14">
        <v>7.0940000000000003</v>
      </c>
      <c r="I599" s="14">
        <v>5.4610000000000003</v>
      </c>
      <c r="J599" s="14">
        <v>6.2930000000000001</v>
      </c>
      <c r="K599" s="14">
        <v>13.398999999999999</v>
      </c>
      <c r="L599" s="14">
        <v>4.915</v>
      </c>
      <c r="M599" s="14">
        <v>9.2390000000000008</v>
      </c>
      <c r="N599" s="14">
        <v>25.881</v>
      </c>
      <c r="O599" s="14">
        <v>113.76</v>
      </c>
      <c r="P599" s="14">
        <v>18.295999999999999</v>
      </c>
      <c r="Q599" s="14">
        <v>66.95</v>
      </c>
      <c r="R599" s="14">
        <v>53.595999999999997</v>
      </c>
      <c r="S599" s="14">
        <v>45.057000000000002</v>
      </c>
      <c r="T599" s="14">
        <v>49.408999999999999</v>
      </c>
      <c r="U599" s="14">
        <v>11.034000000000001</v>
      </c>
      <c r="V599" s="14">
        <v>15.019</v>
      </c>
      <c r="W599" s="14">
        <v>12.988</v>
      </c>
      <c r="X599" s="14">
        <v>57.536999999999999</v>
      </c>
      <c r="Y599" s="14">
        <v>4.0960000000000001</v>
      </c>
      <c r="Z599" s="14">
        <v>31.332999999999998</v>
      </c>
      <c r="AA599" s="14">
        <v>79.605999999999995</v>
      </c>
      <c r="AB599" s="14">
        <v>42.052999999999997</v>
      </c>
      <c r="AC599" s="14">
        <v>61.192</v>
      </c>
      <c r="AD599" s="14">
        <v>349.95100000000002</v>
      </c>
      <c r="AE599" s="14">
        <v>269.25</v>
      </c>
      <c r="AF599" s="14">
        <v>310.38</v>
      </c>
      <c r="AG599" s="14">
        <v>5.78</v>
      </c>
      <c r="AH599" s="19">
        <v>17.118158086189901</v>
      </c>
      <c r="AI599" s="19">
        <v>2.2998903718922699</v>
      </c>
      <c r="AJ599" s="19">
        <v>9.9762417649819106</v>
      </c>
      <c r="AK599" s="14">
        <v>12.874000000000001</v>
      </c>
      <c r="AL599" s="14">
        <v>1.6379999999999999</v>
      </c>
      <c r="AM599" s="14">
        <v>7.3639999999999999</v>
      </c>
      <c r="AN599" s="14">
        <v>51.231999999999999</v>
      </c>
      <c r="AO599" s="14">
        <v>35.225999999999999</v>
      </c>
      <c r="AP599" s="14">
        <v>43.517000000000003</v>
      </c>
      <c r="AQ599" s="14">
        <v>3.153</v>
      </c>
      <c r="AR599" s="14">
        <v>0</v>
      </c>
      <c r="AS599" s="14">
        <v>1.607</v>
      </c>
      <c r="AT599" s="14">
        <v>7.3559999999999999</v>
      </c>
      <c r="AU599" s="14">
        <v>2.1850000000000001</v>
      </c>
      <c r="AV599" s="14">
        <v>4.82</v>
      </c>
      <c r="AW599" s="14">
        <v>521.51099999999997</v>
      </c>
      <c r="AX599" s="14">
        <v>326.86900000000003</v>
      </c>
      <c r="AY599" s="14">
        <v>426.20299999999997</v>
      </c>
      <c r="AZ599" s="14">
        <v>5.2149999999999999</v>
      </c>
      <c r="BA599" s="14">
        <v>3.2690000000000001</v>
      </c>
      <c r="BB599" s="14">
        <v>4.2619999999999996</v>
      </c>
      <c r="BC599" s="14">
        <v>3.125</v>
      </c>
      <c r="BD599" s="14">
        <v>0</v>
      </c>
      <c r="BE599" s="14">
        <v>9.5570000000000004</v>
      </c>
      <c r="BF599" s="14">
        <v>11.135999999999999</v>
      </c>
      <c r="BG599" s="14">
        <v>8.31</v>
      </c>
      <c r="BH599" s="15">
        <v>6.2328596360009971</v>
      </c>
    </row>
    <row r="600" spans="1:60" ht="15.75" x14ac:dyDescent="0.25">
      <c r="A600" s="21">
        <v>2016</v>
      </c>
      <c r="B600" t="s">
        <v>6</v>
      </c>
      <c r="C600" s="14">
        <v>17.303999999999998</v>
      </c>
      <c r="D600" s="14">
        <v>3.427</v>
      </c>
      <c r="E600" s="14">
        <v>10.288</v>
      </c>
      <c r="F600" s="14">
        <v>7.8120000000000003</v>
      </c>
      <c r="G600" s="14">
        <v>13.670999999999999</v>
      </c>
      <c r="H600" s="14">
        <v>3.0670000000000002</v>
      </c>
      <c r="I600" s="14">
        <v>5.3550000000000004</v>
      </c>
      <c r="J600" s="14">
        <v>4.2240000000000002</v>
      </c>
      <c r="K600" s="14">
        <v>3.286</v>
      </c>
      <c r="L600" s="14">
        <v>3.641</v>
      </c>
      <c r="M600" s="14">
        <v>3.4649999999999999</v>
      </c>
      <c r="N600" s="14">
        <v>38.192999999999998</v>
      </c>
      <c r="O600" s="14">
        <v>77.978999999999999</v>
      </c>
      <c r="P600" s="14">
        <v>17.135999999999999</v>
      </c>
      <c r="Q600" s="14">
        <v>47.542000000000002</v>
      </c>
      <c r="R600" s="14">
        <v>80.825999999999993</v>
      </c>
      <c r="S600" s="14">
        <v>94.031999999999996</v>
      </c>
      <c r="T600" s="14">
        <v>87.611000000000004</v>
      </c>
      <c r="U600" s="14">
        <v>12.484999999999999</v>
      </c>
      <c r="V600" s="14">
        <v>8.782</v>
      </c>
      <c r="W600" s="14">
        <v>10.613</v>
      </c>
      <c r="X600" s="14">
        <v>15.99</v>
      </c>
      <c r="Y600" s="14">
        <v>2.57</v>
      </c>
      <c r="Z600" s="14">
        <v>9.3130000000000006</v>
      </c>
      <c r="AA600" s="14">
        <v>93.093000000000004</v>
      </c>
      <c r="AB600" s="14">
        <v>57.19</v>
      </c>
      <c r="AC600" s="14">
        <v>75.049000000000007</v>
      </c>
      <c r="AD600" s="14">
        <v>455.82499999999999</v>
      </c>
      <c r="AE600" s="14">
        <v>362.84699999999998</v>
      </c>
      <c r="AF600" s="14">
        <v>409.24900000000002</v>
      </c>
      <c r="AG600" s="14">
        <v>8.9809999999999999</v>
      </c>
      <c r="AH600" s="19">
        <v>16.052700420937501</v>
      </c>
      <c r="AI600" s="19">
        <v>5.9485568801008899</v>
      </c>
      <c r="AJ600" s="19">
        <v>11.0019506161092</v>
      </c>
      <c r="AK600" s="14">
        <v>15.114000000000001</v>
      </c>
      <c r="AL600" s="14">
        <v>3.641</v>
      </c>
      <c r="AM600" s="14">
        <v>9.4220000000000006</v>
      </c>
      <c r="AN600" s="14">
        <v>71.846000000000004</v>
      </c>
      <c r="AO600" s="14">
        <v>42.625</v>
      </c>
      <c r="AP600" s="14">
        <v>57.722000000000001</v>
      </c>
      <c r="AQ600" s="14">
        <v>1.752</v>
      </c>
      <c r="AR600" s="14">
        <v>0.42799999999999999</v>
      </c>
      <c r="AS600" s="14">
        <v>1.083</v>
      </c>
      <c r="AT600" s="14">
        <v>13.141999999999999</v>
      </c>
      <c r="AU600" s="14">
        <v>4.07</v>
      </c>
      <c r="AV600" s="14">
        <v>8.5549999999999997</v>
      </c>
      <c r="AW600" s="14">
        <v>627.553</v>
      </c>
      <c r="AX600" s="14">
        <v>439.52800000000002</v>
      </c>
      <c r="AY600" s="14">
        <v>534.11400000000003</v>
      </c>
      <c r="AZ600" s="14">
        <v>6.2759999999999998</v>
      </c>
      <c r="BA600" s="14">
        <v>4.3949999999999996</v>
      </c>
      <c r="BB600" s="14">
        <v>5.3410000000000002</v>
      </c>
      <c r="BC600" s="14">
        <v>12.914999999999999</v>
      </c>
      <c r="BD600" s="14">
        <v>2.3479999999999999</v>
      </c>
      <c r="BE600" s="14">
        <v>14.113</v>
      </c>
      <c r="BF600" s="14">
        <v>16.885000000000002</v>
      </c>
      <c r="BG600" s="14">
        <v>50.402999999999999</v>
      </c>
      <c r="BH600" s="15">
        <v>10.647681451612902</v>
      </c>
    </row>
    <row r="601" spans="1:60" ht="15.75" x14ac:dyDescent="0.25">
      <c r="A601" s="21">
        <v>2016</v>
      </c>
      <c r="B601" t="s">
        <v>33</v>
      </c>
      <c r="C601" s="14">
        <v>9.9789999999999992</v>
      </c>
      <c r="D601" s="14">
        <v>2.875</v>
      </c>
      <c r="E601" s="14">
        <v>6.4180000000000001</v>
      </c>
      <c r="F601" s="14">
        <v>15.625999999999999</v>
      </c>
      <c r="G601" s="14">
        <v>26.48</v>
      </c>
      <c r="H601" s="14">
        <v>6.4989999999999997</v>
      </c>
      <c r="I601" s="14">
        <v>5.0960000000000001</v>
      </c>
      <c r="J601" s="14">
        <v>5.7960000000000003</v>
      </c>
      <c r="K601" s="14">
        <v>9.782</v>
      </c>
      <c r="L601" s="14">
        <v>5.4219999999999997</v>
      </c>
      <c r="M601" s="14">
        <v>7.5970000000000004</v>
      </c>
      <c r="N601" s="14">
        <v>46.350999999999999</v>
      </c>
      <c r="O601" s="14">
        <v>70.703000000000003</v>
      </c>
      <c r="P601" s="14">
        <v>22.213000000000001</v>
      </c>
      <c r="Q601" s="14">
        <v>46.399000000000001</v>
      </c>
      <c r="R601" s="14">
        <v>83.832999999999998</v>
      </c>
      <c r="S601" s="14">
        <v>96.364000000000004</v>
      </c>
      <c r="T601" s="14">
        <v>90.113</v>
      </c>
      <c r="U601" s="14">
        <v>22.911000000000001</v>
      </c>
      <c r="V601" s="14">
        <v>22.474</v>
      </c>
      <c r="W601" s="14">
        <v>22.692</v>
      </c>
      <c r="X601" s="14">
        <v>14.311</v>
      </c>
      <c r="Y601" s="14">
        <v>2.6789999999999998</v>
      </c>
      <c r="Z601" s="14">
        <v>8.4809999999999999</v>
      </c>
      <c r="AA601" s="14">
        <v>101.033</v>
      </c>
      <c r="AB601" s="14">
        <v>62.064999999999998</v>
      </c>
      <c r="AC601" s="14">
        <v>81.534000000000006</v>
      </c>
      <c r="AD601" s="14">
        <v>468.79399999999998</v>
      </c>
      <c r="AE601" s="14">
        <v>420.21100000000001</v>
      </c>
      <c r="AF601" s="14">
        <v>444.77100000000002</v>
      </c>
      <c r="AG601" s="14">
        <v>11.226000000000001</v>
      </c>
      <c r="AH601" s="19">
        <v>12.216658851598099</v>
      </c>
      <c r="AI601" s="19">
        <v>2.0573360864230801</v>
      </c>
      <c r="AJ601" s="19">
        <v>7.2391456341995601</v>
      </c>
      <c r="AK601" s="14">
        <v>9.9130000000000003</v>
      </c>
      <c r="AL601" s="14">
        <v>1.3069999999999999</v>
      </c>
      <c r="AM601" s="14">
        <v>5.5990000000000002</v>
      </c>
      <c r="AN601" s="14">
        <v>46.807000000000002</v>
      </c>
      <c r="AO601" s="14">
        <v>39.264000000000003</v>
      </c>
      <c r="AP601" s="14">
        <v>43.320999999999998</v>
      </c>
      <c r="AQ601" s="14">
        <v>2.8889999999999998</v>
      </c>
      <c r="AR601" s="14">
        <v>1.3720000000000001</v>
      </c>
      <c r="AS601" s="14">
        <v>2.1280000000000001</v>
      </c>
      <c r="AT601" s="14">
        <v>4.0049999999999999</v>
      </c>
      <c r="AU601" s="14">
        <v>0.58799999999999997</v>
      </c>
      <c r="AV601" s="14">
        <v>2.2919999999999998</v>
      </c>
      <c r="AW601" s="14">
        <v>594.70699999999999</v>
      </c>
      <c r="AX601" s="14">
        <v>491.74799999999999</v>
      </c>
      <c r="AY601" s="14">
        <v>543.72500000000002</v>
      </c>
      <c r="AZ601" s="14">
        <v>5.9470000000000001</v>
      </c>
      <c r="BA601" s="14">
        <v>4.9169999999999998</v>
      </c>
      <c r="BB601" s="14">
        <v>5.4370000000000003</v>
      </c>
      <c r="BC601" s="14">
        <v>2.83</v>
      </c>
      <c r="BD601" s="14">
        <v>1.415</v>
      </c>
      <c r="BE601" s="14">
        <v>13.048</v>
      </c>
      <c r="BF601" s="14">
        <v>15.045999999999999</v>
      </c>
      <c r="BG601" s="14">
        <v>42.697000000000003</v>
      </c>
      <c r="BH601" s="15">
        <v>8.9663888509359193</v>
      </c>
    </row>
    <row r="602" spans="1:60" ht="15.75" x14ac:dyDescent="0.25">
      <c r="A602" s="21">
        <v>2016</v>
      </c>
      <c r="B602" t="s">
        <v>7</v>
      </c>
      <c r="C602" s="14">
        <v>16.597000000000001</v>
      </c>
      <c r="D602" s="14">
        <v>3.2690000000000001</v>
      </c>
      <c r="E602" s="14">
        <v>10.02</v>
      </c>
      <c r="F602" s="14">
        <v>15.337999999999999</v>
      </c>
      <c r="G602" s="14">
        <v>23.966000000000001</v>
      </c>
      <c r="H602" s="14">
        <v>5.8090000000000002</v>
      </c>
      <c r="I602" s="14">
        <v>3.2690000000000001</v>
      </c>
      <c r="J602" s="14">
        <v>4.53</v>
      </c>
      <c r="K602" s="14">
        <v>8.5749999999999993</v>
      </c>
      <c r="L602" s="14">
        <v>2.9969999999999999</v>
      </c>
      <c r="M602" s="14">
        <v>5.7649999999999997</v>
      </c>
      <c r="N602" s="14">
        <v>63.703000000000003</v>
      </c>
      <c r="O602" s="14">
        <v>220.739</v>
      </c>
      <c r="P602" s="14">
        <v>40.868000000000002</v>
      </c>
      <c r="Q602" s="14">
        <v>131.083</v>
      </c>
      <c r="R602" s="14">
        <v>91.835999999999999</v>
      </c>
      <c r="S602" s="14">
        <v>69.203999999999994</v>
      </c>
      <c r="T602" s="14">
        <v>80.433999999999997</v>
      </c>
      <c r="U602" s="14">
        <v>9.9580000000000002</v>
      </c>
      <c r="V602" s="14">
        <v>11.170999999999999</v>
      </c>
      <c r="W602" s="14">
        <v>10.569000000000001</v>
      </c>
      <c r="X602" s="14">
        <v>145.5</v>
      </c>
      <c r="Y602" s="14">
        <v>16.891999999999999</v>
      </c>
      <c r="Z602" s="14">
        <v>81.394999999999996</v>
      </c>
      <c r="AA602" s="14">
        <v>84.090999999999994</v>
      </c>
      <c r="AB602" s="14">
        <v>66.751999999999995</v>
      </c>
      <c r="AC602" s="14">
        <v>75.355999999999995</v>
      </c>
      <c r="AD602" s="14">
        <v>479.09800000000001</v>
      </c>
      <c r="AE602" s="14">
        <v>370.541</v>
      </c>
      <c r="AF602" s="14">
        <v>424.40800000000002</v>
      </c>
      <c r="AG602" s="14">
        <v>15.766999999999999</v>
      </c>
      <c r="AH602" s="19">
        <v>15.147154607007099</v>
      </c>
      <c r="AI602" s="19">
        <v>1.54276942539553</v>
      </c>
      <c r="AJ602" s="19">
        <v>8.4073755612878607</v>
      </c>
      <c r="AK602" s="14">
        <v>16.044</v>
      </c>
      <c r="AL602" s="14">
        <v>2.1800000000000002</v>
      </c>
      <c r="AM602" s="14">
        <v>9.0589999999999993</v>
      </c>
      <c r="AN602" s="14">
        <v>58.366</v>
      </c>
      <c r="AO602" s="14">
        <v>43.320999999999998</v>
      </c>
      <c r="AP602" s="14">
        <v>50.786000000000001</v>
      </c>
      <c r="AQ602" s="14">
        <v>3.8730000000000002</v>
      </c>
      <c r="AR602" s="14">
        <v>1.0900000000000001</v>
      </c>
      <c r="AS602" s="14">
        <v>2.4710000000000001</v>
      </c>
      <c r="AT602" s="14">
        <v>9.4049999999999994</v>
      </c>
      <c r="AU602" s="14">
        <v>2.7250000000000001</v>
      </c>
      <c r="AV602" s="14">
        <v>6.0389999999999997</v>
      </c>
      <c r="AW602" s="14">
        <v>770.37300000000005</v>
      </c>
      <c r="AX602" s="14">
        <v>461.541</v>
      </c>
      <c r="AY602" s="14">
        <v>615.74900000000002</v>
      </c>
      <c r="AZ602" s="14">
        <v>7.7039999999999997</v>
      </c>
      <c r="BA602" s="14">
        <v>4.6150000000000002</v>
      </c>
      <c r="BB602" s="14">
        <v>6.157</v>
      </c>
      <c r="BC602" s="14">
        <v>11.599</v>
      </c>
      <c r="BD602" s="14">
        <v>6.6280000000000001</v>
      </c>
      <c r="BE602" s="14">
        <v>10.755000000000001</v>
      </c>
      <c r="BF602" s="14">
        <v>12.888</v>
      </c>
      <c r="BG602" s="14">
        <v>44.44</v>
      </c>
      <c r="BH602" s="15">
        <v>7.377122033597014</v>
      </c>
    </row>
    <row r="603" spans="1:60" ht="15.75" x14ac:dyDescent="0.25">
      <c r="A603" s="21">
        <v>2016</v>
      </c>
      <c r="B603" t="s">
        <v>8</v>
      </c>
      <c r="C603" s="14">
        <v>9.9830000000000005</v>
      </c>
      <c r="D603" s="14">
        <v>1.583</v>
      </c>
      <c r="E603" s="14">
        <v>5.7210000000000001</v>
      </c>
      <c r="F603" s="14">
        <v>19.266999999999999</v>
      </c>
      <c r="G603" s="14">
        <v>13.372999999999999</v>
      </c>
      <c r="H603" s="14">
        <v>2.7290000000000001</v>
      </c>
      <c r="I603" s="14">
        <v>2.7709999999999999</v>
      </c>
      <c r="J603" s="14">
        <v>2.7509999999999999</v>
      </c>
      <c r="K603" s="14">
        <v>3.851</v>
      </c>
      <c r="L603" s="14">
        <v>2.4830000000000001</v>
      </c>
      <c r="M603" s="14">
        <v>3.1539999999999999</v>
      </c>
      <c r="N603" s="14">
        <v>46.018999999999998</v>
      </c>
      <c r="O603" s="14">
        <v>64.087000000000003</v>
      </c>
      <c r="P603" s="14">
        <v>13.099</v>
      </c>
      <c r="Q603" s="14">
        <v>38.122999999999998</v>
      </c>
      <c r="R603" s="14">
        <v>59.899000000000001</v>
      </c>
      <c r="S603" s="14">
        <v>70.135999999999996</v>
      </c>
      <c r="T603" s="14">
        <v>65.116</v>
      </c>
      <c r="U603" s="14">
        <v>11.965</v>
      </c>
      <c r="V603" s="14">
        <v>12.055</v>
      </c>
      <c r="W603" s="14">
        <v>12.010999999999999</v>
      </c>
      <c r="X603" s="14">
        <v>17.460999999999999</v>
      </c>
      <c r="Y603" s="14">
        <v>3.0230000000000001</v>
      </c>
      <c r="Z603" s="14">
        <v>10.103999999999999</v>
      </c>
      <c r="AA603" s="14">
        <v>60.048999999999999</v>
      </c>
      <c r="AB603" s="14">
        <v>45.27</v>
      </c>
      <c r="AC603" s="14">
        <v>52.518000000000001</v>
      </c>
      <c r="AD603" s="14">
        <v>368.07</v>
      </c>
      <c r="AE603" s="14">
        <v>323.25900000000001</v>
      </c>
      <c r="AF603" s="14">
        <v>345.25400000000002</v>
      </c>
      <c r="AG603" s="14">
        <v>9.048</v>
      </c>
      <c r="AH603" s="19">
        <v>11.314908407267099</v>
      </c>
      <c r="AI603" s="19">
        <v>3.1182438050889698</v>
      </c>
      <c r="AJ603" s="19">
        <v>7.1690686232807401</v>
      </c>
      <c r="AK603" s="14">
        <v>8.0760000000000005</v>
      </c>
      <c r="AL603" s="14">
        <v>2.0150000000000001</v>
      </c>
      <c r="AM603" s="14">
        <v>4.9880000000000004</v>
      </c>
      <c r="AN603" s="14">
        <v>77.435000000000002</v>
      </c>
      <c r="AO603" s="14">
        <v>58.728999999999999</v>
      </c>
      <c r="AP603" s="14">
        <v>67.903000000000006</v>
      </c>
      <c r="AQ603" s="14">
        <v>4.8979999999999997</v>
      </c>
      <c r="AR603" s="14">
        <v>2.7709999999999999</v>
      </c>
      <c r="AS603" s="14">
        <v>3.8140000000000001</v>
      </c>
      <c r="AT603" s="14">
        <v>7.9640000000000004</v>
      </c>
      <c r="AU603" s="14">
        <v>2.5190000000000001</v>
      </c>
      <c r="AV603" s="14">
        <v>5.1890000000000001</v>
      </c>
      <c r="AW603" s="14">
        <v>547.84299999999996</v>
      </c>
      <c r="AX603" s="14">
        <v>433.15899999999999</v>
      </c>
      <c r="AY603" s="14">
        <v>489.44</v>
      </c>
      <c r="AZ603" s="14">
        <v>5.4779999999999998</v>
      </c>
      <c r="BA603" s="14">
        <v>4.3319999999999999</v>
      </c>
      <c r="BB603" s="14">
        <v>4.8940000000000001</v>
      </c>
      <c r="BC603" s="14">
        <v>66.831999999999994</v>
      </c>
      <c r="BD603" s="14">
        <v>39.856999999999999</v>
      </c>
      <c r="BE603" s="14">
        <v>17.303000000000001</v>
      </c>
      <c r="BF603" s="14">
        <v>21.66</v>
      </c>
      <c r="BG603" s="14">
        <v>47.356000000000002</v>
      </c>
      <c r="BH603" s="15">
        <v>5.9886783380324786</v>
      </c>
    </row>
    <row r="604" spans="1:60" ht="15.75" x14ac:dyDescent="0.25">
      <c r="A604" s="21">
        <v>2016</v>
      </c>
      <c r="B604" t="s">
        <v>9</v>
      </c>
      <c r="C604" s="14">
        <v>18.048999999999999</v>
      </c>
      <c r="D604" s="14">
        <v>5.8140000000000001</v>
      </c>
      <c r="E604" s="14">
        <v>11.891999999999999</v>
      </c>
      <c r="F604" s="14">
        <v>13.737</v>
      </c>
      <c r="G604" s="14">
        <v>28.164999999999999</v>
      </c>
      <c r="H604" s="14">
        <v>7.7039999999999997</v>
      </c>
      <c r="I604" s="14">
        <v>4.8899999999999997</v>
      </c>
      <c r="J604" s="14">
        <v>6.2880000000000003</v>
      </c>
      <c r="K604" s="14">
        <v>14.032</v>
      </c>
      <c r="L604" s="14">
        <v>8.3670000000000009</v>
      </c>
      <c r="M604" s="14">
        <v>11.182</v>
      </c>
      <c r="N604" s="14">
        <v>50.71</v>
      </c>
      <c r="O604" s="14">
        <v>177.24</v>
      </c>
      <c r="P604" s="14">
        <v>36.566000000000003</v>
      </c>
      <c r="Q604" s="14">
        <v>106.73099999999999</v>
      </c>
      <c r="R604" s="14">
        <v>67.903000000000006</v>
      </c>
      <c r="S604" s="14">
        <v>77.045000000000002</v>
      </c>
      <c r="T604" s="14">
        <v>72.503</v>
      </c>
      <c r="U604" s="14">
        <v>17.994</v>
      </c>
      <c r="V604" s="14">
        <v>21.462</v>
      </c>
      <c r="W604" s="14">
        <v>19.739000000000001</v>
      </c>
      <c r="X604" s="14">
        <v>88.537999999999997</v>
      </c>
      <c r="Y604" s="14">
        <v>9.1280000000000001</v>
      </c>
      <c r="Z604" s="14">
        <v>48.691000000000003</v>
      </c>
      <c r="AA604" s="14">
        <v>106.806</v>
      </c>
      <c r="AB604" s="14">
        <v>76.066999999999993</v>
      </c>
      <c r="AC604" s="14">
        <v>91.394000000000005</v>
      </c>
      <c r="AD604" s="14">
        <v>506.73899999999998</v>
      </c>
      <c r="AE604" s="14">
        <v>432.11399999999998</v>
      </c>
      <c r="AF604" s="14">
        <v>469.49099999999999</v>
      </c>
      <c r="AG604" s="14">
        <v>12.271000000000001</v>
      </c>
      <c r="AH604" s="19">
        <v>20.649401390194999</v>
      </c>
      <c r="AI604" s="19">
        <v>8.0989477480340906</v>
      </c>
      <c r="AJ604" s="19">
        <v>14.4627429947972</v>
      </c>
      <c r="AK604" s="14">
        <v>18.654</v>
      </c>
      <c r="AL604" s="14">
        <v>5.3789999999999996</v>
      </c>
      <c r="AM604" s="14">
        <v>11.974</v>
      </c>
      <c r="AN604" s="14">
        <v>62.51</v>
      </c>
      <c r="AO604" s="14">
        <v>50.802</v>
      </c>
      <c r="AP604" s="14">
        <v>57.055999999999997</v>
      </c>
      <c r="AQ604" s="14">
        <v>3.0259999999999998</v>
      </c>
      <c r="AR604" s="14">
        <v>1.3580000000000001</v>
      </c>
      <c r="AS604" s="14">
        <v>2.1869999999999998</v>
      </c>
      <c r="AT604" s="14">
        <v>5.2830000000000004</v>
      </c>
      <c r="AU604" s="14">
        <v>1.3580000000000001</v>
      </c>
      <c r="AV604" s="14">
        <v>3.3079999999999998</v>
      </c>
      <c r="AW604" s="14">
        <v>754.13800000000003</v>
      </c>
      <c r="AX604" s="14">
        <v>524.69799999999998</v>
      </c>
      <c r="AY604" s="14">
        <v>639.73</v>
      </c>
      <c r="AZ604" s="14">
        <v>7.5410000000000004</v>
      </c>
      <c r="BA604" s="14">
        <v>5.2469999999999999</v>
      </c>
      <c r="BB604" s="14">
        <v>6.3970000000000002</v>
      </c>
      <c r="BC604" s="14">
        <v>14.743</v>
      </c>
      <c r="BD604" s="14">
        <v>13.781000000000001</v>
      </c>
      <c r="BE604" s="14">
        <v>13.975</v>
      </c>
      <c r="BF604" s="14">
        <v>17.135000000000002</v>
      </c>
      <c r="BG604" s="14">
        <v>43.976999999999997</v>
      </c>
      <c r="BH604" s="15">
        <v>8.7953612613199557</v>
      </c>
    </row>
    <row r="605" spans="1:60" ht="15.75" x14ac:dyDescent="0.25">
      <c r="A605" s="21">
        <v>2016</v>
      </c>
      <c r="B605" t="s">
        <v>34</v>
      </c>
      <c r="C605" s="14">
        <v>6.5650000000000004</v>
      </c>
      <c r="D605" s="14">
        <v>2.9409999999999998</v>
      </c>
      <c r="E605" s="14">
        <v>4.6760000000000002</v>
      </c>
      <c r="F605" s="14">
        <v>10.83</v>
      </c>
      <c r="G605" s="14">
        <v>24.4</v>
      </c>
      <c r="H605" s="14">
        <v>7.5419999999999998</v>
      </c>
      <c r="I605" s="14">
        <v>6.7569999999999997</v>
      </c>
      <c r="J605" s="14">
        <v>7.133</v>
      </c>
      <c r="K605" s="14">
        <v>8.0190000000000001</v>
      </c>
      <c r="L605" s="14">
        <v>5.7350000000000003</v>
      </c>
      <c r="M605" s="14">
        <v>6.8280000000000003</v>
      </c>
      <c r="N605" s="14">
        <v>48.331000000000003</v>
      </c>
      <c r="O605" s="14">
        <v>76.578000000000003</v>
      </c>
      <c r="P605" s="14">
        <v>18.082000000000001</v>
      </c>
      <c r="Q605" s="14">
        <v>46.091999999999999</v>
      </c>
      <c r="R605" s="14">
        <v>122.03400000000001</v>
      </c>
      <c r="S605" s="14">
        <v>101.423</v>
      </c>
      <c r="T605" s="14">
        <v>111.288</v>
      </c>
      <c r="U605" s="14">
        <v>18.878</v>
      </c>
      <c r="V605" s="14">
        <v>22.733000000000001</v>
      </c>
      <c r="W605" s="14">
        <v>20.888000000000002</v>
      </c>
      <c r="X605" s="14">
        <v>26.533000000000001</v>
      </c>
      <c r="Y605" s="14">
        <v>3.254</v>
      </c>
      <c r="Z605" s="14">
        <v>14.396000000000001</v>
      </c>
      <c r="AA605" s="14">
        <v>128.69</v>
      </c>
      <c r="AB605" s="14">
        <v>118.045</v>
      </c>
      <c r="AC605" s="14">
        <v>123.151</v>
      </c>
      <c r="AD605" s="14">
        <v>595.81200000000001</v>
      </c>
      <c r="AE605" s="14">
        <v>552.99699999999996</v>
      </c>
      <c r="AF605" s="14">
        <v>573.53399999999999</v>
      </c>
      <c r="AG605" s="14">
        <v>14.493</v>
      </c>
      <c r="AH605" s="19">
        <v>8.4876033837245508</v>
      </c>
      <c r="AI605" s="19">
        <v>2.47469452989397</v>
      </c>
      <c r="AJ605" s="19">
        <v>5.5116232308795201</v>
      </c>
      <c r="AK605" s="14">
        <v>6.7240000000000002</v>
      </c>
      <c r="AL605" s="14">
        <v>1.6890000000000001</v>
      </c>
      <c r="AM605" s="14">
        <v>4.0990000000000002</v>
      </c>
      <c r="AN605" s="14">
        <v>62.698</v>
      </c>
      <c r="AO605" s="14">
        <v>49.491</v>
      </c>
      <c r="AP605" s="14">
        <v>55.844999999999999</v>
      </c>
      <c r="AQ605" s="14">
        <v>0.56799999999999995</v>
      </c>
      <c r="AR605" s="14">
        <v>0.438</v>
      </c>
      <c r="AS605" s="14">
        <v>0.5</v>
      </c>
      <c r="AT605" s="14">
        <v>6.86</v>
      </c>
      <c r="AU605" s="14">
        <v>0.93899999999999995</v>
      </c>
      <c r="AV605" s="14">
        <v>3.7730000000000001</v>
      </c>
      <c r="AW605" s="14">
        <v>736.70100000000002</v>
      </c>
      <c r="AX605" s="14">
        <v>621.34299999999996</v>
      </c>
      <c r="AY605" s="14">
        <v>676.64599999999996</v>
      </c>
      <c r="AZ605" s="14">
        <v>7.367</v>
      </c>
      <c r="BA605" s="14">
        <v>6.2130000000000001</v>
      </c>
      <c r="BB605" s="14">
        <v>6.766</v>
      </c>
      <c r="BC605" s="14">
        <v>16.655000000000001</v>
      </c>
      <c r="BD605" s="14">
        <v>3.165</v>
      </c>
      <c r="BE605" s="14">
        <v>11.872999999999999</v>
      </c>
      <c r="BF605" s="14">
        <v>13.731999999999999</v>
      </c>
      <c r="BG605" s="14">
        <v>28.33</v>
      </c>
      <c r="BH605" s="15">
        <v>7.2157045727236362</v>
      </c>
    </row>
    <row r="606" spans="1:60" ht="15.75" x14ac:dyDescent="0.25">
      <c r="A606" s="21">
        <v>2016</v>
      </c>
      <c r="B606" t="s">
        <v>10</v>
      </c>
      <c r="C606" s="14">
        <v>22.963999999999999</v>
      </c>
      <c r="D606" s="14">
        <v>8.0960000000000001</v>
      </c>
      <c r="E606" s="14">
        <v>15.442</v>
      </c>
      <c r="F606" s="14">
        <v>10.58</v>
      </c>
      <c r="G606" s="14">
        <v>21.367999999999999</v>
      </c>
      <c r="H606" s="14">
        <v>5.0410000000000004</v>
      </c>
      <c r="I606" s="14">
        <v>4.4859999999999998</v>
      </c>
      <c r="J606" s="14">
        <v>4.76</v>
      </c>
      <c r="K606" s="14">
        <v>9.0739999999999998</v>
      </c>
      <c r="L606" s="14">
        <v>4.048</v>
      </c>
      <c r="M606" s="14">
        <v>6.5309999999999997</v>
      </c>
      <c r="N606" s="14">
        <v>53.347999999999999</v>
      </c>
      <c r="O606" s="14">
        <v>104.179</v>
      </c>
      <c r="P606" s="14">
        <v>29.321000000000002</v>
      </c>
      <c r="Q606" s="14">
        <v>66.308000000000007</v>
      </c>
      <c r="R606" s="14">
        <v>60.603000000000002</v>
      </c>
      <c r="S606" s="14">
        <v>70.13</v>
      </c>
      <c r="T606" s="14">
        <v>65.423000000000002</v>
      </c>
      <c r="U606" s="14">
        <v>13.667</v>
      </c>
      <c r="V606" s="14">
        <v>17.943000000000001</v>
      </c>
      <c r="W606" s="14">
        <v>15.83</v>
      </c>
      <c r="X606" s="14">
        <v>24.757000000000001</v>
      </c>
      <c r="Y606" s="14">
        <v>1.641</v>
      </c>
      <c r="Z606" s="14">
        <v>13.061999999999999</v>
      </c>
      <c r="AA606" s="14">
        <v>112.357</v>
      </c>
      <c r="AB606" s="14">
        <v>79.977000000000004</v>
      </c>
      <c r="AC606" s="14">
        <v>95.975999999999999</v>
      </c>
      <c r="AD606" s="14">
        <v>440.24200000000002</v>
      </c>
      <c r="AE606" s="14">
        <v>387.08300000000003</v>
      </c>
      <c r="AF606" s="14">
        <v>413.57</v>
      </c>
      <c r="AG606" s="14">
        <v>12.433999999999999</v>
      </c>
      <c r="AH606" s="19">
        <v>7.7804477348423404</v>
      </c>
      <c r="AI606" s="19">
        <v>5.1827214165292199</v>
      </c>
      <c r="AJ606" s="19">
        <v>6.4936633926521896</v>
      </c>
      <c r="AK606" s="14">
        <v>9.8580000000000005</v>
      </c>
      <c r="AL606" s="14">
        <v>2.8450000000000002</v>
      </c>
      <c r="AM606" s="14">
        <v>6.31</v>
      </c>
      <c r="AN606" s="14">
        <v>51.194000000000003</v>
      </c>
      <c r="AO606" s="14">
        <v>34.573</v>
      </c>
      <c r="AP606" s="14">
        <v>43.006</v>
      </c>
      <c r="AQ606" s="14">
        <v>1.792</v>
      </c>
      <c r="AR606" s="14">
        <v>0.54700000000000004</v>
      </c>
      <c r="AS606" s="14">
        <v>1.1619999999999999</v>
      </c>
      <c r="AT606" s="14">
        <v>3.2490000000000001</v>
      </c>
      <c r="AU606" s="14">
        <v>0.54700000000000004</v>
      </c>
      <c r="AV606" s="14">
        <v>1.8819999999999999</v>
      </c>
      <c r="AW606" s="14">
        <v>602.89599999999996</v>
      </c>
      <c r="AX606" s="14">
        <v>457.322</v>
      </c>
      <c r="AY606" s="14">
        <v>529.69299999999998</v>
      </c>
      <c r="AZ606" s="14">
        <v>6.0289999999999999</v>
      </c>
      <c r="BA606" s="14">
        <v>4.5730000000000004</v>
      </c>
      <c r="BB606" s="14">
        <v>5.2969999999999997</v>
      </c>
      <c r="BC606" s="14">
        <v>10.022</v>
      </c>
      <c r="BD606" s="14">
        <v>5.5679999999999996</v>
      </c>
      <c r="BE606" s="14">
        <v>12.99</v>
      </c>
      <c r="BF606" s="14">
        <v>15.422000000000001</v>
      </c>
      <c r="BG606" s="14">
        <v>40.058</v>
      </c>
      <c r="BH606" s="15">
        <v>8.7842284471658694</v>
      </c>
    </row>
    <row r="607" spans="1:60" ht="15.75" x14ac:dyDescent="0.25">
      <c r="A607" s="21">
        <v>2016</v>
      </c>
      <c r="B607" t="s">
        <v>11</v>
      </c>
      <c r="C607" s="14">
        <v>24.712</v>
      </c>
      <c r="D607" s="14">
        <v>4.58</v>
      </c>
      <c r="E607" s="14">
        <v>14.398</v>
      </c>
      <c r="F607" s="14">
        <v>7.95</v>
      </c>
      <c r="G607" s="14">
        <v>18.431000000000001</v>
      </c>
      <c r="H607" s="14">
        <v>4.3170000000000002</v>
      </c>
      <c r="I607" s="14">
        <v>3.6120000000000001</v>
      </c>
      <c r="J607" s="14">
        <v>3.9550000000000001</v>
      </c>
      <c r="K607" s="14">
        <v>6.0510000000000002</v>
      </c>
      <c r="L607" s="14">
        <v>3.58</v>
      </c>
      <c r="M607" s="14">
        <v>4.7830000000000004</v>
      </c>
      <c r="N607" s="14">
        <v>47.762</v>
      </c>
      <c r="O607" s="14">
        <v>104.59399999999999</v>
      </c>
      <c r="P607" s="14">
        <v>18.802</v>
      </c>
      <c r="Q607" s="14">
        <v>60.835000000000001</v>
      </c>
      <c r="R607" s="14">
        <v>91.302999999999997</v>
      </c>
      <c r="S607" s="14">
        <v>93.656000000000006</v>
      </c>
      <c r="T607" s="14">
        <v>92.51</v>
      </c>
      <c r="U607" s="14">
        <v>14.787000000000001</v>
      </c>
      <c r="V607" s="14">
        <v>19.478999999999999</v>
      </c>
      <c r="W607" s="14">
        <v>17.195</v>
      </c>
      <c r="X607" s="14">
        <v>36.270000000000003</v>
      </c>
      <c r="Y607" s="14">
        <v>3.9020000000000001</v>
      </c>
      <c r="Z607" s="14">
        <v>19.727</v>
      </c>
      <c r="AA607" s="14">
        <v>94.022000000000006</v>
      </c>
      <c r="AB607" s="14">
        <v>72.757999999999996</v>
      </c>
      <c r="AC607" s="14">
        <v>83.126999999999995</v>
      </c>
      <c r="AD607" s="14">
        <v>451.755</v>
      </c>
      <c r="AE607" s="14">
        <v>396.072</v>
      </c>
      <c r="AF607" s="14">
        <v>423.21499999999997</v>
      </c>
      <c r="AG607" s="14">
        <v>10.538</v>
      </c>
      <c r="AH607" s="19">
        <v>18.815223901164401</v>
      </c>
      <c r="AI607" s="19">
        <v>3.5131973257542</v>
      </c>
      <c r="AJ607" s="19">
        <v>11.142301726484201</v>
      </c>
      <c r="AK607" s="14">
        <v>13.631</v>
      </c>
      <c r="AL607" s="14">
        <v>1.871</v>
      </c>
      <c r="AM607" s="14">
        <v>7.5960000000000001</v>
      </c>
      <c r="AN607" s="14">
        <v>49.662999999999997</v>
      </c>
      <c r="AO607" s="14">
        <v>41.12</v>
      </c>
      <c r="AP607" s="14">
        <v>45.279000000000003</v>
      </c>
      <c r="AQ607" s="14">
        <v>0.54400000000000004</v>
      </c>
      <c r="AR607" s="14">
        <v>0.32300000000000001</v>
      </c>
      <c r="AS607" s="14">
        <v>0.43</v>
      </c>
      <c r="AT607" s="14">
        <v>2.8210000000000002</v>
      </c>
      <c r="AU607" s="14">
        <v>0.54800000000000004</v>
      </c>
      <c r="AV607" s="14">
        <v>1.655</v>
      </c>
      <c r="AW607" s="14">
        <v>609.68299999999999</v>
      </c>
      <c r="AX607" s="14">
        <v>459.50900000000001</v>
      </c>
      <c r="AY607" s="14">
        <v>532.91999999999996</v>
      </c>
      <c r="AZ607" s="14">
        <v>6.0970000000000004</v>
      </c>
      <c r="BA607" s="14">
        <v>4.5949999999999998</v>
      </c>
      <c r="BB607" s="14">
        <v>5.3289999999999997</v>
      </c>
      <c r="BC607" s="14">
        <v>10.483000000000001</v>
      </c>
      <c r="BD607" s="14">
        <v>3.8439999999999999</v>
      </c>
      <c r="BE607" s="14">
        <v>10.654999999999999</v>
      </c>
      <c r="BF607" s="14">
        <v>12.816000000000001</v>
      </c>
      <c r="BG607" s="14">
        <v>32.368000000000002</v>
      </c>
      <c r="BH607" s="15">
        <v>7.2520820211351387</v>
      </c>
    </row>
    <row r="608" spans="1:60" ht="15.75" x14ac:dyDescent="0.25">
      <c r="A608" s="21">
        <v>2016</v>
      </c>
      <c r="B608" t="s">
        <v>12</v>
      </c>
      <c r="C608" s="14">
        <v>12.202999999999999</v>
      </c>
      <c r="D608" s="14">
        <v>3.16</v>
      </c>
      <c r="E608" s="14">
        <v>7.5389999999999997</v>
      </c>
      <c r="F608" s="14">
        <v>11.606999999999999</v>
      </c>
      <c r="G608" s="14">
        <v>14.012</v>
      </c>
      <c r="H608" s="14">
        <v>3.0790000000000002</v>
      </c>
      <c r="I608" s="14">
        <v>2.7850000000000001</v>
      </c>
      <c r="J608" s="14">
        <v>2.927</v>
      </c>
      <c r="K608" s="14">
        <v>4.5620000000000003</v>
      </c>
      <c r="L608" s="14">
        <v>3.32</v>
      </c>
      <c r="M608" s="14">
        <v>3.9220000000000002</v>
      </c>
      <c r="N608" s="14">
        <v>46.250999999999998</v>
      </c>
      <c r="O608" s="14">
        <v>183.32599999999999</v>
      </c>
      <c r="P608" s="14">
        <v>30.739000000000001</v>
      </c>
      <c r="Q608" s="14">
        <v>105.191</v>
      </c>
      <c r="R608" s="14">
        <v>82.682000000000002</v>
      </c>
      <c r="S608" s="14">
        <v>86.38</v>
      </c>
      <c r="T608" s="14">
        <v>84.588999999999999</v>
      </c>
      <c r="U608" s="14">
        <v>18.247</v>
      </c>
      <c r="V608" s="14">
        <v>20.725000000000001</v>
      </c>
      <c r="W608" s="14">
        <v>19.524999999999999</v>
      </c>
      <c r="X608" s="14">
        <v>129.839</v>
      </c>
      <c r="Y608" s="14">
        <v>13.013</v>
      </c>
      <c r="Z608" s="14">
        <v>69.98</v>
      </c>
      <c r="AA608" s="14">
        <v>76.866</v>
      </c>
      <c r="AB608" s="14">
        <v>57.353999999999999</v>
      </c>
      <c r="AC608" s="14">
        <v>66.804000000000002</v>
      </c>
      <c r="AD608" s="14">
        <v>410.04599999999999</v>
      </c>
      <c r="AE608" s="14">
        <v>356.97899999999998</v>
      </c>
      <c r="AF608" s="14">
        <v>382.73500000000001</v>
      </c>
      <c r="AG608" s="14">
        <v>10.663</v>
      </c>
      <c r="AH608" s="19">
        <v>4.3677198393883998</v>
      </c>
      <c r="AI608" s="19">
        <v>3.3703386750759101</v>
      </c>
      <c r="AJ608" s="19">
        <v>3.86219108041825</v>
      </c>
      <c r="AK608" s="14">
        <v>2.9649999999999999</v>
      </c>
      <c r="AL608" s="14">
        <v>1.66</v>
      </c>
      <c r="AM608" s="14">
        <v>2.2919999999999998</v>
      </c>
      <c r="AN608" s="14">
        <v>63.58</v>
      </c>
      <c r="AO608" s="14">
        <v>47.286999999999999</v>
      </c>
      <c r="AP608" s="14">
        <v>55.371000000000002</v>
      </c>
      <c r="AQ608" s="14">
        <v>4.5620000000000003</v>
      </c>
      <c r="AR608" s="14">
        <v>1.3919999999999999</v>
      </c>
      <c r="AS608" s="14">
        <v>2.927</v>
      </c>
      <c r="AT608" s="14">
        <v>5.8159999999999998</v>
      </c>
      <c r="AU608" s="14">
        <v>1.8740000000000001</v>
      </c>
      <c r="AV608" s="14">
        <v>3.7829999999999999</v>
      </c>
      <c r="AW608" s="14">
        <v>674.05799999999999</v>
      </c>
      <c r="AX608" s="14">
        <v>450.90899999999999</v>
      </c>
      <c r="AY608" s="14">
        <v>559.78300000000002</v>
      </c>
      <c r="AZ608" s="14">
        <v>6.7409999999999997</v>
      </c>
      <c r="BA608" s="14">
        <v>4.5090000000000003</v>
      </c>
      <c r="BB608" s="14">
        <v>5.5979999999999999</v>
      </c>
      <c r="BC608" s="14">
        <v>29.512</v>
      </c>
      <c r="BD608" s="14">
        <v>12.426</v>
      </c>
      <c r="BE608" s="14">
        <v>17.411999999999999</v>
      </c>
      <c r="BF608" s="14">
        <v>19.905999999999999</v>
      </c>
      <c r="BG608" s="14">
        <v>48.887999999999998</v>
      </c>
      <c r="BH608" s="15">
        <v>5.4654398676260438</v>
      </c>
    </row>
    <row r="609" spans="1:60" ht="15.75" x14ac:dyDescent="0.25">
      <c r="A609" s="21">
        <v>2016</v>
      </c>
      <c r="B609" t="s">
        <v>13</v>
      </c>
      <c r="C609" s="14">
        <v>12.964</v>
      </c>
      <c r="D609" s="14">
        <v>3.1230000000000002</v>
      </c>
      <c r="E609" s="14">
        <v>7.9420000000000002</v>
      </c>
      <c r="F609" s="14">
        <v>7.681</v>
      </c>
      <c r="G609" s="14">
        <v>12.57</v>
      </c>
      <c r="H609" s="14">
        <v>5.0179999999999998</v>
      </c>
      <c r="I609" s="14">
        <v>5.01</v>
      </c>
      <c r="J609" s="14">
        <v>5.0140000000000002</v>
      </c>
      <c r="K609" s="14">
        <v>3.9729999999999999</v>
      </c>
      <c r="L609" s="14">
        <v>3.839</v>
      </c>
      <c r="M609" s="14">
        <v>3.9039999999999999</v>
      </c>
      <c r="N609" s="14">
        <v>47.640999999999998</v>
      </c>
      <c r="O609" s="14">
        <v>74.927999999999997</v>
      </c>
      <c r="P609" s="14">
        <v>19.780999999999999</v>
      </c>
      <c r="Q609" s="14">
        <v>46.540999999999997</v>
      </c>
      <c r="R609" s="14">
        <v>77.367000000000004</v>
      </c>
      <c r="S609" s="14">
        <v>77.301000000000002</v>
      </c>
      <c r="T609" s="14">
        <v>77.332999999999998</v>
      </c>
      <c r="U609" s="14">
        <v>15.752000000000001</v>
      </c>
      <c r="V609" s="14">
        <v>19.651</v>
      </c>
      <c r="W609" s="14">
        <v>17.768000000000001</v>
      </c>
      <c r="X609" s="14">
        <v>13.103999999999999</v>
      </c>
      <c r="Y609" s="14">
        <v>2.7330000000000001</v>
      </c>
      <c r="Z609" s="14">
        <v>7.74</v>
      </c>
      <c r="AA609" s="14">
        <v>96.186999999999998</v>
      </c>
      <c r="AB609" s="14">
        <v>72.161000000000001</v>
      </c>
      <c r="AC609" s="14">
        <v>83.760999999999996</v>
      </c>
      <c r="AD609" s="14">
        <v>466.15699999999998</v>
      </c>
      <c r="AE609" s="14">
        <v>389.23899999999998</v>
      </c>
      <c r="AF609" s="14">
        <v>426.44400000000002</v>
      </c>
      <c r="AG609" s="14">
        <v>11.849</v>
      </c>
      <c r="AH609" s="19">
        <v>5.9026594336874298</v>
      </c>
      <c r="AI609" s="19">
        <v>2.8087520714546499</v>
      </c>
      <c r="AJ609" s="19">
        <v>4.3427691006313998</v>
      </c>
      <c r="AK609" s="14">
        <v>5.9939999999999998</v>
      </c>
      <c r="AL609" s="14">
        <v>1.7569999999999999</v>
      </c>
      <c r="AM609" s="14">
        <v>3.8029999999999999</v>
      </c>
      <c r="AN609" s="14">
        <v>46.49</v>
      </c>
      <c r="AO609" s="14">
        <v>37.935000000000002</v>
      </c>
      <c r="AP609" s="14">
        <v>42.066000000000003</v>
      </c>
      <c r="AQ609" s="14">
        <v>1.1850000000000001</v>
      </c>
      <c r="AR609" s="14">
        <v>0.39</v>
      </c>
      <c r="AS609" s="14">
        <v>0.77400000000000002</v>
      </c>
      <c r="AT609" s="14">
        <v>2.9969999999999999</v>
      </c>
      <c r="AU609" s="14">
        <v>0.32500000000000001</v>
      </c>
      <c r="AV609" s="14">
        <v>1.615</v>
      </c>
      <c r="AW609" s="14">
        <v>590.71100000000001</v>
      </c>
      <c r="AX609" s="14">
        <v>449.62299999999999</v>
      </c>
      <c r="AY609" s="14">
        <v>517.94399999999996</v>
      </c>
      <c r="AZ609" s="14">
        <v>5.907</v>
      </c>
      <c r="BA609" s="14">
        <v>4.4960000000000004</v>
      </c>
      <c r="BB609" s="14">
        <v>5.1790000000000003</v>
      </c>
      <c r="BC609" s="14">
        <v>9.2219999999999995</v>
      </c>
      <c r="BD609" s="14">
        <v>1.921</v>
      </c>
      <c r="BE609" s="14">
        <v>16.257000000000001</v>
      </c>
      <c r="BF609" s="14">
        <v>18.535</v>
      </c>
      <c r="BG609" s="14">
        <v>48.497999999999998</v>
      </c>
      <c r="BH609" s="15">
        <v>6.7474960463890357</v>
      </c>
    </row>
    <row r="610" spans="1:60" ht="15.75" x14ac:dyDescent="0.25">
      <c r="A610" s="21">
        <v>2016</v>
      </c>
      <c r="B610" t="s">
        <v>14</v>
      </c>
      <c r="C610" s="14">
        <v>20.952999999999999</v>
      </c>
      <c r="D610" s="14">
        <v>5.1630000000000003</v>
      </c>
      <c r="E610" s="14">
        <v>12.957000000000001</v>
      </c>
      <c r="F610" s="14">
        <v>9.8439999999999994</v>
      </c>
      <c r="G610" s="14">
        <v>24.367000000000001</v>
      </c>
      <c r="H610" s="14">
        <v>6.0620000000000003</v>
      </c>
      <c r="I610" s="14">
        <v>5.26</v>
      </c>
      <c r="J610" s="14">
        <v>5.6550000000000002</v>
      </c>
      <c r="K610" s="14">
        <v>8.3309999999999995</v>
      </c>
      <c r="L610" s="14">
        <v>5.3079999999999998</v>
      </c>
      <c r="M610" s="14">
        <v>6.798</v>
      </c>
      <c r="N610" s="14">
        <v>66.3</v>
      </c>
      <c r="O610" s="14">
        <v>98.456000000000003</v>
      </c>
      <c r="P610" s="14">
        <v>21.28</v>
      </c>
      <c r="Q610" s="14">
        <v>59.375</v>
      </c>
      <c r="R610" s="14">
        <v>84.287999999999997</v>
      </c>
      <c r="S610" s="14">
        <v>74.626999999999995</v>
      </c>
      <c r="T610" s="14">
        <v>79.388000000000005</v>
      </c>
      <c r="U610" s="14">
        <v>17.187000000000001</v>
      </c>
      <c r="V610" s="14">
        <v>17.475000000000001</v>
      </c>
      <c r="W610" s="14">
        <v>17.332999999999998</v>
      </c>
      <c r="X610" s="14">
        <v>29.434999999999999</v>
      </c>
      <c r="Y610" s="14">
        <v>3.1989999999999998</v>
      </c>
      <c r="Z610" s="14">
        <v>16.152999999999999</v>
      </c>
      <c r="AA610" s="14">
        <v>83.265000000000001</v>
      </c>
      <c r="AB610" s="14">
        <v>67.113</v>
      </c>
      <c r="AC610" s="14">
        <v>75.072999999999993</v>
      </c>
      <c r="AD610" s="14">
        <v>475.74400000000003</v>
      </c>
      <c r="AE610" s="14">
        <v>412.303</v>
      </c>
      <c r="AF610" s="14">
        <v>443.61599999999999</v>
      </c>
      <c r="AG610" s="14">
        <v>15.441000000000001</v>
      </c>
      <c r="AH610" s="19">
        <v>12.1077536857133</v>
      </c>
      <c r="AI610" s="19">
        <v>3.7495210838979198</v>
      </c>
      <c r="AJ610" s="19">
        <v>7.9797361838612</v>
      </c>
      <c r="AK610" s="14">
        <v>11.874000000000001</v>
      </c>
      <c r="AL610" s="14">
        <v>2.9329999999999998</v>
      </c>
      <c r="AM610" s="14">
        <v>7.3390000000000004</v>
      </c>
      <c r="AN610" s="14">
        <v>64.231999999999999</v>
      </c>
      <c r="AO610" s="14">
        <v>54.316000000000003</v>
      </c>
      <c r="AP610" s="14">
        <v>59.252000000000002</v>
      </c>
      <c r="AQ610" s="14">
        <v>1.8460000000000001</v>
      </c>
      <c r="AR610" s="14">
        <v>1.091</v>
      </c>
      <c r="AS610" s="14">
        <v>1.4630000000000001</v>
      </c>
      <c r="AT610" s="14">
        <v>5.5129999999999999</v>
      </c>
      <c r="AU610" s="14">
        <v>0.67900000000000005</v>
      </c>
      <c r="AV610" s="14">
        <v>3.0609999999999999</v>
      </c>
      <c r="AW610" s="14">
        <v>641.6</v>
      </c>
      <c r="AX610" s="14">
        <v>491.43799999999999</v>
      </c>
      <c r="AY610" s="14">
        <v>565.6</v>
      </c>
      <c r="AZ610" s="14">
        <v>6.4160000000000004</v>
      </c>
      <c r="BA610" s="14">
        <v>4.9139999999999997</v>
      </c>
      <c r="BB610" s="14">
        <v>5.6559999999999997</v>
      </c>
      <c r="BC610" s="14">
        <v>7.6280000000000001</v>
      </c>
      <c r="BD610" s="14">
        <v>3.0779999999999998</v>
      </c>
      <c r="BE610" s="14">
        <v>10.836</v>
      </c>
      <c r="BF610" s="14">
        <v>12.839</v>
      </c>
      <c r="BG610" s="14">
        <v>26.187999999999999</v>
      </c>
      <c r="BH610" s="15">
        <v>7.3043330549382111</v>
      </c>
    </row>
    <row r="611" spans="1:60" ht="15.75" x14ac:dyDescent="0.25">
      <c r="A611" s="21">
        <v>2016</v>
      </c>
      <c r="B611" t="s">
        <v>15</v>
      </c>
      <c r="C611" s="14">
        <v>11.955</v>
      </c>
      <c r="D611" s="14">
        <v>3.3010000000000002</v>
      </c>
      <c r="E611" s="14">
        <v>7.54</v>
      </c>
      <c r="F611" s="14">
        <v>9.1539999999999999</v>
      </c>
      <c r="G611" s="14">
        <v>15.717000000000001</v>
      </c>
      <c r="H611" s="14">
        <v>4.569</v>
      </c>
      <c r="I611" s="14">
        <v>3.8490000000000002</v>
      </c>
      <c r="J611" s="14">
        <v>4.2</v>
      </c>
      <c r="K611" s="14">
        <v>4.6059999999999999</v>
      </c>
      <c r="L611" s="14">
        <v>3.488</v>
      </c>
      <c r="M611" s="14">
        <v>4.0330000000000004</v>
      </c>
      <c r="N611" s="14">
        <v>36.049999999999997</v>
      </c>
      <c r="O611" s="14">
        <v>79.346999999999994</v>
      </c>
      <c r="P611" s="14">
        <v>19.654</v>
      </c>
      <c r="Q611" s="14">
        <v>49.021999999999998</v>
      </c>
      <c r="R611" s="14">
        <v>92.87</v>
      </c>
      <c r="S611" s="14">
        <v>86.582999999999998</v>
      </c>
      <c r="T611" s="14">
        <v>89.65</v>
      </c>
      <c r="U611" s="14">
        <v>15.103</v>
      </c>
      <c r="V611" s="14">
        <v>19.036000000000001</v>
      </c>
      <c r="W611" s="14">
        <v>17.117000000000001</v>
      </c>
      <c r="X611" s="14">
        <v>28.797000000000001</v>
      </c>
      <c r="Y611" s="14">
        <v>4.9340000000000002</v>
      </c>
      <c r="Z611" s="14">
        <v>16.632999999999999</v>
      </c>
      <c r="AA611" s="14">
        <v>72.364999999999995</v>
      </c>
      <c r="AB611" s="14">
        <v>56.956000000000003</v>
      </c>
      <c r="AC611" s="14">
        <v>64.489999999999995</v>
      </c>
      <c r="AD611" s="14">
        <v>428.75400000000002</v>
      </c>
      <c r="AE611" s="14">
        <v>371.25799999999998</v>
      </c>
      <c r="AF611" s="14">
        <v>399.39299999999997</v>
      </c>
      <c r="AG611" s="14">
        <v>8.6349999999999998</v>
      </c>
      <c r="AH611" s="19">
        <v>7.5305930342014404</v>
      </c>
      <c r="AI611" s="19">
        <v>2.8652483687241501</v>
      </c>
      <c r="AJ611" s="19">
        <v>5.2080439399681699</v>
      </c>
      <c r="AK611" s="14">
        <v>5.5119999999999996</v>
      </c>
      <c r="AL611" s="14">
        <v>1.5049999999999999</v>
      </c>
      <c r="AM611" s="14">
        <v>3.4590000000000001</v>
      </c>
      <c r="AN611" s="14">
        <v>48.332999999999998</v>
      </c>
      <c r="AO611" s="14">
        <v>36.520000000000003</v>
      </c>
      <c r="AP611" s="14">
        <v>42.33</v>
      </c>
      <c r="AQ611" s="14">
        <v>0.56299999999999994</v>
      </c>
      <c r="AR611" s="14">
        <v>0.25700000000000001</v>
      </c>
      <c r="AS611" s="14">
        <v>0.41199999999999998</v>
      </c>
      <c r="AT611" s="14">
        <v>4.41</v>
      </c>
      <c r="AU611" s="14">
        <v>0.747</v>
      </c>
      <c r="AV611" s="14">
        <v>2.5329999999999999</v>
      </c>
      <c r="AW611" s="14">
        <v>557.78200000000004</v>
      </c>
      <c r="AX611" s="14">
        <v>428.63400000000001</v>
      </c>
      <c r="AY611" s="14">
        <v>492.01799999999997</v>
      </c>
      <c r="AZ611" s="14">
        <v>5.5780000000000003</v>
      </c>
      <c r="BA611" s="14">
        <v>4.2859999999999996</v>
      </c>
      <c r="BB611" s="14">
        <v>4.92</v>
      </c>
      <c r="BC611" s="14">
        <v>7.1059999999999999</v>
      </c>
      <c r="BD611" s="14">
        <v>4.18</v>
      </c>
      <c r="BE611" s="14">
        <v>13.260999999999999</v>
      </c>
      <c r="BF611" s="14">
        <v>15.374000000000001</v>
      </c>
      <c r="BG611" s="14">
        <v>45.216999999999999</v>
      </c>
      <c r="BH611" s="15">
        <v>7.5747984213743882</v>
      </c>
    </row>
    <row r="612" spans="1:60" ht="15.75" x14ac:dyDescent="0.25">
      <c r="A612" s="21">
        <v>2016</v>
      </c>
      <c r="B612" t="s">
        <v>35</v>
      </c>
      <c r="C612" s="14">
        <v>13.702</v>
      </c>
      <c r="D612" s="14">
        <v>4.2130000000000001</v>
      </c>
      <c r="E612" s="14">
        <v>8.827</v>
      </c>
      <c r="F612" s="14">
        <v>10.757</v>
      </c>
      <c r="G612" s="14">
        <v>18.056000000000001</v>
      </c>
      <c r="H612" s="14">
        <v>5.891</v>
      </c>
      <c r="I612" s="14">
        <v>4.7080000000000002</v>
      </c>
      <c r="J612" s="14">
        <v>5.2830000000000004</v>
      </c>
      <c r="K612" s="14">
        <v>8.7710000000000008</v>
      </c>
      <c r="L612" s="14">
        <v>4.8730000000000002</v>
      </c>
      <c r="M612" s="14">
        <v>6.7690000000000001</v>
      </c>
      <c r="N612" s="14">
        <v>67.656999999999996</v>
      </c>
      <c r="O612" s="14">
        <v>133.751</v>
      </c>
      <c r="P612" s="14">
        <v>27.545999999999999</v>
      </c>
      <c r="Q612" s="14">
        <v>79.292000000000002</v>
      </c>
      <c r="R612" s="14">
        <v>93.254999999999995</v>
      </c>
      <c r="S612" s="14">
        <v>97.135000000000005</v>
      </c>
      <c r="T612" s="14">
        <v>95.248999999999995</v>
      </c>
      <c r="U612" s="14">
        <v>18.59</v>
      </c>
      <c r="V612" s="14">
        <v>22.384</v>
      </c>
      <c r="W612" s="14">
        <v>20.539000000000001</v>
      </c>
      <c r="X612" s="14">
        <v>57.601999999999997</v>
      </c>
      <c r="Y612" s="14">
        <v>5.4930000000000003</v>
      </c>
      <c r="Z612" s="14">
        <v>30.893999999999998</v>
      </c>
      <c r="AA612" s="14">
        <v>81.995999999999995</v>
      </c>
      <c r="AB612" s="14">
        <v>64.260999999999996</v>
      </c>
      <c r="AC612" s="14">
        <v>72.885000000000005</v>
      </c>
      <c r="AD612" s="14">
        <v>483.29199999999997</v>
      </c>
      <c r="AE612" s="14">
        <v>409.77</v>
      </c>
      <c r="AF612" s="14">
        <v>445.51900000000001</v>
      </c>
      <c r="AG612" s="14">
        <v>16.233000000000001</v>
      </c>
      <c r="AH612" s="19">
        <v>8.8209038956639994</v>
      </c>
      <c r="AI612" s="19">
        <v>2.7717114509793999</v>
      </c>
      <c r="AJ612" s="19">
        <v>5.7687466786004</v>
      </c>
      <c r="AK612" s="14">
        <v>6.5019999999999998</v>
      </c>
      <c r="AL612" s="14">
        <v>1.363</v>
      </c>
      <c r="AM612" s="14">
        <v>3.8620000000000001</v>
      </c>
      <c r="AN612" s="14">
        <v>48.526000000000003</v>
      </c>
      <c r="AO612" s="14">
        <v>40.390999999999998</v>
      </c>
      <c r="AP612" s="14">
        <v>44.345999999999997</v>
      </c>
      <c r="AQ612" s="14">
        <v>0.78500000000000003</v>
      </c>
      <c r="AR612" s="14">
        <v>0.496</v>
      </c>
      <c r="AS612" s="14">
        <v>0.63700000000000001</v>
      </c>
      <c r="AT612" s="14">
        <v>2.6619999999999999</v>
      </c>
      <c r="AU612" s="14">
        <v>0.41299999999999998</v>
      </c>
      <c r="AV612" s="14">
        <v>1.506</v>
      </c>
      <c r="AW612" s="14">
        <v>671.76499999999999</v>
      </c>
      <c r="AX612" s="14">
        <v>484.81</v>
      </c>
      <c r="AY612" s="14">
        <v>575.82000000000005</v>
      </c>
      <c r="AZ612" s="14">
        <v>6.718</v>
      </c>
      <c r="BA612" s="14">
        <v>4.8479999999999999</v>
      </c>
      <c r="BB612" s="14">
        <v>5.758</v>
      </c>
      <c r="BC612" s="14">
        <v>24.045000000000002</v>
      </c>
      <c r="BD612" s="14">
        <v>8.6649999999999991</v>
      </c>
      <c r="BE612" s="14">
        <v>16.942</v>
      </c>
      <c r="BF612" s="14">
        <v>19.411000000000001</v>
      </c>
      <c r="BG612" s="14">
        <v>27.436</v>
      </c>
      <c r="BH612" s="15">
        <v>4.6413260931694769</v>
      </c>
    </row>
    <row r="613" spans="1:60" ht="15.75" x14ac:dyDescent="0.25">
      <c r="A613" s="21">
        <v>2016</v>
      </c>
      <c r="B613" t="s">
        <v>16</v>
      </c>
      <c r="C613" s="14">
        <v>12.993</v>
      </c>
      <c r="D613" s="14">
        <v>3.37</v>
      </c>
      <c r="E613" s="14">
        <v>8.0289999999999999</v>
      </c>
      <c r="F613" s="14">
        <v>17.541</v>
      </c>
      <c r="G613" s="14">
        <v>14.617000000000001</v>
      </c>
      <c r="H613" s="14">
        <v>5.1760000000000002</v>
      </c>
      <c r="I613" s="14">
        <v>6.0469999999999997</v>
      </c>
      <c r="J613" s="14">
        <v>5.625</v>
      </c>
      <c r="K613" s="14">
        <v>7.1829999999999998</v>
      </c>
      <c r="L613" s="14">
        <v>4.6589999999999998</v>
      </c>
      <c r="M613" s="14">
        <v>5.8810000000000002</v>
      </c>
      <c r="N613" s="14">
        <v>48.835999999999999</v>
      </c>
      <c r="O613" s="14">
        <v>109.646</v>
      </c>
      <c r="P613" s="14">
        <v>24.088000000000001</v>
      </c>
      <c r="Q613" s="14">
        <v>67.093000000000004</v>
      </c>
      <c r="R613" s="14">
        <v>104.998</v>
      </c>
      <c r="S613" s="14">
        <v>106.959</v>
      </c>
      <c r="T613" s="14">
        <v>106.01</v>
      </c>
      <c r="U613" s="14">
        <v>17.745999999999999</v>
      </c>
      <c r="V613" s="14">
        <v>23.591999999999999</v>
      </c>
      <c r="W613" s="14">
        <v>20.762</v>
      </c>
      <c r="X613" s="14">
        <v>58.731000000000002</v>
      </c>
      <c r="Y613" s="14">
        <v>8.1280000000000001</v>
      </c>
      <c r="Z613" s="14">
        <v>32.625999999999998</v>
      </c>
      <c r="AA613" s="14">
        <v>96.019000000000005</v>
      </c>
      <c r="AB613" s="14">
        <v>72.462000000000003</v>
      </c>
      <c r="AC613" s="14">
        <v>83.867000000000004</v>
      </c>
      <c r="AD613" s="14">
        <v>538.61699999999996</v>
      </c>
      <c r="AE613" s="14">
        <v>480.67099999999999</v>
      </c>
      <c r="AF613" s="14">
        <v>508.72300000000001</v>
      </c>
      <c r="AG613" s="14">
        <v>12.781000000000001</v>
      </c>
      <c r="AH613" s="19">
        <v>11.478848786255201</v>
      </c>
      <c r="AI613" s="19">
        <v>2.0096636110210002</v>
      </c>
      <c r="AJ613" s="19">
        <v>6.7452754368642198</v>
      </c>
      <c r="AK613" s="14">
        <v>7.3940000000000001</v>
      </c>
      <c r="AL613" s="14">
        <v>1.6850000000000001</v>
      </c>
      <c r="AM613" s="14">
        <v>4.4489999999999998</v>
      </c>
      <c r="AN613" s="14">
        <v>66.02</v>
      </c>
      <c r="AO613" s="14">
        <v>49.366</v>
      </c>
      <c r="AP613" s="14">
        <v>57.478999999999999</v>
      </c>
      <c r="AQ613" s="14">
        <v>1.5840000000000001</v>
      </c>
      <c r="AR613" s="14">
        <v>0.29699999999999999</v>
      </c>
      <c r="AS613" s="14">
        <v>0.92</v>
      </c>
      <c r="AT613" s="14">
        <v>8.5559999999999992</v>
      </c>
      <c r="AU613" s="14">
        <v>0.69399999999999995</v>
      </c>
      <c r="AV613" s="14">
        <v>4.5</v>
      </c>
      <c r="AW613" s="14">
        <v>717.346</v>
      </c>
      <c r="AX613" s="14">
        <v>556.80100000000004</v>
      </c>
      <c r="AY613" s="14">
        <v>636.16</v>
      </c>
      <c r="AZ613" s="14">
        <v>7.173</v>
      </c>
      <c r="BA613" s="14">
        <v>5.5679999999999996</v>
      </c>
      <c r="BB613" s="14">
        <v>6.3620000000000001</v>
      </c>
      <c r="BC613" s="14">
        <v>6.2469999999999999</v>
      </c>
      <c r="BD613" s="14">
        <v>3.1240000000000001</v>
      </c>
      <c r="BE613" s="14">
        <v>10.723000000000001</v>
      </c>
      <c r="BF613" s="14">
        <v>13.192</v>
      </c>
      <c r="BG613" s="14">
        <v>34.387999999999998</v>
      </c>
      <c r="BH613" s="15">
        <v>6.8463173690133798</v>
      </c>
    </row>
    <row r="614" spans="1:60" ht="15.75" x14ac:dyDescent="0.25">
      <c r="A614" s="21">
        <v>2016</v>
      </c>
      <c r="B614" t="s">
        <v>17</v>
      </c>
      <c r="C614" s="14">
        <v>22.698</v>
      </c>
      <c r="D614" s="14">
        <v>4.7839999999999998</v>
      </c>
      <c r="E614" s="14">
        <v>13.721</v>
      </c>
      <c r="F614" s="14">
        <v>16.317</v>
      </c>
      <c r="G614" s="14">
        <v>20.547999999999998</v>
      </c>
      <c r="H614" s="14">
        <v>5.633</v>
      </c>
      <c r="I614" s="14">
        <v>4.4539999999999997</v>
      </c>
      <c r="J614" s="14">
        <v>5.0419999999999998</v>
      </c>
      <c r="K614" s="14">
        <v>10.935</v>
      </c>
      <c r="L614" s="14">
        <v>4.6189999999999998</v>
      </c>
      <c r="M614" s="14">
        <v>7.77</v>
      </c>
      <c r="N614" s="14">
        <v>70.998999999999995</v>
      </c>
      <c r="O614" s="14">
        <v>102.392</v>
      </c>
      <c r="P614" s="14">
        <v>28.207000000000001</v>
      </c>
      <c r="Q614" s="14">
        <v>65.218000000000004</v>
      </c>
      <c r="R614" s="14">
        <v>68.591999999999999</v>
      </c>
      <c r="S614" s="14">
        <v>72.581000000000003</v>
      </c>
      <c r="T614" s="14">
        <v>70.590999999999994</v>
      </c>
      <c r="U614" s="14">
        <v>15.407999999999999</v>
      </c>
      <c r="V614" s="14">
        <v>20.62</v>
      </c>
      <c r="W614" s="14">
        <v>18.02</v>
      </c>
      <c r="X614" s="14">
        <v>23.03</v>
      </c>
      <c r="Y614" s="14">
        <v>4.2889999999999997</v>
      </c>
      <c r="Z614" s="14">
        <v>13.638999999999999</v>
      </c>
      <c r="AA614" s="14">
        <v>89.965000000000003</v>
      </c>
      <c r="AB614" s="14">
        <v>61.694000000000003</v>
      </c>
      <c r="AC614" s="14">
        <v>75.798000000000002</v>
      </c>
      <c r="AD614" s="14">
        <v>454.30099999999999</v>
      </c>
      <c r="AE614" s="14">
        <v>379.56400000000002</v>
      </c>
      <c r="AF614" s="14">
        <v>416.85</v>
      </c>
      <c r="AG614" s="14">
        <v>17.728000000000002</v>
      </c>
      <c r="AH614" s="19">
        <v>9.0846324357716508</v>
      </c>
      <c r="AI614" s="19">
        <v>1.8777138833470299</v>
      </c>
      <c r="AJ614" s="19">
        <v>5.5404603660859202</v>
      </c>
      <c r="AK614" s="14">
        <v>11.432</v>
      </c>
      <c r="AL614" s="14">
        <v>1.65</v>
      </c>
      <c r="AM614" s="14">
        <v>6.53</v>
      </c>
      <c r="AN614" s="14">
        <v>60.805</v>
      </c>
      <c r="AO614" s="14">
        <v>47.837000000000003</v>
      </c>
      <c r="AP614" s="14">
        <v>54.307000000000002</v>
      </c>
      <c r="AQ614" s="14">
        <v>3.3140000000000001</v>
      </c>
      <c r="AR614" s="14">
        <v>2.1440000000000001</v>
      </c>
      <c r="AS614" s="14">
        <v>2.7280000000000002</v>
      </c>
      <c r="AT614" s="14">
        <v>8.7810000000000006</v>
      </c>
      <c r="AU614" s="14">
        <v>1.155</v>
      </c>
      <c r="AV614" s="14">
        <v>4.96</v>
      </c>
      <c r="AW614" s="14">
        <v>622.46799999999996</v>
      </c>
      <c r="AX614" s="14">
        <v>461.54700000000003</v>
      </c>
      <c r="AY614" s="14">
        <v>541.83100000000002</v>
      </c>
      <c r="AZ614" s="14">
        <v>6.2249999999999996</v>
      </c>
      <c r="BA614" s="14">
        <v>4.6150000000000002</v>
      </c>
      <c r="BB614" s="14">
        <v>5.4180000000000001</v>
      </c>
      <c r="BC614" s="14">
        <v>11.805999999999999</v>
      </c>
      <c r="BD614" s="14">
        <v>14.53</v>
      </c>
      <c r="BE614" s="14">
        <v>11.689</v>
      </c>
      <c r="BF614" s="14">
        <v>15.079000000000001</v>
      </c>
      <c r="BG614" s="14">
        <v>40.479999999999997</v>
      </c>
      <c r="BH614" s="15">
        <v>7.3875423771694582</v>
      </c>
    </row>
    <row r="615" spans="1:60" ht="15.75" x14ac:dyDescent="0.25">
      <c r="A615" s="21">
        <v>2016</v>
      </c>
      <c r="B615" t="s">
        <v>18</v>
      </c>
      <c r="C615" s="14">
        <v>16.747</v>
      </c>
      <c r="D615" s="14">
        <v>3.6749999999999998</v>
      </c>
      <c r="E615" s="14">
        <v>10.217000000000001</v>
      </c>
      <c r="F615" s="14">
        <v>10.409000000000001</v>
      </c>
      <c r="G615" s="14">
        <v>24.157</v>
      </c>
      <c r="H615" s="14">
        <v>8.1880000000000006</v>
      </c>
      <c r="I615" s="14">
        <v>5.1970000000000001</v>
      </c>
      <c r="J615" s="14">
        <v>6.694</v>
      </c>
      <c r="K615" s="14">
        <v>10.448</v>
      </c>
      <c r="L615" s="14">
        <v>4.7149999999999999</v>
      </c>
      <c r="M615" s="14">
        <v>7.5839999999999996</v>
      </c>
      <c r="N615" s="14">
        <v>36.326000000000001</v>
      </c>
      <c r="O615" s="14">
        <v>67.097999999999999</v>
      </c>
      <c r="P615" s="14">
        <v>17.335999999999999</v>
      </c>
      <c r="Q615" s="14">
        <v>42.241999999999997</v>
      </c>
      <c r="R615" s="14">
        <v>65.912000000000006</v>
      </c>
      <c r="S615" s="14">
        <v>64.409000000000006</v>
      </c>
      <c r="T615" s="14">
        <v>65.161000000000001</v>
      </c>
      <c r="U615" s="14">
        <v>11.634</v>
      </c>
      <c r="V615" s="14">
        <v>16.817</v>
      </c>
      <c r="W615" s="14">
        <v>14.223000000000001</v>
      </c>
      <c r="X615" s="14">
        <v>18.97</v>
      </c>
      <c r="Y615" s="14">
        <v>3.0070000000000001</v>
      </c>
      <c r="Z615" s="14">
        <v>10.996</v>
      </c>
      <c r="AA615" s="14">
        <v>102.925</v>
      </c>
      <c r="AB615" s="14">
        <v>65.558999999999997</v>
      </c>
      <c r="AC615" s="14">
        <v>84.278999999999996</v>
      </c>
      <c r="AD615" s="14">
        <v>420.036</v>
      </c>
      <c r="AE615" s="14">
        <v>362.767</v>
      </c>
      <c r="AF615" s="14">
        <v>391.65199999999999</v>
      </c>
      <c r="AG615" s="14">
        <v>8.8179999999999996</v>
      </c>
      <c r="AH615" s="19">
        <v>11.0162826778135</v>
      </c>
      <c r="AI615" s="19">
        <v>2.8961753323093</v>
      </c>
      <c r="AJ615" s="19">
        <v>7.0583400561843899</v>
      </c>
      <c r="AK615" s="14">
        <v>8.8179999999999996</v>
      </c>
      <c r="AL615" s="14">
        <v>2.0049999999999999</v>
      </c>
      <c r="AM615" s="14">
        <v>5.415</v>
      </c>
      <c r="AN615" s="14">
        <v>53.908000000000001</v>
      </c>
      <c r="AO615" s="14">
        <v>39.869999999999997</v>
      </c>
      <c r="AP615" s="14">
        <v>47.118000000000002</v>
      </c>
      <c r="AQ615" s="14">
        <v>4.8170000000000002</v>
      </c>
      <c r="AR615" s="14">
        <v>2.2650000000000001</v>
      </c>
      <c r="AS615" s="14">
        <v>3.5419999999999998</v>
      </c>
      <c r="AT615" s="14">
        <v>6.2240000000000002</v>
      </c>
      <c r="AU615" s="14">
        <v>1.151</v>
      </c>
      <c r="AV615" s="14">
        <v>3.69</v>
      </c>
      <c r="AW615" s="14">
        <v>542.59699999999998</v>
      </c>
      <c r="AX615" s="14">
        <v>421.71800000000002</v>
      </c>
      <c r="AY615" s="14">
        <v>482.66199999999998</v>
      </c>
      <c r="AZ615" s="14">
        <v>5.4260000000000002</v>
      </c>
      <c r="BA615" s="14">
        <v>4.2169999999999996</v>
      </c>
      <c r="BB615" s="14">
        <v>4.827</v>
      </c>
      <c r="BC615" s="14">
        <v>5.1319999999999997</v>
      </c>
      <c r="BD615" s="14">
        <v>1.069</v>
      </c>
      <c r="BE615" s="14">
        <v>9.9860000000000007</v>
      </c>
      <c r="BF615" s="14">
        <v>11.228</v>
      </c>
      <c r="BG615" s="14">
        <v>35.320999999999998</v>
      </c>
      <c r="BH615" s="15">
        <v>7.0106712048721489</v>
      </c>
    </row>
    <row r="616" spans="1:60" ht="15.75" x14ac:dyDescent="0.25">
      <c r="A616" s="21">
        <v>2016</v>
      </c>
      <c r="B616" t="s">
        <v>19</v>
      </c>
      <c r="C616" s="14">
        <v>16.381</v>
      </c>
      <c r="D616" s="14">
        <v>3.7559999999999998</v>
      </c>
      <c r="E616" s="14">
        <v>9.8160000000000007</v>
      </c>
      <c r="F616" s="14">
        <v>14.961</v>
      </c>
      <c r="G616" s="14">
        <v>10.438000000000001</v>
      </c>
      <c r="H616" s="14">
        <v>3.5609999999999999</v>
      </c>
      <c r="I616" s="14">
        <v>3.7090000000000001</v>
      </c>
      <c r="J616" s="14">
        <v>3.6379999999999999</v>
      </c>
      <c r="K616" s="14">
        <v>3.9169999999999998</v>
      </c>
      <c r="L616" s="14">
        <v>2.911</v>
      </c>
      <c r="M616" s="14">
        <v>3.3940000000000001</v>
      </c>
      <c r="N616" s="14">
        <v>46.036999999999999</v>
      </c>
      <c r="O616" s="14">
        <v>93.251000000000005</v>
      </c>
      <c r="P616" s="14">
        <v>21.177</v>
      </c>
      <c r="Q616" s="14">
        <v>55.868000000000002</v>
      </c>
      <c r="R616" s="14">
        <v>80.685000000000002</v>
      </c>
      <c r="S616" s="14">
        <v>87.242000000000004</v>
      </c>
      <c r="T616" s="14">
        <v>84.094999999999999</v>
      </c>
      <c r="U616" s="14">
        <v>27.37</v>
      </c>
      <c r="V616" s="14">
        <v>35.451000000000001</v>
      </c>
      <c r="W616" s="14">
        <v>31.571999999999999</v>
      </c>
      <c r="X616" s="14">
        <v>34.796999999999997</v>
      </c>
      <c r="Y616" s="14">
        <v>5.0709999999999997</v>
      </c>
      <c r="Z616" s="14">
        <v>19.437000000000001</v>
      </c>
      <c r="AA616" s="14">
        <v>72.393000000000001</v>
      </c>
      <c r="AB616" s="14">
        <v>62.167999999999999</v>
      </c>
      <c r="AC616" s="14">
        <v>67.123999999999995</v>
      </c>
      <c r="AD616" s="14">
        <v>483.09300000000002</v>
      </c>
      <c r="AE616" s="14">
        <v>434.00299999999999</v>
      </c>
      <c r="AF616" s="14">
        <v>457.71100000000001</v>
      </c>
      <c r="AG616" s="14">
        <v>11.294</v>
      </c>
      <c r="AH616" s="19">
        <v>6.08593899122795</v>
      </c>
      <c r="AI616" s="19">
        <v>1.86634316718435</v>
      </c>
      <c r="AJ616" s="19">
        <v>3.9372537519312898</v>
      </c>
      <c r="AK616" s="14">
        <v>4.5279999999999996</v>
      </c>
      <c r="AL616" s="14">
        <v>1.1739999999999999</v>
      </c>
      <c r="AM616" s="14">
        <v>2.7839999999999998</v>
      </c>
      <c r="AN616" s="14">
        <v>72.900999999999996</v>
      </c>
      <c r="AO616" s="14">
        <v>60.619</v>
      </c>
      <c r="AP616" s="14">
        <v>66.537999999999997</v>
      </c>
      <c r="AQ616" s="14">
        <v>3.51</v>
      </c>
      <c r="AR616" s="14">
        <v>1.2210000000000001</v>
      </c>
      <c r="AS616" s="14">
        <v>2.3199999999999998</v>
      </c>
      <c r="AT616" s="14">
        <v>4.1719999999999997</v>
      </c>
      <c r="AU616" s="14">
        <v>1.0329999999999999</v>
      </c>
      <c r="AV616" s="14">
        <v>2.5390000000000001</v>
      </c>
      <c r="AW616" s="14">
        <v>674.83399999999995</v>
      </c>
      <c r="AX616" s="14">
        <v>540.26199999999994</v>
      </c>
      <c r="AY616" s="14">
        <v>605.12099999999998</v>
      </c>
      <c r="AZ616" s="14">
        <v>6.7480000000000002</v>
      </c>
      <c r="BA616" s="14">
        <v>5.4029999999999996</v>
      </c>
      <c r="BB616" s="14">
        <v>6.0510000000000002</v>
      </c>
      <c r="BC616" s="14">
        <v>26.513000000000002</v>
      </c>
      <c r="BD616" s="14">
        <v>20.957999999999998</v>
      </c>
      <c r="BE616" s="14">
        <v>16.768999999999998</v>
      </c>
      <c r="BF616" s="14">
        <v>19.564</v>
      </c>
      <c r="BG616" s="14">
        <v>47.218000000000004</v>
      </c>
      <c r="BH616" s="15">
        <v>5.6789178152118431</v>
      </c>
    </row>
    <row r="617" spans="1:60" ht="15.75" x14ac:dyDescent="0.25">
      <c r="A617" s="21">
        <v>2016</v>
      </c>
      <c r="B617" t="s">
        <v>20</v>
      </c>
      <c r="C617" s="14">
        <v>15.462999999999999</v>
      </c>
      <c r="D617" s="14">
        <v>3.37</v>
      </c>
      <c r="E617" s="14">
        <v>9.1920000000000002</v>
      </c>
      <c r="F617" s="14">
        <v>11.215999999999999</v>
      </c>
      <c r="G617" s="14">
        <v>14.202999999999999</v>
      </c>
      <c r="H617" s="14">
        <v>3.9870000000000001</v>
      </c>
      <c r="I617" s="14">
        <v>4.0019999999999998</v>
      </c>
      <c r="J617" s="14">
        <v>3.9950000000000001</v>
      </c>
      <c r="K617" s="14">
        <v>3.274</v>
      </c>
      <c r="L617" s="14">
        <v>2.7080000000000002</v>
      </c>
      <c r="M617" s="14">
        <v>2.9809999999999999</v>
      </c>
      <c r="N617" s="14">
        <v>41.420999999999999</v>
      </c>
      <c r="O617" s="14">
        <v>74.95</v>
      </c>
      <c r="P617" s="14">
        <v>18.324999999999999</v>
      </c>
      <c r="Q617" s="14">
        <v>45.6</v>
      </c>
      <c r="R617" s="14">
        <v>103.446</v>
      </c>
      <c r="S617" s="14">
        <v>101.768</v>
      </c>
      <c r="T617" s="14">
        <v>102.57599999999999</v>
      </c>
      <c r="U617" s="14">
        <v>16.177</v>
      </c>
      <c r="V617" s="14">
        <v>21.905999999999999</v>
      </c>
      <c r="W617" s="14">
        <v>19.148</v>
      </c>
      <c r="X617" s="14">
        <v>19.774999999999999</v>
      </c>
      <c r="Y617" s="14">
        <v>2.738</v>
      </c>
      <c r="Z617" s="14">
        <v>10.94</v>
      </c>
      <c r="AA617" s="14">
        <v>77.510999999999996</v>
      </c>
      <c r="AB617" s="14">
        <v>66.471000000000004</v>
      </c>
      <c r="AC617" s="14">
        <v>71.786000000000001</v>
      </c>
      <c r="AD617" s="14">
        <v>482.15199999999999</v>
      </c>
      <c r="AE617" s="14">
        <v>430.69400000000002</v>
      </c>
      <c r="AF617" s="14">
        <v>455.512</v>
      </c>
      <c r="AG617" s="14">
        <v>9.1739999999999995</v>
      </c>
      <c r="AH617" s="19">
        <v>7.2997539059976297</v>
      </c>
      <c r="AI617" s="19">
        <v>2.8175106630348399</v>
      </c>
      <c r="AJ617" s="19">
        <v>5.0446934827563199</v>
      </c>
      <c r="AK617" s="14">
        <v>5.641</v>
      </c>
      <c r="AL617" s="14">
        <v>1.5649999999999999</v>
      </c>
      <c r="AM617" s="14">
        <v>3.5270000000000001</v>
      </c>
      <c r="AN617" s="14">
        <v>65.03</v>
      </c>
      <c r="AO617" s="14">
        <v>49.018000000000001</v>
      </c>
      <c r="AP617" s="14">
        <v>56.741999999999997</v>
      </c>
      <c r="AQ617" s="14">
        <v>0.94</v>
      </c>
      <c r="AR617" s="14">
        <v>0.57199999999999995</v>
      </c>
      <c r="AS617" s="14">
        <v>0.749</v>
      </c>
      <c r="AT617" s="14">
        <v>5.3810000000000002</v>
      </c>
      <c r="AU617" s="14">
        <v>1.113</v>
      </c>
      <c r="AV617" s="14">
        <v>3.1680000000000001</v>
      </c>
      <c r="AW617" s="14">
        <v>631.79300000000001</v>
      </c>
      <c r="AX617" s="14">
        <v>507.30599999999998</v>
      </c>
      <c r="AY617" s="14">
        <v>567.31100000000004</v>
      </c>
      <c r="AZ617" s="14">
        <v>6.3179999999999996</v>
      </c>
      <c r="BA617" s="14">
        <v>5.0730000000000004</v>
      </c>
      <c r="BB617" s="14">
        <v>5.673</v>
      </c>
      <c r="BC617" s="14">
        <v>25.7</v>
      </c>
      <c r="BD617" s="14">
        <v>10.215999999999999</v>
      </c>
      <c r="BE617" s="14">
        <v>14.414</v>
      </c>
      <c r="BF617" s="14">
        <v>17.376999999999999</v>
      </c>
      <c r="BG617" s="14">
        <v>41.625999999999998</v>
      </c>
      <c r="BH617" s="15">
        <v>8.4475314435892628</v>
      </c>
    </row>
    <row r="618" spans="1:60" ht="15.75" x14ac:dyDescent="0.25">
      <c r="A618" s="21">
        <v>2016</v>
      </c>
      <c r="B618" t="s">
        <v>30</v>
      </c>
      <c r="C618" s="14">
        <v>15.576000000000001</v>
      </c>
      <c r="D618" s="14">
        <v>4.17</v>
      </c>
      <c r="E618" s="14">
        <v>9.8209999999999997</v>
      </c>
      <c r="F618" s="14">
        <v>10.25</v>
      </c>
      <c r="G618" s="14">
        <v>16.367000000000001</v>
      </c>
      <c r="H618" s="14">
        <v>4.0350000000000001</v>
      </c>
      <c r="I618" s="14">
        <v>3.6259999999999999</v>
      </c>
      <c r="J618" s="14">
        <v>3.827</v>
      </c>
      <c r="K618" s="14">
        <v>4.3159999999999998</v>
      </c>
      <c r="L618" s="14">
        <v>2.266</v>
      </c>
      <c r="M618" s="14">
        <v>3.274</v>
      </c>
      <c r="N618" s="14">
        <v>43.344000000000001</v>
      </c>
      <c r="O618" s="14">
        <v>65.683000000000007</v>
      </c>
      <c r="P618" s="14">
        <v>17.222999999999999</v>
      </c>
      <c r="Q618" s="14">
        <v>41.127000000000002</v>
      </c>
      <c r="R618" s="14">
        <v>63.9</v>
      </c>
      <c r="S618" s="14">
        <v>64.087000000000003</v>
      </c>
      <c r="T618" s="14">
        <v>63.994999999999997</v>
      </c>
      <c r="U618" s="14">
        <v>11.635</v>
      </c>
      <c r="V618" s="14">
        <v>15.682</v>
      </c>
      <c r="W618" s="14">
        <v>13.694000000000001</v>
      </c>
      <c r="X618" s="14">
        <v>11.166</v>
      </c>
      <c r="Y618" s="14">
        <v>1.8129999999999999</v>
      </c>
      <c r="Z618" s="14">
        <v>6.4550000000000001</v>
      </c>
      <c r="AA618" s="14">
        <v>68.216999999999999</v>
      </c>
      <c r="AB618" s="14">
        <v>54.024999999999999</v>
      </c>
      <c r="AC618" s="14">
        <v>61.043999999999997</v>
      </c>
      <c r="AD618" s="14">
        <v>392.78500000000003</v>
      </c>
      <c r="AE618" s="14">
        <v>338.02100000000002</v>
      </c>
      <c r="AF618" s="14">
        <v>364.976</v>
      </c>
      <c r="AG618" s="14">
        <v>9.2889999999999997</v>
      </c>
      <c r="AH618" s="19">
        <v>9.0334898324409707</v>
      </c>
      <c r="AI618" s="19">
        <v>2.4826278118863301</v>
      </c>
      <c r="AJ618" s="19">
        <v>5.7854271245442401</v>
      </c>
      <c r="AK618" s="14">
        <v>7.2249999999999996</v>
      </c>
      <c r="AL618" s="14">
        <v>2.266</v>
      </c>
      <c r="AM618" s="14">
        <v>4.7030000000000003</v>
      </c>
      <c r="AN618" s="14">
        <v>51.326999999999998</v>
      </c>
      <c r="AO618" s="14">
        <v>40.700000000000003</v>
      </c>
      <c r="AP618" s="14">
        <v>45.921999999999997</v>
      </c>
      <c r="AQ618" s="14">
        <v>1.595</v>
      </c>
      <c r="AR618" s="14">
        <v>0.72499999999999998</v>
      </c>
      <c r="AS618" s="14">
        <v>1.153</v>
      </c>
      <c r="AT618" s="14">
        <v>4.5039999999999996</v>
      </c>
      <c r="AU618" s="14">
        <v>0.45300000000000001</v>
      </c>
      <c r="AV618" s="14">
        <v>2.444</v>
      </c>
      <c r="AW618" s="14">
        <v>512.04600000000005</v>
      </c>
      <c r="AX618" s="14">
        <v>400.38600000000002</v>
      </c>
      <c r="AY618" s="14">
        <v>455.39</v>
      </c>
      <c r="AZ618" s="14">
        <v>5.12</v>
      </c>
      <c r="BA618" s="14">
        <v>4.0039999999999996</v>
      </c>
      <c r="BB618" s="14">
        <v>4.5540000000000003</v>
      </c>
      <c r="BC618" s="14">
        <v>10.396000000000001</v>
      </c>
      <c r="BD618" s="14">
        <v>1.98</v>
      </c>
      <c r="BE618" s="14">
        <v>10.683999999999999</v>
      </c>
      <c r="BF618" s="14">
        <v>12.573</v>
      </c>
      <c r="BG618" s="14">
        <v>35.276000000000003</v>
      </c>
      <c r="BH618" s="15">
        <v>6.7528409806737724</v>
      </c>
    </row>
    <row r="619" spans="1:60" ht="15.75" x14ac:dyDescent="0.25">
      <c r="A619" s="21">
        <v>2016</v>
      </c>
      <c r="B619" t="s">
        <v>21</v>
      </c>
      <c r="C619" s="14">
        <v>13.789</v>
      </c>
      <c r="D619" s="14">
        <v>3.9860000000000002</v>
      </c>
      <c r="E619" s="14">
        <v>9</v>
      </c>
      <c r="F619" s="14">
        <v>13.634</v>
      </c>
      <c r="G619" s="14">
        <v>12.016</v>
      </c>
      <c r="H619" s="14">
        <v>2.1970000000000001</v>
      </c>
      <c r="I619" s="14">
        <v>1.744</v>
      </c>
      <c r="J619" s="14">
        <v>1.972</v>
      </c>
      <c r="K619" s="14">
        <v>3.9049999999999998</v>
      </c>
      <c r="L619" s="14">
        <v>2.4910000000000001</v>
      </c>
      <c r="M619" s="14">
        <v>3.2050000000000001</v>
      </c>
      <c r="N619" s="14">
        <v>28.420999999999999</v>
      </c>
      <c r="O619" s="14">
        <v>79.075999999999993</v>
      </c>
      <c r="P619" s="14">
        <v>19.68</v>
      </c>
      <c r="Q619" s="14">
        <v>49.805999999999997</v>
      </c>
      <c r="R619" s="14">
        <v>55.646000000000001</v>
      </c>
      <c r="S619" s="14">
        <v>59.787999999999997</v>
      </c>
      <c r="T619" s="14">
        <v>57.695999999999998</v>
      </c>
      <c r="U619" s="14">
        <v>10.861000000000001</v>
      </c>
      <c r="V619" s="14">
        <v>10.712</v>
      </c>
      <c r="W619" s="14">
        <v>10.787000000000001</v>
      </c>
      <c r="X619" s="14">
        <v>19.402999999999999</v>
      </c>
      <c r="Y619" s="14">
        <v>3.1139999999999999</v>
      </c>
      <c r="Z619" s="14">
        <v>11.342000000000001</v>
      </c>
      <c r="AA619" s="14">
        <v>47.591999999999999</v>
      </c>
      <c r="AB619" s="14">
        <v>26.905000000000001</v>
      </c>
      <c r="AC619" s="14">
        <v>37.353999999999999</v>
      </c>
      <c r="AD619" s="14">
        <v>308.24900000000002</v>
      </c>
      <c r="AE619" s="14">
        <v>251.607</v>
      </c>
      <c r="AF619" s="14">
        <v>280.21800000000002</v>
      </c>
      <c r="AG619" s="14">
        <v>5.4909999999999997</v>
      </c>
      <c r="AH619" s="19">
        <v>12.3245723531401</v>
      </c>
      <c r="AI619" s="19">
        <v>3.6075154385263</v>
      </c>
      <c r="AJ619" s="19">
        <v>8.0468649414188196</v>
      </c>
      <c r="AK619" s="14">
        <v>12.324999999999999</v>
      </c>
      <c r="AL619" s="14">
        <v>2.9889999999999999</v>
      </c>
      <c r="AM619" s="14">
        <v>7.7050000000000001</v>
      </c>
      <c r="AN619" s="14">
        <v>56.988</v>
      </c>
      <c r="AO619" s="14">
        <v>34.253</v>
      </c>
      <c r="AP619" s="14">
        <v>45.737000000000002</v>
      </c>
      <c r="AQ619" s="14">
        <v>2.6850000000000001</v>
      </c>
      <c r="AR619" s="14">
        <v>1.619</v>
      </c>
      <c r="AS619" s="14">
        <v>2.157</v>
      </c>
      <c r="AT619" s="14">
        <v>14.4</v>
      </c>
      <c r="AU619" s="14">
        <v>2.9889999999999999</v>
      </c>
      <c r="AV619" s="14">
        <v>8.7530000000000001</v>
      </c>
      <c r="AW619" s="14">
        <v>453.34300000000002</v>
      </c>
      <c r="AX619" s="14">
        <v>313.26299999999998</v>
      </c>
      <c r="AY619" s="14">
        <v>384.14400000000001</v>
      </c>
      <c r="AZ619" s="14">
        <v>4.5330000000000004</v>
      </c>
      <c r="BA619" s="14">
        <v>3.133</v>
      </c>
      <c r="BB619" s="14">
        <v>3.8410000000000002</v>
      </c>
      <c r="BC619" s="14">
        <v>12.132</v>
      </c>
      <c r="BD619" s="14">
        <v>8.0879999999999992</v>
      </c>
      <c r="BE619" s="14">
        <v>11.819000000000001</v>
      </c>
      <c r="BF619" s="14">
        <v>13.513</v>
      </c>
      <c r="BG619" s="14">
        <v>35.281999999999996</v>
      </c>
      <c r="BH619" s="15">
        <v>7.3386726881416928</v>
      </c>
    </row>
    <row r="620" spans="1:60" ht="15.75" x14ac:dyDescent="0.25">
      <c r="A620" s="21">
        <v>2016</v>
      </c>
      <c r="B620" t="s">
        <v>22</v>
      </c>
      <c r="C620" s="14">
        <v>18.201000000000001</v>
      </c>
      <c r="D620" s="14">
        <v>3.2810000000000001</v>
      </c>
      <c r="E620" s="14">
        <v>10.569000000000001</v>
      </c>
      <c r="F620" s="14">
        <v>10.644</v>
      </c>
      <c r="G620" s="14">
        <v>19.234999999999999</v>
      </c>
      <c r="H620" s="14">
        <v>4.6779999999999999</v>
      </c>
      <c r="I620" s="14">
        <v>3.56</v>
      </c>
      <c r="J620" s="14">
        <v>4.1059999999999999</v>
      </c>
      <c r="K620" s="14">
        <v>6.359</v>
      </c>
      <c r="L620" s="14">
        <v>4.4669999999999996</v>
      </c>
      <c r="M620" s="14">
        <v>5.391</v>
      </c>
      <c r="N620" s="14">
        <v>52.923000000000002</v>
      </c>
      <c r="O620" s="14">
        <v>86.983000000000004</v>
      </c>
      <c r="P620" s="14">
        <v>18.777000000000001</v>
      </c>
      <c r="Q620" s="14">
        <v>52.164999999999999</v>
      </c>
      <c r="R620" s="14">
        <v>72.218000000000004</v>
      </c>
      <c r="S620" s="14">
        <v>70.081000000000003</v>
      </c>
      <c r="T620" s="14">
        <v>71.125</v>
      </c>
      <c r="U620" s="14">
        <v>17.396999999999998</v>
      </c>
      <c r="V620" s="14">
        <v>21.568999999999999</v>
      </c>
      <c r="W620" s="14">
        <v>19.530999999999999</v>
      </c>
      <c r="X620" s="14">
        <v>21.562999999999999</v>
      </c>
      <c r="Y620" s="14">
        <v>2.4430000000000001</v>
      </c>
      <c r="Z620" s="14">
        <v>11.818</v>
      </c>
      <c r="AA620" s="14">
        <v>84.424000000000007</v>
      </c>
      <c r="AB620" s="14">
        <v>66.94</v>
      </c>
      <c r="AC620" s="14">
        <v>75.480999999999995</v>
      </c>
      <c r="AD620" s="14">
        <v>455.38</v>
      </c>
      <c r="AE620" s="14">
        <v>396.33300000000003</v>
      </c>
      <c r="AF620" s="14">
        <v>425.21199999999999</v>
      </c>
      <c r="AG620" s="14">
        <v>13.23</v>
      </c>
      <c r="AH620" s="19">
        <v>10.7444748979763</v>
      </c>
      <c r="AI620" s="19">
        <v>4.2922725436982603</v>
      </c>
      <c r="AJ620" s="19">
        <v>7.5163015891609097</v>
      </c>
      <c r="AK620" s="14">
        <v>10.744999999999999</v>
      </c>
      <c r="AL620" s="14">
        <v>2.234</v>
      </c>
      <c r="AM620" s="14">
        <v>6.391</v>
      </c>
      <c r="AN620" s="14">
        <v>54.162999999999997</v>
      </c>
      <c r="AO620" s="14">
        <v>43.417000000000002</v>
      </c>
      <c r="AP620" s="14">
        <v>48.701999999999998</v>
      </c>
      <c r="AQ620" s="14">
        <v>2.12</v>
      </c>
      <c r="AR620" s="14">
        <v>1.536</v>
      </c>
      <c r="AS620" s="14">
        <v>1.821</v>
      </c>
      <c r="AT620" s="14">
        <v>3.2890000000000001</v>
      </c>
      <c r="AU620" s="14">
        <v>0.69799999999999995</v>
      </c>
      <c r="AV620" s="14">
        <v>1.964</v>
      </c>
      <c r="AW620" s="14">
        <v>606.46699999999998</v>
      </c>
      <c r="AX620" s="14">
        <v>465.786</v>
      </c>
      <c r="AY620" s="14">
        <v>534.72</v>
      </c>
      <c r="AZ620" s="14">
        <v>6.0650000000000004</v>
      </c>
      <c r="BA620" s="14">
        <v>4.6580000000000004</v>
      </c>
      <c r="BB620" s="14">
        <v>5.3470000000000004</v>
      </c>
      <c r="BC620" s="14">
        <v>16.623000000000001</v>
      </c>
      <c r="BD620" s="14">
        <v>6.3330000000000002</v>
      </c>
      <c r="BE620" s="14">
        <v>15.568</v>
      </c>
      <c r="BF620" s="14">
        <v>17.777000000000001</v>
      </c>
      <c r="BG620" s="14">
        <v>27.349</v>
      </c>
      <c r="BH620" s="15">
        <v>6.5847603820423277</v>
      </c>
    </row>
    <row r="621" spans="1:60" ht="15.75" x14ac:dyDescent="0.25">
      <c r="A621" s="21">
        <v>2016</v>
      </c>
      <c r="B621" t="s">
        <v>23</v>
      </c>
      <c r="C621" s="14">
        <v>33.4</v>
      </c>
      <c r="D621" s="14">
        <v>7.9249999999999998</v>
      </c>
      <c r="E621" s="14">
        <v>20.576000000000001</v>
      </c>
      <c r="F621" s="14">
        <v>11.034000000000001</v>
      </c>
      <c r="G621" s="14">
        <v>25.591000000000001</v>
      </c>
      <c r="H621" s="14">
        <v>5.91</v>
      </c>
      <c r="I621" s="14">
        <v>5.24</v>
      </c>
      <c r="J621" s="14">
        <v>5.5730000000000004</v>
      </c>
      <c r="K621" s="14">
        <v>16.401</v>
      </c>
      <c r="L621" s="14">
        <v>5.8289999999999997</v>
      </c>
      <c r="M621" s="14">
        <v>11.079000000000001</v>
      </c>
      <c r="N621" s="14">
        <v>60.941000000000003</v>
      </c>
      <c r="O621" s="14">
        <v>159.364</v>
      </c>
      <c r="P621" s="14">
        <v>27.312999999999999</v>
      </c>
      <c r="Q621" s="14">
        <v>92.984999999999999</v>
      </c>
      <c r="R621" s="14">
        <v>60.691000000000003</v>
      </c>
      <c r="S621" s="14">
        <v>59.866</v>
      </c>
      <c r="T621" s="14">
        <v>60.276000000000003</v>
      </c>
      <c r="U621" s="14">
        <v>16.003</v>
      </c>
      <c r="V621" s="14">
        <v>19.257000000000001</v>
      </c>
      <c r="W621" s="14">
        <v>17.640999999999998</v>
      </c>
      <c r="X621" s="14">
        <v>79.084000000000003</v>
      </c>
      <c r="Y621" s="14">
        <v>5.3710000000000004</v>
      </c>
      <c r="Z621" s="14">
        <v>42.073999999999998</v>
      </c>
      <c r="AA621" s="14">
        <v>96.016999999999996</v>
      </c>
      <c r="AB621" s="14">
        <v>61.765000000000001</v>
      </c>
      <c r="AC621" s="14">
        <v>78.774000000000001</v>
      </c>
      <c r="AD621" s="14">
        <v>419.99</v>
      </c>
      <c r="AE621" s="14">
        <v>342.03500000000003</v>
      </c>
      <c r="AF621" s="14">
        <v>380.74599999999998</v>
      </c>
      <c r="AG621" s="14">
        <v>15.670999999999999</v>
      </c>
      <c r="AH621" s="19">
        <v>5.2420375257582901</v>
      </c>
      <c r="AI621" s="19">
        <v>1.8607524510761699</v>
      </c>
      <c r="AJ621" s="19">
        <v>3.5758918870348202</v>
      </c>
      <c r="AK621" s="14">
        <v>9.6280000000000001</v>
      </c>
      <c r="AL621" s="14">
        <v>1.31</v>
      </c>
      <c r="AM621" s="14">
        <v>5.4409999999999998</v>
      </c>
      <c r="AN621" s="14">
        <v>57.637</v>
      </c>
      <c r="AO621" s="14">
        <v>41.198999999999998</v>
      </c>
      <c r="AP621" s="14">
        <v>49.360999999999997</v>
      </c>
      <c r="AQ621" s="14">
        <v>4.05</v>
      </c>
      <c r="AR621" s="14">
        <v>1.048</v>
      </c>
      <c r="AS621" s="14">
        <v>2.5390000000000001</v>
      </c>
      <c r="AT621" s="14">
        <v>4.6479999999999997</v>
      </c>
      <c r="AU621" s="14">
        <v>0.98199999999999998</v>
      </c>
      <c r="AV621" s="14">
        <v>2.8029999999999999</v>
      </c>
      <c r="AW621" s="14">
        <v>645.35699999999997</v>
      </c>
      <c r="AX621" s="14">
        <v>419.58600000000001</v>
      </c>
      <c r="AY621" s="14">
        <v>531.798</v>
      </c>
      <c r="AZ621" s="14">
        <v>6.4539999999999997</v>
      </c>
      <c r="BA621" s="14">
        <v>4.1959999999999997</v>
      </c>
      <c r="BB621" s="14">
        <v>5.3179999999999996</v>
      </c>
      <c r="BC621" s="14">
        <v>29.539000000000001</v>
      </c>
      <c r="BD621" s="14">
        <v>8.9390000000000001</v>
      </c>
      <c r="BE621" s="14">
        <v>13.871</v>
      </c>
      <c r="BF621" s="14">
        <v>15.835000000000001</v>
      </c>
      <c r="BG621" s="14">
        <v>42.962000000000003</v>
      </c>
      <c r="BH621" s="15">
        <v>5.4214402618657935</v>
      </c>
    </row>
    <row r="622" spans="1:60" ht="15.75" x14ac:dyDescent="0.25">
      <c r="A622" s="21">
        <v>2016</v>
      </c>
      <c r="B622" t="s">
        <v>24</v>
      </c>
      <c r="C622" s="14">
        <v>18.228000000000002</v>
      </c>
      <c r="D622" s="14">
        <v>4.1740000000000004</v>
      </c>
      <c r="E622" s="14">
        <v>11.23</v>
      </c>
      <c r="F622" s="14">
        <v>14.430999999999999</v>
      </c>
      <c r="G622" s="14">
        <v>25.161999999999999</v>
      </c>
      <c r="H622" s="14">
        <v>7.0579999999999998</v>
      </c>
      <c r="I622" s="14">
        <v>4.9950000000000001</v>
      </c>
      <c r="J622" s="14">
        <v>6.0259999999999998</v>
      </c>
      <c r="K622" s="14">
        <v>16.446000000000002</v>
      </c>
      <c r="L622" s="14">
        <v>7.8</v>
      </c>
      <c r="M622" s="14">
        <v>12.12</v>
      </c>
      <c r="N622" s="14">
        <v>52.773000000000003</v>
      </c>
      <c r="O622" s="14">
        <v>110.259</v>
      </c>
      <c r="P622" s="14">
        <v>24.29</v>
      </c>
      <c r="Q622" s="14">
        <v>67.447000000000003</v>
      </c>
      <c r="R622" s="14">
        <v>64.141000000000005</v>
      </c>
      <c r="S622" s="14">
        <v>61.716000000000001</v>
      </c>
      <c r="T622" s="14">
        <v>62.927999999999997</v>
      </c>
      <c r="U622" s="14">
        <v>16.721</v>
      </c>
      <c r="V622" s="14">
        <v>20.39</v>
      </c>
      <c r="W622" s="14">
        <v>18.556000000000001</v>
      </c>
      <c r="X622" s="14">
        <v>35.497</v>
      </c>
      <c r="Y622" s="14">
        <v>3.49</v>
      </c>
      <c r="Z622" s="14">
        <v>19.548999999999999</v>
      </c>
      <c r="AA622" s="14">
        <v>121.292</v>
      </c>
      <c r="AB622" s="14">
        <v>79.164000000000001</v>
      </c>
      <c r="AC622" s="14">
        <v>100.246</v>
      </c>
      <c r="AD622" s="14">
        <v>480.78300000000002</v>
      </c>
      <c r="AE622" s="14">
        <v>396.161</v>
      </c>
      <c r="AF622" s="14">
        <v>438.54199999999997</v>
      </c>
      <c r="AG622" s="14">
        <v>13.157</v>
      </c>
      <c r="AH622" s="19">
        <v>9.9359599262114404</v>
      </c>
      <c r="AI622" s="19">
        <v>2.7136200466742602</v>
      </c>
      <c r="AJ622" s="19">
        <v>6.3850144663462096</v>
      </c>
      <c r="AK622" s="14">
        <v>13.02</v>
      </c>
      <c r="AL622" s="14">
        <v>1.847</v>
      </c>
      <c r="AM622" s="14">
        <v>7.4640000000000004</v>
      </c>
      <c r="AN622" s="14">
        <v>78.188999999999993</v>
      </c>
      <c r="AO622" s="14">
        <v>51.042999999999999</v>
      </c>
      <c r="AP622" s="14">
        <v>64.674000000000007</v>
      </c>
      <c r="AQ622" s="14">
        <v>6.5789999999999997</v>
      </c>
      <c r="AR622" s="14">
        <v>1.163</v>
      </c>
      <c r="AS622" s="14">
        <v>3.8690000000000002</v>
      </c>
      <c r="AT622" s="14">
        <v>6.3730000000000002</v>
      </c>
      <c r="AU622" s="14">
        <v>0.95799999999999996</v>
      </c>
      <c r="AV622" s="14">
        <v>3.6629999999999998</v>
      </c>
      <c r="AW622" s="14">
        <v>674.91899999999998</v>
      </c>
      <c r="AX622" s="14">
        <v>475.18799999999999</v>
      </c>
      <c r="AY622" s="14">
        <v>575.42200000000003</v>
      </c>
      <c r="AZ622" s="14">
        <v>6.7489999999999997</v>
      </c>
      <c r="BA622" s="14">
        <v>4.7519999999999998</v>
      </c>
      <c r="BB622" s="14">
        <v>5.7539999999999996</v>
      </c>
      <c r="BC622" s="14">
        <v>18.292000000000002</v>
      </c>
      <c r="BD622" s="14">
        <v>7.7229999999999999</v>
      </c>
      <c r="BE622" s="14">
        <v>11.917</v>
      </c>
      <c r="BF622" s="14">
        <v>14.461</v>
      </c>
      <c r="BG622" s="14">
        <v>45.665999999999997</v>
      </c>
      <c r="BH622" s="15">
        <v>7.3500630626712482</v>
      </c>
    </row>
    <row r="623" spans="1:60" ht="15.75" x14ac:dyDescent="0.25">
      <c r="A623" s="21">
        <v>2016</v>
      </c>
      <c r="B623" t="s">
        <v>25</v>
      </c>
      <c r="C623" s="14">
        <v>27.103999999999999</v>
      </c>
      <c r="D623" s="14">
        <v>4.1859999999999999</v>
      </c>
      <c r="E623" s="14">
        <v>15.46</v>
      </c>
      <c r="F623" s="14">
        <v>9.9499999999999993</v>
      </c>
      <c r="G623" s="14">
        <v>14.257</v>
      </c>
      <c r="H623" s="14">
        <v>3.4089999999999998</v>
      </c>
      <c r="I623" s="14">
        <v>4.1059999999999999</v>
      </c>
      <c r="J623" s="14">
        <v>3.7629999999999999</v>
      </c>
      <c r="K623" s="14">
        <v>4.8220000000000001</v>
      </c>
      <c r="L623" s="14">
        <v>3.3809999999999998</v>
      </c>
      <c r="M623" s="14">
        <v>4.09</v>
      </c>
      <c r="N623" s="14">
        <v>45.424999999999997</v>
      </c>
      <c r="O623" s="14">
        <v>106.669</v>
      </c>
      <c r="P623" s="14">
        <v>19.079000000000001</v>
      </c>
      <c r="Q623" s="14">
        <v>62.167000000000002</v>
      </c>
      <c r="R623" s="14">
        <v>101.181</v>
      </c>
      <c r="S623" s="14">
        <v>107.065</v>
      </c>
      <c r="T623" s="14">
        <v>104.17100000000001</v>
      </c>
      <c r="U623" s="14">
        <v>20.536000000000001</v>
      </c>
      <c r="V623" s="14">
        <v>21.815999999999999</v>
      </c>
      <c r="W623" s="14">
        <v>21.186</v>
      </c>
      <c r="X623" s="14">
        <v>31.178000000000001</v>
      </c>
      <c r="Y623" s="14">
        <v>3.6230000000000002</v>
      </c>
      <c r="Z623" s="14">
        <v>17.178000000000001</v>
      </c>
      <c r="AA623" s="14">
        <v>81.394000000000005</v>
      </c>
      <c r="AB623" s="14">
        <v>55.384</v>
      </c>
      <c r="AC623" s="14">
        <v>68.179000000000002</v>
      </c>
      <c r="AD623" s="14">
        <v>451.11799999999999</v>
      </c>
      <c r="AE623" s="14">
        <v>379.47800000000001</v>
      </c>
      <c r="AF623" s="14">
        <v>414.76100000000002</v>
      </c>
      <c r="AG623" s="14">
        <v>10.476000000000001</v>
      </c>
      <c r="AH623" s="19">
        <v>12.2222825791732</v>
      </c>
      <c r="AI623" s="19">
        <v>4.0496122496271001</v>
      </c>
      <c r="AJ623" s="19">
        <v>8.1236326628703708</v>
      </c>
      <c r="AK623" s="14">
        <v>10.891</v>
      </c>
      <c r="AL623" s="14">
        <v>1.9319999999999999</v>
      </c>
      <c r="AM623" s="14">
        <v>6.3390000000000004</v>
      </c>
      <c r="AN623" s="14">
        <v>65.182000000000002</v>
      </c>
      <c r="AO623" s="14">
        <v>41.055</v>
      </c>
      <c r="AP623" s="14">
        <v>52.923999999999999</v>
      </c>
      <c r="AQ623" s="14">
        <v>2.827</v>
      </c>
      <c r="AR623" s="14">
        <v>0.40300000000000002</v>
      </c>
      <c r="AS623" s="14">
        <v>1.595</v>
      </c>
      <c r="AT623" s="14">
        <v>12.554</v>
      </c>
      <c r="AU623" s="14">
        <v>3.5419999999999998</v>
      </c>
      <c r="AV623" s="14">
        <v>7.9749999999999996</v>
      </c>
      <c r="AW623" s="14">
        <v>636.35400000000004</v>
      </c>
      <c r="AX623" s="14">
        <v>451.44499999999999</v>
      </c>
      <c r="AY623" s="14">
        <v>542.44899999999996</v>
      </c>
      <c r="AZ623" s="14">
        <v>6.3639999999999999</v>
      </c>
      <c r="BA623" s="14">
        <v>4.5140000000000002</v>
      </c>
      <c r="BB623" s="14">
        <v>5.4240000000000004</v>
      </c>
      <c r="BC623" s="14">
        <v>15.785</v>
      </c>
      <c r="BD623" s="14">
        <v>6.8259999999999996</v>
      </c>
      <c r="BE623" s="14">
        <v>13.992000000000001</v>
      </c>
      <c r="BF623" s="14">
        <v>16.3</v>
      </c>
      <c r="BG623" s="14">
        <v>36.316000000000003</v>
      </c>
      <c r="BH623" s="15">
        <v>9.3781376172267219</v>
      </c>
    </row>
    <row r="624" spans="1:60" ht="15.75" x14ac:dyDescent="0.25">
      <c r="A624" s="21">
        <v>2016</v>
      </c>
      <c r="B624" t="s">
        <v>26</v>
      </c>
      <c r="C624" s="14">
        <v>20.949000000000002</v>
      </c>
      <c r="D624" s="14">
        <v>5.1769999999999996</v>
      </c>
      <c r="E624" s="14">
        <v>12.984</v>
      </c>
      <c r="F624" s="14">
        <v>11.515000000000001</v>
      </c>
      <c r="G624" s="14">
        <v>22.93</v>
      </c>
      <c r="H624" s="14">
        <v>4.9930000000000003</v>
      </c>
      <c r="I624" s="14">
        <v>5.2329999999999997</v>
      </c>
      <c r="J624" s="14">
        <v>5.1139999999999999</v>
      </c>
      <c r="K624" s="14">
        <v>10.962</v>
      </c>
      <c r="L624" s="14">
        <v>4.0510000000000002</v>
      </c>
      <c r="M624" s="14">
        <v>7.4720000000000004</v>
      </c>
      <c r="N624" s="14">
        <v>44.226999999999997</v>
      </c>
      <c r="O624" s="14">
        <v>103.136</v>
      </c>
      <c r="P624" s="14">
        <v>25.939</v>
      </c>
      <c r="Q624" s="14">
        <v>64.353999999999999</v>
      </c>
      <c r="R624" s="14">
        <v>83.221000000000004</v>
      </c>
      <c r="S624" s="14">
        <v>91.265000000000001</v>
      </c>
      <c r="T624" s="14">
        <v>87.283000000000001</v>
      </c>
      <c r="U624" s="14">
        <v>14.98</v>
      </c>
      <c r="V624" s="14">
        <v>17.724</v>
      </c>
      <c r="W624" s="14">
        <v>16.366</v>
      </c>
      <c r="X624" s="14">
        <v>38.798000000000002</v>
      </c>
      <c r="Y624" s="14">
        <v>7.258</v>
      </c>
      <c r="Z624" s="14">
        <v>23.042000000000002</v>
      </c>
      <c r="AA624" s="14">
        <v>112.60599999999999</v>
      </c>
      <c r="AB624" s="14">
        <v>73.427999999999997</v>
      </c>
      <c r="AC624" s="14">
        <v>92.908000000000001</v>
      </c>
      <c r="AD624" s="14">
        <v>462.65</v>
      </c>
      <c r="AE624" s="14">
        <v>398.70699999999999</v>
      </c>
      <c r="AF624" s="14">
        <v>430.53199999999998</v>
      </c>
      <c r="AG624" s="14">
        <v>11.134</v>
      </c>
      <c r="AH624" s="19">
        <v>8.0060333467300993</v>
      </c>
      <c r="AI624" s="19">
        <v>1.98537769328893</v>
      </c>
      <c r="AJ624" s="19">
        <v>5.0449652873840103</v>
      </c>
      <c r="AK624" s="14">
        <v>7.633</v>
      </c>
      <c r="AL624" s="14">
        <v>1.4630000000000001</v>
      </c>
      <c r="AM624" s="14">
        <v>4.5179999999999998</v>
      </c>
      <c r="AN624" s="14">
        <v>55.5</v>
      </c>
      <c r="AO624" s="14">
        <v>39.499000000000002</v>
      </c>
      <c r="AP624" s="14">
        <v>47.505000000000003</v>
      </c>
      <c r="AQ624" s="14">
        <v>3.3290000000000002</v>
      </c>
      <c r="AR624" s="14">
        <v>1.6319999999999999</v>
      </c>
      <c r="AS624" s="14">
        <v>2.472</v>
      </c>
      <c r="AT624" s="14">
        <v>8.2650000000000006</v>
      </c>
      <c r="AU624" s="14">
        <v>2.363</v>
      </c>
      <c r="AV624" s="14">
        <v>5.2850000000000001</v>
      </c>
      <c r="AW624" s="14">
        <v>629.43499999999995</v>
      </c>
      <c r="AX624" s="14">
        <v>469.88499999999999</v>
      </c>
      <c r="AY624" s="14">
        <v>549.32399999999996</v>
      </c>
      <c r="AZ624" s="14">
        <v>6.2939999999999996</v>
      </c>
      <c r="BA624" s="14">
        <v>4.6989999999999998</v>
      </c>
      <c r="BB624" s="14">
        <v>5.4930000000000003</v>
      </c>
      <c r="BC624" s="14">
        <v>6.34</v>
      </c>
      <c r="BD624" s="14">
        <v>2.3359999999999999</v>
      </c>
      <c r="BE624" s="14">
        <v>11.968</v>
      </c>
      <c r="BF624" s="14">
        <v>14.03</v>
      </c>
      <c r="BG624" s="14">
        <v>36.691000000000003</v>
      </c>
      <c r="BH624" s="15">
        <v>7.9322093124836197</v>
      </c>
    </row>
    <row r="625" spans="1:60" ht="15.75" x14ac:dyDescent="0.25">
      <c r="A625" s="21">
        <v>2016</v>
      </c>
      <c r="B625" t="s">
        <v>27</v>
      </c>
      <c r="C625" s="14">
        <v>12.002000000000001</v>
      </c>
      <c r="D625" s="14">
        <v>2.8039999999999998</v>
      </c>
      <c r="E625" s="14">
        <v>7.2770000000000001</v>
      </c>
      <c r="F625" s="14">
        <v>10.337</v>
      </c>
      <c r="G625" s="14">
        <v>13.057</v>
      </c>
      <c r="H625" s="14">
        <v>5.923</v>
      </c>
      <c r="I625" s="14">
        <v>4.1319999999999997</v>
      </c>
      <c r="J625" s="14">
        <v>5.0030000000000001</v>
      </c>
      <c r="K625" s="14">
        <v>3.2730000000000001</v>
      </c>
      <c r="L625" s="14">
        <v>2.2130000000000001</v>
      </c>
      <c r="M625" s="14">
        <v>2.7290000000000001</v>
      </c>
      <c r="N625" s="14">
        <v>38.834000000000003</v>
      </c>
      <c r="O625" s="14">
        <v>72.167000000000002</v>
      </c>
      <c r="P625" s="14">
        <v>18.446000000000002</v>
      </c>
      <c r="Q625" s="14">
        <v>44.572000000000003</v>
      </c>
      <c r="R625" s="14">
        <v>105.83499999999999</v>
      </c>
      <c r="S625" s="14">
        <v>92.081000000000003</v>
      </c>
      <c r="T625" s="14">
        <v>98.77</v>
      </c>
      <c r="U625" s="14">
        <v>17.457000000000001</v>
      </c>
      <c r="V625" s="14">
        <v>20.364000000000001</v>
      </c>
      <c r="W625" s="14">
        <v>18.95</v>
      </c>
      <c r="X625" s="14">
        <v>14.496</v>
      </c>
      <c r="Y625" s="14">
        <v>1.7709999999999999</v>
      </c>
      <c r="Z625" s="14">
        <v>7.9589999999999996</v>
      </c>
      <c r="AA625" s="14">
        <v>55.957000000000001</v>
      </c>
      <c r="AB625" s="14">
        <v>45.893000000000001</v>
      </c>
      <c r="AC625" s="14">
        <v>50.786999999999999</v>
      </c>
      <c r="AD625" s="14">
        <v>424.74299999999999</v>
      </c>
      <c r="AE625" s="14">
        <v>371.12799999999999</v>
      </c>
      <c r="AF625" s="14">
        <v>397.202</v>
      </c>
      <c r="AG625" s="14">
        <v>8.7289999999999992</v>
      </c>
      <c r="AH625" s="19">
        <v>8.1358028206828408</v>
      </c>
      <c r="AI625" s="19">
        <v>2.4567710657882298</v>
      </c>
      <c r="AJ625" s="19">
        <v>5.3055810631568203</v>
      </c>
      <c r="AK625" s="14">
        <v>6.8579999999999997</v>
      </c>
      <c r="AL625" s="14">
        <v>1.181</v>
      </c>
      <c r="AM625" s="14">
        <v>3.9420000000000002</v>
      </c>
      <c r="AN625" s="14">
        <v>51.436999999999998</v>
      </c>
      <c r="AO625" s="14">
        <v>45.155000000000001</v>
      </c>
      <c r="AP625" s="14">
        <v>48.21</v>
      </c>
      <c r="AQ625" s="14">
        <v>0.312</v>
      </c>
      <c r="AR625" s="14">
        <v>0.29499999999999998</v>
      </c>
      <c r="AS625" s="14">
        <v>0.30299999999999999</v>
      </c>
      <c r="AT625" s="14">
        <v>2.65</v>
      </c>
      <c r="AU625" s="14">
        <v>0.59</v>
      </c>
      <c r="AV625" s="14">
        <v>1.5920000000000001</v>
      </c>
      <c r="AW625" s="14">
        <v>559.25699999999995</v>
      </c>
      <c r="AX625" s="14">
        <v>444.76400000000001</v>
      </c>
      <c r="AY625" s="14">
        <v>500.44400000000002</v>
      </c>
      <c r="AZ625" s="14">
        <v>5.593</v>
      </c>
      <c r="BA625" s="14">
        <v>4.4480000000000004</v>
      </c>
      <c r="BB625" s="14">
        <v>5.0039999999999996</v>
      </c>
      <c r="BC625" s="14">
        <v>19.350999999999999</v>
      </c>
      <c r="BD625" s="14">
        <v>1.613</v>
      </c>
      <c r="BE625" s="14">
        <v>13.243</v>
      </c>
      <c r="BF625" s="14">
        <v>15.353</v>
      </c>
      <c r="BG625" s="14">
        <v>41.384</v>
      </c>
      <c r="BH625" s="15">
        <v>7.5732494620096009</v>
      </c>
    </row>
    <row r="626" spans="1:60" ht="15.75" x14ac:dyDescent="0.25">
      <c r="A626" s="21">
        <v>2016</v>
      </c>
      <c r="B626" t="s">
        <v>36</v>
      </c>
      <c r="C626" s="14">
        <v>7.0140000000000002</v>
      </c>
      <c r="D626" s="14">
        <v>1.603</v>
      </c>
      <c r="E626" s="14">
        <v>4.226</v>
      </c>
      <c r="F626" s="14">
        <v>13.794</v>
      </c>
      <c r="G626" s="14">
        <v>17.303999999999998</v>
      </c>
      <c r="H626" s="14">
        <v>6.0869999999999997</v>
      </c>
      <c r="I626" s="14">
        <v>4.9020000000000001</v>
      </c>
      <c r="J626" s="14">
        <v>5.4770000000000003</v>
      </c>
      <c r="K626" s="14">
        <v>6.0620000000000003</v>
      </c>
      <c r="L626" s="14">
        <v>2.899</v>
      </c>
      <c r="M626" s="14">
        <v>4.4329999999999998</v>
      </c>
      <c r="N626" s="14">
        <v>45.622</v>
      </c>
      <c r="O626" s="14">
        <v>94.093000000000004</v>
      </c>
      <c r="P626" s="14">
        <v>16.899000000000001</v>
      </c>
      <c r="Q626" s="14">
        <v>54.671999999999997</v>
      </c>
      <c r="R626" s="14">
        <v>106.619</v>
      </c>
      <c r="S626" s="14">
        <v>115.86799999999999</v>
      </c>
      <c r="T626" s="14">
        <v>111.384</v>
      </c>
      <c r="U626" s="14">
        <v>22.545999999999999</v>
      </c>
      <c r="V626" s="14">
        <v>24.606999999999999</v>
      </c>
      <c r="W626" s="14">
        <v>23.608000000000001</v>
      </c>
      <c r="X626" s="14">
        <v>29.21</v>
      </c>
      <c r="Y626" s="14">
        <v>3.5350000000000001</v>
      </c>
      <c r="Z626" s="14">
        <v>16.042000000000002</v>
      </c>
      <c r="AA626" s="14">
        <v>108.974</v>
      </c>
      <c r="AB626" s="14">
        <v>80.938000000000002</v>
      </c>
      <c r="AC626" s="14">
        <v>94.602000000000004</v>
      </c>
      <c r="AD626" s="14">
        <v>569.54399999999998</v>
      </c>
      <c r="AE626" s="14">
        <v>488.97500000000002</v>
      </c>
      <c r="AF626" s="14">
        <v>528.14099999999996</v>
      </c>
      <c r="AG626" s="14">
        <v>12.451000000000001</v>
      </c>
      <c r="AH626" s="19">
        <v>4.2537138059511603</v>
      </c>
      <c r="AI626" s="19">
        <v>1.114931299327</v>
      </c>
      <c r="AJ626" s="19">
        <v>2.6837618813101098</v>
      </c>
      <c r="AK626" s="14">
        <v>4.4589999999999996</v>
      </c>
      <c r="AL626" s="14">
        <v>0.68400000000000005</v>
      </c>
      <c r="AM626" s="14">
        <v>2.5139999999999998</v>
      </c>
      <c r="AN626" s="14">
        <v>69.593000000000004</v>
      </c>
      <c r="AO626" s="14">
        <v>48.883000000000003</v>
      </c>
      <c r="AP626" s="14">
        <v>58.959000000000003</v>
      </c>
      <c r="AQ626" s="14">
        <v>3.9079999999999999</v>
      </c>
      <c r="AR626" s="14">
        <v>1.8859999999999999</v>
      </c>
      <c r="AS626" s="14">
        <v>2.8660000000000001</v>
      </c>
      <c r="AT626" s="14">
        <v>13.102</v>
      </c>
      <c r="AU626" s="14">
        <v>2.923</v>
      </c>
      <c r="AV626" s="14">
        <v>7.8570000000000002</v>
      </c>
      <c r="AW626" s="14">
        <v>743.87699999999995</v>
      </c>
      <c r="AX626" s="14">
        <v>565.88300000000004</v>
      </c>
      <c r="AY626" s="14">
        <v>652.726</v>
      </c>
      <c r="AZ626" s="14">
        <v>7.4390000000000001</v>
      </c>
      <c r="BA626" s="14">
        <v>5.6589999999999998</v>
      </c>
      <c r="BB626" s="14">
        <v>6.5270000000000001</v>
      </c>
      <c r="BC626" s="14">
        <v>15.420999999999999</v>
      </c>
      <c r="BD626" s="14">
        <v>11.015000000000001</v>
      </c>
      <c r="BE626" s="14">
        <v>12.848000000000001</v>
      </c>
      <c r="BF626" s="14">
        <v>15.43</v>
      </c>
      <c r="BG626" s="14">
        <v>33.615000000000002</v>
      </c>
      <c r="BH626" s="15">
        <v>8.1906058096729506</v>
      </c>
    </row>
    <row r="627" spans="1:60" ht="15.75" x14ac:dyDescent="0.25">
      <c r="A627" s="21">
        <v>2016</v>
      </c>
      <c r="B627" t="s">
        <v>28</v>
      </c>
      <c r="C627" s="14">
        <v>12.733000000000001</v>
      </c>
      <c r="D627" s="14">
        <v>2.1579999999999999</v>
      </c>
      <c r="E627" s="14">
        <v>7.3769999999999998</v>
      </c>
      <c r="F627" s="14">
        <v>14.294</v>
      </c>
      <c r="G627" s="14">
        <v>15.406000000000001</v>
      </c>
      <c r="H627" s="14">
        <v>4.3369999999999997</v>
      </c>
      <c r="I627" s="14">
        <v>1.7090000000000001</v>
      </c>
      <c r="J627" s="14">
        <v>3.0059999999999998</v>
      </c>
      <c r="K627" s="14">
        <v>5.1669999999999998</v>
      </c>
      <c r="L627" s="14">
        <v>2.9670000000000001</v>
      </c>
      <c r="M627" s="14">
        <v>4.0529999999999999</v>
      </c>
      <c r="N627" s="14">
        <v>40.505000000000003</v>
      </c>
      <c r="O627" s="14">
        <v>63.481000000000002</v>
      </c>
      <c r="P627" s="14">
        <v>14.657</v>
      </c>
      <c r="Q627" s="14">
        <v>38.755000000000003</v>
      </c>
      <c r="R627" s="14">
        <v>61.173999999999999</v>
      </c>
      <c r="S627" s="14">
        <v>79.311000000000007</v>
      </c>
      <c r="T627" s="14">
        <v>70.358999999999995</v>
      </c>
      <c r="U627" s="14">
        <v>9.7799999999999994</v>
      </c>
      <c r="V627" s="14">
        <v>11.15</v>
      </c>
      <c r="W627" s="14">
        <v>10.474</v>
      </c>
      <c r="X627" s="14">
        <v>5.3520000000000003</v>
      </c>
      <c r="Y627" s="14">
        <v>0.80900000000000005</v>
      </c>
      <c r="Z627" s="14">
        <v>3.0510000000000002</v>
      </c>
      <c r="AA627" s="14">
        <v>123.27</v>
      </c>
      <c r="AB627" s="14">
        <v>92.53</v>
      </c>
      <c r="AC627" s="14">
        <v>107.702</v>
      </c>
      <c r="AD627" s="14">
        <v>509.04399999999998</v>
      </c>
      <c r="AE627" s="14">
        <v>443.04599999999999</v>
      </c>
      <c r="AF627" s="14">
        <v>475.75700000000001</v>
      </c>
      <c r="AG627" s="14">
        <v>9.9649999999999999</v>
      </c>
      <c r="AH627" s="19">
        <v>15.5688563562945</v>
      </c>
      <c r="AI627" s="19">
        <v>4.56165070933669</v>
      </c>
      <c r="AJ627" s="19">
        <v>10.134526454867601</v>
      </c>
      <c r="AK627" s="14">
        <v>17.439</v>
      </c>
      <c r="AL627" s="14">
        <v>3.1469999999999998</v>
      </c>
      <c r="AM627" s="14">
        <v>10.201000000000001</v>
      </c>
      <c r="AN627" s="14">
        <v>72.706999999999994</v>
      </c>
      <c r="AO627" s="14">
        <v>54.851999999999997</v>
      </c>
      <c r="AP627" s="14">
        <v>63.756</v>
      </c>
      <c r="AQ627" s="14">
        <v>2.1219999999999999</v>
      </c>
      <c r="AR627" s="14">
        <v>0.54</v>
      </c>
      <c r="AS627" s="14">
        <v>1.321</v>
      </c>
      <c r="AT627" s="14">
        <v>9.2270000000000003</v>
      </c>
      <c r="AU627" s="14">
        <v>1.4390000000000001</v>
      </c>
      <c r="AV627" s="14">
        <v>5.2830000000000004</v>
      </c>
      <c r="AW627" s="14">
        <v>663.31700000000001</v>
      </c>
      <c r="AX627" s="14">
        <v>529.28099999999995</v>
      </c>
      <c r="AY627" s="14">
        <v>595.66300000000001</v>
      </c>
      <c r="AZ627" s="14">
        <v>6.633</v>
      </c>
      <c r="BA627" s="14">
        <v>5.2930000000000001</v>
      </c>
      <c r="BB627" s="14">
        <v>5.9569999999999999</v>
      </c>
      <c r="BC627" s="14">
        <v>25.646999999999998</v>
      </c>
      <c r="BD627" s="14">
        <v>6.548</v>
      </c>
      <c r="BE627" s="14">
        <v>14.384</v>
      </c>
      <c r="BF627" s="14">
        <v>16.748000000000001</v>
      </c>
      <c r="BG627" s="14">
        <v>31.709</v>
      </c>
      <c r="BH627" s="15">
        <v>6.0822691764434582</v>
      </c>
    </row>
    <row r="628" spans="1:60" ht="15.75" x14ac:dyDescent="0.25">
      <c r="A628" s="21">
        <v>2016</v>
      </c>
      <c r="B628" t="s">
        <v>29</v>
      </c>
      <c r="C628" s="14">
        <v>12.055</v>
      </c>
      <c r="D628" s="14">
        <v>2.548</v>
      </c>
      <c r="E628" s="14">
        <v>7.22</v>
      </c>
      <c r="F628" s="14">
        <v>9.11</v>
      </c>
      <c r="G628" s="14">
        <v>18.675000000000001</v>
      </c>
      <c r="H628" s="14">
        <v>6.53</v>
      </c>
      <c r="I628" s="14">
        <v>4.0039999999999996</v>
      </c>
      <c r="J628" s="14">
        <v>5.2450000000000001</v>
      </c>
      <c r="K628" s="14">
        <v>9.0410000000000004</v>
      </c>
      <c r="L628" s="14">
        <v>8.25</v>
      </c>
      <c r="M628" s="14">
        <v>8.6389999999999993</v>
      </c>
      <c r="N628" s="14">
        <v>61.368000000000002</v>
      </c>
      <c r="O628" s="14">
        <v>143.78299999999999</v>
      </c>
      <c r="P628" s="14">
        <v>34.091000000000001</v>
      </c>
      <c r="Q628" s="14">
        <v>88.361999999999995</v>
      </c>
      <c r="R628" s="14">
        <v>77.102999999999994</v>
      </c>
      <c r="S628" s="14">
        <v>80.799000000000007</v>
      </c>
      <c r="T628" s="14">
        <v>78.983000000000004</v>
      </c>
      <c r="U628" s="14">
        <v>17.706</v>
      </c>
      <c r="V628" s="14">
        <v>20.623999999999999</v>
      </c>
      <c r="W628" s="14">
        <v>19.190000000000001</v>
      </c>
      <c r="X628" s="14">
        <v>61.531999999999996</v>
      </c>
      <c r="Y628" s="14">
        <v>9.2200000000000006</v>
      </c>
      <c r="Z628" s="14">
        <v>35.234000000000002</v>
      </c>
      <c r="AA628" s="14">
        <v>79.614000000000004</v>
      </c>
      <c r="AB628" s="14">
        <v>60.902999999999999</v>
      </c>
      <c r="AC628" s="14">
        <v>70.096999999999994</v>
      </c>
      <c r="AD628" s="14">
        <v>474.798</v>
      </c>
      <c r="AE628" s="14">
        <v>412.97300000000001</v>
      </c>
      <c r="AF628" s="14">
        <v>443.35300000000001</v>
      </c>
      <c r="AG628" s="14">
        <v>14.943</v>
      </c>
      <c r="AH628" s="19">
        <v>8.6003453898708599</v>
      </c>
      <c r="AI628" s="19">
        <v>2.05637201140601</v>
      </c>
      <c r="AJ628" s="19">
        <v>5.3222356136537696</v>
      </c>
      <c r="AK628" s="14">
        <v>8.0370000000000008</v>
      </c>
      <c r="AL628" s="14">
        <v>1.456</v>
      </c>
      <c r="AM628" s="14">
        <v>4.6900000000000004</v>
      </c>
      <c r="AN628" s="14">
        <v>54.122999999999998</v>
      </c>
      <c r="AO628" s="14">
        <v>51.317999999999998</v>
      </c>
      <c r="AP628" s="14">
        <v>52.695999999999998</v>
      </c>
      <c r="AQ628" s="14">
        <v>0.879</v>
      </c>
      <c r="AR628" s="14">
        <v>0.24299999999999999</v>
      </c>
      <c r="AS628" s="14">
        <v>0.55500000000000005</v>
      </c>
      <c r="AT628" s="14">
        <v>1.8839999999999999</v>
      </c>
      <c r="AU628" s="14">
        <v>0.121</v>
      </c>
      <c r="AV628" s="14">
        <v>0.98699999999999999</v>
      </c>
      <c r="AW628" s="14">
        <v>681.36800000000005</v>
      </c>
      <c r="AX628" s="14">
        <v>506.38900000000001</v>
      </c>
      <c r="AY628" s="14">
        <v>592.86500000000001</v>
      </c>
      <c r="AZ628" s="14">
        <v>6.8140000000000001</v>
      </c>
      <c r="BA628" s="14">
        <v>5.0640000000000001</v>
      </c>
      <c r="BB628" s="14">
        <v>5.9290000000000003</v>
      </c>
      <c r="BC628" s="14">
        <v>20.388999999999999</v>
      </c>
      <c r="BD628" s="14">
        <v>7.4139999999999997</v>
      </c>
      <c r="BE628" s="14">
        <v>16.048999999999999</v>
      </c>
      <c r="BF628" s="14">
        <v>18.821999999999999</v>
      </c>
      <c r="BG628" s="14">
        <v>22.834</v>
      </c>
      <c r="BH628" s="15">
        <v>6.2630480167014619</v>
      </c>
    </row>
    <row r="629" spans="1:60" ht="15.75" x14ac:dyDescent="0.25">
      <c r="A629" s="21">
        <v>2017</v>
      </c>
      <c r="B629" t="s">
        <v>2</v>
      </c>
      <c r="C629" s="14">
        <v>14.098000000000001</v>
      </c>
      <c r="D629" s="14">
        <v>3.403</v>
      </c>
      <c r="E629" s="14">
        <v>8.641</v>
      </c>
      <c r="F629" s="14">
        <v>11.244999999999999</v>
      </c>
      <c r="G629" s="14">
        <v>19.009</v>
      </c>
      <c r="H629" s="14">
        <v>5.6719999999999997</v>
      </c>
      <c r="I629" s="14">
        <v>4.7080000000000002</v>
      </c>
      <c r="J629" s="14">
        <v>5.18</v>
      </c>
      <c r="K629" s="14">
        <v>7.0590000000000002</v>
      </c>
      <c r="L629" s="14">
        <v>4.2469999999999999</v>
      </c>
      <c r="M629" s="14">
        <v>5.6239999999999997</v>
      </c>
      <c r="N629" s="14">
        <v>43.942</v>
      </c>
      <c r="O629" s="14">
        <v>101.002</v>
      </c>
      <c r="P629" s="14">
        <v>21.773</v>
      </c>
      <c r="Q629" s="14">
        <v>60.59</v>
      </c>
      <c r="R629" s="14">
        <v>85.290999999999997</v>
      </c>
      <c r="S629" s="14">
        <v>84.926000000000002</v>
      </c>
      <c r="T629" s="14">
        <v>85.105000000000004</v>
      </c>
      <c r="U629" s="14">
        <v>17.196999999999999</v>
      </c>
      <c r="V629" s="14">
        <v>19.82</v>
      </c>
      <c r="W629" s="14">
        <v>18.536999999999999</v>
      </c>
      <c r="X629" s="14">
        <v>43.488999999999997</v>
      </c>
      <c r="Y629" s="14">
        <v>5.0330000000000004</v>
      </c>
      <c r="Z629" s="14">
        <v>23.879000000000001</v>
      </c>
      <c r="AA629" s="14">
        <v>91.667000000000002</v>
      </c>
      <c r="AB629" s="14">
        <v>70.521000000000001</v>
      </c>
      <c r="AC629" s="14">
        <v>80.879000000000005</v>
      </c>
      <c r="AD629" s="14">
        <v>466.43</v>
      </c>
      <c r="AE629" s="14">
        <v>406.97899999999998</v>
      </c>
      <c r="AF629" s="14">
        <v>436.13900000000001</v>
      </c>
      <c r="AG629" s="14">
        <v>10.878</v>
      </c>
      <c r="AH629" s="19">
        <v>9.9009530569225994</v>
      </c>
      <c r="AI629" s="19">
        <v>2.9821645388111802</v>
      </c>
      <c r="AJ629" s="19">
        <v>6.4612178555811397</v>
      </c>
      <c r="AK629" s="14">
        <v>8.5760000000000005</v>
      </c>
      <c r="AL629" s="14">
        <v>1.929</v>
      </c>
      <c r="AM629" s="14">
        <v>5.1840000000000002</v>
      </c>
      <c r="AN629" s="14">
        <v>57.86</v>
      </c>
      <c r="AO629" s="14">
        <v>45.381</v>
      </c>
      <c r="AP629" s="14">
        <v>51.524000000000001</v>
      </c>
      <c r="AQ629" s="14">
        <v>2.363</v>
      </c>
      <c r="AR629" s="14">
        <v>1.0509999999999999</v>
      </c>
      <c r="AS629" s="14">
        <v>1.6930000000000001</v>
      </c>
      <c r="AT629" s="14">
        <v>6.3090000000000002</v>
      </c>
      <c r="AU629" s="14">
        <v>1.2889999999999999</v>
      </c>
      <c r="AV629" s="14">
        <v>3.7469999999999999</v>
      </c>
      <c r="AW629" s="14">
        <v>633.44200000000001</v>
      </c>
      <c r="AX629" s="14">
        <v>481.62900000000002</v>
      </c>
      <c r="AY629" s="14">
        <v>556.07000000000005</v>
      </c>
      <c r="AZ629" s="14">
        <v>6.3339999999999996</v>
      </c>
      <c r="BA629" s="14">
        <v>4.8159999999999998</v>
      </c>
      <c r="BB629" s="14">
        <v>5.5609999999999999</v>
      </c>
      <c r="BC629" s="14">
        <v>16.312999999999999</v>
      </c>
      <c r="BD629" s="14">
        <v>6.0289999999999999</v>
      </c>
      <c r="BE629" s="14">
        <v>13.673999999999999</v>
      </c>
      <c r="BF629" s="14">
        <v>16.010999999999999</v>
      </c>
      <c r="BG629" s="14">
        <v>35.561999999999998</v>
      </c>
      <c r="BH629" s="15">
        <v>7.3919185256322137</v>
      </c>
    </row>
    <row r="630" spans="1:60" ht="15.75" x14ac:dyDescent="0.25">
      <c r="A630" s="21">
        <v>2017</v>
      </c>
      <c r="B630" t="s">
        <v>3</v>
      </c>
      <c r="C630" s="14">
        <v>15.676</v>
      </c>
      <c r="D630" s="14">
        <v>4.0999999999999996</v>
      </c>
      <c r="E630" s="14">
        <v>9.7840000000000007</v>
      </c>
      <c r="F630" s="14">
        <v>9.57</v>
      </c>
      <c r="G630" s="14">
        <v>23.393999999999998</v>
      </c>
      <c r="H630" s="14">
        <v>4.6879999999999997</v>
      </c>
      <c r="I630" s="14">
        <v>5.6550000000000002</v>
      </c>
      <c r="J630" s="14">
        <v>5.18</v>
      </c>
      <c r="K630" s="14">
        <v>8.6440000000000001</v>
      </c>
      <c r="L630" s="14">
        <v>4.524</v>
      </c>
      <c r="M630" s="14">
        <v>6.5469999999999997</v>
      </c>
      <c r="N630" s="14">
        <v>46.564999999999998</v>
      </c>
      <c r="O630" s="14">
        <v>71.933000000000007</v>
      </c>
      <c r="P630" s="14">
        <v>21.062999999999999</v>
      </c>
      <c r="Q630" s="14">
        <v>46.043999999999997</v>
      </c>
      <c r="R630" s="14">
        <v>56.843000000000004</v>
      </c>
      <c r="S630" s="14">
        <v>58.384</v>
      </c>
      <c r="T630" s="14">
        <v>57.627000000000002</v>
      </c>
      <c r="U630" s="14">
        <v>17.579999999999998</v>
      </c>
      <c r="V630" s="14">
        <v>15.974</v>
      </c>
      <c r="W630" s="14">
        <v>16.763000000000002</v>
      </c>
      <c r="X630" s="14">
        <v>10.548</v>
      </c>
      <c r="Y630" s="14">
        <v>0.84799999999999998</v>
      </c>
      <c r="Z630" s="14">
        <v>5.6120000000000001</v>
      </c>
      <c r="AA630" s="14">
        <v>60.359000000000002</v>
      </c>
      <c r="AB630" s="14">
        <v>42.408999999999999</v>
      </c>
      <c r="AC630" s="14">
        <v>51.223999999999997</v>
      </c>
      <c r="AD630" s="14">
        <v>374.16699999999997</v>
      </c>
      <c r="AE630" s="14">
        <v>327.11799999999999</v>
      </c>
      <c r="AF630" s="14">
        <v>350.29500000000002</v>
      </c>
      <c r="AG630" s="14">
        <v>10.109</v>
      </c>
      <c r="AH630" s="19">
        <v>19.610579153200099</v>
      </c>
      <c r="AI630" s="19">
        <v>4.2437944151665503</v>
      </c>
      <c r="AJ630" s="19">
        <v>12.0145318623478</v>
      </c>
      <c r="AK630" s="14">
        <v>16.847999999999999</v>
      </c>
      <c r="AL630" s="14">
        <v>3.5339999999999998</v>
      </c>
      <c r="AM630" s="14">
        <v>10.071999999999999</v>
      </c>
      <c r="AN630" s="14">
        <v>44.83</v>
      </c>
      <c r="AO630" s="14">
        <v>44.106000000000002</v>
      </c>
      <c r="AP630" s="14">
        <v>44.460999999999999</v>
      </c>
      <c r="AQ630" s="14">
        <v>0.879</v>
      </c>
      <c r="AR630" s="14">
        <v>0.56499999999999995</v>
      </c>
      <c r="AS630" s="14">
        <v>0.71899999999999997</v>
      </c>
      <c r="AT630" s="14">
        <v>1.4650000000000001</v>
      </c>
      <c r="AU630" s="14">
        <v>0.42399999999999999</v>
      </c>
      <c r="AV630" s="14">
        <v>0.93500000000000005</v>
      </c>
      <c r="AW630" s="14">
        <v>494.3</v>
      </c>
      <c r="AX630" s="14">
        <v>393.41899999999998</v>
      </c>
      <c r="AY630" s="14">
        <v>443.03100000000001</v>
      </c>
      <c r="AZ630" s="14">
        <v>4.9429999999999996</v>
      </c>
      <c r="BA630" s="14">
        <v>3.9340000000000002</v>
      </c>
      <c r="BB630" s="14">
        <v>4.43</v>
      </c>
      <c r="BC630" s="14">
        <v>12.031000000000001</v>
      </c>
      <c r="BD630" s="14">
        <v>2.2559999999999998</v>
      </c>
      <c r="BE630" s="14">
        <v>9.9819999999999993</v>
      </c>
      <c r="BF630" s="14">
        <v>11.712999999999999</v>
      </c>
      <c r="BG630" s="14">
        <v>22.1</v>
      </c>
      <c r="BH630" s="15">
        <v>6.6300784559283947</v>
      </c>
    </row>
    <row r="631" spans="1:60" ht="15.75" x14ac:dyDescent="0.25">
      <c r="A631" s="21">
        <v>2017</v>
      </c>
      <c r="B631" t="s">
        <v>4</v>
      </c>
      <c r="C631" s="14">
        <v>6.7050000000000001</v>
      </c>
      <c r="D631" s="14">
        <v>1.407</v>
      </c>
      <c r="E631" s="14">
        <v>4.0759999999999996</v>
      </c>
      <c r="F631" s="14">
        <v>12.278</v>
      </c>
      <c r="G631" s="14">
        <v>20.163</v>
      </c>
      <c r="H631" s="14">
        <v>7.8129999999999997</v>
      </c>
      <c r="I631" s="14">
        <v>5.4580000000000002</v>
      </c>
      <c r="J631" s="14">
        <v>6.6449999999999996</v>
      </c>
      <c r="K631" s="14">
        <v>7.4260000000000002</v>
      </c>
      <c r="L631" s="14">
        <v>4.67</v>
      </c>
      <c r="M631" s="14">
        <v>6.0579999999999998</v>
      </c>
      <c r="N631" s="14">
        <v>37.942999999999998</v>
      </c>
      <c r="O631" s="14">
        <v>144.68700000000001</v>
      </c>
      <c r="P631" s="14">
        <v>27.91</v>
      </c>
      <c r="Q631" s="14">
        <v>86.772999999999996</v>
      </c>
      <c r="R631" s="14">
        <v>73.203000000000003</v>
      </c>
      <c r="S631" s="14">
        <v>62.234000000000002</v>
      </c>
      <c r="T631" s="14">
        <v>67.760000000000005</v>
      </c>
      <c r="U631" s="14">
        <v>17.788</v>
      </c>
      <c r="V631" s="14">
        <v>15.643000000000001</v>
      </c>
      <c r="W631" s="14">
        <v>16.724</v>
      </c>
      <c r="X631" s="14">
        <v>84.673000000000002</v>
      </c>
      <c r="Y631" s="14">
        <v>8.9469999999999992</v>
      </c>
      <c r="Z631" s="14">
        <v>47.128</v>
      </c>
      <c r="AA631" s="14">
        <v>84.95</v>
      </c>
      <c r="AB631" s="14">
        <v>49.292000000000002</v>
      </c>
      <c r="AC631" s="14">
        <v>67.257999999999996</v>
      </c>
      <c r="AD631" s="14">
        <v>441.48700000000002</v>
      </c>
      <c r="AE631" s="14">
        <v>334.916</v>
      </c>
      <c r="AF631" s="14">
        <v>388.60899999999998</v>
      </c>
      <c r="AG631" s="14">
        <v>9.0879999999999992</v>
      </c>
      <c r="AH631" s="19">
        <v>6.6984620331171998</v>
      </c>
      <c r="AI631" s="19">
        <v>1.56248535169983</v>
      </c>
      <c r="AJ631" s="19">
        <v>4.1927059114104104</v>
      </c>
      <c r="AK631" s="14">
        <v>8.1460000000000008</v>
      </c>
      <c r="AL631" s="14">
        <v>1.069</v>
      </c>
      <c r="AM631" s="14">
        <v>4.6349999999999998</v>
      </c>
      <c r="AN631" s="14">
        <v>68.602999999999994</v>
      </c>
      <c r="AO631" s="14">
        <v>39.500999999999998</v>
      </c>
      <c r="AP631" s="14">
        <v>54.191000000000003</v>
      </c>
      <c r="AQ631" s="14">
        <v>11.97</v>
      </c>
      <c r="AR631" s="14">
        <v>2.9260000000000002</v>
      </c>
      <c r="AS631" s="14">
        <v>7.4820000000000002</v>
      </c>
      <c r="AT631" s="14">
        <v>11.803000000000001</v>
      </c>
      <c r="AU631" s="14">
        <v>3.2069999999999999</v>
      </c>
      <c r="AV631" s="14">
        <v>7.5380000000000003</v>
      </c>
      <c r="AW631" s="14">
        <v>657.93600000000004</v>
      </c>
      <c r="AX631" s="14">
        <v>405.02800000000002</v>
      </c>
      <c r="AY631" s="14">
        <v>532.50599999999997</v>
      </c>
      <c r="AZ631" s="14">
        <v>6.5789999999999997</v>
      </c>
      <c r="BA631" s="14">
        <v>4.05</v>
      </c>
      <c r="BB631" s="14">
        <v>5.3250000000000002</v>
      </c>
      <c r="BC631" s="14">
        <v>7.33</v>
      </c>
      <c r="BD631" s="14">
        <v>1.3959999999999999</v>
      </c>
      <c r="BE631" s="14">
        <v>10.417</v>
      </c>
      <c r="BF631" s="14">
        <v>12.574999999999999</v>
      </c>
      <c r="BG631" s="14">
        <v>41.290999999999997</v>
      </c>
      <c r="BH631" s="15">
        <v>5.8370870870870872</v>
      </c>
    </row>
    <row r="632" spans="1:60" ht="15.75" x14ac:dyDescent="0.25">
      <c r="A632" s="21">
        <v>2017</v>
      </c>
      <c r="B632" t="s">
        <v>5</v>
      </c>
      <c r="C632" s="14">
        <v>7.7069999999999999</v>
      </c>
      <c r="D632" s="14">
        <v>3.4750000000000001</v>
      </c>
      <c r="E632" s="14">
        <v>5.633</v>
      </c>
      <c r="F632" s="14">
        <v>10.481999999999999</v>
      </c>
      <c r="G632" s="14">
        <v>26.204999999999998</v>
      </c>
      <c r="H632" s="14">
        <v>5.6520000000000001</v>
      </c>
      <c r="I632" s="14">
        <v>5.3460000000000001</v>
      </c>
      <c r="J632" s="14">
        <v>5.5019999999999998</v>
      </c>
      <c r="K632" s="14">
        <v>10.532</v>
      </c>
      <c r="L632" s="14">
        <v>5.3460000000000001</v>
      </c>
      <c r="M632" s="14">
        <v>7.9909999999999997</v>
      </c>
      <c r="N632" s="14">
        <v>40.503</v>
      </c>
      <c r="O632" s="14">
        <v>213.732</v>
      </c>
      <c r="P632" s="14">
        <v>33.679000000000002</v>
      </c>
      <c r="Q632" s="14">
        <v>125.492</v>
      </c>
      <c r="R632" s="14">
        <v>53.176000000000002</v>
      </c>
      <c r="S632" s="14">
        <v>45.44</v>
      </c>
      <c r="T632" s="14">
        <v>49.384999999999998</v>
      </c>
      <c r="U632" s="14">
        <v>10.276</v>
      </c>
      <c r="V632" s="14">
        <v>11.226000000000001</v>
      </c>
      <c r="W632" s="14">
        <v>10.742000000000001</v>
      </c>
      <c r="X632" s="14">
        <v>152.84899999999999</v>
      </c>
      <c r="Y632" s="14">
        <v>17.640999999999998</v>
      </c>
      <c r="Z632" s="14">
        <v>86.587000000000003</v>
      </c>
      <c r="AA632" s="14">
        <v>78.864999999999995</v>
      </c>
      <c r="AB632" s="14">
        <v>45.707000000000001</v>
      </c>
      <c r="AC632" s="14">
        <v>62.615000000000002</v>
      </c>
      <c r="AD632" s="14">
        <v>372.48899999999998</v>
      </c>
      <c r="AE632" s="14">
        <v>281.72699999999998</v>
      </c>
      <c r="AF632" s="14">
        <v>328.27100000000002</v>
      </c>
      <c r="AG632" s="14">
        <v>9.2479999999999993</v>
      </c>
      <c r="AH632" s="19">
        <v>10.517164011667001</v>
      </c>
      <c r="AI632" s="19">
        <v>0.75444936513085903</v>
      </c>
      <c r="AJ632" s="19">
        <v>5.8145662151898296</v>
      </c>
      <c r="AK632" s="14">
        <v>10.789</v>
      </c>
      <c r="AL632" s="14">
        <v>1.3360000000000001</v>
      </c>
      <c r="AM632" s="14">
        <v>6.157</v>
      </c>
      <c r="AN632" s="14">
        <v>50.863999999999997</v>
      </c>
      <c r="AO632" s="14">
        <v>38.222999999999999</v>
      </c>
      <c r="AP632" s="14">
        <v>44.668999999999997</v>
      </c>
      <c r="AQ632" s="14">
        <v>3.34</v>
      </c>
      <c r="AR632" s="14">
        <v>0.80200000000000005</v>
      </c>
      <c r="AS632" s="14">
        <v>2.0960000000000001</v>
      </c>
      <c r="AT632" s="14">
        <v>7.45</v>
      </c>
      <c r="AU632" s="14">
        <v>2.1379999999999999</v>
      </c>
      <c r="AV632" s="14">
        <v>4.8470000000000004</v>
      </c>
      <c r="AW632" s="14">
        <v>639.91099999999994</v>
      </c>
      <c r="AX632" s="14">
        <v>356.30200000000002</v>
      </c>
      <c r="AY632" s="14">
        <v>501.18299999999999</v>
      </c>
      <c r="AZ632" s="14">
        <v>6.399</v>
      </c>
      <c r="BA632" s="14">
        <v>3.5630000000000002</v>
      </c>
      <c r="BB632" s="14">
        <v>5.0119999999999996</v>
      </c>
      <c r="BC632" s="14">
        <v>9.407</v>
      </c>
      <c r="BD632" s="14">
        <v>1.5680000000000001</v>
      </c>
      <c r="BE632" s="14">
        <v>12.432</v>
      </c>
      <c r="BF632" s="14">
        <v>14.685</v>
      </c>
      <c r="BG632" s="14">
        <v>8.3439999999999994</v>
      </c>
      <c r="BH632" s="15">
        <v>7.9265748852732578</v>
      </c>
    </row>
    <row r="633" spans="1:60" ht="15.75" x14ac:dyDescent="0.25">
      <c r="A633" s="21">
        <v>2017</v>
      </c>
      <c r="B633" t="s">
        <v>6</v>
      </c>
      <c r="C633" s="14">
        <v>12.643000000000001</v>
      </c>
      <c r="D633" s="14">
        <v>3.8359999999999999</v>
      </c>
      <c r="E633" s="14">
        <v>8.19</v>
      </c>
      <c r="F633" s="14">
        <v>10.734</v>
      </c>
      <c r="G633" s="14">
        <v>9.2010000000000005</v>
      </c>
      <c r="H633" s="14">
        <v>4.1420000000000003</v>
      </c>
      <c r="I633" s="14">
        <v>4.9020000000000001</v>
      </c>
      <c r="J633" s="14">
        <v>4.5259999999999998</v>
      </c>
      <c r="K633" s="14">
        <v>4.1420000000000003</v>
      </c>
      <c r="L633" s="14">
        <v>3.1970000000000001</v>
      </c>
      <c r="M633" s="14">
        <v>3.6640000000000001</v>
      </c>
      <c r="N633" s="14">
        <v>25.308</v>
      </c>
      <c r="O633" s="14">
        <v>81.087000000000003</v>
      </c>
      <c r="P633" s="14">
        <v>16.196999999999999</v>
      </c>
      <c r="Q633" s="14">
        <v>48.276000000000003</v>
      </c>
      <c r="R633" s="14">
        <v>72.804000000000002</v>
      </c>
      <c r="S633" s="14">
        <v>82.902000000000001</v>
      </c>
      <c r="T633" s="14">
        <v>77.91</v>
      </c>
      <c r="U633" s="14">
        <v>13.95</v>
      </c>
      <c r="V633" s="14">
        <v>15.558</v>
      </c>
      <c r="W633" s="14">
        <v>14.763</v>
      </c>
      <c r="X633" s="14">
        <v>15.694000000000001</v>
      </c>
      <c r="Y633" s="14">
        <v>1.2789999999999999</v>
      </c>
      <c r="Z633" s="14">
        <v>8.4049999999999994</v>
      </c>
      <c r="AA633" s="14">
        <v>84.575000000000003</v>
      </c>
      <c r="AB633" s="14">
        <v>56.05</v>
      </c>
      <c r="AC633" s="14">
        <v>70.152000000000001</v>
      </c>
      <c r="AD633" s="14">
        <v>402.16699999999997</v>
      </c>
      <c r="AE633" s="14">
        <v>358.67599999999999</v>
      </c>
      <c r="AF633" s="14">
        <v>380.28399999999999</v>
      </c>
      <c r="AG633" s="14">
        <v>6.1029999999999998</v>
      </c>
      <c r="AH633" s="19">
        <v>16.750619174673101</v>
      </c>
      <c r="AI633" s="19">
        <v>1.20168476203637</v>
      </c>
      <c r="AJ633" s="19">
        <v>8.9930483736072002</v>
      </c>
      <c r="AK633" s="14">
        <v>13.733000000000001</v>
      </c>
      <c r="AL633" s="14">
        <v>2.3439999999999999</v>
      </c>
      <c r="AM633" s="14">
        <v>7.9740000000000002</v>
      </c>
      <c r="AN633" s="14">
        <v>62.994999999999997</v>
      </c>
      <c r="AO633" s="14">
        <v>39.213999999999999</v>
      </c>
      <c r="AP633" s="14">
        <v>51.186</v>
      </c>
      <c r="AQ633" s="14">
        <v>2.3980000000000001</v>
      </c>
      <c r="AR633" s="14">
        <v>0.42599999999999999</v>
      </c>
      <c r="AS633" s="14">
        <v>1.401</v>
      </c>
      <c r="AT633" s="14">
        <v>15.257999999999999</v>
      </c>
      <c r="AU633" s="14">
        <v>2.984</v>
      </c>
      <c r="AV633" s="14">
        <v>9.0519999999999996</v>
      </c>
      <c r="AW633" s="14">
        <v>566.52099999999996</v>
      </c>
      <c r="AX633" s="14">
        <v>432.41399999999999</v>
      </c>
      <c r="AY633" s="14">
        <v>499.03500000000003</v>
      </c>
      <c r="AZ633" s="14">
        <v>5.665</v>
      </c>
      <c r="BA633" s="14">
        <v>4.3239999999999998</v>
      </c>
      <c r="BB633" s="14">
        <v>4.99</v>
      </c>
      <c r="BC633" s="14">
        <v>16.760999999999999</v>
      </c>
      <c r="BD633" s="14">
        <v>3.5920000000000001</v>
      </c>
      <c r="BE633" s="14">
        <v>12.361000000000001</v>
      </c>
      <c r="BF633" s="14">
        <v>14.71</v>
      </c>
      <c r="BG633" s="14">
        <v>30.902000000000001</v>
      </c>
      <c r="BH633" s="15">
        <v>8.2818294190358461</v>
      </c>
    </row>
    <row r="634" spans="1:60" ht="15.75" x14ac:dyDescent="0.25">
      <c r="A634" s="21">
        <v>2017</v>
      </c>
      <c r="B634" t="s">
        <v>33</v>
      </c>
      <c r="C634" s="14">
        <v>12.327</v>
      </c>
      <c r="D634" s="14">
        <v>3.423</v>
      </c>
      <c r="E634" s="14">
        <v>7.8650000000000002</v>
      </c>
      <c r="F634" s="14">
        <v>12.034000000000001</v>
      </c>
      <c r="G634" s="14">
        <v>25.471</v>
      </c>
      <c r="H634" s="14">
        <v>7.2670000000000003</v>
      </c>
      <c r="I634" s="14">
        <v>5.4889999999999999</v>
      </c>
      <c r="J634" s="14">
        <v>6.3760000000000003</v>
      </c>
      <c r="K634" s="14">
        <v>8.5640000000000001</v>
      </c>
      <c r="L634" s="14">
        <v>3.552</v>
      </c>
      <c r="M634" s="14">
        <v>6.0519999999999996</v>
      </c>
      <c r="N634" s="14">
        <v>35.722000000000001</v>
      </c>
      <c r="O634" s="14">
        <v>69.162999999999997</v>
      </c>
      <c r="P634" s="14">
        <v>20.923999999999999</v>
      </c>
      <c r="Q634" s="14">
        <v>45.02</v>
      </c>
      <c r="R634" s="14">
        <v>84.54</v>
      </c>
      <c r="S634" s="14">
        <v>93.058999999999997</v>
      </c>
      <c r="T634" s="14">
        <v>88.81</v>
      </c>
      <c r="U634" s="14">
        <v>25.044</v>
      </c>
      <c r="V634" s="14">
        <v>26.09</v>
      </c>
      <c r="W634" s="14">
        <v>25.568000000000001</v>
      </c>
      <c r="X634" s="14">
        <v>14.273999999999999</v>
      </c>
      <c r="Y634" s="14">
        <v>2.5190000000000001</v>
      </c>
      <c r="Z634" s="14">
        <v>8.3829999999999991</v>
      </c>
      <c r="AA634" s="14">
        <v>97.905000000000001</v>
      </c>
      <c r="AB634" s="14">
        <v>64.191999999999993</v>
      </c>
      <c r="AC634" s="14">
        <v>81.010000000000005</v>
      </c>
      <c r="AD634" s="14">
        <v>460.91500000000002</v>
      </c>
      <c r="AE634" s="14">
        <v>413.50400000000002</v>
      </c>
      <c r="AF634" s="14">
        <v>437.18599999999998</v>
      </c>
      <c r="AG634" s="14">
        <v>8.8239999999999998</v>
      </c>
      <c r="AH634" s="19">
        <v>14.470228843989499</v>
      </c>
      <c r="AI634" s="19">
        <v>3.53618635329852</v>
      </c>
      <c r="AJ634" s="19">
        <v>9.1151720215263907</v>
      </c>
      <c r="AK634" s="14">
        <v>10.705</v>
      </c>
      <c r="AL634" s="14">
        <v>2.3250000000000002</v>
      </c>
      <c r="AM634" s="14">
        <v>6.5049999999999999</v>
      </c>
      <c r="AN634" s="14">
        <v>50.283000000000001</v>
      </c>
      <c r="AO634" s="14">
        <v>40.621000000000002</v>
      </c>
      <c r="AP634" s="14">
        <v>45.472999999999999</v>
      </c>
      <c r="AQ634" s="14">
        <v>2.4009999999999998</v>
      </c>
      <c r="AR634" s="14">
        <v>1.0329999999999999</v>
      </c>
      <c r="AS634" s="14">
        <v>1.7150000000000001</v>
      </c>
      <c r="AT634" s="14">
        <v>4.6710000000000003</v>
      </c>
      <c r="AU634" s="14">
        <v>1.1619999999999999</v>
      </c>
      <c r="AV634" s="14">
        <v>2.9129999999999998</v>
      </c>
      <c r="AW634" s="14">
        <v>591.65</v>
      </c>
      <c r="AX634" s="14">
        <v>486.80200000000002</v>
      </c>
      <c r="AY634" s="14">
        <v>539.20100000000002</v>
      </c>
      <c r="AZ634" s="14">
        <v>5.9160000000000004</v>
      </c>
      <c r="BA634" s="14">
        <v>4.8680000000000003</v>
      </c>
      <c r="BB634" s="14">
        <v>5.3920000000000003</v>
      </c>
      <c r="BC634" s="14">
        <v>5.6689999999999996</v>
      </c>
      <c r="BD634" s="14">
        <v>2.1259999999999999</v>
      </c>
      <c r="BE634" s="14">
        <v>12.417999999999999</v>
      </c>
      <c r="BF634" s="14">
        <v>14.315</v>
      </c>
      <c r="BG634" s="14">
        <v>38.643000000000001</v>
      </c>
      <c r="BH634" s="15">
        <v>8.2554626572050864</v>
      </c>
    </row>
    <row r="635" spans="1:60" ht="15.75" x14ac:dyDescent="0.25">
      <c r="A635" s="21">
        <v>2017</v>
      </c>
      <c r="B635" t="s">
        <v>7</v>
      </c>
      <c r="C635" s="14">
        <v>11.012</v>
      </c>
      <c r="D635" s="14">
        <v>2.4380000000000002</v>
      </c>
      <c r="E635" s="14">
        <v>6.69</v>
      </c>
      <c r="F635" s="14">
        <v>12.22</v>
      </c>
      <c r="G635" s="14">
        <v>24.91</v>
      </c>
      <c r="H635" s="14">
        <v>9.36</v>
      </c>
      <c r="I635" s="14">
        <v>2.7080000000000002</v>
      </c>
      <c r="J635" s="14">
        <v>6.0069999999999997</v>
      </c>
      <c r="K635" s="14">
        <v>13.214</v>
      </c>
      <c r="L635" s="14">
        <v>4.3330000000000002</v>
      </c>
      <c r="M635" s="14">
        <v>8.7379999999999995</v>
      </c>
      <c r="N635" s="14">
        <v>41.063000000000002</v>
      </c>
      <c r="O635" s="14">
        <v>240.33799999999999</v>
      </c>
      <c r="P635" s="14">
        <v>32.771000000000001</v>
      </c>
      <c r="Q635" s="14">
        <v>135.70599999999999</v>
      </c>
      <c r="R635" s="14">
        <v>81.765000000000001</v>
      </c>
      <c r="S635" s="14">
        <v>74.48</v>
      </c>
      <c r="T635" s="14">
        <v>78.093000000000004</v>
      </c>
      <c r="U635" s="14">
        <v>15.967000000000001</v>
      </c>
      <c r="V635" s="14">
        <v>18.959</v>
      </c>
      <c r="W635" s="14">
        <v>17.475000000000001</v>
      </c>
      <c r="X635" s="14">
        <v>182.25</v>
      </c>
      <c r="Y635" s="14">
        <v>18.687999999999999</v>
      </c>
      <c r="Z635" s="14">
        <v>99.8</v>
      </c>
      <c r="AA635" s="14">
        <v>105.991</v>
      </c>
      <c r="AB635" s="14">
        <v>74.209000000000003</v>
      </c>
      <c r="AC635" s="14">
        <v>89.97</v>
      </c>
      <c r="AD635" s="14">
        <v>482.053</v>
      </c>
      <c r="AE635" s="14">
        <v>391.35899999999998</v>
      </c>
      <c r="AF635" s="14">
        <v>436.33499999999998</v>
      </c>
      <c r="AG635" s="14">
        <v>10.461</v>
      </c>
      <c r="AH635" s="19">
        <v>12.1744291334089</v>
      </c>
      <c r="AI635" s="19">
        <v>2.3324159164062102</v>
      </c>
      <c r="AJ635" s="19">
        <v>7.3064277336614802</v>
      </c>
      <c r="AK635" s="14">
        <v>11.563000000000001</v>
      </c>
      <c r="AL635" s="14">
        <v>1.083</v>
      </c>
      <c r="AM635" s="14">
        <v>6.28</v>
      </c>
      <c r="AN635" s="14">
        <v>57.813000000000002</v>
      </c>
      <c r="AO635" s="14">
        <v>38.459000000000003</v>
      </c>
      <c r="AP635" s="14">
        <v>48.057000000000002</v>
      </c>
      <c r="AQ635" s="14">
        <v>2.202</v>
      </c>
      <c r="AR635" s="14">
        <v>1.3540000000000001</v>
      </c>
      <c r="AS635" s="14">
        <v>1.7749999999999999</v>
      </c>
      <c r="AT635" s="14">
        <v>12.113</v>
      </c>
      <c r="AU635" s="14">
        <v>2.9790000000000001</v>
      </c>
      <c r="AV635" s="14">
        <v>7.5090000000000003</v>
      </c>
      <c r="AW635" s="14">
        <v>788.73900000000003</v>
      </c>
      <c r="AX635" s="14">
        <v>468.00599999999997</v>
      </c>
      <c r="AY635" s="14">
        <v>627.06200000000001</v>
      </c>
      <c r="AZ635" s="14">
        <v>7.8869999999999996</v>
      </c>
      <c r="BA635" s="14">
        <v>4.68</v>
      </c>
      <c r="BB635" s="14">
        <v>6.2709999999999999</v>
      </c>
      <c r="BC635" s="14">
        <v>6.8010000000000002</v>
      </c>
      <c r="BD635" s="14">
        <v>3.4009999999999998</v>
      </c>
      <c r="BE635" s="14">
        <v>9.6630000000000003</v>
      </c>
      <c r="BF635" s="14">
        <v>11.65</v>
      </c>
      <c r="BG635" s="14">
        <v>9.0310000000000006</v>
      </c>
      <c r="BH635" s="15">
        <v>6.6829224239140252</v>
      </c>
    </row>
    <row r="636" spans="1:60" ht="15.75" x14ac:dyDescent="0.25">
      <c r="A636" s="21">
        <v>2017</v>
      </c>
      <c r="B636" t="s">
        <v>8</v>
      </c>
      <c r="C636" s="14">
        <v>8.7940000000000005</v>
      </c>
      <c r="D636" s="14">
        <v>1.3160000000000001</v>
      </c>
      <c r="E636" s="14">
        <v>4.984</v>
      </c>
      <c r="F636" s="14">
        <v>17.224</v>
      </c>
      <c r="G636" s="14">
        <v>11.606</v>
      </c>
      <c r="H636" s="14">
        <v>2.9929999999999999</v>
      </c>
      <c r="I636" s="14">
        <v>3.5219999999999998</v>
      </c>
      <c r="J636" s="14">
        <v>3.262</v>
      </c>
      <c r="K636" s="14">
        <v>3.5840000000000001</v>
      </c>
      <c r="L636" s="14">
        <v>2.6680000000000001</v>
      </c>
      <c r="M636" s="14">
        <v>3.117</v>
      </c>
      <c r="N636" s="14">
        <v>49.703000000000003</v>
      </c>
      <c r="O636" s="14">
        <v>60.563000000000002</v>
      </c>
      <c r="P636" s="14">
        <v>13.090999999999999</v>
      </c>
      <c r="Q636" s="14">
        <v>36.375999999999998</v>
      </c>
      <c r="R636" s="14">
        <v>62.853999999999999</v>
      </c>
      <c r="S636" s="14">
        <v>75.341999999999999</v>
      </c>
      <c r="T636" s="14">
        <v>69.216999999999999</v>
      </c>
      <c r="U636" s="14">
        <v>12.231</v>
      </c>
      <c r="V636" s="14">
        <v>12.842000000000001</v>
      </c>
      <c r="W636" s="14">
        <v>12.542</v>
      </c>
      <c r="X636" s="14">
        <v>18.66</v>
      </c>
      <c r="Y636" s="14">
        <v>2.2410000000000001</v>
      </c>
      <c r="Z636" s="14">
        <v>10.295</v>
      </c>
      <c r="AA636" s="14">
        <v>63.593000000000004</v>
      </c>
      <c r="AB636" s="14">
        <v>48.805</v>
      </c>
      <c r="AC636" s="14">
        <v>56.058999999999997</v>
      </c>
      <c r="AD636" s="14">
        <v>372.24700000000001</v>
      </c>
      <c r="AE636" s="14">
        <v>330.46600000000001</v>
      </c>
      <c r="AF636" s="14">
        <v>350.97800000000001</v>
      </c>
      <c r="AG636" s="14">
        <v>9.94</v>
      </c>
      <c r="AH636" s="19">
        <v>10.0035012254289</v>
      </c>
      <c r="AI636" s="19">
        <v>3.3880375921593302</v>
      </c>
      <c r="AJ636" s="19">
        <v>6.65969618466006</v>
      </c>
      <c r="AK636" s="14">
        <v>7.5750000000000002</v>
      </c>
      <c r="AL636" s="14">
        <v>2.028</v>
      </c>
      <c r="AM636" s="14">
        <v>4.7489999999999997</v>
      </c>
      <c r="AN636" s="14">
        <v>70.650999999999996</v>
      </c>
      <c r="AO636" s="14">
        <v>56.844000000000001</v>
      </c>
      <c r="AP636" s="14">
        <v>63.652999999999999</v>
      </c>
      <c r="AQ636" s="14">
        <v>3.7690000000000001</v>
      </c>
      <c r="AR636" s="14">
        <v>2.3119999999999998</v>
      </c>
      <c r="AS636" s="14">
        <v>3.0270000000000001</v>
      </c>
      <c r="AT636" s="14">
        <v>6.6879999999999997</v>
      </c>
      <c r="AU636" s="14">
        <v>2.17</v>
      </c>
      <c r="AV636" s="14">
        <v>4.3860000000000001</v>
      </c>
      <c r="AW636" s="14">
        <v>542.63</v>
      </c>
      <c r="AX636" s="14">
        <v>437.46800000000002</v>
      </c>
      <c r="AY636" s="14">
        <v>489.10300000000001</v>
      </c>
      <c r="AZ636" s="14">
        <v>5.4260000000000002</v>
      </c>
      <c r="BA636" s="14">
        <v>4.375</v>
      </c>
      <c r="BB636" s="14">
        <v>4.891</v>
      </c>
      <c r="BC636" s="14">
        <v>51.115000000000002</v>
      </c>
      <c r="BD636" s="14">
        <v>25.027000000000001</v>
      </c>
      <c r="BE636" s="14">
        <v>17.077000000000002</v>
      </c>
      <c r="BF636" s="14">
        <v>20.946000000000002</v>
      </c>
      <c r="BG636" s="14">
        <v>47.573</v>
      </c>
      <c r="BH636" s="15">
        <v>7.0934071786132709</v>
      </c>
    </row>
    <row r="637" spans="1:60" ht="15.75" x14ac:dyDescent="0.25">
      <c r="A637" s="21">
        <v>2017</v>
      </c>
      <c r="B637" t="s">
        <v>9</v>
      </c>
      <c r="C637" s="14">
        <v>16.497</v>
      </c>
      <c r="D637" s="14">
        <v>4.5730000000000004</v>
      </c>
      <c r="E637" s="14">
        <v>10.499000000000001</v>
      </c>
      <c r="F637" s="14">
        <v>13.346</v>
      </c>
      <c r="G637" s="14">
        <v>27.079000000000001</v>
      </c>
      <c r="H637" s="14">
        <v>9.0380000000000003</v>
      </c>
      <c r="I637" s="14">
        <v>6.9930000000000003</v>
      </c>
      <c r="J637" s="14">
        <v>8.0090000000000003</v>
      </c>
      <c r="K637" s="14">
        <v>12.468</v>
      </c>
      <c r="L637" s="14">
        <v>7.2619999999999996</v>
      </c>
      <c r="M637" s="14">
        <v>9.85</v>
      </c>
      <c r="N637" s="14">
        <v>52.429000000000002</v>
      </c>
      <c r="O637" s="14">
        <v>188.054</v>
      </c>
      <c r="P637" s="14">
        <v>41.152999999999999</v>
      </c>
      <c r="Q637" s="14">
        <v>114.16200000000001</v>
      </c>
      <c r="R637" s="14">
        <v>67.73</v>
      </c>
      <c r="S637" s="14">
        <v>78.756</v>
      </c>
      <c r="T637" s="14">
        <v>73.275999999999996</v>
      </c>
      <c r="U637" s="14">
        <v>17.858000000000001</v>
      </c>
      <c r="V637" s="14">
        <v>21.303000000000001</v>
      </c>
      <c r="W637" s="14">
        <v>19.591000000000001</v>
      </c>
      <c r="X637" s="14">
        <v>105.352</v>
      </c>
      <c r="Y637" s="14">
        <v>13.340999999999999</v>
      </c>
      <c r="Z637" s="14">
        <v>59.07</v>
      </c>
      <c r="AA637" s="14">
        <v>106.059</v>
      </c>
      <c r="AB637" s="14">
        <v>74.882999999999996</v>
      </c>
      <c r="AC637" s="14">
        <v>90.403999999999996</v>
      </c>
      <c r="AD637" s="14">
        <v>500.35199999999998</v>
      </c>
      <c r="AE637" s="14">
        <v>425.733</v>
      </c>
      <c r="AF637" s="14">
        <v>462.95400000000001</v>
      </c>
      <c r="AG637" s="14">
        <v>12.958</v>
      </c>
      <c r="AH637" s="19">
        <v>19.054512152790601</v>
      </c>
      <c r="AI637" s="19">
        <v>7.1568227361599197</v>
      </c>
      <c r="AJ637" s="19">
        <v>13.1961632155451</v>
      </c>
      <c r="AK637" s="14">
        <v>17.149999999999999</v>
      </c>
      <c r="AL637" s="14">
        <v>4.8419999999999996</v>
      </c>
      <c r="AM637" s="14">
        <v>10.959</v>
      </c>
      <c r="AN637" s="14">
        <v>68.382999999999996</v>
      </c>
      <c r="AO637" s="14">
        <v>53.634</v>
      </c>
      <c r="AP637" s="14">
        <v>61.045000000000002</v>
      </c>
      <c r="AQ637" s="14">
        <v>3.0489999999999999</v>
      </c>
      <c r="AR637" s="14">
        <v>1.1299999999999999</v>
      </c>
      <c r="AS637" s="14">
        <v>2.0840000000000001</v>
      </c>
      <c r="AT637" s="14">
        <v>5.1719999999999997</v>
      </c>
      <c r="AU637" s="14">
        <v>1.56</v>
      </c>
      <c r="AV637" s="14">
        <v>3.355</v>
      </c>
      <c r="AW637" s="14">
        <v>762.94100000000003</v>
      </c>
      <c r="AX637" s="14">
        <v>526.16800000000001</v>
      </c>
      <c r="AY637" s="14">
        <v>644.05999999999995</v>
      </c>
      <c r="AZ637" s="14">
        <v>7.6289999999999996</v>
      </c>
      <c r="BA637" s="14">
        <v>5.2619999999999996</v>
      </c>
      <c r="BB637" s="14">
        <v>6.4409999999999998</v>
      </c>
      <c r="BC637" s="14">
        <v>21.684000000000001</v>
      </c>
      <c r="BD637" s="14">
        <v>8.7379999999999995</v>
      </c>
      <c r="BE637" s="14">
        <v>14.661</v>
      </c>
      <c r="BF637" s="14">
        <v>17.988</v>
      </c>
      <c r="BG637" s="14">
        <v>52.186</v>
      </c>
      <c r="BH637" s="15">
        <v>8.7900976858722419</v>
      </c>
    </row>
    <row r="638" spans="1:60" ht="15.75" x14ac:dyDescent="0.25">
      <c r="A638" s="21">
        <v>2017</v>
      </c>
      <c r="B638" t="s">
        <v>34</v>
      </c>
      <c r="C638" s="14">
        <v>6.7939999999999996</v>
      </c>
      <c r="D638" s="14">
        <v>3.0310000000000001</v>
      </c>
      <c r="E638" s="14">
        <v>4.8339999999999996</v>
      </c>
      <c r="F638" s="14">
        <v>9.9979999999999993</v>
      </c>
      <c r="G638" s="14">
        <v>23.140999999999998</v>
      </c>
      <c r="H638" s="14">
        <v>8.6449999999999996</v>
      </c>
      <c r="I638" s="14">
        <v>6.6849999999999996</v>
      </c>
      <c r="J638" s="14">
        <v>7.6239999999999997</v>
      </c>
      <c r="K638" s="14">
        <v>8.5549999999999997</v>
      </c>
      <c r="L638" s="14">
        <v>6.6849999999999996</v>
      </c>
      <c r="M638" s="14">
        <v>7.5810000000000004</v>
      </c>
      <c r="N638" s="14">
        <v>46.71</v>
      </c>
      <c r="O638" s="14">
        <v>67.784000000000006</v>
      </c>
      <c r="P638" s="14">
        <v>17.606000000000002</v>
      </c>
      <c r="Q638" s="14">
        <v>41.646999999999998</v>
      </c>
      <c r="R638" s="14">
        <v>115.795</v>
      </c>
      <c r="S638" s="14">
        <v>99.802000000000007</v>
      </c>
      <c r="T638" s="14">
        <v>107.465</v>
      </c>
      <c r="U638" s="14">
        <v>20.315000000000001</v>
      </c>
      <c r="V638" s="14">
        <v>25.370999999999999</v>
      </c>
      <c r="W638" s="14">
        <v>22.949000000000002</v>
      </c>
      <c r="X638" s="14">
        <v>24.491</v>
      </c>
      <c r="Y638" s="14">
        <v>2.907</v>
      </c>
      <c r="Z638" s="14">
        <v>13.247999999999999</v>
      </c>
      <c r="AA638" s="14">
        <v>120.60299999999999</v>
      </c>
      <c r="AB638" s="14">
        <v>112.17700000000001</v>
      </c>
      <c r="AC638" s="14">
        <v>116.214</v>
      </c>
      <c r="AD638" s="14">
        <v>592.08900000000006</v>
      </c>
      <c r="AE638" s="14">
        <v>557.04200000000003</v>
      </c>
      <c r="AF638" s="14">
        <v>573.87699999999995</v>
      </c>
      <c r="AG638" s="14">
        <v>14.311</v>
      </c>
      <c r="AH638" s="19">
        <v>6.6596661690976697</v>
      </c>
      <c r="AI638" s="19">
        <v>2.61838908434934</v>
      </c>
      <c r="AJ638" s="19">
        <v>4.6632979728269301</v>
      </c>
      <c r="AK638" s="14">
        <v>5.282</v>
      </c>
      <c r="AL638" s="14">
        <v>1.4119999999999999</v>
      </c>
      <c r="AM638" s="14">
        <v>3.266</v>
      </c>
      <c r="AN638" s="14">
        <v>58.304000000000002</v>
      </c>
      <c r="AO638" s="14">
        <v>50.182000000000002</v>
      </c>
      <c r="AP638" s="14">
        <v>54.094999999999999</v>
      </c>
      <c r="AQ638" s="14">
        <v>0.63200000000000001</v>
      </c>
      <c r="AR638" s="14">
        <v>0.64400000000000002</v>
      </c>
      <c r="AS638" s="14">
        <v>0.63800000000000001</v>
      </c>
      <c r="AT638" s="14">
        <v>5.7329999999999997</v>
      </c>
      <c r="AU638" s="14">
        <v>0.78900000000000003</v>
      </c>
      <c r="AV638" s="14">
        <v>3.1579999999999999</v>
      </c>
      <c r="AW638" s="14">
        <v>719.05700000000002</v>
      </c>
      <c r="AX638" s="14">
        <v>625.39</v>
      </c>
      <c r="AY638" s="14">
        <v>670.33199999999999</v>
      </c>
      <c r="AZ638" s="14">
        <v>7.1909999999999998</v>
      </c>
      <c r="BA638" s="14">
        <v>6.2539999999999996</v>
      </c>
      <c r="BB638" s="14">
        <v>6.7030000000000003</v>
      </c>
      <c r="BC638" s="14">
        <v>14.946999999999999</v>
      </c>
      <c r="BD638" s="14">
        <v>3.9510000000000001</v>
      </c>
      <c r="BE638" s="14">
        <v>12.247999999999999</v>
      </c>
      <c r="BF638" s="14">
        <v>14.387</v>
      </c>
      <c r="BG638" s="14">
        <v>35.348999999999997</v>
      </c>
      <c r="BH638" s="15">
        <v>7.370290834857764</v>
      </c>
    </row>
    <row r="639" spans="1:60" ht="15.75" x14ac:dyDescent="0.25">
      <c r="A639" s="21">
        <v>2017</v>
      </c>
      <c r="B639" t="s">
        <v>10</v>
      </c>
      <c r="C639" s="14">
        <v>20.773</v>
      </c>
      <c r="D639" s="14">
        <v>4.891</v>
      </c>
      <c r="E639" s="14">
        <v>12.746</v>
      </c>
      <c r="F639" s="14">
        <v>11.218</v>
      </c>
      <c r="G639" s="14">
        <v>22.436</v>
      </c>
      <c r="H639" s="14">
        <v>4.2210000000000001</v>
      </c>
      <c r="I639" s="14">
        <v>4.0220000000000002</v>
      </c>
      <c r="J639" s="14">
        <v>4.12</v>
      </c>
      <c r="K639" s="14">
        <v>8.7759999999999998</v>
      </c>
      <c r="L639" s="14">
        <v>5.6520000000000001</v>
      </c>
      <c r="M639" s="14">
        <v>7.1970000000000001</v>
      </c>
      <c r="N639" s="14">
        <v>57.12</v>
      </c>
      <c r="O639" s="14">
        <v>95.757000000000005</v>
      </c>
      <c r="P639" s="14">
        <v>22.391999999999999</v>
      </c>
      <c r="Q639" s="14">
        <v>58.674999999999997</v>
      </c>
      <c r="R639" s="14">
        <v>67.207999999999998</v>
      </c>
      <c r="S639" s="14">
        <v>68.153000000000006</v>
      </c>
      <c r="T639" s="14">
        <v>67.686000000000007</v>
      </c>
      <c r="U639" s="14">
        <v>15.663</v>
      </c>
      <c r="V639" s="14">
        <v>16.196000000000002</v>
      </c>
      <c r="W639" s="14">
        <v>15.932</v>
      </c>
      <c r="X639" s="14">
        <v>22.216999999999999</v>
      </c>
      <c r="Y639" s="14">
        <v>3.2610000000000001</v>
      </c>
      <c r="Z639" s="14">
        <v>12.635999999999999</v>
      </c>
      <c r="AA639" s="14">
        <v>119.08499999999999</v>
      </c>
      <c r="AB639" s="14">
        <v>86.197000000000003</v>
      </c>
      <c r="AC639" s="14">
        <v>102.462</v>
      </c>
      <c r="AD639" s="14">
        <v>445.57100000000003</v>
      </c>
      <c r="AE639" s="14">
        <v>375.005</v>
      </c>
      <c r="AF639" s="14">
        <v>409.904</v>
      </c>
      <c r="AG639" s="14">
        <v>13.553000000000001</v>
      </c>
      <c r="AH639" s="19">
        <v>14.6052847285354</v>
      </c>
      <c r="AI639" s="19">
        <v>3.35178848386419</v>
      </c>
      <c r="AJ639" s="19">
        <v>9.0405286901177995</v>
      </c>
      <c r="AK639" s="14">
        <v>11.442</v>
      </c>
      <c r="AL639" s="14">
        <v>2.2829999999999999</v>
      </c>
      <c r="AM639" s="14">
        <v>6.8129999999999997</v>
      </c>
      <c r="AN639" s="14">
        <v>46.323</v>
      </c>
      <c r="AO639" s="14">
        <v>41.847999999999999</v>
      </c>
      <c r="AP639" s="14">
        <v>44.170999999999999</v>
      </c>
      <c r="AQ639" s="14">
        <v>1.5549999999999999</v>
      </c>
      <c r="AR639" s="14">
        <v>1.304</v>
      </c>
      <c r="AS639" s="14">
        <v>1.4279999999999999</v>
      </c>
      <c r="AT639" s="14">
        <v>2.8879999999999999</v>
      </c>
      <c r="AU639" s="14">
        <v>0.32600000000000001</v>
      </c>
      <c r="AV639" s="14">
        <v>1.593</v>
      </c>
      <c r="AW639" s="14">
        <v>595.31600000000003</v>
      </c>
      <c r="AX639" s="14">
        <v>444.35399999999998</v>
      </c>
      <c r="AY639" s="14">
        <v>519.12400000000002</v>
      </c>
      <c r="AZ639" s="14">
        <v>5.9530000000000003</v>
      </c>
      <c r="BA639" s="14">
        <v>4.444</v>
      </c>
      <c r="BB639" s="14">
        <v>5.1909999999999998</v>
      </c>
      <c r="BC639" s="14">
        <v>15.821999999999999</v>
      </c>
      <c r="BD639" s="14">
        <v>3.39</v>
      </c>
      <c r="BE639" s="14">
        <v>13.103</v>
      </c>
      <c r="BF639" s="14">
        <v>15.292</v>
      </c>
      <c r="BG639" s="14">
        <v>29.183</v>
      </c>
      <c r="BH639" s="15">
        <v>9.0760520632697137</v>
      </c>
    </row>
    <row r="640" spans="1:60" ht="15.75" x14ac:dyDescent="0.25">
      <c r="A640" s="21">
        <v>2017</v>
      </c>
      <c r="B640" t="s">
        <v>11</v>
      </c>
      <c r="C640" s="14">
        <v>25.48</v>
      </c>
      <c r="D640" s="14">
        <v>4.7640000000000002</v>
      </c>
      <c r="E640" s="14">
        <v>14.855</v>
      </c>
      <c r="F640" s="14">
        <v>8.9559999999999995</v>
      </c>
      <c r="G640" s="14">
        <v>17.795000000000002</v>
      </c>
      <c r="H640" s="14">
        <v>4.78</v>
      </c>
      <c r="I640" s="14">
        <v>4.2519999999999998</v>
      </c>
      <c r="J640" s="14">
        <v>4.5090000000000003</v>
      </c>
      <c r="K640" s="14">
        <v>6.9669999999999996</v>
      </c>
      <c r="L640" s="14">
        <v>3.677</v>
      </c>
      <c r="M640" s="14">
        <v>5.28</v>
      </c>
      <c r="N640" s="14">
        <v>47.997999999999998</v>
      </c>
      <c r="O640" s="14">
        <v>132.27799999999999</v>
      </c>
      <c r="P640" s="14">
        <v>23.882000000000001</v>
      </c>
      <c r="Q640" s="14">
        <v>76.686999999999998</v>
      </c>
      <c r="R640" s="14">
        <v>95.456000000000003</v>
      </c>
      <c r="S640" s="14">
        <v>95.402000000000001</v>
      </c>
      <c r="T640" s="14">
        <v>95.427999999999997</v>
      </c>
      <c r="U640" s="14">
        <v>15.651</v>
      </c>
      <c r="V640" s="14">
        <v>17.584</v>
      </c>
      <c r="W640" s="14">
        <v>16.643000000000001</v>
      </c>
      <c r="X640" s="14">
        <v>63.884</v>
      </c>
      <c r="Y640" s="14">
        <v>6.65</v>
      </c>
      <c r="Z640" s="14">
        <v>34.530999999999999</v>
      </c>
      <c r="AA640" s="14">
        <v>102.995</v>
      </c>
      <c r="AB640" s="14">
        <v>83.509</v>
      </c>
      <c r="AC640" s="14">
        <v>93.001000000000005</v>
      </c>
      <c r="AD640" s="14">
        <v>475.73</v>
      </c>
      <c r="AE640" s="14">
        <v>412.13900000000001</v>
      </c>
      <c r="AF640" s="14">
        <v>443.11700000000002</v>
      </c>
      <c r="AG640" s="14">
        <v>10.872</v>
      </c>
      <c r="AH640" s="19">
        <v>17.268159540173599</v>
      </c>
      <c r="AI640" s="19">
        <v>3.9569170867593599</v>
      </c>
      <c r="AJ640" s="19">
        <v>10.6060592724683</v>
      </c>
      <c r="AK640" s="14">
        <v>13.834</v>
      </c>
      <c r="AL640" s="14">
        <v>2.6539999999999999</v>
      </c>
      <c r="AM640" s="14">
        <v>8.1</v>
      </c>
      <c r="AN640" s="14">
        <v>50.387</v>
      </c>
      <c r="AO640" s="14">
        <v>43.768000000000001</v>
      </c>
      <c r="AP640" s="14">
        <v>46.993000000000002</v>
      </c>
      <c r="AQ640" s="14">
        <v>0.77400000000000002</v>
      </c>
      <c r="AR640" s="14">
        <v>0.32</v>
      </c>
      <c r="AS640" s="14">
        <v>0.54100000000000004</v>
      </c>
      <c r="AT640" s="14">
        <v>2.827</v>
      </c>
      <c r="AU640" s="14">
        <v>0.51200000000000001</v>
      </c>
      <c r="AV640" s="14">
        <v>1.64</v>
      </c>
      <c r="AW640" s="14">
        <v>662.19899999999996</v>
      </c>
      <c r="AX640" s="14">
        <v>483.40300000000002</v>
      </c>
      <c r="AY640" s="14">
        <v>570.50199999999995</v>
      </c>
      <c r="AZ640" s="14">
        <v>6.6219999999999999</v>
      </c>
      <c r="BA640" s="14">
        <v>4.8339999999999996</v>
      </c>
      <c r="BB640" s="14">
        <v>5.7050000000000001</v>
      </c>
      <c r="BC640" s="14">
        <v>15.342000000000001</v>
      </c>
      <c r="BD640" s="14">
        <v>2.8220000000000001</v>
      </c>
      <c r="BE640" s="14">
        <v>10.834</v>
      </c>
      <c r="BF640" s="14">
        <v>13.173999999999999</v>
      </c>
      <c r="BG640" s="14">
        <v>34.530999999999999</v>
      </c>
      <c r="BH640" s="15">
        <v>7.0184828681682019</v>
      </c>
    </row>
    <row r="641" spans="1:60" ht="15.75" x14ac:dyDescent="0.25">
      <c r="A641" s="21">
        <v>2017</v>
      </c>
      <c r="B641" t="s">
        <v>12</v>
      </c>
      <c r="C641" s="14">
        <v>12.629</v>
      </c>
      <c r="D641" s="14">
        <v>3.161</v>
      </c>
      <c r="E641" s="14">
        <v>7.742</v>
      </c>
      <c r="F641" s="14">
        <v>12.385</v>
      </c>
      <c r="G641" s="14">
        <v>13.211</v>
      </c>
      <c r="H641" s="14">
        <v>3.6</v>
      </c>
      <c r="I641" s="14">
        <v>3.6429999999999998</v>
      </c>
      <c r="J641" s="14">
        <v>3.6219999999999999</v>
      </c>
      <c r="K641" s="14">
        <v>4.5720000000000001</v>
      </c>
      <c r="L641" s="14">
        <v>3.75</v>
      </c>
      <c r="M641" s="14">
        <v>4.1479999999999997</v>
      </c>
      <c r="N641" s="14">
        <v>39.421999999999997</v>
      </c>
      <c r="O641" s="14">
        <v>180.298</v>
      </c>
      <c r="P641" s="14">
        <v>29.465</v>
      </c>
      <c r="Q641" s="14">
        <v>102.77800000000001</v>
      </c>
      <c r="R641" s="14">
        <v>88.805999999999997</v>
      </c>
      <c r="S641" s="14">
        <v>85.715999999999994</v>
      </c>
      <c r="T641" s="14">
        <v>87.210999999999999</v>
      </c>
      <c r="U641" s="14">
        <v>16.858000000000001</v>
      </c>
      <c r="V641" s="14">
        <v>21.59</v>
      </c>
      <c r="W641" s="14">
        <v>19.3</v>
      </c>
      <c r="X641" s="14">
        <v>128.12299999999999</v>
      </c>
      <c r="Y641" s="14">
        <v>10.821999999999999</v>
      </c>
      <c r="Z641" s="14">
        <v>67.828000000000003</v>
      </c>
      <c r="AA641" s="14">
        <v>78.805000000000007</v>
      </c>
      <c r="AB641" s="14">
        <v>59.09</v>
      </c>
      <c r="AC641" s="14">
        <v>68.63</v>
      </c>
      <c r="AD641" s="14">
        <v>413.51299999999998</v>
      </c>
      <c r="AE641" s="14">
        <v>359.04199999999997</v>
      </c>
      <c r="AF641" s="14">
        <v>385.42599999999999</v>
      </c>
      <c r="AG641" s="14">
        <v>9.2579999999999991</v>
      </c>
      <c r="AH641" s="19">
        <v>4.4171091391511199</v>
      </c>
      <c r="AI641" s="19">
        <v>1.1838540071238399</v>
      </c>
      <c r="AJ641" s="19">
        <v>2.77715854648025</v>
      </c>
      <c r="AK641" s="14">
        <v>3.0859999999999999</v>
      </c>
      <c r="AL641" s="14">
        <v>1.018</v>
      </c>
      <c r="AM641" s="14">
        <v>2.0190000000000001</v>
      </c>
      <c r="AN641" s="14">
        <v>52.746000000000002</v>
      </c>
      <c r="AO641" s="14">
        <v>41.250999999999998</v>
      </c>
      <c r="AP641" s="14">
        <v>46.813000000000002</v>
      </c>
      <c r="AQ641" s="14">
        <v>2.5720000000000001</v>
      </c>
      <c r="AR641" s="14">
        <v>1.179</v>
      </c>
      <c r="AS641" s="14">
        <v>1.853</v>
      </c>
      <c r="AT641" s="14">
        <v>5.4290000000000003</v>
      </c>
      <c r="AU641" s="14">
        <v>1.5</v>
      </c>
      <c r="AV641" s="14">
        <v>3.4009999999999998</v>
      </c>
      <c r="AW641" s="14">
        <v>663.24400000000003</v>
      </c>
      <c r="AX641" s="14">
        <v>444.16800000000001</v>
      </c>
      <c r="AY641" s="14">
        <v>550.529</v>
      </c>
      <c r="AZ641" s="14">
        <v>6.6319999999999997</v>
      </c>
      <c r="BA641" s="14">
        <v>4.4420000000000002</v>
      </c>
      <c r="BB641" s="14">
        <v>5.5049999999999999</v>
      </c>
      <c r="BC641" s="14">
        <v>24.030999999999999</v>
      </c>
      <c r="BD641" s="14">
        <v>12.676</v>
      </c>
      <c r="BE641" s="14">
        <v>16.879000000000001</v>
      </c>
      <c r="BF641" s="14">
        <v>19.329000000000001</v>
      </c>
      <c r="BG641" s="14">
        <v>56.436</v>
      </c>
      <c r="BH641" s="15">
        <v>5.0022445969345224</v>
      </c>
    </row>
    <row r="642" spans="1:60" ht="15.75" x14ac:dyDescent="0.25">
      <c r="A642" s="21">
        <v>2017</v>
      </c>
      <c r="B642" t="s">
        <v>13</v>
      </c>
      <c r="C642" s="14">
        <v>16.434999999999999</v>
      </c>
      <c r="D642" s="14">
        <v>4.4290000000000003</v>
      </c>
      <c r="E642" s="14">
        <v>10.225</v>
      </c>
      <c r="F642" s="14">
        <v>7.4889999999999999</v>
      </c>
      <c r="G642" s="14">
        <v>13.617000000000001</v>
      </c>
      <c r="H642" s="14">
        <v>4.6070000000000002</v>
      </c>
      <c r="I642" s="14">
        <v>4.3</v>
      </c>
      <c r="J642" s="14">
        <v>4.4489999999999998</v>
      </c>
      <c r="K642" s="14">
        <v>3.3010000000000002</v>
      </c>
      <c r="L642" s="14">
        <v>3.3380000000000001</v>
      </c>
      <c r="M642" s="14">
        <v>3.32</v>
      </c>
      <c r="N642" s="14">
        <v>34.664000000000001</v>
      </c>
      <c r="O642" s="14">
        <v>78.12</v>
      </c>
      <c r="P642" s="14">
        <v>20.731999999999999</v>
      </c>
      <c r="Q642" s="14">
        <v>48.436999999999998</v>
      </c>
      <c r="R642" s="14">
        <v>76.745000000000005</v>
      </c>
      <c r="S642" s="14">
        <v>74.84</v>
      </c>
      <c r="T642" s="14">
        <v>75.759</v>
      </c>
      <c r="U642" s="14">
        <v>16.986000000000001</v>
      </c>
      <c r="V642" s="14">
        <v>18.614000000000001</v>
      </c>
      <c r="W642" s="14">
        <v>17.827999999999999</v>
      </c>
      <c r="X642" s="14">
        <v>17.811</v>
      </c>
      <c r="Y642" s="14">
        <v>3.2090000000000001</v>
      </c>
      <c r="Z642" s="14">
        <v>10.257999999999999</v>
      </c>
      <c r="AA642" s="14">
        <v>94.004999999999995</v>
      </c>
      <c r="AB642" s="14">
        <v>80.680000000000007</v>
      </c>
      <c r="AC642" s="14">
        <v>87.146000000000001</v>
      </c>
      <c r="AD642" s="14">
        <v>454.69200000000001</v>
      </c>
      <c r="AE642" s="14">
        <v>397.30399999999997</v>
      </c>
      <c r="AF642" s="14">
        <v>425.04199999999997</v>
      </c>
      <c r="AG642" s="14">
        <v>8.8019999999999996</v>
      </c>
      <c r="AH642" s="19">
        <v>7.1680125553398897</v>
      </c>
      <c r="AI642" s="19">
        <v>2.4169139355539202</v>
      </c>
      <c r="AJ642" s="19">
        <v>4.7752406580843401</v>
      </c>
      <c r="AK642" s="14">
        <v>6.1890000000000001</v>
      </c>
      <c r="AL642" s="14">
        <v>1.669</v>
      </c>
      <c r="AM642" s="14">
        <v>3.851</v>
      </c>
      <c r="AN642" s="14">
        <v>49.719000000000001</v>
      </c>
      <c r="AO642" s="14">
        <v>37.484000000000002</v>
      </c>
      <c r="AP642" s="14">
        <v>43.423999999999999</v>
      </c>
      <c r="AQ642" s="14">
        <v>0.68799999999999994</v>
      </c>
      <c r="AR642" s="14">
        <v>0.44900000000000001</v>
      </c>
      <c r="AS642" s="14">
        <v>0.56399999999999995</v>
      </c>
      <c r="AT642" s="14">
        <v>3.4380000000000002</v>
      </c>
      <c r="AU642" s="14">
        <v>0.51300000000000001</v>
      </c>
      <c r="AV642" s="14">
        <v>1.9259999999999999</v>
      </c>
      <c r="AW642" s="14">
        <v>586.31299999999999</v>
      </c>
      <c r="AX642" s="14">
        <v>458.72899999999998</v>
      </c>
      <c r="AY642" s="14">
        <v>520.38900000000001</v>
      </c>
      <c r="AZ642" s="14">
        <v>5.8630000000000004</v>
      </c>
      <c r="BA642" s="14">
        <v>4.5869999999999997</v>
      </c>
      <c r="BB642" s="14">
        <v>5.2039999999999997</v>
      </c>
      <c r="BC642" s="14">
        <v>13.709</v>
      </c>
      <c r="BD642" s="14">
        <v>1.175</v>
      </c>
      <c r="BE642" s="14">
        <v>16.52</v>
      </c>
      <c r="BF642" s="14">
        <v>18.651</v>
      </c>
      <c r="BG642" s="14">
        <v>38.368000000000002</v>
      </c>
      <c r="BH642" s="15">
        <v>6.2454704352645258</v>
      </c>
    </row>
    <row r="643" spans="1:60" ht="15.75" x14ac:dyDescent="0.25">
      <c r="A643" s="21">
        <v>2017</v>
      </c>
      <c r="B643" t="s">
        <v>14</v>
      </c>
      <c r="C643" s="14">
        <v>17.628</v>
      </c>
      <c r="D643" s="14">
        <v>3.93</v>
      </c>
      <c r="E643" s="14">
        <v>10.682</v>
      </c>
      <c r="F643" s="14">
        <v>8.3140000000000001</v>
      </c>
      <c r="G643" s="14">
        <v>24.555</v>
      </c>
      <c r="H643" s="14">
        <v>7.125</v>
      </c>
      <c r="I643" s="14">
        <v>6.1349999999999998</v>
      </c>
      <c r="J643" s="14">
        <v>6.6230000000000002</v>
      </c>
      <c r="K643" s="14">
        <v>8.5060000000000002</v>
      </c>
      <c r="L643" s="14">
        <v>5.3440000000000003</v>
      </c>
      <c r="M643" s="14">
        <v>6.9020000000000001</v>
      </c>
      <c r="N643" s="14">
        <v>55.802</v>
      </c>
      <c r="O643" s="14">
        <v>101.20699999999999</v>
      </c>
      <c r="P643" s="14">
        <v>22.213999999999999</v>
      </c>
      <c r="Q643" s="14">
        <v>61.21</v>
      </c>
      <c r="R643" s="14">
        <v>80.3</v>
      </c>
      <c r="S643" s="14">
        <v>74.838999999999999</v>
      </c>
      <c r="T643" s="14">
        <v>77.53</v>
      </c>
      <c r="U643" s="14">
        <v>15.705</v>
      </c>
      <c r="V643" s="14">
        <v>17.277999999999999</v>
      </c>
      <c r="W643" s="14">
        <v>16.503</v>
      </c>
      <c r="X643" s="14">
        <v>31.829000000000001</v>
      </c>
      <c r="Y643" s="14">
        <v>3.0190000000000001</v>
      </c>
      <c r="Z643" s="14">
        <v>17.268000000000001</v>
      </c>
      <c r="AA643" s="14">
        <v>88.706999999999994</v>
      </c>
      <c r="AB643" s="14">
        <v>65.132999999999996</v>
      </c>
      <c r="AC643" s="14">
        <v>76.753</v>
      </c>
      <c r="AD643" s="14">
        <v>469.22500000000002</v>
      </c>
      <c r="AE643" s="14">
        <v>404.74799999999999</v>
      </c>
      <c r="AF643" s="14">
        <v>436.55200000000002</v>
      </c>
      <c r="AG643" s="14">
        <v>13.313000000000001</v>
      </c>
      <c r="AH643" s="19">
        <v>13.2480950895273</v>
      </c>
      <c r="AI643" s="19">
        <v>4.9654999782334297</v>
      </c>
      <c r="AJ643" s="19">
        <v>9.1617040769583102</v>
      </c>
      <c r="AK643" s="14">
        <v>12.919</v>
      </c>
      <c r="AL643" s="14">
        <v>3.1869999999999998</v>
      </c>
      <c r="AM643" s="14">
        <v>7.9960000000000004</v>
      </c>
      <c r="AN643" s="14">
        <v>66.468999999999994</v>
      </c>
      <c r="AO643" s="14">
        <v>54.085999999999999</v>
      </c>
      <c r="AP643" s="14">
        <v>60.189</v>
      </c>
      <c r="AQ643" s="14">
        <v>1.8240000000000001</v>
      </c>
      <c r="AR643" s="14">
        <v>0.88700000000000001</v>
      </c>
      <c r="AS643" s="14">
        <v>1.349</v>
      </c>
      <c r="AT643" s="14">
        <v>6.4589999999999996</v>
      </c>
      <c r="AU643" s="14">
        <v>0.86299999999999999</v>
      </c>
      <c r="AV643" s="14">
        <v>3.621</v>
      </c>
      <c r="AW643" s="14">
        <v>641.36199999999997</v>
      </c>
      <c r="AX643" s="14">
        <v>484.14</v>
      </c>
      <c r="AY643" s="14">
        <v>561.71900000000005</v>
      </c>
      <c r="AZ643" s="14">
        <v>6.4139999999999997</v>
      </c>
      <c r="BA643" s="14">
        <v>4.8410000000000002</v>
      </c>
      <c r="BB643" s="14">
        <v>5.617</v>
      </c>
      <c r="BC643" s="14">
        <v>10.307</v>
      </c>
      <c r="BD643" s="14">
        <v>2.0339999999999998</v>
      </c>
      <c r="BE643" s="14">
        <v>11.664</v>
      </c>
      <c r="BF643" s="14">
        <v>13.913</v>
      </c>
      <c r="BG643" s="14">
        <v>30.507000000000001</v>
      </c>
      <c r="BH643" s="15">
        <v>7.8041305134408416</v>
      </c>
    </row>
    <row r="644" spans="1:60" ht="15.75" x14ac:dyDescent="0.25">
      <c r="A644" s="21">
        <v>2017</v>
      </c>
      <c r="B644" t="s">
        <v>15</v>
      </c>
      <c r="C644" s="14">
        <v>10.366</v>
      </c>
      <c r="D644" s="14">
        <v>2.6850000000000001</v>
      </c>
      <c r="E644" s="14">
        <v>6.4320000000000004</v>
      </c>
      <c r="F644" s="14">
        <v>9.6440000000000001</v>
      </c>
      <c r="G644" s="14">
        <v>16.765999999999998</v>
      </c>
      <c r="H644" s="14">
        <v>4.7759999999999998</v>
      </c>
      <c r="I644" s="14">
        <v>3.9460000000000002</v>
      </c>
      <c r="J644" s="14">
        <v>4.351</v>
      </c>
      <c r="K644" s="14">
        <v>4.6420000000000003</v>
      </c>
      <c r="L644" s="14">
        <v>3.4020000000000001</v>
      </c>
      <c r="M644" s="14">
        <v>4.0069999999999997</v>
      </c>
      <c r="N644" s="14">
        <v>33.768999999999998</v>
      </c>
      <c r="O644" s="14">
        <v>78.994</v>
      </c>
      <c r="P644" s="14">
        <v>20.007999999999999</v>
      </c>
      <c r="Q644" s="14">
        <v>48.790999999999997</v>
      </c>
      <c r="R644" s="14">
        <v>95.182000000000002</v>
      </c>
      <c r="S644" s="14">
        <v>86.049000000000007</v>
      </c>
      <c r="T644" s="14">
        <v>90.504000000000005</v>
      </c>
      <c r="U644" s="14">
        <v>15.945</v>
      </c>
      <c r="V644" s="14">
        <v>18.77</v>
      </c>
      <c r="W644" s="14">
        <v>17.391999999999999</v>
      </c>
      <c r="X644" s="14">
        <v>30.297000000000001</v>
      </c>
      <c r="Y644" s="14">
        <v>5.0449999999999999</v>
      </c>
      <c r="Z644" s="14">
        <v>17.373999999999999</v>
      </c>
      <c r="AA644" s="14">
        <v>73.367000000000004</v>
      </c>
      <c r="AB644" s="14">
        <v>60.371000000000002</v>
      </c>
      <c r="AC644" s="14">
        <v>66.715999999999994</v>
      </c>
      <c r="AD644" s="14">
        <v>435.05099999999999</v>
      </c>
      <c r="AE644" s="14">
        <v>376.58499999999998</v>
      </c>
      <c r="AF644" s="14">
        <v>405.161</v>
      </c>
      <c r="AG644" s="14">
        <v>8.3249999999999993</v>
      </c>
      <c r="AH644" s="19">
        <v>7.1381907679837999</v>
      </c>
      <c r="AI644" s="19">
        <v>3.1629786335799102</v>
      </c>
      <c r="AJ644" s="19">
        <v>5.1625850254588199</v>
      </c>
      <c r="AK644" s="14">
        <v>5.2009999999999996</v>
      </c>
      <c r="AL644" s="14">
        <v>1.643</v>
      </c>
      <c r="AM644" s="14">
        <v>3.379</v>
      </c>
      <c r="AN644" s="14">
        <v>46.716000000000001</v>
      </c>
      <c r="AO644" s="14">
        <v>35.860999999999997</v>
      </c>
      <c r="AP644" s="14">
        <v>41.197000000000003</v>
      </c>
      <c r="AQ644" s="14">
        <v>0.70499999999999996</v>
      </c>
      <c r="AR644" s="14">
        <v>0.34699999999999998</v>
      </c>
      <c r="AS644" s="14">
        <v>0.52200000000000002</v>
      </c>
      <c r="AT644" s="14">
        <v>4.2539999999999996</v>
      </c>
      <c r="AU644" s="14">
        <v>0.59</v>
      </c>
      <c r="AV644" s="14">
        <v>2.3769999999999998</v>
      </c>
      <c r="AW644" s="14">
        <v>562.34100000000001</v>
      </c>
      <c r="AX644" s="14">
        <v>433.82</v>
      </c>
      <c r="AY644" s="14">
        <v>496.61900000000003</v>
      </c>
      <c r="AZ644" s="14">
        <v>5.6230000000000002</v>
      </c>
      <c r="BA644" s="14">
        <v>4.3380000000000001</v>
      </c>
      <c r="BB644" s="14">
        <v>4.9660000000000002</v>
      </c>
      <c r="BC644" s="14">
        <v>7.625</v>
      </c>
      <c r="BD644" s="14">
        <v>2.637</v>
      </c>
      <c r="BE644" s="14">
        <v>13.808999999999999</v>
      </c>
      <c r="BF644" s="14">
        <v>15.904999999999999</v>
      </c>
      <c r="BG644" s="14">
        <v>34.011000000000003</v>
      </c>
      <c r="BH644" s="15">
        <v>8.1113797025339824</v>
      </c>
    </row>
    <row r="645" spans="1:60" ht="15.75" x14ac:dyDescent="0.25">
      <c r="A645" s="21">
        <v>2017</v>
      </c>
      <c r="B645" t="s">
        <v>35</v>
      </c>
      <c r="C645" s="14">
        <v>14.869</v>
      </c>
      <c r="D645" s="14">
        <v>3.5750000000000002</v>
      </c>
      <c r="E645" s="14">
        <v>9.0709999999999997</v>
      </c>
      <c r="F645" s="14">
        <v>12.236000000000001</v>
      </c>
      <c r="G645" s="14">
        <v>15.862</v>
      </c>
      <c r="H645" s="14">
        <v>7.0659999999999998</v>
      </c>
      <c r="I645" s="14">
        <v>4.726</v>
      </c>
      <c r="J645" s="14">
        <v>5.8650000000000002</v>
      </c>
      <c r="K645" s="14">
        <v>8.5830000000000002</v>
      </c>
      <c r="L645" s="14">
        <v>4.931</v>
      </c>
      <c r="M645" s="14">
        <v>6.7089999999999996</v>
      </c>
      <c r="N645" s="14">
        <v>58.997999999999998</v>
      </c>
      <c r="O645" s="14">
        <v>138.28700000000001</v>
      </c>
      <c r="P645" s="14">
        <v>27.616</v>
      </c>
      <c r="Q645" s="14">
        <v>81.474000000000004</v>
      </c>
      <c r="R645" s="14">
        <v>91.078999999999994</v>
      </c>
      <c r="S645" s="14">
        <v>93.45</v>
      </c>
      <c r="T645" s="14">
        <v>92.296000000000006</v>
      </c>
      <c r="U645" s="14">
        <v>17.946999999999999</v>
      </c>
      <c r="V645" s="14">
        <v>23.423999999999999</v>
      </c>
      <c r="W645" s="14">
        <v>20.78</v>
      </c>
      <c r="X645" s="14">
        <v>68.667000000000002</v>
      </c>
      <c r="Y645" s="14">
        <v>6.1230000000000002</v>
      </c>
      <c r="Z645" s="14">
        <v>36.56</v>
      </c>
      <c r="AA645" s="14">
        <v>89.128</v>
      </c>
      <c r="AB645" s="14">
        <v>66.245000000000005</v>
      </c>
      <c r="AC645" s="14">
        <v>77.381</v>
      </c>
      <c r="AD645" s="14">
        <v>481.53399999999999</v>
      </c>
      <c r="AE645" s="14">
        <v>404.25299999999999</v>
      </c>
      <c r="AF645" s="14">
        <v>441.904</v>
      </c>
      <c r="AG645" s="14">
        <v>14.391999999999999</v>
      </c>
      <c r="AH645" s="19">
        <v>8.2364569115639892</v>
      </c>
      <c r="AI645" s="19">
        <v>2.0903349877947699</v>
      </c>
      <c r="AJ645" s="19">
        <v>5.1432332000378702</v>
      </c>
      <c r="AK645" s="14">
        <v>7.0229999999999997</v>
      </c>
      <c r="AL645" s="14">
        <v>1.8080000000000001</v>
      </c>
      <c r="AM645" s="14">
        <v>4.3460000000000001</v>
      </c>
      <c r="AN645" s="14">
        <v>50.762999999999998</v>
      </c>
      <c r="AO645" s="14">
        <v>42.78</v>
      </c>
      <c r="AP645" s="14">
        <v>46.664999999999999</v>
      </c>
      <c r="AQ645" s="14">
        <v>0.82399999999999995</v>
      </c>
      <c r="AR645" s="14">
        <v>0.32900000000000001</v>
      </c>
      <c r="AS645" s="14">
        <v>0.56999999999999995</v>
      </c>
      <c r="AT645" s="14">
        <v>2.601</v>
      </c>
      <c r="AU645" s="14">
        <v>0.57499999999999996</v>
      </c>
      <c r="AV645" s="14">
        <v>1.5609999999999999</v>
      </c>
      <c r="AW645" s="14">
        <v>676.39300000000003</v>
      </c>
      <c r="AX645" s="14">
        <v>481.71800000000002</v>
      </c>
      <c r="AY645" s="14">
        <v>576.49800000000005</v>
      </c>
      <c r="AZ645" s="14">
        <v>6.7640000000000002</v>
      </c>
      <c r="BA645" s="14">
        <v>4.8170000000000002</v>
      </c>
      <c r="BB645" s="14">
        <v>5.7649999999999997</v>
      </c>
      <c r="BC645" s="14">
        <v>24.164999999999999</v>
      </c>
      <c r="BD645" s="14">
        <v>9.0069999999999997</v>
      </c>
      <c r="BE645" s="14">
        <v>17.428000000000001</v>
      </c>
      <c r="BF645" s="14">
        <v>19.786999999999999</v>
      </c>
      <c r="BG645" s="14">
        <v>33.862000000000002</v>
      </c>
      <c r="BH645" s="15">
        <v>5.3163871142515298</v>
      </c>
    </row>
    <row r="646" spans="1:60" ht="15.75" x14ac:dyDescent="0.25">
      <c r="A646" s="21">
        <v>2017</v>
      </c>
      <c r="B646" t="s">
        <v>16</v>
      </c>
      <c r="C646" s="14">
        <v>11.859</v>
      </c>
      <c r="D646" s="14">
        <v>4.2370000000000001</v>
      </c>
      <c r="E646" s="14">
        <v>7.9279999999999999</v>
      </c>
      <c r="F646" s="14">
        <v>16.728999999999999</v>
      </c>
      <c r="G646" s="14">
        <v>18.925000000000001</v>
      </c>
      <c r="H646" s="14">
        <v>4.8280000000000003</v>
      </c>
      <c r="I646" s="14">
        <v>6.1079999999999997</v>
      </c>
      <c r="J646" s="14">
        <v>5.4880000000000004</v>
      </c>
      <c r="K646" s="14">
        <v>5.4569999999999999</v>
      </c>
      <c r="L646" s="14">
        <v>3.0539999999999998</v>
      </c>
      <c r="M646" s="14">
        <v>4.218</v>
      </c>
      <c r="N646" s="14">
        <v>42.05</v>
      </c>
      <c r="O646" s="14">
        <v>111.143</v>
      </c>
      <c r="P646" s="14">
        <v>25.715</v>
      </c>
      <c r="Q646" s="14">
        <v>67.08</v>
      </c>
      <c r="R646" s="14">
        <v>106.735</v>
      </c>
      <c r="S646" s="14">
        <v>109.16500000000001</v>
      </c>
      <c r="T646" s="14">
        <v>107.988</v>
      </c>
      <c r="U646" s="14">
        <v>19.731000000000002</v>
      </c>
      <c r="V646" s="14">
        <v>20.69</v>
      </c>
      <c r="W646" s="14">
        <v>20.225999999999999</v>
      </c>
      <c r="X646" s="14">
        <v>58.771999999999998</v>
      </c>
      <c r="Y646" s="14">
        <v>7.4880000000000004</v>
      </c>
      <c r="Z646" s="14">
        <v>32.32</v>
      </c>
      <c r="AA646" s="14">
        <v>96.03</v>
      </c>
      <c r="AB646" s="14">
        <v>78.326999999999998</v>
      </c>
      <c r="AC646" s="14">
        <v>86.899000000000001</v>
      </c>
      <c r="AD646" s="14">
        <v>533.46400000000006</v>
      </c>
      <c r="AE646" s="14">
        <v>475.87099999999998</v>
      </c>
      <c r="AF646" s="14">
        <v>503.75799999999998</v>
      </c>
      <c r="AG646" s="14">
        <v>11.335000000000001</v>
      </c>
      <c r="AH646" s="19">
        <v>6.6098221957829297</v>
      </c>
      <c r="AI646" s="19">
        <v>1.4415204003967099</v>
      </c>
      <c r="AJ646" s="19">
        <v>4.0298032736394704</v>
      </c>
      <c r="AK646" s="14">
        <v>6.4020000000000001</v>
      </c>
      <c r="AL646" s="14">
        <v>0.98499999999999999</v>
      </c>
      <c r="AM646" s="14">
        <v>3.6080000000000001</v>
      </c>
      <c r="AN646" s="14">
        <v>60.451999999999998</v>
      </c>
      <c r="AO646" s="14">
        <v>46.601999999999997</v>
      </c>
      <c r="AP646" s="14">
        <v>53.359000000000002</v>
      </c>
      <c r="AQ646" s="14">
        <v>1.05</v>
      </c>
      <c r="AR646" s="14">
        <v>0.39400000000000002</v>
      </c>
      <c r="AS646" s="14">
        <v>0.71099999999999997</v>
      </c>
      <c r="AT646" s="14">
        <v>8.1859999999999999</v>
      </c>
      <c r="AU646" s="14">
        <v>1.478</v>
      </c>
      <c r="AV646" s="14">
        <v>4.726</v>
      </c>
      <c r="AW646" s="14">
        <v>708.83699999999999</v>
      </c>
      <c r="AX646" s="14">
        <v>551.53700000000003</v>
      </c>
      <c r="AY646" s="14">
        <v>627.75400000000002</v>
      </c>
      <c r="AZ646" s="14">
        <v>7.0880000000000001</v>
      </c>
      <c r="BA646" s="14">
        <v>5.5149999999999997</v>
      </c>
      <c r="BB646" s="14">
        <v>6.2779999999999996</v>
      </c>
      <c r="BC646" s="14">
        <v>4.4489999999999998</v>
      </c>
      <c r="BD646" s="14">
        <v>3.1779999999999999</v>
      </c>
      <c r="BE646" s="14">
        <v>11.455</v>
      </c>
      <c r="BF646" s="14">
        <v>13.342000000000001</v>
      </c>
      <c r="BG646" s="14">
        <v>26.033000000000001</v>
      </c>
      <c r="BH646" s="15">
        <v>7.3218353400585743</v>
      </c>
    </row>
    <row r="647" spans="1:60" ht="15.75" x14ac:dyDescent="0.25">
      <c r="A647" s="21">
        <v>2017</v>
      </c>
      <c r="B647" t="s">
        <v>17</v>
      </c>
      <c r="C647" s="14">
        <v>20.722000000000001</v>
      </c>
      <c r="D647" s="14">
        <v>5.3959999999999999</v>
      </c>
      <c r="E647" s="14">
        <v>13.036</v>
      </c>
      <c r="F647" s="14">
        <v>14.211</v>
      </c>
      <c r="G647" s="14">
        <v>20.724</v>
      </c>
      <c r="H647" s="14">
        <v>6.5780000000000003</v>
      </c>
      <c r="I647" s="14">
        <v>5.5590000000000002</v>
      </c>
      <c r="J647" s="14">
        <v>6.0670000000000002</v>
      </c>
      <c r="K647" s="14">
        <v>11.512</v>
      </c>
      <c r="L647" s="14">
        <v>4.5780000000000003</v>
      </c>
      <c r="M647" s="14">
        <v>8.0350000000000001</v>
      </c>
      <c r="N647" s="14">
        <v>68.878</v>
      </c>
      <c r="O647" s="14">
        <v>127.29300000000001</v>
      </c>
      <c r="P647" s="14">
        <v>30.902000000000001</v>
      </c>
      <c r="Q647" s="14">
        <v>78.956999999999994</v>
      </c>
      <c r="R647" s="14">
        <v>77.296999999999997</v>
      </c>
      <c r="S647" s="14">
        <v>68.834000000000003</v>
      </c>
      <c r="T647" s="14">
        <v>73.052999999999997</v>
      </c>
      <c r="U647" s="14">
        <v>15.624000000000001</v>
      </c>
      <c r="V647" s="14">
        <v>21.254999999999999</v>
      </c>
      <c r="W647" s="14">
        <v>18.448</v>
      </c>
      <c r="X647" s="14">
        <v>60.686</v>
      </c>
      <c r="Y647" s="14">
        <v>8.0120000000000005</v>
      </c>
      <c r="Z647" s="14">
        <v>34.271999999999998</v>
      </c>
      <c r="AA647" s="14">
        <v>104.104</v>
      </c>
      <c r="AB647" s="14">
        <v>69.978999999999999</v>
      </c>
      <c r="AC647" s="14">
        <v>86.992000000000004</v>
      </c>
      <c r="AD647" s="14">
        <v>471.84</v>
      </c>
      <c r="AE647" s="14">
        <v>385.86599999999999</v>
      </c>
      <c r="AF647" s="14">
        <v>428.80900000000003</v>
      </c>
      <c r="AG647" s="14">
        <v>17.433</v>
      </c>
      <c r="AH647" s="19">
        <v>10.897153572677199</v>
      </c>
      <c r="AI647" s="19">
        <v>2.8102123115401398</v>
      </c>
      <c r="AJ647" s="19">
        <v>6.9164584044191599</v>
      </c>
      <c r="AK647" s="14">
        <v>9.0449999999999999</v>
      </c>
      <c r="AL647" s="14">
        <v>2.78</v>
      </c>
      <c r="AM647" s="14">
        <v>5.9029999999999996</v>
      </c>
      <c r="AN647" s="14">
        <v>67.429000000000002</v>
      </c>
      <c r="AO647" s="14">
        <v>48.887</v>
      </c>
      <c r="AP647" s="14">
        <v>59.033000000000001</v>
      </c>
      <c r="AQ647" s="14">
        <v>3.9470000000000001</v>
      </c>
      <c r="AR647" s="14">
        <v>1.635</v>
      </c>
      <c r="AS647" s="14">
        <v>2.7879999999999998</v>
      </c>
      <c r="AT647" s="14">
        <v>9.2100000000000009</v>
      </c>
      <c r="AU647" s="14">
        <v>2.4529999999999998</v>
      </c>
      <c r="AV647" s="14">
        <v>5.8209999999999997</v>
      </c>
      <c r="AW647" s="14">
        <v>671.66099999999994</v>
      </c>
      <c r="AX647" s="14">
        <v>470.887</v>
      </c>
      <c r="AY647" s="14">
        <v>571.96400000000006</v>
      </c>
      <c r="AZ647" s="14">
        <v>6.7169999999999996</v>
      </c>
      <c r="BA647" s="14">
        <v>4.7089999999999996</v>
      </c>
      <c r="BB647" s="14">
        <v>5.72</v>
      </c>
      <c r="BC647" s="14">
        <v>11.178000000000001</v>
      </c>
      <c r="BD647" s="14">
        <v>11.178000000000001</v>
      </c>
      <c r="BE647" s="14">
        <v>13.817</v>
      </c>
      <c r="BF647" s="14">
        <v>17.120999999999999</v>
      </c>
      <c r="BG647" s="14">
        <v>40.049999999999997</v>
      </c>
      <c r="BH647" s="15">
        <v>6.6583229036295366</v>
      </c>
    </row>
    <row r="648" spans="1:60" ht="15.75" x14ac:dyDescent="0.25">
      <c r="A648" s="21">
        <v>2017</v>
      </c>
      <c r="B648" t="s">
        <v>18</v>
      </c>
      <c r="C648" s="14">
        <v>16.661000000000001</v>
      </c>
      <c r="D648" s="14">
        <v>3.7360000000000002</v>
      </c>
      <c r="E648" s="14">
        <v>10.211</v>
      </c>
      <c r="F648" s="14">
        <v>8.3079999999999998</v>
      </c>
      <c r="G648" s="14">
        <v>24.606000000000002</v>
      </c>
      <c r="H648" s="14">
        <v>7.2649999999999997</v>
      </c>
      <c r="I648" s="14">
        <v>5.7679999999999998</v>
      </c>
      <c r="J648" s="14">
        <v>6.5170000000000003</v>
      </c>
      <c r="K648" s="14">
        <v>10.010999999999999</v>
      </c>
      <c r="L648" s="14">
        <v>4.3170000000000002</v>
      </c>
      <c r="M648" s="14">
        <v>7.1689999999999996</v>
      </c>
      <c r="N648" s="14">
        <v>40.365000000000002</v>
      </c>
      <c r="O648" s="14">
        <v>65.742000000000004</v>
      </c>
      <c r="P648" s="14">
        <v>16.36</v>
      </c>
      <c r="Q648" s="14">
        <v>41.095999999999997</v>
      </c>
      <c r="R648" s="14">
        <v>66.356999999999999</v>
      </c>
      <c r="S648" s="14">
        <v>62.502000000000002</v>
      </c>
      <c r="T648" s="14">
        <v>64.433000000000007</v>
      </c>
      <c r="U648" s="14">
        <v>12.397</v>
      </c>
      <c r="V648" s="14">
        <v>14.365</v>
      </c>
      <c r="W648" s="14">
        <v>13.379</v>
      </c>
      <c r="X648" s="14">
        <v>20.782</v>
      </c>
      <c r="Y648" s="14">
        <v>2.1760000000000002</v>
      </c>
      <c r="Z648" s="14">
        <v>11.496</v>
      </c>
      <c r="AA648" s="14">
        <v>100.47499999999999</v>
      </c>
      <c r="AB648" s="14">
        <v>69.683999999999997</v>
      </c>
      <c r="AC648" s="14">
        <v>85.108000000000004</v>
      </c>
      <c r="AD648" s="14">
        <v>421.05399999999997</v>
      </c>
      <c r="AE648" s="14">
        <v>370.07600000000002</v>
      </c>
      <c r="AF648" s="14">
        <v>395.79300000000001</v>
      </c>
      <c r="AG648" s="14">
        <v>9.9749999999999996</v>
      </c>
      <c r="AH648" s="19">
        <v>9.8961405052029701</v>
      </c>
      <c r="AI648" s="19">
        <v>2.3167844716467698</v>
      </c>
      <c r="AJ648" s="19">
        <v>6.2051854837634401</v>
      </c>
      <c r="AK648" s="14">
        <v>8.4209999999999994</v>
      </c>
      <c r="AL648" s="14">
        <v>1.3420000000000001</v>
      </c>
      <c r="AM648" s="14">
        <v>4.8879999999999999</v>
      </c>
      <c r="AN648" s="14">
        <v>54.502000000000002</v>
      </c>
      <c r="AO648" s="14">
        <v>41.171999999999997</v>
      </c>
      <c r="AP648" s="14">
        <v>47.884999999999998</v>
      </c>
      <c r="AQ648" s="14">
        <v>4.5540000000000003</v>
      </c>
      <c r="AR648" s="14">
        <v>2.1040000000000001</v>
      </c>
      <c r="AS648" s="14">
        <v>3.331</v>
      </c>
      <c r="AT648" s="14">
        <v>6.9029999999999996</v>
      </c>
      <c r="AU648" s="14">
        <v>0.57999999999999996</v>
      </c>
      <c r="AV648" s="14">
        <v>3.7480000000000002</v>
      </c>
      <c r="AW648" s="14">
        <v>544.01</v>
      </c>
      <c r="AX648" s="14">
        <v>430.07499999999999</v>
      </c>
      <c r="AY648" s="14">
        <v>487.36399999999998</v>
      </c>
      <c r="AZ648" s="14">
        <v>5.44</v>
      </c>
      <c r="BA648" s="14">
        <v>4.3010000000000002</v>
      </c>
      <c r="BB648" s="14">
        <v>4.8739999999999997</v>
      </c>
      <c r="BC648" s="14">
        <v>3.8109999999999999</v>
      </c>
      <c r="BD648" s="14">
        <v>1.694</v>
      </c>
      <c r="BE648" s="14">
        <v>10.319000000000001</v>
      </c>
      <c r="BF648" s="14">
        <v>11.74</v>
      </c>
      <c r="BG648" s="14">
        <v>27.126000000000001</v>
      </c>
      <c r="BH648" s="15">
        <v>6.9334432846509406</v>
      </c>
    </row>
    <row r="649" spans="1:60" ht="15.75" x14ac:dyDescent="0.25">
      <c r="A649" s="21">
        <v>2017</v>
      </c>
      <c r="B649" t="s">
        <v>19</v>
      </c>
      <c r="C649" s="14">
        <v>13.694000000000001</v>
      </c>
      <c r="D649" s="14">
        <v>3.1720000000000002</v>
      </c>
      <c r="E649" s="14">
        <v>8.2219999999999995</v>
      </c>
      <c r="F649" s="14">
        <v>13.836</v>
      </c>
      <c r="G649" s="14">
        <v>11.871</v>
      </c>
      <c r="H649" s="14">
        <v>3.5369999999999999</v>
      </c>
      <c r="I649" s="14">
        <v>2.8919999999999999</v>
      </c>
      <c r="J649" s="14">
        <v>3.202</v>
      </c>
      <c r="K649" s="14">
        <v>3.891</v>
      </c>
      <c r="L649" s="14">
        <v>2.5190000000000001</v>
      </c>
      <c r="M649" s="14">
        <v>3.177</v>
      </c>
      <c r="N649" s="14">
        <v>44.679000000000002</v>
      </c>
      <c r="O649" s="14">
        <v>91.257999999999996</v>
      </c>
      <c r="P649" s="14">
        <v>20.151</v>
      </c>
      <c r="Q649" s="14">
        <v>54.283000000000001</v>
      </c>
      <c r="R649" s="14">
        <v>81.707999999999998</v>
      </c>
      <c r="S649" s="14">
        <v>87.085999999999999</v>
      </c>
      <c r="T649" s="14">
        <v>84.504000000000005</v>
      </c>
      <c r="U649" s="14">
        <v>27.236000000000001</v>
      </c>
      <c r="V649" s="14">
        <v>36.01</v>
      </c>
      <c r="W649" s="14">
        <v>31.823</v>
      </c>
      <c r="X649" s="14">
        <v>45.023000000000003</v>
      </c>
      <c r="Y649" s="14">
        <v>5.8310000000000004</v>
      </c>
      <c r="Z649" s="14">
        <v>24.643000000000001</v>
      </c>
      <c r="AA649" s="14">
        <v>75.340999999999994</v>
      </c>
      <c r="AB649" s="14">
        <v>62.643999999999998</v>
      </c>
      <c r="AC649" s="14">
        <v>68.739000000000004</v>
      </c>
      <c r="AD649" s="14">
        <v>481.20299999999997</v>
      </c>
      <c r="AE649" s="14">
        <v>437.85399999999998</v>
      </c>
      <c r="AF649" s="14">
        <v>458.71100000000001</v>
      </c>
      <c r="AG649" s="14">
        <v>11.268000000000001</v>
      </c>
      <c r="AH649" s="19">
        <v>6.0979666053174304</v>
      </c>
      <c r="AI649" s="19">
        <v>1.3369341426241299</v>
      </c>
      <c r="AJ649" s="19">
        <v>3.6746392729113802</v>
      </c>
      <c r="AK649" s="14">
        <v>5.6589999999999998</v>
      </c>
      <c r="AL649" s="14">
        <v>0.79300000000000004</v>
      </c>
      <c r="AM649" s="14">
        <v>3.129</v>
      </c>
      <c r="AN649" s="14">
        <v>69.379000000000005</v>
      </c>
      <c r="AO649" s="14">
        <v>61.198</v>
      </c>
      <c r="AP649" s="14">
        <v>65.125</v>
      </c>
      <c r="AQ649" s="14">
        <v>2.6779999999999999</v>
      </c>
      <c r="AR649" s="14">
        <v>1.679</v>
      </c>
      <c r="AS649" s="14">
        <v>2.1589999999999998</v>
      </c>
      <c r="AT649" s="14">
        <v>4.093</v>
      </c>
      <c r="AU649" s="14">
        <v>1.073</v>
      </c>
      <c r="AV649" s="14">
        <v>2.5230000000000001</v>
      </c>
      <c r="AW649" s="14">
        <v>667.56</v>
      </c>
      <c r="AX649" s="14">
        <v>545.79</v>
      </c>
      <c r="AY649" s="14">
        <v>604.28899999999999</v>
      </c>
      <c r="AZ649" s="14">
        <v>6.6760000000000002</v>
      </c>
      <c r="BA649" s="14">
        <v>5.4580000000000002</v>
      </c>
      <c r="BB649" s="14">
        <v>6.0430000000000001</v>
      </c>
      <c r="BC649" s="14">
        <v>22.504000000000001</v>
      </c>
      <c r="BD649" s="14">
        <v>9.4619999999999997</v>
      </c>
      <c r="BE649" s="14">
        <v>17.143999999999998</v>
      </c>
      <c r="BF649" s="14">
        <v>19.806999999999999</v>
      </c>
      <c r="BG649" s="14">
        <v>49.353999999999999</v>
      </c>
      <c r="BH649" s="15">
        <v>6.2862041198015426</v>
      </c>
    </row>
    <row r="650" spans="1:60" ht="15.75" x14ac:dyDescent="0.25">
      <c r="A650" s="21">
        <v>2017</v>
      </c>
      <c r="B650" t="s">
        <v>20</v>
      </c>
      <c r="C650" s="14">
        <v>15.28</v>
      </c>
      <c r="D650" s="14">
        <v>4.1660000000000004</v>
      </c>
      <c r="E650" s="14">
        <v>9.5190000000000001</v>
      </c>
      <c r="F650" s="14">
        <v>12.39</v>
      </c>
      <c r="G650" s="14">
        <v>14.318</v>
      </c>
      <c r="H650" s="14">
        <v>4.3559999999999999</v>
      </c>
      <c r="I650" s="14">
        <v>3.75</v>
      </c>
      <c r="J650" s="14">
        <v>4.0419999999999998</v>
      </c>
      <c r="K650" s="14">
        <v>4.0039999999999996</v>
      </c>
      <c r="L650" s="14">
        <v>2.9159999999999999</v>
      </c>
      <c r="M650" s="14">
        <v>3.44</v>
      </c>
      <c r="N650" s="14">
        <v>40.844000000000001</v>
      </c>
      <c r="O650" s="14">
        <v>79.762</v>
      </c>
      <c r="P650" s="14">
        <v>20.207000000000001</v>
      </c>
      <c r="Q650" s="14">
        <v>48.889000000000003</v>
      </c>
      <c r="R650" s="14">
        <v>104.748</v>
      </c>
      <c r="S650" s="14">
        <v>104.30800000000001</v>
      </c>
      <c r="T650" s="14">
        <v>104.52</v>
      </c>
      <c r="U650" s="14">
        <v>17.138000000000002</v>
      </c>
      <c r="V650" s="14">
        <v>21.814</v>
      </c>
      <c r="W650" s="14">
        <v>19.562000000000001</v>
      </c>
      <c r="X650" s="14">
        <v>27.805</v>
      </c>
      <c r="Y650" s="14">
        <v>4.0469999999999997</v>
      </c>
      <c r="Z650" s="14">
        <v>15.489000000000001</v>
      </c>
      <c r="AA650" s="14">
        <v>85.912000000000006</v>
      </c>
      <c r="AB650" s="14">
        <v>72.703000000000003</v>
      </c>
      <c r="AC650" s="14">
        <v>79.064999999999998</v>
      </c>
      <c r="AD650" s="14">
        <v>500.45</v>
      </c>
      <c r="AE650" s="14">
        <v>445.14699999999999</v>
      </c>
      <c r="AF650" s="14">
        <v>471.85899999999998</v>
      </c>
      <c r="AG650" s="14">
        <v>9.1929999999999996</v>
      </c>
      <c r="AH650" s="19">
        <v>9.6657162045732203</v>
      </c>
      <c r="AI650" s="19">
        <v>4.5383245001035597</v>
      </c>
      <c r="AJ650" s="19">
        <v>7.0894963928559402</v>
      </c>
      <c r="AK650" s="14">
        <v>7.3040000000000003</v>
      </c>
      <c r="AL650" s="14">
        <v>2.202</v>
      </c>
      <c r="AM650" s="14">
        <v>4.6589999999999998</v>
      </c>
      <c r="AN650" s="14">
        <v>57.883000000000003</v>
      </c>
      <c r="AO650" s="14">
        <v>47.764000000000003</v>
      </c>
      <c r="AP650" s="14">
        <v>52.652999999999999</v>
      </c>
      <c r="AQ650" s="14">
        <v>1.2170000000000001</v>
      </c>
      <c r="AR650" s="14">
        <v>0.83299999999999996</v>
      </c>
      <c r="AS650" s="14">
        <v>1.018</v>
      </c>
      <c r="AT650" s="14">
        <v>4.9649999999999999</v>
      </c>
      <c r="AU650" s="14">
        <v>0.71399999999999997</v>
      </c>
      <c r="AV650" s="14">
        <v>2.7610000000000001</v>
      </c>
      <c r="AW650" s="14">
        <v>646.96900000000005</v>
      </c>
      <c r="AX650" s="14">
        <v>521.42200000000003</v>
      </c>
      <c r="AY650" s="14">
        <v>581.97799999999995</v>
      </c>
      <c r="AZ650" s="14">
        <v>6.47</v>
      </c>
      <c r="BA650" s="14">
        <v>5.2140000000000004</v>
      </c>
      <c r="BB650" s="14">
        <v>5.82</v>
      </c>
      <c r="BC650" s="14">
        <v>21.914999999999999</v>
      </c>
      <c r="BD650" s="14">
        <v>5.9619999999999997</v>
      </c>
      <c r="BE650" s="14">
        <v>15.016</v>
      </c>
      <c r="BF650" s="14">
        <v>17.904</v>
      </c>
      <c r="BG650" s="14">
        <v>28.876999999999999</v>
      </c>
      <c r="BH650" s="15">
        <v>9.5054746721212862</v>
      </c>
    </row>
    <row r="651" spans="1:60" ht="15.75" x14ac:dyDescent="0.25">
      <c r="A651" s="21">
        <v>2017</v>
      </c>
      <c r="B651" t="s">
        <v>30</v>
      </c>
      <c r="C651" s="14">
        <v>17.683</v>
      </c>
      <c r="D651" s="14">
        <v>4.9269999999999996</v>
      </c>
      <c r="E651" s="14">
        <v>11.193</v>
      </c>
      <c r="F651" s="14">
        <v>10.741</v>
      </c>
      <c r="G651" s="14">
        <v>20.218</v>
      </c>
      <c r="H651" s="14">
        <v>4.2839999999999998</v>
      </c>
      <c r="I651" s="14">
        <v>4.5750000000000002</v>
      </c>
      <c r="J651" s="14">
        <v>4.4320000000000004</v>
      </c>
      <c r="K651" s="14">
        <v>5.1959999999999997</v>
      </c>
      <c r="L651" s="14">
        <v>2.9039999999999999</v>
      </c>
      <c r="M651" s="14">
        <v>4.0289999999999999</v>
      </c>
      <c r="N651" s="14">
        <v>36.488</v>
      </c>
      <c r="O651" s="14">
        <v>73.286000000000001</v>
      </c>
      <c r="P651" s="14">
        <v>17.861000000000001</v>
      </c>
      <c r="Q651" s="14">
        <v>45.084000000000003</v>
      </c>
      <c r="R651" s="14">
        <v>60.433999999999997</v>
      </c>
      <c r="S651" s="14">
        <v>57.456000000000003</v>
      </c>
      <c r="T651" s="14">
        <v>58.917999999999999</v>
      </c>
      <c r="U651" s="14">
        <v>13.125999999999999</v>
      </c>
      <c r="V651" s="14">
        <v>13.814</v>
      </c>
      <c r="W651" s="14">
        <v>13.476000000000001</v>
      </c>
      <c r="X651" s="14">
        <v>17.41</v>
      </c>
      <c r="Y651" s="14">
        <v>3.2559999999999998</v>
      </c>
      <c r="Z651" s="14">
        <v>10.208</v>
      </c>
      <c r="AA651" s="14">
        <v>76.385000000000005</v>
      </c>
      <c r="AB651" s="14">
        <v>58.774999999999999</v>
      </c>
      <c r="AC651" s="14">
        <v>67.424999999999997</v>
      </c>
      <c r="AD651" s="14">
        <v>396.327</v>
      </c>
      <c r="AE651" s="14">
        <v>336.815</v>
      </c>
      <c r="AF651" s="14">
        <v>366.04500000000002</v>
      </c>
      <c r="AG651" s="14">
        <v>8.0210000000000008</v>
      </c>
      <c r="AH651" s="19">
        <v>10.7667608558857</v>
      </c>
      <c r="AI651" s="19">
        <v>3.4126947368934202</v>
      </c>
      <c r="AJ651" s="19">
        <v>7.1240035450973602</v>
      </c>
      <c r="AK651" s="14">
        <v>10.481999999999999</v>
      </c>
      <c r="AL651" s="14">
        <v>1.9359999999999999</v>
      </c>
      <c r="AM651" s="14">
        <v>6.1340000000000003</v>
      </c>
      <c r="AN651" s="14">
        <v>52.686</v>
      </c>
      <c r="AO651" s="14">
        <v>42.762</v>
      </c>
      <c r="AP651" s="14">
        <v>47.680999999999997</v>
      </c>
      <c r="AQ651" s="14">
        <v>1.0940000000000001</v>
      </c>
      <c r="AR651" s="14">
        <v>0.70399999999999996</v>
      </c>
      <c r="AS651" s="14">
        <v>0.89500000000000002</v>
      </c>
      <c r="AT651" s="14">
        <v>3.8279999999999998</v>
      </c>
      <c r="AU651" s="14">
        <v>1.056</v>
      </c>
      <c r="AV651" s="14">
        <v>2.4180000000000001</v>
      </c>
      <c r="AW651" s="14">
        <v>527.58600000000001</v>
      </c>
      <c r="AX651" s="14">
        <v>402.27699999999999</v>
      </c>
      <c r="AY651" s="14">
        <v>463.86900000000003</v>
      </c>
      <c r="AZ651" s="14">
        <v>5.2759999999999998</v>
      </c>
      <c r="BA651" s="14">
        <v>4.0229999999999997</v>
      </c>
      <c r="BB651" s="14">
        <v>4.6390000000000002</v>
      </c>
      <c r="BC651" s="14">
        <v>9.3829999999999991</v>
      </c>
      <c r="BD651" s="14">
        <v>2.9630000000000001</v>
      </c>
      <c r="BE651" s="14">
        <v>14.581</v>
      </c>
      <c r="BF651" s="14">
        <v>16.495000000000001</v>
      </c>
      <c r="BG651" s="14">
        <v>20.146999999999998</v>
      </c>
      <c r="BH651" s="15">
        <v>5.8173210103502981</v>
      </c>
    </row>
    <row r="652" spans="1:60" ht="15.75" x14ac:dyDescent="0.25">
      <c r="A652" s="21">
        <v>2017</v>
      </c>
      <c r="B652" t="s">
        <v>21</v>
      </c>
      <c r="C652" s="14">
        <v>13.201000000000001</v>
      </c>
      <c r="D652" s="14">
        <v>2.0289999999999999</v>
      </c>
      <c r="E652" s="14">
        <v>7.6749999999999998</v>
      </c>
      <c r="F652" s="14">
        <v>12.867000000000001</v>
      </c>
      <c r="G652" s="14">
        <v>12.867000000000001</v>
      </c>
      <c r="H652" s="14">
        <v>3.6219999999999999</v>
      </c>
      <c r="I652" s="14">
        <v>2.2679999999999998</v>
      </c>
      <c r="J652" s="14">
        <v>2.952</v>
      </c>
      <c r="K652" s="14">
        <v>6.1920000000000002</v>
      </c>
      <c r="L652" s="14">
        <v>3.4609999999999999</v>
      </c>
      <c r="M652" s="14">
        <v>4.8410000000000002</v>
      </c>
      <c r="N652" s="14">
        <v>25.462</v>
      </c>
      <c r="O652" s="14">
        <v>101.988</v>
      </c>
      <c r="P652" s="14">
        <v>16.352</v>
      </c>
      <c r="Q652" s="14">
        <v>59.688000000000002</v>
      </c>
      <c r="R652" s="14">
        <v>50.351999999999997</v>
      </c>
      <c r="S652" s="14">
        <v>50.249000000000002</v>
      </c>
      <c r="T652" s="14">
        <v>50.301000000000002</v>
      </c>
      <c r="U652" s="14">
        <v>10.047000000000001</v>
      </c>
      <c r="V652" s="14">
        <v>9.0709999999999997</v>
      </c>
      <c r="W652" s="14">
        <v>9.5640000000000001</v>
      </c>
      <c r="X652" s="14">
        <v>42.057000000000002</v>
      </c>
      <c r="Y652" s="14">
        <v>4.774</v>
      </c>
      <c r="Z652" s="14">
        <v>23.675000000000001</v>
      </c>
      <c r="AA652" s="14">
        <v>43.808999999999997</v>
      </c>
      <c r="AB652" s="14">
        <v>22.797000000000001</v>
      </c>
      <c r="AC652" s="14">
        <v>33.415999999999997</v>
      </c>
      <c r="AD652" s="14">
        <v>295.68400000000003</v>
      </c>
      <c r="AE652" s="14">
        <v>245.995</v>
      </c>
      <c r="AF652" s="14">
        <v>271.10599999999999</v>
      </c>
      <c r="AG652" s="14">
        <v>5.0229999999999997</v>
      </c>
      <c r="AH652" s="19">
        <v>15.271092432868301</v>
      </c>
      <c r="AI652" s="19">
        <v>3.8144765743457398</v>
      </c>
      <c r="AJ652" s="19">
        <v>9.6572155755311098</v>
      </c>
      <c r="AK652" s="14">
        <v>13.552</v>
      </c>
      <c r="AL652" s="14">
        <v>2.2679999999999998</v>
      </c>
      <c r="AM652" s="14">
        <v>7.97</v>
      </c>
      <c r="AN652" s="14">
        <v>50.468000000000004</v>
      </c>
      <c r="AO652" s="14">
        <v>31.51</v>
      </c>
      <c r="AP652" s="14">
        <v>41.091000000000001</v>
      </c>
      <c r="AQ652" s="14">
        <v>1.869</v>
      </c>
      <c r="AR652" s="14">
        <v>1.194</v>
      </c>
      <c r="AS652" s="14">
        <v>1.5349999999999999</v>
      </c>
      <c r="AT652" s="14">
        <v>16.940000000000001</v>
      </c>
      <c r="AU652" s="14">
        <v>2.984</v>
      </c>
      <c r="AV652" s="14">
        <v>10.037000000000001</v>
      </c>
      <c r="AW652" s="14">
        <v>455.73399999999998</v>
      </c>
      <c r="AX652" s="14">
        <v>301.01900000000001</v>
      </c>
      <c r="AY652" s="14">
        <v>379.26499999999999</v>
      </c>
      <c r="AZ652" s="14">
        <v>4.5570000000000004</v>
      </c>
      <c r="BA652" s="14">
        <v>3.01</v>
      </c>
      <c r="BB652" s="14">
        <v>3.7930000000000001</v>
      </c>
      <c r="BC652" s="14">
        <v>13.183999999999999</v>
      </c>
      <c r="BD652" s="14">
        <v>8.57</v>
      </c>
      <c r="BE652" s="14">
        <v>10.573</v>
      </c>
      <c r="BF652" s="14">
        <v>12.596</v>
      </c>
      <c r="BG652" s="14">
        <v>31.404</v>
      </c>
      <c r="BH652" s="15">
        <v>6.071391186014865</v>
      </c>
    </row>
    <row r="653" spans="1:60" ht="15.75" x14ac:dyDescent="0.25">
      <c r="A653" s="21">
        <v>2017</v>
      </c>
      <c r="B653" t="s">
        <v>22</v>
      </c>
      <c r="C653" s="14">
        <v>17.722000000000001</v>
      </c>
      <c r="D653" s="14">
        <v>4.9939999999999998</v>
      </c>
      <c r="E653" s="14">
        <v>11.211</v>
      </c>
      <c r="F653" s="14">
        <v>8.423</v>
      </c>
      <c r="G653" s="14">
        <v>18.606999999999999</v>
      </c>
      <c r="H653" s="14">
        <v>5.4470000000000001</v>
      </c>
      <c r="I653" s="14">
        <v>4.3689999999999998</v>
      </c>
      <c r="J653" s="14">
        <v>4.8959999999999999</v>
      </c>
      <c r="K653" s="14">
        <v>6.5369999999999999</v>
      </c>
      <c r="L653" s="14">
        <v>4.1609999999999996</v>
      </c>
      <c r="M653" s="14">
        <v>5.3220000000000001</v>
      </c>
      <c r="N653" s="14">
        <v>42.463999999999999</v>
      </c>
      <c r="O653" s="14">
        <v>99.795000000000002</v>
      </c>
      <c r="P653" s="14">
        <v>22.678999999999998</v>
      </c>
      <c r="Q653" s="14">
        <v>60.347000000000001</v>
      </c>
      <c r="R653" s="14">
        <v>80.765000000000001</v>
      </c>
      <c r="S653" s="14">
        <v>79.757999999999996</v>
      </c>
      <c r="T653" s="14">
        <v>80.25</v>
      </c>
      <c r="U653" s="14">
        <v>20.626999999999999</v>
      </c>
      <c r="V653" s="14">
        <v>21.5</v>
      </c>
      <c r="W653" s="14">
        <v>21.074000000000002</v>
      </c>
      <c r="X653" s="14">
        <v>31.158999999999999</v>
      </c>
      <c r="Y653" s="14">
        <v>3.3290000000000002</v>
      </c>
      <c r="Z653" s="14">
        <v>16.922999999999998</v>
      </c>
      <c r="AA653" s="14">
        <v>90.498000000000005</v>
      </c>
      <c r="AB653" s="14">
        <v>69.771000000000001</v>
      </c>
      <c r="AC653" s="14">
        <v>79.894999999999996</v>
      </c>
      <c r="AD653" s="14">
        <v>486.69900000000001</v>
      </c>
      <c r="AE653" s="14">
        <v>422.85700000000003</v>
      </c>
      <c r="AF653" s="14">
        <v>454.077</v>
      </c>
      <c r="AG653" s="14">
        <v>10.821999999999999</v>
      </c>
      <c r="AH653" s="19">
        <v>14.471355516226501</v>
      </c>
      <c r="AI653" s="19">
        <v>3.32389607545635</v>
      </c>
      <c r="AJ653" s="19">
        <v>8.8971189955446004</v>
      </c>
      <c r="AK653" s="14">
        <v>11.984</v>
      </c>
      <c r="AL653" s="14">
        <v>2.3580000000000001</v>
      </c>
      <c r="AM653" s="14">
        <v>7.06</v>
      </c>
      <c r="AN653" s="14">
        <v>54.11</v>
      </c>
      <c r="AO653" s="14">
        <v>45.427</v>
      </c>
      <c r="AP653" s="14">
        <v>49.668999999999997</v>
      </c>
      <c r="AQ653" s="14">
        <v>1.7430000000000001</v>
      </c>
      <c r="AR653" s="14">
        <v>1.387</v>
      </c>
      <c r="AS653" s="14">
        <v>1.5609999999999999</v>
      </c>
      <c r="AT653" s="14">
        <v>4.0670000000000002</v>
      </c>
      <c r="AU653" s="14">
        <v>1.526</v>
      </c>
      <c r="AV653" s="14">
        <v>2.7669999999999999</v>
      </c>
      <c r="AW653" s="14">
        <v>649.755</v>
      </c>
      <c r="AX653" s="14">
        <v>499.49400000000003</v>
      </c>
      <c r="AY653" s="14">
        <v>572.92600000000004</v>
      </c>
      <c r="AZ653" s="14">
        <v>6.4980000000000002</v>
      </c>
      <c r="BA653" s="14">
        <v>4.9950000000000001</v>
      </c>
      <c r="BB653" s="14">
        <v>5.7290000000000001</v>
      </c>
      <c r="BC653" s="14">
        <v>12.018000000000001</v>
      </c>
      <c r="BD653" s="14">
        <v>2.8039999999999998</v>
      </c>
      <c r="BE653" s="14">
        <v>15.395</v>
      </c>
      <c r="BF653" s="14">
        <v>17.465</v>
      </c>
      <c r="BG653" s="14">
        <v>35.901000000000003</v>
      </c>
      <c r="BH653" s="15">
        <v>6.3353958566511102</v>
      </c>
    </row>
    <row r="654" spans="1:60" ht="15.75" x14ac:dyDescent="0.25">
      <c r="A654" s="21">
        <v>2017</v>
      </c>
      <c r="B654" t="s">
        <v>23</v>
      </c>
      <c r="C654" s="14">
        <v>31.972000000000001</v>
      </c>
      <c r="D654" s="14">
        <v>6.9809999999999999</v>
      </c>
      <c r="E654" s="14">
        <v>19.385999999999999</v>
      </c>
      <c r="F654" s="14">
        <v>10.983000000000001</v>
      </c>
      <c r="G654" s="14">
        <v>22.545000000000002</v>
      </c>
      <c r="H654" s="14">
        <v>5.4279999999999999</v>
      </c>
      <c r="I654" s="14">
        <v>4.306</v>
      </c>
      <c r="J654" s="14">
        <v>4.8630000000000004</v>
      </c>
      <c r="K654" s="14">
        <v>15.952999999999999</v>
      </c>
      <c r="L654" s="14">
        <v>6.133</v>
      </c>
      <c r="M654" s="14">
        <v>11.007</v>
      </c>
      <c r="N654" s="14">
        <v>47.572000000000003</v>
      </c>
      <c r="O654" s="14">
        <v>171.51</v>
      </c>
      <c r="P654" s="14">
        <v>25.837</v>
      </c>
      <c r="Q654" s="14">
        <v>98.147000000000006</v>
      </c>
      <c r="R654" s="14">
        <v>57.985999999999997</v>
      </c>
      <c r="S654" s="14">
        <v>60.024999999999999</v>
      </c>
      <c r="T654" s="14">
        <v>59.012999999999998</v>
      </c>
      <c r="U654" s="14">
        <v>17.343</v>
      </c>
      <c r="V654" s="14">
        <v>17.094000000000001</v>
      </c>
      <c r="W654" s="14">
        <v>17.218</v>
      </c>
      <c r="X654" s="14">
        <v>92.275000000000006</v>
      </c>
      <c r="Y654" s="14">
        <v>5.0890000000000004</v>
      </c>
      <c r="Z654" s="14">
        <v>48.366999999999997</v>
      </c>
      <c r="AA654" s="14">
        <v>100.351</v>
      </c>
      <c r="AB654" s="14">
        <v>67.984999999999999</v>
      </c>
      <c r="AC654" s="14">
        <v>84.051000000000002</v>
      </c>
      <c r="AD654" s="14">
        <v>416.43</v>
      </c>
      <c r="AE654" s="14">
        <v>346.58199999999999</v>
      </c>
      <c r="AF654" s="14">
        <v>381.25400000000002</v>
      </c>
      <c r="AG654" s="14">
        <v>12.510999999999999</v>
      </c>
      <c r="AH654" s="19">
        <v>7.9843216955795899</v>
      </c>
      <c r="AI654" s="19">
        <v>1.3068844807467901</v>
      </c>
      <c r="AJ654" s="19">
        <v>4.6930859800957903</v>
      </c>
      <c r="AK654" s="14">
        <v>9.7970000000000006</v>
      </c>
      <c r="AL654" s="14">
        <v>1.3049999999999999</v>
      </c>
      <c r="AM654" s="14">
        <v>5.52</v>
      </c>
      <c r="AN654" s="14">
        <v>52.889000000000003</v>
      </c>
      <c r="AO654" s="14">
        <v>42.996000000000002</v>
      </c>
      <c r="AP654" s="14">
        <v>47.906999999999996</v>
      </c>
      <c r="AQ654" s="14">
        <v>4.1040000000000001</v>
      </c>
      <c r="AR654" s="14">
        <v>1.109</v>
      </c>
      <c r="AS654" s="14">
        <v>2.5960000000000001</v>
      </c>
      <c r="AT654" s="14">
        <v>4.766</v>
      </c>
      <c r="AU654" s="14">
        <v>1.109</v>
      </c>
      <c r="AV654" s="14">
        <v>2.9239999999999999</v>
      </c>
      <c r="AW654" s="14">
        <v>648.97199999999998</v>
      </c>
      <c r="AX654" s="14">
        <v>422.46199999999999</v>
      </c>
      <c r="AY654" s="14">
        <v>534.899</v>
      </c>
      <c r="AZ654" s="14">
        <v>6.49</v>
      </c>
      <c r="BA654" s="14">
        <v>4.2249999999999996</v>
      </c>
      <c r="BB654" s="14">
        <v>5.3490000000000002</v>
      </c>
      <c r="BC654" s="14">
        <v>24.49</v>
      </c>
      <c r="BD654" s="14">
        <v>3.95</v>
      </c>
      <c r="BE654" s="14">
        <v>14.632999999999999</v>
      </c>
      <c r="BF654" s="14">
        <v>16.492999999999999</v>
      </c>
      <c r="BG654" s="14">
        <v>16.169</v>
      </c>
      <c r="BH654" s="15">
        <v>6.0029105020616056</v>
      </c>
    </row>
    <row r="655" spans="1:60" ht="15.75" x14ac:dyDescent="0.25">
      <c r="A655" s="21">
        <v>2017</v>
      </c>
      <c r="B655" t="s">
        <v>24</v>
      </c>
      <c r="C655" s="14">
        <v>17.268000000000001</v>
      </c>
      <c r="D655" s="14">
        <v>4.0149999999999997</v>
      </c>
      <c r="E655" s="14">
        <v>10.645</v>
      </c>
      <c r="F655" s="14">
        <v>12.731999999999999</v>
      </c>
      <c r="G655" s="14">
        <v>25.95</v>
      </c>
      <c r="H655" s="14">
        <v>8.8379999999999992</v>
      </c>
      <c r="I655" s="14">
        <v>5.444</v>
      </c>
      <c r="J655" s="14">
        <v>7.1420000000000003</v>
      </c>
      <c r="K655" s="14">
        <v>13.121</v>
      </c>
      <c r="L655" s="14">
        <v>5.7850000000000001</v>
      </c>
      <c r="M655" s="14">
        <v>9.4550000000000001</v>
      </c>
      <c r="N655" s="14">
        <v>42.350999999999999</v>
      </c>
      <c r="O655" s="14">
        <v>116.59399999999999</v>
      </c>
      <c r="P655" s="14">
        <v>23.818999999999999</v>
      </c>
      <c r="Q655" s="14">
        <v>70.263999999999996</v>
      </c>
      <c r="R655" s="14">
        <v>62.274000000000001</v>
      </c>
      <c r="S655" s="14">
        <v>62.133000000000003</v>
      </c>
      <c r="T655" s="14">
        <v>62.203000000000003</v>
      </c>
      <c r="U655" s="14">
        <v>17.675999999999998</v>
      </c>
      <c r="V655" s="14">
        <v>17.626000000000001</v>
      </c>
      <c r="W655" s="14">
        <v>17.651</v>
      </c>
      <c r="X655" s="14">
        <v>43.85</v>
      </c>
      <c r="Y655" s="14">
        <v>4.2190000000000003</v>
      </c>
      <c r="Z655" s="14">
        <v>24.079000000000001</v>
      </c>
      <c r="AA655" s="14">
        <v>123.733</v>
      </c>
      <c r="AB655" s="14">
        <v>80.778999999999996</v>
      </c>
      <c r="AC655" s="14">
        <v>102.267</v>
      </c>
      <c r="AD655" s="14">
        <v>480.178</v>
      </c>
      <c r="AE655" s="14">
        <v>387.08600000000001</v>
      </c>
      <c r="AF655" s="14">
        <v>433.72399999999999</v>
      </c>
      <c r="AG655" s="14">
        <v>10.878</v>
      </c>
      <c r="AH655" s="19">
        <v>16.060956934224802</v>
      </c>
      <c r="AI655" s="19">
        <v>1.55384761804872</v>
      </c>
      <c r="AJ655" s="19">
        <v>8.9497301275526997</v>
      </c>
      <c r="AK655" s="14">
        <v>15.773</v>
      </c>
      <c r="AL655" s="14">
        <v>2.1779999999999999</v>
      </c>
      <c r="AM655" s="14">
        <v>8.9789999999999992</v>
      </c>
      <c r="AN655" s="14">
        <v>72.132000000000005</v>
      </c>
      <c r="AO655" s="14">
        <v>49.201999999999998</v>
      </c>
      <c r="AP655" s="14">
        <v>60.673000000000002</v>
      </c>
      <c r="AQ655" s="14">
        <v>4.9630000000000001</v>
      </c>
      <c r="AR655" s="14">
        <v>0.749</v>
      </c>
      <c r="AS655" s="14">
        <v>2.8570000000000002</v>
      </c>
      <c r="AT655" s="14">
        <v>7.9539999999999997</v>
      </c>
      <c r="AU655" s="14">
        <v>1.5649999999999999</v>
      </c>
      <c r="AV655" s="14">
        <v>4.7610000000000001</v>
      </c>
      <c r="AW655" s="14">
        <v>673.46</v>
      </c>
      <c r="AX655" s="14">
        <v>464.12200000000001</v>
      </c>
      <c r="AY655" s="14">
        <v>568.94500000000005</v>
      </c>
      <c r="AZ655" s="14">
        <v>6.7350000000000003</v>
      </c>
      <c r="BA655" s="14">
        <v>4.641</v>
      </c>
      <c r="BB655" s="14">
        <v>5.6890000000000001</v>
      </c>
      <c r="BC655" s="14">
        <v>6.6369999999999996</v>
      </c>
      <c r="BD655" s="14">
        <v>7.0519999999999996</v>
      </c>
      <c r="BE655" s="14">
        <v>10.599</v>
      </c>
      <c r="BF655" s="14">
        <v>12.589</v>
      </c>
      <c r="BG655" s="14">
        <v>38.012</v>
      </c>
      <c r="BH655" s="15">
        <v>6.8644768910851237</v>
      </c>
    </row>
    <row r="656" spans="1:60" ht="15.75" x14ac:dyDescent="0.25">
      <c r="A656" s="21">
        <v>2017</v>
      </c>
      <c r="B656" t="s">
        <v>25</v>
      </c>
      <c r="C656" s="14">
        <v>19.218</v>
      </c>
      <c r="D656" s="14">
        <v>2.7349999999999999</v>
      </c>
      <c r="E656" s="14">
        <v>10.879</v>
      </c>
      <c r="F656" s="14">
        <v>10.428000000000001</v>
      </c>
      <c r="G656" s="14">
        <v>15.863</v>
      </c>
      <c r="H656" s="14">
        <v>3.3279999999999998</v>
      </c>
      <c r="I656" s="14">
        <v>3.62</v>
      </c>
      <c r="J656" s="14">
        <v>3.476</v>
      </c>
      <c r="K656" s="14">
        <v>5.1580000000000004</v>
      </c>
      <c r="L656" s="14">
        <v>2.6549999999999998</v>
      </c>
      <c r="M656" s="14">
        <v>3.8849999999999998</v>
      </c>
      <c r="N656" s="14">
        <v>42.966999999999999</v>
      </c>
      <c r="O656" s="14">
        <v>90.93</v>
      </c>
      <c r="P656" s="14">
        <v>14.882999999999999</v>
      </c>
      <c r="Q656" s="14">
        <v>52.308999999999997</v>
      </c>
      <c r="R656" s="14">
        <v>101.41200000000001</v>
      </c>
      <c r="S656" s="14">
        <v>116.08499999999999</v>
      </c>
      <c r="T656" s="14">
        <v>108.872</v>
      </c>
      <c r="U656" s="14">
        <v>21.463999999999999</v>
      </c>
      <c r="V656" s="14">
        <v>19.306999999999999</v>
      </c>
      <c r="W656" s="14">
        <v>20.367000000000001</v>
      </c>
      <c r="X656" s="14">
        <v>32.612000000000002</v>
      </c>
      <c r="Y656" s="14">
        <v>3.298</v>
      </c>
      <c r="Z656" s="14">
        <v>17.709</v>
      </c>
      <c r="AA656" s="14">
        <v>82.86</v>
      </c>
      <c r="AB656" s="14">
        <v>57.198</v>
      </c>
      <c r="AC656" s="14">
        <v>69.813999999999993</v>
      </c>
      <c r="AD656" s="14">
        <v>439.25900000000001</v>
      </c>
      <c r="AE656" s="14">
        <v>383.57100000000003</v>
      </c>
      <c r="AF656" s="14">
        <v>410.94799999999998</v>
      </c>
      <c r="AG656" s="14">
        <v>10.15</v>
      </c>
      <c r="AH656" s="19">
        <v>5.7116224663242701</v>
      </c>
      <c r="AI656" s="19">
        <v>2.27662858625918</v>
      </c>
      <c r="AJ656" s="19">
        <v>3.9911055362335399</v>
      </c>
      <c r="AK656" s="14">
        <v>7.4870000000000001</v>
      </c>
      <c r="AL656" s="14">
        <v>1.448</v>
      </c>
      <c r="AM656" s="14">
        <v>4.4169999999999998</v>
      </c>
      <c r="AN656" s="14">
        <v>67.968999999999994</v>
      </c>
      <c r="AO656" s="14">
        <v>42.234999999999999</v>
      </c>
      <c r="AP656" s="14">
        <v>54.886000000000003</v>
      </c>
      <c r="AQ656" s="14">
        <v>1.9970000000000001</v>
      </c>
      <c r="AR656" s="14">
        <v>1.2869999999999999</v>
      </c>
      <c r="AS656" s="14">
        <v>1.6359999999999999</v>
      </c>
      <c r="AT656" s="14">
        <v>14.226000000000001</v>
      </c>
      <c r="AU656" s="14">
        <v>2.4129999999999998</v>
      </c>
      <c r="AV656" s="14">
        <v>8.2210000000000001</v>
      </c>
      <c r="AW656" s="14">
        <v>614.79600000000005</v>
      </c>
      <c r="AX656" s="14">
        <v>452.51400000000001</v>
      </c>
      <c r="AY656" s="14">
        <v>532.33399999999995</v>
      </c>
      <c r="AZ656" s="14">
        <v>6.1479999999999997</v>
      </c>
      <c r="BA656" s="14">
        <v>4.5250000000000004</v>
      </c>
      <c r="BB656" s="14">
        <v>5.3230000000000004</v>
      </c>
      <c r="BC656" s="14">
        <v>16.53</v>
      </c>
      <c r="BD656" s="14">
        <v>2.61</v>
      </c>
      <c r="BE656" s="14">
        <v>14.558999999999999</v>
      </c>
      <c r="BF656" s="14">
        <v>16.664000000000001</v>
      </c>
      <c r="BG656" s="14">
        <v>40.317</v>
      </c>
      <c r="BH656" s="15">
        <v>9.9896967253505355</v>
      </c>
    </row>
    <row r="657" spans="1:60" ht="15.75" x14ac:dyDescent="0.25">
      <c r="A657" s="21">
        <v>2017</v>
      </c>
      <c r="B657" t="s">
        <v>26</v>
      </c>
      <c r="C657" s="14">
        <v>19.306999999999999</v>
      </c>
      <c r="D657" s="14">
        <v>4.2530000000000001</v>
      </c>
      <c r="E657" s="14">
        <v>11.702999999999999</v>
      </c>
      <c r="F657" s="14">
        <v>11.635999999999999</v>
      </c>
      <c r="G657" s="14">
        <v>23.076000000000001</v>
      </c>
      <c r="H657" s="14">
        <v>6.8550000000000004</v>
      </c>
      <c r="I657" s="14">
        <v>5.54</v>
      </c>
      <c r="J657" s="14">
        <v>6.19</v>
      </c>
      <c r="K657" s="14">
        <v>9.7680000000000007</v>
      </c>
      <c r="L657" s="14">
        <v>5.3159999999999998</v>
      </c>
      <c r="M657" s="14">
        <v>7.5190000000000001</v>
      </c>
      <c r="N657" s="14">
        <v>41.718000000000004</v>
      </c>
      <c r="O657" s="14">
        <v>116.18600000000001</v>
      </c>
      <c r="P657" s="14">
        <v>26.132999999999999</v>
      </c>
      <c r="Q657" s="14">
        <v>70.695999999999998</v>
      </c>
      <c r="R657" s="14">
        <v>81.569999999999993</v>
      </c>
      <c r="S657" s="14">
        <v>88.078000000000003</v>
      </c>
      <c r="T657" s="14">
        <v>84.858000000000004</v>
      </c>
      <c r="U657" s="14">
        <v>15.537000000000001</v>
      </c>
      <c r="V657" s="14">
        <v>18.466000000000001</v>
      </c>
      <c r="W657" s="14">
        <v>17.016999999999999</v>
      </c>
      <c r="X657" s="14">
        <v>54.494</v>
      </c>
      <c r="Y657" s="14">
        <v>7.4980000000000002</v>
      </c>
      <c r="Z657" s="14">
        <v>30.754999999999999</v>
      </c>
      <c r="AA657" s="14">
        <v>105.161</v>
      </c>
      <c r="AB657" s="14">
        <v>73.641000000000005</v>
      </c>
      <c r="AC657" s="14">
        <v>89.239000000000004</v>
      </c>
      <c r="AD657" s="14">
        <v>457.71800000000002</v>
      </c>
      <c r="AE657" s="14">
        <v>394.00299999999999</v>
      </c>
      <c r="AF657" s="14">
        <v>425.61700000000002</v>
      </c>
      <c r="AG657" s="14">
        <v>10.739000000000001</v>
      </c>
      <c r="AH657" s="19">
        <v>5.7681307571152303</v>
      </c>
      <c r="AI657" s="19">
        <v>1.1581120787780901</v>
      </c>
      <c r="AJ657" s="19">
        <v>3.5000581986421402</v>
      </c>
      <c r="AK657" s="14">
        <v>7.7110000000000003</v>
      </c>
      <c r="AL657" s="14">
        <v>1.2869999999999999</v>
      </c>
      <c r="AM657" s="14">
        <v>4.4660000000000002</v>
      </c>
      <c r="AN657" s="14">
        <v>55.58</v>
      </c>
      <c r="AO657" s="14">
        <v>41.576999999999998</v>
      </c>
      <c r="AP657" s="14">
        <v>48.534999999999997</v>
      </c>
      <c r="AQ657" s="14">
        <v>4.3410000000000002</v>
      </c>
      <c r="AR657" s="14">
        <v>1.679</v>
      </c>
      <c r="AS657" s="14">
        <v>2.996</v>
      </c>
      <c r="AT657" s="14">
        <v>8.4540000000000006</v>
      </c>
      <c r="AU657" s="14">
        <v>2.4060000000000001</v>
      </c>
      <c r="AV657" s="14">
        <v>5.399</v>
      </c>
      <c r="AW657" s="14">
        <v>640.22199999999998</v>
      </c>
      <c r="AX657" s="14">
        <v>468.65100000000001</v>
      </c>
      <c r="AY657" s="14">
        <v>553.66700000000003</v>
      </c>
      <c r="AZ657" s="14">
        <v>6.4020000000000001</v>
      </c>
      <c r="BA657" s="14">
        <v>4.6870000000000003</v>
      </c>
      <c r="BB657" s="14">
        <v>5.5369999999999999</v>
      </c>
      <c r="BC657" s="14">
        <v>4.0640000000000001</v>
      </c>
      <c r="BD657" s="14">
        <v>1.355</v>
      </c>
      <c r="BE657" s="14">
        <v>12.295999999999999</v>
      </c>
      <c r="BF657" s="14">
        <v>13.86</v>
      </c>
      <c r="BG657" s="14">
        <v>44.941000000000003</v>
      </c>
      <c r="BH657" s="15">
        <v>8.1973107068382838</v>
      </c>
    </row>
    <row r="658" spans="1:60" ht="15.75" x14ac:dyDescent="0.25">
      <c r="A658" s="21">
        <v>2017</v>
      </c>
      <c r="B658" t="s">
        <v>27</v>
      </c>
      <c r="C658" s="14">
        <v>12.814</v>
      </c>
      <c r="D658" s="14">
        <v>3.9460000000000002</v>
      </c>
      <c r="E658" s="14">
        <v>8.2590000000000003</v>
      </c>
      <c r="F658" s="14">
        <v>8.7910000000000004</v>
      </c>
      <c r="G658" s="14">
        <v>16.782</v>
      </c>
      <c r="H658" s="14">
        <v>2.9329999999999998</v>
      </c>
      <c r="I658" s="14">
        <v>2.7770000000000001</v>
      </c>
      <c r="J658" s="14">
        <v>2.8530000000000002</v>
      </c>
      <c r="K658" s="14">
        <v>3.86</v>
      </c>
      <c r="L658" s="14">
        <v>2.4849999999999999</v>
      </c>
      <c r="M658" s="14">
        <v>3.153</v>
      </c>
      <c r="N658" s="14">
        <v>29.585999999999999</v>
      </c>
      <c r="O658" s="14">
        <v>69.938000000000002</v>
      </c>
      <c r="P658" s="14">
        <v>19.001000000000001</v>
      </c>
      <c r="Q658" s="14">
        <v>43.771999999999998</v>
      </c>
      <c r="R658" s="14">
        <v>100.97</v>
      </c>
      <c r="S658" s="14">
        <v>97.635000000000005</v>
      </c>
      <c r="T658" s="14">
        <v>99.257000000000005</v>
      </c>
      <c r="U658" s="14">
        <v>16.983000000000001</v>
      </c>
      <c r="V658" s="14">
        <v>22.509</v>
      </c>
      <c r="W658" s="14">
        <v>19.821000000000002</v>
      </c>
      <c r="X658" s="14">
        <v>15.284000000000001</v>
      </c>
      <c r="Y658" s="14">
        <v>2.339</v>
      </c>
      <c r="Z658" s="14">
        <v>8.6340000000000003</v>
      </c>
      <c r="AA658" s="14">
        <v>61.755000000000003</v>
      </c>
      <c r="AB658" s="14">
        <v>45.31</v>
      </c>
      <c r="AC658" s="14">
        <v>53.307000000000002</v>
      </c>
      <c r="AD658" s="14">
        <v>427.03800000000001</v>
      </c>
      <c r="AE658" s="14">
        <v>374.75599999999997</v>
      </c>
      <c r="AF658" s="14">
        <v>400.33199999999999</v>
      </c>
      <c r="AG658" s="14">
        <v>6.7930000000000001</v>
      </c>
      <c r="AH658" s="19">
        <v>8.9055846111497896</v>
      </c>
      <c r="AI658" s="19">
        <v>3.6812074360390201</v>
      </c>
      <c r="AJ658" s="19">
        <v>6.3069533143039704</v>
      </c>
      <c r="AK658" s="14">
        <v>6.33</v>
      </c>
      <c r="AL658" s="14">
        <v>2.0459999999999998</v>
      </c>
      <c r="AM658" s="14">
        <v>4.1289999999999996</v>
      </c>
      <c r="AN658" s="14">
        <v>44.463999999999999</v>
      </c>
      <c r="AO658" s="14">
        <v>39.61</v>
      </c>
      <c r="AP658" s="14">
        <v>41.97</v>
      </c>
      <c r="AQ658" s="14">
        <v>0</v>
      </c>
      <c r="AR658" s="14">
        <v>0.438</v>
      </c>
      <c r="AS658" s="14">
        <v>0.22500000000000001</v>
      </c>
      <c r="AT658" s="14">
        <v>2.4700000000000002</v>
      </c>
      <c r="AU658" s="14">
        <v>0</v>
      </c>
      <c r="AV658" s="14">
        <v>1.2010000000000001</v>
      </c>
      <c r="AW658" s="14">
        <v>549.31299999999999</v>
      </c>
      <c r="AX658" s="14">
        <v>443.01299999999998</v>
      </c>
      <c r="AY658" s="14">
        <v>494.858</v>
      </c>
      <c r="AZ658" s="14">
        <v>5.4930000000000003</v>
      </c>
      <c r="BA658" s="14">
        <v>4.43</v>
      </c>
      <c r="BB658" s="14">
        <v>4.9489999999999998</v>
      </c>
      <c r="BC658" s="14">
        <v>16.298999999999999</v>
      </c>
      <c r="BD658" s="14">
        <v>5.7050000000000001</v>
      </c>
      <c r="BE658" s="14">
        <v>12.372</v>
      </c>
      <c r="BF658" s="14">
        <v>14.509</v>
      </c>
      <c r="BG658" s="14">
        <v>32.883000000000003</v>
      </c>
      <c r="BH658" s="15">
        <v>7.3574746187677258</v>
      </c>
    </row>
    <row r="659" spans="1:60" ht="15.75" x14ac:dyDescent="0.25">
      <c r="A659" s="21">
        <v>2017</v>
      </c>
      <c r="B659" t="s">
        <v>36</v>
      </c>
      <c r="C659" s="14">
        <v>7.0369999999999999</v>
      </c>
      <c r="D659" s="14">
        <v>1.7450000000000001</v>
      </c>
      <c r="E659" s="14">
        <v>4.3070000000000004</v>
      </c>
      <c r="F659" s="14">
        <v>14.763999999999999</v>
      </c>
      <c r="G659" s="14">
        <v>18.111999999999998</v>
      </c>
      <c r="H659" s="14">
        <v>5.1020000000000003</v>
      </c>
      <c r="I659" s="14">
        <v>4.6470000000000002</v>
      </c>
      <c r="J659" s="14">
        <v>4.867</v>
      </c>
      <c r="K659" s="14">
        <v>5.9059999999999997</v>
      </c>
      <c r="L659" s="14">
        <v>3.8210000000000002</v>
      </c>
      <c r="M659" s="14">
        <v>4.83</v>
      </c>
      <c r="N659" s="14">
        <v>48.167999999999999</v>
      </c>
      <c r="O659" s="14">
        <v>95.346999999999994</v>
      </c>
      <c r="P659" s="14">
        <v>17.808</v>
      </c>
      <c r="Q659" s="14">
        <v>55.347999999999999</v>
      </c>
      <c r="R659" s="14">
        <v>102.71</v>
      </c>
      <c r="S659" s="14">
        <v>112.908</v>
      </c>
      <c r="T659" s="14">
        <v>107.971</v>
      </c>
      <c r="U659" s="14">
        <v>20.707999999999998</v>
      </c>
      <c r="V659" s="14">
        <v>23.28</v>
      </c>
      <c r="W659" s="14">
        <v>22.035</v>
      </c>
      <c r="X659" s="14">
        <v>40.587000000000003</v>
      </c>
      <c r="Y659" s="14">
        <v>4.9530000000000003</v>
      </c>
      <c r="Z659" s="14">
        <v>22.204999999999998</v>
      </c>
      <c r="AA659" s="14">
        <v>112.964</v>
      </c>
      <c r="AB659" s="14">
        <v>87.977000000000004</v>
      </c>
      <c r="AC659" s="14">
        <v>100.074</v>
      </c>
      <c r="AD659" s="14">
        <v>555.39400000000001</v>
      </c>
      <c r="AE659" s="14">
        <v>484.36799999999999</v>
      </c>
      <c r="AF659" s="14">
        <v>518.76700000000005</v>
      </c>
      <c r="AG659" s="14">
        <v>13.37</v>
      </c>
      <c r="AH659" s="19">
        <v>4.8101851426113802</v>
      </c>
      <c r="AI659" s="19">
        <v>1.83566556997416</v>
      </c>
      <c r="AJ659" s="19">
        <v>3.3214996076036898</v>
      </c>
      <c r="AK659" s="14">
        <v>4.2220000000000004</v>
      </c>
      <c r="AL659" s="14">
        <v>1.1559999999999999</v>
      </c>
      <c r="AM659" s="14">
        <v>2.64</v>
      </c>
      <c r="AN659" s="14">
        <v>68.581999999999994</v>
      </c>
      <c r="AO659" s="14">
        <v>51.277000000000001</v>
      </c>
      <c r="AP659" s="14">
        <v>59.655000000000001</v>
      </c>
      <c r="AQ659" s="14">
        <v>4.2469999999999999</v>
      </c>
      <c r="AR659" s="14">
        <v>1.9339999999999999</v>
      </c>
      <c r="AS659" s="14">
        <v>3.0539999999999998</v>
      </c>
      <c r="AT659" s="14">
        <v>13.294</v>
      </c>
      <c r="AU659" s="14">
        <v>3.2309999999999999</v>
      </c>
      <c r="AV659" s="14">
        <v>8.1029999999999998</v>
      </c>
      <c r="AW659" s="14">
        <v>727.76800000000003</v>
      </c>
      <c r="AX659" s="14">
        <v>562.76900000000001</v>
      </c>
      <c r="AY659" s="14">
        <v>642.66499999999996</v>
      </c>
      <c r="AZ659" s="14">
        <v>7.2779999999999996</v>
      </c>
      <c r="BA659" s="14">
        <v>5.6280000000000001</v>
      </c>
      <c r="BB659" s="14">
        <v>6.4269999999999996</v>
      </c>
      <c r="BC659" s="14">
        <v>21.338999999999999</v>
      </c>
      <c r="BD659" s="14">
        <v>7.2640000000000002</v>
      </c>
      <c r="BE659" s="14">
        <v>13.37</v>
      </c>
      <c r="BF659" s="14">
        <v>15.795999999999999</v>
      </c>
      <c r="BG659" s="14">
        <v>38.298999999999999</v>
      </c>
      <c r="BH659" s="15">
        <v>8.9278115372176554</v>
      </c>
    </row>
    <row r="660" spans="1:60" ht="15.75" x14ac:dyDescent="0.25">
      <c r="A660" s="21">
        <v>2017</v>
      </c>
      <c r="B660" t="s">
        <v>28</v>
      </c>
      <c r="C660" s="14">
        <v>12.218</v>
      </c>
      <c r="D660" s="14">
        <v>1.323</v>
      </c>
      <c r="E660" s="14">
        <v>6.7</v>
      </c>
      <c r="F660" s="14">
        <v>15.084</v>
      </c>
      <c r="G660" s="14">
        <v>14.468</v>
      </c>
      <c r="H660" s="14">
        <v>2.8959999999999999</v>
      </c>
      <c r="I660" s="14">
        <v>2.2930000000000001</v>
      </c>
      <c r="J660" s="14">
        <v>2.59</v>
      </c>
      <c r="K660" s="14">
        <v>4.5250000000000004</v>
      </c>
      <c r="L660" s="14">
        <v>3.5270000000000001</v>
      </c>
      <c r="M660" s="14">
        <v>4.0199999999999996</v>
      </c>
      <c r="N660" s="14">
        <v>36.892000000000003</v>
      </c>
      <c r="O660" s="14">
        <v>55.843000000000004</v>
      </c>
      <c r="P660" s="14">
        <v>15.696</v>
      </c>
      <c r="Q660" s="14">
        <v>35.508000000000003</v>
      </c>
      <c r="R660" s="14">
        <v>62.631</v>
      </c>
      <c r="S660" s="14">
        <v>79.007999999999996</v>
      </c>
      <c r="T660" s="14">
        <v>70.926000000000002</v>
      </c>
      <c r="U660" s="14">
        <v>10.407999999999999</v>
      </c>
      <c r="V660" s="14">
        <v>13.138999999999999</v>
      </c>
      <c r="W660" s="14">
        <v>11.791</v>
      </c>
      <c r="X660" s="14">
        <v>3.62</v>
      </c>
      <c r="Y660" s="14">
        <v>1.1459999999999999</v>
      </c>
      <c r="Z660" s="14">
        <v>2.367</v>
      </c>
      <c r="AA660" s="14">
        <v>113.405</v>
      </c>
      <c r="AB660" s="14">
        <v>83.504999999999995</v>
      </c>
      <c r="AC660" s="14">
        <v>98.26</v>
      </c>
      <c r="AD660" s="14">
        <v>486.74400000000003</v>
      </c>
      <c r="AE660" s="14">
        <v>424.84399999999999</v>
      </c>
      <c r="AF660" s="14">
        <v>455.43599999999998</v>
      </c>
      <c r="AG660" s="14">
        <v>9.2319999999999993</v>
      </c>
      <c r="AH660" s="19">
        <v>13.699568463593399</v>
      </c>
      <c r="AI660" s="19">
        <v>3.0146360580618898</v>
      </c>
      <c r="AJ660" s="19">
        <v>8.4280455610227705</v>
      </c>
      <c r="AK660" s="14">
        <v>13.757</v>
      </c>
      <c r="AL660" s="14">
        <v>3.4390000000000001</v>
      </c>
      <c r="AM660" s="14">
        <v>8.5310000000000006</v>
      </c>
      <c r="AN660" s="14">
        <v>68.784999999999997</v>
      </c>
      <c r="AO660" s="14">
        <v>47.881</v>
      </c>
      <c r="AP660" s="14">
        <v>58.286000000000001</v>
      </c>
      <c r="AQ660" s="14">
        <v>1.3580000000000001</v>
      </c>
      <c r="AR660" s="14">
        <v>0.52900000000000003</v>
      </c>
      <c r="AS660" s="14">
        <v>0.93799999999999994</v>
      </c>
      <c r="AT660" s="14">
        <v>7.8739999999999997</v>
      </c>
      <c r="AU660" s="14">
        <v>1.8520000000000001</v>
      </c>
      <c r="AV660" s="14">
        <v>4.8239999999999998</v>
      </c>
      <c r="AW660" s="14">
        <v>627.21100000000001</v>
      </c>
      <c r="AX660" s="14">
        <v>502.88200000000001</v>
      </c>
      <c r="AY660" s="14">
        <v>564.37</v>
      </c>
      <c r="AZ660" s="14">
        <v>6.2720000000000002</v>
      </c>
      <c r="BA660" s="14">
        <v>5.0289999999999999</v>
      </c>
      <c r="BB660" s="14">
        <v>5.6440000000000001</v>
      </c>
      <c r="BC660" s="14">
        <v>21.28</v>
      </c>
      <c r="BD660" s="14">
        <v>14.186999999999999</v>
      </c>
      <c r="BE660" s="14">
        <v>11.941000000000001</v>
      </c>
      <c r="BF660" s="14">
        <v>14.266</v>
      </c>
      <c r="BG660" s="14">
        <v>14.526999999999999</v>
      </c>
      <c r="BH660" s="15">
        <v>6.8568772154105408</v>
      </c>
    </row>
    <row r="661" spans="1:60" ht="15.75" x14ac:dyDescent="0.25">
      <c r="A661" s="21">
        <v>2017</v>
      </c>
      <c r="B661" t="s">
        <v>29</v>
      </c>
      <c r="C661" s="14">
        <v>13.522</v>
      </c>
      <c r="D661" s="14">
        <v>2.778</v>
      </c>
      <c r="E661" s="14">
        <v>8.0530000000000008</v>
      </c>
      <c r="F661" s="14">
        <v>7.1859999999999999</v>
      </c>
      <c r="G661" s="14">
        <v>15.047000000000001</v>
      </c>
      <c r="H661" s="14">
        <v>6.1349999999999998</v>
      </c>
      <c r="I661" s="14">
        <v>5.5549999999999997</v>
      </c>
      <c r="J661" s="14">
        <v>5.84</v>
      </c>
      <c r="K661" s="14">
        <v>7.2619999999999996</v>
      </c>
      <c r="L661" s="14">
        <v>5.6760000000000002</v>
      </c>
      <c r="M661" s="14">
        <v>6.4550000000000001</v>
      </c>
      <c r="N661" s="14">
        <v>63.064999999999998</v>
      </c>
      <c r="O661" s="14">
        <v>150.24</v>
      </c>
      <c r="P661" s="14">
        <v>35.868000000000002</v>
      </c>
      <c r="Q661" s="14">
        <v>92.022999999999996</v>
      </c>
      <c r="R661" s="14">
        <v>75.245000000000005</v>
      </c>
      <c r="S661" s="14">
        <v>76.566000000000003</v>
      </c>
      <c r="T661" s="14">
        <v>75.917000000000002</v>
      </c>
      <c r="U661" s="14">
        <v>16.777000000000001</v>
      </c>
      <c r="V661" s="14">
        <v>23.065999999999999</v>
      </c>
      <c r="W661" s="14">
        <v>19.978000000000002</v>
      </c>
      <c r="X661" s="14">
        <v>68.86</v>
      </c>
      <c r="Y661" s="14">
        <v>10.023999999999999</v>
      </c>
      <c r="Z661" s="14">
        <v>38.911000000000001</v>
      </c>
      <c r="AA661" s="14">
        <v>76.998000000000005</v>
      </c>
      <c r="AB661" s="14">
        <v>61.47</v>
      </c>
      <c r="AC661" s="14">
        <v>69.093999999999994</v>
      </c>
      <c r="AD661" s="14">
        <v>461.36099999999999</v>
      </c>
      <c r="AE661" s="14">
        <v>399.012</v>
      </c>
      <c r="AF661" s="14">
        <v>429.62400000000002</v>
      </c>
      <c r="AG661" s="14">
        <v>15.775</v>
      </c>
      <c r="AH661" s="19">
        <v>14.843043445243</v>
      </c>
      <c r="AI661" s="19">
        <v>4.1240372950439399</v>
      </c>
      <c r="AJ661" s="19">
        <v>9.4717354802600404</v>
      </c>
      <c r="AK661" s="14">
        <v>11.143000000000001</v>
      </c>
      <c r="AL661" s="14">
        <v>2.415</v>
      </c>
      <c r="AM661" s="14">
        <v>6.7</v>
      </c>
      <c r="AN661" s="14">
        <v>57.591999999999999</v>
      </c>
      <c r="AO661" s="14">
        <v>48.305999999999997</v>
      </c>
      <c r="AP661" s="14">
        <v>52.865000000000002</v>
      </c>
      <c r="AQ661" s="14">
        <v>0.25</v>
      </c>
      <c r="AR661" s="14">
        <v>0.60399999999999998</v>
      </c>
      <c r="AS661" s="14">
        <v>0.43</v>
      </c>
      <c r="AT661" s="14">
        <v>2.0030000000000001</v>
      </c>
      <c r="AU661" s="14">
        <v>0.36199999999999999</v>
      </c>
      <c r="AV661" s="14">
        <v>1.1679999999999999</v>
      </c>
      <c r="AW661" s="14">
        <v>680.21</v>
      </c>
      <c r="AX661" s="14">
        <v>490.79399999999998</v>
      </c>
      <c r="AY661" s="14">
        <v>583.79499999999996</v>
      </c>
      <c r="AZ661" s="14">
        <v>6.8019999999999996</v>
      </c>
      <c r="BA661" s="14">
        <v>4.9080000000000004</v>
      </c>
      <c r="BB661" s="14">
        <v>5.8380000000000001</v>
      </c>
      <c r="BC661" s="14">
        <v>14.403</v>
      </c>
      <c r="BD661" s="14">
        <v>10.02</v>
      </c>
      <c r="BE661" s="14">
        <v>16.66</v>
      </c>
      <c r="BF661" s="14">
        <v>18.812000000000001</v>
      </c>
      <c r="BG661" s="14">
        <v>29.343</v>
      </c>
      <c r="BH661" s="15">
        <v>5.9663536776212833</v>
      </c>
    </row>
    <row r="662" spans="1:60" ht="15.75" x14ac:dyDescent="0.25">
      <c r="A662" s="21">
        <v>2018</v>
      </c>
      <c r="B662" t="s">
        <v>2</v>
      </c>
      <c r="C662" s="14">
        <v>13.622</v>
      </c>
      <c r="D662" s="14">
        <v>3.298</v>
      </c>
      <c r="E662" s="14">
        <v>8.3539999999999992</v>
      </c>
      <c r="F662" s="14">
        <v>11.186</v>
      </c>
      <c r="G662" s="14">
        <v>19.61</v>
      </c>
      <c r="H662" s="14">
        <v>5.6539999999999999</v>
      </c>
      <c r="I662" s="14">
        <v>4.6959999999999997</v>
      </c>
      <c r="J662" s="14">
        <v>5.165</v>
      </c>
      <c r="K662" s="14">
        <v>6.7430000000000003</v>
      </c>
      <c r="L662" s="14">
        <v>4.3010000000000002</v>
      </c>
      <c r="M662" s="14">
        <v>5.4969999999999999</v>
      </c>
      <c r="N662" s="14">
        <v>42.874000000000002</v>
      </c>
      <c r="O662" s="14">
        <v>100.015</v>
      </c>
      <c r="P662" s="14">
        <v>20.096</v>
      </c>
      <c r="Q662" s="14">
        <v>59.244999999999997</v>
      </c>
      <c r="R662" s="14">
        <v>79.762</v>
      </c>
      <c r="S662" s="14">
        <v>79.53</v>
      </c>
      <c r="T662" s="14">
        <v>79.644999999999996</v>
      </c>
      <c r="U662" s="14">
        <v>17.375</v>
      </c>
      <c r="V662" s="14">
        <v>19.888999999999999</v>
      </c>
      <c r="W662" s="14">
        <v>18.658000000000001</v>
      </c>
      <c r="X662" s="14">
        <v>45.917000000000002</v>
      </c>
      <c r="Y662" s="14">
        <v>5.1580000000000004</v>
      </c>
      <c r="Z662" s="14">
        <v>25.126000000000001</v>
      </c>
      <c r="AA662" s="14">
        <v>96.376999999999995</v>
      </c>
      <c r="AB662" s="14">
        <v>73.472999999999999</v>
      </c>
      <c r="AC662" s="14">
        <v>84.691999999999993</v>
      </c>
      <c r="AD662" s="14">
        <v>468.46300000000002</v>
      </c>
      <c r="AE662" s="14">
        <v>406.06599999999997</v>
      </c>
      <c r="AF662" s="14">
        <v>436.67500000000001</v>
      </c>
      <c r="AG662" s="14">
        <v>10.823</v>
      </c>
      <c r="AH662" s="19">
        <v>9.6334421971493303</v>
      </c>
      <c r="AI662" s="19">
        <v>3.0366302635430702</v>
      </c>
      <c r="AJ662" s="19">
        <v>6.3569333384933602</v>
      </c>
      <c r="AK662" s="14">
        <v>8.5109999999999992</v>
      </c>
      <c r="AL662" s="14">
        <v>1.895</v>
      </c>
      <c r="AM662" s="14">
        <v>5.1349999999999998</v>
      </c>
      <c r="AN662" s="14">
        <v>63.100999999999999</v>
      </c>
      <c r="AO662" s="14">
        <v>50.100999999999999</v>
      </c>
      <c r="AP662" s="14">
        <v>56.488</v>
      </c>
      <c r="AQ662" s="14">
        <v>2.355</v>
      </c>
      <c r="AR662" s="14">
        <v>0.94399999999999995</v>
      </c>
      <c r="AS662" s="14">
        <v>1.635</v>
      </c>
      <c r="AT662" s="14">
        <v>6.6849999999999996</v>
      </c>
      <c r="AU662" s="14">
        <v>1.3220000000000001</v>
      </c>
      <c r="AV662" s="14">
        <v>3.9489999999999998</v>
      </c>
      <c r="AW662" s="14">
        <v>638.68799999999999</v>
      </c>
      <c r="AX662" s="14">
        <v>483.10899999999998</v>
      </c>
      <c r="AY662" s="14">
        <v>559.38599999999997</v>
      </c>
      <c r="AZ662" s="14">
        <v>6.3869999999999996</v>
      </c>
      <c r="BA662" s="14">
        <v>4.8310000000000004</v>
      </c>
      <c r="BB662" s="14">
        <v>5.5940000000000003</v>
      </c>
      <c r="BC662" s="14">
        <v>14.510999999999999</v>
      </c>
      <c r="BD662" s="14">
        <v>5.3159999999999998</v>
      </c>
      <c r="BE662" s="14">
        <v>13.340999999999999</v>
      </c>
      <c r="BF662" s="14">
        <v>15.574999999999999</v>
      </c>
      <c r="BG662" s="14">
        <v>35.223999999999997</v>
      </c>
      <c r="BH662" s="15">
        <v>7.3112782805373744</v>
      </c>
    </row>
    <row r="663" spans="1:60" ht="15.75" x14ac:dyDescent="0.25">
      <c r="A663" s="21">
        <v>2018</v>
      </c>
      <c r="B663" t="s">
        <v>3</v>
      </c>
      <c r="C663" s="14">
        <v>15.135999999999999</v>
      </c>
      <c r="D663" s="14">
        <v>5.0049999999999999</v>
      </c>
      <c r="E663" s="14">
        <v>9.9789999999999992</v>
      </c>
      <c r="F663" s="14">
        <v>7.7480000000000002</v>
      </c>
      <c r="G663" s="14">
        <v>25.311</v>
      </c>
      <c r="H663" s="14">
        <v>4.4690000000000003</v>
      </c>
      <c r="I663" s="14">
        <v>4.032</v>
      </c>
      <c r="J663" s="14">
        <v>4.2460000000000004</v>
      </c>
      <c r="K663" s="14">
        <v>6.343</v>
      </c>
      <c r="L663" s="14">
        <v>5.2830000000000004</v>
      </c>
      <c r="M663" s="14">
        <v>5.8029999999999999</v>
      </c>
      <c r="N663" s="14">
        <v>45.543999999999997</v>
      </c>
      <c r="O663" s="14">
        <v>74.093000000000004</v>
      </c>
      <c r="P663" s="14">
        <v>25.859000000000002</v>
      </c>
      <c r="Q663" s="14">
        <v>49.54</v>
      </c>
      <c r="R663" s="14">
        <v>50.02</v>
      </c>
      <c r="S663" s="14">
        <v>47.686999999999998</v>
      </c>
      <c r="T663" s="14">
        <v>48.832000000000001</v>
      </c>
      <c r="U663" s="14">
        <v>15.856</v>
      </c>
      <c r="V663" s="14">
        <v>16.405000000000001</v>
      </c>
      <c r="W663" s="14">
        <v>16.135999999999999</v>
      </c>
      <c r="X663" s="14">
        <v>12.253</v>
      </c>
      <c r="Y663" s="14">
        <v>1.2509999999999999</v>
      </c>
      <c r="Z663" s="14">
        <v>6.6520000000000001</v>
      </c>
      <c r="AA663" s="14">
        <v>62.704999999999998</v>
      </c>
      <c r="AB663" s="14">
        <v>37.954999999999998</v>
      </c>
      <c r="AC663" s="14">
        <v>50.106000000000002</v>
      </c>
      <c r="AD663" s="14">
        <v>368.447</v>
      </c>
      <c r="AE663" s="14">
        <v>315.315</v>
      </c>
      <c r="AF663" s="14">
        <v>341.40100000000001</v>
      </c>
      <c r="AG663" s="14">
        <v>10.09</v>
      </c>
      <c r="AH663" s="19">
        <v>19.0672738284843</v>
      </c>
      <c r="AI663" s="19">
        <v>4.5901212939551899</v>
      </c>
      <c r="AJ663" s="19">
        <v>11.9114018585568</v>
      </c>
      <c r="AK663" s="14">
        <v>16.433</v>
      </c>
      <c r="AL663" s="14">
        <v>3.6150000000000002</v>
      </c>
      <c r="AM663" s="14">
        <v>9.9079999999999995</v>
      </c>
      <c r="AN663" s="14">
        <v>49.731999999999999</v>
      </c>
      <c r="AO663" s="14">
        <v>45.183999999999997</v>
      </c>
      <c r="AP663" s="14">
        <v>47.488</v>
      </c>
      <c r="AQ663" s="14">
        <v>1.0089999999999999</v>
      </c>
      <c r="AR663" s="14">
        <v>0.69499999999999995</v>
      </c>
      <c r="AS663" s="14">
        <v>0.84899999999999998</v>
      </c>
      <c r="AT663" s="14">
        <v>3.0270000000000001</v>
      </c>
      <c r="AU663" s="14">
        <v>0.41699999999999998</v>
      </c>
      <c r="AV663" s="14">
        <v>1.6990000000000001</v>
      </c>
      <c r="AW663" s="14">
        <v>494.86599999999999</v>
      </c>
      <c r="AX663" s="14">
        <v>388.166</v>
      </c>
      <c r="AY663" s="14">
        <v>440.62200000000001</v>
      </c>
      <c r="AZ663" s="14">
        <v>4.9489999999999998</v>
      </c>
      <c r="BA663" s="14">
        <v>3.8820000000000001</v>
      </c>
      <c r="BB663" s="14">
        <v>4.4059999999999997</v>
      </c>
      <c r="BC663" s="14">
        <v>9.0150000000000006</v>
      </c>
      <c r="BD663" s="14">
        <v>7.5119999999999996</v>
      </c>
      <c r="BE663" s="14">
        <v>13.111000000000001</v>
      </c>
      <c r="BF663" s="14">
        <v>14.882999999999999</v>
      </c>
      <c r="BG663" s="14">
        <v>23.623999999999999</v>
      </c>
      <c r="BH663" s="15">
        <v>5.7091109536183948</v>
      </c>
    </row>
    <row r="664" spans="1:60" ht="15.75" x14ac:dyDescent="0.25">
      <c r="A664" s="21">
        <v>2018</v>
      </c>
      <c r="B664" t="s">
        <v>4</v>
      </c>
      <c r="C664" s="14">
        <v>6.9550000000000001</v>
      </c>
      <c r="D664" s="14">
        <v>1.7589999999999999</v>
      </c>
      <c r="E664" s="14">
        <v>4.3819999999999997</v>
      </c>
      <c r="F664" s="14">
        <v>13.944000000000001</v>
      </c>
      <c r="G664" s="14">
        <v>26.062000000000001</v>
      </c>
      <c r="H664" s="14">
        <v>7.548</v>
      </c>
      <c r="I664" s="14">
        <v>5.1660000000000004</v>
      </c>
      <c r="J664" s="14">
        <v>6.3680000000000003</v>
      </c>
      <c r="K664" s="14">
        <v>8.0340000000000007</v>
      </c>
      <c r="L664" s="14">
        <v>4.726</v>
      </c>
      <c r="M664" s="14">
        <v>6.3959999999999999</v>
      </c>
      <c r="N664" s="14">
        <v>39.984999999999999</v>
      </c>
      <c r="O664" s="14">
        <v>170.48400000000001</v>
      </c>
      <c r="P664" s="14">
        <v>29.454999999999998</v>
      </c>
      <c r="Q664" s="14">
        <v>100.777</v>
      </c>
      <c r="R664" s="14">
        <v>66.533000000000001</v>
      </c>
      <c r="S664" s="14">
        <v>58.085999999999999</v>
      </c>
      <c r="T664" s="14">
        <v>62.35</v>
      </c>
      <c r="U664" s="14">
        <v>15.635999999999999</v>
      </c>
      <c r="V664" s="14">
        <v>16.431000000000001</v>
      </c>
      <c r="W664" s="14">
        <v>16.03</v>
      </c>
      <c r="X664" s="14">
        <v>111.607</v>
      </c>
      <c r="Y664" s="14">
        <v>11.98</v>
      </c>
      <c r="Z664" s="14">
        <v>62.404000000000003</v>
      </c>
      <c r="AA664" s="14">
        <v>90.525999999999996</v>
      </c>
      <c r="AB664" s="14">
        <v>54.514000000000003</v>
      </c>
      <c r="AC664" s="14">
        <v>72.691000000000003</v>
      </c>
      <c r="AD664" s="14">
        <v>444.21800000000002</v>
      </c>
      <c r="AE664" s="14">
        <v>343.29599999999999</v>
      </c>
      <c r="AF664" s="14">
        <v>394.29199999999997</v>
      </c>
      <c r="AG664" s="14">
        <v>9.7590000000000003</v>
      </c>
      <c r="AH664" s="19">
        <v>9.1796456656773096</v>
      </c>
      <c r="AI664" s="19">
        <v>2.4584332712066801</v>
      </c>
      <c r="AJ664" s="19">
        <v>5.9082118161244797</v>
      </c>
      <c r="AK664" s="14">
        <v>8.8420000000000005</v>
      </c>
      <c r="AL664" s="14">
        <v>1.649</v>
      </c>
      <c r="AM664" s="14">
        <v>5.28</v>
      </c>
      <c r="AN664" s="14">
        <v>75.914000000000001</v>
      </c>
      <c r="AO664" s="14">
        <v>43.743000000000002</v>
      </c>
      <c r="AP664" s="14">
        <v>60.009</v>
      </c>
      <c r="AQ664" s="14">
        <v>11.269</v>
      </c>
      <c r="AR664" s="14">
        <v>2.8580000000000001</v>
      </c>
      <c r="AS664" s="14">
        <v>7.1029999999999998</v>
      </c>
      <c r="AT664" s="14">
        <v>12.239000000000001</v>
      </c>
      <c r="AU664" s="14">
        <v>3.077</v>
      </c>
      <c r="AV664" s="14">
        <v>7.702</v>
      </c>
      <c r="AW664" s="14">
        <v>694.875</v>
      </c>
      <c r="AX664" s="14">
        <v>417.86799999999999</v>
      </c>
      <c r="AY664" s="14">
        <v>557.93600000000004</v>
      </c>
      <c r="AZ664" s="14">
        <v>6.9489999999999998</v>
      </c>
      <c r="BA664" s="14">
        <v>4.1790000000000003</v>
      </c>
      <c r="BB664" s="14">
        <v>5.5789999999999997</v>
      </c>
      <c r="BC664" s="14">
        <v>7.0110000000000001</v>
      </c>
      <c r="BD664" s="14">
        <v>0.70099999999999996</v>
      </c>
      <c r="BE664" s="14">
        <v>10.416</v>
      </c>
      <c r="BF664" s="14">
        <v>12.496</v>
      </c>
      <c r="BG664" s="14">
        <v>33.664999999999999</v>
      </c>
      <c r="BH664" s="15">
        <v>6.6142543121373549</v>
      </c>
    </row>
    <row r="665" spans="1:60" ht="15.75" x14ac:dyDescent="0.25">
      <c r="A665" s="21">
        <v>2018</v>
      </c>
      <c r="B665" t="s">
        <v>5</v>
      </c>
      <c r="C665" s="14">
        <v>8.2889999999999997</v>
      </c>
      <c r="D665" s="14">
        <v>2.093</v>
      </c>
      <c r="E665" s="14">
        <v>5.2539999999999996</v>
      </c>
      <c r="F665" s="14">
        <v>7.8440000000000003</v>
      </c>
      <c r="G665" s="14">
        <v>30.452999999999999</v>
      </c>
      <c r="H665" s="14">
        <v>11.052</v>
      </c>
      <c r="I665" s="14">
        <v>5.7549999999999999</v>
      </c>
      <c r="J665" s="14">
        <v>8.4570000000000007</v>
      </c>
      <c r="K665" s="14">
        <v>10.298</v>
      </c>
      <c r="L665" s="14">
        <v>3.6619999999999999</v>
      </c>
      <c r="M665" s="14">
        <v>7.048</v>
      </c>
      <c r="N665" s="14">
        <v>35.53</v>
      </c>
      <c r="O665" s="14">
        <v>97.203000000000003</v>
      </c>
      <c r="P665" s="14">
        <v>23.280999999999999</v>
      </c>
      <c r="Q665" s="14">
        <v>60.993000000000002</v>
      </c>
      <c r="R665" s="14">
        <v>51.991999999999997</v>
      </c>
      <c r="S665" s="14">
        <v>48.131999999999998</v>
      </c>
      <c r="T665" s="14">
        <v>50.100999999999999</v>
      </c>
      <c r="U665" s="14">
        <v>12.558999999999999</v>
      </c>
      <c r="V665" s="14">
        <v>15.172000000000001</v>
      </c>
      <c r="W665" s="14">
        <v>13.839</v>
      </c>
      <c r="X665" s="14">
        <v>36.670999999999999</v>
      </c>
      <c r="Y665" s="14">
        <v>6.0170000000000003</v>
      </c>
      <c r="Z665" s="14">
        <v>21.655000000000001</v>
      </c>
      <c r="AA665" s="14">
        <v>77.611999999999995</v>
      </c>
      <c r="AB665" s="14">
        <v>49.44</v>
      </c>
      <c r="AC665" s="14">
        <v>63.811999999999998</v>
      </c>
      <c r="AD665" s="14">
        <v>352.39299999999997</v>
      </c>
      <c r="AE665" s="14">
        <v>305.27300000000002</v>
      </c>
      <c r="AF665" s="14">
        <v>329.44</v>
      </c>
      <c r="AG665" s="14">
        <v>8.2889999999999997</v>
      </c>
      <c r="AH665" s="19">
        <v>12.411054112195901</v>
      </c>
      <c r="AI665" s="19">
        <v>3.7118422615512499</v>
      </c>
      <c r="AJ665" s="19">
        <v>8.2220379214688109</v>
      </c>
      <c r="AK665" s="14">
        <v>12.055999999999999</v>
      </c>
      <c r="AL665" s="14">
        <v>2.3540000000000001</v>
      </c>
      <c r="AM665" s="14">
        <v>7.3040000000000003</v>
      </c>
      <c r="AN665" s="14">
        <v>60.280999999999999</v>
      </c>
      <c r="AO665" s="14">
        <v>37.406999999999996</v>
      </c>
      <c r="AP665" s="14">
        <v>49.076000000000001</v>
      </c>
      <c r="AQ665" s="14">
        <v>3.0139999999999998</v>
      </c>
      <c r="AR665" s="14">
        <v>0.78500000000000003</v>
      </c>
      <c r="AS665" s="14">
        <v>1.9219999999999999</v>
      </c>
      <c r="AT665" s="14">
        <v>6.782</v>
      </c>
      <c r="AU665" s="14">
        <v>1.57</v>
      </c>
      <c r="AV665" s="14">
        <v>4.2290000000000001</v>
      </c>
      <c r="AW665" s="14">
        <v>512.13800000000003</v>
      </c>
      <c r="AX665" s="14">
        <v>368.05399999999997</v>
      </c>
      <c r="AY665" s="14">
        <v>441.68799999999999</v>
      </c>
      <c r="AZ665" s="14">
        <v>5.1210000000000004</v>
      </c>
      <c r="BA665" s="14">
        <v>3.681</v>
      </c>
      <c r="BB665" s="14">
        <v>4.4169999999999998</v>
      </c>
      <c r="BC665" s="14">
        <v>7.8449999999999998</v>
      </c>
      <c r="BD665" s="14">
        <v>1.569</v>
      </c>
      <c r="BE665" s="14">
        <v>11.275</v>
      </c>
      <c r="BF665" s="14">
        <v>13.967000000000001</v>
      </c>
      <c r="BG665" s="14">
        <v>25.242000000000001</v>
      </c>
      <c r="BH665" s="15">
        <v>6.1421960454354227</v>
      </c>
    </row>
    <row r="666" spans="1:60" ht="15.75" x14ac:dyDescent="0.25">
      <c r="A666" s="21">
        <v>2018</v>
      </c>
      <c r="B666" t="s">
        <v>6</v>
      </c>
      <c r="C666" s="14">
        <v>16.274999999999999</v>
      </c>
      <c r="D666" s="14">
        <v>2.9689999999999999</v>
      </c>
      <c r="E666" s="14">
        <v>9.5459999999999994</v>
      </c>
      <c r="F666" s="14">
        <v>13.545999999999999</v>
      </c>
      <c r="G666" s="14">
        <v>13.922000000000001</v>
      </c>
      <c r="H666" s="14">
        <v>2.6040000000000001</v>
      </c>
      <c r="I666" s="14">
        <v>3.6059999999999999</v>
      </c>
      <c r="J666" s="14">
        <v>3.1110000000000002</v>
      </c>
      <c r="K666" s="14">
        <v>7.1609999999999996</v>
      </c>
      <c r="L666" s="14">
        <v>2.5449999999999999</v>
      </c>
      <c r="M666" s="14">
        <v>4.827</v>
      </c>
      <c r="N666" s="14">
        <v>41.238999999999997</v>
      </c>
      <c r="O666" s="14">
        <v>81.808999999999997</v>
      </c>
      <c r="P666" s="14">
        <v>16.331</v>
      </c>
      <c r="Q666" s="14">
        <v>48.695999999999998</v>
      </c>
      <c r="R666" s="14">
        <v>77.468999999999994</v>
      </c>
      <c r="S666" s="14">
        <v>81.867999999999995</v>
      </c>
      <c r="T666" s="14">
        <v>79.694000000000003</v>
      </c>
      <c r="U666" s="14">
        <v>12.369</v>
      </c>
      <c r="V666" s="14">
        <v>14.422000000000001</v>
      </c>
      <c r="W666" s="14">
        <v>13.407</v>
      </c>
      <c r="X666" s="14">
        <v>15.840999999999999</v>
      </c>
      <c r="Y666" s="14">
        <v>3.181</v>
      </c>
      <c r="Z666" s="14">
        <v>9.4390000000000001</v>
      </c>
      <c r="AA666" s="14">
        <v>89.620999999999995</v>
      </c>
      <c r="AB666" s="14">
        <v>57.052999999999997</v>
      </c>
      <c r="AC666" s="14">
        <v>73.150999999999996</v>
      </c>
      <c r="AD666" s="14">
        <v>434.21699999999998</v>
      </c>
      <c r="AE666" s="14">
        <v>361.40699999999998</v>
      </c>
      <c r="AF666" s="14">
        <v>397.50299999999999</v>
      </c>
      <c r="AG666" s="14">
        <v>10.199</v>
      </c>
      <c r="AH666" s="19">
        <v>12.644584806026</v>
      </c>
      <c r="AI666" s="19">
        <v>4.2482172659687496</v>
      </c>
      <c r="AJ666" s="19">
        <v>8.4629474027818894</v>
      </c>
      <c r="AK666" s="14">
        <v>12.586</v>
      </c>
      <c r="AL666" s="14">
        <v>2.3330000000000002</v>
      </c>
      <c r="AM666" s="14">
        <v>7.4009999999999998</v>
      </c>
      <c r="AN666" s="14">
        <v>65.751000000000005</v>
      </c>
      <c r="AO666" s="14">
        <v>42.418999999999997</v>
      </c>
      <c r="AP666" s="14">
        <v>53.951000000000001</v>
      </c>
      <c r="AQ666" s="14">
        <v>1.085</v>
      </c>
      <c r="AR666" s="14">
        <v>0.63600000000000001</v>
      </c>
      <c r="AS666" s="14">
        <v>0.85799999999999998</v>
      </c>
      <c r="AT666" s="14">
        <v>14.756</v>
      </c>
      <c r="AU666" s="14">
        <v>4.242</v>
      </c>
      <c r="AV666" s="14">
        <v>9.4390000000000001</v>
      </c>
      <c r="AW666" s="14">
        <v>602.39300000000003</v>
      </c>
      <c r="AX666" s="14">
        <v>436.488</v>
      </c>
      <c r="AY666" s="14">
        <v>518.59900000000005</v>
      </c>
      <c r="AZ666" s="14">
        <v>6.024</v>
      </c>
      <c r="BA666" s="14">
        <v>4.3650000000000002</v>
      </c>
      <c r="BB666" s="14">
        <v>5.1859999999999999</v>
      </c>
      <c r="BC666" s="14">
        <v>7.3520000000000003</v>
      </c>
      <c r="BD666" s="14">
        <v>3.6760000000000002</v>
      </c>
      <c r="BE666" s="14">
        <v>11.426</v>
      </c>
      <c r="BF666" s="14">
        <v>13.978999999999999</v>
      </c>
      <c r="BG666" s="14">
        <v>38.299999999999997</v>
      </c>
      <c r="BH666" s="15">
        <v>7.6599004212945232</v>
      </c>
    </row>
    <row r="667" spans="1:60" ht="15.75" x14ac:dyDescent="0.25">
      <c r="A667" s="21">
        <v>2018</v>
      </c>
      <c r="B667" t="s">
        <v>33</v>
      </c>
      <c r="C667" s="14">
        <v>13.337999999999999</v>
      </c>
      <c r="D667" s="14">
        <v>4.4039999999999999</v>
      </c>
      <c r="E667" s="14">
        <v>8.8610000000000007</v>
      </c>
      <c r="F667" s="14">
        <v>12.589</v>
      </c>
      <c r="G667" s="14">
        <v>23.577000000000002</v>
      </c>
      <c r="H667" s="14">
        <v>6.6689999999999996</v>
      </c>
      <c r="I667" s="14">
        <v>4.0209999999999999</v>
      </c>
      <c r="J667" s="14">
        <v>5.3419999999999996</v>
      </c>
      <c r="K667" s="14">
        <v>8.8490000000000002</v>
      </c>
      <c r="L667" s="14">
        <v>3.83</v>
      </c>
      <c r="M667" s="14">
        <v>6.3339999999999996</v>
      </c>
      <c r="N667" s="14">
        <v>39.557000000000002</v>
      </c>
      <c r="O667" s="14">
        <v>64.38</v>
      </c>
      <c r="P667" s="14">
        <v>18.574999999999999</v>
      </c>
      <c r="Q667" s="14">
        <v>41.424999999999997</v>
      </c>
      <c r="R667" s="14">
        <v>74.703999999999994</v>
      </c>
      <c r="S667" s="14">
        <v>83.364000000000004</v>
      </c>
      <c r="T667" s="14">
        <v>79.043999999999997</v>
      </c>
      <c r="U667" s="14">
        <v>28.085999999999999</v>
      </c>
      <c r="V667" s="14">
        <v>27.893999999999998</v>
      </c>
      <c r="W667" s="14">
        <v>27.99</v>
      </c>
      <c r="X667" s="14">
        <v>12.632</v>
      </c>
      <c r="Y667" s="14">
        <v>1.7869999999999999</v>
      </c>
      <c r="Z667" s="14">
        <v>7.1970000000000001</v>
      </c>
      <c r="AA667" s="14">
        <v>100.54600000000001</v>
      </c>
      <c r="AB667" s="14">
        <v>68.619</v>
      </c>
      <c r="AC667" s="14">
        <v>84.546000000000006</v>
      </c>
      <c r="AD667" s="14">
        <v>458.03699999999998</v>
      </c>
      <c r="AE667" s="14">
        <v>413.37299999999999</v>
      </c>
      <c r="AF667" s="14">
        <v>435.78199999999998</v>
      </c>
      <c r="AG667" s="14">
        <v>9.875</v>
      </c>
      <c r="AH667" s="19">
        <v>13.8580931263858</v>
      </c>
      <c r="AI667" s="19">
        <v>3.51803641723171</v>
      </c>
      <c r="AJ667" s="19">
        <v>8.7948195792630894</v>
      </c>
      <c r="AK667" s="14">
        <v>11.286</v>
      </c>
      <c r="AL667" s="14">
        <v>2.5529999999999999</v>
      </c>
      <c r="AM667" s="14">
        <v>6.91</v>
      </c>
      <c r="AN667" s="14">
        <v>56.621000000000002</v>
      </c>
      <c r="AO667" s="14">
        <v>50.234999999999999</v>
      </c>
      <c r="AP667" s="14">
        <v>53.453000000000003</v>
      </c>
      <c r="AQ667" s="14">
        <v>2.3730000000000002</v>
      </c>
      <c r="AR667" s="14">
        <v>1.34</v>
      </c>
      <c r="AS667" s="14">
        <v>1.855</v>
      </c>
      <c r="AT667" s="14">
        <v>4.4249999999999998</v>
      </c>
      <c r="AU667" s="14">
        <v>0.70199999999999996</v>
      </c>
      <c r="AV667" s="14">
        <v>2.5590000000000002</v>
      </c>
      <c r="AW667" s="14">
        <v>591.47799999999995</v>
      </c>
      <c r="AX667" s="14">
        <v>496.86399999999998</v>
      </c>
      <c r="AY667" s="14">
        <v>544.22299999999996</v>
      </c>
      <c r="AZ667" s="14">
        <v>5.915</v>
      </c>
      <c r="BA667" s="14">
        <v>4.9690000000000003</v>
      </c>
      <c r="BB667" s="14">
        <v>5.4420000000000002</v>
      </c>
      <c r="BC667" s="14">
        <v>6.0289999999999999</v>
      </c>
      <c r="BD667" s="14">
        <v>2.8370000000000002</v>
      </c>
      <c r="BE667" s="14">
        <v>11.763</v>
      </c>
      <c r="BF667" s="14">
        <v>13.388</v>
      </c>
      <c r="BG667" s="14">
        <v>36.932000000000002</v>
      </c>
      <c r="BH667" s="15">
        <v>8.088194559858179</v>
      </c>
    </row>
    <row r="668" spans="1:60" ht="15.75" x14ac:dyDescent="0.25">
      <c r="A668" s="21">
        <v>2018</v>
      </c>
      <c r="B668" t="s">
        <v>7</v>
      </c>
      <c r="C668" s="14">
        <v>12.051</v>
      </c>
      <c r="D668" s="14">
        <v>3.2290000000000001</v>
      </c>
      <c r="E668" s="14">
        <v>7.601</v>
      </c>
      <c r="F668" s="14">
        <v>13.827</v>
      </c>
      <c r="G668" s="14">
        <v>14.288</v>
      </c>
      <c r="H668" s="14">
        <v>6.2990000000000004</v>
      </c>
      <c r="I668" s="14">
        <v>4.5750000000000002</v>
      </c>
      <c r="J668" s="14">
        <v>5.4290000000000003</v>
      </c>
      <c r="K668" s="14">
        <v>7.9420000000000002</v>
      </c>
      <c r="L668" s="14">
        <v>4.5750000000000002</v>
      </c>
      <c r="M668" s="14">
        <v>6.2439999999999998</v>
      </c>
      <c r="N668" s="14">
        <v>52.27</v>
      </c>
      <c r="O668" s="14">
        <v>217.18299999999999</v>
      </c>
      <c r="P668" s="14">
        <v>39.287999999999997</v>
      </c>
      <c r="Q668" s="14">
        <v>127.453</v>
      </c>
      <c r="R668" s="14">
        <v>72.028999999999996</v>
      </c>
      <c r="S668" s="14">
        <v>65.66</v>
      </c>
      <c r="T668" s="14">
        <v>68.816000000000003</v>
      </c>
      <c r="U668" s="14">
        <v>13.42</v>
      </c>
      <c r="V668" s="14">
        <v>11.84</v>
      </c>
      <c r="W668" s="14">
        <v>12.622999999999999</v>
      </c>
      <c r="X668" s="14">
        <v>153.37</v>
      </c>
      <c r="Y668" s="14">
        <v>18.568000000000001</v>
      </c>
      <c r="Z668" s="14">
        <v>85.376000000000005</v>
      </c>
      <c r="AA668" s="14">
        <v>111.741</v>
      </c>
      <c r="AB668" s="14">
        <v>73.463999999999999</v>
      </c>
      <c r="AC668" s="14">
        <v>92.433999999999997</v>
      </c>
      <c r="AD668" s="14">
        <v>479.00700000000001</v>
      </c>
      <c r="AE668" s="14">
        <v>374.31400000000002</v>
      </c>
      <c r="AF668" s="14">
        <v>426.2</v>
      </c>
      <c r="AG668" s="14">
        <v>13.694000000000001</v>
      </c>
      <c r="AH668" s="19">
        <v>15.2930921102938</v>
      </c>
      <c r="AI668" s="19">
        <v>2.3508945153631</v>
      </c>
      <c r="AJ668" s="19">
        <v>8.9013077182078195</v>
      </c>
      <c r="AK668" s="14">
        <v>12.051</v>
      </c>
      <c r="AL668" s="14">
        <v>1.8839999999999999</v>
      </c>
      <c r="AM668" s="14">
        <v>6.9219999999999997</v>
      </c>
      <c r="AN668" s="14">
        <v>62.716999999999999</v>
      </c>
      <c r="AO668" s="14">
        <v>43.325000000000003</v>
      </c>
      <c r="AP668" s="14">
        <v>52.936</v>
      </c>
      <c r="AQ668" s="14">
        <v>3.8340000000000001</v>
      </c>
      <c r="AR668" s="14">
        <v>0</v>
      </c>
      <c r="AS668" s="14">
        <v>1.9</v>
      </c>
      <c r="AT668" s="14">
        <v>14.515000000000001</v>
      </c>
      <c r="AU668" s="14">
        <v>4.306</v>
      </c>
      <c r="AV668" s="14">
        <v>9.3659999999999997</v>
      </c>
      <c r="AW668" s="14">
        <v>764.93299999999999</v>
      </c>
      <c r="AX668" s="14">
        <v>468.22899999999998</v>
      </c>
      <c r="AY668" s="14">
        <v>615.27599999999995</v>
      </c>
      <c r="AZ668" s="14">
        <v>7.649</v>
      </c>
      <c r="BA668" s="14">
        <v>4.6820000000000004</v>
      </c>
      <c r="BB668" s="14">
        <v>6.1529999999999996</v>
      </c>
      <c r="BC668" s="14">
        <v>8.6809999999999992</v>
      </c>
      <c r="BD668" s="14">
        <v>0</v>
      </c>
      <c r="BE668" s="14">
        <v>9.3740000000000006</v>
      </c>
      <c r="BF668" s="14">
        <v>11.416</v>
      </c>
      <c r="BG668" s="14">
        <v>18.562999999999999</v>
      </c>
      <c r="BH668" s="15">
        <v>5.5689623166883235</v>
      </c>
    </row>
    <row r="669" spans="1:60" ht="15.75" x14ac:dyDescent="0.25">
      <c r="A669" s="21">
        <v>2018</v>
      </c>
      <c r="B669" t="s">
        <v>8</v>
      </c>
      <c r="C669" s="14">
        <v>6.8280000000000003</v>
      </c>
      <c r="D669" s="14">
        <v>1.371</v>
      </c>
      <c r="E669" s="14">
        <v>4.048</v>
      </c>
      <c r="F669" s="14">
        <v>19.963000000000001</v>
      </c>
      <c r="G669" s="14">
        <v>11.500999999999999</v>
      </c>
      <c r="H669" s="14">
        <v>3.177</v>
      </c>
      <c r="I669" s="14">
        <v>2.6720000000000002</v>
      </c>
      <c r="J669" s="14">
        <v>2.92</v>
      </c>
      <c r="K669" s="14">
        <v>3.8340000000000001</v>
      </c>
      <c r="L669" s="14">
        <v>2.5310000000000001</v>
      </c>
      <c r="M669" s="14">
        <v>3.17</v>
      </c>
      <c r="N669" s="14">
        <v>51.337000000000003</v>
      </c>
      <c r="O669" s="14">
        <v>46.155000000000001</v>
      </c>
      <c r="P669" s="14">
        <v>10.02</v>
      </c>
      <c r="Q669" s="14">
        <v>27.745000000000001</v>
      </c>
      <c r="R669" s="14">
        <v>61.71</v>
      </c>
      <c r="S669" s="14">
        <v>77.382000000000005</v>
      </c>
      <c r="T669" s="14">
        <v>69.694000000000003</v>
      </c>
      <c r="U669" s="14">
        <v>14.679</v>
      </c>
      <c r="V669" s="14">
        <v>14.555</v>
      </c>
      <c r="W669" s="14">
        <v>14.616</v>
      </c>
      <c r="X669" s="14">
        <v>17.271999999999998</v>
      </c>
      <c r="Y669" s="14">
        <v>1.4410000000000001</v>
      </c>
      <c r="Z669" s="14">
        <v>9.2070000000000007</v>
      </c>
      <c r="AA669" s="14">
        <v>67.991</v>
      </c>
      <c r="AB669" s="14">
        <v>52.209000000000003</v>
      </c>
      <c r="AC669" s="14">
        <v>59.95</v>
      </c>
      <c r="AD669" s="14">
        <v>389.10399999999998</v>
      </c>
      <c r="AE669" s="14">
        <v>341.30900000000003</v>
      </c>
      <c r="AF669" s="14">
        <v>364.78899999999999</v>
      </c>
      <c r="AG669" s="14">
        <v>10.407</v>
      </c>
      <c r="AH669" s="19">
        <v>4.8794068937408701</v>
      </c>
      <c r="AI669" s="19">
        <v>0.84340183318074002</v>
      </c>
      <c r="AJ669" s="19">
        <v>2.8404840942359</v>
      </c>
      <c r="AK669" s="14">
        <v>4.4550000000000001</v>
      </c>
      <c r="AL669" s="14">
        <v>0.879</v>
      </c>
      <c r="AM669" s="14">
        <v>2.633</v>
      </c>
      <c r="AN669" s="14">
        <v>71.349999999999994</v>
      </c>
      <c r="AO669" s="14">
        <v>56.146000000000001</v>
      </c>
      <c r="AP669" s="14">
        <v>63.622</v>
      </c>
      <c r="AQ669" s="14">
        <v>3.4689999999999999</v>
      </c>
      <c r="AR669" s="14">
        <v>1.8280000000000001</v>
      </c>
      <c r="AS669" s="14">
        <v>2.633</v>
      </c>
      <c r="AT669" s="14">
        <v>6.2080000000000002</v>
      </c>
      <c r="AU669" s="14">
        <v>2.0739999999999998</v>
      </c>
      <c r="AV669" s="14">
        <v>4.1020000000000003</v>
      </c>
      <c r="AW669" s="14">
        <v>538.99800000000005</v>
      </c>
      <c r="AX669" s="14">
        <v>439.43299999999999</v>
      </c>
      <c r="AY669" s="14">
        <v>488.32600000000002</v>
      </c>
      <c r="AZ669" s="14">
        <v>5.39</v>
      </c>
      <c r="BA669" s="14">
        <v>4.3940000000000001</v>
      </c>
      <c r="BB669" s="14">
        <v>4.883</v>
      </c>
      <c r="BC669" s="14">
        <v>38.951999999999998</v>
      </c>
      <c r="BD669" s="14">
        <v>21.824999999999999</v>
      </c>
      <c r="BE669" s="14">
        <v>16.727</v>
      </c>
      <c r="BF669" s="14">
        <v>19.286999999999999</v>
      </c>
      <c r="BG669" s="14">
        <v>57.706000000000003</v>
      </c>
      <c r="BH669" s="15">
        <v>6.0813660138939234</v>
      </c>
    </row>
    <row r="670" spans="1:60" ht="15.75" x14ac:dyDescent="0.25">
      <c r="A670" s="21">
        <v>2018</v>
      </c>
      <c r="B670" t="s">
        <v>9</v>
      </c>
      <c r="C670" s="14">
        <v>16.423999999999999</v>
      </c>
      <c r="D670" s="14">
        <v>4.6319999999999997</v>
      </c>
      <c r="E670" s="14">
        <v>10.494</v>
      </c>
      <c r="F670" s="14">
        <v>10.412000000000001</v>
      </c>
      <c r="G670" s="14">
        <v>26.975000000000001</v>
      </c>
      <c r="H670" s="14">
        <v>7.7</v>
      </c>
      <c r="I670" s="14">
        <v>5.59</v>
      </c>
      <c r="J670" s="14">
        <v>6.6390000000000002</v>
      </c>
      <c r="K670" s="14">
        <v>13.355</v>
      </c>
      <c r="L670" s="14">
        <v>6.8140000000000001</v>
      </c>
      <c r="M670" s="14">
        <v>10.066000000000001</v>
      </c>
      <c r="N670" s="14">
        <v>45.685000000000002</v>
      </c>
      <c r="O670" s="14">
        <v>172.15600000000001</v>
      </c>
      <c r="P670" s="14">
        <v>33.753</v>
      </c>
      <c r="Q670" s="14">
        <v>102.586</v>
      </c>
      <c r="R670" s="14">
        <v>57.457000000000001</v>
      </c>
      <c r="S670" s="14">
        <v>64.257999999999996</v>
      </c>
      <c r="T670" s="14">
        <v>60.904000000000003</v>
      </c>
      <c r="U670" s="14">
        <v>17.393000000000001</v>
      </c>
      <c r="V670" s="14">
        <v>22.094000000000001</v>
      </c>
      <c r="W670" s="14">
        <v>19.757000000000001</v>
      </c>
      <c r="X670" s="14">
        <v>96.498000000000005</v>
      </c>
      <c r="Y670" s="14">
        <v>10.914</v>
      </c>
      <c r="Z670" s="14">
        <v>53.488</v>
      </c>
      <c r="AA670" s="14">
        <v>106.999</v>
      </c>
      <c r="AB670" s="14">
        <v>73.254999999999995</v>
      </c>
      <c r="AC670" s="14">
        <v>90.057000000000002</v>
      </c>
      <c r="AD670" s="14">
        <v>502.03699999999998</v>
      </c>
      <c r="AE670" s="14">
        <v>422.279</v>
      </c>
      <c r="AF670" s="14">
        <v>462.06400000000002</v>
      </c>
      <c r="AG670" s="14">
        <v>11.523999999999999</v>
      </c>
      <c r="AH670" s="19">
        <v>18.654524089306701</v>
      </c>
      <c r="AI670" s="19">
        <v>5.3095787835299904</v>
      </c>
      <c r="AJ670" s="19">
        <v>12.0896785488804</v>
      </c>
      <c r="AK670" s="14">
        <v>16.100999999999999</v>
      </c>
      <c r="AL670" s="14">
        <v>3.5139999999999998</v>
      </c>
      <c r="AM670" s="14">
        <v>9.7710000000000008</v>
      </c>
      <c r="AN670" s="14">
        <v>77.811999999999998</v>
      </c>
      <c r="AO670" s="14">
        <v>60.478000000000002</v>
      </c>
      <c r="AP670" s="14">
        <v>69.122</v>
      </c>
      <c r="AQ670" s="14">
        <v>3.5</v>
      </c>
      <c r="AR670" s="14">
        <v>0.95799999999999996</v>
      </c>
      <c r="AS670" s="14">
        <v>2.222</v>
      </c>
      <c r="AT670" s="14">
        <v>6.1390000000000002</v>
      </c>
      <c r="AU670" s="14">
        <v>1.171</v>
      </c>
      <c r="AV670" s="14">
        <v>3.641</v>
      </c>
      <c r="AW670" s="14">
        <v>756.47500000000002</v>
      </c>
      <c r="AX670" s="14">
        <v>520.71500000000003</v>
      </c>
      <c r="AY670" s="14">
        <v>638.10900000000004</v>
      </c>
      <c r="AZ670" s="14">
        <v>7.5650000000000004</v>
      </c>
      <c r="BA670" s="14">
        <v>5.2069999999999999</v>
      </c>
      <c r="BB670" s="14">
        <v>6.3810000000000002</v>
      </c>
      <c r="BC670" s="14">
        <v>12.683</v>
      </c>
      <c r="BD670" s="14">
        <v>6.5039999999999996</v>
      </c>
      <c r="BE670" s="14">
        <v>13.776</v>
      </c>
      <c r="BF670" s="14">
        <v>16.914999999999999</v>
      </c>
      <c r="BG670" s="14">
        <v>52.313000000000002</v>
      </c>
      <c r="BH670" s="15">
        <v>8.4921617521404773</v>
      </c>
    </row>
    <row r="671" spans="1:60" ht="15.75" x14ac:dyDescent="0.25">
      <c r="A671" s="21">
        <v>2018</v>
      </c>
      <c r="B671" t="s">
        <v>34</v>
      </c>
      <c r="C671" s="14">
        <v>6.3479999999999999</v>
      </c>
      <c r="D671" s="14">
        <v>2.0459999999999998</v>
      </c>
      <c r="E671" s="14">
        <v>4.109</v>
      </c>
      <c r="F671" s="14">
        <v>8.875</v>
      </c>
      <c r="G671" s="14">
        <v>25.695</v>
      </c>
      <c r="H671" s="14">
        <v>8.2100000000000009</v>
      </c>
      <c r="I671" s="14">
        <v>7.11</v>
      </c>
      <c r="J671" s="14">
        <v>7.6369999999999996</v>
      </c>
      <c r="K671" s="14">
        <v>7.9630000000000001</v>
      </c>
      <c r="L671" s="14">
        <v>6.593</v>
      </c>
      <c r="M671" s="14">
        <v>7.25</v>
      </c>
      <c r="N671" s="14">
        <v>45.43</v>
      </c>
      <c r="O671" s="14">
        <v>68.191000000000003</v>
      </c>
      <c r="P671" s="14">
        <v>14.778</v>
      </c>
      <c r="Q671" s="14">
        <v>40.393000000000001</v>
      </c>
      <c r="R671" s="14">
        <v>105.271</v>
      </c>
      <c r="S671" s="14">
        <v>92.43</v>
      </c>
      <c r="T671" s="14">
        <v>98.587999999999994</v>
      </c>
      <c r="U671" s="14">
        <v>21.690999999999999</v>
      </c>
      <c r="V671" s="14">
        <v>27.407</v>
      </c>
      <c r="W671" s="14">
        <v>24.666</v>
      </c>
      <c r="X671" s="14">
        <v>27.007000000000001</v>
      </c>
      <c r="Y671" s="14">
        <v>2.6869999999999998</v>
      </c>
      <c r="Z671" s="14">
        <v>14.35</v>
      </c>
      <c r="AA671" s="14">
        <v>122.991</v>
      </c>
      <c r="AB671" s="14">
        <v>117.85299999999999</v>
      </c>
      <c r="AC671" s="14">
        <v>120.31699999999999</v>
      </c>
      <c r="AD671" s="14">
        <v>591.17999999999995</v>
      </c>
      <c r="AE671" s="14">
        <v>557.93100000000004</v>
      </c>
      <c r="AF671" s="14">
        <v>573.92899999999997</v>
      </c>
      <c r="AG671" s="14">
        <v>14.154</v>
      </c>
      <c r="AH671" s="19">
        <v>5.1075818019548596</v>
      </c>
      <c r="AI671" s="19">
        <v>2.3482252251878899</v>
      </c>
      <c r="AJ671" s="19">
        <v>3.7467394851162501</v>
      </c>
      <c r="AK671" s="14">
        <v>3.746</v>
      </c>
      <c r="AL671" s="14">
        <v>1.24</v>
      </c>
      <c r="AM671" s="14">
        <v>2.4420000000000002</v>
      </c>
      <c r="AN671" s="14">
        <v>70.725999999999999</v>
      </c>
      <c r="AO671" s="14">
        <v>59.442999999999998</v>
      </c>
      <c r="AP671" s="14">
        <v>64.864999999999995</v>
      </c>
      <c r="AQ671" s="14">
        <v>0.98699999999999999</v>
      </c>
      <c r="AR671" s="14">
        <v>0.45500000000000002</v>
      </c>
      <c r="AS671" s="14">
        <v>0.71</v>
      </c>
      <c r="AT671" s="14">
        <v>8.2769999999999992</v>
      </c>
      <c r="AU671" s="14">
        <v>0.82699999999999996</v>
      </c>
      <c r="AV671" s="14">
        <v>4.4000000000000004</v>
      </c>
      <c r="AW671" s="14">
        <v>731.08399999999995</v>
      </c>
      <c r="AX671" s="14">
        <v>632.77200000000005</v>
      </c>
      <c r="AY671" s="14">
        <v>679.98299999999995</v>
      </c>
      <c r="AZ671" s="14">
        <v>7.3109999999999999</v>
      </c>
      <c r="BA671" s="14">
        <v>6.3280000000000003</v>
      </c>
      <c r="BB671" s="14">
        <v>6.8</v>
      </c>
      <c r="BC671" s="14">
        <v>13.859</v>
      </c>
      <c r="BD671" s="14">
        <v>3.3759999999999999</v>
      </c>
      <c r="BE671" s="14">
        <v>12.083</v>
      </c>
      <c r="BF671" s="14">
        <v>14.035</v>
      </c>
      <c r="BG671" s="14">
        <v>34.494999999999997</v>
      </c>
      <c r="BH671" s="15">
        <v>7.9142150340518223</v>
      </c>
    </row>
    <row r="672" spans="1:60" ht="15.75" x14ac:dyDescent="0.25">
      <c r="A672" s="21">
        <v>2018</v>
      </c>
      <c r="B672" t="s">
        <v>10</v>
      </c>
      <c r="C672" s="14">
        <v>20.824000000000002</v>
      </c>
      <c r="D672" s="14">
        <v>5.1840000000000002</v>
      </c>
      <c r="E672" s="14">
        <v>12.926</v>
      </c>
      <c r="F672" s="14">
        <v>11.832000000000001</v>
      </c>
      <c r="G672" s="14">
        <v>19.652999999999999</v>
      </c>
      <c r="H672" s="14">
        <v>6.8310000000000004</v>
      </c>
      <c r="I672" s="14">
        <v>5.4</v>
      </c>
      <c r="J672" s="14">
        <v>6.1079999999999997</v>
      </c>
      <c r="K672" s="14">
        <v>7.6029999999999998</v>
      </c>
      <c r="L672" s="14">
        <v>5.0759999999999996</v>
      </c>
      <c r="M672" s="14">
        <v>6.327</v>
      </c>
      <c r="N672" s="14">
        <v>43.790999999999997</v>
      </c>
      <c r="O672" s="14">
        <v>81.974999999999994</v>
      </c>
      <c r="P672" s="14">
        <v>20.736000000000001</v>
      </c>
      <c r="Q672" s="14">
        <v>51.05</v>
      </c>
      <c r="R672" s="14">
        <v>56.412999999999997</v>
      </c>
      <c r="S672" s="14">
        <v>61.344000000000001</v>
      </c>
      <c r="T672" s="14">
        <v>58.902999999999999</v>
      </c>
      <c r="U672" s="14">
        <v>13.773</v>
      </c>
      <c r="V672" s="14">
        <v>16.632000000000001</v>
      </c>
      <c r="W672" s="14">
        <v>15.217000000000001</v>
      </c>
      <c r="X672" s="14">
        <v>17.739000000000001</v>
      </c>
      <c r="Y672" s="14">
        <v>2.16</v>
      </c>
      <c r="Z672" s="14">
        <v>9.8719999999999999</v>
      </c>
      <c r="AA672" s="14">
        <v>117.67400000000001</v>
      </c>
      <c r="AB672" s="14">
        <v>91.043999999999997</v>
      </c>
      <c r="AC672" s="14">
        <v>104.226</v>
      </c>
      <c r="AD672" s="14">
        <v>431.91300000000001</v>
      </c>
      <c r="AE672" s="14">
        <v>375.84100000000001</v>
      </c>
      <c r="AF672" s="14">
        <v>403.59699999999998</v>
      </c>
      <c r="AG672" s="14">
        <v>10.577</v>
      </c>
      <c r="AH672" s="19">
        <v>14.846399154349101</v>
      </c>
      <c r="AI672" s="19">
        <v>2.7402932722755402</v>
      </c>
      <c r="AJ672" s="19">
        <v>8.8693262619247299</v>
      </c>
      <c r="AK672" s="14">
        <v>11.128</v>
      </c>
      <c r="AL672" s="14">
        <v>2.2679999999999998</v>
      </c>
      <c r="AM672" s="14">
        <v>6.6539999999999999</v>
      </c>
      <c r="AN672" s="14">
        <v>54.209000000000003</v>
      </c>
      <c r="AO672" s="14">
        <v>46.655999999999999</v>
      </c>
      <c r="AP672" s="14">
        <v>50.503999999999998</v>
      </c>
      <c r="AQ672" s="14">
        <v>2.4239999999999999</v>
      </c>
      <c r="AR672" s="14">
        <v>1.296</v>
      </c>
      <c r="AS672" s="14">
        <v>1.8540000000000001</v>
      </c>
      <c r="AT672" s="14">
        <v>3.8559999999999999</v>
      </c>
      <c r="AU672" s="14">
        <v>0.75600000000000001</v>
      </c>
      <c r="AV672" s="14">
        <v>2.2909999999999999</v>
      </c>
      <c r="AW672" s="14">
        <v>570.52099999999996</v>
      </c>
      <c r="AX672" s="14">
        <v>446.041</v>
      </c>
      <c r="AY672" s="14">
        <v>507.82299999999998</v>
      </c>
      <c r="AZ672" s="14">
        <v>5.7050000000000001</v>
      </c>
      <c r="BA672" s="14">
        <v>4.46</v>
      </c>
      <c r="BB672" s="14">
        <v>5.0780000000000003</v>
      </c>
      <c r="BC672" s="14">
        <v>5.1689999999999996</v>
      </c>
      <c r="BD672" s="14">
        <v>0.57399999999999995</v>
      </c>
      <c r="BE672" s="14">
        <v>10.593</v>
      </c>
      <c r="BF672" s="14">
        <v>12.573</v>
      </c>
      <c r="BG672" s="14">
        <v>53.436</v>
      </c>
      <c r="BH672" s="15">
        <v>7.0723580813478346</v>
      </c>
    </row>
    <row r="673" spans="1:60" ht="15.75" x14ac:dyDescent="0.25">
      <c r="A673" s="21">
        <v>2018</v>
      </c>
      <c r="B673" t="s">
        <v>11</v>
      </c>
      <c r="C673" s="14">
        <v>23.16</v>
      </c>
      <c r="D673" s="14">
        <v>4.8479999999999999</v>
      </c>
      <c r="E673" s="14">
        <v>13.773</v>
      </c>
      <c r="F673" s="14">
        <v>8.9359999999999999</v>
      </c>
      <c r="G673" s="14">
        <v>19.428999999999998</v>
      </c>
      <c r="H673" s="14">
        <v>5.032</v>
      </c>
      <c r="I673" s="14">
        <v>4.1189999999999998</v>
      </c>
      <c r="J673" s="14">
        <v>4.5640000000000001</v>
      </c>
      <c r="K673" s="14">
        <v>6.0979999999999999</v>
      </c>
      <c r="L673" s="14">
        <v>3.6120000000000001</v>
      </c>
      <c r="M673" s="14">
        <v>4.8239999999999998</v>
      </c>
      <c r="N673" s="14">
        <v>40.686</v>
      </c>
      <c r="O673" s="14">
        <v>161.01900000000001</v>
      </c>
      <c r="P673" s="14">
        <v>25.919</v>
      </c>
      <c r="Q673" s="14">
        <v>91.768000000000001</v>
      </c>
      <c r="R673" s="14">
        <v>86.941000000000003</v>
      </c>
      <c r="S673" s="14">
        <v>90.463999999999999</v>
      </c>
      <c r="T673" s="14">
        <v>88.747</v>
      </c>
      <c r="U673" s="14">
        <v>13.363</v>
      </c>
      <c r="V673" s="14">
        <v>16.920000000000002</v>
      </c>
      <c r="W673" s="14">
        <v>15.186</v>
      </c>
      <c r="X673" s="14">
        <v>98.236999999999995</v>
      </c>
      <c r="Y673" s="14">
        <v>10.71</v>
      </c>
      <c r="Z673" s="14">
        <v>53.372</v>
      </c>
      <c r="AA673" s="14">
        <v>106.602</v>
      </c>
      <c r="AB673" s="14">
        <v>86.852000000000004</v>
      </c>
      <c r="AC673" s="14">
        <v>96.477999999999994</v>
      </c>
      <c r="AD673" s="14">
        <v>466.29500000000002</v>
      </c>
      <c r="AE673" s="14">
        <v>408.18200000000002</v>
      </c>
      <c r="AF673" s="14">
        <v>436.62</v>
      </c>
      <c r="AG673" s="14">
        <v>9.4309999999999992</v>
      </c>
      <c r="AH673" s="19">
        <v>16.8745072775707</v>
      </c>
      <c r="AI673" s="19">
        <v>4.2250359788220102</v>
      </c>
      <c r="AJ673" s="19">
        <v>10.554572416680401</v>
      </c>
      <c r="AK673" s="14">
        <v>13.663</v>
      </c>
      <c r="AL673" s="14">
        <v>2.9790000000000001</v>
      </c>
      <c r="AM673" s="14">
        <v>8.1859999999999999</v>
      </c>
      <c r="AN673" s="14">
        <v>54.183999999999997</v>
      </c>
      <c r="AO673" s="14">
        <v>47.497999999999998</v>
      </c>
      <c r="AP673" s="14">
        <v>50.773000000000003</v>
      </c>
      <c r="AQ673" s="14">
        <v>0.73299999999999998</v>
      </c>
      <c r="AR673" s="14">
        <v>0.28499999999999998</v>
      </c>
      <c r="AS673" s="14">
        <v>0.504</v>
      </c>
      <c r="AT673" s="14">
        <v>3.3319999999999999</v>
      </c>
      <c r="AU673" s="14">
        <v>0.44400000000000001</v>
      </c>
      <c r="AV673" s="14">
        <v>1.8520000000000001</v>
      </c>
      <c r="AW673" s="14">
        <v>684.79600000000005</v>
      </c>
      <c r="AX673" s="14">
        <v>485.49599999999998</v>
      </c>
      <c r="AY673" s="14">
        <v>582.76599999999996</v>
      </c>
      <c r="AZ673" s="14">
        <v>6.8479999999999999</v>
      </c>
      <c r="BA673" s="14">
        <v>4.8550000000000004</v>
      </c>
      <c r="BB673" s="14">
        <v>5.8280000000000003</v>
      </c>
      <c r="BC673" s="14">
        <v>12.965</v>
      </c>
      <c r="BD673" s="14">
        <v>5.5060000000000002</v>
      </c>
      <c r="BE673" s="14">
        <v>11.036</v>
      </c>
      <c r="BF673" s="14">
        <v>13.021000000000001</v>
      </c>
      <c r="BG673" s="14">
        <v>20.754000000000001</v>
      </c>
      <c r="BH673" s="15">
        <v>6.9210709161620994</v>
      </c>
    </row>
    <row r="674" spans="1:60" ht="15.75" x14ac:dyDescent="0.25">
      <c r="A674" s="21">
        <v>2018</v>
      </c>
      <c r="B674" t="s">
        <v>12</v>
      </c>
      <c r="C674" s="14">
        <v>10.77</v>
      </c>
      <c r="D674" s="14">
        <v>2.8410000000000002</v>
      </c>
      <c r="E674" s="14">
        <v>6.6740000000000004</v>
      </c>
      <c r="F674" s="14">
        <v>12.023</v>
      </c>
      <c r="G674" s="14">
        <v>14.571</v>
      </c>
      <c r="H674" s="14">
        <v>3.8380000000000001</v>
      </c>
      <c r="I674" s="14">
        <v>3.7519999999999998</v>
      </c>
      <c r="J674" s="14">
        <v>3.794</v>
      </c>
      <c r="K674" s="14">
        <v>3.9529999999999998</v>
      </c>
      <c r="L674" s="14">
        <v>3.484</v>
      </c>
      <c r="M674" s="14">
        <v>3.7109999999999999</v>
      </c>
      <c r="N674" s="14">
        <v>34.784999999999997</v>
      </c>
      <c r="O674" s="14">
        <v>151.13</v>
      </c>
      <c r="P674" s="14">
        <v>26.693000000000001</v>
      </c>
      <c r="Q674" s="14">
        <v>86.840999999999994</v>
      </c>
      <c r="R674" s="14">
        <v>77.055000000000007</v>
      </c>
      <c r="S674" s="14">
        <v>81.203999999999994</v>
      </c>
      <c r="T674" s="14">
        <v>79.197999999999993</v>
      </c>
      <c r="U674" s="14">
        <v>16.498999999999999</v>
      </c>
      <c r="V674" s="14">
        <v>18.867000000000001</v>
      </c>
      <c r="W674" s="14">
        <v>17.722999999999999</v>
      </c>
      <c r="X674" s="14">
        <v>106.73099999999999</v>
      </c>
      <c r="Y674" s="14">
        <v>11.846</v>
      </c>
      <c r="Z674" s="14">
        <v>57.709000000000003</v>
      </c>
      <c r="AA674" s="14">
        <v>78.143000000000001</v>
      </c>
      <c r="AB674" s="14">
        <v>58.101999999999997</v>
      </c>
      <c r="AC674" s="14">
        <v>67.789000000000001</v>
      </c>
      <c r="AD674" s="14">
        <v>389.11200000000002</v>
      </c>
      <c r="AE674" s="14">
        <v>336.12400000000002</v>
      </c>
      <c r="AF674" s="14">
        <v>361.76400000000001</v>
      </c>
      <c r="AG674" s="14">
        <v>8.3640000000000008</v>
      </c>
      <c r="AH674" s="19">
        <v>2.0030754912927899</v>
      </c>
      <c r="AI674" s="19">
        <v>1.7932153696489299</v>
      </c>
      <c r="AJ674" s="19">
        <v>1.8965385137662101</v>
      </c>
      <c r="AK674" s="14">
        <v>2.5209999999999999</v>
      </c>
      <c r="AL674" s="14">
        <v>1.018</v>
      </c>
      <c r="AM674" s="14">
        <v>1.7450000000000001</v>
      </c>
      <c r="AN674" s="14">
        <v>52.363</v>
      </c>
      <c r="AO674" s="14">
        <v>44.540999999999997</v>
      </c>
      <c r="AP674" s="14">
        <v>48.322000000000003</v>
      </c>
      <c r="AQ674" s="14">
        <v>3.4950000000000001</v>
      </c>
      <c r="AR674" s="14">
        <v>1.4470000000000001</v>
      </c>
      <c r="AS674" s="14">
        <v>2.4369999999999998</v>
      </c>
      <c r="AT674" s="14">
        <v>5.6139999999999999</v>
      </c>
      <c r="AU674" s="14">
        <v>1.8759999999999999</v>
      </c>
      <c r="AV674" s="14">
        <v>3.6829999999999998</v>
      </c>
      <c r="AW674" s="14">
        <v>606.41200000000003</v>
      </c>
      <c r="AX674" s="14">
        <v>419.36500000000001</v>
      </c>
      <c r="AY674" s="14">
        <v>509.80399999999997</v>
      </c>
      <c r="AZ674" s="14">
        <v>6.0640000000000001</v>
      </c>
      <c r="BA674" s="14">
        <v>4.194</v>
      </c>
      <c r="BB674" s="14">
        <v>5.0979999999999999</v>
      </c>
      <c r="BC674" s="14">
        <v>26.693000000000001</v>
      </c>
      <c r="BD674" s="14">
        <v>7.28</v>
      </c>
      <c r="BE674" s="14">
        <v>17.12</v>
      </c>
      <c r="BF674" s="14">
        <v>19.317</v>
      </c>
      <c r="BG674" s="14">
        <v>25.998000000000001</v>
      </c>
      <c r="BH674" s="15">
        <v>5.4985766096010602</v>
      </c>
    </row>
    <row r="675" spans="1:60" ht="15.75" x14ac:dyDescent="0.25">
      <c r="A675" s="21">
        <v>2018</v>
      </c>
      <c r="B675" t="s">
        <v>13</v>
      </c>
      <c r="C675" s="14">
        <v>16.079999999999998</v>
      </c>
      <c r="D675" s="14">
        <v>4.3049999999999997</v>
      </c>
      <c r="E675" s="14">
        <v>9.9879999999999995</v>
      </c>
      <c r="F675" s="14">
        <v>8.9619999999999997</v>
      </c>
      <c r="G675" s="14">
        <v>14.715</v>
      </c>
      <c r="H675" s="14">
        <v>5.1559999999999997</v>
      </c>
      <c r="I675" s="14">
        <v>3.7349999999999999</v>
      </c>
      <c r="J675" s="14">
        <v>4.4210000000000003</v>
      </c>
      <c r="K675" s="14">
        <v>4.5460000000000003</v>
      </c>
      <c r="L675" s="14">
        <v>3.2290000000000001</v>
      </c>
      <c r="M675" s="14">
        <v>3.8639999999999999</v>
      </c>
      <c r="N675" s="14">
        <v>39.265999999999998</v>
      </c>
      <c r="O675" s="14">
        <v>72.052999999999997</v>
      </c>
      <c r="P675" s="14">
        <v>20.448</v>
      </c>
      <c r="Q675" s="14">
        <v>45.356999999999999</v>
      </c>
      <c r="R675" s="14">
        <v>74.834999999999994</v>
      </c>
      <c r="S675" s="14">
        <v>74.131</v>
      </c>
      <c r="T675" s="14">
        <v>74.471000000000004</v>
      </c>
      <c r="U675" s="14">
        <v>16.283000000000001</v>
      </c>
      <c r="V675" s="14">
        <v>17.029</v>
      </c>
      <c r="W675" s="14">
        <v>16.669</v>
      </c>
      <c r="X675" s="14">
        <v>17.978999999999999</v>
      </c>
      <c r="Y675" s="14">
        <v>3.2290000000000001</v>
      </c>
      <c r="Z675" s="14">
        <v>10.349</v>
      </c>
      <c r="AA675" s="14">
        <v>100.413</v>
      </c>
      <c r="AB675" s="14">
        <v>80.650999999999996</v>
      </c>
      <c r="AC675" s="14">
        <v>90.19</v>
      </c>
      <c r="AD675" s="14">
        <v>463.46100000000001</v>
      </c>
      <c r="AE675" s="14">
        <v>394.90100000000001</v>
      </c>
      <c r="AF675" s="14">
        <v>428.02699999999999</v>
      </c>
      <c r="AG675" s="14">
        <v>10.177</v>
      </c>
      <c r="AH675" s="19">
        <v>4.4854112000717699</v>
      </c>
      <c r="AI675" s="19">
        <v>3.1374865041940798</v>
      </c>
      <c r="AJ675" s="19">
        <v>3.8072138344864901</v>
      </c>
      <c r="AK675" s="14">
        <v>5.6989999999999998</v>
      </c>
      <c r="AL675" s="14">
        <v>1.583</v>
      </c>
      <c r="AM675" s="14">
        <v>3.57</v>
      </c>
      <c r="AN675" s="14">
        <v>50.817</v>
      </c>
      <c r="AO675" s="14">
        <v>40.959000000000003</v>
      </c>
      <c r="AP675" s="14">
        <v>45.716999999999999</v>
      </c>
      <c r="AQ675" s="14">
        <v>0.67800000000000005</v>
      </c>
      <c r="AR675" s="14">
        <v>0.56999999999999995</v>
      </c>
      <c r="AS675" s="14">
        <v>0.622</v>
      </c>
      <c r="AT675" s="14">
        <v>4.274</v>
      </c>
      <c r="AU675" s="14">
        <v>0.63300000000000001</v>
      </c>
      <c r="AV675" s="14">
        <v>2.391</v>
      </c>
      <c r="AW675" s="14">
        <v>589.65499999999997</v>
      </c>
      <c r="AX675" s="14">
        <v>459.15600000000001</v>
      </c>
      <c r="AY675" s="14">
        <v>522.17899999999997</v>
      </c>
      <c r="AZ675" s="14">
        <v>5.8970000000000002</v>
      </c>
      <c r="BA675" s="14">
        <v>4.5919999999999996</v>
      </c>
      <c r="BB675" s="14">
        <v>5.2220000000000004</v>
      </c>
      <c r="BC675" s="14">
        <v>8.7840000000000007</v>
      </c>
      <c r="BD675" s="14">
        <v>3.194</v>
      </c>
      <c r="BE675" s="14">
        <v>16.545999999999999</v>
      </c>
      <c r="BF675" s="14">
        <v>18.867999999999999</v>
      </c>
      <c r="BG675" s="14">
        <v>31.559000000000001</v>
      </c>
      <c r="BH675" s="15">
        <v>7.0332048420910258</v>
      </c>
    </row>
    <row r="676" spans="1:60" ht="15.75" x14ac:dyDescent="0.25">
      <c r="A676" s="21">
        <v>2018</v>
      </c>
      <c r="B676" t="s">
        <v>14</v>
      </c>
      <c r="C676" s="14">
        <v>16.837</v>
      </c>
      <c r="D676" s="14">
        <v>4.6429999999999998</v>
      </c>
      <c r="E676" s="14">
        <v>10.654</v>
      </c>
      <c r="F676" s="14">
        <v>7.8620000000000001</v>
      </c>
      <c r="G676" s="14">
        <v>24.091999999999999</v>
      </c>
      <c r="H676" s="14">
        <v>7.7240000000000002</v>
      </c>
      <c r="I676" s="14">
        <v>5.4249999999999998</v>
      </c>
      <c r="J676" s="14">
        <v>6.5579999999999998</v>
      </c>
      <c r="K676" s="14">
        <v>7.7</v>
      </c>
      <c r="L676" s="14">
        <v>5.7329999999999997</v>
      </c>
      <c r="M676" s="14">
        <v>6.702</v>
      </c>
      <c r="N676" s="14">
        <v>55.356000000000002</v>
      </c>
      <c r="O676" s="14">
        <v>111.521</v>
      </c>
      <c r="P676" s="14">
        <v>22.125</v>
      </c>
      <c r="Q676" s="14">
        <v>66.204999999999998</v>
      </c>
      <c r="R676" s="14">
        <v>68.394000000000005</v>
      </c>
      <c r="S676" s="14">
        <v>62.869</v>
      </c>
      <c r="T676" s="14">
        <v>65.593000000000004</v>
      </c>
      <c r="U676" s="14">
        <v>15.643000000000001</v>
      </c>
      <c r="V676" s="14">
        <v>17.245000000000001</v>
      </c>
      <c r="W676" s="14">
        <v>16.454999999999998</v>
      </c>
      <c r="X676" s="14">
        <v>48.975000000000001</v>
      </c>
      <c r="Y676" s="14">
        <v>5.14</v>
      </c>
      <c r="Z676" s="14">
        <v>26.760999999999999</v>
      </c>
      <c r="AA676" s="14">
        <v>90.153000000000006</v>
      </c>
      <c r="AB676" s="14">
        <v>67.156999999999996</v>
      </c>
      <c r="AC676" s="14">
        <v>78.492999999999995</v>
      </c>
      <c r="AD676" s="14">
        <v>462.97</v>
      </c>
      <c r="AE676" s="14">
        <v>395.05399999999997</v>
      </c>
      <c r="AF676" s="14">
        <v>428.58100000000002</v>
      </c>
      <c r="AG676" s="14">
        <v>13.499000000000001</v>
      </c>
      <c r="AH676" s="19">
        <v>12.138972765818799</v>
      </c>
      <c r="AI676" s="19">
        <v>4.6823468736852103</v>
      </c>
      <c r="AJ676" s="19">
        <v>8.4632396010034103</v>
      </c>
      <c r="AK676" s="14">
        <v>12.28</v>
      </c>
      <c r="AL676" s="14">
        <v>2.9849999999999999</v>
      </c>
      <c r="AM676" s="14">
        <v>7.5670000000000002</v>
      </c>
      <c r="AN676" s="14">
        <v>73.656999999999996</v>
      </c>
      <c r="AO676" s="14">
        <v>62.585000000000001</v>
      </c>
      <c r="AP676" s="14">
        <v>68.078999999999994</v>
      </c>
      <c r="AQ676" s="14">
        <v>1.5349999999999999</v>
      </c>
      <c r="AR676" s="14">
        <v>0.68700000000000006</v>
      </c>
      <c r="AS676" s="14">
        <v>1.105</v>
      </c>
      <c r="AT676" s="14">
        <v>7.7729999999999997</v>
      </c>
      <c r="AU676" s="14">
        <v>0.995</v>
      </c>
      <c r="AV676" s="14">
        <v>4.3360000000000003</v>
      </c>
      <c r="AW676" s="14">
        <v>650.85299999999995</v>
      </c>
      <c r="AX676" s="14">
        <v>482.70100000000002</v>
      </c>
      <c r="AY676" s="14">
        <v>565.68899999999996</v>
      </c>
      <c r="AZ676" s="14">
        <v>6.5090000000000003</v>
      </c>
      <c r="BA676" s="14">
        <v>4.827</v>
      </c>
      <c r="BB676" s="14">
        <v>5.657</v>
      </c>
      <c r="BC676" s="14">
        <v>8.6460000000000008</v>
      </c>
      <c r="BD676" s="14">
        <v>3.5680000000000001</v>
      </c>
      <c r="BE676" s="14">
        <v>11.202</v>
      </c>
      <c r="BF676" s="14">
        <v>13.224</v>
      </c>
      <c r="BG676" s="14">
        <v>29.984999999999999</v>
      </c>
      <c r="BH676" s="15">
        <v>7.6192672894322069</v>
      </c>
    </row>
    <row r="677" spans="1:60" ht="15.75" x14ac:dyDescent="0.25">
      <c r="A677" s="21">
        <v>2018</v>
      </c>
      <c r="B677" t="s">
        <v>15</v>
      </c>
      <c r="C677" s="14">
        <v>10.851000000000001</v>
      </c>
      <c r="D677" s="14">
        <v>2.629</v>
      </c>
      <c r="E677" s="14">
        <v>6.6390000000000002</v>
      </c>
      <c r="F677" s="14">
        <v>10.231999999999999</v>
      </c>
      <c r="G677" s="14">
        <v>16.367000000000001</v>
      </c>
      <c r="H677" s="14">
        <v>4.7750000000000004</v>
      </c>
      <c r="I677" s="14">
        <v>4.66</v>
      </c>
      <c r="J677" s="14">
        <v>4.7160000000000002</v>
      </c>
      <c r="K677" s="14">
        <v>4.6900000000000004</v>
      </c>
      <c r="L677" s="14">
        <v>3.3290000000000002</v>
      </c>
      <c r="M677" s="14">
        <v>3.9929999999999999</v>
      </c>
      <c r="N677" s="14">
        <v>32.189</v>
      </c>
      <c r="O677" s="14">
        <v>80.313000000000002</v>
      </c>
      <c r="P677" s="14">
        <v>18.882000000000001</v>
      </c>
      <c r="Q677" s="14">
        <v>48.841999999999999</v>
      </c>
      <c r="R677" s="14">
        <v>94.637</v>
      </c>
      <c r="S677" s="14">
        <v>82.22</v>
      </c>
      <c r="T677" s="14">
        <v>88.275999999999996</v>
      </c>
      <c r="U677" s="14">
        <v>16.373999999999999</v>
      </c>
      <c r="V677" s="14">
        <v>18.366</v>
      </c>
      <c r="W677" s="14">
        <v>17.393999999999998</v>
      </c>
      <c r="X677" s="14">
        <v>30.879000000000001</v>
      </c>
      <c r="Y677" s="14">
        <v>4.7750000000000004</v>
      </c>
      <c r="Z677" s="14">
        <v>17.506</v>
      </c>
      <c r="AA677" s="14">
        <v>79.552999999999997</v>
      </c>
      <c r="AB677" s="14">
        <v>62.476999999999997</v>
      </c>
      <c r="AC677" s="14">
        <v>70.805999999999997</v>
      </c>
      <c r="AD677" s="14">
        <v>447.33499999999998</v>
      </c>
      <c r="AE677" s="14">
        <v>379.11200000000002</v>
      </c>
      <c r="AF677" s="14">
        <v>412.41399999999999</v>
      </c>
      <c r="AG677" s="14">
        <v>8.0779999999999994</v>
      </c>
      <c r="AH677" s="19">
        <v>7.1102757902317899</v>
      </c>
      <c r="AI677" s="19">
        <v>3.09367858342786</v>
      </c>
      <c r="AJ677" s="19">
        <v>5.1171573167673898</v>
      </c>
      <c r="AK677" s="14">
        <v>5.3289999999999997</v>
      </c>
      <c r="AL677" s="14">
        <v>1.63</v>
      </c>
      <c r="AM677" s="14">
        <v>3.4340000000000002</v>
      </c>
      <c r="AN677" s="14">
        <v>53.195999999999998</v>
      </c>
      <c r="AO677" s="14">
        <v>41.161999999999999</v>
      </c>
      <c r="AP677" s="14">
        <v>47.048999999999999</v>
      </c>
      <c r="AQ677" s="14">
        <v>0.748</v>
      </c>
      <c r="AR677" s="14">
        <v>0.436</v>
      </c>
      <c r="AS677" s="14">
        <v>0.58799999999999997</v>
      </c>
      <c r="AT677" s="14">
        <v>4.859</v>
      </c>
      <c r="AU677" s="14">
        <v>0.65400000000000003</v>
      </c>
      <c r="AV677" s="14">
        <v>2.7050000000000001</v>
      </c>
      <c r="AW677" s="14">
        <v>582.21900000000005</v>
      </c>
      <c r="AX677" s="14">
        <v>440.29199999999997</v>
      </c>
      <c r="AY677" s="14">
        <v>509.55799999999999</v>
      </c>
      <c r="AZ677" s="14">
        <v>5.8220000000000001</v>
      </c>
      <c r="BA677" s="14">
        <v>4.4029999999999996</v>
      </c>
      <c r="BB677" s="14">
        <v>5.0960000000000001</v>
      </c>
      <c r="BC677" s="14">
        <v>10.417999999999999</v>
      </c>
      <c r="BD677" s="14">
        <v>1.9670000000000001</v>
      </c>
      <c r="BE677" s="14">
        <v>13.433</v>
      </c>
      <c r="BF677" s="14">
        <v>15.762</v>
      </c>
      <c r="BG677" s="14">
        <v>32.417000000000002</v>
      </c>
      <c r="BH677" s="15">
        <v>8.0647074171588518</v>
      </c>
    </row>
    <row r="678" spans="1:60" ht="15.75" x14ac:dyDescent="0.25">
      <c r="A678" s="21">
        <v>2018</v>
      </c>
      <c r="B678" t="s">
        <v>35</v>
      </c>
      <c r="C678" s="14">
        <v>15.928000000000001</v>
      </c>
      <c r="D678" s="14">
        <v>4.0880000000000001</v>
      </c>
      <c r="E678" s="14">
        <v>9.8550000000000004</v>
      </c>
      <c r="F678" s="14">
        <v>12.327</v>
      </c>
      <c r="G678" s="14">
        <v>18.934999999999999</v>
      </c>
      <c r="H678" s="14">
        <v>7.1459999999999999</v>
      </c>
      <c r="I678" s="14">
        <v>4.9870000000000001</v>
      </c>
      <c r="J678" s="14">
        <v>6.0389999999999997</v>
      </c>
      <c r="K678" s="14">
        <v>7.7919999999999998</v>
      </c>
      <c r="L678" s="14">
        <v>3.8420000000000001</v>
      </c>
      <c r="M678" s="14">
        <v>5.766</v>
      </c>
      <c r="N678" s="14">
        <v>56.820999999999998</v>
      </c>
      <c r="O678" s="14">
        <v>144.215</v>
      </c>
      <c r="P678" s="14">
        <v>24.606999999999999</v>
      </c>
      <c r="Q678" s="14">
        <v>82.861999999999995</v>
      </c>
      <c r="R678" s="14">
        <v>86.097999999999999</v>
      </c>
      <c r="S678" s="14">
        <v>89.516999999999996</v>
      </c>
      <c r="T678" s="14">
        <v>87.852000000000004</v>
      </c>
      <c r="U678" s="14">
        <v>17.779</v>
      </c>
      <c r="V678" s="14">
        <v>22.481999999999999</v>
      </c>
      <c r="W678" s="14">
        <v>20.190999999999999</v>
      </c>
      <c r="X678" s="14">
        <v>74.905000000000001</v>
      </c>
      <c r="Y678" s="14">
        <v>7.0709999999999997</v>
      </c>
      <c r="Z678" s="14">
        <v>40.11</v>
      </c>
      <c r="AA678" s="14">
        <v>90.144999999999996</v>
      </c>
      <c r="AB678" s="14">
        <v>69.201999999999998</v>
      </c>
      <c r="AC678" s="14">
        <v>79.402000000000001</v>
      </c>
      <c r="AD678" s="14">
        <v>469.10599999999999</v>
      </c>
      <c r="AE678" s="14">
        <v>404.87200000000001</v>
      </c>
      <c r="AF678" s="14">
        <v>436.15699999999998</v>
      </c>
      <c r="AG678" s="14">
        <v>14.077</v>
      </c>
      <c r="AH678" s="19">
        <v>8.9481665677658793</v>
      </c>
      <c r="AI678" s="19">
        <v>2.5688540458867402</v>
      </c>
      <c r="AJ678" s="19">
        <v>5.7452767083551004</v>
      </c>
      <c r="AK678" s="14">
        <v>8.8249999999999993</v>
      </c>
      <c r="AL678" s="14">
        <v>1.635</v>
      </c>
      <c r="AM678" s="14">
        <v>5.1369999999999996</v>
      </c>
      <c r="AN678" s="14">
        <v>52.476999999999997</v>
      </c>
      <c r="AO678" s="14">
        <v>41.283999999999999</v>
      </c>
      <c r="AP678" s="14">
        <v>46.756999999999998</v>
      </c>
      <c r="AQ678" s="14">
        <v>1.0760000000000001</v>
      </c>
      <c r="AR678" s="14">
        <v>0.36799999999999999</v>
      </c>
      <c r="AS678" s="14">
        <v>0.71299999999999997</v>
      </c>
      <c r="AT678" s="14">
        <v>2.1960000000000002</v>
      </c>
      <c r="AU678" s="14">
        <v>0.53100000000000003</v>
      </c>
      <c r="AV678" s="14">
        <v>1.3420000000000001</v>
      </c>
      <c r="AW678" s="14">
        <v>672.42700000000002</v>
      </c>
      <c r="AX678" s="14">
        <v>476.52600000000001</v>
      </c>
      <c r="AY678" s="14">
        <v>571.96100000000001</v>
      </c>
      <c r="AZ678" s="14">
        <v>6.7240000000000002</v>
      </c>
      <c r="BA678" s="14">
        <v>4.7649999999999997</v>
      </c>
      <c r="BB678" s="14">
        <v>5.72</v>
      </c>
      <c r="BC678" s="14">
        <v>21.297999999999998</v>
      </c>
      <c r="BD678" s="14">
        <v>7.7649999999999997</v>
      </c>
      <c r="BE678" s="14">
        <v>16.86</v>
      </c>
      <c r="BF678" s="14">
        <v>19.542999999999999</v>
      </c>
      <c r="BG678" s="14">
        <v>37.630000000000003</v>
      </c>
      <c r="BH678" s="15">
        <v>5.9721783884829209</v>
      </c>
    </row>
    <row r="679" spans="1:60" ht="15.75" x14ac:dyDescent="0.25">
      <c r="A679" s="21">
        <v>2018</v>
      </c>
      <c r="B679" t="s">
        <v>16</v>
      </c>
      <c r="C679" s="14">
        <v>16.37</v>
      </c>
      <c r="D679" s="14">
        <v>3.6230000000000002</v>
      </c>
      <c r="E679" s="14">
        <v>9.7959999999999994</v>
      </c>
      <c r="F679" s="14">
        <v>16.106000000000002</v>
      </c>
      <c r="G679" s="14">
        <v>15.11</v>
      </c>
      <c r="H679" s="14">
        <v>7.09</v>
      </c>
      <c r="I679" s="14">
        <v>4.7</v>
      </c>
      <c r="J679" s="14">
        <v>5.8570000000000002</v>
      </c>
      <c r="K679" s="14">
        <v>5.9429999999999996</v>
      </c>
      <c r="L679" s="14">
        <v>4.0140000000000002</v>
      </c>
      <c r="M679" s="14">
        <v>4.9480000000000004</v>
      </c>
      <c r="N679" s="14">
        <v>48.603000000000002</v>
      </c>
      <c r="O679" s="14">
        <v>129.399</v>
      </c>
      <c r="P679" s="14">
        <v>23.204999999999998</v>
      </c>
      <c r="Q679" s="14">
        <v>74.631</v>
      </c>
      <c r="R679" s="14">
        <v>95.927999999999997</v>
      </c>
      <c r="S679" s="14">
        <v>101.042</v>
      </c>
      <c r="T679" s="14">
        <v>98.566000000000003</v>
      </c>
      <c r="U679" s="14">
        <v>15.952999999999999</v>
      </c>
      <c r="V679" s="14">
        <v>18.210999999999999</v>
      </c>
      <c r="W679" s="14">
        <v>17.117999999999999</v>
      </c>
      <c r="X679" s="14">
        <v>75.073999999999998</v>
      </c>
      <c r="Y679" s="14">
        <v>8.1259999999999994</v>
      </c>
      <c r="Z679" s="14">
        <v>40.546999999999997</v>
      </c>
      <c r="AA679" s="14">
        <v>99.576999999999998</v>
      </c>
      <c r="AB679" s="14">
        <v>73.138000000000005</v>
      </c>
      <c r="AC679" s="14">
        <v>85.941999999999993</v>
      </c>
      <c r="AD679" s="14">
        <v>520.61800000000005</v>
      </c>
      <c r="AE679" s="14">
        <v>450.77499999999998</v>
      </c>
      <c r="AF679" s="14">
        <v>484.69900000000001</v>
      </c>
      <c r="AG679" s="14">
        <v>13.242000000000001</v>
      </c>
      <c r="AH679" s="19">
        <v>8.6362249333571306</v>
      </c>
      <c r="AI679" s="19">
        <v>2.89495091610722</v>
      </c>
      <c r="AJ679" s="19">
        <v>5.7736470540687597</v>
      </c>
      <c r="AK679" s="14">
        <v>7.4029999999999996</v>
      </c>
      <c r="AL679" s="14">
        <v>1.6639999999999999</v>
      </c>
      <c r="AM679" s="14">
        <v>4.444</v>
      </c>
      <c r="AN679" s="14">
        <v>68.087999999999994</v>
      </c>
      <c r="AO679" s="14">
        <v>50.031999999999996</v>
      </c>
      <c r="AP679" s="14">
        <v>58.826000000000001</v>
      </c>
      <c r="AQ679" s="14">
        <v>1.2509999999999999</v>
      </c>
      <c r="AR679" s="14">
        <v>0.68500000000000005</v>
      </c>
      <c r="AS679" s="14">
        <v>0.95899999999999996</v>
      </c>
      <c r="AT679" s="14">
        <v>7.7160000000000002</v>
      </c>
      <c r="AU679" s="14">
        <v>1.4690000000000001</v>
      </c>
      <c r="AV679" s="14">
        <v>4.4939999999999998</v>
      </c>
      <c r="AW679" s="14">
        <v>721.85900000000004</v>
      </c>
      <c r="AX679" s="14">
        <v>527.92700000000002</v>
      </c>
      <c r="AY679" s="14">
        <v>622.04399999999998</v>
      </c>
      <c r="AZ679" s="14">
        <v>7.2190000000000003</v>
      </c>
      <c r="BA679" s="14">
        <v>5.2789999999999999</v>
      </c>
      <c r="BB679" s="14">
        <v>6.22</v>
      </c>
      <c r="BC679" s="14">
        <v>9.0419999999999998</v>
      </c>
      <c r="BD679" s="14">
        <v>1.292</v>
      </c>
      <c r="BE679" s="14">
        <v>15.898999999999999</v>
      </c>
      <c r="BF679" s="14">
        <v>18.638999999999999</v>
      </c>
      <c r="BG679" s="14">
        <v>25.236000000000001</v>
      </c>
      <c r="BH679" s="15">
        <v>6.8858605523109091</v>
      </c>
    </row>
    <row r="680" spans="1:60" ht="15.75" x14ac:dyDescent="0.25">
      <c r="A680" s="21">
        <v>2018</v>
      </c>
      <c r="B680" t="s">
        <v>17</v>
      </c>
      <c r="C680" s="14">
        <v>17.952000000000002</v>
      </c>
      <c r="D680" s="14">
        <v>3.726</v>
      </c>
      <c r="E680" s="14">
        <v>10.811999999999999</v>
      </c>
      <c r="F680" s="14">
        <v>10.443</v>
      </c>
      <c r="G680" s="14">
        <v>25.526</v>
      </c>
      <c r="H680" s="14">
        <v>5.7119999999999997</v>
      </c>
      <c r="I680" s="14">
        <v>4.6980000000000004</v>
      </c>
      <c r="J680" s="14">
        <v>5.2030000000000003</v>
      </c>
      <c r="K680" s="14">
        <v>11.913</v>
      </c>
      <c r="L680" s="14">
        <v>5.1840000000000002</v>
      </c>
      <c r="M680" s="14">
        <v>8.5359999999999996</v>
      </c>
      <c r="N680" s="14">
        <v>57.381</v>
      </c>
      <c r="O680" s="14">
        <v>123.214</v>
      </c>
      <c r="P680" s="14">
        <v>22.355</v>
      </c>
      <c r="Q680" s="14">
        <v>72.597999999999999</v>
      </c>
      <c r="R680" s="14">
        <v>54.997999999999998</v>
      </c>
      <c r="S680" s="14">
        <v>54.591999999999999</v>
      </c>
      <c r="T680" s="14">
        <v>54.793999999999997</v>
      </c>
      <c r="U680" s="14">
        <v>15.340999999999999</v>
      </c>
      <c r="V680" s="14">
        <v>20.573</v>
      </c>
      <c r="W680" s="14">
        <v>17.966999999999999</v>
      </c>
      <c r="X680" s="14">
        <v>49.612000000000002</v>
      </c>
      <c r="Y680" s="14">
        <v>5.67</v>
      </c>
      <c r="Z680" s="14">
        <v>27.56</v>
      </c>
      <c r="AA680" s="14">
        <v>95.634</v>
      </c>
      <c r="AB680" s="14">
        <v>65.77</v>
      </c>
      <c r="AC680" s="14">
        <v>80.647000000000006</v>
      </c>
      <c r="AD680" s="14">
        <v>428.55799999999999</v>
      </c>
      <c r="AE680" s="14">
        <v>359.62799999999999</v>
      </c>
      <c r="AF680" s="14">
        <v>393.96499999999997</v>
      </c>
      <c r="AG680" s="14">
        <v>14.851000000000001</v>
      </c>
      <c r="AH680" s="19">
        <v>9.0784880685970606</v>
      </c>
      <c r="AI680" s="19">
        <v>2.3359901327776802</v>
      </c>
      <c r="AJ680" s="19">
        <v>5.7558197093080796</v>
      </c>
      <c r="AK680" s="14">
        <v>9.4649999999999999</v>
      </c>
      <c r="AL680" s="14">
        <v>1.296</v>
      </c>
      <c r="AM680" s="14">
        <v>5.3659999999999997</v>
      </c>
      <c r="AN680" s="14">
        <v>59.73</v>
      </c>
      <c r="AO680" s="14">
        <v>53.457999999999998</v>
      </c>
      <c r="AP680" s="14">
        <v>56.582999999999998</v>
      </c>
      <c r="AQ680" s="14">
        <v>3.427</v>
      </c>
      <c r="AR680" s="14">
        <v>1.944</v>
      </c>
      <c r="AS680" s="14">
        <v>2.6829999999999998</v>
      </c>
      <c r="AT680" s="14">
        <v>7.181</v>
      </c>
      <c r="AU680" s="14">
        <v>3.24</v>
      </c>
      <c r="AV680" s="14">
        <v>5.2030000000000003</v>
      </c>
      <c r="AW680" s="14">
        <v>615.58199999999999</v>
      </c>
      <c r="AX680" s="14">
        <v>439.815</v>
      </c>
      <c r="AY680" s="14">
        <v>527.37400000000002</v>
      </c>
      <c r="AZ680" s="14">
        <v>6.1559999999999997</v>
      </c>
      <c r="BA680" s="14">
        <v>4.3979999999999997</v>
      </c>
      <c r="BB680" s="14">
        <v>5.274</v>
      </c>
      <c r="BC680" s="14">
        <v>9.5239999999999991</v>
      </c>
      <c r="BD680" s="14">
        <v>8.5719999999999992</v>
      </c>
      <c r="BE680" s="14">
        <v>14.954000000000001</v>
      </c>
      <c r="BF680" s="14">
        <v>18.108000000000001</v>
      </c>
      <c r="BG680" s="14">
        <v>70.691000000000003</v>
      </c>
      <c r="BH680" s="15">
        <v>6.1990212071778137</v>
      </c>
    </row>
    <row r="681" spans="1:60" ht="15.75" x14ac:dyDescent="0.25">
      <c r="A681" s="21">
        <v>2018</v>
      </c>
      <c r="B681" t="s">
        <v>18</v>
      </c>
      <c r="C681" s="14">
        <v>16.82</v>
      </c>
      <c r="D681" s="14">
        <v>4.3600000000000003</v>
      </c>
      <c r="E681" s="14">
        <v>10.606</v>
      </c>
      <c r="F681" s="14">
        <v>9.2789999999999999</v>
      </c>
      <c r="G681" s="14">
        <v>23.965</v>
      </c>
      <c r="H681" s="14">
        <v>8.1449999999999996</v>
      </c>
      <c r="I681" s="14">
        <v>5.14</v>
      </c>
      <c r="J681" s="14">
        <v>6.6459999999999999</v>
      </c>
      <c r="K681" s="14">
        <v>8.9920000000000009</v>
      </c>
      <c r="L681" s="14">
        <v>5.2460000000000004</v>
      </c>
      <c r="M681" s="14">
        <v>7.1239999999999997</v>
      </c>
      <c r="N681" s="14">
        <v>37.853000000000002</v>
      </c>
      <c r="O681" s="14">
        <v>70.31</v>
      </c>
      <c r="P681" s="14">
        <v>17.369</v>
      </c>
      <c r="Q681" s="14">
        <v>43.908999999999999</v>
      </c>
      <c r="R681" s="14">
        <v>58.003999999999998</v>
      </c>
      <c r="S681" s="14">
        <v>56.005000000000003</v>
      </c>
      <c r="T681" s="14">
        <v>57.006999999999998</v>
      </c>
      <c r="U681" s="14">
        <v>12.236000000000001</v>
      </c>
      <c r="V681" s="14">
        <v>14.568</v>
      </c>
      <c r="W681" s="14">
        <v>13.398999999999999</v>
      </c>
      <c r="X681" s="14">
        <v>24.577000000000002</v>
      </c>
      <c r="Y681" s="14">
        <v>2.907</v>
      </c>
      <c r="Z681" s="14">
        <v>13.77</v>
      </c>
      <c r="AA681" s="14">
        <v>103.38500000000001</v>
      </c>
      <c r="AB681" s="14">
        <v>67.453999999999994</v>
      </c>
      <c r="AC681" s="14">
        <v>85.466999999999999</v>
      </c>
      <c r="AD681" s="14">
        <v>420.87599999999998</v>
      </c>
      <c r="AE681" s="14">
        <v>361.517</v>
      </c>
      <c r="AF681" s="14">
        <v>391.34500000000003</v>
      </c>
      <c r="AG681" s="14">
        <v>9.6620000000000008</v>
      </c>
      <c r="AH681" s="19">
        <v>9.7023248338354406</v>
      </c>
      <c r="AI681" s="19">
        <v>2.1709824419210499</v>
      </c>
      <c r="AJ681" s="19">
        <v>6.0371951593769202</v>
      </c>
      <c r="AK681" s="14">
        <v>9.4149999999999991</v>
      </c>
      <c r="AL681" s="14">
        <v>1.772</v>
      </c>
      <c r="AM681" s="14">
        <v>5.6040000000000001</v>
      </c>
      <c r="AN681" s="14">
        <v>59.767000000000003</v>
      </c>
      <c r="AO681" s="14">
        <v>48.88</v>
      </c>
      <c r="AP681" s="14">
        <v>54.356000000000002</v>
      </c>
      <c r="AQ681" s="14">
        <v>3.032</v>
      </c>
      <c r="AR681" s="14">
        <v>1.028</v>
      </c>
      <c r="AS681" s="14">
        <v>2.0329999999999999</v>
      </c>
      <c r="AT681" s="14">
        <v>3.984</v>
      </c>
      <c r="AU681" s="14">
        <v>0.53200000000000003</v>
      </c>
      <c r="AV681" s="14">
        <v>2.2629999999999999</v>
      </c>
      <c r="AW681" s="14">
        <v>553.21</v>
      </c>
      <c r="AX681" s="14">
        <v>429.75099999999998</v>
      </c>
      <c r="AY681" s="14">
        <v>491.73099999999999</v>
      </c>
      <c r="AZ681" s="14">
        <v>5.532</v>
      </c>
      <c r="BA681" s="14">
        <v>4.298</v>
      </c>
      <c r="BB681" s="14">
        <v>4.9169999999999998</v>
      </c>
      <c r="BC681" s="14">
        <v>3.141</v>
      </c>
      <c r="BD681" s="14">
        <v>1.256</v>
      </c>
      <c r="BE681" s="14">
        <v>10.933</v>
      </c>
      <c r="BF681" s="14">
        <v>12.273</v>
      </c>
      <c r="BG681" s="14">
        <v>32.122</v>
      </c>
      <c r="BH681" s="15">
        <v>7.2883552463973587</v>
      </c>
    </row>
    <row r="682" spans="1:60" ht="15.75" x14ac:dyDescent="0.25">
      <c r="A682" s="21">
        <v>2018</v>
      </c>
      <c r="B682" t="s">
        <v>19</v>
      </c>
      <c r="C682" s="14">
        <v>13.198</v>
      </c>
      <c r="D682" s="14">
        <v>3.0110000000000001</v>
      </c>
      <c r="E682" s="14">
        <v>7.9009999999999998</v>
      </c>
      <c r="F682" s="14">
        <v>12.159000000000001</v>
      </c>
      <c r="G682" s="14">
        <v>12.494999999999999</v>
      </c>
      <c r="H682" s="14">
        <v>3.5129999999999999</v>
      </c>
      <c r="I682" s="14">
        <v>3.8450000000000002</v>
      </c>
      <c r="J682" s="14">
        <v>3.6859999999999999</v>
      </c>
      <c r="K682" s="14">
        <v>3.262</v>
      </c>
      <c r="L682" s="14">
        <v>3.1960000000000002</v>
      </c>
      <c r="M682" s="14">
        <v>3.2280000000000002</v>
      </c>
      <c r="N682" s="14">
        <v>40.997999999999998</v>
      </c>
      <c r="O682" s="14">
        <v>92.236000000000004</v>
      </c>
      <c r="P682" s="14">
        <v>17.14</v>
      </c>
      <c r="Q682" s="14">
        <v>53.188000000000002</v>
      </c>
      <c r="R682" s="14">
        <v>81.998999999999995</v>
      </c>
      <c r="S682" s="14">
        <v>88.481999999999999</v>
      </c>
      <c r="T682" s="14">
        <v>85.37</v>
      </c>
      <c r="U682" s="14">
        <v>27.751000000000001</v>
      </c>
      <c r="V682" s="14">
        <v>32.844999999999999</v>
      </c>
      <c r="W682" s="14">
        <v>30.4</v>
      </c>
      <c r="X682" s="14">
        <v>49.28</v>
      </c>
      <c r="Y682" s="14">
        <v>5.93</v>
      </c>
      <c r="Z682" s="14">
        <v>26.738</v>
      </c>
      <c r="AA682" s="14">
        <v>81.296000000000006</v>
      </c>
      <c r="AB682" s="14">
        <v>66.384</v>
      </c>
      <c r="AC682" s="14">
        <v>73.542000000000002</v>
      </c>
      <c r="AD682" s="14">
        <v>489.13400000000001</v>
      </c>
      <c r="AE682" s="14">
        <v>437.45100000000002</v>
      </c>
      <c r="AF682" s="14">
        <v>462.25900000000001</v>
      </c>
      <c r="AG682" s="14">
        <v>10.438000000000001</v>
      </c>
      <c r="AH682" s="19">
        <v>6.6667314821116301</v>
      </c>
      <c r="AI682" s="19">
        <v>2.54714224046631</v>
      </c>
      <c r="AJ682" s="19">
        <v>4.5704867977737003</v>
      </c>
      <c r="AK682" s="14">
        <v>5.57</v>
      </c>
      <c r="AL682" s="14">
        <v>1.343</v>
      </c>
      <c r="AM682" s="14">
        <v>3.3719999999999999</v>
      </c>
      <c r="AN682" s="14">
        <v>66.994</v>
      </c>
      <c r="AO682" s="14">
        <v>60.084000000000003</v>
      </c>
      <c r="AP682" s="14">
        <v>63.401000000000003</v>
      </c>
      <c r="AQ682" s="14">
        <v>2.1080000000000001</v>
      </c>
      <c r="AR682" s="14">
        <v>1.2969999999999999</v>
      </c>
      <c r="AS682" s="14">
        <v>1.6859999999999999</v>
      </c>
      <c r="AT682" s="14">
        <v>3.8639999999999999</v>
      </c>
      <c r="AU682" s="14">
        <v>0.97299999999999998</v>
      </c>
      <c r="AV682" s="14">
        <v>2.3610000000000002</v>
      </c>
      <c r="AW682" s="14">
        <v>674.30899999999997</v>
      </c>
      <c r="AX682" s="14">
        <v>539.04200000000003</v>
      </c>
      <c r="AY682" s="14">
        <v>603.97199999999998</v>
      </c>
      <c r="AZ682" s="14">
        <v>6.7430000000000003</v>
      </c>
      <c r="BA682" s="14">
        <v>5.39</v>
      </c>
      <c r="BB682" s="14">
        <v>6.04</v>
      </c>
      <c r="BC682" s="14">
        <v>26.36</v>
      </c>
      <c r="BD682" s="14">
        <v>7.2359999999999998</v>
      </c>
      <c r="BE682" s="14">
        <v>17.530999999999999</v>
      </c>
      <c r="BF682" s="14">
        <v>20.388000000000002</v>
      </c>
      <c r="BG682" s="14">
        <v>51.433999999999997</v>
      </c>
      <c r="BH682" s="15">
        <v>6.3578694707966621</v>
      </c>
    </row>
    <row r="683" spans="1:60" ht="15.75" x14ac:dyDescent="0.25">
      <c r="A683" s="21">
        <v>2018</v>
      </c>
      <c r="B683" t="s">
        <v>20</v>
      </c>
      <c r="C683" s="14">
        <v>14.683999999999999</v>
      </c>
      <c r="D683" s="14">
        <v>3.0009999999999999</v>
      </c>
      <c r="E683" s="14">
        <v>8.6300000000000008</v>
      </c>
      <c r="F683" s="14">
        <v>11.891999999999999</v>
      </c>
      <c r="G683" s="14">
        <v>16.088999999999999</v>
      </c>
      <c r="H683" s="14">
        <v>4.1769999999999996</v>
      </c>
      <c r="I683" s="14">
        <v>4.1779999999999999</v>
      </c>
      <c r="J683" s="14">
        <v>4.1779999999999999</v>
      </c>
      <c r="K683" s="14">
        <v>4.2409999999999997</v>
      </c>
      <c r="L683" s="14">
        <v>2.883</v>
      </c>
      <c r="M683" s="14">
        <v>3.5369999999999999</v>
      </c>
      <c r="N683" s="14">
        <v>35.582000000000001</v>
      </c>
      <c r="O683" s="14">
        <v>79.525999999999996</v>
      </c>
      <c r="P683" s="14">
        <v>16.183</v>
      </c>
      <c r="Q683" s="14">
        <v>46.701999999999998</v>
      </c>
      <c r="R683" s="14">
        <v>99.811000000000007</v>
      </c>
      <c r="S683" s="14">
        <v>98.539000000000001</v>
      </c>
      <c r="T683" s="14">
        <v>99.167000000000002</v>
      </c>
      <c r="U683" s="14">
        <v>17.373999999999999</v>
      </c>
      <c r="V683" s="14">
        <v>22.715</v>
      </c>
      <c r="W683" s="14">
        <v>20.140999999999998</v>
      </c>
      <c r="X683" s="14">
        <v>30.57</v>
      </c>
      <c r="Y683" s="14">
        <v>3.4430000000000001</v>
      </c>
      <c r="Z683" s="14">
        <v>16.513000000000002</v>
      </c>
      <c r="AA683" s="14">
        <v>92.563999999999993</v>
      </c>
      <c r="AB683" s="14">
        <v>78.031000000000006</v>
      </c>
      <c r="AC683" s="14">
        <v>85.033000000000001</v>
      </c>
      <c r="AD683" s="14">
        <v>491.39499999999998</v>
      </c>
      <c r="AE683" s="14">
        <v>442.05500000000001</v>
      </c>
      <c r="AF683" s="14">
        <v>465.904</v>
      </c>
      <c r="AG683" s="14">
        <v>8.1959999999999997</v>
      </c>
      <c r="AH683" s="19">
        <v>10.427830721548</v>
      </c>
      <c r="AI683" s="19">
        <v>4.6003147929694004</v>
      </c>
      <c r="AJ683" s="19">
        <v>7.5032579393332703</v>
      </c>
      <c r="AK683" s="14">
        <v>7.31</v>
      </c>
      <c r="AL683" s="14">
        <v>2.589</v>
      </c>
      <c r="AM683" s="14">
        <v>4.8639999999999999</v>
      </c>
      <c r="AN683" s="14">
        <v>61.613999999999997</v>
      </c>
      <c r="AO683" s="14">
        <v>51.460999999999999</v>
      </c>
      <c r="AP683" s="14">
        <v>56.368000000000002</v>
      </c>
      <c r="AQ683" s="14">
        <v>1.0760000000000001</v>
      </c>
      <c r="AR683" s="14">
        <v>0.47099999999999997</v>
      </c>
      <c r="AS683" s="14">
        <v>0.76200000000000001</v>
      </c>
      <c r="AT683" s="14">
        <v>4.8730000000000002</v>
      </c>
      <c r="AU683" s="14">
        <v>0.82399999999999995</v>
      </c>
      <c r="AV683" s="14">
        <v>2.7749999999999999</v>
      </c>
      <c r="AW683" s="14">
        <v>641.23699999999997</v>
      </c>
      <c r="AX683" s="14">
        <v>517.43799999999999</v>
      </c>
      <c r="AY683" s="14">
        <v>577.17600000000004</v>
      </c>
      <c r="AZ683" s="14">
        <v>6.4119999999999999</v>
      </c>
      <c r="BA683" s="14">
        <v>5.1740000000000004</v>
      </c>
      <c r="BB683" s="14">
        <v>5.7720000000000002</v>
      </c>
      <c r="BC683" s="14">
        <v>17.843</v>
      </c>
      <c r="BD683" s="14">
        <v>4.2169999999999996</v>
      </c>
      <c r="BE683" s="14">
        <v>13.912000000000001</v>
      </c>
      <c r="BF683" s="14">
        <v>16.254999999999999</v>
      </c>
      <c r="BG683" s="14">
        <v>30.335999999999999</v>
      </c>
      <c r="BH683" s="15">
        <v>8.5867650900388472</v>
      </c>
    </row>
    <row r="684" spans="1:60" ht="15.75" x14ac:dyDescent="0.25">
      <c r="A684" s="21">
        <v>2018</v>
      </c>
      <c r="B684" t="s">
        <v>30</v>
      </c>
      <c r="C684" s="14">
        <v>18.783000000000001</v>
      </c>
      <c r="D684" s="14">
        <v>3.3319999999999999</v>
      </c>
      <c r="E684" s="14">
        <v>10.917999999999999</v>
      </c>
      <c r="F684" s="14">
        <v>7.2480000000000002</v>
      </c>
      <c r="G684" s="14">
        <v>20.385999999999999</v>
      </c>
      <c r="H684" s="14">
        <v>3.9870000000000001</v>
      </c>
      <c r="I684" s="14">
        <v>3.931</v>
      </c>
      <c r="J684" s="14">
        <v>3.9580000000000002</v>
      </c>
      <c r="K684" s="14">
        <v>4.1639999999999997</v>
      </c>
      <c r="L684" s="14">
        <v>3.76</v>
      </c>
      <c r="M684" s="14">
        <v>3.9580000000000002</v>
      </c>
      <c r="N684" s="14">
        <v>36.555999999999997</v>
      </c>
      <c r="O684" s="14">
        <v>70.700999999999993</v>
      </c>
      <c r="P684" s="14">
        <v>15.978999999999999</v>
      </c>
      <c r="Q684" s="14">
        <v>42.844999999999999</v>
      </c>
      <c r="R684" s="14">
        <v>55.551000000000002</v>
      </c>
      <c r="S684" s="14">
        <v>52.465000000000003</v>
      </c>
      <c r="T684" s="14">
        <v>53.98</v>
      </c>
      <c r="U684" s="14">
        <v>13.733000000000001</v>
      </c>
      <c r="V684" s="14">
        <v>15.552</v>
      </c>
      <c r="W684" s="14">
        <v>14.659000000000001</v>
      </c>
      <c r="X684" s="14">
        <v>16.655999999999999</v>
      </c>
      <c r="Y684" s="14">
        <v>2.82</v>
      </c>
      <c r="Z684" s="14">
        <v>9.6129999999999995</v>
      </c>
      <c r="AA684" s="14">
        <v>78.763999999999996</v>
      </c>
      <c r="AB684" s="14">
        <v>56.054000000000002</v>
      </c>
      <c r="AC684" s="14">
        <v>67.203000000000003</v>
      </c>
      <c r="AD684" s="14">
        <v>393.19900000000001</v>
      </c>
      <c r="AE684" s="14">
        <v>331.28199999999998</v>
      </c>
      <c r="AF684" s="14">
        <v>361.68</v>
      </c>
      <c r="AG684" s="14">
        <v>8.24</v>
      </c>
      <c r="AH684" s="19">
        <v>12.6700782025382</v>
      </c>
      <c r="AI684" s="19">
        <v>4.0704718395180599</v>
      </c>
      <c r="AJ684" s="19">
        <v>8.4138874174461407</v>
      </c>
      <c r="AK684" s="14">
        <v>9.7460000000000004</v>
      </c>
      <c r="AL684" s="14">
        <v>2.3929999999999998</v>
      </c>
      <c r="AM684" s="14">
        <v>6.0030000000000001</v>
      </c>
      <c r="AN684" s="14">
        <v>57.942999999999998</v>
      </c>
      <c r="AO684" s="14">
        <v>42.723999999999997</v>
      </c>
      <c r="AP684" s="14">
        <v>50.195999999999998</v>
      </c>
      <c r="AQ684" s="14">
        <v>1.4179999999999999</v>
      </c>
      <c r="AR684" s="14">
        <v>0.76900000000000002</v>
      </c>
      <c r="AS684" s="14">
        <v>1.087</v>
      </c>
      <c r="AT684" s="14">
        <v>5.4039999999999999</v>
      </c>
      <c r="AU684" s="14">
        <v>0.68400000000000005</v>
      </c>
      <c r="AV684" s="14">
        <v>3.0009999999999999</v>
      </c>
      <c r="AW684" s="14">
        <v>526.45100000000002</v>
      </c>
      <c r="AX684" s="14">
        <v>395.36799999999999</v>
      </c>
      <c r="AY684" s="14">
        <v>459.72300000000001</v>
      </c>
      <c r="AZ684" s="14">
        <v>5.2649999999999997</v>
      </c>
      <c r="BA684" s="14">
        <v>3.9540000000000002</v>
      </c>
      <c r="BB684" s="14">
        <v>4.5970000000000004</v>
      </c>
      <c r="BC684" s="14">
        <v>8.3930000000000007</v>
      </c>
      <c r="BD684" s="14">
        <v>2.9620000000000002</v>
      </c>
      <c r="BE684" s="14">
        <v>10.016</v>
      </c>
      <c r="BF684" s="14">
        <v>12.07</v>
      </c>
      <c r="BG684" s="14">
        <v>30.818000000000001</v>
      </c>
      <c r="BH684" s="15">
        <v>6.3434177410241919</v>
      </c>
    </row>
    <row r="685" spans="1:60" ht="15.75" x14ac:dyDescent="0.25">
      <c r="A685" s="21">
        <v>2018</v>
      </c>
      <c r="B685" t="s">
        <v>21</v>
      </c>
      <c r="C685" s="14">
        <v>10.97</v>
      </c>
      <c r="D685" s="14">
        <v>2.4039999999999999</v>
      </c>
      <c r="E685" s="14">
        <v>6.734</v>
      </c>
      <c r="F685" s="14">
        <v>10.305</v>
      </c>
      <c r="G685" s="14">
        <v>10.099</v>
      </c>
      <c r="H685" s="14">
        <v>3.246</v>
      </c>
      <c r="I685" s="14">
        <v>1.946</v>
      </c>
      <c r="J685" s="14">
        <v>2.6030000000000002</v>
      </c>
      <c r="K685" s="14">
        <v>3.9180000000000001</v>
      </c>
      <c r="L685" s="14">
        <v>1.2589999999999999</v>
      </c>
      <c r="M685" s="14">
        <v>2.6030000000000002</v>
      </c>
      <c r="N685" s="14">
        <v>33.368000000000002</v>
      </c>
      <c r="O685" s="14">
        <v>130.29599999999999</v>
      </c>
      <c r="P685" s="14">
        <v>23.463000000000001</v>
      </c>
      <c r="Q685" s="14">
        <v>77.472999999999999</v>
      </c>
      <c r="R685" s="14">
        <v>45.335000000000001</v>
      </c>
      <c r="S685" s="14">
        <v>48.414000000000001</v>
      </c>
      <c r="T685" s="14">
        <v>46.857999999999997</v>
      </c>
      <c r="U685" s="14">
        <v>10.97</v>
      </c>
      <c r="V685" s="14">
        <v>8.8130000000000006</v>
      </c>
      <c r="W685" s="14">
        <v>9.9030000000000005</v>
      </c>
      <c r="X685" s="14">
        <v>76.566000000000003</v>
      </c>
      <c r="Y685" s="14">
        <v>9.2710000000000008</v>
      </c>
      <c r="Z685" s="14">
        <v>43.292000000000002</v>
      </c>
      <c r="AA685" s="14">
        <v>50.707999999999998</v>
      </c>
      <c r="AB685" s="14">
        <v>26.782</v>
      </c>
      <c r="AC685" s="14">
        <v>38.878</v>
      </c>
      <c r="AD685" s="14">
        <v>299.10000000000002</v>
      </c>
      <c r="AE685" s="14">
        <v>244.70400000000001</v>
      </c>
      <c r="AF685" s="14">
        <v>272.20400000000001</v>
      </c>
      <c r="AG685" s="14">
        <v>6.7160000000000002</v>
      </c>
      <c r="AH685" s="19">
        <v>11.824419199309499</v>
      </c>
      <c r="AI685" s="19">
        <v>4.3175362904345</v>
      </c>
      <c r="AJ685" s="19">
        <v>8.1504266899305993</v>
      </c>
      <c r="AK685" s="14">
        <v>11.53</v>
      </c>
      <c r="AL685" s="14">
        <v>2.5179999999999998</v>
      </c>
      <c r="AM685" s="14">
        <v>7.0739999999999998</v>
      </c>
      <c r="AN685" s="14">
        <v>52.162999999999997</v>
      </c>
      <c r="AO685" s="14">
        <v>35.137999999999998</v>
      </c>
      <c r="AP685" s="14">
        <v>43.744999999999997</v>
      </c>
      <c r="AQ685" s="14">
        <v>2.351</v>
      </c>
      <c r="AR685" s="14">
        <v>1.145</v>
      </c>
      <c r="AS685" s="14">
        <v>1.754</v>
      </c>
      <c r="AT685" s="14">
        <v>15.336</v>
      </c>
      <c r="AU685" s="14">
        <v>3.548</v>
      </c>
      <c r="AV685" s="14">
        <v>9.5069999999999997</v>
      </c>
      <c r="AW685" s="14">
        <v>488.38799999999998</v>
      </c>
      <c r="AX685" s="14">
        <v>308.91300000000001</v>
      </c>
      <c r="AY685" s="14">
        <v>399.64800000000002</v>
      </c>
      <c r="AZ685" s="14">
        <v>4.8840000000000003</v>
      </c>
      <c r="BA685" s="14">
        <v>3.089</v>
      </c>
      <c r="BB685" s="14">
        <v>3.996</v>
      </c>
      <c r="BC685" s="14">
        <v>12.867000000000001</v>
      </c>
      <c r="BD685" s="14">
        <v>10.294</v>
      </c>
      <c r="BE685" s="14">
        <v>9.9949999999999992</v>
      </c>
      <c r="BF685" s="14">
        <v>11.911</v>
      </c>
      <c r="BG685" s="14">
        <v>38.319000000000003</v>
      </c>
      <c r="BH685" s="15">
        <v>5.6201302848384209</v>
      </c>
    </row>
    <row r="686" spans="1:60" ht="15.75" x14ac:dyDescent="0.25">
      <c r="A686" s="21">
        <v>2018</v>
      </c>
      <c r="B686" t="s">
        <v>22</v>
      </c>
      <c r="C686" s="14">
        <v>17.608000000000001</v>
      </c>
      <c r="D686" s="14">
        <v>5.03</v>
      </c>
      <c r="E686" s="14">
        <v>11.173</v>
      </c>
      <c r="F686" s="14">
        <v>11.957000000000001</v>
      </c>
      <c r="G686" s="14">
        <v>17.504000000000001</v>
      </c>
      <c r="H686" s="14">
        <v>4.9790000000000001</v>
      </c>
      <c r="I686" s="14">
        <v>3.3069999999999999</v>
      </c>
      <c r="J686" s="14">
        <v>4.1239999999999997</v>
      </c>
      <c r="K686" s="14">
        <v>6.4950000000000001</v>
      </c>
      <c r="L686" s="14">
        <v>3.8580000000000001</v>
      </c>
      <c r="M686" s="14">
        <v>5.1459999999999999</v>
      </c>
      <c r="N686" s="14">
        <v>53.203000000000003</v>
      </c>
      <c r="O686" s="14">
        <v>102.038</v>
      </c>
      <c r="P686" s="14">
        <v>22.184999999999999</v>
      </c>
      <c r="Q686" s="14">
        <v>61.222000000000001</v>
      </c>
      <c r="R686" s="14">
        <v>74.977000000000004</v>
      </c>
      <c r="S686" s="14">
        <v>80.885000000000005</v>
      </c>
      <c r="T686" s="14">
        <v>77.998999999999995</v>
      </c>
      <c r="U686" s="14">
        <v>24.318999999999999</v>
      </c>
      <c r="V686" s="14">
        <v>23.632000000000001</v>
      </c>
      <c r="W686" s="14">
        <v>23.966999999999999</v>
      </c>
      <c r="X686" s="14">
        <v>33.122</v>
      </c>
      <c r="Y686" s="14">
        <v>3.72</v>
      </c>
      <c r="Z686" s="14">
        <v>18.081</v>
      </c>
      <c r="AA686" s="14">
        <v>89.409000000000006</v>
      </c>
      <c r="AB686" s="14">
        <v>70.206000000000003</v>
      </c>
      <c r="AC686" s="14">
        <v>79.584999999999994</v>
      </c>
      <c r="AD686" s="14">
        <v>491.065</v>
      </c>
      <c r="AE686" s="14">
        <v>424.476</v>
      </c>
      <c r="AF686" s="14">
        <v>457.07</v>
      </c>
      <c r="AG686" s="14">
        <v>13.711</v>
      </c>
      <c r="AH686" s="19">
        <v>19.385271501497002</v>
      </c>
      <c r="AI686" s="19">
        <v>3.1347041133195499</v>
      </c>
      <c r="AJ686" s="19">
        <v>11.2622317630191</v>
      </c>
      <c r="AK686" s="14">
        <v>12.845000000000001</v>
      </c>
      <c r="AL686" s="14">
        <v>1.7909999999999999</v>
      </c>
      <c r="AM686" s="14">
        <v>7.19</v>
      </c>
      <c r="AN686" s="14">
        <v>56.72</v>
      </c>
      <c r="AO686" s="14">
        <v>46.298999999999999</v>
      </c>
      <c r="AP686" s="14">
        <v>51.459000000000003</v>
      </c>
      <c r="AQ686" s="14">
        <v>3.464</v>
      </c>
      <c r="AR686" s="14">
        <v>1.24</v>
      </c>
      <c r="AS686" s="14">
        <v>2.3260000000000001</v>
      </c>
      <c r="AT686" s="14">
        <v>4.6180000000000003</v>
      </c>
      <c r="AU686" s="14">
        <v>0.82699999999999996</v>
      </c>
      <c r="AV686" s="14">
        <v>2.6789999999999998</v>
      </c>
      <c r="AW686" s="14">
        <v>659.70799999999997</v>
      </c>
      <c r="AX686" s="14">
        <v>501.36599999999999</v>
      </c>
      <c r="AY686" s="14">
        <v>578.88</v>
      </c>
      <c r="AZ686" s="14">
        <v>6.5970000000000004</v>
      </c>
      <c r="BA686" s="14">
        <v>5.0140000000000002</v>
      </c>
      <c r="BB686" s="14">
        <v>5.7889999999999997</v>
      </c>
      <c r="BC686" s="14">
        <v>7.2859999999999996</v>
      </c>
      <c r="BD686" s="14">
        <v>6.476</v>
      </c>
      <c r="BE686" s="14">
        <v>15.571999999999999</v>
      </c>
      <c r="BF686" s="14">
        <v>17.678999999999998</v>
      </c>
      <c r="BG686" s="14">
        <v>15.202999999999999</v>
      </c>
      <c r="BH686" s="15">
        <v>6.4720701937277383</v>
      </c>
    </row>
    <row r="687" spans="1:60" ht="15.75" x14ac:dyDescent="0.25">
      <c r="A687" s="21">
        <v>2018</v>
      </c>
      <c r="B687" t="s">
        <v>23</v>
      </c>
      <c r="C687" s="14">
        <v>26.783999999999999</v>
      </c>
      <c r="D687" s="14">
        <v>5.4569999999999999</v>
      </c>
      <c r="E687" s="14">
        <v>16.039000000000001</v>
      </c>
      <c r="F687" s="14">
        <v>9.452</v>
      </c>
      <c r="G687" s="14">
        <v>24.143000000000001</v>
      </c>
      <c r="H687" s="14">
        <v>5.2119999999999997</v>
      </c>
      <c r="I687" s="14">
        <v>5.0679999999999996</v>
      </c>
      <c r="J687" s="14">
        <v>5.1390000000000002</v>
      </c>
      <c r="K687" s="14">
        <v>14.052</v>
      </c>
      <c r="L687" s="14">
        <v>6.1070000000000002</v>
      </c>
      <c r="M687" s="14">
        <v>10.048999999999999</v>
      </c>
      <c r="N687" s="14">
        <v>57.305</v>
      </c>
      <c r="O687" s="14">
        <v>139.33000000000001</v>
      </c>
      <c r="P687" s="14">
        <v>21.245000000000001</v>
      </c>
      <c r="Q687" s="14">
        <v>79.834999999999994</v>
      </c>
      <c r="R687" s="14">
        <v>55.414999999999999</v>
      </c>
      <c r="S687" s="14">
        <v>52.558999999999997</v>
      </c>
      <c r="T687" s="14">
        <v>53.975999999999999</v>
      </c>
      <c r="U687" s="14">
        <v>16.823</v>
      </c>
      <c r="V687" s="14">
        <v>15.462</v>
      </c>
      <c r="W687" s="14">
        <v>16.137</v>
      </c>
      <c r="X687" s="14">
        <v>65.376999999999995</v>
      </c>
      <c r="Y687" s="14">
        <v>2.9239999999999999</v>
      </c>
      <c r="Z687" s="14">
        <v>33.911000000000001</v>
      </c>
      <c r="AA687" s="14">
        <v>109.04900000000001</v>
      </c>
      <c r="AB687" s="14">
        <v>70.489999999999995</v>
      </c>
      <c r="AC687" s="14">
        <v>89.622</v>
      </c>
      <c r="AD687" s="14">
        <v>426.5</v>
      </c>
      <c r="AE687" s="14">
        <v>339.26299999999998</v>
      </c>
      <c r="AF687" s="14">
        <v>382.613</v>
      </c>
      <c r="AG687" s="14">
        <v>15.371</v>
      </c>
      <c r="AH687" s="19">
        <v>4.7375834315774501</v>
      </c>
      <c r="AI687" s="19">
        <v>1.3110602919169401</v>
      </c>
      <c r="AJ687" s="19">
        <v>3.04787378477578</v>
      </c>
      <c r="AK687" s="14">
        <v>7.6529999999999996</v>
      </c>
      <c r="AL687" s="14">
        <v>1.234</v>
      </c>
      <c r="AM687" s="14">
        <v>4.4189999999999996</v>
      </c>
      <c r="AN687" s="14">
        <v>63.661999999999999</v>
      </c>
      <c r="AO687" s="14">
        <v>47.686999999999998</v>
      </c>
      <c r="AP687" s="14">
        <v>55.646000000000001</v>
      </c>
      <c r="AQ687" s="14">
        <v>4.4859999999999998</v>
      </c>
      <c r="AR687" s="14">
        <v>1.819</v>
      </c>
      <c r="AS687" s="14">
        <v>3.1419999999999999</v>
      </c>
      <c r="AT687" s="14">
        <v>5.08</v>
      </c>
      <c r="AU687" s="14">
        <v>0.78</v>
      </c>
      <c r="AV687" s="14">
        <v>2.9129999999999998</v>
      </c>
      <c r="AW687" s="14">
        <v>634.96699999999998</v>
      </c>
      <c r="AX687" s="14">
        <v>414.69099999999997</v>
      </c>
      <c r="AY687" s="14">
        <v>524.08399999999995</v>
      </c>
      <c r="AZ687" s="14">
        <v>6.35</v>
      </c>
      <c r="BA687" s="14">
        <v>4.1470000000000002</v>
      </c>
      <c r="BB687" s="14">
        <v>5.2409999999999997</v>
      </c>
      <c r="BC687" s="14">
        <v>7.1950000000000003</v>
      </c>
      <c r="BD687" s="14">
        <v>1.9990000000000001</v>
      </c>
      <c r="BE687" s="14">
        <v>10.99</v>
      </c>
      <c r="BF687" s="14">
        <v>12.832000000000001</v>
      </c>
      <c r="BG687" s="14">
        <v>43.871000000000002</v>
      </c>
      <c r="BH687" s="15">
        <v>7.4361674124769683</v>
      </c>
    </row>
    <row r="688" spans="1:60" ht="15.75" x14ac:dyDescent="0.25">
      <c r="A688" s="21">
        <v>2018</v>
      </c>
      <c r="B688" t="s">
        <v>24</v>
      </c>
      <c r="C688" s="14">
        <v>17.061</v>
      </c>
      <c r="D688" s="14">
        <v>3.5190000000000001</v>
      </c>
      <c r="E688" s="14">
        <v>10.301</v>
      </c>
      <c r="F688" s="14">
        <v>12.041</v>
      </c>
      <c r="G688" s="14">
        <v>24.678000000000001</v>
      </c>
      <c r="H688" s="14">
        <v>7.0129999999999999</v>
      </c>
      <c r="I688" s="14">
        <v>5.21</v>
      </c>
      <c r="J688" s="14">
        <v>6.1130000000000004</v>
      </c>
      <c r="K688" s="14">
        <v>13.015000000000001</v>
      </c>
      <c r="L688" s="14">
        <v>7.6459999999999999</v>
      </c>
      <c r="M688" s="14">
        <v>10.335000000000001</v>
      </c>
      <c r="N688" s="14">
        <v>43.899000000000001</v>
      </c>
      <c r="O688" s="14">
        <v>125.35899999999999</v>
      </c>
      <c r="P688" s="14">
        <v>21.652999999999999</v>
      </c>
      <c r="Q688" s="14">
        <v>73.594999999999999</v>
      </c>
      <c r="R688" s="14">
        <v>51.991</v>
      </c>
      <c r="S688" s="14">
        <v>52.374000000000002</v>
      </c>
      <c r="T688" s="14">
        <v>52.182000000000002</v>
      </c>
      <c r="U688" s="14">
        <v>18.611999999999998</v>
      </c>
      <c r="V688" s="14">
        <v>17.795999999999999</v>
      </c>
      <c r="W688" s="14">
        <v>18.204999999999998</v>
      </c>
      <c r="X688" s="14">
        <v>53.677</v>
      </c>
      <c r="Y688" s="14">
        <v>4.0599999999999996</v>
      </c>
      <c r="Z688" s="14">
        <v>28.911000000000001</v>
      </c>
      <c r="AA688" s="14">
        <v>133.65299999999999</v>
      </c>
      <c r="AB688" s="14">
        <v>86.613</v>
      </c>
      <c r="AC688" s="14">
        <v>110.17400000000001</v>
      </c>
      <c r="AD688" s="14">
        <v>493.61200000000002</v>
      </c>
      <c r="AE688" s="14">
        <v>394.02199999999999</v>
      </c>
      <c r="AF688" s="14">
        <v>443.90300000000002</v>
      </c>
      <c r="AG688" s="14">
        <v>11.464</v>
      </c>
      <c r="AH688" s="19">
        <v>16.001637376847899</v>
      </c>
      <c r="AI688" s="19">
        <v>3.3080494572852999</v>
      </c>
      <c r="AJ688" s="19">
        <v>9.7969929889674408</v>
      </c>
      <c r="AK688" s="14">
        <v>16.048999999999999</v>
      </c>
      <c r="AL688" s="14">
        <v>1.962</v>
      </c>
      <c r="AM688" s="14">
        <v>9.0180000000000007</v>
      </c>
      <c r="AN688" s="14">
        <v>82.066000000000003</v>
      </c>
      <c r="AO688" s="14">
        <v>66.989999999999995</v>
      </c>
      <c r="AP688" s="14">
        <v>74.540999999999997</v>
      </c>
      <c r="AQ688" s="14">
        <v>5.26</v>
      </c>
      <c r="AR688" s="14">
        <v>1.4890000000000001</v>
      </c>
      <c r="AS688" s="14">
        <v>3.3769999999999998</v>
      </c>
      <c r="AT688" s="14">
        <v>8.4290000000000003</v>
      </c>
      <c r="AU688" s="14">
        <v>1.962</v>
      </c>
      <c r="AV688" s="14">
        <v>5.2009999999999996</v>
      </c>
      <c r="AW688" s="14">
        <v>705.42100000000005</v>
      </c>
      <c r="AX688" s="14">
        <v>486.048</v>
      </c>
      <c r="AY688" s="14">
        <v>595.923</v>
      </c>
      <c r="AZ688" s="14">
        <v>7.0540000000000003</v>
      </c>
      <c r="BA688" s="14">
        <v>4.8600000000000003</v>
      </c>
      <c r="BB688" s="14">
        <v>5.9589999999999996</v>
      </c>
      <c r="BC688" s="14">
        <v>11.823</v>
      </c>
      <c r="BD688" s="14">
        <v>3.8</v>
      </c>
      <c r="BE688" s="14">
        <v>12.279</v>
      </c>
      <c r="BF688" s="14">
        <v>14.268000000000001</v>
      </c>
      <c r="BG688" s="14">
        <v>26.693000000000001</v>
      </c>
      <c r="BH688" s="15">
        <v>7.9349672409609315</v>
      </c>
    </row>
    <row r="689" spans="1:60" ht="15.75" x14ac:dyDescent="0.25">
      <c r="A689" s="21">
        <v>2018</v>
      </c>
      <c r="B689" t="s">
        <v>25</v>
      </c>
      <c r="C689" s="14">
        <v>17.655999999999999</v>
      </c>
      <c r="D689" s="14">
        <v>3.7789999999999999</v>
      </c>
      <c r="E689" s="14">
        <v>10.596</v>
      </c>
      <c r="F689" s="14">
        <v>10.023999999999999</v>
      </c>
      <c r="G689" s="14">
        <v>16.271999999999998</v>
      </c>
      <c r="H689" s="14">
        <v>4.4139999999999997</v>
      </c>
      <c r="I689" s="14">
        <v>3.86</v>
      </c>
      <c r="J689" s="14">
        <v>4.1319999999999997</v>
      </c>
      <c r="K689" s="14">
        <v>4.58</v>
      </c>
      <c r="L689" s="14">
        <v>3.2170000000000001</v>
      </c>
      <c r="M689" s="14">
        <v>3.887</v>
      </c>
      <c r="N689" s="14">
        <v>43.03</v>
      </c>
      <c r="O689" s="14">
        <v>96.688999999999993</v>
      </c>
      <c r="P689" s="14">
        <v>16.324000000000002</v>
      </c>
      <c r="Q689" s="14">
        <v>55.802999999999997</v>
      </c>
      <c r="R689" s="14">
        <v>101.35299999999999</v>
      </c>
      <c r="S689" s="14">
        <v>115.63500000000001</v>
      </c>
      <c r="T689" s="14">
        <v>108.619</v>
      </c>
      <c r="U689" s="14">
        <v>19.488</v>
      </c>
      <c r="V689" s="14">
        <v>22.193999999999999</v>
      </c>
      <c r="W689" s="14">
        <v>20.864999999999998</v>
      </c>
      <c r="X689" s="14">
        <v>38.642000000000003</v>
      </c>
      <c r="Y689" s="14">
        <v>3.5379999999999998</v>
      </c>
      <c r="Z689" s="14">
        <v>20.783000000000001</v>
      </c>
      <c r="AA689" s="14">
        <v>105.267</v>
      </c>
      <c r="AB689" s="14">
        <v>69.959999999999994</v>
      </c>
      <c r="AC689" s="14">
        <v>87.304000000000002</v>
      </c>
      <c r="AD689" s="14">
        <v>469.03800000000001</v>
      </c>
      <c r="AE689" s="14">
        <v>397.16300000000001</v>
      </c>
      <c r="AF689" s="14">
        <v>432.471</v>
      </c>
      <c r="AG689" s="14">
        <v>10.41</v>
      </c>
      <c r="AH689" s="19">
        <v>11.0721790740429</v>
      </c>
      <c r="AI689" s="19">
        <v>3.68595650571323</v>
      </c>
      <c r="AJ689" s="19">
        <v>7.3766797794833803</v>
      </c>
      <c r="AK689" s="14">
        <v>9.7439999999999998</v>
      </c>
      <c r="AL689" s="14">
        <v>2.0099999999999998</v>
      </c>
      <c r="AM689" s="14">
        <v>5.8090000000000002</v>
      </c>
      <c r="AN689" s="14">
        <v>64.376000000000005</v>
      </c>
      <c r="AO689" s="14">
        <v>40.368000000000002</v>
      </c>
      <c r="AP689" s="14">
        <v>52.161999999999999</v>
      </c>
      <c r="AQ689" s="14">
        <v>2.4980000000000002</v>
      </c>
      <c r="AR689" s="14">
        <v>0.72399999999999998</v>
      </c>
      <c r="AS689" s="14">
        <v>1.5960000000000001</v>
      </c>
      <c r="AT689" s="14">
        <v>14.657</v>
      </c>
      <c r="AU689" s="14">
        <v>2.4119999999999999</v>
      </c>
      <c r="AV689" s="14">
        <v>8.4280000000000008</v>
      </c>
      <c r="AW689" s="14">
        <v>643.84500000000003</v>
      </c>
      <c r="AX689" s="14">
        <v>467.76600000000002</v>
      </c>
      <c r="AY689" s="14">
        <v>554.26300000000003</v>
      </c>
      <c r="AZ689" s="14">
        <v>6.4379999999999997</v>
      </c>
      <c r="BA689" s="14">
        <v>4.6779999999999999</v>
      </c>
      <c r="BB689" s="14">
        <v>5.5430000000000001</v>
      </c>
      <c r="BC689" s="14">
        <v>16.454999999999998</v>
      </c>
      <c r="BD689" s="14">
        <v>4.0030000000000001</v>
      </c>
      <c r="BE689" s="14">
        <v>14.986000000000001</v>
      </c>
      <c r="BF689" s="14">
        <v>17.341000000000001</v>
      </c>
      <c r="BG689" s="14">
        <v>30.923999999999999</v>
      </c>
      <c r="BH689" s="15">
        <v>10.323746996836272</v>
      </c>
    </row>
    <row r="690" spans="1:60" ht="15.75" x14ac:dyDescent="0.25">
      <c r="A690" s="21">
        <v>2018</v>
      </c>
      <c r="B690" t="s">
        <v>26</v>
      </c>
      <c r="C690" s="14">
        <v>16.088000000000001</v>
      </c>
      <c r="D690" s="14">
        <v>4.2839999999999998</v>
      </c>
      <c r="E690" s="14">
        <v>10.122999999999999</v>
      </c>
      <c r="F690" s="14">
        <v>12.04</v>
      </c>
      <c r="G690" s="14">
        <v>25.236000000000001</v>
      </c>
      <c r="H690" s="14">
        <v>6.7649999999999997</v>
      </c>
      <c r="I690" s="14">
        <v>5.1189999999999998</v>
      </c>
      <c r="J690" s="14">
        <v>5.9329999999999998</v>
      </c>
      <c r="K690" s="14">
        <v>9.7780000000000005</v>
      </c>
      <c r="L690" s="14">
        <v>4.4509999999999996</v>
      </c>
      <c r="M690" s="14">
        <v>7.0860000000000003</v>
      </c>
      <c r="N690" s="14">
        <v>39.543999999999997</v>
      </c>
      <c r="O690" s="14">
        <v>105.223</v>
      </c>
      <c r="P690" s="14">
        <v>23.091000000000001</v>
      </c>
      <c r="Q690" s="14">
        <v>63.716999999999999</v>
      </c>
      <c r="R690" s="14">
        <v>77.766000000000005</v>
      </c>
      <c r="S690" s="14">
        <v>78.007999999999996</v>
      </c>
      <c r="T690" s="14">
        <v>77.888999999999996</v>
      </c>
      <c r="U690" s="14">
        <v>15.576000000000001</v>
      </c>
      <c r="V690" s="14">
        <v>21.366</v>
      </c>
      <c r="W690" s="14">
        <v>18.501999999999999</v>
      </c>
      <c r="X690" s="14">
        <v>49.4</v>
      </c>
      <c r="Y690" s="14">
        <v>6.6210000000000004</v>
      </c>
      <c r="Z690" s="14">
        <v>27.780999999999999</v>
      </c>
      <c r="AA690" s="14">
        <v>109.94199999999999</v>
      </c>
      <c r="AB690" s="14">
        <v>72.834000000000003</v>
      </c>
      <c r="AC690" s="14">
        <v>91.188999999999993</v>
      </c>
      <c r="AD690" s="14">
        <v>460.17500000000001</v>
      </c>
      <c r="AE690" s="14">
        <v>389.262</v>
      </c>
      <c r="AF690" s="14">
        <v>424.423</v>
      </c>
      <c r="AG690" s="14">
        <v>10.46</v>
      </c>
      <c r="AH690" s="19">
        <v>5.2918792104516204</v>
      </c>
      <c r="AI690" s="19">
        <v>1.32321952542732</v>
      </c>
      <c r="AJ690" s="19">
        <v>3.3382647374210501</v>
      </c>
      <c r="AK690" s="14">
        <v>8.0150000000000006</v>
      </c>
      <c r="AL690" s="14">
        <v>1.28</v>
      </c>
      <c r="AM690" s="14">
        <v>4.6109999999999998</v>
      </c>
      <c r="AN690" s="14">
        <v>62.076999999999998</v>
      </c>
      <c r="AO690" s="14">
        <v>48.018000000000001</v>
      </c>
      <c r="AP690" s="14">
        <v>55.055999999999997</v>
      </c>
      <c r="AQ690" s="14">
        <v>3.24</v>
      </c>
      <c r="AR690" s="14">
        <v>1.335</v>
      </c>
      <c r="AS690" s="14">
        <v>2.278</v>
      </c>
      <c r="AT690" s="14">
        <v>9.6069999999999993</v>
      </c>
      <c r="AU690" s="14">
        <v>2.5590000000000002</v>
      </c>
      <c r="AV690" s="14">
        <v>6.0460000000000003</v>
      </c>
      <c r="AW690" s="14">
        <v>634.63800000000003</v>
      </c>
      <c r="AX690" s="14">
        <v>468.77300000000002</v>
      </c>
      <c r="AY690" s="14">
        <v>551.01300000000003</v>
      </c>
      <c r="AZ690" s="14">
        <v>6.3460000000000001</v>
      </c>
      <c r="BA690" s="14">
        <v>4.6879999999999997</v>
      </c>
      <c r="BB690" s="14">
        <v>5.51</v>
      </c>
      <c r="BC690" s="14">
        <v>9.6059999999999999</v>
      </c>
      <c r="BD690" s="14">
        <v>2.7450000000000001</v>
      </c>
      <c r="BE690" s="14">
        <v>12.265000000000001</v>
      </c>
      <c r="BF690" s="14">
        <v>14.129</v>
      </c>
      <c r="BG690" s="14">
        <v>35.414999999999999</v>
      </c>
      <c r="BH690" s="15">
        <v>8.4064940632630627</v>
      </c>
    </row>
    <row r="691" spans="1:60" ht="15.75" x14ac:dyDescent="0.25">
      <c r="A691" s="21">
        <v>2018</v>
      </c>
      <c r="B691" t="s">
        <v>27</v>
      </c>
      <c r="C691" s="14">
        <v>14.066000000000001</v>
      </c>
      <c r="D691" s="14">
        <v>3.0390000000000001</v>
      </c>
      <c r="E691" s="14">
        <v>8.4009999999999998</v>
      </c>
      <c r="F691" s="14">
        <v>9.1310000000000002</v>
      </c>
      <c r="G691" s="14">
        <v>16.175000000000001</v>
      </c>
      <c r="H691" s="14">
        <v>3.5169999999999999</v>
      </c>
      <c r="I691" s="14">
        <v>4.1970000000000001</v>
      </c>
      <c r="J691" s="14">
        <v>3.8660000000000001</v>
      </c>
      <c r="K691" s="14">
        <v>1.988</v>
      </c>
      <c r="L691" s="14">
        <v>3.0390000000000001</v>
      </c>
      <c r="M691" s="14">
        <v>2.528</v>
      </c>
      <c r="N691" s="14">
        <v>30.001000000000001</v>
      </c>
      <c r="O691" s="14">
        <v>70.483999999999995</v>
      </c>
      <c r="P691" s="14">
        <v>18.234999999999999</v>
      </c>
      <c r="Q691" s="14">
        <v>43.642000000000003</v>
      </c>
      <c r="R691" s="14">
        <v>105.497</v>
      </c>
      <c r="S691" s="14">
        <v>94.215000000000003</v>
      </c>
      <c r="T691" s="14">
        <v>99.700999999999993</v>
      </c>
      <c r="U691" s="14">
        <v>16.971</v>
      </c>
      <c r="V691" s="14">
        <v>18.38</v>
      </c>
      <c r="W691" s="14">
        <v>17.695</v>
      </c>
      <c r="X691" s="14">
        <v>18.042000000000002</v>
      </c>
      <c r="Y691" s="14">
        <v>2.1709999999999998</v>
      </c>
      <c r="Z691" s="14">
        <v>9.8879999999999999</v>
      </c>
      <c r="AA691" s="14">
        <v>78.281999999999996</v>
      </c>
      <c r="AB691" s="14">
        <v>53.692</v>
      </c>
      <c r="AC691" s="14">
        <v>65.650000000000006</v>
      </c>
      <c r="AD691" s="14">
        <v>462.35399999999998</v>
      </c>
      <c r="AE691" s="14">
        <v>379.89699999999999</v>
      </c>
      <c r="AF691" s="14">
        <v>420.06799999999998</v>
      </c>
      <c r="AG691" s="14">
        <v>7.0330000000000004</v>
      </c>
      <c r="AH691" s="19">
        <v>9.2660110628114705</v>
      </c>
      <c r="AI691" s="19">
        <v>4.0850173817489601</v>
      </c>
      <c r="AJ691" s="19">
        <v>6.6934947344508098</v>
      </c>
      <c r="AK691" s="14">
        <v>6.7270000000000003</v>
      </c>
      <c r="AL691" s="14">
        <v>1.5920000000000001</v>
      </c>
      <c r="AM691" s="14">
        <v>4.0890000000000004</v>
      </c>
      <c r="AN691" s="14">
        <v>43.268999999999998</v>
      </c>
      <c r="AO691" s="14">
        <v>42.113999999999997</v>
      </c>
      <c r="AP691" s="14">
        <v>42.676000000000002</v>
      </c>
      <c r="AQ691" s="14">
        <v>0.30599999999999999</v>
      </c>
      <c r="AR691" s="14">
        <v>0</v>
      </c>
      <c r="AS691" s="14">
        <v>0.14899999999999999</v>
      </c>
      <c r="AT691" s="14">
        <v>1.988</v>
      </c>
      <c r="AU691" s="14">
        <v>0.28899999999999998</v>
      </c>
      <c r="AV691" s="14">
        <v>1.115</v>
      </c>
      <c r="AW691" s="14">
        <v>586.80999999999995</v>
      </c>
      <c r="AX691" s="14">
        <v>449.654</v>
      </c>
      <c r="AY691" s="14">
        <v>516.423</v>
      </c>
      <c r="AZ691" s="14">
        <v>5.8680000000000003</v>
      </c>
      <c r="BA691" s="14">
        <v>4.4969999999999999</v>
      </c>
      <c r="BB691" s="14">
        <v>5.1639999999999997</v>
      </c>
      <c r="BC691" s="14">
        <v>14.786</v>
      </c>
      <c r="BD691" s="14">
        <v>6.5720000000000001</v>
      </c>
      <c r="BE691" s="14">
        <v>12.616</v>
      </c>
      <c r="BF691" s="14">
        <v>14.81</v>
      </c>
      <c r="BG691" s="14">
        <v>25.315999999999999</v>
      </c>
      <c r="BH691" s="15">
        <v>6.962025316455696</v>
      </c>
    </row>
    <row r="692" spans="1:60" ht="15.75" x14ac:dyDescent="0.25">
      <c r="A692" s="21">
        <v>2018</v>
      </c>
      <c r="B692" t="s">
        <v>36</v>
      </c>
      <c r="C692" s="14">
        <v>6.1769999999999996</v>
      </c>
      <c r="D692" s="14">
        <v>1.3220000000000001</v>
      </c>
      <c r="E692" s="14">
        <v>3.669</v>
      </c>
      <c r="F692" s="14">
        <v>14.954000000000001</v>
      </c>
      <c r="G692" s="14">
        <v>18.105</v>
      </c>
      <c r="H692" s="14">
        <v>4.5129999999999999</v>
      </c>
      <c r="I692" s="14">
        <v>5.57</v>
      </c>
      <c r="J692" s="14">
        <v>5.0590000000000002</v>
      </c>
      <c r="K692" s="14">
        <v>5.2690000000000001</v>
      </c>
      <c r="L692" s="14">
        <v>4.3899999999999997</v>
      </c>
      <c r="M692" s="14">
        <v>4.8150000000000004</v>
      </c>
      <c r="N692" s="14">
        <v>46.527999999999999</v>
      </c>
      <c r="O692" s="14">
        <v>77.828000000000003</v>
      </c>
      <c r="P692" s="14">
        <v>13.617000000000001</v>
      </c>
      <c r="Q692" s="14">
        <v>44.661999999999999</v>
      </c>
      <c r="R692" s="14">
        <v>104.098</v>
      </c>
      <c r="S692" s="14">
        <v>110.494</v>
      </c>
      <c r="T692" s="14">
        <v>107.401</v>
      </c>
      <c r="U692" s="14">
        <v>21.681999999999999</v>
      </c>
      <c r="V692" s="14">
        <v>23.623000000000001</v>
      </c>
      <c r="W692" s="14">
        <v>22.684999999999999</v>
      </c>
      <c r="X692" s="14">
        <v>33.884</v>
      </c>
      <c r="Y692" s="14">
        <v>3.375</v>
      </c>
      <c r="Z692" s="14">
        <v>18.126000000000001</v>
      </c>
      <c r="AA692" s="14">
        <v>122.048</v>
      </c>
      <c r="AB692" s="14">
        <v>97.372</v>
      </c>
      <c r="AC692" s="14">
        <v>109.303</v>
      </c>
      <c r="AD692" s="14">
        <v>569.82799999999997</v>
      </c>
      <c r="AE692" s="14">
        <v>498.94499999999999</v>
      </c>
      <c r="AF692" s="14">
        <v>533.22900000000004</v>
      </c>
      <c r="AG692" s="14">
        <v>13.260999999999999</v>
      </c>
      <c r="AH692" s="19">
        <v>5.5995864920744296</v>
      </c>
      <c r="AI692" s="19">
        <v>2.07455967470904</v>
      </c>
      <c r="AJ692" s="19">
        <v>3.8339615177757902</v>
      </c>
      <c r="AK692" s="14">
        <v>5.1180000000000003</v>
      </c>
      <c r="AL692" s="14">
        <v>1.18</v>
      </c>
      <c r="AM692" s="14">
        <v>3.0840000000000001</v>
      </c>
      <c r="AN692" s="14">
        <v>75.760000000000005</v>
      </c>
      <c r="AO692" s="14">
        <v>55.389000000000003</v>
      </c>
      <c r="AP692" s="14">
        <v>65.25</v>
      </c>
      <c r="AQ692" s="14">
        <v>3.8570000000000002</v>
      </c>
      <c r="AR692" s="14">
        <v>1.6990000000000001</v>
      </c>
      <c r="AS692" s="14">
        <v>2.7429999999999999</v>
      </c>
      <c r="AT692" s="14">
        <v>13.539</v>
      </c>
      <c r="AU692" s="14">
        <v>3.516</v>
      </c>
      <c r="AV692" s="14">
        <v>8.3620000000000001</v>
      </c>
      <c r="AW692" s="14">
        <v>731.25699999999995</v>
      </c>
      <c r="AX692" s="14">
        <v>575.54999999999995</v>
      </c>
      <c r="AY692" s="14">
        <v>650.85699999999997</v>
      </c>
      <c r="AZ692" s="14">
        <v>7.3129999999999997</v>
      </c>
      <c r="BA692" s="14">
        <v>5.7549999999999999</v>
      </c>
      <c r="BB692" s="14">
        <v>6.5090000000000003</v>
      </c>
      <c r="BC692" s="14">
        <v>18.997</v>
      </c>
      <c r="BD692" s="14">
        <v>4.516</v>
      </c>
      <c r="BE692" s="14">
        <v>12.337</v>
      </c>
      <c r="BF692" s="14">
        <v>14.903</v>
      </c>
      <c r="BG692" s="14">
        <v>34.390999999999998</v>
      </c>
      <c r="BH692" s="15">
        <v>8.4390046030934212</v>
      </c>
    </row>
    <row r="693" spans="1:60" ht="15.75" x14ac:dyDescent="0.25">
      <c r="A693" s="21">
        <v>2018</v>
      </c>
      <c r="B693" t="s">
        <v>28</v>
      </c>
      <c r="C693" s="14">
        <v>12.519</v>
      </c>
      <c r="D693" s="14">
        <v>2.8530000000000002</v>
      </c>
      <c r="E693" s="14">
        <v>7.6219999999999999</v>
      </c>
      <c r="F693" s="14">
        <v>14.172000000000001</v>
      </c>
      <c r="G693" s="14">
        <v>12.978</v>
      </c>
      <c r="H693" s="14">
        <v>2.3090000000000002</v>
      </c>
      <c r="I693" s="14">
        <v>2.7669999999999999</v>
      </c>
      <c r="J693" s="14">
        <v>2.5409999999999999</v>
      </c>
      <c r="K693" s="14">
        <v>5.4160000000000004</v>
      </c>
      <c r="L693" s="14">
        <v>3.6320000000000001</v>
      </c>
      <c r="M693" s="14">
        <v>4.5119999999999996</v>
      </c>
      <c r="N693" s="14">
        <v>32.097000000000001</v>
      </c>
      <c r="O693" s="14">
        <v>61.264000000000003</v>
      </c>
      <c r="P693" s="14">
        <v>15.564</v>
      </c>
      <c r="Q693" s="14">
        <v>38.112000000000002</v>
      </c>
      <c r="R693" s="14">
        <v>52.917999999999999</v>
      </c>
      <c r="S693" s="14">
        <v>73.239000000000004</v>
      </c>
      <c r="T693" s="14">
        <v>63.213000000000001</v>
      </c>
      <c r="U693" s="14">
        <v>10.298999999999999</v>
      </c>
      <c r="V693" s="14">
        <v>12.538</v>
      </c>
      <c r="W693" s="14">
        <v>11.433999999999999</v>
      </c>
      <c r="X693" s="14">
        <v>4.617</v>
      </c>
      <c r="Y693" s="14">
        <v>0.86499999999999999</v>
      </c>
      <c r="Z693" s="14">
        <v>2.7160000000000002</v>
      </c>
      <c r="AA693" s="14">
        <v>118.533</v>
      </c>
      <c r="AB693" s="14">
        <v>90.965000000000003</v>
      </c>
      <c r="AC693" s="14">
        <v>104.566</v>
      </c>
      <c r="AD693" s="14">
        <v>482.03300000000002</v>
      </c>
      <c r="AE693" s="14">
        <v>424.12799999999999</v>
      </c>
      <c r="AF693" s="14">
        <v>452.74099999999999</v>
      </c>
      <c r="AG693" s="14">
        <v>8.1690000000000005</v>
      </c>
      <c r="AH693" s="19">
        <v>15.262774093984801</v>
      </c>
      <c r="AI693" s="19">
        <v>3.7355992648340601</v>
      </c>
      <c r="AJ693" s="19">
        <v>9.5786499261338705</v>
      </c>
      <c r="AK693" s="14">
        <v>17.314</v>
      </c>
      <c r="AL693" s="14">
        <v>3.4590000000000001</v>
      </c>
      <c r="AM693" s="14">
        <v>10.295</v>
      </c>
      <c r="AN693" s="14">
        <v>74.05</v>
      </c>
      <c r="AO693" s="14">
        <v>61.046999999999997</v>
      </c>
      <c r="AP693" s="14">
        <v>67.462000000000003</v>
      </c>
      <c r="AQ693" s="14">
        <v>1.865</v>
      </c>
      <c r="AR693" s="14">
        <v>0.77800000000000002</v>
      </c>
      <c r="AS693" s="14">
        <v>1.3140000000000001</v>
      </c>
      <c r="AT693" s="14">
        <v>8.8789999999999996</v>
      </c>
      <c r="AU693" s="14">
        <v>1.556</v>
      </c>
      <c r="AV693" s="14">
        <v>5.1689999999999996</v>
      </c>
      <c r="AW693" s="14">
        <v>628.53399999999999</v>
      </c>
      <c r="AX693" s="14">
        <v>513.36300000000006</v>
      </c>
      <c r="AY693" s="14">
        <v>570.23</v>
      </c>
      <c r="AZ693" s="14">
        <v>6.2850000000000001</v>
      </c>
      <c r="BA693" s="14">
        <v>5.1340000000000003</v>
      </c>
      <c r="BB693" s="14">
        <v>5.702</v>
      </c>
      <c r="BC693" s="14">
        <v>28.366</v>
      </c>
      <c r="BD693" s="14">
        <v>12.545999999999999</v>
      </c>
      <c r="BE693" s="14">
        <v>10.91</v>
      </c>
      <c r="BF693" s="14">
        <v>13.016</v>
      </c>
      <c r="BG693" s="14">
        <v>52.646999999999998</v>
      </c>
      <c r="BH693" s="15">
        <v>6.1128985083357703</v>
      </c>
    </row>
    <row r="694" spans="1:60" ht="15.75" x14ac:dyDescent="0.25">
      <c r="A694" s="21">
        <v>2018</v>
      </c>
      <c r="B694" t="s">
        <v>29</v>
      </c>
      <c r="C694" s="14">
        <v>13.728</v>
      </c>
      <c r="D694" s="14">
        <v>2.8839999999999999</v>
      </c>
      <c r="E694" s="14">
        <v>8.2040000000000006</v>
      </c>
      <c r="F694" s="14">
        <v>9.5229999999999997</v>
      </c>
      <c r="G694" s="14">
        <v>20.152999999999999</v>
      </c>
      <c r="H694" s="14">
        <v>5.242</v>
      </c>
      <c r="I694" s="14">
        <v>4.3259999999999996</v>
      </c>
      <c r="J694" s="14">
        <v>4.7750000000000004</v>
      </c>
      <c r="K694" s="14">
        <v>9.11</v>
      </c>
      <c r="L694" s="14">
        <v>4.9269999999999996</v>
      </c>
      <c r="M694" s="14">
        <v>6.9790000000000001</v>
      </c>
      <c r="N694" s="14">
        <v>54.3</v>
      </c>
      <c r="O694" s="14">
        <v>147.13999999999999</v>
      </c>
      <c r="P694" s="14">
        <v>36.173000000000002</v>
      </c>
      <c r="Q694" s="14">
        <v>90.608999999999995</v>
      </c>
      <c r="R694" s="14">
        <v>75.004999999999995</v>
      </c>
      <c r="S694" s="14">
        <v>70.784000000000006</v>
      </c>
      <c r="T694" s="14">
        <v>72.855000000000004</v>
      </c>
      <c r="U694" s="14">
        <v>19.594000000000001</v>
      </c>
      <c r="V694" s="14">
        <v>21.512</v>
      </c>
      <c r="W694" s="14">
        <v>20.571000000000002</v>
      </c>
      <c r="X694" s="14">
        <v>69.015000000000001</v>
      </c>
      <c r="Y694" s="14">
        <v>11.176</v>
      </c>
      <c r="Z694" s="14">
        <v>39.549999999999997</v>
      </c>
      <c r="AA694" s="14">
        <v>88.233999999999995</v>
      </c>
      <c r="AB694" s="14">
        <v>65.256</v>
      </c>
      <c r="AC694" s="14">
        <v>76.528000000000006</v>
      </c>
      <c r="AD694" s="14">
        <v>475.99</v>
      </c>
      <c r="AE694" s="14">
        <v>403.67200000000003</v>
      </c>
      <c r="AF694" s="14">
        <v>439.27</v>
      </c>
      <c r="AG694" s="14">
        <v>13.728</v>
      </c>
      <c r="AH694" s="19">
        <v>12.471722102316599</v>
      </c>
      <c r="AI694" s="19">
        <v>1.72277159494194</v>
      </c>
      <c r="AJ694" s="19">
        <v>7.0826056387905698</v>
      </c>
      <c r="AK694" s="14">
        <v>10.858000000000001</v>
      </c>
      <c r="AL694" s="14">
        <v>1.4419999999999999</v>
      </c>
      <c r="AM694" s="14">
        <v>6.0609999999999999</v>
      </c>
      <c r="AN694" s="14">
        <v>59.030999999999999</v>
      </c>
      <c r="AO694" s="14">
        <v>43.503999999999998</v>
      </c>
      <c r="AP694" s="14">
        <v>51.121000000000002</v>
      </c>
      <c r="AQ694" s="14">
        <v>1.373</v>
      </c>
      <c r="AR694" s="14">
        <v>0.60099999999999998</v>
      </c>
      <c r="AS694" s="14">
        <v>0.98</v>
      </c>
      <c r="AT694" s="14">
        <v>2.1219999999999999</v>
      </c>
      <c r="AU694" s="14">
        <v>0.36099999999999999</v>
      </c>
      <c r="AV694" s="14">
        <v>1.224</v>
      </c>
      <c r="AW694" s="14">
        <v>688.77499999999998</v>
      </c>
      <c r="AX694" s="14">
        <v>489.71800000000002</v>
      </c>
      <c r="AY694" s="14">
        <v>587.49</v>
      </c>
      <c r="AZ694" s="14">
        <v>6.8879999999999999</v>
      </c>
      <c r="BA694" s="14">
        <v>4.8970000000000002</v>
      </c>
      <c r="BB694" s="14">
        <v>5.875</v>
      </c>
      <c r="BC694" s="14">
        <v>8.8580000000000005</v>
      </c>
      <c r="BD694" s="14">
        <v>7.593</v>
      </c>
      <c r="BE694" s="14">
        <v>16.719000000000001</v>
      </c>
      <c r="BF694" s="14">
        <v>19.113</v>
      </c>
      <c r="BG694" s="14">
        <v>31.219000000000001</v>
      </c>
      <c r="BH694" s="15">
        <v>6.0702764577335317</v>
      </c>
    </row>
    <row r="695" spans="1:60" ht="15.75" x14ac:dyDescent="0.25">
      <c r="A695" s="21">
        <v>2019</v>
      </c>
      <c r="B695" t="s">
        <v>2</v>
      </c>
      <c r="C695" s="14">
        <v>13.051</v>
      </c>
      <c r="D695" s="14">
        <v>3.2</v>
      </c>
      <c r="E695" s="14">
        <v>8.0259999999999998</v>
      </c>
      <c r="F695" s="14">
        <v>10.688000000000001</v>
      </c>
      <c r="G695" s="14">
        <v>19.975999999999999</v>
      </c>
      <c r="H695" s="14">
        <v>6.1340000000000003</v>
      </c>
      <c r="I695" s="14">
        <v>4.9560000000000004</v>
      </c>
      <c r="J695" s="14">
        <v>5.5330000000000004</v>
      </c>
      <c r="K695" s="14">
        <v>6.742</v>
      </c>
      <c r="L695" s="14">
        <v>4.1379999999999999</v>
      </c>
      <c r="M695" s="14">
        <v>5.4139999999999997</v>
      </c>
      <c r="N695" s="14">
        <v>42.920999999999999</v>
      </c>
      <c r="O695" s="14">
        <v>102.136</v>
      </c>
      <c r="P695" s="14">
        <v>20.486999999999998</v>
      </c>
      <c r="Q695" s="14">
        <v>60.517000000000003</v>
      </c>
      <c r="R695" s="14">
        <v>82.459000000000003</v>
      </c>
      <c r="S695" s="14">
        <v>80.66</v>
      </c>
      <c r="T695" s="14">
        <v>81.540999999999997</v>
      </c>
      <c r="U695" s="14">
        <v>18.353000000000002</v>
      </c>
      <c r="V695" s="14">
        <v>21.04</v>
      </c>
      <c r="W695" s="14">
        <v>19.724</v>
      </c>
      <c r="X695" s="14">
        <v>47.058</v>
      </c>
      <c r="Y695" s="14">
        <v>5.4509999999999996</v>
      </c>
      <c r="Z695" s="14">
        <v>25.866</v>
      </c>
      <c r="AA695" s="14">
        <v>100.124</v>
      </c>
      <c r="AB695" s="14">
        <v>76.814999999999998</v>
      </c>
      <c r="AC695" s="14">
        <v>88.231999999999999</v>
      </c>
      <c r="AD695" s="14">
        <v>484.17</v>
      </c>
      <c r="AE695" s="14">
        <v>416.23200000000003</v>
      </c>
      <c r="AF695" s="14">
        <v>449.548</v>
      </c>
      <c r="AG695" s="14">
        <v>11.053000000000001</v>
      </c>
      <c r="AH695" s="19">
        <v>10.6752562260742</v>
      </c>
      <c r="AI695" s="19">
        <v>3.1457531231823399</v>
      </c>
      <c r="AJ695" s="19">
        <v>6.9384410846172901</v>
      </c>
      <c r="AK695" s="14">
        <v>9.2230000000000008</v>
      </c>
      <c r="AL695" s="14">
        <v>1.9830000000000001</v>
      </c>
      <c r="AM695" s="14">
        <v>5.5289999999999999</v>
      </c>
      <c r="AN695" s="14">
        <v>66.394999999999996</v>
      </c>
      <c r="AO695" s="14">
        <v>52.347999999999999</v>
      </c>
      <c r="AP695" s="14">
        <v>59.256999999999998</v>
      </c>
      <c r="AQ695" s="14">
        <v>2.5819999999999999</v>
      </c>
      <c r="AR695" s="14">
        <v>0.94</v>
      </c>
      <c r="AS695" s="14">
        <v>1.744</v>
      </c>
      <c r="AT695" s="14">
        <v>6.9480000000000004</v>
      </c>
      <c r="AU695" s="14">
        <v>1.4239999999999999</v>
      </c>
      <c r="AV695" s="14">
        <v>4.1289999999999996</v>
      </c>
      <c r="AW695" s="14">
        <v>660.56700000000001</v>
      </c>
      <c r="AX695" s="14">
        <v>496.51</v>
      </c>
      <c r="AY695" s="14">
        <v>576.97400000000005</v>
      </c>
      <c r="AZ695" s="14">
        <v>6.6059999999999999</v>
      </c>
      <c r="BA695" s="14">
        <v>4.9649999999999999</v>
      </c>
      <c r="BB695" s="14">
        <v>5.77</v>
      </c>
      <c r="BC695" s="14">
        <v>18.66</v>
      </c>
      <c r="BD695" s="14">
        <v>6.3730000000000002</v>
      </c>
      <c r="BE695" s="14">
        <v>13.927</v>
      </c>
      <c r="BF695" s="14">
        <v>16.247</v>
      </c>
      <c r="BG695" s="14">
        <v>35.555</v>
      </c>
      <c r="BH695" s="15">
        <v>7.2317410815688827</v>
      </c>
    </row>
    <row r="696" spans="1:60" ht="15.75" x14ac:dyDescent="0.25">
      <c r="A696" s="21">
        <v>2019</v>
      </c>
      <c r="B696" t="s">
        <v>3</v>
      </c>
      <c r="C696" s="14">
        <v>16.312999999999999</v>
      </c>
      <c r="D696" s="14">
        <v>4.649</v>
      </c>
      <c r="E696" s="14">
        <v>10.374000000000001</v>
      </c>
      <c r="F696" s="14">
        <v>7.2809999999999997</v>
      </c>
      <c r="G696" s="14">
        <v>19.081</v>
      </c>
      <c r="H696" s="14">
        <v>4.681</v>
      </c>
      <c r="I696" s="14">
        <v>3.5550000000000002</v>
      </c>
      <c r="J696" s="14">
        <v>4.1079999999999997</v>
      </c>
      <c r="K696" s="14">
        <v>10.071999999999999</v>
      </c>
      <c r="L696" s="14">
        <v>3.9649999999999999</v>
      </c>
      <c r="M696" s="14">
        <v>6.9619999999999997</v>
      </c>
      <c r="N696" s="14">
        <v>43.338999999999999</v>
      </c>
      <c r="O696" s="14">
        <v>76.319000000000003</v>
      </c>
      <c r="P696" s="14">
        <v>26.114000000000001</v>
      </c>
      <c r="Q696" s="14">
        <v>50.753999999999998</v>
      </c>
      <c r="R696" s="14">
        <v>49.792000000000002</v>
      </c>
      <c r="S696" s="14">
        <v>52.091999999999999</v>
      </c>
      <c r="T696" s="14">
        <v>50.963000000000001</v>
      </c>
      <c r="U696" s="14">
        <v>19.86</v>
      </c>
      <c r="V696" s="14">
        <v>24.337</v>
      </c>
      <c r="W696" s="14">
        <v>22.14</v>
      </c>
      <c r="X696" s="14">
        <v>13.476000000000001</v>
      </c>
      <c r="Y696" s="14">
        <v>1.504</v>
      </c>
      <c r="Z696" s="14">
        <v>7.38</v>
      </c>
      <c r="AA696" s="14">
        <v>54.615000000000002</v>
      </c>
      <c r="AB696" s="14">
        <v>34.865000000000002</v>
      </c>
      <c r="AC696" s="14">
        <v>44.558</v>
      </c>
      <c r="AD696" s="14">
        <v>391.80700000000002</v>
      </c>
      <c r="AE696" s="14">
        <v>335.11099999999999</v>
      </c>
      <c r="AF696" s="14">
        <v>363.00599999999997</v>
      </c>
      <c r="AG696" s="14">
        <v>9.7880000000000003</v>
      </c>
      <c r="AH696" s="19">
        <v>19.286260023291899</v>
      </c>
      <c r="AI696" s="19">
        <v>5.3111781331208903</v>
      </c>
      <c r="AJ696" s="19">
        <v>12.377699885787599</v>
      </c>
      <c r="AK696" s="14">
        <v>18.298999999999999</v>
      </c>
      <c r="AL696" s="14">
        <v>3.8279999999999998</v>
      </c>
      <c r="AM696" s="14">
        <v>10.930999999999999</v>
      </c>
      <c r="AN696" s="14">
        <v>59.154000000000003</v>
      </c>
      <c r="AO696" s="14">
        <v>51.819000000000003</v>
      </c>
      <c r="AP696" s="14">
        <v>55.558</v>
      </c>
      <c r="AQ696" s="14">
        <v>1.135</v>
      </c>
      <c r="AR696" s="14">
        <v>0.13700000000000001</v>
      </c>
      <c r="AS696" s="14">
        <v>0.627</v>
      </c>
      <c r="AT696" s="14">
        <v>5.2489999999999997</v>
      </c>
      <c r="AU696" s="14">
        <v>0.54700000000000004</v>
      </c>
      <c r="AV696" s="14">
        <v>2.8540000000000001</v>
      </c>
      <c r="AW696" s="14">
        <v>529.40800000000002</v>
      </c>
      <c r="AX696" s="14">
        <v>414.685</v>
      </c>
      <c r="AY696" s="14">
        <v>471.19799999999998</v>
      </c>
      <c r="AZ696" s="14">
        <v>5.2939999999999996</v>
      </c>
      <c r="BA696" s="14">
        <v>4.1470000000000002</v>
      </c>
      <c r="BB696" s="14">
        <v>4.7119999999999997</v>
      </c>
      <c r="BC696" s="14">
        <v>16.472000000000001</v>
      </c>
      <c r="BD696" s="14">
        <v>2.9950000000000001</v>
      </c>
      <c r="BE696" s="14">
        <v>10.693</v>
      </c>
      <c r="BF696" s="14">
        <v>12.718</v>
      </c>
      <c r="BG696" s="14">
        <v>12.151</v>
      </c>
      <c r="BH696" s="15">
        <v>6.8448764682057517</v>
      </c>
    </row>
    <row r="697" spans="1:60" ht="15.75" x14ac:dyDescent="0.25">
      <c r="A697" s="21">
        <v>2019</v>
      </c>
      <c r="B697" t="s">
        <v>4</v>
      </c>
      <c r="C697" s="14">
        <v>5.984</v>
      </c>
      <c r="D697" s="14">
        <v>1.45</v>
      </c>
      <c r="E697" s="14">
        <v>3.742</v>
      </c>
      <c r="F697" s="14">
        <v>11.868</v>
      </c>
      <c r="G697" s="14">
        <v>24.85</v>
      </c>
      <c r="H697" s="14">
        <v>8.609</v>
      </c>
      <c r="I697" s="14">
        <v>6.335</v>
      </c>
      <c r="J697" s="14">
        <v>7.4850000000000003</v>
      </c>
      <c r="K697" s="14">
        <v>7.2969999999999997</v>
      </c>
      <c r="L697" s="14">
        <v>5.0999999999999996</v>
      </c>
      <c r="M697" s="14">
        <v>6.2110000000000003</v>
      </c>
      <c r="N697" s="14">
        <v>34.026000000000003</v>
      </c>
      <c r="O697" s="14">
        <v>153.857</v>
      </c>
      <c r="P697" s="14">
        <v>26.199000000000002</v>
      </c>
      <c r="Q697" s="14">
        <v>90.745000000000005</v>
      </c>
      <c r="R697" s="14">
        <v>68.397999999999996</v>
      </c>
      <c r="S697" s="14">
        <v>56.316000000000003</v>
      </c>
      <c r="T697" s="14">
        <v>62.424999999999997</v>
      </c>
      <c r="U697" s="14">
        <v>15.223000000000001</v>
      </c>
      <c r="V697" s="14">
        <v>18.896999999999998</v>
      </c>
      <c r="W697" s="14">
        <v>17.039000000000001</v>
      </c>
      <c r="X697" s="14">
        <v>96.849000000000004</v>
      </c>
      <c r="Y697" s="14">
        <v>9.9860000000000007</v>
      </c>
      <c r="Z697" s="14">
        <v>53.905000000000001</v>
      </c>
      <c r="AA697" s="14">
        <v>85.248000000000005</v>
      </c>
      <c r="AB697" s="14">
        <v>51.430999999999997</v>
      </c>
      <c r="AC697" s="14">
        <v>68.53</v>
      </c>
      <c r="AD697" s="14">
        <v>451.43900000000002</v>
      </c>
      <c r="AE697" s="14">
        <v>346.59399999999999</v>
      </c>
      <c r="AF697" s="14">
        <v>399.60500000000002</v>
      </c>
      <c r="AG697" s="14">
        <v>8.5039999999999996</v>
      </c>
      <c r="AH697" s="19">
        <v>7.2817717264509598</v>
      </c>
      <c r="AI697" s="19">
        <v>1.9652275657935501</v>
      </c>
      <c r="AJ697" s="19">
        <v>4.6993861426851096</v>
      </c>
      <c r="AK697" s="14">
        <v>7.5060000000000002</v>
      </c>
      <c r="AL697" s="14">
        <v>1.3959999999999999</v>
      </c>
      <c r="AM697" s="14">
        <v>4.4850000000000003</v>
      </c>
      <c r="AN697" s="14">
        <v>78.162000000000006</v>
      </c>
      <c r="AO697" s="14">
        <v>46.116</v>
      </c>
      <c r="AP697" s="14">
        <v>62.344999999999999</v>
      </c>
      <c r="AQ697" s="14">
        <v>11.706</v>
      </c>
      <c r="AR697" s="14">
        <v>3.06</v>
      </c>
      <c r="AS697" s="14">
        <v>7.4320000000000004</v>
      </c>
      <c r="AT697" s="14">
        <v>11.968</v>
      </c>
      <c r="AU697" s="14">
        <v>4.0259999999999998</v>
      </c>
      <c r="AV697" s="14">
        <v>8.0419999999999998</v>
      </c>
      <c r="AW697" s="14">
        <v>686.92200000000003</v>
      </c>
      <c r="AX697" s="14">
        <v>420.733</v>
      </c>
      <c r="AY697" s="14">
        <v>555.34900000000005</v>
      </c>
      <c r="AZ697" s="14">
        <v>6.8689999999999998</v>
      </c>
      <c r="BA697" s="14">
        <v>4.2069999999999999</v>
      </c>
      <c r="BB697" s="14">
        <v>5.5529999999999999</v>
      </c>
      <c r="BC697" s="14">
        <v>13.385999999999999</v>
      </c>
      <c r="BD697" s="14">
        <v>3.17</v>
      </c>
      <c r="BE697" s="14">
        <v>10.977</v>
      </c>
      <c r="BF697" s="14">
        <v>13.18</v>
      </c>
      <c r="BG697" s="14">
        <v>39.499000000000002</v>
      </c>
      <c r="BH697" s="15">
        <v>6.7980541349632038</v>
      </c>
    </row>
    <row r="698" spans="1:60" ht="15.75" x14ac:dyDescent="0.25">
      <c r="A698" s="21">
        <v>2019</v>
      </c>
      <c r="B698" t="s">
        <v>5</v>
      </c>
      <c r="C698" s="14">
        <v>6.6319999999999997</v>
      </c>
      <c r="D698" s="14">
        <v>1.792</v>
      </c>
      <c r="E698" s="14">
        <v>4.2619999999999996</v>
      </c>
      <c r="F698" s="14">
        <v>6.7069999999999999</v>
      </c>
      <c r="G698" s="14">
        <v>21.908000000000001</v>
      </c>
      <c r="H698" s="14">
        <v>9.0879999999999992</v>
      </c>
      <c r="I698" s="14">
        <v>7.9359999999999999</v>
      </c>
      <c r="J698" s="14">
        <v>8.5239999999999991</v>
      </c>
      <c r="K698" s="14">
        <v>8.5969999999999995</v>
      </c>
      <c r="L698" s="14">
        <v>5.8879999999999999</v>
      </c>
      <c r="M698" s="14">
        <v>7.27</v>
      </c>
      <c r="N698" s="14">
        <v>44.372</v>
      </c>
      <c r="O698" s="14">
        <v>76.146000000000001</v>
      </c>
      <c r="P698" s="14">
        <v>18.943000000000001</v>
      </c>
      <c r="Q698" s="14">
        <v>48.134999999999998</v>
      </c>
      <c r="R698" s="14">
        <v>57.478000000000002</v>
      </c>
      <c r="S698" s="14">
        <v>48.893999999999998</v>
      </c>
      <c r="T698" s="14">
        <v>53.274000000000001</v>
      </c>
      <c r="U698" s="14">
        <v>11.053000000000001</v>
      </c>
      <c r="V698" s="14">
        <v>10.752000000000001</v>
      </c>
      <c r="W698" s="14">
        <v>10.906000000000001</v>
      </c>
      <c r="X698" s="14">
        <v>17.931000000000001</v>
      </c>
      <c r="Y698" s="14">
        <v>3.5840000000000001</v>
      </c>
      <c r="Z698" s="14">
        <v>10.906000000000001</v>
      </c>
      <c r="AA698" s="14">
        <v>80.075999999999993</v>
      </c>
      <c r="AB698" s="14">
        <v>52.99</v>
      </c>
      <c r="AC698" s="14">
        <v>66.811999999999998</v>
      </c>
      <c r="AD698" s="14">
        <v>379.25400000000002</v>
      </c>
      <c r="AE698" s="14">
        <v>301.81</v>
      </c>
      <c r="AF698" s="14">
        <v>341.45699999999999</v>
      </c>
      <c r="AG698" s="14">
        <v>10.561999999999999</v>
      </c>
      <c r="AH698" s="19">
        <v>12.894031420718701</v>
      </c>
      <c r="AI698" s="19">
        <v>0</v>
      </c>
      <c r="AJ698" s="19">
        <v>6.6854327938071796</v>
      </c>
      <c r="AK698" s="14">
        <v>13.755000000000001</v>
      </c>
      <c r="AL698" s="14">
        <v>0.76800000000000002</v>
      </c>
      <c r="AM698" s="14">
        <v>7.3959999999999999</v>
      </c>
      <c r="AN698" s="14">
        <v>63.127000000000002</v>
      </c>
      <c r="AO698" s="14">
        <v>45.822000000000003</v>
      </c>
      <c r="AP698" s="14">
        <v>54.652999999999999</v>
      </c>
      <c r="AQ698" s="14">
        <v>4.9130000000000003</v>
      </c>
      <c r="AR698" s="14">
        <v>0.76800000000000002</v>
      </c>
      <c r="AS698" s="14">
        <v>2.883</v>
      </c>
      <c r="AT698" s="14">
        <v>10.316000000000001</v>
      </c>
      <c r="AU698" s="14">
        <v>2.3039999999999998</v>
      </c>
      <c r="AV698" s="14">
        <v>6.3929999999999998</v>
      </c>
      <c r="AW698" s="14">
        <v>520.73699999999997</v>
      </c>
      <c r="AX698" s="14">
        <v>367.34300000000002</v>
      </c>
      <c r="AY698" s="14">
        <v>445.74900000000002</v>
      </c>
      <c r="AZ698" s="14">
        <v>5.2069999999999999</v>
      </c>
      <c r="BA698" s="14">
        <v>3.673</v>
      </c>
      <c r="BB698" s="14">
        <v>4.4569999999999999</v>
      </c>
      <c r="BC698" s="14">
        <v>12.516</v>
      </c>
      <c r="BD698" s="14">
        <v>3.129</v>
      </c>
      <c r="BE698" s="14">
        <v>10.087999999999999</v>
      </c>
      <c r="BF698" s="14">
        <v>11.754</v>
      </c>
      <c r="BG698" s="14">
        <v>52.631999999999998</v>
      </c>
      <c r="BH698" s="15">
        <v>6.0526315789473681</v>
      </c>
    </row>
    <row r="699" spans="1:60" ht="15.75" x14ac:dyDescent="0.25">
      <c r="A699" s="21">
        <v>2019</v>
      </c>
      <c r="B699" t="s">
        <v>6</v>
      </c>
      <c r="C699" s="14">
        <v>13.186</v>
      </c>
      <c r="D699" s="14">
        <v>2.1120000000000001</v>
      </c>
      <c r="E699" s="14">
        <v>7.5839999999999996</v>
      </c>
      <c r="F699" s="14">
        <v>12.194000000000001</v>
      </c>
      <c r="G699" s="14">
        <v>15.888999999999999</v>
      </c>
      <c r="H699" s="14">
        <v>6.0529999999999999</v>
      </c>
      <c r="I699" s="14">
        <v>2.1120000000000001</v>
      </c>
      <c r="J699" s="14">
        <v>4.0590000000000002</v>
      </c>
      <c r="K699" s="14">
        <v>4.7560000000000002</v>
      </c>
      <c r="L699" s="14">
        <v>4.0119999999999996</v>
      </c>
      <c r="M699" s="14">
        <v>4.3789999999999996</v>
      </c>
      <c r="N699" s="14">
        <v>42.651000000000003</v>
      </c>
      <c r="O699" s="14">
        <v>79.549000000000007</v>
      </c>
      <c r="P699" s="14">
        <v>16.259</v>
      </c>
      <c r="Q699" s="14">
        <v>47.533000000000001</v>
      </c>
      <c r="R699" s="14">
        <v>79.765000000000001</v>
      </c>
      <c r="S699" s="14">
        <v>84.462999999999994</v>
      </c>
      <c r="T699" s="14">
        <v>82.141000000000005</v>
      </c>
      <c r="U699" s="14">
        <v>15.348000000000001</v>
      </c>
      <c r="V699" s="14">
        <v>12.458</v>
      </c>
      <c r="W699" s="14">
        <v>13.885999999999999</v>
      </c>
      <c r="X699" s="14">
        <v>14.266999999999999</v>
      </c>
      <c r="Y699" s="14">
        <v>2.323</v>
      </c>
      <c r="Z699" s="14">
        <v>8.2249999999999996</v>
      </c>
      <c r="AA699" s="14">
        <v>89.492000000000004</v>
      </c>
      <c r="AB699" s="14">
        <v>62.924999999999997</v>
      </c>
      <c r="AC699" s="14">
        <v>76.052999999999997</v>
      </c>
      <c r="AD699" s="14">
        <v>457.83800000000002</v>
      </c>
      <c r="AE699" s="14">
        <v>379.87200000000001</v>
      </c>
      <c r="AF699" s="14">
        <v>418.39800000000002</v>
      </c>
      <c r="AG699" s="14">
        <v>10.808</v>
      </c>
      <c r="AH699" s="19">
        <v>21.832472163597998</v>
      </c>
      <c r="AI699" s="19">
        <v>2.4531298870947</v>
      </c>
      <c r="AJ699" s="19">
        <v>12.1970184388426</v>
      </c>
      <c r="AK699" s="14">
        <v>18.373999999999999</v>
      </c>
      <c r="AL699" s="14">
        <v>2.1120000000000001</v>
      </c>
      <c r="AM699" s="14">
        <v>10.148</v>
      </c>
      <c r="AN699" s="14">
        <v>68.956999999999994</v>
      </c>
      <c r="AO699" s="14">
        <v>44.131999999999998</v>
      </c>
      <c r="AP699" s="14">
        <v>56.506</v>
      </c>
      <c r="AQ699" s="14">
        <v>1.2969999999999999</v>
      </c>
      <c r="AR699" s="14">
        <v>0.63300000000000001</v>
      </c>
      <c r="AS699" s="14">
        <v>0.96099999999999997</v>
      </c>
      <c r="AT699" s="14">
        <v>16.428999999999998</v>
      </c>
      <c r="AU699" s="14">
        <v>3.8010000000000002</v>
      </c>
      <c r="AV699" s="14">
        <v>10.041</v>
      </c>
      <c r="AW699" s="14">
        <v>632.28300000000002</v>
      </c>
      <c r="AX699" s="14">
        <v>463.49</v>
      </c>
      <c r="AY699" s="14">
        <v>547.00400000000002</v>
      </c>
      <c r="AZ699" s="14">
        <v>6.3230000000000004</v>
      </c>
      <c r="BA699" s="14">
        <v>4.6349999999999998</v>
      </c>
      <c r="BB699" s="14">
        <v>5.47</v>
      </c>
      <c r="BC699" s="14">
        <v>13.846</v>
      </c>
      <c r="BD699" s="14">
        <v>0</v>
      </c>
      <c r="BE699" s="14">
        <v>14.708</v>
      </c>
      <c r="BF699" s="14">
        <v>17.231000000000002</v>
      </c>
      <c r="BG699" s="14">
        <v>14.42</v>
      </c>
      <c r="BH699" s="15">
        <v>10.021629416005769</v>
      </c>
    </row>
    <row r="700" spans="1:60" ht="15.75" x14ac:dyDescent="0.25">
      <c r="A700" s="21">
        <v>2019</v>
      </c>
      <c r="B700" t="s">
        <v>33</v>
      </c>
      <c r="C700" s="14">
        <v>10.396000000000001</v>
      </c>
      <c r="D700" s="14">
        <v>3.407</v>
      </c>
      <c r="E700" s="14">
        <v>6.8929999999999998</v>
      </c>
      <c r="F700" s="14">
        <v>12.898</v>
      </c>
      <c r="G700" s="14">
        <v>24.45</v>
      </c>
      <c r="H700" s="14">
        <v>7.67</v>
      </c>
      <c r="I700" s="14">
        <v>6.3719999999999999</v>
      </c>
      <c r="J700" s="14">
        <v>7.02</v>
      </c>
      <c r="K700" s="14">
        <v>8.9380000000000006</v>
      </c>
      <c r="L700" s="14">
        <v>4.3529999999999998</v>
      </c>
      <c r="M700" s="14">
        <v>6.64</v>
      </c>
      <c r="N700" s="14">
        <v>40.69</v>
      </c>
      <c r="O700" s="14">
        <v>69.096999999999994</v>
      </c>
      <c r="P700" s="14">
        <v>18.802</v>
      </c>
      <c r="Q700" s="14">
        <v>43.89</v>
      </c>
      <c r="R700" s="14">
        <v>81.078000000000003</v>
      </c>
      <c r="S700" s="14">
        <v>87.194000000000003</v>
      </c>
      <c r="T700" s="14">
        <v>84.143000000000001</v>
      </c>
      <c r="U700" s="14">
        <v>27.512</v>
      </c>
      <c r="V700" s="14">
        <v>29.969000000000001</v>
      </c>
      <c r="W700" s="14">
        <v>28.742999999999999</v>
      </c>
      <c r="X700" s="14">
        <v>14.643000000000001</v>
      </c>
      <c r="Y700" s="14">
        <v>3.1549999999999998</v>
      </c>
      <c r="Z700" s="14">
        <v>8.8849999999999998</v>
      </c>
      <c r="AA700" s="14">
        <v>102.821</v>
      </c>
      <c r="AB700" s="14">
        <v>68.33</v>
      </c>
      <c r="AC700" s="14">
        <v>85.534999999999997</v>
      </c>
      <c r="AD700" s="14">
        <v>480</v>
      </c>
      <c r="AE700" s="14">
        <v>425.49900000000002</v>
      </c>
      <c r="AF700" s="14">
        <v>452.74799999999999</v>
      </c>
      <c r="AG700" s="14">
        <v>10.333</v>
      </c>
      <c r="AH700" s="19">
        <v>17.150475085840799</v>
      </c>
      <c r="AI700" s="19">
        <v>3.8692559973468001</v>
      </c>
      <c r="AJ700" s="19">
        <v>10.6467254101245</v>
      </c>
      <c r="AK700" s="14">
        <v>13.629</v>
      </c>
      <c r="AL700" s="14">
        <v>2.9020000000000001</v>
      </c>
      <c r="AM700" s="14">
        <v>8.2530000000000001</v>
      </c>
      <c r="AN700" s="14">
        <v>56.545000000000002</v>
      </c>
      <c r="AO700" s="14">
        <v>48.96</v>
      </c>
      <c r="AP700" s="14">
        <v>52.838999999999999</v>
      </c>
      <c r="AQ700" s="14">
        <v>2.2189999999999999</v>
      </c>
      <c r="AR700" s="14">
        <v>1.0089999999999999</v>
      </c>
      <c r="AS700" s="14">
        <v>1.613</v>
      </c>
      <c r="AT700" s="14">
        <v>4.3109999999999999</v>
      </c>
      <c r="AU700" s="14">
        <v>1.073</v>
      </c>
      <c r="AV700" s="14">
        <v>2.6880000000000002</v>
      </c>
      <c r="AW700" s="14">
        <v>616.798</v>
      </c>
      <c r="AX700" s="14">
        <v>508.46600000000001</v>
      </c>
      <c r="AY700" s="14">
        <v>562.66200000000003</v>
      </c>
      <c r="AZ700" s="14">
        <v>6.1680000000000001</v>
      </c>
      <c r="BA700" s="14">
        <v>5.085</v>
      </c>
      <c r="BB700" s="14">
        <v>5.6269999999999998</v>
      </c>
      <c r="BC700" s="14">
        <v>9.218</v>
      </c>
      <c r="BD700" s="14">
        <v>2.4820000000000002</v>
      </c>
      <c r="BE700" s="14">
        <v>12.407</v>
      </c>
      <c r="BF700" s="14">
        <v>14.42</v>
      </c>
      <c r="BG700" s="14">
        <v>25.163</v>
      </c>
      <c r="BH700" s="15">
        <v>8.4005961713411921</v>
      </c>
    </row>
    <row r="701" spans="1:60" ht="15.75" x14ac:dyDescent="0.25">
      <c r="A701" s="21">
        <v>2019</v>
      </c>
      <c r="B701" t="s">
        <v>7</v>
      </c>
      <c r="C701" s="14">
        <v>11.715999999999999</v>
      </c>
      <c r="D701" s="14">
        <v>3.4750000000000001</v>
      </c>
      <c r="E701" s="14">
        <v>7.556</v>
      </c>
      <c r="F701" s="14">
        <v>8.5920000000000005</v>
      </c>
      <c r="G701" s="14">
        <v>18.992000000000001</v>
      </c>
      <c r="H701" s="14">
        <v>7.3559999999999999</v>
      </c>
      <c r="I701" s="14">
        <v>5.8810000000000002</v>
      </c>
      <c r="J701" s="14">
        <v>6.6120000000000001</v>
      </c>
      <c r="K701" s="14">
        <v>8.9909999999999997</v>
      </c>
      <c r="L701" s="14">
        <v>4.5439999999999996</v>
      </c>
      <c r="M701" s="14">
        <v>6.7460000000000004</v>
      </c>
      <c r="N701" s="14">
        <v>42.545000000000002</v>
      </c>
      <c r="O701" s="14">
        <v>201.88900000000001</v>
      </c>
      <c r="P701" s="14">
        <v>44.374000000000002</v>
      </c>
      <c r="Q701" s="14">
        <v>122.381</v>
      </c>
      <c r="R701" s="14">
        <v>88.82</v>
      </c>
      <c r="S701" s="14">
        <v>64.155000000000001</v>
      </c>
      <c r="T701" s="14">
        <v>76.37</v>
      </c>
      <c r="U701" s="14">
        <v>10.353</v>
      </c>
      <c r="V701" s="14">
        <v>15.771000000000001</v>
      </c>
      <c r="W701" s="14">
        <v>13.087999999999999</v>
      </c>
      <c r="X701" s="14">
        <v>150.667</v>
      </c>
      <c r="Y701" s="14">
        <v>22.989000000000001</v>
      </c>
      <c r="Z701" s="14">
        <v>86.22</v>
      </c>
      <c r="AA701" s="14">
        <v>105.712</v>
      </c>
      <c r="AB701" s="14">
        <v>82.331999999999994</v>
      </c>
      <c r="AC701" s="14">
        <v>93.911000000000001</v>
      </c>
      <c r="AD701" s="14">
        <v>474.61500000000001</v>
      </c>
      <c r="AE701" s="14">
        <v>372.63200000000001</v>
      </c>
      <c r="AF701" s="14">
        <v>423.13799999999998</v>
      </c>
      <c r="AG701" s="14">
        <v>11.443</v>
      </c>
      <c r="AH701" s="19">
        <v>9.2282137254298799</v>
      </c>
      <c r="AI701" s="19">
        <v>2.37069817061125</v>
      </c>
      <c r="AJ701" s="19">
        <v>5.8461070772972299</v>
      </c>
      <c r="AK701" s="14">
        <v>9.2629999999999999</v>
      </c>
      <c r="AL701" s="14">
        <v>1.337</v>
      </c>
      <c r="AM701" s="14">
        <v>5.2619999999999996</v>
      </c>
      <c r="AN701" s="14">
        <v>69.475999999999999</v>
      </c>
      <c r="AO701" s="14">
        <v>49.72</v>
      </c>
      <c r="AP701" s="14">
        <v>59.503999999999998</v>
      </c>
      <c r="AQ701" s="14">
        <v>2.9969999999999999</v>
      </c>
      <c r="AR701" s="14">
        <v>0</v>
      </c>
      <c r="AS701" s="14">
        <v>1.484</v>
      </c>
      <c r="AT701" s="14">
        <v>12.532999999999999</v>
      </c>
      <c r="AU701" s="14">
        <v>4.01</v>
      </c>
      <c r="AV701" s="14">
        <v>8.2309999999999999</v>
      </c>
      <c r="AW701" s="14">
        <v>755.78800000000001</v>
      </c>
      <c r="AX701" s="14">
        <v>479.02100000000002</v>
      </c>
      <c r="AY701" s="14">
        <v>616.08600000000001</v>
      </c>
      <c r="AZ701" s="14">
        <v>7.5579999999999998</v>
      </c>
      <c r="BA701" s="14">
        <v>4.79</v>
      </c>
      <c r="BB701" s="14">
        <v>6.1609999999999996</v>
      </c>
      <c r="BC701" s="14">
        <v>3.53</v>
      </c>
      <c r="BD701" s="14">
        <v>7.06</v>
      </c>
      <c r="BE701" s="14">
        <v>13.41</v>
      </c>
      <c r="BF701" s="14">
        <v>16.131</v>
      </c>
      <c r="BG701" s="14">
        <v>38.869</v>
      </c>
      <c r="BH701" s="15">
        <v>5.6359926149062289</v>
      </c>
    </row>
    <row r="702" spans="1:60" ht="15.75" x14ac:dyDescent="0.25">
      <c r="A702" s="21">
        <v>2019</v>
      </c>
      <c r="B702" t="s">
        <v>8</v>
      </c>
      <c r="C702" s="14">
        <v>7.1829999999999998</v>
      </c>
      <c r="D702" s="14">
        <v>1.321</v>
      </c>
      <c r="E702" s="14">
        <v>4.1959999999999997</v>
      </c>
      <c r="F702" s="14">
        <v>17.773</v>
      </c>
      <c r="G702" s="14">
        <v>13.523999999999999</v>
      </c>
      <c r="H702" s="14">
        <v>3.2850000000000001</v>
      </c>
      <c r="I702" s="14">
        <v>3.3359999999999999</v>
      </c>
      <c r="J702" s="14">
        <v>3.3109999999999999</v>
      </c>
      <c r="K702" s="14">
        <v>4.476</v>
      </c>
      <c r="L702" s="14">
        <v>2.3980000000000001</v>
      </c>
      <c r="M702" s="14">
        <v>3.4169999999999998</v>
      </c>
      <c r="N702" s="14">
        <v>49.911000000000001</v>
      </c>
      <c r="O702" s="14">
        <v>53.709000000000003</v>
      </c>
      <c r="P702" s="14">
        <v>11.468</v>
      </c>
      <c r="Q702" s="14">
        <v>32.186999999999998</v>
      </c>
      <c r="R702" s="14">
        <v>60.710999999999999</v>
      </c>
      <c r="S702" s="14">
        <v>77.215000000000003</v>
      </c>
      <c r="T702" s="14">
        <v>69.12</v>
      </c>
      <c r="U702" s="14">
        <v>13.824</v>
      </c>
      <c r="V702" s="14">
        <v>14.526</v>
      </c>
      <c r="W702" s="14">
        <v>14.182</v>
      </c>
      <c r="X702" s="14">
        <v>18.625</v>
      </c>
      <c r="Y702" s="14">
        <v>2.3980000000000001</v>
      </c>
      <c r="Z702" s="14">
        <v>10.356999999999999</v>
      </c>
      <c r="AA702" s="14">
        <v>72.298000000000002</v>
      </c>
      <c r="AB702" s="14">
        <v>53.201999999999998</v>
      </c>
      <c r="AC702" s="14">
        <v>62.569000000000003</v>
      </c>
      <c r="AD702" s="14">
        <v>394.08199999999999</v>
      </c>
      <c r="AE702" s="14">
        <v>346.91</v>
      </c>
      <c r="AF702" s="14">
        <v>370.084</v>
      </c>
      <c r="AG702" s="14">
        <v>10.287000000000001</v>
      </c>
      <c r="AH702" s="19">
        <v>8.9497471696424604</v>
      </c>
      <c r="AI702" s="19">
        <v>0.93330160107889704</v>
      </c>
      <c r="AJ702" s="19">
        <v>4.9015587899559501</v>
      </c>
      <c r="AK702" s="14">
        <v>6.28</v>
      </c>
      <c r="AL702" s="14">
        <v>0.90400000000000003</v>
      </c>
      <c r="AM702" s="14">
        <v>3.5409999999999999</v>
      </c>
      <c r="AN702" s="14">
        <v>76.123999999999995</v>
      </c>
      <c r="AO702" s="14">
        <v>62.064</v>
      </c>
      <c r="AP702" s="14">
        <v>69.066999999999993</v>
      </c>
      <c r="AQ702" s="14">
        <v>4.0430000000000001</v>
      </c>
      <c r="AR702" s="14">
        <v>1.7030000000000001</v>
      </c>
      <c r="AS702" s="14">
        <v>2.85</v>
      </c>
      <c r="AT702" s="14">
        <v>7.76</v>
      </c>
      <c r="AU702" s="14">
        <v>2.1549999999999998</v>
      </c>
      <c r="AV702" s="14">
        <v>4.9039999999999999</v>
      </c>
      <c r="AW702" s="14">
        <v>554.91999999999996</v>
      </c>
      <c r="AX702" s="14">
        <v>449.49299999999999</v>
      </c>
      <c r="AY702" s="14">
        <v>501.34699999999998</v>
      </c>
      <c r="AZ702" s="14">
        <v>5.5490000000000004</v>
      </c>
      <c r="BA702" s="14">
        <v>4.4950000000000001</v>
      </c>
      <c r="BB702" s="14">
        <v>5.0129999999999999</v>
      </c>
      <c r="BC702" s="14">
        <v>56.606000000000002</v>
      </c>
      <c r="BD702" s="14">
        <v>28</v>
      </c>
      <c r="BE702" s="14">
        <v>16.335000000000001</v>
      </c>
      <c r="BF702" s="14">
        <v>18.637</v>
      </c>
      <c r="BG702" s="14">
        <v>39.164999999999999</v>
      </c>
      <c r="BH702" s="15">
        <v>5.6722263488419209</v>
      </c>
    </row>
    <row r="703" spans="1:60" ht="15.75" x14ac:dyDescent="0.25">
      <c r="A703" s="21">
        <v>2019</v>
      </c>
      <c r="B703" t="s">
        <v>9</v>
      </c>
      <c r="C703" s="14">
        <v>14.702999999999999</v>
      </c>
      <c r="D703" s="14">
        <v>5.7949999999999999</v>
      </c>
      <c r="E703" s="14">
        <v>10.224</v>
      </c>
      <c r="F703" s="14">
        <v>12.696999999999999</v>
      </c>
      <c r="G703" s="14">
        <v>26.876999999999999</v>
      </c>
      <c r="H703" s="14">
        <v>8.6829999999999998</v>
      </c>
      <c r="I703" s="14">
        <v>7.0069999999999997</v>
      </c>
      <c r="J703" s="14">
        <v>7.84</v>
      </c>
      <c r="K703" s="14">
        <v>13.051</v>
      </c>
      <c r="L703" s="14">
        <v>7.06</v>
      </c>
      <c r="M703" s="14">
        <v>10.039</v>
      </c>
      <c r="N703" s="14">
        <v>42.878999999999998</v>
      </c>
      <c r="O703" s="14">
        <v>181.01499999999999</v>
      </c>
      <c r="P703" s="14">
        <v>37.933</v>
      </c>
      <c r="Q703" s="14">
        <v>109.131</v>
      </c>
      <c r="R703" s="14">
        <v>63.765000000000001</v>
      </c>
      <c r="S703" s="14">
        <v>65.539000000000001</v>
      </c>
      <c r="T703" s="14">
        <v>64.656999999999996</v>
      </c>
      <c r="U703" s="14">
        <v>18.484999999999999</v>
      </c>
      <c r="V703" s="14">
        <v>21.864000000000001</v>
      </c>
      <c r="W703" s="14">
        <v>20.184000000000001</v>
      </c>
      <c r="X703" s="14">
        <v>107.92700000000001</v>
      </c>
      <c r="Y703" s="14">
        <v>13.593</v>
      </c>
      <c r="Z703" s="14">
        <v>60.499000000000002</v>
      </c>
      <c r="AA703" s="14">
        <v>115.705</v>
      </c>
      <c r="AB703" s="14">
        <v>78.183000000000007</v>
      </c>
      <c r="AC703" s="14">
        <v>96.867000000000004</v>
      </c>
      <c r="AD703" s="14">
        <v>521.47</v>
      </c>
      <c r="AE703" s="14">
        <v>421.10500000000002</v>
      </c>
      <c r="AF703" s="14">
        <v>471.036</v>
      </c>
      <c r="AG703" s="14">
        <v>11.026999999999999</v>
      </c>
      <c r="AH703" s="19">
        <v>19.585546451362099</v>
      </c>
      <c r="AI703" s="19">
        <v>6.34914876055546</v>
      </c>
      <c r="AJ703" s="19">
        <v>13.078850606828899</v>
      </c>
      <c r="AK703" s="14">
        <v>17.047000000000001</v>
      </c>
      <c r="AL703" s="14">
        <v>4.2670000000000003</v>
      </c>
      <c r="AM703" s="14">
        <v>10.622</v>
      </c>
      <c r="AN703" s="14">
        <v>80.438999999999993</v>
      </c>
      <c r="AO703" s="14">
        <v>68.015000000000001</v>
      </c>
      <c r="AP703" s="14">
        <v>74.218999999999994</v>
      </c>
      <c r="AQ703" s="14">
        <v>3.036</v>
      </c>
      <c r="AR703" s="14">
        <v>1.6859999999999999</v>
      </c>
      <c r="AS703" s="14">
        <v>2.3570000000000002</v>
      </c>
      <c r="AT703" s="14">
        <v>6.5519999999999996</v>
      </c>
      <c r="AU703" s="14">
        <v>1.528</v>
      </c>
      <c r="AV703" s="14">
        <v>4.0259999999999998</v>
      </c>
      <c r="AW703" s="14">
        <v>790.649</v>
      </c>
      <c r="AX703" s="14">
        <v>533.05899999999997</v>
      </c>
      <c r="AY703" s="14">
        <v>661.24599999999998</v>
      </c>
      <c r="AZ703" s="14">
        <v>7.9059999999999997</v>
      </c>
      <c r="BA703" s="14">
        <v>5.3310000000000004</v>
      </c>
      <c r="BB703" s="14">
        <v>6.6120000000000001</v>
      </c>
      <c r="BC703" s="14">
        <v>21.524000000000001</v>
      </c>
      <c r="BD703" s="14">
        <v>9.4570000000000007</v>
      </c>
      <c r="BE703" s="14">
        <v>15.818</v>
      </c>
      <c r="BF703" s="14">
        <v>18.989000000000001</v>
      </c>
      <c r="BG703" s="14">
        <v>58.167999999999999</v>
      </c>
      <c r="BH703" s="15">
        <v>9.888542800315232</v>
      </c>
    </row>
    <row r="704" spans="1:60" ht="15.75" x14ac:dyDescent="0.25">
      <c r="A704" s="21">
        <v>2019</v>
      </c>
      <c r="B704" t="s">
        <v>34</v>
      </c>
      <c r="C704" s="14">
        <v>4.2370000000000001</v>
      </c>
      <c r="D704" s="14">
        <v>1.605</v>
      </c>
      <c r="E704" s="14">
        <v>2.8679999999999999</v>
      </c>
      <c r="F704" s="14">
        <v>10.326000000000001</v>
      </c>
      <c r="G704" s="14">
        <v>24.175000000000001</v>
      </c>
      <c r="H704" s="14">
        <v>9.1210000000000004</v>
      </c>
      <c r="I704" s="14">
        <v>8.0259999999999998</v>
      </c>
      <c r="J704" s="14">
        <v>8.5519999999999996</v>
      </c>
      <c r="K704" s="14">
        <v>7.0250000000000004</v>
      </c>
      <c r="L704" s="14">
        <v>6.4210000000000003</v>
      </c>
      <c r="M704" s="14">
        <v>6.7110000000000003</v>
      </c>
      <c r="N704" s="14">
        <v>43.095999999999997</v>
      </c>
      <c r="O704" s="14">
        <v>66.346000000000004</v>
      </c>
      <c r="P704" s="14">
        <v>15.167999999999999</v>
      </c>
      <c r="Q704" s="14">
        <v>39.729999999999997</v>
      </c>
      <c r="R704" s="14">
        <v>107.113</v>
      </c>
      <c r="S704" s="14">
        <v>90.326999999999998</v>
      </c>
      <c r="T704" s="14">
        <v>98.382999999999996</v>
      </c>
      <c r="U704" s="14">
        <v>23.885000000000002</v>
      </c>
      <c r="V704" s="14">
        <v>27.145</v>
      </c>
      <c r="W704" s="14">
        <v>25.58</v>
      </c>
      <c r="X704" s="14">
        <v>24.175000000000001</v>
      </c>
      <c r="Y704" s="14">
        <v>2.778</v>
      </c>
      <c r="Z704" s="14">
        <v>13.047000000000001</v>
      </c>
      <c r="AA704" s="14">
        <v>120.36</v>
      </c>
      <c r="AB704" s="14">
        <v>110.084</v>
      </c>
      <c r="AC704" s="14">
        <v>115.01600000000001</v>
      </c>
      <c r="AD704" s="14">
        <v>596.62599999999998</v>
      </c>
      <c r="AE704" s="14">
        <v>549.94600000000003</v>
      </c>
      <c r="AF704" s="14">
        <v>572.36</v>
      </c>
      <c r="AG704" s="14">
        <v>13.670999999999999</v>
      </c>
      <c r="AH704" s="19">
        <v>4.9052283014202303</v>
      </c>
      <c r="AI704" s="19">
        <v>2.0083895278414698</v>
      </c>
      <c r="AJ704" s="19">
        <v>3.47867487042789</v>
      </c>
      <c r="AK704" s="14">
        <v>4.17</v>
      </c>
      <c r="AL704" s="14">
        <v>0.96699999999999997</v>
      </c>
      <c r="AM704" s="14">
        <v>2.5049999999999999</v>
      </c>
      <c r="AN704" s="14">
        <v>72.233999999999995</v>
      </c>
      <c r="AO704" s="14">
        <v>57.994999999999997</v>
      </c>
      <c r="AP704" s="14">
        <v>64.838999999999999</v>
      </c>
      <c r="AQ704" s="14">
        <v>1.093</v>
      </c>
      <c r="AR704" s="14">
        <v>0.32900000000000001</v>
      </c>
      <c r="AS704" s="14">
        <v>0.69599999999999995</v>
      </c>
      <c r="AT704" s="14">
        <v>7.4260000000000002</v>
      </c>
      <c r="AU704" s="14">
        <v>0.78200000000000003</v>
      </c>
      <c r="AV704" s="14">
        <v>3.9710000000000001</v>
      </c>
      <c r="AW704" s="14">
        <v>736.47699999999998</v>
      </c>
      <c r="AX704" s="14">
        <v>623.74699999999996</v>
      </c>
      <c r="AY704" s="14">
        <v>677.87099999999998</v>
      </c>
      <c r="AZ704" s="14">
        <v>7.3650000000000002</v>
      </c>
      <c r="BA704" s="14">
        <v>6.2370000000000001</v>
      </c>
      <c r="BB704" s="14">
        <v>6.7789999999999999</v>
      </c>
      <c r="BC704" s="14">
        <v>13.632</v>
      </c>
      <c r="BD704" s="14">
        <v>1.8420000000000001</v>
      </c>
      <c r="BE704" s="14">
        <v>12.186</v>
      </c>
      <c r="BF704" s="14">
        <v>14.394</v>
      </c>
      <c r="BG704" s="14">
        <v>36.113999999999997</v>
      </c>
      <c r="BH704" s="15">
        <v>7.6561145734450449</v>
      </c>
    </row>
    <row r="705" spans="1:60" ht="15.75" x14ac:dyDescent="0.25">
      <c r="A705" s="21">
        <v>2019</v>
      </c>
      <c r="B705" t="s">
        <v>10</v>
      </c>
      <c r="C705" s="14">
        <v>17.166</v>
      </c>
      <c r="D705" s="14">
        <v>4.508</v>
      </c>
      <c r="E705" s="14">
        <v>10.778</v>
      </c>
      <c r="F705" s="14">
        <v>8.8759999999999994</v>
      </c>
      <c r="G705" s="14">
        <v>24.065000000000001</v>
      </c>
      <c r="H705" s="14">
        <v>5.5759999999999996</v>
      </c>
      <c r="I705" s="14">
        <v>4.1859999999999999</v>
      </c>
      <c r="J705" s="14">
        <v>4.875</v>
      </c>
      <c r="K705" s="14">
        <v>8.0909999999999993</v>
      </c>
      <c r="L705" s="14">
        <v>3.649</v>
      </c>
      <c r="M705" s="14">
        <v>5.8490000000000002</v>
      </c>
      <c r="N705" s="14">
        <v>39.597999999999999</v>
      </c>
      <c r="O705" s="14">
        <v>81.673000000000002</v>
      </c>
      <c r="P705" s="14">
        <v>20.071000000000002</v>
      </c>
      <c r="Q705" s="14">
        <v>50.587000000000003</v>
      </c>
      <c r="R705" s="14">
        <v>63.633000000000003</v>
      </c>
      <c r="S705" s="14">
        <v>69.55</v>
      </c>
      <c r="T705" s="14">
        <v>66.619</v>
      </c>
      <c r="U705" s="14">
        <v>16.399999999999999</v>
      </c>
      <c r="V705" s="14">
        <v>15.563000000000001</v>
      </c>
      <c r="W705" s="14">
        <v>15.978</v>
      </c>
      <c r="X705" s="14">
        <v>19.024000000000001</v>
      </c>
      <c r="Y705" s="14">
        <v>2.3610000000000002</v>
      </c>
      <c r="Z705" s="14">
        <v>10.616</v>
      </c>
      <c r="AA705" s="14">
        <v>134.809</v>
      </c>
      <c r="AB705" s="14">
        <v>108.18899999999999</v>
      </c>
      <c r="AC705" s="14">
        <v>121.376</v>
      </c>
      <c r="AD705" s="14">
        <v>466.85899999999998</v>
      </c>
      <c r="AE705" s="14">
        <v>408.60700000000003</v>
      </c>
      <c r="AF705" s="14">
        <v>437.572</v>
      </c>
      <c r="AG705" s="14">
        <v>9.7309999999999999</v>
      </c>
      <c r="AH705" s="19">
        <v>11.542320361541</v>
      </c>
      <c r="AI705" s="19">
        <v>4.2603305407881003</v>
      </c>
      <c r="AJ705" s="19">
        <v>7.9519879969992502</v>
      </c>
      <c r="AK705" s="14">
        <v>11.260999999999999</v>
      </c>
      <c r="AL705" s="14">
        <v>2.5760000000000001</v>
      </c>
      <c r="AM705" s="14">
        <v>6.8789999999999996</v>
      </c>
      <c r="AN705" s="14">
        <v>56.853999999999999</v>
      </c>
      <c r="AO705" s="14">
        <v>49.05</v>
      </c>
      <c r="AP705" s="14">
        <v>52.97</v>
      </c>
      <c r="AQ705" s="14">
        <v>3.28</v>
      </c>
      <c r="AR705" s="14">
        <v>1.7170000000000001</v>
      </c>
      <c r="AS705" s="14">
        <v>2.4910000000000001</v>
      </c>
      <c r="AT705" s="14">
        <v>2.7330000000000001</v>
      </c>
      <c r="AU705" s="14">
        <v>0.64400000000000002</v>
      </c>
      <c r="AV705" s="14">
        <v>1.679</v>
      </c>
      <c r="AW705" s="14">
        <v>613.36699999999996</v>
      </c>
      <c r="AX705" s="14">
        <v>484.59800000000001</v>
      </c>
      <c r="AY705" s="14">
        <v>548.54899999999998</v>
      </c>
      <c r="AZ705" s="14">
        <v>6.1340000000000003</v>
      </c>
      <c r="BA705" s="14">
        <v>4.8460000000000001</v>
      </c>
      <c r="BB705" s="14">
        <v>5.4850000000000003</v>
      </c>
      <c r="BC705" s="14">
        <v>10.522</v>
      </c>
      <c r="BD705" s="14">
        <v>3.5070000000000001</v>
      </c>
      <c r="BE705" s="14">
        <v>12.531000000000001</v>
      </c>
      <c r="BF705" s="14">
        <v>14.696999999999999</v>
      </c>
      <c r="BG705" s="14">
        <v>66.653000000000006</v>
      </c>
      <c r="BH705" s="15">
        <v>8.2316869959341457</v>
      </c>
    </row>
    <row r="706" spans="1:60" ht="15.75" x14ac:dyDescent="0.25">
      <c r="A706" s="21">
        <v>2019</v>
      </c>
      <c r="B706" t="s">
        <v>11</v>
      </c>
      <c r="C706" s="14">
        <v>23.463000000000001</v>
      </c>
      <c r="D706" s="14">
        <v>4.5220000000000002</v>
      </c>
      <c r="E706" s="14">
        <v>13.757999999999999</v>
      </c>
      <c r="F706" s="14">
        <v>8.1270000000000007</v>
      </c>
      <c r="G706" s="14">
        <v>22.236000000000001</v>
      </c>
      <c r="H706" s="14">
        <v>4.95</v>
      </c>
      <c r="I706" s="14">
        <v>4.3970000000000002</v>
      </c>
      <c r="J706" s="14">
        <v>4.6660000000000004</v>
      </c>
      <c r="K706" s="14">
        <v>5.94</v>
      </c>
      <c r="L706" s="14">
        <v>3.831</v>
      </c>
      <c r="M706" s="14">
        <v>4.8600000000000003</v>
      </c>
      <c r="N706" s="14">
        <v>40.692</v>
      </c>
      <c r="O706" s="14">
        <v>175.75700000000001</v>
      </c>
      <c r="P706" s="14">
        <v>28.263999999999999</v>
      </c>
      <c r="Q706" s="14">
        <v>100.184</v>
      </c>
      <c r="R706" s="14">
        <v>94.972999999999999</v>
      </c>
      <c r="S706" s="14">
        <v>89.754999999999995</v>
      </c>
      <c r="T706" s="14">
        <v>92.3</v>
      </c>
      <c r="U706" s="14">
        <v>14.058</v>
      </c>
      <c r="V706" s="14">
        <v>18.120999999999999</v>
      </c>
      <c r="W706" s="14">
        <v>16.14</v>
      </c>
      <c r="X706" s="14">
        <v>109.196</v>
      </c>
      <c r="Y706" s="14">
        <v>11.744999999999999</v>
      </c>
      <c r="Z706" s="14">
        <v>59.264000000000003</v>
      </c>
      <c r="AA706" s="14">
        <v>107.381</v>
      </c>
      <c r="AB706" s="14">
        <v>90.885999999999996</v>
      </c>
      <c r="AC706" s="14">
        <v>98.929000000000002</v>
      </c>
      <c r="AD706" s="14">
        <v>479.22300000000001</v>
      </c>
      <c r="AE706" s="14">
        <v>417.37</v>
      </c>
      <c r="AF706" s="14">
        <v>447.64299999999997</v>
      </c>
      <c r="AG706" s="14">
        <v>9.6029999999999998</v>
      </c>
      <c r="AH706" s="19">
        <v>16.9318890636665</v>
      </c>
      <c r="AI706" s="19">
        <v>3.3493721249386299</v>
      </c>
      <c r="AJ706" s="19">
        <v>10.156515866588199</v>
      </c>
      <c r="AK706" s="14">
        <v>13.464</v>
      </c>
      <c r="AL706" s="14">
        <v>2.7010000000000001</v>
      </c>
      <c r="AM706" s="14">
        <v>7.9489999999999998</v>
      </c>
      <c r="AN706" s="14">
        <v>54.680999999999997</v>
      </c>
      <c r="AO706" s="14">
        <v>46.762</v>
      </c>
      <c r="AP706" s="14">
        <v>50.622999999999998</v>
      </c>
      <c r="AQ706" s="14">
        <v>0.72599999999999998</v>
      </c>
      <c r="AR706" s="14">
        <v>0.40799999999999997</v>
      </c>
      <c r="AS706" s="14">
        <v>0.56299999999999994</v>
      </c>
      <c r="AT706" s="14">
        <v>2.9369999999999998</v>
      </c>
      <c r="AU706" s="14">
        <v>0.754</v>
      </c>
      <c r="AV706" s="14">
        <v>1.8180000000000001</v>
      </c>
      <c r="AW706" s="14">
        <v>712.33299999999997</v>
      </c>
      <c r="AX706" s="14">
        <v>494.75200000000001</v>
      </c>
      <c r="AY706" s="14">
        <v>600.96100000000001</v>
      </c>
      <c r="AZ706" s="14">
        <v>7.1230000000000002</v>
      </c>
      <c r="BA706" s="14">
        <v>4.9480000000000004</v>
      </c>
      <c r="BB706" s="14">
        <v>6.01</v>
      </c>
      <c r="BC706" s="14">
        <v>26.975999999999999</v>
      </c>
      <c r="BD706" s="14">
        <v>4.8239999999999998</v>
      </c>
      <c r="BE706" s="14">
        <v>15.939</v>
      </c>
      <c r="BF706" s="14">
        <v>18.033000000000001</v>
      </c>
      <c r="BG706" s="14">
        <v>24.756</v>
      </c>
      <c r="BH706" s="15">
        <v>6.8553800451312528</v>
      </c>
    </row>
    <row r="707" spans="1:60" ht="15.75" x14ac:dyDescent="0.25">
      <c r="A707" s="21">
        <v>2019</v>
      </c>
      <c r="B707" t="s">
        <v>12</v>
      </c>
      <c r="C707" s="14">
        <v>12.297000000000001</v>
      </c>
      <c r="D707" s="14">
        <v>2.8969999999999998</v>
      </c>
      <c r="E707" s="14">
        <v>7.4349999999999996</v>
      </c>
      <c r="F707" s="14">
        <v>11.574999999999999</v>
      </c>
      <c r="G707" s="14">
        <v>15.098000000000001</v>
      </c>
      <c r="H707" s="14">
        <v>3.7349999999999999</v>
      </c>
      <c r="I707" s="14">
        <v>3.4329999999999998</v>
      </c>
      <c r="J707" s="14">
        <v>3.5790000000000002</v>
      </c>
      <c r="K707" s="14">
        <v>5.3440000000000003</v>
      </c>
      <c r="L707" s="14">
        <v>3.004</v>
      </c>
      <c r="M707" s="14">
        <v>4.1340000000000003</v>
      </c>
      <c r="N707" s="14">
        <v>42.518000000000001</v>
      </c>
      <c r="O707" s="14">
        <v>140.15299999999999</v>
      </c>
      <c r="P707" s="14">
        <v>24.353000000000002</v>
      </c>
      <c r="Q707" s="14">
        <v>80.260000000000005</v>
      </c>
      <c r="R707" s="14">
        <v>86.769000000000005</v>
      </c>
      <c r="S707" s="14">
        <v>82.712999999999994</v>
      </c>
      <c r="T707" s="14">
        <v>84.671000000000006</v>
      </c>
      <c r="U707" s="14">
        <v>17.009</v>
      </c>
      <c r="V707" s="14">
        <v>19.954000000000001</v>
      </c>
      <c r="W707" s="14">
        <v>18.532</v>
      </c>
      <c r="X707" s="14">
        <v>92.802999999999997</v>
      </c>
      <c r="Y707" s="14">
        <v>10.192</v>
      </c>
      <c r="Z707" s="14">
        <v>50.076000000000001</v>
      </c>
      <c r="AA707" s="14">
        <v>86.655000000000001</v>
      </c>
      <c r="AB707" s="14">
        <v>66.191999999999993</v>
      </c>
      <c r="AC707" s="14">
        <v>76.070999999999998</v>
      </c>
      <c r="AD707" s="14">
        <v>430.28500000000003</v>
      </c>
      <c r="AE707" s="14">
        <v>357.51100000000002</v>
      </c>
      <c r="AF707" s="14">
        <v>392.673</v>
      </c>
      <c r="AG707" s="14">
        <v>10.458</v>
      </c>
      <c r="AH707" s="19">
        <v>3.7434431254006699</v>
      </c>
      <c r="AI707" s="19">
        <v>1.9624952069828601</v>
      </c>
      <c r="AJ707" s="19">
        <v>2.83841806522685</v>
      </c>
      <c r="AK707" s="14">
        <v>3.2749999999999999</v>
      </c>
      <c r="AL707" s="14">
        <v>1.073</v>
      </c>
      <c r="AM707" s="14">
        <v>2.1360000000000001</v>
      </c>
      <c r="AN707" s="14">
        <v>58.152999999999999</v>
      </c>
      <c r="AO707" s="14">
        <v>45.97</v>
      </c>
      <c r="AP707" s="14">
        <v>51.906999999999996</v>
      </c>
      <c r="AQ707" s="14">
        <v>2.528</v>
      </c>
      <c r="AR707" s="14">
        <v>0.91200000000000003</v>
      </c>
      <c r="AS707" s="14">
        <v>1.6919999999999999</v>
      </c>
      <c r="AT707" s="14">
        <v>4.5970000000000004</v>
      </c>
      <c r="AU707" s="14">
        <v>1.556</v>
      </c>
      <c r="AV707" s="14">
        <v>3.024</v>
      </c>
      <c r="AW707" s="14">
        <v>644.16300000000001</v>
      </c>
      <c r="AX707" s="14">
        <v>441.726</v>
      </c>
      <c r="AY707" s="14">
        <v>539.54399999999998</v>
      </c>
      <c r="AZ707" s="14">
        <v>6.4420000000000002</v>
      </c>
      <c r="BA707" s="14">
        <v>4.4169999999999998</v>
      </c>
      <c r="BB707" s="14">
        <v>5.3949999999999996</v>
      </c>
      <c r="BC707" s="14">
        <v>23.132999999999999</v>
      </c>
      <c r="BD707" s="14">
        <v>12.117000000000001</v>
      </c>
      <c r="BE707" s="14">
        <v>16.913</v>
      </c>
      <c r="BF707" s="14">
        <v>19.312000000000001</v>
      </c>
      <c r="BG707" s="14">
        <v>51.692999999999998</v>
      </c>
      <c r="BH707" s="15">
        <v>5.9911193584730595</v>
      </c>
    </row>
    <row r="708" spans="1:60" ht="15.75" x14ac:dyDescent="0.25">
      <c r="A708" s="21">
        <v>2019</v>
      </c>
      <c r="B708" t="s">
        <v>13</v>
      </c>
      <c r="C708" s="14">
        <v>14.327999999999999</v>
      </c>
      <c r="D708" s="14">
        <v>3.4969999999999999</v>
      </c>
      <c r="E708" s="14">
        <v>8.7230000000000008</v>
      </c>
      <c r="F708" s="14">
        <v>8.5259999999999998</v>
      </c>
      <c r="G708" s="14">
        <v>16.404</v>
      </c>
      <c r="H708" s="14">
        <v>5.0209999999999999</v>
      </c>
      <c r="I708" s="14">
        <v>4.5579999999999998</v>
      </c>
      <c r="J708" s="14">
        <v>4.782</v>
      </c>
      <c r="K708" s="14">
        <v>4.218</v>
      </c>
      <c r="L708" s="14">
        <v>3.1840000000000002</v>
      </c>
      <c r="M708" s="14">
        <v>3.6829999999999998</v>
      </c>
      <c r="N708" s="14">
        <v>42.308</v>
      </c>
      <c r="O708" s="14">
        <v>87.843000000000004</v>
      </c>
      <c r="P708" s="14">
        <v>20.042999999999999</v>
      </c>
      <c r="Q708" s="14">
        <v>52.76</v>
      </c>
      <c r="R708" s="14">
        <v>73.313999999999993</v>
      </c>
      <c r="S708" s="14">
        <v>66.436000000000007</v>
      </c>
      <c r="T708" s="14">
        <v>69.754999999999995</v>
      </c>
      <c r="U708" s="14">
        <v>15.801</v>
      </c>
      <c r="V708" s="14">
        <v>18.606999999999999</v>
      </c>
      <c r="W708" s="14">
        <v>17.253</v>
      </c>
      <c r="X708" s="14">
        <v>25.777000000000001</v>
      </c>
      <c r="Y708" s="14">
        <v>3.9340000000000002</v>
      </c>
      <c r="Z708" s="14">
        <v>14.474</v>
      </c>
      <c r="AA708" s="14">
        <v>105.786</v>
      </c>
      <c r="AB708" s="14">
        <v>82.046000000000006</v>
      </c>
      <c r="AC708" s="14">
        <v>93.501999999999995</v>
      </c>
      <c r="AD708" s="14">
        <v>470.07799999999997</v>
      </c>
      <c r="AE708" s="14">
        <v>390.12299999999999</v>
      </c>
      <c r="AF708" s="14">
        <v>428.77100000000002</v>
      </c>
      <c r="AG708" s="14">
        <v>11.180999999999999</v>
      </c>
      <c r="AH708" s="19">
        <v>8.5225272628236208</v>
      </c>
      <c r="AI708" s="19">
        <v>2.1991232828512399</v>
      </c>
      <c r="AJ708" s="19">
        <v>5.3435634935112599</v>
      </c>
      <c r="AK708" s="14">
        <v>6.16</v>
      </c>
      <c r="AL708" s="14">
        <v>1.5609999999999999</v>
      </c>
      <c r="AM708" s="14">
        <v>3.78</v>
      </c>
      <c r="AN708" s="14">
        <v>49.277999999999999</v>
      </c>
      <c r="AO708" s="14">
        <v>39.212000000000003</v>
      </c>
      <c r="AP708" s="14">
        <v>44.069000000000003</v>
      </c>
      <c r="AQ708" s="14">
        <v>1.004</v>
      </c>
      <c r="AR708" s="14">
        <v>0.437</v>
      </c>
      <c r="AS708" s="14">
        <v>0.71099999999999997</v>
      </c>
      <c r="AT708" s="14">
        <v>4.0839999999999996</v>
      </c>
      <c r="AU708" s="14">
        <v>0.68700000000000006</v>
      </c>
      <c r="AV708" s="14">
        <v>2.3260000000000001</v>
      </c>
      <c r="AW708" s="14">
        <v>611.75099999999998</v>
      </c>
      <c r="AX708" s="14">
        <v>454.24900000000002</v>
      </c>
      <c r="AY708" s="14">
        <v>530.31700000000001</v>
      </c>
      <c r="AZ708" s="14">
        <v>6.1180000000000003</v>
      </c>
      <c r="BA708" s="14">
        <v>4.5419999999999998</v>
      </c>
      <c r="BB708" s="14">
        <v>5.3029999999999999</v>
      </c>
      <c r="BC708" s="14">
        <v>10.571999999999999</v>
      </c>
      <c r="BD708" s="14">
        <v>4.0659999999999998</v>
      </c>
      <c r="BE708" s="14">
        <v>17.006</v>
      </c>
      <c r="BF708" s="14">
        <v>19.196999999999999</v>
      </c>
      <c r="BG708" s="14">
        <v>30.963000000000001</v>
      </c>
      <c r="BH708" s="15">
        <v>7.3834135187919783</v>
      </c>
    </row>
    <row r="709" spans="1:60" ht="15.75" x14ac:dyDescent="0.25">
      <c r="A709" s="21">
        <v>2019</v>
      </c>
      <c r="B709" t="s">
        <v>14</v>
      </c>
      <c r="C709" s="14">
        <v>15.22</v>
      </c>
      <c r="D709" s="14">
        <v>3.7930000000000001</v>
      </c>
      <c r="E709" s="14">
        <v>9.4380000000000006</v>
      </c>
      <c r="F709" s="14">
        <v>8.4979999999999993</v>
      </c>
      <c r="G709" s="14">
        <v>22.416</v>
      </c>
      <c r="H709" s="14">
        <v>7.6340000000000003</v>
      </c>
      <c r="I709" s="14">
        <v>5.3150000000000004</v>
      </c>
      <c r="J709" s="14">
        <v>6.4580000000000002</v>
      </c>
      <c r="K709" s="14">
        <v>7.3449999999999998</v>
      </c>
      <c r="L709" s="14">
        <v>5.1280000000000001</v>
      </c>
      <c r="M709" s="14">
        <v>6.2210000000000001</v>
      </c>
      <c r="N709" s="14">
        <v>58.436999999999998</v>
      </c>
      <c r="O709" s="14">
        <v>110.851</v>
      </c>
      <c r="P709" s="14">
        <v>21.446999999999999</v>
      </c>
      <c r="Q709" s="14">
        <v>65.531999999999996</v>
      </c>
      <c r="R709" s="14">
        <v>71.308000000000007</v>
      </c>
      <c r="S709" s="14">
        <v>62.982999999999997</v>
      </c>
      <c r="T709" s="14">
        <v>67.087000000000003</v>
      </c>
      <c r="U709" s="14">
        <v>17.363</v>
      </c>
      <c r="V709" s="14">
        <v>19.199000000000002</v>
      </c>
      <c r="W709" s="14">
        <v>18.294</v>
      </c>
      <c r="X709" s="14">
        <v>48.911000000000001</v>
      </c>
      <c r="Y709" s="14">
        <v>5.4089999999999998</v>
      </c>
      <c r="Z709" s="14">
        <v>26.853999999999999</v>
      </c>
      <c r="AA709" s="14">
        <v>93.174999999999997</v>
      </c>
      <c r="AB709" s="14">
        <v>70.147999999999996</v>
      </c>
      <c r="AC709" s="14">
        <v>81.498999999999995</v>
      </c>
      <c r="AD709" s="14">
        <v>486.07799999999997</v>
      </c>
      <c r="AE709" s="14">
        <v>407.37799999999999</v>
      </c>
      <c r="AF709" s="14">
        <v>446.25799999999998</v>
      </c>
      <c r="AG709" s="14">
        <v>14.57</v>
      </c>
      <c r="AH709" s="19">
        <v>12.8215581020412</v>
      </c>
      <c r="AI709" s="19">
        <v>3.2507000856694899</v>
      </c>
      <c r="AJ709" s="19">
        <v>8.1068070156241205</v>
      </c>
      <c r="AK709" s="14">
        <v>12.089</v>
      </c>
      <c r="AL709" s="14">
        <v>2.4119999999999999</v>
      </c>
      <c r="AM709" s="14">
        <v>7.1820000000000004</v>
      </c>
      <c r="AN709" s="14">
        <v>82.626999999999995</v>
      </c>
      <c r="AO709" s="14">
        <v>69.516000000000005</v>
      </c>
      <c r="AP709" s="14">
        <v>76.003</v>
      </c>
      <c r="AQ709" s="14">
        <v>2.1190000000000002</v>
      </c>
      <c r="AR709" s="14">
        <v>0.67900000000000005</v>
      </c>
      <c r="AS709" s="14">
        <v>1.389</v>
      </c>
      <c r="AT709" s="14">
        <v>7.7060000000000004</v>
      </c>
      <c r="AU709" s="14">
        <v>1.1240000000000001</v>
      </c>
      <c r="AV709" s="14">
        <v>4.3689999999999998</v>
      </c>
      <c r="AW709" s="14">
        <v>683.48099999999999</v>
      </c>
      <c r="AX709" s="14">
        <v>501.97</v>
      </c>
      <c r="AY709" s="14">
        <v>591.56700000000001</v>
      </c>
      <c r="AZ709" s="14">
        <v>6.835</v>
      </c>
      <c r="BA709" s="14">
        <v>5.0199999999999996</v>
      </c>
      <c r="BB709" s="14">
        <v>5.9160000000000004</v>
      </c>
      <c r="BC709" s="14">
        <v>13.021000000000001</v>
      </c>
      <c r="BD709" s="14">
        <v>3.879</v>
      </c>
      <c r="BE709" s="14">
        <v>11.042</v>
      </c>
      <c r="BF709" s="14">
        <v>13.058999999999999</v>
      </c>
      <c r="BG709" s="14">
        <v>39.098999999999997</v>
      </c>
      <c r="BH709" s="15">
        <v>7.2646798927110785</v>
      </c>
    </row>
    <row r="710" spans="1:60" ht="15.75" x14ac:dyDescent="0.25">
      <c r="A710" s="21">
        <v>2019</v>
      </c>
      <c r="B710" t="s">
        <v>15</v>
      </c>
      <c r="C710" s="14">
        <v>9.9179999999999993</v>
      </c>
      <c r="D710" s="14">
        <v>2.4020000000000001</v>
      </c>
      <c r="E710" s="14">
        <v>6.0670000000000002</v>
      </c>
      <c r="F710" s="14">
        <v>9.516</v>
      </c>
      <c r="G710" s="14">
        <v>17.710999999999999</v>
      </c>
      <c r="H710" s="14">
        <v>5.7309999999999999</v>
      </c>
      <c r="I710" s="14">
        <v>4.3150000000000004</v>
      </c>
      <c r="J710" s="14">
        <v>5.0049999999999999</v>
      </c>
      <c r="K710" s="14">
        <v>4.4630000000000001</v>
      </c>
      <c r="L710" s="14">
        <v>3.5409999999999999</v>
      </c>
      <c r="M710" s="14">
        <v>3.99</v>
      </c>
      <c r="N710" s="14">
        <v>31.786999999999999</v>
      </c>
      <c r="O710" s="14">
        <v>80.662999999999997</v>
      </c>
      <c r="P710" s="14">
        <v>18.603000000000002</v>
      </c>
      <c r="Q710" s="14">
        <v>48.863999999999997</v>
      </c>
      <c r="R710" s="14">
        <v>95.462999999999994</v>
      </c>
      <c r="S710" s="14">
        <v>87.460999999999999</v>
      </c>
      <c r="T710" s="14">
        <v>91.363</v>
      </c>
      <c r="U710" s="14">
        <v>17.695</v>
      </c>
      <c r="V710" s="14">
        <v>20.334</v>
      </c>
      <c r="W710" s="14">
        <v>19.047000000000001</v>
      </c>
      <c r="X710" s="14">
        <v>31.094999999999999</v>
      </c>
      <c r="Y710" s="14">
        <v>4.827</v>
      </c>
      <c r="Z710" s="14">
        <v>17.635999999999999</v>
      </c>
      <c r="AA710" s="14">
        <v>79.61</v>
      </c>
      <c r="AB710" s="14">
        <v>64.509</v>
      </c>
      <c r="AC710" s="14">
        <v>71.872</v>
      </c>
      <c r="AD710" s="14">
        <v>451.95</v>
      </c>
      <c r="AE710" s="14">
        <v>392.88200000000001</v>
      </c>
      <c r="AF710" s="14">
        <v>421.73</v>
      </c>
      <c r="AG710" s="14">
        <v>8.1720000000000006</v>
      </c>
      <c r="AH710" s="19">
        <v>9.5362134439708299</v>
      </c>
      <c r="AI710" s="19">
        <v>3.4574376131978402</v>
      </c>
      <c r="AJ710" s="19">
        <v>6.5238664781994098</v>
      </c>
      <c r="AK710" s="14">
        <v>6.6159999999999997</v>
      </c>
      <c r="AL710" s="14">
        <v>1.8440000000000001</v>
      </c>
      <c r="AM710" s="14">
        <v>4.1710000000000003</v>
      </c>
      <c r="AN710" s="14">
        <v>55.896999999999998</v>
      </c>
      <c r="AO710" s="14">
        <v>43.582999999999998</v>
      </c>
      <c r="AP710" s="14">
        <v>49.598999999999997</v>
      </c>
      <c r="AQ710" s="14">
        <v>0.79</v>
      </c>
      <c r="AR710" s="14">
        <v>0.307</v>
      </c>
      <c r="AS710" s="14">
        <v>0.54300000000000004</v>
      </c>
      <c r="AT710" s="14">
        <v>5.0490000000000004</v>
      </c>
      <c r="AU710" s="14">
        <v>0.79700000000000004</v>
      </c>
      <c r="AV710" s="14">
        <v>2.87</v>
      </c>
      <c r="AW710" s="14">
        <v>589.87400000000002</v>
      </c>
      <c r="AX710" s="14">
        <v>456.28699999999998</v>
      </c>
      <c r="AY710" s="14">
        <v>521.48199999999997</v>
      </c>
      <c r="AZ710" s="14">
        <v>5.899</v>
      </c>
      <c r="BA710" s="14">
        <v>4.5629999999999997</v>
      </c>
      <c r="BB710" s="14">
        <v>5.2149999999999999</v>
      </c>
      <c r="BC710" s="14">
        <v>11.153</v>
      </c>
      <c r="BD710" s="14">
        <v>3.3460000000000001</v>
      </c>
      <c r="BE710" s="14">
        <v>13.361000000000001</v>
      </c>
      <c r="BF710" s="14">
        <v>15.805999999999999</v>
      </c>
      <c r="BG710" s="14">
        <v>35.414999999999999</v>
      </c>
      <c r="BH710" s="15">
        <v>7.9092710485264979</v>
      </c>
    </row>
    <row r="711" spans="1:60" ht="15.75" x14ac:dyDescent="0.25">
      <c r="A711" s="21">
        <v>2019</v>
      </c>
      <c r="B711" t="s">
        <v>35</v>
      </c>
      <c r="C711" s="14">
        <v>17.786999999999999</v>
      </c>
      <c r="D711" s="14">
        <v>3.8620000000000001</v>
      </c>
      <c r="E711" s="14">
        <v>10.648999999999999</v>
      </c>
      <c r="F711" s="14">
        <v>10.298</v>
      </c>
      <c r="G711" s="14">
        <v>17.602</v>
      </c>
      <c r="H711" s="14">
        <v>6.6280000000000001</v>
      </c>
      <c r="I711" s="14">
        <v>4.5540000000000003</v>
      </c>
      <c r="J711" s="14">
        <v>5.5640000000000001</v>
      </c>
      <c r="K711" s="14">
        <v>7.6539999999999999</v>
      </c>
      <c r="L711" s="14">
        <v>3.8620000000000001</v>
      </c>
      <c r="M711" s="14">
        <v>5.71</v>
      </c>
      <c r="N711" s="14">
        <v>56.137999999999998</v>
      </c>
      <c r="O711" s="14">
        <v>160.643</v>
      </c>
      <c r="P711" s="14">
        <v>27.036999999999999</v>
      </c>
      <c r="Q711" s="14">
        <v>92.156999999999996</v>
      </c>
      <c r="R711" s="14">
        <v>93.769000000000005</v>
      </c>
      <c r="S711" s="14">
        <v>91.070999999999998</v>
      </c>
      <c r="T711" s="14">
        <v>92.385999999999996</v>
      </c>
      <c r="U711" s="14">
        <v>18.300999999999998</v>
      </c>
      <c r="V711" s="14">
        <v>22.442</v>
      </c>
      <c r="W711" s="14">
        <v>20.423999999999999</v>
      </c>
      <c r="X711" s="14">
        <v>91.972999999999999</v>
      </c>
      <c r="Y711" s="14">
        <v>7.6029999999999998</v>
      </c>
      <c r="Z711" s="14">
        <v>48.725000000000001</v>
      </c>
      <c r="AA711" s="14">
        <v>96.292000000000002</v>
      </c>
      <c r="AB711" s="14">
        <v>74.036000000000001</v>
      </c>
      <c r="AC711" s="14">
        <v>84.882999999999996</v>
      </c>
      <c r="AD711" s="14">
        <v>492.57600000000002</v>
      </c>
      <c r="AE711" s="14">
        <v>413.64</v>
      </c>
      <c r="AF711" s="14">
        <v>452.13400000000001</v>
      </c>
      <c r="AG711" s="14">
        <v>14.153</v>
      </c>
      <c r="AH711" s="19">
        <v>12.024444989342999</v>
      </c>
      <c r="AI711" s="19">
        <v>4.5805238474990899</v>
      </c>
      <c r="AJ711" s="19">
        <v>8.2955669313991898</v>
      </c>
      <c r="AK711" s="14">
        <v>11.416</v>
      </c>
      <c r="AL711" s="14">
        <v>2.7240000000000002</v>
      </c>
      <c r="AM711" s="14">
        <v>6.9610000000000003</v>
      </c>
      <c r="AN711" s="14">
        <v>57.125</v>
      </c>
      <c r="AO711" s="14">
        <v>47.365000000000002</v>
      </c>
      <c r="AP711" s="14">
        <v>52.185000000000002</v>
      </c>
      <c r="AQ711" s="14">
        <v>1.026</v>
      </c>
      <c r="AR711" s="14">
        <v>0.36599999999999999</v>
      </c>
      <c r="AS711" s="14">
        <v>0.68799999999999994</v>
      </c>
      <c r="AT711" s="14">
        <v>3.6339999999999999</v>
      </c>
      <c r="AU711" s="14">
        <v>0.36599999999999999</v>
      </c>
      <c r="AV711" s="14">
        <v>1.9590000000000001</v>
      </c>
      <c r="AW711" s="14">
        <v>717.31399999999996</v>
      </c>
      <c r="AX711" s="14">
        <v>496.09100000000001</v>
      </c>
      <c r="AY711" s="14">
        <v>603.99900000000002</v>
      </c>
      <c r="AZ711" s="14">
        <v>7.173</v>
      </c>
      <c r="BA711" s="14">
        <v>4.9610000000000003</v>
      </c>
      <c r="BB711" s="14">
        <v>6.04</v>
      </c>
      <c r="BC711" s="14">
        <v>26.388000000000002</v>
      </c>
      <c r="BD711" s="14">
        <v>9.3919999999999995</v>
      </c>
      <c r="BE711" s="14">
        <v>17.300999999999998</v>
      </c>
      <c r="BF711" s="14">
        <v>19.655000000000001</v>
      </c>
      <c r="BG711" s="14">
        <v>41.048999999999999</v>
      </c>
      <c r="BH711" s="15">
        <v>6.8093737549349846</v>
      </c>
    </row>
    <row r="712" spans="1:60" ht="15.75" x14ac:dyDescent="0.25">
      <c r="A712" s="21">
        <v>2019</v>
      </c>
      <c r="B712" t="s">
        <v>16</v>
      </c>
      <c r="C712" s="14">
        <v>17.510999999999999</v>
      </c>
      <c r="D712" s="14">
        <v>4.476</v>
      </c>
      <c r="E712" s="14">
        <v>10.788</v>
      </c>
      <c r="F712" s="14">
        <v>11.914999999999999</v>
      </c>
      <c r="G712" s="14">
        <v>20.076000000000001</v>
      </c>
      <c r="H712" s="14">
        <v>5.8019999999999996</v>
      </c>
      <c r="I712" s="14">
        <v>4.1840000000000002</v>
      </c>
      <c r="J712" s="14">
        <v>4.968</v>
      </c>
      <c r="K712" s="14">
        <v>4.5590000000000002</v>
      </c>
      <c r="L712" s="14">
        <v>4.2809999999999997</v>
      </c>
      <c r="M712" s="14">
        <v>4.4160000000000004</v>
      </c>
      <c r="N712" s="14">
        <v>44.027000000000001</v>
      </c>
      <c r="O712" s="14">
        <v>148.47900000000001</v>
      </c>
      <c r="P712" s="14">
        <v>24.13</v>
      </c>
      <c r="Q712" s="14">
        <v>84.349000000000004</v>
      </c>
      <c r="R712" s="14">
        <v>103.925</v>
      </c>
      <c r="S712" s="14">
        <v>99.826999999999998</v>
      </c>
      <c r="T712" s="14">
        <v>101.81100000000001</v>
      </c>
      <c r="U712" s="14">
        <v>19.79</v>
      </c>
      <c r="V712" s="14">
        <v>21.795000000000002</v>
      </c>
      <c r="W712" s="14">
        <v>20.824000000000002</v>
      </c>
      <c r="X712" s="14">
        <v>96.153999999999996</v>
      </c>
      <c r="Y712" s="14">
        <v>9.6319999999999997</v>
      </c>
      <c r="Z712" s="14">
        <v>51.533000000000001</v>
      </c>
      <c r="AA712" s="14">
        <v>126.616</v>
      </c>
      <c r="AB712" s="14">
        <v>96.129000000000005</v>
      </c>
      <c r="AC712" s="14">
        <v>110.89400000000001</v>
      </c>
      <c r="AD712" s="14">
        <v>578.58100000000002</v>
      </c>
      <c r="AE712" s="14">
        <v>480.84199999999998</v>
      </c>
      <c r="AF712" s="14">
        <v>528.22500000000002</v>
      </c>
      <c r="AG712" s="14">
        <v>12.33</v>
      </c>
      <c r="AH712" s="19">
        <v>10.388381172790501</v>
      </c>
      <c r="AI712" s="19">
        <v>2.0356234096692098</v>
      </c>
      <c r="AJ712" s="19">
        <v>6.2281291279460502</v>
      </c>
      <c r="AK712" s="14">
        <v>7.875</v>
      </c>
      <c r="AL712" s="14">
        <v>1.3620000000000001</v>
      </c>
      <c r="AM712" s="14">
        <v>4.516</v>
      </c>
      <c r="AN712" s="14">
        <v>72.632999999999996</v>
      </c>
      <c r="AO712" s="14">
        <v>54.680999999999997</v>
      </c>
      <c r="AP712" s="14">
        <v>63.424999999999997</v>
      </c>
      <c r="AQ712" s="14">
        <v>1.554</v>
      </c>
      <c r="AR712" s="14">
        <v>0.48599999999999999</v>
      </c>
      <c r="AS712" s="14">
        <v>1.004</v>
      </c>
      <c r="AT712" s="14">
        <v>7.5640000000000001</v>
      </c>
      <c r="AU712" s="14">
        <v>0.876</v>
      </c>
      <c r="AV712" s="14">
        <v>4.1150000000000002</v>
      </c>
      <c r="AW712" s="14">
        <v>804.77</v>
      </c>
      <c r="AX712" s="14">
        <v>563.73900000000003</v>
      </c>
      <c r="AY712" s="14">
        <v>680.56600000000003</v>
      </c>
      <c r="AZ712" s="14">
        <v>8.048</v>
      </c>
      <c r="BA712" s="14">
        <v>5.6369999999999996</v>
      </c>
      <c r="BB712" s="14">
        <v>6.806</v>
      </c>
      <c r="BC712" s="14">
        <v>14.414999999999999</v>
      </c>
      <c r="BD712" s="14">
        <v>3.2759999999999998</v>
      </c>
      <c r="BE712" s="14">
        <v>17.021999999999998</v>
      </c>
      <c r="BF712" s="14">
        <v>19.878</v>
      </c>
      <c r="BG712" s="14">
        <v>11.273</v>
      </c>
      <c r="BH712" s="15">
        <v>6.1248262127531659</v>
      </c>
    </row>
    <row r="713" spans="1:60" ht="15.75" x14ac:dyDescent="0.25">
      <c r="A713" s="21">
        <v>2019</v>
      </c>
      <c r="B713" t="s">
        <v>17</v>
      </c>
      <c r="C713" s="14">
        <v>15.22</v>
      </c>
      <c r="D713" s="14">
        <v>4.3319999999999999</v>
      </c>
      <c r="E713" s="14">
        <v>9.7509999999999994</v>
      </c>
      <c r="F713" s="14">
        <v>11.942</v>
      </c>
      <c r="G713" s="14">
        <v>19.902999999999999</v>
      </c>
      <c r="H713" s="14">
        <v>5.9909999999999997</v>
      </c>
      <c r="I713" s="14">
        <v>3.69</v>
      </c>
      <c r="J713" s="14">
        <v>4.835</v>
      </c>
      <c r="K713" s="14">
        <v>10.525</v>
      </c>
      <c r="L713" s="14">
        <v>5.7759999999999998</v>
      </c>
      <c r="M713" s="14">
        <v>8.1389999999999993</v>
      </c>
      <c r="N713" s="14">
        <v>60.66</v>
      </c>
      <c r="O713" s="14">
        <v>102.979</v>
      </c>
      <c r="P713" s="14">
        <v>24.707000000000001</v>
      </c>
      <c r="Q713" s="14">
        <v>63.662999999999997</v>
      </c>
      <c r="R713" s="14">
        <v>62.5</v>
      </c>
      <c r="S713" s="14">
        <v>63.210999999999999</v>
      </c>
      <c r="T713" s="14">
        <v>62.856999999999999</v>
      </c>
      <c r="U713" s="14">
        <v>19.591999999999999</v>
      </c>
      <c r="V713" s="14">
        <v>22.620999999999999</v>
      </c>
      <c r="W713" s="14">
        <v>21.114000000000001</v>
      </c>
      <c r="X713" s="14">
        <v>31.574000000000002</v>
      </c>
      <c r="Y713" s="14">
        <v>3.85</v>
      </c>
      <c r="Z713" s="14">
        <v>17.648</v>
      </c>
      <c r="AA713" s="14">
        <v>98.930999999999997</v>
      </c>
      <c r="AB713" s="14">
        <v>64.495000000000005</v>
      </c>
      <c r="AC713" s="14">
        <v>81.634</v>
      </c>
      <c r="AD713" s="14">
        <v>469.72</v>
      </c>
      <c r="AE713" s="14">
        <v>380.23</v>
      </c>
      <c r="AF713" s="14">
        <v>424.85</v>
      </c>
      <c r="AG713" s="14">
        <v>16.192</v>
      </c>
      <c r="AH713" s="19">
        <v>11.351923242835801</v>
      </c>
      <c r="AI713" s="19">
        <v>2.7968507460599401</v>
      </c>
      <c r="AJ713" s="19">
        <v>7.1304691848723696</v>
      </c>
      <c r="AK713" s="14">
        <v>10.848000000000001</v>
      </c>
      <c r="AL713" s="14">
        <v>1.6040000000000001</v>
      </c>
      <c r="AM713" s="14">
        <v>6.2050000000000001</v>
      </c>
      <c r="AN713" s="14">
        <v>66.548000000000002</v>
      </c>
      <c r="AO713" s="14">
        <v>60.805</v>
      </c>
      <c r="AP713" s="14">
        <v>63.662999999999997</v>
      </c>
      <c r="AQ713" s="14">
        <v>3.4</v>
      </c>
      <c r="AR713" s="14">
        <v>2.246</v>
      </c>
      <c r="AS713" s="14">
        <v>2.8210000000000002</v>
      </c>
      <c r="AT713" s="14">
        <v>8.42</v>
      </c>
      <c r="AU713" s="14">
        <v>3.048</v>
      </c>
      <c r="AV713" s="14">
        <v>5.7220000000000004</v>
      </c>
      <c r="AW713" s="14">
        <v>647.82799999999997</v>
      </c>
      <c r="AX713" s="14">
        <v>473.92399999999998</v>
      </c>
      <c r="AY713" s="14">
        <v>560.55700000000002</v>
      </c>
      <c r="AZ713" s="14">
        <v>6.4779999999999998</v>
      </c>
      <c r="BA713" s="14">
        <v>4.7389999999999999</v>
      </c>
      <c r="BB713" s="14">
        <v>5.6059999999999999</v>
      </c>
      <c r="BC713" s="14">
        <v>9.6829999999999998</v>
      </c>
      <c r="BD713" s="14">
        <v>12.587999999999999</v>
      </c>
      <c r="BE713" s="14">
        <v>10.99</v>
      </c>
      <c r="BF713" s="14">
        <v>14.579000000000001</v>
      </c>
      <c r="BG713" s="14">
        <v>50.465000000000003</v>
      </c>
      <c r="BH713" s="15">
        <v>6.3922844005831561</v>
      </c>
    </row>
    <row r="714" spans="1:60" ht="15.75" x14ac:dyDescent="0.25">
      <c r="A714" s="21">
        <v>2019</v>
      </c>
      <c r="B714" t="s">
        <v>18</v>
      </c>
      <c r="C714" s="14">
        <v>15.831</v>
      </c>
      <c r="D714" s="14">
        <v>3.7759999999999998</v>
      </c>
      <c r="E714" s="14">
        <v>9.8230000000000004</v>
      </c>
      <c r="F714" s="14">
        <v>9.8889999999999993</v>
      </c>
      <c r="G714" s="14">
        <v>23.768999999999998</v>
      </c>
      <c r="H714" s="14">
        <v>7.5030000000000001</v>
      </c>
      <c r="I714" s="14">
        <v>5.4039999999999999</v>
      </c>
      <c r="J714" s="14">
        <v>6.4569999999999999</v>
      </c>
      <c r="K714" s="14">
        <v>9.0860000000000003</v>
      </c>
      <c r="L714" s="14">
        <v>4.0529999999999999</v>
      </c>
      <c r="M714" s="14">
        <v>6.5780000000000003</v>
      </c>
      <c r="N714" s="14">
        <v>37.279000000000003</v>
      </c>
      <c r="O714" s="14">
        <v>69.415999999999997</v>
      </c>
      <c r="P714" s="14">
        <v>15.589</v>
      </c>
      <c r="Q714" s="14">
        <v>42.59</v>
      </c>
      <c r="R714" s="14">
        <v>52.277000000000001</v>
      </c>
      <c r="S714" s="14">
        <v>50.576000000000001</v>
      </c>
      <c r="T714" s="14">
        <v>51.429000000000002</v>
      </c>
      <c r="U714" s="14">
        <v>11.356999999999999</v>
      </c>
      <c r="V714" s="14">
        <v>13.787000000000001</v>
      </c>
      <c r="W714" s="14">
        <v>12.568</v>
      </c>
      <c r="X714" s="14">
        <v>28.254999999999999</v>
      </c>
      <c r="Y714" s="14">
        <v>3.2559999999999998</v>
      </c>
      <c r="Z714" s="14">
        <v>15.797000000000001</v>
      </c>
      <c r="AA714" s="14">
        <v>109.23399999999999</v>
      </c>
      <c r="AB714" s="14">
        <v>71.984999999999999</v>
      </c>
      <c r="AC714" s="14">
        <v>90.67</v>
      </c>
      <c r="AD714" s="14">
        <v>434.42399999999998</v>
      </c>
      <c r="AE714" s="14">
        <v>376.03300000000002</v>
      </c>
      <c r="AF714" s="14">
        <v>405.37599999999998</v>
      </c>
      <c r="AG714" s="14">
        <v>9.6020000000000003</v>
      </c>
      <c r="AH714" s="19">
        <v>10.2904107797342</v>
      </c>
      <c r="AI714" s="19">
        <v>1.7259917091480601</v>
      </c>
      <c r="AJ714" s="19">
        <v>6.1242310138960798</v>
      </c>
      <c r="AK714" s="14">
        <v>9.2579999999999991</v>
      </c>
      <c r="AL714" s="14">
        <v>1.6970000000000001</v>
      </c>
      <c r="AM714" s="14">
        <v>5.49</v>
      </c>
      <c r="AN714" s="14">
        <v>68.418000000000006</v>
      </c>
      <c r="AO714" s="14">
        <v>52.932000000000002</v>
      </c>
      <c r="AP714" s="14">
        <v>60.716999999999999</v>
      </c>
      <c r="AQ714" s="14">
        <v>4.2670000000000003</v>
      </c>
      <c r="AR714" s="14">
        <v>1.5589999999999999</v>
      </c>
      <c r="AS714" s="14">
        <v>2.9180000000000001</v>
      </c>
      <c r="AT714" s="14">
        <v>5.7130000000000001</v>
      </c>
      <c r="AU714" s="14">
        <v>1.0389999999999999</v>
      </c>
      <c r="AV714" s="14">
        <v>3.3839999999999999</v>
      </c>
      <c r="AW714" s="14">
        <v>576.24900000000002</v>
      </c>
      <c r="AX714" s="14">
        <v>449.05700000000002</v>
      </c>
      <c r="AY714" s="14">
        <v>512.92999999999995</v>
      </c>
      <c r="AZ714" s="14">
        <v>5.7619999999999996</v>
      </c>
      <c r="BA714" s="14">
        <v>4.4909999999999997</v>
      </c>
      <c r="BB714" s="14">
        <v>5.1289999999999996</v>
      </c>
      <c r="BC714" s="14">
        <v>9.923</v>
      </c>
      <c r="BD714" s="14">
        <v>0.41299999999999998</v>
      </c>
      <c r="BE714" s="14">
        <v>10.54</v>
      </c>
      <c r="BF714" s="14">
        <v>12.212</v>
      </c>
      <c r="BG714" s="14">
        <v>25.204000000000001</v>
      </c>
      <c r="BH714" s="15">
        <v>6.6331381961071845</v>
      </c>
    </row>
    <row r="715" spans="1:60" ht="15.75" x14ac:dyDescent="0.25">
      <c r="A715" s="21">
        <v>2019</v>
      </c>
      <c r="B715" t="s">
        <v>19</v>
      </c>
      <c r="C715" s="14">
        <v>15.002000000000001</v>
      </c>
      <c r="D715" s="14">
        <v>4.2779999999999996</v>
      </c>
      <c r="E715" s="14">
        <v>9.4250000000000007</v>
      </c>
      <c r="F715" s="14">
        <v>11.696999999999999</v>
      </c>
      <c r="G715" s="14">
        <v>12.026</v>
      </c>
      <c r="H715" s="14">
        <v>4.0369999999999999</v>
      </c>
      <c r="I715" s="14">
        <v>4.3239999999999998</v>
      </c>
      <c r="J715" s="14">
        <v>4.1859999999999999</v>
      </c>
      <c r="K715" s="14">
        <v>3.589</v>
      </c>
      <c r="L715" s="14">
        <v>2.484</v>
      </c>
      <c r="M715" s="14">
        <v>3.0139999999999998</v>
      </c>
      <c r="N715" s="14">
        <v>41.555999999999997</v>
      </c>
      <c r="O715" s="14">
        <v>98.236000000000004</v>
      </c>
      <c r="P715" s="14">
        <v>20.103000000000002</v>
      </c>
      <c r="Q715" s="14">
        <v>57.603999999999999</v>
      </c>
      <c r="R715" s="14">
        <v>84.281000000000006</v>
      </c>
      <c r="S715" s="14">
        <v>92.876999999999995</v>
      </c>
      <c r="T715" s="14">
        <v>88.751000000000005</v>
      </c>
      <c r="U715" s="14">
        <v>28.707999999999998</v>
      </c>
      <c r="V715" s="14">
        <v>36.064999999999998</v>
      </c>
      <c r="W715" s="14">
        <v>32.533999999999999</v>
      </c>
      <c r="X715" s="14">
        <v>49.042999999999999</v>
      </c>
      <c r="Y715" s="14">
        <v>6.532</v>
      </c>
      <c r="Z715" s="14">
        <v>26.936</v>
      </c>
      <c r="AA715" s="14">
        <v>87.72</v>
      </c>
      <c r="AB715" s="14">
        <v>75.212999999999994</v>
      </c>
      <c r="AC715" s="14">
        <v>81.215999999999994</v>
      </c>
      <c r="AD715" s="14">
        <v>501.94499999999999</v>
      </c>
      <c r="AE715" s="14">
        <v>452.88600000000002</v>
      </c>
      <c r="AF715" s="14">
        <v>476.45699999999999</v>
      </c>
      <c r="AG715" s="14">
        <v>10.865</v>
      </c>
      <c r="AH715" s="19">
        <v>9.3313853486108105</v>
      </c>
      <c r="AI715" s="19">
        <v>2.8239394762533601</v>
      </c>
      <c r="AJ715" s="19">
        <v>6.0205972843001296</v>
      </c>
      <c r="AK715" s="14">
        <v>6.7779999999999996</v>
      </c>
      <c r="AL715" s="14">
        <v>1.38</v>
      </c>
      <c r="AM715" s="14">
        <v>3.9710000000000001</v>
      </c>
      <c r="AN715" s="14">
        <v>70.573999999999998</v>
      </c>
      <c r="AO715" s="14">
        <v>59.112000000000002</v>
      </c>
      <c r="AP715" s="14">
        <v>64.614000000000004</v>
      </c>
      <c r="AQ715" s="14">
        <v>2.7410000000000001</v>
      </c>
      <c r="AR715" s="14">
        <v>1.012</v>
      </c>
      <c r="AS715" s="14">
        <v>1.8420000000000001</v>
      </c>
      <c r="AT715" s="14">
        <v>5.2830000000000004</v>
      </c>
      <c r="AU715" s="14">
        <v>1.242</v>
      </c>
      <c r="AV715" s="14">
        <v>3.1819999999999999</v>
      </c>
      <c r="AW715" s="14">
        <v>696.87199999999996</v>
      </c>
      <c r="AX715" s="14">
        <v>556.94200000000001</v>
      </c>
      <c r="AY715" s="14">
        <v>624.12800000000004</v>
      </c>
      <c r="AZ715" s="14">
        <v>6.9690000000000003</v>
      </c>
      <c r="BA715" s="14">
        <v>5.569</v>
      </c>
      <c r="BB715" s="14">
        <v>6.2409999999999997</v>
      </c>
      <c r="BC715" s="14">
        <v>27.853000000000002</v>
      </c>
      <c r="BD715" s="14">
        <v>15.619</v>
      </c>
      <c r="BE715" s="14">
        <v>16.654</v>
      </c>
      <c r="BF715" s="14">
        <v>19.248999999999999</v>
      </c>
      <c r="BG715" s="14">
        <v>33.908000000000001</v>
      </c>
      <c r="BH715" s="15">
        <v>5.0731630976290454</v>
      </c>
    </row>
    <row r="716" spans="1:60" ht="15.75" x14ac:dyDescent="0.25">
      <c r="A716" s="21">
        <v>2019</v>
      </c>
      <c r="B716" t="s">
        <v>20</v>
      </c>
      <c r="C716" s="14">
        <v>13.099</v>
      </c>
      <c r="D716" s="14">
        <v>2.7629999999999999</v>
      </c>
      <c r="E716" s="14">
        <v>7.7439999999999998</v>
      </c>
      <c r="F716" s="14">
        <v>10.625999999999999</v>
      </c>
      <c r="G716" s="14">
        <v>15.412000000000001</v>
      </c>
      <c r="H716" s="14">
        <v>4.7830000000000004</v>
      </c>
      <c r="I716" s="14">
        <v>4.3330000000000002</v>
      </c>
      <c r="J716" s="14">
        <v>4.55</v>
      </c>
      <c r="K716" s="14">
        <v>4.0949999999999998</v>
      </c>
      <c r="L716" s="14">
        <v>2.5880000000000001</v>
      </c>
      <c r="M716" s="14">
        <v>3.3149999999999999</v>
      </c>
      <c r="N716" s="14">
        <v>37.603000000000002</v>
      </c>
      <c r="O716" s="14">
        <v>79.531000000000006</v>
      </c>
      <c r="P716" s="14">
        <v>15.414</v>
      </c>
      <c r="Q716" s="14">
        <v>46.314999999999998</v>
      </c>
      <c r="R716" s="14">
        <v>100.039</v>
      </c>
      <c r="S716" s="14">
        <v>99.67</v>
      </c>
      <c r="T716" s="14">
        <v>99.847999999999999</v>
      </c>
      <c r="U716" s="14">
        <v>18.32</v>
      </c>
      <c r="V716" s="14">
        <v>22.946999999999999</v>
      </c>
      <c r="W716" s="14">
        <v>20.716999999999999</v>
      </c>
      <c r="X716" s="14">
        <v>34.137999999999998</v>
      </c>
      <c r="Y716" s="14">
        <v>3.49</v>
      </c>
      <c r="Z716" s="14">
        <v>18.260999999999999</v>
      </c>
      <c r="AA716" s="14">
        <v>99.162999999999997</v>
      </c>
      <c r="AB716" s="14">
        <v>83.091999999999999</v>
      </c>
      <c r="AC716" s="14">
        <v>90.837999999999994</v>
      </c>
      <c r="AD716" s="14">
        <v>506.50799999999998</v>
      </c>
      <c r="AE716" s="14">
        <v>445.21499999999997</v>
      </c>
      <c r="AF716" s="14">
        <v>474.78500000000003</v>
      </c>
      <c r="AG716" s="14">
        <v>8.7850000000000001</v>
      </c>
      <c r="AH716" s="19">
        <v>10.363222731975799</v>
      </c>
      <c r="AI716" s="19">
        <v>4.8265193514794102</v>
      </c>
      <c r="AJ716" s="19">
        <v>7.5874058905338302</v>
      </c>
      <c r="AK716" s="14">
        <v>8.0340000000000007</v>
      </c>
      <c r="AL716" s="14">
        <v>2.5590000000000002</v>
      </c>
      <c r="AM716" s="14">
        <v>5.1980000000000004</v>
      </c>
      <c r="AN716" s="14">
        <v>62.210999999999999</v>
      </c>
      <c r="AO716" s="14">
        <v>52.554000000000002</v>
      </c>
      <c r="AP716" s="14">
        <v>57.209000000000003</v>
      </c>
      <c r="AQ716" s="14">
        <v>0.78200000000000003</v>
      </c>
      <c r="AR716" s="14">
        <v>0.66900000000000004</v>
      </c>
      <c r="AS716" s="14">
        <v>0.72299999999999998</v>
      </c>
      <c r="AT716" s="14">
        <v>4.9080000000000004</v>
      </c>
      <c r="AU716" s="14">
        <v>0.84299999999999997</v>
      </c>
      <c r="AV716" s="14">
        <v>2.802</v>
      </c>
      <c r="AW716" s="14">
        <v>655.78399999999999</v>
      </c>
      <c r="AX716" s="14">
        <v>520.048</v>
      </c>
      <c r="AY716" s="14">
        <v>585.49599999999998</v>
      </c>
      <c r="AZ716" s="14">
        <v>6.5579999999999998</v>
      </c>
      <c r="BA716" s="14">
        <v>5.2</v>
      </c>
      <c r="BB716" s="14">
        <v>5.8550000000000004</v>
      </c>
      <c r="BC716" s="14">
        <v>24.231000000000002</v>
      </c>
      <c r="BD716" s="14">
        <v>6.3419999999999996</v>
      </c>
      <c r="BE716" s="14">
        <v>14.081</v>
      </c>
      <c r="BF716" s="14">
        <v>16.593</v>
      </c>
      <c r="BG716" s="14">
        <v>27.814</v>
      </c>
      <c r="BH716" s="15">
        <v>8.457192524989134</v>
      </c>
    </row>
    <row r="717" spans="1:60" ht="15.75" x14ac:dyDescent="0.25">
      <c r="A717" s="21">
        <v>2019</v>
      </c>
      <c r="B717" t="s">
        <v>30</v>
      </c>
      <c r="C717" s="14">
        <v>18.184999999999999</v>
      </c>
      <c r="D717" s="14">
        <v>3.9860000000000002</v>
      </c>
      <c r="E717" s="14">
        <v>10.952999999999999</v>
      </c>
      <c r="F717" s="14">
        <v>9.1039999999999992</v>
      </c>
      <c r="G717" s="14">
        <v>18.352</v>
      </c>
      <c r="H717" s="14">
        <v>5.43</v>
      </c>
      <c r="I717" s="14">
        <v>3.0720000000000001</v>
      </c>
      <c r="J717" s="14">
        <v>4.2290000000000001</v>
      </c>
      <c r="K717" s="14">
        <v>4.3090000000000002</v>
      </c>
      <c r="L717" s="14">
        <v>4.5670000000000002</v>
      </c>
      <c r="M717" s="14">
        <v>4.4400000000000004</v>
      </c>
      <c r="N717" s="14">
        <v>41.064999999999998</v>
      </c>
      <c r="O717" s="14">
        <v>72.396000000000001</v>
      </c>
      <c r="P717" s="14">
        <v>18.184000000000001</v>
      </c>
      <c r="Q717" s="14">
        <v>44.784999999999997</v>
      </c>
      <c r="R717" s="14">
        <v>59.640999999999998</v>
      </c>
      <c r="S717" s="14">
        <v>52.31</v>
      </c>
      <c r="T717" s="14">
        <v>55.906999999999996</v>
      </c>
      <c r="U717" s="14">
        <v>9.9979999999999993</v>
      </c>
      <c r="V717" s="14">
        <v>12.787000000000001</v>
      </c>
      <c r="W717" s="14">
        <v>11.417999999999999</v>
      </c>
      <c r="X717" s="14">
        <v>18.099</v>
      </c>
      <c r="Y717" s="14">
        <v>2.657</v>
      </c>
      <c r="Z717" s="14">
        <v>10.234</v>
      </c>
      <c r="AA717" s="14">
        <v>68.173000000000002</v>
      </c>
      <c r="AB717" s="14">
        <v>61.609000000000002</v>
      </c>
      <c r="AC717" s="14">
        <v>64.83</v>
      </c>
      <c r="AD717" s="14">
        <v>387.66399999999999</v>
      </c>
      <c r="AE717" s="14">
        <v>331.21300000000002</v>
      </c>
      <c r="AF717" s="14">
        <v>358.91199999999998</v>
      </c>
      <c r="AG717" s="14">
        <v>9.48</v>
      </c>
      <c r="AH717" s="19">
        <v>12.439644686889499</v>
      </c>
      <c r="AI717" s="19">
        <v>4.7076657274873499</v>
      </c>
      <c r="AJ717" s="19">
        <v>8.6153201348181199</v>
      </c>
      <c r="AK717" s="14">
        <v>12.151999999999999</v>
      </c>
      <c r="AL717" s="14">
        <v>2.823</v>
      </c>
      <c r="AM717" s="14">
        <v>7.4009999999999998</v>
      </c>
      <c r="AN717" s="14">
        <v>52.228999999999999</v>
      </c>
      <c r="AO717" s="14">
        <v>42.761000000000003</v>
      </c>
      <c r="AP717" s="14">
        <v>47.448999999999998</v>
      </c>
      <c r="AQ717" s="14">
        <v>2.0680000000000001</v>
      </c>
      <c r="AR717" s="14">
        <v>1.079</v>
      </c>
      <c r="AS717" s="14">
        <v>1.5649999999999999</v>
      </c>
      <c r="AT717" s="14">
        <v>4.8259999999999996</v>
      </c>
      <c r="AU717" s="14">
        <v>0.91300000000000003</v>
      </c>
      <c r="AV717" s="14">
        <v>2.8330000000000002</v>
      </c>
      <c r="AW717" s="14">
        <v>517.029</v>
      </c>
      <c r="AX717" s="14">
        <v>399.88</v>
      </c>
      <c r="AY717" s="14">
        <v>457.40499999999997</v>
      </c>
      <c r="AZ717" s="14">
        <v>5.17</v>
      </c>
      <c r="BA717" s="14">
        <v>3.9990000000000001</v>
      </c>
      <c r="BB717" s="14">
        <v>4.5739999999999998</v>
      </c>
      <c r="BC717" s="14">
        <v>6.9240000000000004</v>
      </c>
      <c r="BD717" s="14">
        <v>1.978</v>
      </c>
      <c r="BE717" s="14">
        <v>10.148</v>
      </c>
      <c r="BF717" s="14">
        <v>12.103</v>
      </c>
      <c r="BG717" s="14">
        <v>24.099</v>
      </c>
      <c r="BH717" s="15">
        <v>5.7569753119477314</v>
      </c>
    </row>
    <row r="718" spans="1:60" ht="15.75" x14ac:dyDescent="0.25">
      <c r="A718" s="21">
        <v>2019</v>
      </c>
      <c r="B718" t="s">
        <v>21</v>
      </c>
      <c r="C718" s="14">
        <v>13.316000000000001</v>
      </c>
      <c r="D718" s="14">
        <v>3.8450000000000002</v>
      </c>
      <c r="E718" s="14">
        <v>8.6340000000000003</v>
      </c>
      <c r="F718" s="14">
        <v>10.923999999999999</v>
      </c>
      <c r="G718" s="14">
        <v>15.215</v>
      </c>
      <c r="H718" s="14">
        <v>3.544</v>
      </c>
      <c r="I718" s="14">
        <v>3.2959999999999998</v>
      </c>
      <c r="J718" s="14">
        <v>3.4209999999999998</v>
      </c>
      <c r="K718" s="14">
        <v>3.758</v>
      </c>
      <c r="L718" s="14">
        <v>2.7469999999999999</v>
      </c>
      <c r="M718" s="14">
        <v>3.258</v>
      </c>
      <c r="N718" s="14">
        <v>26.18</v>
      </c>
      <c r="O718" s="14">
        <v>122.742</v>
      </c>
      <c r="P718" s="14">
        <v>22.302</v>
      </c>
      <c r="Q718" s="14">
        <v>73.093999999999994</v>
      </c>
      <c r="R718" s="14">
        <v>48.86</v>
      </c>
      <c r="S718" s="14">
        <v>49.985999999999997</v>
      </c>
      <c r="T718" s="14">
        <v>49.417000000000002</v>
      </c>
      <c r="U718" s="14">
        <v>9.02</v>
      </c>
      <c r="V718" s="14">
        <v>10.766</v>
      </c>
      <c r="W718" s="14">
        <v>9.8829999999999991</v>
      </c>
      <c r="X718" s="14">
        <v>62.069000000000003</v>
      </c>
      <c r="Y718" s="14">
        <v>6.4820000000000002</v>
      </c>
      <c r="Z718" s="14">
        <v>34.591999999999999</v>
      </c>
      <c r="AA718" s="14">
        <v>52.189</v>
      </c>
      <c r="AB718" s="14">
        <v>26.036999999999999</v>
      </c>
      <c r="AC718" s="14">
        <v>39.262</v>
      </c>
      <c r="AD718" s="14">
        <v>297.24400000000003</v>
      </c>
      <c r="AE718" s="14">
        <v>250.70099999999999</v>
      </c>
      <c r="AF718" s="14">
        <v>274.29199999999997</v>
      </c>
      <c r="AG718" s="14">
        <v>5.3689999999999998</v>
      </c>
      <c r="AH718" s="19">
        <v>14.0464334958706</v>
      </c>
      <c r="AI718" s="19">
        <v>3.2958307740707999</v>
      </c>
      <c r="AJ718" s="19">
        <v>8.7899466450238606</v>
      </c>
      <c r="AK718" s="14">
        <v>12.026999999999999</v>
      </c>
      <c r="AL718" s="14">
        <v>2.3069999999999999</v>
      </c>
      <c r="AM718" s="14">
        <v>7.2220000000000004</v>
      </c>
      <c r="AN718" s="14">
        <v>60.673000000000002</v>
      </c>
      <c r="AO718" s="14">
        <v>38.890999999999998</v>
      </c>
      <c r="AP718" s="14">
        <v>49.905999999999999</v>
      </c>
      <c r="AQ718" s="14">
        <v>1.9330000000000001</v>
      </c>
      <c r="AR718" s="14">
        <v>1.8680000000000001</v>
      </c>
      <c r="AS718" s="14">
        <v>1.901</v>
      </c>
      <c r="AT718" s="14">
        <v>18.363</v>
      </c>
      <c r="AU718" s="14">
        <v>2.9660000000000002</v>
      </c>
      <c r="AV718" s="14">
        <v>10.752000000000001</v>
      </c>
      <c r="AW718" s="14">
        <v>485.49099999999999</v>
      </c>
      <c r="AX718" s="14">
        <v>318.04599999999999</v>
      </c>
      <c r="AY718" s="14">
        <v>402.77600000000001</v>
      </c>
      <c r="AZ718" s="14">
        <v>4.8550000000000004</v>
      </c>
      <c r="BA718" s="14">
        <v>3.18</v>
      </c>
      <c r="BB718" s="14">
        <v>4.0279999999999996</v>
      </c>
      <c r="BC718" s="14">
        <v>13.173</v>
      </c>
      <c r="BD718" s="14">
        <v>5.0179999999999998</v>
      </c>
      <c r="BE718" s="14">
        <v>10.643000000000001</v>
      </c>
      <c r="BF718" s="14">
        <v>13.090999999999999</v>
      </c>
      <c r="BG718" s="14">
        <v>46.121000000000002</v>
      </c>
      <c r="BH718" s="15">
        <v>6.385922588427289</v>
      </c>
    </row>
    <row r="719" spans="1:60" ht="15.75" x14ac:dyDescent="0.25">
      <c r="A719" s="21">
        <v>2019</v>
      </c>
      <c r="B719" t="s">
        <v>22</v>
      </c>
      <c r="C719" s="14">
        <v>16.134</v>
      </c>
      <c r="D719" s="14">
        <v>3.7639999999999998</v>
      </c>
      <c r="E719" s="14">
        <v>9.8049999999999997</v>
      </c>
      <c r="F719" s="14">
        <v>11.488</v>
      </c>
      <c r="G719" s="14">
        <v>19.952000000000002</v>
      </c>
      <c r="H719" s="14">
        <v>4.4459999999999997</v>
      </c>
      <c r="I719" s="14">
        <v>5.407</v>
      </c>
      <c r="J719" s="14">
        <v>4.9370000000000003</v>
      </c>
      <c r="K719" s="14">
        <v>7.0270000000000001</v>
      </c>
      <c r="L719" s="14">
        <v>4.1749999999999998</v>
      </c>
      <c r="M719" s="14">
        <v>5.5679999999999996</v>
      </c>
      <c r="N719" s="14">
        <v>47.603999999999999</v>
      </c>
      <c r="O719" s="14">
        <v>101.251</v>
      </c>
      <c r="P719" s="14">
        <v>22.379000000000001</v>
      </c>
      <c r="Q719" s="14">
        <v>60.93</v>
      </c>
      <c r="R719" s="14">
        <v>78.376999999999995</v>
      </c>
      <c r="S719" s="14">
        <v>76.855000000000004</v>
      </c>
      <c r="T719" s="14">
        <v>77.597999999999999</v>
      </c>
      <c r="U719" s="14">
        <v>21.727</v>
      </c>
      <c r="V719" s="14">
        <v>23.474</v>
      </c>
      <c r="W719" s="14">
        <v>22.620999999999999</v>
      </c>
      <c r="X719" s="14">
        <v>33.488</v>
      </c>
      <c r="Y719" s="14">
        <v>3.4220000000000002</v>
      </c>
      <c r="Z719" s="14">
        <v>18.138999999999999</v>
      </c>
      <c r="AA719" s="14">
        <v>97.021000000000001</v>
      </c>
      <c r="AB719" s="14">
        <v>72.474999999999994</v>
      </c>
      <c r="AC719" s="14">
        <v>84.462000000000003</v>
      </c>
      <c r="AD719" s="14">
        <v>489.76400000000001</v>
      </c>
      <c r="AE719" s="14">
        <v>419.72800000000001</v>
      </c>
      <c r="AF719" s="14">
        <v>453.964</v>
      </c>
      <c r="AG719" s="14">
        <v>12.477</v>
      </c>
      <c r="AH719" s="19">
        <v>19.227109439529801</v>
      </c>
      <c r="AI719" s="19">
        <v>5.30227899806565</v>
      </c>
      <c r="AJ719" s="19">
        <v>12.2679878144531</v>
      </c>
      <c r="AK719" s="14">
        <v>14.342000000000001</v>
      </c>
      <c r="AL719" s="14">
        <v>2.669</v>
      </c>
      <c r="AM719" s="14">
        <v>8.3689999999999998</v>
      </c>
      <c r="AN719" s="14">
        <v>65.756</v>
      </c>
      <c r="AO719" s="14">
        <v>51.601999999999997</v>
      </c>
      <c r="AP719" s="14">
        <v>58.584000000000003</v>
      </c>
      <c r="AQ719" s="14">
        <v>3.2269999999999999</v>
      </c>
      <c r="AR719" s="14">
        <v>1.369</v>
      </c>
      <c r="AS719" s="14">
        <v>2.2759999999999998</v>
      </c>
      <c r="AT719" s="14">
        <v>4.3019999999999996</v>
      </c>
      <c r="AU719" s="14">
        <v>0.41099999999999998</v>
      </c>
      <c r="AV719" s="14">
        <v>2.3109999999999999</v>
      </c>
      <c r="AW719" s="14">
        <v>667.74199999999996</v>
      </c>
      <c r="AX719" s="14">
        <v>505.13799999999998</v>
      </c>
      <c r="AY719" s="14">
        <v>584.68299999999999</v>
      </c>
      <c r="AZ719" s="14">
        <v>6.6769999999999996</v>
      </c>
      <c r="BA719" s="14">
        <v>5.0510000000000002</v>
      </c>
      <c r="BB719" s="14">
        <v>5.8470000000000004</v>
      </c>
      <c r="BC719" s="14">
        <v>14.276</v>
      </c>
      <c r="BD719" s="14">
        <v>2.4470000000000001</v>
      </c>
      <c r="BE719" s="14">
        <v>16.295000000000002</v>
      </c>
      <c r="BF719" s="14">
        <v>18.658999999999999</v>
      </c>
      <c r="BG719" s="14">
        <v>31.51</v>
      </c>
      <c r="BH719" s="15">
        <v>6.5946432590591941</v>
      </c>
    </row>
    <row r="720" spans="1:60" ht="15.75" x14ac:dyDescent="0.25">
      <c r="A720" s="21">
        <v>2019</v>
      </c>
      <c r="B720" t="s">
        <v>23</v>
      </c>
      <c r="C720" s="14">
        <v>26.568000000000001</v>
      </c>
      <c r="D720" s="14">
        <v>5.6929999999999996</v>
      </c>
      <c r="E720" s="14">
        <v>16.045000000000002</v>
      </c>
      <c r="F720" s="14">
        <v>10.997999999999999</v>
      </c>
      <c r="G720" s="14">
        <v>22.782</v>
      </c>
      <c r="H720" s="14">
        <v>5.8529999999999998</v>
      </c>
      <c r="I720" s="14">
        <v>5.4989999999999997</v>
      </c>
      <c r="J720" s="14">
        <v>5.6740000000000004</v>
      </c>
      <c r="K720" s="14">
        <v>13.153</v>
      </c>
      <c r="L720" s="14">
        <v>5.8220000000000001</v>
      </c>
      <c r="M720" s="14">
        <v>9.4570000000000007</v>
      </c>
      <c r="N720" s="14">
        <v>53.593000000000004</v>
      </c>
      <c r="O720" s="14">
        <v>131.98599999999999</v>
      </c>
      <c r="P720" s="14">
        <v>19.989999999999998</v>
      </c>
      <c r="Q720" s="14">
        <v>75.528000000000006</v>
      </c>
      <c r="R720" s="14">
        <v>58.069000000000003</v>
      </c>
      <c r="S720" s="14">
        <v>53.5</v>
      </c>
      <c r="T720" s="14">
        <v>55.765999999999998</v>
      </c>
      <c r="U720" s="14">
        <v>15.717000000000001</v>
      </c>
      <c r="V720" s="14">
        <v>18.242999999999999</v>
      </c>
      <c r="W720" s="14">
        <v>16.991</v>
      </c>
      <c r="X720" s="14">
        <v>61.423000000000002</v>
      </c>
      <c r="Y720" s="14">
        <v>3.2989999999999999</v>
      </c>
      <c r="Z720" s="14">
        <v>32.122</v>
      </c>
      <c r="AA720" s="14">
        <v>110.876</v>
      </c>
      <c r="AB720" s="14">
        <v>72.260999999999996</v>
      </c>
      <c r="AC720" s="14">
        <v>91.41</v>
      </c>
      <c r="AD720" s="14">
        <v>442.51900000000001</v>
      </c>
      <c r="AE720" s="14">
        <v>359.49200000000002</v>
      </c>
      <c r="AF720" s="14">
        <v>400.697</v>
      </c>
      <c r="AG720" s="14">
        <v>14.599</v>
      </c>
      <c r="AH720" s="19">
        <v>4.9437148904692503</v>
      </c>
      <c r="AI720" s="19">
        <v>2.6313266961249999</v>
      </c>
      <c r="AJ720" s="19">
        <v>3.8026375465011601</v>
      </c>
      <c r="AK720" s="14">
        <v>8.2859999999999996</v>
      </c>
      <c r="AL720" s="14">
        <v>1.6819999999999999</v>
      </c>
      <c r="AM720" s="14">
        <v>4.9569999999999999</v>
      </c>
      <c r="AN720" s="14">
        <v>63.987000000000002</v>
      </c>
      <c r="AO720" s="14">
        <v>47.16</v>
      </c>
      <c r="AP720" s="14">
        <v>55.505000000000003</v>
      </c>
      <c r="AQ720" s="14">
        <v>4.8659999999999997</v>
      </c>
      <c r="AR720" s="14">
        <v>1.1639999999999999</v>
      </c>
      <c r="AS720" s="14">
        <v>3</v>
      </c>
      <c r="AT720" s="14">
        <v>5.0640000000000001</v>
      </c>
      <c r="AU720" s="14">
        <v>1.294</v>
      </c>
      <c r="AV720" s="14">
        <v>3.1629999999999998</v>
      </c>
      <c r="AW720" s="14">
        <v>644.80600000000004</v>
      </c>
      <c r="AX720" s="14">
        <v>432.78800000000001</v>
      </c>
      <c r="AY720" s="14">
        <v>537.95899999999995</v>
      </c>
      <c r="AZ720" s="14">
        <v>6.4480000000000004</v>
      </c>
      <c r="BA720" s="14">
        <v>4.3280000000000003</v>
      </c>
      <c r="BB720" s="14">
        <v>5.38</v>
      </c>
      <c r="BC720" s="14">
        <v>21.794</v>
      </c>
      <c r="BD720" s="14">
        <v>4.843</v>
      </c>
      <c r="BE720" s="14">
        <v>14.023</v>
      </c>
      <c r="BF720" s="14">
        <v>15.888</v>
      </c>
      <c r="BG720" s="14">
        <v>29.215</v>
      </c>
      <c r="BH720" s="15">
        <v>6.6070385185851048</v>
      </c>
    </row>
    <row r="721" spans="1:60" ht="15.75" x14ac:dyDescent="0.25">
      <c r="A721" s="21">
        <v>2019</v>
      </c>
      <c r="B721" t="s">
        <v>24</v>
      </c>
      <c r="C721" s="14">
        <v>17.658000000000001</v>
      </c>
      <c r="D721" s="14">
        <v>4.1710000000000003</v>
      </c>
      <c r="E721" s="14">
        <v>10.933</v>
      </c>
      <c r="F721" s="14">
        <v>11.961</v>
      </c>
      <c r="G721" s="14">
        <v>26.736000000000001</v>
      </c>
      <c r="H721" s="14">
        <v>7.3570000000000002</v>
      </c>
      <c r="I721" s="14">
        <v>5.8520000000000003</v>
      </c>
      <c r="J721" s="14">
        <v>6.6070000000000002</v>
      </c>
      <c r="K721" s="14">
        <v>14.314</v>
      </c>
      <c r="L721" s="14">
        <v>6.7939999999999996</v>
      </c>
      <c r="M721" s="14">
        <v>10.565</v>
      </c>
      <c r="N721" s="14">
        <v>47.878</v>
      </c>
      <c r="O721" s="14">
        <v>144.20599999999999</v>
      </c>
      <c r="P721" s="14">
        <v>25.763999999999999</v>
      </c>
      <c r="Q721" s="14">
        <v>86.662999999999997</v>
      </c>
      <c r="R721" s="14">
        <v>54.311</v>
      </c>
      <c r="S721" s="14">
        <v>53.948999999999998</v>
      </c>
      <c r="T721" s="14">
        <v>54.131</v>
      </c>
      <c r="U721" s="14">
        <v>17.925000000000001</v>
      </c>
      <c r="V721" s="14">
        <v>19.373000000000001</v>
      </c>
      <c r="W721" s="14">
        <v>18.646999999999998</v>
      </c>
      <c r="X721" s="14">
        <v>73.707999999999998</v>
      </c>
      <c r="Y721" s="14">
        <v>7.399</v>
      </c>
      <c r="Z721" s="14">
        <v>42.124000000000002</v>
      </c>
      <c r="AA721" s="14">
        <v>143.404</v>
      </c>
      <c r="AB721" s="14">
        <v>90.206000000000003</v>
      </c>
      <c r="AC721" s="14">
        <v>116.881</v>
      </c>
      <c r="AD721" s="14">
        <v>511.14299999999997</v>
      </c>
      <c r="AE721" s="14">
        <v>401.59</v>
      </c>
      <c r="AF721" s="14">
        <v>456.589</v>
      </c>
      <c r="AG721" s="14">
        <v>12.775</v>
      </c>
      <c r="AH721" s="19">
        <v>14.6536996881915</v>
      </c>
      <c r="AI721" s="19">
        <v>2.7300506424394202</v>
      </c>
      <c r="AJ721" s="19">
        <v>8.8409428818051499</v>
      </c>
      <c r="AK721" s="14">
        <v>15.584</v>
      </c>
      <c r="AL721" s="14">
        <v>2.0179999999999998</v>
      </c>
      <c r="AM721" s="14">
        <v>8.8209999999999997</v>
      </c>
      <c r="AN721" s="14">
        <v>80.664000000000001</v>
      </c>
      <c r="AO721" s="14">
        <v>62.088000000000001</v>
      </c>
      <c r="AP721" s="14">
        <v>71.403000000000006</v>
      </c>
      <c r="AQ721" s="14">
        <v>7.0229999999999997</v>
      </c>
      <c r="AR721" s="14">
        <v>2.2869999999999999</v>
      </c>
      <c r="AS721" s="14">
        <v>4.6619999999999999</v>
      </c>
      <c r="AT721" s="14">
        <v>7.8259999999999996</v>
      </c>
      <c r="AU721" s="14">
        <v>1.9510000000000001</v>
      </c>
      <c r="AV721" s="14">
        <v>4.8970000000000002</v>
      </c>
      <c r="AW721" s="14">
        <v>742.43399999999997</v>
      </c>
      <c r="AX721" s="14">
        <v>493.47800000000001</v>
      </c>
      <c r="AY721" s="14">
        <v>619.95399999999995</v>
      </c>
      <c r="AZ721" s="14">
        <v>7.4240000000000004</v>
      </c>
      <c r="BA721" s="14">
        <v>4.9349999999999996</v>
      </c>
      <c r="BB721" s="14">
        <v>6.2</v>
      </c>
      <c r="BC721" s="14">
        <v>12.411</v>
      </c>
      <c r="BD721" s="14">
        <v>4.7080000000000002</v>
      </c>
      <c r="BE721" s="14">
        <v>12.557</v>
      </c>
      <c r="BF721" s="14">
        <v>15.029</v>
      </c>
      <c r="BG721" s="14">
        <v>32.454999999999998</v>
      </c>
      <c r="BH721" s="15">
        <v>6.8404234072298786</v>
      </c>
    </row>
    <row r="722" spans="1:60" ht="15.75" x14ac:dyDescent="0.25">
      <c r="A722" s="21">
        <v>2019</v>
      </c>
      <c r="B722" t="s">
        <v>25</v>
      </c>
      <c r="C722" s="14">
        <v>18.771000000000001</v>
      </c>
      <c r="D722" s="14">
        <v>3.6190000000000002</v>
      </c>
      <c r="E722" s="14">
        <v>11.055999999999999</v>
      </c>
      <c r="F722" s="14">
        <v>10.064</v>
      </c>
      <c r="G722" s="14">
        <v>19.841000000000001</v>
      </c>
      <c r="H722" s="14">
        <v>4.5890000000000004</v>
      </c>
      <c r="I722" s="14">
        <v>3.94</v>
      </c>
      <c r="J722" s="14">
        <v>4.258</v>
      </c>
      <c r="K722" s="14">
        <v>4.9219999999999997</v>
      </c>
      <c r="L722" s="14">
        <v>2.573</v>
      </c>
      <c r="M722" s="14">
        <v>3.726</v>
      </c>
      <c r="N722" s="14">
        <v>47.512</v>
      </c>
      <c r="O722" s="14">
        <v>110.96</v>
      </c>
      <c r="P722" s="14">
        <v>18.655999999999999</v>
      </c>
      <c r="Q722" s="14">
        <v>63.959000000000003</v>
      </c>
      <c r="R722" s="14">
        <v>111.21</v>
      </c>
      <c r="S722" s="14">
        <v>122.633</v>
      </c>
      <c r="T722" s="14">
        <v>117.027</v>
      </c>
      <c r="U722" s="14">
        <v>25.195</v>
      </c>
      <c r="V722" s="14">
        <v>23.882999999999999</v>
      </c>
      <c r="W722" s="14">
        <v>24.527000000000001</v>
      </c>
      <c r="X722" s="14">
        <v>49.89</v>
      </c>
      <c r="Y722" s="14">
        <v>6.3529999999999998</v>
      </c>
      <c r="Z722" s="14">
        <v>27.721</v>
      </c>
      <c r="AA722" s="14">
        <v>100.86499999999999</v>
      </c>
      <c r="AB722" s="14">
        <v>71.730999999999995</v>
      </c>
      <c r="AC722" s="14">
        <v>86.03</v>
      </c>
      <c r="AD722" s="14">
        <v>502.40600000000001</v>
      </c>
      <c r="AE722" s="14">
        <v>428.21199999999999</v>
      </c>
      <c r="AF722" s="14">
        <v>464.66800000000001</v>
      </c>
      <c r="AG722" s="14">
        <v>11.847</v>
      </c>
      <c r="AH722" s="19">
        <v>9.3223360841993408</v>
      </c>
      <c r="AI722" s="19">
        <v>1.63245126549954</v>
      </c>
      <c r="AJ722" s="19">
        <v>5.4786217186552904</v>
      </c>
      <c r="AK722" s="14">
        <v>8.6769999999999996</v>
      </c>
      <c r="AL722" s="14">
        <v>1.7689999999999999</v>
      </c>
      <c r="AM722" s="14">
        <v>5.1589999999999998</v>
      </c>
      <c r="AN722" s="14">
        <v>65.825000000000003</v>
      </c>
      <c r="AO722" s="14">
        <v>42.057000000000002</v>
      </c>
      <c r="AP722" s="14">
        <v>53.722999999999999</v>
      </c>
      <c r="AQ722" s="14">
        <v>3.504</v>
      </c>
      <c r="AR722" s="14">
        <v>0.80400000000000005</v>
      </c>
      <c r="AS722" s="14">
        <v>2.129</v>
      </c>
      <c r="AT722" s="14">
        <v>10.762</v>
      </c>
      <c r="AU722" s="14">
        <v>3.056</v>
      </c>
      <c r="AV722" s="14">
        <v>6.8380000000000001</v>
      </c>
      <c r="AW722" s="14">
        <v>699.04600000000005</v>
      </c>
      <c r="AX722" s="14">
        <v>506.53699999999998</v>
      </c>
      <c r="AY722" s="14">
        <v>601.06200000000001</v>
      </c>
      <c r="AZ722" s="14">
        <v>6.99</v>
      </c>
      <c r="BA722" s="14">
        <v>5.0650000000000004</v>
      </c>
      <c r="BB722" s="14">
        <v>6.0110000000000001</v>
      </c>
      <c r="BC722" s="14">
        <v>11.401</v>
      </c>
      <c r="BD722" s="14">
        <v>3.1920000000000002</v>
      </c>
      <c r="BE722" s="14">
        <v>14.196</v>
      </c>
      <c r="BF722" s="14">
        <v>16.524000000000001</v>
      </c>
      <c r="BG722" s="14">
        <v>38.368000000000002</v>
      </c>
      <c r="BH722" s="15">
        <v>9.4641258472950511</v>
      </c>
    </row>
    <row r="723" spans="1:60" ht="15.75" x14ac:dyDescent="0.25">
      <c r="A723" s="21">
        <v>2019</v>
      </c>
      <c r="B723" t="s">
        <v>26</v>
      </c>
      <c r="C723" s="14">
        <v>17.54</v>
      </c>
      <c r="D723" s="14">
        <v>5.1449999999999996</v>
      </c>
      <c r="E723" s="14">
        <v>11.273</v>
      </c>
      <c r="F723" s="14">
        <v>11.486000000000001</v>
      </c>
      <c r="G723" s="14">
        <v>23.826000000000001</v>
      </c>
      <c r="H723" s="14">
        <v>7.8650000000000002</v>
      </c>
      <c r="I723" s="14">
        <v>5.0339999999999998</v>
      </c>
      <c r="J723" s="14">
        <v>6.4340000000000002</v>
      </c>
      <c r="K723" s="14">
        <v>9.5060000000000002</v>
      </c>
      <c r="L723" s="14">
        <v>3.9279999999999999</v>
      </c>
      <c r="M723" s="14">
        <v>6.6849999999999996</v>
      </c>
      <c r="N723" s="14">
        <v>39.191000000000003</v>
      </c>
      <c r="O723" s="14">
        <v>91.266999999999996</v>
      </c>
      <c r="P723" s="14">
        <v>21.463999999999999</v>
      </c>
      <c r="Q723" s="14">
        <v>55.972000000000001</v>
      </c>
      <c r="R723" s="14">
        <v>77.064999999999998</v>
      </c>
      <c r="S723" s="14">
        <v>77.504000000000005</v>
      </c>
      <c r="T723" s="14">
        <v>77.287000000000006</v>
      </c>
      <c r="U723" s="14">
        <v>20.143000000000001</v>
      </c>
      <c r="V723" s="14">
        <v>19.971</v>
      </c>
      <c r="W723" s="14">
        <v>20.056000000000001</v>
      </c>
      <c r="X723" s="14">
        <v>35.42</v>
      </c>
      <c r="Y723" s="14">
        <v>5.4210000000000003</v>
      </c>
      <c r="Z723" s="14">
        <v>20.251999999999999</v>
      </c>
      <c r="AA723" s="14">
        <v>113.78700000000001</v>
      </c>
      <c r="AB723" s="14">
        <v>76.507999999999996</v>
      </c>
      <c r="AC723" s="14">
        <v>94.936999999999998</v>
      </c>
      <c r="AD723" s="14">
        <v>473.02600000000001</v>
      </c>
      <c r="AE723" s="14">
        <v>392.27800000000002</v>
      </c>
      <c r="AF723" s="14">
        <v>432.197</v>
      </c>
      <c r="AG723" s="14">
        <v>10.523999999999999</v>
      </c>
      <c r="AH723" s="19">
        <v>6.7451350713298002</v>
      </c>
      <c r="AI723" s="19">
        <v>2.1501926076378099</v>
      </c>
      <c r="AJ723" s="19">
        <v>4.4814987435507199</v>
      </c>
      <c r="AK723" s="14">
        <v>8.3179999999999996</v>
      </c>
      <c r="AL723" s="14">
        <v>1.494</v>
      </c>
      <c r="AM723" s="14">
        <v>4.867</v>
      </c>
      <c r="AN723" s="14">
        <v>61.618000000000002</v>
      </c>
      <c r="AO723" s="14">
        <v>49.512</v>
      </c>
      <c r="AP723" s="14">
        <v>55.609000000000002</v>
      </c>
      <c r="AQ723" s="14">
        <v>4.0739999999999998</v>
      </c>
      <c r="AR723" s="14">
        <v>1.1619999999999999</v>
      </c>
      <c r="AS723" s="14">
        <v>2.601</v>
      </c>
      <c r="AT723" s="14">
        <v>9.9019999999999992</v>
      </c>
      <c r="AU723" s="14">
        <v>2.4889999999999999</v>
      </c>
      <c r="AV723" s="14">
        <v>6.1539999999999999</v>
      </c>
      <c r="AW723" s="14">
        <v>633.38</v>
      </c>
      <c r="AX723" s="14">
        <v>470.50099999999998</v>
      </c>
      <c r="AY723" s="14">
        <v>551.13400000000001</v>
      </c>
      <c r="AZ723" s="14">
        <v>6.3339999999999996</v>
      </c>
      <c r="BA723" s="14">
        <v>4.7050000000000001</v>
      </c>
      <c r="BB723" s="14">
        <v>5.5110000000000001</v>
      </c>
      <c r="BC723" s="14">
        <v>6.5839999999999996</v>
      </c>
      <c r="BD723" s="14">
        <v>1.3859999999999999</v>
      </c>
      <c r="BE723" s="14">
        <v>12.603999999999999</v>
      </c>
      <c r="BF723" s="14">
        <v>14.653</v>
      </c>
      <c r="BG723" s="14">
        <v>28.995999999999999</v>
      </c>
      <c r="BH723" s="15">
        <v>8.7761690282422524</v>
      </c>
    </row>
    <row r="724" spans="1:60" ht="15.75" x14ac:dyDescent="0.25">
      <c r="A724" s="21">
        <v>2019</v>
      </c>
      <c r="B724" t="s">
        <v>27</v>
      </c>
      <c r="C724" s="14">
        <v>10.146000000000001</v>
      </c>
      <c r="D724" s="14">
        <v>4.0119999999999996</v>
      </c>
      <c r="E724" s="14">
        <v>6.9950000000000001</v>
      </c>
      <c r="F724" s="14">
        <v>10.481</v>
      </c>
      <c r="G724" s="14">
        <v>14.571</v>
      </c>
      <c r="H724" s="14">
        <v>5.3</v>
      </c>
      <c r="I724" s="14">
        <v>3.4390000000000001</v>
      </c>
      <c r="J724" s="14">
        <v>4.3440000000000003</v>
      </c>
      <c r="K724" s="14">
        <v>3.0289999999999999</v>
      </c>
      <c r="L724" s="14">
        <v>2.2930000000000001</v>
      </c>
      <c r="M724" s="14">
        <v>2.6509999999999998</v>
      </c>
      <c r="N724" s="14">
        <v>38.640999999999998</v>
      </c>
      <c r="O724" s="14">
        <v>69.662000000000006</v>
      </c>
      <c r="P724" s="14">
        <v>20.491</v>
      </c>
      <c r="Q724" s="14">
        <v>44.396999999999998</v>
      </c>
      <c r="R724" s="14">
        <v>97.980999999999995</v>
      </c>
      <c r="S724" s="14">
        <v>95.433999999999997</v>
      </c>
      <c r="T724" s="14">
        <v>96.671999999999997</v>
      </c>
      <c r="U724" s="14">
        <v>17.263999999999999</v>
      </c>
      <c r="V724" s="14">
        <v>21.923999999999999</v>
      </c>
      <c r="W724" s="14">
        <v>19.658000000000001</v>
      </c>
      <c r="X724" s="14">
        <v>22.11</v>
      </c>
      <c r="Y724" s="14">
        <v>3.726</v>
      </c>
      <c r="Z724" s="14">
        <v>12.664</v>
      </c>
      <c r="AA724" s="14">
        <v>82.686000000000007</v>
      </c>
      <c r="AB724" s="14">
        <v>61.616</v>
      </c>
      <c r="AC724" s="14">
        <v>71.86</v>
      </c>
      <c r="AD724" s="14">
        <v>448.411</v>
      </c>
      <c r="AE724" s="14">
        <v>382.02100000000002</v>
      </c>
      <c r="AF724" s="14">
        <v>414.29899999999998</v>
      </c>
      <c r="AG724" s="14">
        <v>9.2379999999999995</v>
      </c>
      <c r="AH724" s="19">
        <v>8.0233962233873992</v>
      </c>
      <c r="AI724" s="19">
        <v>5.3052779353490704</v>
      </c>
      <c r="AJ724" s="19">
        <v>6.6759725678218098</v>
      </c>
      <c r="AK724" s="14">
        <v>7.1180000000000003</v>
      </c>
      <c r="AL724" s="14">
        <v>2.5790000000000002</v>
      </c>
      <c r="AM724" s="14">
        <v>4.7859999999999996</v>
      </c>
      <c r="AN724" s="14">
        <v>44.372</v>
      </c>
      <c r="AO724" s="14">
        <v>40.838999999999999</v>
      </c>
      <c r="AP724" s="14">
        <v>42.555999999999997</v>
      </c>
      <c r="AQ724" s="14">
        <v>0.45400000000000001</v>
      </c>
      <c r="AR724" s="14">
        <v>0.28699999999999998</v>
      </c>
      <c r="AS724" s="14">
        <v>0.36799999999999999</v>
      </c>
      <c r="AT724" s="14">
        <v>1.9690000000000001</v>
      </c>
      <c r="AU724" s="14">
        <v>0.86</v>
      </c>
      <c r="AV724" s="14">
        <v>1.399</v>
      </c>
      <c r="AW724" s="14">
        <v>573.5</v>
      </c>
      <c r="AX724" s="14">
        <v>453.52499999999998</v>
      </c>
      <c r="AY724" s="14">
        <v>511.85500000000002</v>
      </c>
      <c r="AZ724" s="14">
        <v>5.7350000000000003</v>
      </c>
      <c r="BA724" s="14">
        <v>4.5350000000000001</v>
      </c>
      <c r="BB724" s="14">
        <v>5.1189999999999998</v>
      </c>
      <c r="BC724" s="14">
        <v>14.045999999999999</v>
      </c>
      <c r="BD724" s="14">
        <v>1.6519999999999999</v>
      </c>
      <c r="BE724" s="14">
        <v>11.936</v>
      </c>
      <c r="BF724" s="14">
        <v>13.993</v>
      </c>
      <c r="BG724" s="14">
        <v>49.174999999999997</v>
      </c>
      <c r="BH724" s="15">
        <v>7.2421654968930218</v>
      </c>
    </row>
    <row r="725" spans="1:60" ht="15.75" x14ac:dyDescent="0.25">
      <c r="A725" s="21">
        <v>2019</v>
      </c>
      <c r="B725" t="s">
        <v>36</v>
      </c>
      <c r="C725" s="14">
        <v>6.2990000000000004</v>
      </c>
      <c r="D725" s="14">
        <v>1.228</v>
      </c>
      <c r="E725" s="14">
        <v>3.6760000000000002</v>
      </c>
      <c r="F725" s="14">
        <v>13.332000000000001</v>
      </c>
      <c r="G725" s="14">
        <v>20.51</v>
      </c>
      <c r="H725" s="14">
        <v>6.173</v>
      </c>
      <c r="I725" s="14">
        <v>5.6669999999999998</v>
      </c>
      <c r="J725" s="14">
        <v>5.9109999999999996</v>
      </c>
      <c r="K725" s="14">
        <v>5.9450000000000003</v>
      </c>
      <c r="L725" s="14">
        <v>3.4470000000000001</v>
      </c>
      <c r="M725" s="14">
        <v>4.6529999999999996</v>
      </c>
      <c r="N725" s="14">
        <v>49.607999999999997</v>
      </c>
      <c r="O725" s="14">
        <v>85.861000000000004</v>
      </c>
      <c r="P725" s="14">
        <v>14.805</v>
      </c>
      <c r="Q725" s="14">
        <v>49.107999999999997</v>
      </c>
      <c r="R725" s="14">
        <v>110.375</v>
      </c>
      <c r="S725" s="14">
        <v>116.17</v>
      </c>
      <c r="T725" s="14">
        <v>113.372</v>
      </c>
      <c r="U725" s="14">
        <v>24.741</v>
      </c>
      <c r="V725" s="14">
        <v>25.783999999999999</v>
      </c>
      <c r="W725" s="14">
        <v>25.280999999999999</v>
      </c>
      <c r="X725" s="14">
        <v>32.963000000000001</v>
      </c>
      <c r="Y725" s="14">
        <v>3.9430000000000001</v>
      </c>
      <c r="Z725" s="14">
        <v>17.952999999999999</v>
      </c>
      <c r="AA725" s="14">
        <v>137.34200000000001</v>
      </c>
      <c r="AB725" s="14">
        <v>109.629</v>
      </c>
      <c r="AC725" s="14">
        <v>123.008</v>
      </c>
      <c r="AD725" s="14">
        <v>616.71199999999999</v>
      </c>
      <c r="AE725" s="14">
        <v>531.57100000000003</v>
      </c>
      <c r="AF725" s="14">
        <v>572.68600000000004</v>
      </c>
      <c r="AG725" s="14">
        <v>14.47</v>
      </c>
      <c r="AH725" s="19">
        <v>4.8127020332207699</v>
      </c>
      <c r="AI725" s="19">
        <v>2.1755589010816898</v>
      </c>
      <c r="AJ725" s="19">
        <v>3.4904940394360402</v>
      </c>
      <c r="AK725" s="14">
        <v>5.4640000000000004</v>
      </c>
      <c r="AL725" s="14">
        <v>1.157</v>
      </c>
      <c r="AM725" s="14">
        <v>3.2360000000000002</v>
      </c>
      <c r="AN725" s="14">
        <v>79.864999999999995</v>
      </c>
      <c r="AO725" s="14">
        <v>57.777999999999999</v>
      </c>
      <c r="AP725" s="14">
        <v>68.453000000000003</v>
      </c>
      <c r="AQ725" s="14">
        <v>4.048</v>
      </c>
      <c r="AR725" s="14">
        <v>1.44</v>
      </c>
      <c r="AS725" s="14">
        <v>2.6989999999999998</v>
      </c>
      <c r="AT725" s="14">
        <v>14.369</v>
      </c>
      <c r="AU725" s="14">
        <v>3.1880000000000002</v>
      </c>
      <c r="AV725" s="14">
        <v>8.5860000000000003</v>
      </c>
      <c r="AW725" s="14">
        <v>790.93899999999996</v>
      </c>
      <c r="AX725" s="14">
        <v>612.79499999999996</v>
      </c>
      <c r="AY725" s="14">
        <v>698.82100000000003</v>
      </c>
      <c r="AZ725" s="14">
        <v>7.9089999999999998</v>
      </c>
      <c r="BA725" s="14">
        <v>6.1280000000000001</v>
      </c>
      <c r="BB725" s="14">
        <v>6.9880000000000004</v>
      </c>
      <c r="BC725" s="14">
        <v>17.087</v>
      </c>
      <c r="BD725" s="14">
        <v>5.7489999999999997</v>
      </c>
      <c r="BE725" s="14">
        <v>13.111000000000001</v>
      </c>
      <c r="BF725" s="14">
        <v>15.737</v>
      </c>
      <c r="BG725" s="14">
        <v>45.668999999999997</v>
      </c>
      <c r="BH725" s="15">
        <v>8.6676878871202536</v>
      </c>
    </row>
    <row r="726" spans="1:60" ht="15.75" x14ac:dyDescent="0.25">
      <c r="A726" s="21">
        <v>2019</v>
      </c>
      <c r="B726" t="s">
        <v>28</v>
      </c>
      <c r="C726" s="14">
        <v>12.286</v>
      </c>
      <c r="D726" s="14">
        <v>2.883</v>
      </c>
      <c r="E726" s="14">
        <v>7.5209999999999999</v>
      </c>
      <c r="F726" s="14">
        <v>10.125999999999999</v>
      </c>
      <c r="G726" s="14">
        <v>13.452999999999999</v>
      </c>
      <c r="H726" s="14">
        <v>2.9630000000000001</v>
      </c>
      <c r="I726" s="14">
        <v>3.3919999999999999</v>
      </c>
      <c r="J726" s="14">
        <v>3.18</v>
      </c>
      <c r="K726" s="14">
        <v>6.1859999999999999</v>
      </c>
      <c r="L726" s="14">
        <v>4.1550000000000002</v>
      </c>
      <c r="M726" s="14">
        <v>5.157</v>
      </c>
      <c r="N726" s="14">
        <v>29.312999999999999</v>
      </c>
      <c r="O726" s="14">
        <v>60.295999999999999</v>
      </c>
      <c r="P726" s="14">
        <v>16.707000000000001</v>
      </c>
      <c r="Q726" s="14">
        <v>38.206000000000003</v>
      </c>
      <c r="R726" s="14">
        <v>58.292000000000002</v>
      </c>
      <c r="S726" s="14">
        <v>72.846999999999994</v>
      </c>
      <c r="T726" s="14">
        <v>65.668000000000006</v>
      </c>
      <c r="U726" s="14">
        <v>11.676</v>
      </c>
      <c r="V726" s="14">
        <v>14.162000000000001</v>
      </c>
      <c r="W726" s="14">
        <v>12.936</v>
      </c>
      <c r="X726" s="14">
        <v>4.008</v>
      </c>
      <c r="Y726" s="14">
        <v>0.33900000000000002</v>
      </c>
      <c r="Z726" s="14">
        <v>2.149</v>
      </c>
      <c r="AA726" s="14">
        <v>120.41800000000001</v>
      </c>
      <c r="AB726" s="14">
        <v>95.150999999999996</v>
      </c>
      <c r="AC726" s="14">
        <v>107.613</v>
      </c>
      <c r="AD726" s="14">
        <v>489.68900000000002</v>
      </c>
      <c r="AE726" s="14">
        <v>430.29899999999998</v>
      </c>
      <c r="AF726" s="14">
        <v>459.63499999999999</v>
      </c>
      <c r="AG726" s="14">
        <v>7.5810000000000004</v>
      </c>
      <c r="AH726" s="19">
        <v>17.7688986644512</v>
      </c>
      <c r="AI726" s="19">
        <v>5.9279311767190404</v>
      </c>
      <c r="AJ726" s="19">
        <v>11.931997355479799</v>
      </c>
      <c r="AK726" s="14">
        <v>17.251999999999999</v>
      </c>
      <c r="AL726" s="14">
        <v>3.9860000000000002</v>
      </c>
      <c r="AM726" s="14">
        <v>10.529</v>
      </c>
      <c r="AN726" s="14">
        <v>78.42</v>
      </c>
      <c r="AO726" s="14">
        <v>55.462000000000003</v>
      </c>
      <c r="AP726" s="14">
        <v>66.786000000000001</v>
      </c>
      <c r="AQ726" s="14">
        <v>1.133</v>
      </c>
      <c r="AR726" s="14">
        <v>0.59399999999999997</v>
      </c>
      <c r="AS726" s="14">
        <v>0.86</v>
      </c>
      <c r="AT726" s="14">
        <v>11.676</v>
      </c>
      <c r="AU726" s="14">
        <v>2.12</v>
      </c>
      <c r="AV726" s="14">
        <v>6.8330000000000002</v>
      </c>
      <c r="AW726" s="14">
        <v>645.57100000000003</v>
      </c>
      <c r="AX726" s="14">
        <v>515.01900000000001</v>
      </c>
      <c r="AY726" s="14">
        <v>579.45399999999995</v>
      </c>
      <c r="AZ726" s="14">
        <v>6.4560000000000004</v>
      </c>
      <c r="BA726" s="14">
        <v>5.15</v>
      </c>
      <c r="BB726" s="14">
        <v>5.7949999999999999</v>
      </c>
      <c r="BC726" s="14">
        <v>27.792000000000002</v>
      </c>
      <c r="BD726" s="14">
        <v>9.2639999999999993</v>
      </c>
      <c r="BE726" s="14">
        <v>16.219000000000001</v>
      </c>
      <c r="BF726" s="14">
        <v>18.597999999999999</v>
      </c>
      <c r="BG726" s="14">
        <v>21.626000000000001</v>
      </c>
      <c r="BH726" s="15">
        <v>5.9933887361364269</v>
      </c>
    </row>
    <row r="727" spans="1:60" ht="15.75" x14ac:dyDescent="0.25">
      <c r="A727" s="21">
        <v>2019</v>
      </c>
      <c r="B727" t="s">
        <v>29</v>
      </c>
      <c r="C727" s="14">
        <v>13.313000000000001</v>
      </c>
      <c r="D727" s="14">
        <v>3.827</v>
      </c>
      <c r="E727" s="14">
        <v>8.4760000000000009</v>
      </c>
      <c r="F727" s="14">
        <v>6.1180000000000003</v>
      </c>
      <c r="G727" s="14">
        <v>19.007999999999999</v>
      </c>
      <c r="H727" s="14">
        <v>5.9720000000000004</v>
      </c>
      <c r="I727" s="14">
        <v>3.468</v>
      </c>
      <c r="J727" s="14">
        <v>4.6950000000000003</v>
      </c>
      <c r="K727" s="14">
        <v>10.327</v>
      </c>
      <c r="L727" s="14">
        <v>5.3810000000000002</v>
      </c>
      <c r="M727" s="14">
        <v>7.8049999999999997</v>
      </c>
      <c r="N727" s="14">
        <v>54.162999999999997</v>
      </c>
      <c r="O727" s="14">
        <v>152.79300000000001</v>
      </c>
      <c r="P727" s="14">
        <v>34.917000000000002</v>
      </c>
      <c r="Q727" s="14">
        <v>92.685000000000002</v>
      </c>
      <c r="R727" s="14">
        <v>65.944999999999993</v>
      </c>
      <c r="S727" s="14">
        <v>71.388999999999996</v>
      </c>
      <c r="T727" s="14">
        <v>68.721000000000004</v>
      </c>
      <c r="U727" s="14">
        <v>22.77</v>
      </c>
      <c r="V727" s="14">
        <v>26.068000000000001</v>
      </c>
      <c r="W727" s="14">
        <v>24.452000000000002</v>
      </c>
      <c r="X727" s="14">
        <v>67.063999999999993</v>
      </c>
      <c r="Y727" s="14">
        <v>8.61</v>
      </c>
      <c r="Z727" s="14">
        <v>37.256999999999998</v>
      </c>
      <c r="AA727" s="14">
        <v>90.828999999999994</v>
      </c>
      <c r="AB727" s="14">
        <v>62.779000000000003</v>
      </c>
      <c r="AC727" s="14">
        <v>76.525999999999996</v>
      </c>
      <c r="AD727" s="14">
        <v>487.61700000000002</v>
      </c>
      <c r="AE727" s="14">
        <v>409.67700000000002</v>
      </c>
      <c r="AF727" s="14">
        <v>447.87400000000002</v>
      </c>
      <c r="AG727" s="14">
        <v>14.06</v>
      </c>
      <c r="AH727" s="19">
        <v>14.6116942259455</v>
      </c>
      <c r="AI727" s="19">
        <v>4.4919438714336604</v>
      </c>
      <c r="AJ727" s="19">
        <v>9.5345740992427803</v>
      </c>
      <c r="AK727" s="14">
        <v>11.571</v>
      </c>
      <c r="AL727" s="14">
        <v>2.87</v>
      </c>
      <c r="AM727" s="14">
        <v>7.1340000000000003</v>
      </c>
      <c r="AN727" s="14">
        <v>64.575999999999993</v>
      </c>
      <c r="AO727" s="14">
        <v>55.125999999999998</v>
      </c>
      <c r="AP727" s="14">
        <v>59.817999999999998</v>
      </c>
      <c r="AQ727" s="14">
        <v>0.373</v>
      </c>
      <c r="AR727" s="14">
        <v>0.35899999999999999</v>
      </c>
      <c r="AS727" s="14">
        <v>0.36599999999999999</v>
      </c>
      <c r="AT727" s="14">
        <v>3.1110000000000002</v>
      </c>
      <c r="AU727" s="14">
        <v>0.47799999999999998</v>
      </c>
      <c r="AV727" s="14">
        <v>1.768</v>
      </c>
      <c r="AW727" s="14">
        <v>715.06399999999996</v>
      </c>
      <c r="AX727" s="14">
        <v>507.25400000000002</v>
      </c>
      <c r="AY727" s="14">
        <v>609.15700000000004</v>
      </c>
      <c r="AZ727" s="14">
        <v>7.1509999999999998</v>
      </c>
      <c r="BA727" s="14">
        <v>5.0730000000000004</v>
      </c>
      <c r="BB727" s="14">
        <v>6.0919999999999996</v>
      </c>
      <c r="BC727" s="14">
        <v>15.303000000000001</v>
      </c>
      <c r="BD727" s="14">
        <v>1.913</v>
      </c>
      <c r="BE727" s="14">
        <v>16.902999999999999</v>
      </c>
      <c r="BF727" s="14">
        <v>19.786999999999999</v>
      </c>
      <c r="BG727" s="14">
        <v>29.206</v>
      </c>
      <c r="BH727" s="15">
        <v>6.1331775700934577</v>
      </c>
    </row>
    <row r="728" spans="1:60" ht="15.75" x14ac:dyDescent="0.25">
      <c r="A728" s="21">
        <v>2020</v>
      </c>
      <c r="B728" t="s">
        <v>2</v>
      </c>
      <c r="C728" s="14">
        <v>12.419</v>
      </c>
      <c r="D728" s="14">
        <v>2.6360000000000001</v>
      </c>
      <c r="E728" s="14">
        <v>7.4260000000000002</v>
      </c>
      <c r="F728" s="14">
        <v>11.007999999999999</v>
      </c>
      <c r="G728" s="14">
        <v>20.477</v>
      </c>
      <c r="H728" s="14">
        <v>6.4690000000000003</v>
      </c>
      <c r="I728" s="14">
        <v>5.0960000000000001</v>
      </c>
      <c r="J728" s="14">
        <v>5.7679999999999998</v>
      </c>
      <c r="K728" s="14">
        <v>6.569</v>
      </c>
      <c r="L728" s="14">
        <v>4.1680000000000001</v>
      </c>
      <c r="M728" s="14">
        <v>5.3440000000000003</v>
      </c>
      <c r="N728" s="14">
        <v>48.904000000000003</v>
      </c>
      <c r="O728" s="14">
        <v>100.643</v>
      </c>
      <c r="P728" s="14">
        <v>19.202999999999999</v>
      </c>
      <c r="Q728" s="14">
        <v>59.095999999999997</v>
      </c>
      <c r="R728" s="14">
        <v>125.29300000000001</v>
      </c>
      <c r="S728" s="14">
        <v>109.84699999999999</v>
      </c>
      <c r="T728" s="14">
        <v>117.411</v>
      </c>
      <c r="U728" s="14">
        <v>26.225000000000001</v>
      </c>
      <c r="V728" s="14">
        <v>26.96</v>
      </c>
      <c r="W728" s="14">
        <v>26.6</v>
      </c>
      <c r="X728" s="14">
        <v>46.482999999999997</v>
      </c>
      <c r="Y728" s="14">
        <v>5.47</v>
      </c>
      <c r="Z728" s="14">
        <v>25.564</v>
      </c>
      <c r="AA728" s="14">
        <v>151.34899999999999</v>
      </c>
      <c r="AB728" s="14">
        <v>107.72</v>
      </c>
      <c r="AC728" s="14">
        <v>129.08000000000001</v>
      </c>
      <c r="AD728" s="14">
        <v>594.25900000000001</v>
      </c>
      <c r="AE728" s="14">
        <v>479.65100000000001</v>
      </c>
      <c r="AF728" s="14">
        <v>535.80100000000004</v>
      </c>
      <c r="AG728" s="14">
        <v>12.768000000000001</v>
      </c>
      <c r="AH728" s="19">
        <v>11.4893978905412</v>
      </c>
      <c r="AI728" s="19">
        <v>3.68422606249373</v>
      </c>
      <c r="AJ728" s="19">
        <v>7.6266124646750999</v>
      </c>
      <c r="AK728" s="14">
        <v>10.053000000000001</v>
      </c>
      <c r="AL728" s="14">
        <v>2.1589999999999998</v>
      </c>
      <c r="AM728" s="14">
        <v>6.0279999999999996</v>
      </c>
      <c r="AN728" s="14">
        <v>297.75599999999997</v>
      </c>
      <c r="AO728" s="14">
        <v>172.291</v>
      </c>
      <c r="AP728" s="14">
        <v>233.74</v>
      </c>
      <c r="AQ728" s="14">
        <v>2.3959999999999999</v>
      </c>
      <c r="AR728" s="14">
        <v>0.96899999999999997</v>
      </c>
      <c r="AS728" s="14">
        <v>1.6679999999999999</v>
      </c>
      <c r="AT728" s="14">
        <v>6.01</v>
      </c>
      <c r="AU728" s="14">
        <v>1.1459999999999999</v>
      </c>
      <c r="AV728" s="14">
        <v>3.5270000000000001</v>
      </c>
      <c r="AW728" s="14">
        <v>1001.899</v>
      </c>
      <c r="AX728" s="14">
        <v>678.99699999999996</v>
      </c>
      <c r="AY728" s="14">
        <v>837.17100000000005</v>
      </c>
      <c r="AZ728" s="14">
        <v>10.019</v>
      </c>
      <c r="BA728" s="14">
        <v>6.79</v>
      </c>
      <c r="BB728" s="14">
        <v>8.3719999999999999</v>
      </c>
      <c r="BC728" s="14">
        <v>11.977</v>
      </c>
      <c r="BD728" s="14">
        <v>5.327</v>
      </c>
      <c r="BE728" s="14">
        <v>10.456</v>
      </c>
      <c r="BF728" s="14">
        <v>13.646000000000001</v>
      </c>
      <c r="BG728" s="14">
        <v>55.225000000000001</v>
      </c>
      <c r="BH728" s="15">
        <v>6.7593768585427068</v>
      </c>
    </row>
    <row r="729" spans="1:60" ht="15.75" x14ac:dyDescent="0.25">
      <c r="A729" s="21">
        <v>2020</v>
      </c>
      <c r="B729" t="s">
        <v>3</v>
      </c>
      <c r="C729" s="14">
        <v>13.443</v>
      </c>
      <c r="D729" s="14">
        <v>3.774</v>
      </c>
      <c r="E729" s="14">
        <v>8.516</v>
      </c>
      <c r="F729" s="14">
        <v>7.3419999999999996</v>
      </c>
      <c r="G729" s="14">
        <v>21.292999999999999</v>
      </c>
      <c r="H729" s="14">
        <v>6.1609999999999996</v>
      </c>
      <c r="I729" s="14">
        <v>4.5830000000000002</v>
      </c>
      <c r="J729" s="14">
        <v>5.3570000000000002</v>
      </c>
      <c r="K729" s="14">
        <v>7.4219999999999997</v>
      </c>
      <c r="L729" s="14">
        <v>4.3129999999999997</v>
      </c>
      <c r="M729" s="14">
        <v>5.8380000000000001</v>
      </c>
      <c r="N729" s="14">
        <v>61.69</v>
      </c>
      <c r="O729" s="14">
        <v>79.817999999999998</v>
      </c>
      <c r="P729" s="14">
        <v>22.105</v>
      </c>
      <c r="Q729" s="14">
        <v>50.41</v>
      </c>
      <c r="R729" s="14">
        <v>63.715000000000003</v>
      </c>
      <c r="S729" s="14">
        <v>56.744</v>
      </c>
      <c r="T729" s="14">
        <v>60.162999999999997</v>
      </c>
      <c r="U729" s="14">
        <v>22.965</v>
      </c>
      <c r="V729" s="14">
        <v>22.105</v>
      </c>
      <c r="W729" s="14">
        <v>22.527000000000001</v>
      </c>
      <c r="X729" s="14">
        <v>12.882999999999999</v>
      </c>
      <c r="Y729" s="14">
        <v>1.2130000000000001</v>
      </c>
      <c r="Z729" s="14">
        <v>6.9370000000000003</v>
      </c>
      <c r="AA729" s="14">
        <v>74.356999999999999</v>
      </c>
      <c r="AB729" s="14">
        <v>47.04</v>
      </c>
      <c r="AC729" s="14">
        <v>60.436999999999998</v>
      </c>
      <c r="AD729" s="14">
        <v>417.01600000000002</v>
      </c>
      <c r="AE729" s="14">
        <v>334.12900000000002</v>
      </c>
      <c r="AF729" s="14">
        <v>374.78100000000001</v>
      </c>
      <c r="AG729" s="14">
        <v>14.143000000000001</v>
      </c>
      <c r="AH729" s="19">
        <v>24.325788653125301</v>
      </c>
      <c r="AI729" s="19">
        <v>4.5227892041021702</v>
      </c>
      <c r="AJ729" s="19">
        <v>14.5348837209302</v>
      </c>
      <c r="AK729" s="14">
        <v>21.984999999999999</v>
      </c>
      <c r="AL729" s="14">
        <v>3.2349999999999999</v>
      </c>
      <c r="AM729" s="14">
        <v>12.430999999999999</v>
      </c>
      <c r="AN729" s="14">
        <v>282.86500000000001</v>
      </c>
      <c r="AO729" s="14">
        <v>174.95</v>
      </c>
      <c r="AP729" s="14">
        <v>228.01400000000001</v>
      </c>
      <c r="AQ729" s="14">
        <v>0.84</v>
      </c>
      <c r="AR729" s="14">
        <v>0.53900000000000003</v>
      </c>
      <c r="AS729" s="14">
        <v>0.68700000000000006</v>
      </c>
      <c r="AT729" s="14">
        <v>2.9409999999999998</v>
      </c>
      <c r="AU729" s="14">
        <v>0.13500000000000001</v>
      </c>
      <c r="AV729" s="14">
        <v>1.5109999999999999</v>
      </c>
      <c r="AW729" s="14">
        <v>781.09900000000005</v>
      </c>
      <c r="AX729" s="14">
        <v>534.82299999999998</v>
      </c>
      <c r="AY729" s="14">
        <v>655.74699999999996</v>
      </c>
      <c r="AZ729" s="14">
        <v>7.8109999999999999</v>
      </c>
      <c r="BA729" s="14">
        <v>5.3479999999999999</v>
      </c>
      <c r="BB729" s="14">
        <v>6.5570000000000004</v>
      </c>
      <c r="BC729" s="14">
        <v>15.829000000000001</v>
      </c>
      <c r="BD729" s="14">
        <v>3.7690000000000001</v>
      </c>
      <c r="BE729" s="14">
        <v>8.02</v>
      </c>
      <c r="BF729" s="14">
        <v>14.006</v>
      </c>
      <c r="BG729" s="14">
        <v>52.710999999999999</v>
      </c>
      <c r="BH729" s="15">
        <v>5.1581325301204819</v>
      </c>
    </row>
    <row r="730" spans="1:60" ht="15.75" x14ac:dyDescent="0.25">
      <c r="A730" s="21">
        <v>2020</v>
      </c>
      <c r="B730" t="s">
        <v>4</v>
      </c>
      <c r="C730" s="14">
        <v>4.5819999999999999</v>
      </c>
      <c r="D730" s="14">
        <v>0.89700000000000002</v>
      </c>
      <c r="E730" s="14">
        <v>2.7610000000000001</v>
      </c>
      <c r="F730" s="14">
        <v>13.590999999999999</v>
      </c>
      <c r="G730" s="14">
        <v>23.402000000000001</v>
      </c>
      <c r="H730" s="14">
        <v>9.1120000000000001</v>
      </c>
      <c r="I730" s="14">
        <v>6.3819999999999997</v>
      </c>
      <c r="J730" s="14">
        <v>7.7629999999999999</v>
      </c>
      <c r="K730" s="14">
        <v>7.258</v>
      </c>
      <c r="L730" s="14">
        <v>4.8</v>
      </c>
      <c r="M730" s="14">
        <v>6.0439999999999996</v>
      </c>
      <c r="N730" s="14">
        <v>36.152999999999999</v>
      </c>
      <c r="O730" s="14">
        <v>150.46899999999999</v>
      </c>
      <c r="P730" s="14">
        <v>25.791</v>
      </c>
      <c r="Q730" s="14">
        <v>89.120999999999995</v>
      </c>
      <c r="R730" s="14">
        <v>100.33</v>
      </c>
      <c r="S730" s="14">
        <v>83.49</v>
      </c>
      <c r="T730" s="14">
        <v>92.037999999999997</v>
      </c>
      <c r="U730" s="14">
        <v>22.29</v>
      </c>
      <c r="V730" s="14">
        <v>24.841000000000001</v>
      </c>
      <c r="W730" s="14">
        <v>23.55</v>
      </c>
      <c r="X730" s="14">
        <v>84.938000000000002</v>
      </c>
      <c r="Y730" s="14">
        <v>10.074</v>
      </c>
      <c r="Z730" s="14">
        <v>48.167999999999999</v>
      </c>
      <c r="AA730" s="14">
        <v>121.693</v>
      </c>
      <c r="AB730" s="14">
        <v>68.67</v>
      </c>
      <c r="AC730" s="14">
        <v>95.503</v>
      </c>
      <c r="AD730" s="14">
        <v>525.58699999999999</v>
      </c>
      <c r="AE730" s="14">
        <v>396.35399999999998</v>
      </c>
      <c r="AF730" s="14">
        <v>461.80700000000002</v>
      </c>
      <c r="AG730" s="14">
        <v>9.2149999999999999</v>
      </c>
      <c r="AH730" s="19">
        <v>3.8103140968920499</v>
      </c>
      <c r="AI730" s="19">
        <v>1.1977733393621299</v>
      </c>
      <c r="AJ730" s="19">
        <v>2.5426640871944901</v>
      </c>
      <c r="AK730" s="14">
        <v>4.4790000000000001</v>
      </c>
      <c r="AL730" s="14">
        <v>0.52700000000000002</v>
      </c>
      <c r="AM730" s="14">
        <v>2.5270000000000001</v>
      </c>
      <c r="AN730" s="14">
        <v>357.66699999999997</v>
      </c>
      <c r="AO730" s="14">
        <v>231.48400000000001</v>
      </c>
      <c r="AP730" s="14">
        <v>295.39299999999997</v>
      </c>
      <c r="AQ730" s="14">
        <v>10.965</v>
      </c>
      <c r="AR730" s="14">
        <v>3.1120000000000001</v>
      </c>
      <c r="AS730" s="14">
        <v>7.0860000000000003</v>
      </c>
      <c r="AT730" s="14">
        <v>10.141</v>
      </c>
      <c r="AU730" s="14">
        <v>3.6920000000000002</v>
      </c>
      <c r="AV730" s="14">
        <v>6.9560000000000004</v>
      </c>
      <c r="AW730" s="14">
        <v>1039.335</v>
      </c>
      <c r="AX730" s="14">
        <v>657.05700000000002</v>
      </c>
      <c r="AY730" s="14">
        <v>850.87900000000002</v>
      </c>
      <c r="AZ730" s="14">
        <v>10.393000000000001</v>
      </c>
      <c r="BA730" s="14">
        <v>6.5709999999999997</v>
      </c>
      <c r="BB730" s="14">
        <v>8.5090000000000003</v>
      </c>
      <c r="BC730" s="14">
        <v>8.1669999999999998</v>
      </c>
      <c r="BD730" s="14">
        <v>2.4860000000000002</v>
      </c>
      <c r="BE730" s="14">
        <v>10.917999999999999</v>
      </c>
      <c r="BF730" s="14">
        <v>13.62</v>
      </c>
      <c r="BG730" s="14">
        <v>51.478000000000002</v>
      </c>
      <c r="BH730" s="15">
        <v>6.3703830809489084</v>
      </c>
    </row>
    <row r="731" spans="1:60" ht="15.75" x14ac:dyDescent="0.25">
      <c r="A731" s="21">
        <v>2020</v>
      </c>
      <c r="B731" t="s">
        <v>5</v>
      </c>
      <c r="C731" s="14">
        <v>4.5670000000000002</v>
      </c>
      <c r="D731" s="14">
        <v>1.2529999999999999</v>
      </c>
      <c r="E731" s="14">
        <v>2.944</v>
      </c>
      <c r="F731" s="14">
        <v>8.2409999999999997</v>
      </c>
      <c r="G731" s="14">
        <v>24.722000000000001</v>
      </c>
      <c r="H731" s="14">
        <v>7.6920000000000002</v>
      </c>
      <c r="I731" s="14">
        <v>8.77</v>
      </c>
      <c r="J731" s="14">
        <v>8.2200000000000006</v>
      </c>
      <c r="K731" s="14">
        <v>6.4909999999999997</v>
      </c>
      <c r="L731" s="14">
        <v>6.0129999999999999</v>
      </c>
      <c r="M731" s="14">
        <v>6.2569999999999997</v>
      </c>
      <c r="N731" s="14">
        <v>30.786000000000001</v>
      </c>
      <c r="O731" s="14">
        <v>66.106999999999999</v>
      </c>
      <c r="P731" s="14">
        <v>13.029</v>
      </c>
      <c r="Q731" s="14">
        <v>40.118000000000002</v>
      </c>
      <c r="R731" s="14">
        <v>65.867000000000004</v>
      </c>
      <c r="S731" s="14">
        <v>57.628999999999998</v>
      </c>
      <c r="T731" s="14">
        <v>61.832999999999998</v>
      </c>
      <c r="U731" s="14">
        <v>12.981</v>
      </c>
      <c r="V731" s="14">
        <v>13.781000000000001</v>
      </c>
      <c r="W731" s="14">
        <v>13.372999999999999</v>
      </c>
      <c r="X731" s="14">
        <v>16.106000000000002</v>
      </c>
      <c r="Y731" s="14">
        <v>1.754</v>
      </c>
      <c r="Z731" s="14">
        <v>9.0790000000000006</v>
      </c>
      <c r="AA731" s="14">
        <v>113.70399999999999</v>
      </c>
      <c r="AB731" s="14">
        <v>62.389000000000003</v>
      </c>
      <c r="AC731" s="14">
        <v>88.578000000000003</v>
      </c>
      <c r="AD731" s="14">
        <v>412.02800000000002</v>
      </c>
      <c r="AE731" s="14">
        <v>319.46300000000002</v>
      </c>
      <c r="AF731" s="14">
        <v>366.70400000000001</v>
      </c>
      <c r="AG731" s="14">
        <v>7.452</v>
      </c>
      <c r="AH731" s="19">
        <v>8.6940820052565808</v>
      </c>
      <c r="AI731" s="19">
        <v>1.4401232745523</v>
      </c>
      <c r="AJ731" s="19">
        <v>5.2010374336000904</v>
      </c>
      <c r="AK731" s="14">
        <v>14.183</v>
      </c>
      <c r="AL731" s="14">
        <v>2.004</v>
      </c>
      <c r="AM731" s="14">
        <v>8.2200000000000006</v>
      </c>
      <c r="AN731" s="14">
        <v>222.36099999999999</v>
      </c>
      <c r="AO731" s="14">
        <v>151.839</v>
      </c>
      <c r="AP731" s="14">
        <v>187.83</v>
      </c>
      <c r="AQ731" s="14">
        <v>5.048</v>
      </c>
      <c r="AR731" s="14">
        <v>0.501</v>
      </c>
      <c r="AS731" s="14">
        <v>2.8220000000000001</v>
      </c>
      <c r="AT731" s="14">
        <v>11.058</v>
      </c>
      <c r="AU731" s="14">
        <v>2.2549999999999999</v>
      </c>
      <c r="AV731" s="14">
        <v>6.7480000000000002</v>
      </c>
      <c r="AW731" s="14">
        <v>702.9</v>
      </c>
      <c r="AX731" s="14">
        <v>486.83699999999999</v>
      </c>
      <c r="AY731" s="14">
        <v>597.10599999999999</v>
      </c>
      <c r="AZ731" s="14">
        <v>7.0289999999999999</v>
      </c>
      <c r="BA731" s="14">
        <v>4.8680000000000003</v>
      </c>
      <c r="BB731" s="14">
        <v>5.9710000000000001</v>
      </c>
      <c r="BC731" s="14">
        <v>12.446</v>
      </c>
      <c r="BD731" s="14">
        <v>1.556</v>
      </c>
      <c r="BE731" s="14">
        <v>10.871</v>
      </c>
      <c r="BF731" s="14">
        <v>17.936</v>
      </c>
      <c r="BG731" s="14">
        <v>36.234999999999999</v>
      </c>
      <c r="BH731" s="15">
        <v>7.518796992481203</v>
      </c>
    </row>
    <row r="732" spans="1:60" ht="15.75" x14ac:dyDescent="0.25">
      <c r="A732" s="21">
        <v>2020</v>
      </c>
      <c r="B732" t="s">
        <v>6</v>
      </c>
      <c r="C732" s="14">
        <v>10.14</v>
      </c>
      <c r="D732" s="14">
        <v>2.9430000000000001</v>
      </c>
      <c r="E732" s="14">
        <v>6.4950000000000001</v>
      </c>
      <c r="F732" s="14">
        <v>13.095000000000001</v>
      </c>
      <c r="G732" s="14">
        <v>17.096</v>
      </c>
      <c r="H732" s="14">
        <v>4.0990000000000002</v>
      </c>
      <c r="I732" s="14">
        <v>5.0460000000000003</v>
      </c>
      <c r="J732" s="14">
        <v>4.5780000000000003</v>
      </c>
      <c r="K732" s="14">
        <v>4.3150000000000004</v>
      </c>
      <c r="L732" s="14">
        <v>3.5739999999999998</v>
      </c>
      <c r="M732" s="14">
        <v>3.94</v>
      </c>
      <c r="N732" s="14">
        <v>54.442</v>
      </c>
      <c r="O732" s="14">
        <v>67.094999999999999</v>
      </c>
      <c r="P732" s="14">
        <v>18.291</v>
      </c>
      <c r="Q732" s="14">
        <v>42.377000000000002</v>
      </c>
      <c r="R732" s="14">
        <v>113.262</v>
      </c>
      <c r="S732" s="14">
        <v>116.471</v>
      </c>
      <c r="T732" s="14">
        <v>114.88800000000001</v>
      </c>
      <c r="U732" s="14">
        <v>20.495000000000001</v>
      </c>
      <c r="V732" s="14">
        <v>21.654</v>
      </c>
      <c r="W732" s="14">
        <v>21.082000000000001</v>
      </c>
      <c r="X732" s="14">
        <v>14.239000000000001</v>
      </c>
      <c r="Y732" s="14">
        <v>1.472</v>
      </c>
      <c r="Z732" s="14">
        <v>7.7729999999999997</v>
      </c>
      <c r="AA732" s="14">
        <v>161.58799999999999</v>
      </c>
      <c r="AB732" s="14">
        <v>100.49299999999999</v>
      </c>
      <c r="AC732" s="14">
        <v>130.64599999999999</v>
      </c>
      <c r="AD732" s="14">
        <v>553.36800000000005</v>
      </c>
      <c r="AE732" s="14">
        <v>443.6</v>
      </c>
      <c r="AF732" s="14">
        <v>497.88200000000001</v>
      </c>
      <c r="AG732" s="14">
        <v>14.023</v>
      </c>
      <c r="AH732" s="19">
        <v>7.9266842679707104</v>
      </c>
      <c r="AI732" s="19">
        <v>8.0326248146317294</v>
      </c>
      <c r="AJ732" s="19">
        <v>7.9793029158214202</v>
      </c>
      <c r="AK732" s="14">
        <v>10.355</v>
      </c>
      <c r="AL732" s="14">
        <v>4.625</v>
      </c>
      <c r="AM732" s="14">
        <v>7.4530000000000003</v>
      </c>
      <c r="AN732" s="14">
        <v>299.44400000000002</v>
      </c>
      <c r="AO732" s="14">
        <v>168.4</v>
      </c>
      <c r="AP732" s="14">
        <v>233.07599999999999</v>
      </c>
      <c r="AQ732" s="14">
        <v>1.9419999999999999</v>
      </c>
      <c r="AR732" s="14">
        <v>0.63100000000000001</v>
      </c>
      <c r="AS732" s="14">
        <v>1.278</v>
      </c>
      <c r="AT732" s="14">
        <v>12.944000000000001</v>
      </c>
      <c r="AU732" s="14">
        <v>2.1019999999999999</v>
      </c>
      <c r="AV732" s="14">
        <v>7.4530000000000003</v>
      </c>
      <c r="AW732" s="14">
        <v>955.72</v>
      </c>
      <c r="AX732" s="14">
        <v>655.51900000000001</v>
      </c>
      <c r="AY732" s="14">
        <v>803.78700000000003</v>
      </c>
      <c r="AZ732" s="14">
        <v>9.5570000000000004</v>
      </c>
      <c r="BA732" s="14">
        <v>6.5549999999999997</v>
      </c>
      <c r="BB732" s="14">
        <v>8.0380000000000003</v>
      </c>
      <c r="BC732" s="14">
        <v>3.875</v>
      </c>
      <c r="BD732" s="14">
        <v>9.0419999999999998</v>
      </c>
      <c r="BE732" s="14">
        <v>10.920999999999999</v>
      </c>
      <c r="BF732" s="14">
        <v>12.839</v>
      </c>
      <c r="BG732" s="14">
        <v>66.411000000000001</v>
      </c>
      <c r="BH732" s="15">
        <v>8.0430932703659987</v>
      </c>
    </row>
    <row r="733" spans="1:60" ht="15.75" x14ac:dyDescent="0.25">
      <c r="A733" s="21">
        <v>2020</v>
      </c>
      <c r="B733" t="s">
        <v>33</v>
      </c>
      <c r="C733" s="14">
        <v>9.2829999999999995</v>
      </c>
      <c r="D733" s="14">
        <v>1.8089999999999999</v>
      </c>
      <c r="E733" s="14">
        <v>5.5359999999999996</v>
      </c>
      <c r="F733" s="14">
        <v>13.749000000000001</v>
      </c>
      <c r="G733" s="14">
        <v>27.388000000000002</v>
      </c>
      <c r="H733" s="14">
        <v>9.032</v>
      </c>
      <c r="I733" s="14">
        <v>5.8639999999999999</v>
      </c>
      <c r="J733" s="14">
        <v>7.444</v>
      </c>
      <c r="K733" s="14">
        <v>9.5340000000000007</v>
      </c>
      <c r="L733" s="14">
        <v>5.74</v>
      </c>
      <c r="M733" s="14">
        <v>7.6319999999999997</v>
      </c>
      <c r="N733" s="14">
        <v>45.564999999999998</v>
      </c>
      <c r="O733" s="14">
        <v>65.171000000000006</v>
      </c>
      <c r="P733" s="14">
        <v>15.847</v>
      </c>
      <c r="Q733" s="14">
        <v>40.442999999999998</v>
      </c>
      <c r="R733" s="14">
        <v>123.004</v>
      </c>
      <c r="S733" s="14">
        <v>121.033</v>
      </c>
      <c r="T733" s="14">
        <v>122.01600000000001</v>
      </c>
      <c r="U733" s="14">
        <v>44.534999999999997</v>
      </c>
      <c r="V733" s="14">
        <v>46.542000000000002</v>
      </c>
      <c r="W733" s="14">
        <v>45.540999999999997</v>
      </c>
      <c r="X733" s="14">
        <v>12.231</v>
      </c>
      <c r="Y733" s="14">
        <v>2.121</v>
      </c>
      <c r="Z733" s="14">
        <v>7.1630000000000003</v>
      </c>
      <c r="AA733" s="14">
        <v>140.44200000000001</v>
      </c>
      <c r="AB733" s="14">
        <v>92.896000000000001</v>
      </c>
      <c r="AC733" s="14">
        <v>116.636</v>
      </c>
      <c r="AD733" s="14">
        <v>593.56799999999998</v>
      </c>
      <c r="AE733" s="14">
        <v>496.17399999999998</v>
      </c>
      <c r="AF733" s="14">
        <v>544.89599999999996</v>
      </c>
      <c r="AG733" s="14">
        <v>11.792</v>
      </c>
      <c r="AH733" s="19">
        <v>14.9527317761383</v>
      </c>
      <c r="AI733" s="19">
        <v>4.0327015434248601</v>
      </c>
      <c r="AJ733" s="19">
        <v>9.6050441742265207</v>
      </c>
      <c r="AK733" s="14">
        <v>14.74</v>
      </c>
      <c r="AL733" s="14">
        <v>2.371</v>
      </c>
      <c r="AM733" s="14">
        <v>8.5389999999999997</v>
      </c>
      <c r="AN733" s="14">
        <v>328.11500000000001</v>
      </c>
      <c r="AO733" s="14">
        <v>225.15899999999999</v>
      </c>
      <c r="AP733" s="14">
        <v>276.56099999999998</v>
      </c>
      <c r="AQ733" s="14">
        <v>2.6339999999999999</v>
      </c>
      <c r="AR733" s="14">
        <v>1.0609999999999999</v>
      </c>
      <c r="AS733" s="14">
        <v>1.845</v>
      </c>
      <c r="AT733" s="14">
        <v>3.387</v>
      </c>
      <c r="AU733" s="14">
        <v>0.499</v>
      </c>
      <c r="AV733" s="14">
        <v>1.9390000000000001</v>
      </c>
      <c r="AW733" s="14">
        <v>1005.735</v>
      </c>
      <c r="AX733" s="14">
        <v>757.95500000000004</v>
      </c>
      <c r="AY733" s="14">
        <v>881.73099999999999</v>
      </c>
      <c r="AZ733" s="14">
        <v>10.057</v>
      </c>
      <c r="BA733" s="14">
        <v>7.58</v>
      </c>
      <c r="BB733" s="14">
        <v>8.8170000000000002</v>
      </c>
      <c r="BC733" s="14">
        <v>3.92</v>
      </c>
      <c r="BD733" s="14">
        <v>1.425</v>
      </c>
      <c r="BE733" s="14">
        <v>11.141</v>
      </c>
      <c r="BF733" s="14">
        <v>12.81</v>
      </c>
      <c r="BG733" s="14">
        <v>50.073</v>
      </c>
      <c r="BH733" s="15">
        <v>7.6569997913624039</v>
      </c>
    </row>
    <row r="734" spans="1:60" ht="15.75" x14ac:dyDescent="0.25">
      <c r="A734" s="21">
        <v>2020</v>
      </c>
      <c r="B734" t="s">
        <v>7</v>
      </c>
      <c r="C734" s="14">
        <v>10.574</v>
      </c>
      <c r="D734" s="14">
        <v>1.0629999999999999</v>
      </c>
      <c r="E734" s="14">
        <v>5.7709999999999999</v>
      </c>
      <c r="F734" s="14">
        <v>17.331</v>
      </c>
      <c r="G734" s="14">
        <v>28.885000000000002</v>
      </c>
      <c r="H734" s="14">
        <v>8.9480000000000004</v>
      </c>
      <c r="I734" s="14">
        <v>8.2379999999999995</v>
      </c>
      <c r="J734" s="14">
        <v>8.5890000000000004</v>
      </c>
      <c r="K734" s="14">
        <v>8.1340000000000003</v>
      </c>
      <c r="L734" s="14">
        <v>4.5179999999999998</v>
      </c>
      <c r="M734" s="14">
        <v>6.3079999999999998</v>
      </c>
      <c r="N734" s="14">
        <v>56.286999999999999</v>
      </c>
      <c r="O734" s="14">
        <v>196.035</v>
      </c>
      <c r="P734" s="14">
        <v>37.469000000000001</v>
      </c>
      <c r="Q734" s="14">
        <v>115.95399999999999</v>
      </c>
      <c r="R734" s="14">
        <v>108.456</v>
      </c>
      <c r="S734" s="14">
        <v>91.414000000000001</v>
      </c>
      <c r="T734" s="14">
        <v>99.849000000000004</v>
      </c>
      <c r="U734" s="14">
        <v>18.98</v>
      </c>
      <c r="V734" s="14">
        <v>17.273</v>
      </c>
      <c r="W734" s="14">
        <v>18.117999999999999</v>
      </c>
      <c r="X734" s="14">
        <v>129.60499999999999</v>
      </c>
      <c r="Y734" s="14">
        <v>22.321999999999999</v>
      </c>
      <c r="Z734" s="14">
        <v>75.424000000000007</v>
      </c>
      <c r="AA734" s="14">
        <v>132.31700000000001</v>
      </c>
      <c r="AB734" s="14">
        <v>93.805999999999997</v>
      </c>
      <c r="AC734" s="14">
        <v>112.867</v>
      </c>
      <c r="AD734" s="14">
        <v>543.90899999999999</v>
      </c>
      <c r="AE734" s="14">
        <v>428.63600000000002</v>
      </c>
      <c r="AF734" s="14">
        <v>485.69200000000001</v>
      </c>
      <c r="AG734" s="14">
        <v>15.455</v>
      </c>
      <c r="AH734" s="19">
        <v>6.94562348546821</v>
      </c>
      <c r="AI734" s="19">
        <v>4.7680350927382804</v>
      </c>
      <c r="AJ734" s="19">
        <v>5.8727722617220497</v>
      </c>
      <c r="AK734" s="14">
        <v>10.846</v>
      </c>
      <c r="AL734" s="14">
        <v>2.657</v>
      </c>
      <c r="AM734" s="14">
        <v>6.71</v>
      </c>
      <c r="AN734" s="14">
        <v>245.38200000000001</v>
      </c>
      <c r="AO734" s="14">
        <v>147.48500000000001</v>
      </c>
      <c r="AP734" s="14">
        <v>195.941</v>
      </c>
      <c r="AQ734" s="14">
        <v>3.7959999999999998</v>
      </c>
      <c r="AR734" s="14">
        <v>0.53100000000000003</v>
      </c>
      <c r="AS734" s="14">
        <v>2.1469999999999998</v>
      </c>
      <c r="AT734" s="14">
        <v>16.811</v>
      </c>
      <c r="AU734" s="14">
        <v>1.86</v>
      </c>
      <c r="AV734" s="14">
        <v>9.26</v>
      </c>
      <c r="AW734" s="14">
        <v>1001.5940000000001</v>
      </c>
      <c r="AX734" s="14">
        <v>627.94000000000005</v>
      </c>
      <c r="AY734" s="14">
        <v>812.88699999999994</v>
      </c>
      <c r="AZ734" s="14">
        <v>10.016</v>
      </c>
      <c r="BA734" s="14">
        <v>6.2789999999999999</v>
      </c>
      <c r="BB734" s="14">
        <v>8.1289999999999996</v>
      </c>
      <c r="BC734" s="14">
        <v>9.0690000000000008</v>
      </c>
      <c r="BD734" s="14">
        <v>7.2549999999999999</v>
      </c>
      <c r="BE734" s="14">
        <v>10.487</v>
      </c>
      <c r="BF734" s="14">
        <v>15.944000000000001</v>
      </c>
      <c r="BG734" s="14">
        <v>21.402000000000001</v>
      </c>
      <c r="BH734" s="15">
        <v>6.2065275548421619</v>
      </c>
    </row>
    <row r="735" spans="1:60" ht="15.75" x14ac:dyDescent="0.25">
      <c r="A735" s="21">
        <v>2020</v>
      </c>
      <c r="B735" t="s">
        <v>8</v>
      </c>
      <c r="C735" s="14">
        <v>5.4619999999999997</v>
      </c>
      <c r="D735" s="14">
        <v>0.92600000000000005</v>
      </c>
      <c r="E735" s="14">
        <v>3.149</v>
      </c>
      <c r="F735" s="14">
        <v>19.699000000000002</v>
      </c>
      <c r="G735" s="14">
        <v>13.664</v>
      </c>
      <c r="H735" s="14">
        <v>4.82</v>
      </c>
      <c r="I735" s="14">
        <v>3.9119999999999999</v>
      </c>
      <c r="J735" s="14">
        <v>4.3570000000000002</v>
      </c>
      <c r="K735" s="14">
        <v>3.7839999999999998</v>
      </c>
      <c r="L735" s="14">
        <v>1.99</v>
      </c>
      <c r="M735" s="14">
        <v>2.87</v>
      </c>
      <c r="N735" s="14">
        <v>60.863999999999997</v>
      </c>
      <c r="O735" s="14">
        <v>48.162999999999997</v>
      </c>
      <c r="P735" s="14">
        <v>10.054</v>
      </c>
      <c r="Q735" s="14">
        <v>28.73</v>
      </c>
      <c r="R735" s="14">
        <v>104.001</v>
      </c>
      <c r="S735" s="14">
        <v>106.474</v>
      </c>
      <c r="T735" s="14">
        <v>105.262</v>
      </c>
      <c r="U735" s="14">
        <v>23.777999999999999</v>
      </c>
      <c r="V735" s="14">
        <v>22.132000000000001</v>
      </c>
      <c r="W735" s="14">
        <v>22.939</v>
      </c>
      <c r="X735" s="14">
        <v>15.066000000000001</v>
      </c>
      <c r="Y735" s="14">
        <v>2.2989999999999999</v>
      </c>
      <c r="Z735" s="14">
        <v>8.5559999999999992</v>
      </c>
      <c r="AA735" s="14">
        <v>142.596</v>
      </c>
      <c r="AB735" s="14">
        <v>93.742999999999995</v>
      </c>
      <c r="AC735" s="14">
        <v>117.685</v>
      </c>
      <c r="AD735" s="14">
        <v>546.78399999999999</v>
      </c>
      <c r="AE735" s="14">
        <v>433.40899999999999</v>
      </c>
      <c r="AF735" s="14">
        <v>488.98899999999998</v>
      </c>
      <c r="AG735" s="14">
        <v>12.673999999999999</v>
      </c>
      <c r="AH735" s="19">
        <v>6.6215330362472198</v>
      </c>
      <c r="AI735" s="19">
        <v>2.4131005371933001</v>
      </c>
      <c r="AJ735" s="19">
        <v>4.4973107487132298</v>
      </c>
      <c r="AK735" s="14">
        <v>5.9980000000000002</v>
      </c>
      <c r="AL735" s="14">
        <v>1.2010000000000001</v>
      </c>
      <c r="AM735" s="14">
        <v>3.552</v>
      </c>
      <c r="AN735" s="14">
        <v>167.80199999999999</v>
      </c>
      <c r="AO735" s="14">
        <v>94.533000000000001</v>
      </c>
      <c r="AP735" s="14">
        <v>130.51</v>
      </c>
      <c r="AQ735" s="14">
        <v>3.7130000000000001</v>
      </c>
      <c r="AR735" s="14">
        <v>1.681</v>
      </c>
      <c r="AS735" s="14">
        <v>2.677</v>
      </c>
      <c r="AT735" s="14">
        <v>6.6760000000000002</v>
      </c>
      <c r="AU735" s="14">
        <v>1.887</v>
      </c>
      <c r="AV735" s="14">
        <v>4.234</v>
      </c>
      <c r="AW735" s="14">
        <v>799.73599999999999</v>
      </c>
      <c r="AX735" s="14">
        <v>566.27</v>
      </c>
      <c r="AY735" s="14">
        <v>680.774</v>
      </c>
      <c r="AZ735" s="14">
        <v>7.9969999999999999</v>
      </c>
      <c r="BA735" s="14">
        <v>5.6630000000000003</v>
      </c>
      <c r="BB735" s="14">
        <v>6.8079999999999998</v>
      </c>
      <c r="BC735" s="14">
        <v>25.686</v>
      </c>
      <c r="BD735" s="14">
        <v>19.527999999999999</v>
      </c>
      <c r="BE735" s="14">
        <v>7.681</v>
      </c>
      <c r="BF735" s="14">
        <v>10.558999999999999</v>
      </c>
      <c r="BG735" s="14">
        <v>54.503</v>
      </c>
      <c r="BH735" s="15">
        <v>4.1858031509795941</v>
      </c>
    </row>
    <row r="736" spans="1:60" ht="15.75" x14ac:dyDescent="0.25">
      <c r="A736" s="21">
        <v>2020</v>
      </c>
      <c r="B736" t="s">
        <v>9</v>
      </c>
      <c r="C736" s="14">
        <v>19.303999999999998</v>
      </c>
      <c r="D736" s="14">
        <v>6.3650000000000002</v>
      </c>
      <c r="E736" s="14">
        <v>12.8</v>
      </c>
      <c r="F736" s="14">
        <v>12.355</v>
      </c>
      <c r="G736" s="14">
        <v>27.797999999999998</v>
      </c>
      <c r="H736" s="14">
        <v>8.1229999999999993</v>
      </c>
      <c r="I736" s="14">
        <v>6</v>
      </c>
      <c r="J736" s="14">
        <v>7.056</v>
      </c>
      <c r="K736" s="14">
        <v>10.602</v>
      </c>
      <c r="L736" s="14">
        <v>7.3040000000000003</v>
      </c>
      <c r="M736" s="14">
        <v>8.9440000000000008</v>
      </c>
      <c r="N736" s="14">
        <v>56.103999999999999</v>
      </c>
      <c r="O736" s="14">
        <v>235.76599999999999</v>
      </c>
      <c r="P736" s="14">
        <v>42.677999999999997</v>
      </c>
      <c r="Q736" s="14">
        <v>138.85400000000001</v>
      </c>
      <c r="R736" s="14">
        <v>103.22</v>
      </c>
      <c r="S736" s="14">
        <v>98.816999999999993</v>
      </c>
      <c r="T736" s="14">
        <v>101.006</v>
      </c>
      <c r="U736" s="14">
        <v>24.79</v>
      </c>
      <c r="V736" s="14">
        <v>29.843</v>
      </c>
      <c r="W736" s="14">
        <v>27.33</v>
      </c>
      <c r="X736" s="14">
        <v>153.59100000000001</v>
      </c>
      <c r="Y736" s="14">
        <v>17.895</v>
      </c>
      <c r="Z736" s="14">
        <v>85.373999999999995</v>
      </c>
      <c r="AA736" s="14">
        <v>181.387</v>
      </c>
      <c r="AB736" s="14">
        <v>123.599</v>
      </c>
      <c r="AC736" s="14">
        <v>152.36199999999999</v>
      </c>
      <c r="AD736" s="14">
        <v>660.83199999999999</v>
      </c>
      <c r="AE736" s="14">
        <v>536.29100000000005</v>
      </c>
      <c r="AF736" s="14">
        <v>598.32799999999997</v>
      </c>
      <c r="AG736" s="14">
        <v>14.768000000000001</v>
      </c>
      <c r="AH736" s="19">
        <v>28.511828044583201</v>
      </c>
      <c r="AI736" s="19">
        <v>6.7780883983226499</v>
      </c>
      <c r="AJ736" s="19">
        <v>18.1301791261698</v>
      </c>
      <c r="AK736" s="14">
        <v>22.785</v>
      </c>
      <c r="AL736" s="14">
        <v>5.3739999999999997</v>
      </c>
      <c r="AM736" s="14">
        <v>14.19</v>
      </c>
      <c r="AN736" s="14">
        <v>343.52300000000002</v>
      </c>
      <c r="AO736" s="14">
        <v>226.69399999999999</v>
      </c>
      <c r="AP736" s="14">
        <v>284.791</v>
      </c>
      <c r="AQ736" s="14">
        <v>3.4279999999999999</v>
      </c>
      <c r="AR736" s="14">
        <v>1.774</v>
      </c>
      <c r="AS736" s="14">
        <v>2.597</v>
      </c>
      <c r="AT736" s="14">
        <v>4.431</v>
      </c>
      <c r="AU736" s="14">
        <v>0.626</v>
      </c>
      <c r="AV736" s="14">
        <v>2.5179999999999998</v>
      </c>
      <c r="AW736" s="14">
        <v>1247.769</v>
      </c>
      <c r="AX736" s="14">
        <v>812.81</v>
      </c>
      <c r="AY736" s="14">
        <v>1029.3689999999999</v>
      </c>
      <c r="AZ736" s="14">
        <v>12.478</v>
      </c>
      <c r="BA736" s="14">
        <v>8.1280000000000001</v>
      </c>
      <c r="BB736" s="14">
        <v>10.294</v>
      </c>
      <c r="BC736" s="14">
        <v>22.109000000000002</v>
      </c>
      <c r="BD736" s="14">
        <v>8.58</v>
      </c>
      <c r="BE736" s="14">
        <v>14.124000000000001</v>
      </c>
      <c r="BF736" s="14">
        <v>17.335999999999999</v>
      </c>
      <c r="BG736" s="14">
        <v>89.001999999999995</v>
      </c>
      <c r="BH736" s="15">
        <v>9.4226453060908604</v>
      </c>
    </row>
    <row r="737" spans="1:60" ht="15.75" x14ac:dyDescent="0.25">
      <c r="A737" s="21">
        <v>2020</v>
      </c>
      <c r="B737" t="s">
        <v>34</v>
      </c>
      <c r="C737" s="14">
        <v>5.07</v>
      </c>
      <c r="D737" s="14">
        <v>1.0089999999999999</v>
      </c>
      <c r="E737" s="14">
        <v>2.9569999999999999</v>
      </c>
      <c r="F737" s="14">
        <v>11.028</v>
      </c>
      <c r="G737" s="14">
        <v>25.216000000000001</v>
      </c>
      <c r="H737" s="14">
        <v>9.1120000000000001</v>
      </c>
      <c r="I737" s="14">
        <v>7.4969999999999999</v>
      </c>
      <c r="J737" s="14">
        <v>8.2720000000000002</v>
      </c>
      <c r="K737" s="14">
        <v>7.1689999999999996</v>
      </c>
      <c r="L737" s="14">
        <v>6.5090000000000003</v>
      </c>
      <c r="M737" s="14">
        <v>6.8259999999999996</v>
      </c>
      <c r="N737" s="14">
        <v>55.024000000000001</v>
      </c>
      <c r="O737" s="14">
        <v>63.206000000000003</v>
      </c>
      <c r="P737" s="14">
        <v>13.491</v>
      </c>
      <c r="Q737" s="14">
        <v>37.341999999999999</v>
      </c>
      <c r="R737" s="14">
        <v>176.084</v>
      </c>
      <c r="S737" s="14">
        <v>137.54400000000001</v>
      </c>
      <c r="T737" s="14">
        <v>156.03399999999999</v>
      </c>
      <c r="U737" s="14">
        <v>40.134999999999998</v>
      </c>
      <c r="V737" s="14">
        <v>40.286999999999999</v>
      </c>
      <c r="W737" s="14">
        <v>40.213999999999999</v>
      </c>
      <c r="X737" s="14">
        <v>25.55</v>
      </c>
      <c r="Y737" s="14">
        <v>2.7810000000000001</v>
      </c>
      <c r="Z737" s="14">
        <v>13.705</v>
      </c>
      <c r="AA737" s="14">
        <v>186.13399999999999</v>
      </c>
      <c r="AB737" s="14">
        <v>148.892</v>
      </c>
      <c r="AC737" s="14">
        <v>166.76</v>
      </c>
      <c r="AD737" s="14">
        <v>763.38800000000003</v>
      </c>
      <c r="AE737" s="14">
        <v>640.12</v>
      </c>
      <c r="AF737" s="14">
        <v>699.27</v>
      </c>
      <c r="AG737" s="14">
        <v>17.599</v>
      </c>
      <c r="AH737" s="19">
        <v>10.1749342529665</v>
      </c>
      <c r="AI737" s="19">
        <v>4.0605128427720398</v>
      </c>
      <c r="AJ737" s="19">
        <v>7.1659841755776403</v>
      </c>
      <c r="AK737" s="14">
        <v>7.8620000000000001</v>
      </c>
      <c r="AL737" s="14">
        <v>2.0179999999999998</v>
      </c>
      <c r="AM737" s="14">
        <v>4.8220000000000001</v>
      </c>
      <c r="AN737" s="14">
        <v>556.05799999999999</v>
      </c>
      <c r="AO737" s="14">
        <v>279.70100000000002</v>
      </c>
      <c r="AP737" s="14">
        <v>412.286</v>
      </c>
      <c r="AQ737" s="14">
        <v>1.5629999999999999</v>
      </c>
      <c r="AR737" s="14">
        <v>0.88600000000000001</v>
      </c>
      <c r="AS737" s="14">
        <v>1.2110000000000001</v>
      </c>
      <c r="AT737" s="14">
        <v>7.5709999999999997</v>
      </c>
      <c r="AU737" s="14">
        <v>1.421</v>
      </c>
      <c r="AV737" s="14">
        <v>4.3719999999999999</v>
      </c>
      <c r="AW737" s="14">
        <v>1383.3440000000001</v>
      </c>
      <c r="AX737" s="14">
        <v>934.11500000000001</v>
      </c>
      <c r="AY737" s="14">
        <v>1149.6479999999999</v>
      </c>
      <c r="AZ737" s="14">
        <v>13.833</v>
      </c>
      <c r="BA737" s="14">
        <v>9.3409999999999993</v>
      </c>
      <c r="BB737" s="14">
        <v>11.496</v>
      </c>
      <c r="BC737" s="14">
        <v>6.9340000000000002</v>
      </c>
      <c r="BD737" s="14">
        <v>3.4670000000000001</v>
      </c>
      <c r="BE737" s="14">
        <v>12.7</v>
      </c>
      <c r="BF737" s="14">
        <v>14.561999999999999</v>
      </c>
      <c r="BG737" s="14">
        <v>57.468000000000004</v>
      </c>
      <c r="BH737" s="15">
        <v>8.6661686109993674</v>
      </c>
    </row>
    <row r="738" spans="1:60" ht="15.75" x14ac:dyDescent="0.25">
      <c r="A738" s="21">
        <v>2020</v>
      </c>
      <c r="B738" t="s">
        <v>10</v>
      </c>
      <c r="C738" s="14">
        <v>15.643000000000001</v>
      </c>
      <c r="D738" s="14">
        <v>3.306</v>
      </c>
      <c r="E738" s="14">
        <v>9.4179999999999993</v>
      </c>
      <c r="F738" s="14">
        <v>10.679</v>
      </c>
      <c r="G738" s="14">
        <v>24.658000000000001</v>
      </c>
      <c r="H738" s="14">
        <v>7.2779999999999996</v>
      </c>
      <c r="I738" s="14">
        <v>4.0529999999999999</v>
      </c>
      <c r="J738" s="14">
        <v>5.6509999999999998</v>
      </c>
      <c r="K738" s="14">
        <v>8.0389999999999997</v>
      </c>
      <c r="L738" s="14">
        <v>4.266</v>
      </c>
      <c r="M738" s="14">
        <v>6.1349999999999998</v>
      </c>
      <c r="N738" s="14">
        <v>45.406999999999996</v>
      </c>
      <c r="O738" s="14">
        <v>75.608999999999995</v>
      </c>
      <c r="P738" s="14">
        <v>17.491</v>
      </c>
      <c r="Q738" s="14">
        <v>46.335999999999999</v>
      </c>
      <c r="R738" s="14">
        <v>79.302999999999997</v>
      </c>
      <c r="S738" s="14">
        <v>76.043000000000006</v>
      </c>
      <c r="T738" s="14">
        <v>77.658000000000001</v>
      </c>
      <c r="U738" s="14">
        <v>16.077999999999999</v>
      </c>
      <c r="V738" s="14">
        <v>18.344000000000001</v>
      </c>
      <c r="W738" s="14">
        <v>17.221</v>
      </c>
      <c r="X738" s="14">
        <v>19.553999999999998</v>
      </c>
      <c r="Y738" s="14">
        <v>2.133</v>
      </c>
      <c r="Z738" s="14">
        <v>10.817</v>
      </c>
      <c r="AA738" s="14">
        <v>197.49700000000001</v>
      </c>
      <c r="AB738" s="14">
        <v>146.006</v>
      </c>
      <c r="AC738" s="14">
        <v>171.51400000000001</v>
      </c>
      <c r="AD738" s="14">
        <v>530.24300000000005</v>
      </c>
      <c r="AE738" s="14">
        <v>437.48500000000001</v>
      </c>
      <c r="AF738" s="14">
        <v>483.49</v>
      </c>
      <c r="AG738" s="14">
        <v>11.298</v>
      </c>
      <c r="AH738" s="19">
        <v>10.9142289097275</v>
      </c>
      <c r="AI738" s="19">
        <v>3.9491711297363499</v>
      </c>
      <c r="AJ738" s="19">
        <v>7.4829015699127499</v>
      </c>
      <c r="AK738" s="14">
        <v>9.4510000000000005</v>
      </c>
      <c r="AL738" s="14">
        <v>2.9860000000000002</v>
      </c>
      <c r="AM738" s="14">
        <v>6.1890000000000001</v>
      </c>
      <c r="AN738" s="14">
        <v>256.15899999999999</v>
      </c>
      <c r="AO738" s="14">
        <v>169.68299999999999</v>
      </c>
      <c r="AP738" s="14">
        <v>212.57599999999999</v>
      </c>
      <c r="AQ738" s="14">
        <v>3.15</v>
      </c>
      <c r="AR738" s="14">
        <v>1.28</v>
      </c>
      <c r="AS738" s="14">
        <v>2.206</v>
      </c>
      <c r="AT738" s="14">
        <v>2.4990000000000001</v>
      </c>
      <c r="AU738" s="14">
        <v>0.42699999999999999</v>
      </c>
      <c r="AV738" s="14">
        <v>1.4530000000000001</v>
      </c>
      <c r="AW738" s="14">
        <v>870.48400000000004</v>
      </c>
      <c r="AX738" s="14">
        <v>632.33699999999999</v>
      </c>
      <c r="AY738" s="14">
        <v>750.476</v>
      </c>
      <c r="AZ738" s="14">
        <v>8.7050000000000001</v>
      </c>
      <c r="BA738" s="14">
        <v>6.3230000000000004</v>
      </c>
      <c r="BB738" s="14">
        <v>7.5049999999999999</v>
      </c>
      <c r="BC738" s="14">
        <v>5.3639999999999999</v>
      </c>
      <c r="BD738" s="14">
        <v>1.788</v>
      </c>
      <c r="BE738" s="14">
        <v>10.076000000000001</v>
      </c>
      <c r="BF738" s="14">
        <v>17.041</v>
      </c>
      <c r="BG738" s="14">
        <v>35.353999999999999</v>
      </c>
      <c r="BH738" s="15">
        <v>6.5052147781509637</v>
      </c>
    </row>
    <row r="739" spans="1:60" ht="15.75" x14ac:dyDescent="0.25">
      <c r="A739" s="21">
        <v>2020</v>
      </c>
      <c r="B739" t="s">
        <v>11</v>
      </c>
      <c r="C739" s="14">
        <v>25.347999999999999</v>
      </c>
      <c r="D739" s="14">
        <v>4.016</v>
      </c>
      <c r="E739" s="14">
        <v>14.412000000000001</v>
      </c>
      <c r="F739" s="14">
        <v>8.468</v>
      </c>
      <c r="G739" s="14">
        <v>19.702000000000002</v>
      </c>
      <c r="H739" s="14">
        <v>4.8140000000000001</v>
      </c>
      <c r="I739" s="14">
        <v>4.0469999999999997</v>
      </c>
      <c r="J739" s="14">
        <v>4.4210000000000003</v>
      </c>
      <c r="K739" s="14">
        <v>7.2050000000000001</v>
      </c>
      <c r="L739" s="14">
        <v>4.327</v>
      </c>
      <c r="M739" s="14">
        <v>5.73</v>
      </c>
      <c r="N739" s="14">
        <v>48.119</v>
      </c>
      <c r="O739" s="14">
        <v>198.69</v>
      </c>
      <c r="P739" s="14">
        <v>32.064</v>
      </c>
      <c r="Q739" s="14">
        <v>113.26600000000001</v>
      </c>
      <c r="R739" s="14">
        <v>124.938</v>
      </c>
      <c r="S739" s="14">
        <v>114.249</v>
      </c>
      <c r="T739" s="14">
        <v>119.458</v>
      </c>
      <c r="U739" s="14">
        <v>16.702000000000002</v>
      </c>
      <c r="V739" s="14">
        <v>20.515000000000001</v>
      </c>
      <c r="W739" s="14">
        <v>18.657</v>
      </c>
      <c r="X739" s="14">
        <v>132.143</v>
      </c>
      <c r="Y739" s="14">
        <v>17.713000000000001</v>
      </c>
      <c r="Z739" s="14">
        <v>73.477999999999994</v>
      </c>
      <c r="AA739" s="14">
        <v>160.37299999999999</v>
      </c>
      <c r="AB739" s="14">
        <v>126.39</v>
      </c>
      <c r="AC739" s="14">
        <v>142.95099999999999</v>
      </c>
      <c r="AD739" s="14">
        <v>574.29100000000005</v>
      </c>
      <c r="AE739" s="14">
        <v>477.75900000000001</v>
      </c>
      <c r="AF739" s="14">
        <v>524.86500000000001</v>
      </c>
      <c r="AG739" s="14">
        <v>11.528</v>
      </c>
      <c r="AH739" s="19">
        <v>16.403336105234001</v>
      </c>
      <c r="AI739" s="19">
        <v>4.6768887571124003</v>
      </c>
      <c r="AJ739" s="19">
        <v>10.5575996241495</v>
      </c>
      <c r="AK739" s="14">
        <v>13.590999999999999</v>
      </c>
      <c r="AL739" s="14">
        <v>2.677</v>
      </c>
      <c r="AM739" s="14">
        <v>7.9960000000000004</v>
      </c>
      <c r="AN739" s="14">
        <v>228.066</v>
      </c>
      <c r="AO739" s="14">
        <v>140.33600000000001</v>
      </c>
      <c r="AP739" s="14">
        <v>183.089</v>
      </c>
      <c r="AQ739" s="14">
        <v>0.49099999999999999</v>
      </c>
      <c r="AR739" s="14">
        <v>0.374</v>
      </c>
      <c r="AS739" s="14">
        <v>0.43099999999999999</v>
      </c>
      <c r="AT739" s="14">
        <v>2.5539999999999998</v>
      </c>
      <c r="AU739" s="14">
        <v>0.28000000000000003</v>
      </c>
      <c r="AV739" s="14">
        <v>1.3879999999999999</v>
      </c>
      <c r="AW739" s="14">
        <v>1004.681</v>
      </c>
      <c r="AX739" s="14">
        <v>653.58399999999995</v>
      </c>
      <c r="AY739" s="14">
        <v>824.74800000000005</v>
      </c>
      <c r="AZ739" s="14">
        <v>10.047000000000001</v>
      </c>
      <c r="BA739" s="14">
        <v>6.5359999999999996</v>
      </c>
      <c r="BB739" s="14">
        <v>8.2469999999999999</v>
      </c>
      <c r="BC739" s="14">
        <v>11.839</v>
      </c>
      <c r="BD739" s="14">
        <v>2.5110000000000001</v>
      </c>
      <c r="BE739" s="14">
        <v>10.122999999999999</v>
      </c>
      <c r="BF739" s="14">
        <v>12.191000000000001</v>
      </c>
      <c r="BG739" s="14">
        <v>38.064999999999998</v>
      </c>
      <c r="BH739" s="15">
        <v>7.0575405602823018</v>
      </c>
    </row>
    <row r="740" spans="1:60" ht="15.75" x14ac:dyDescent="0.25">
      <c r="A740" s="21">
        <v>2020</v>
      </c>
      <c r="B740" t="s">
        <v>12</v>
      </c>
      <c r="C740" s="14">
        <v>9.9079999999999995</v>
      </c>
      <c r="D740" s="14">
        <v>2.7360000000000002</v>
      </c>
      <c r="E740" s="14">
        <v>6.1950000000000003</v>
      </c>
      <c r="F740" s="14">
        <v>10.364000000000001</v>
      </c>
      <c r="G740" s="14">
        <v>12.755000000000001</v>
      </c>
      <c r="H740" s="14">
        <v>3.7440000000000002</v>
      </c>
      <c r="I740" s="14">
        <v>3.3260000000000001</v>
      </c>
      <c r="J740" s="14">
        <v>3.528</v>
      </c>
      <c r="K740" s="14">
        <v>4.5510000000000002</v>
      </c>
      <c r="L740" s="14">
        <v>2.9510000000000001</v>
      </c>
      <c r="M740" s="14">
        <v>3.722</v>
      </c>
      <c r="N740" s="14">
        <v>44.673999999999999</v>
      </c>
      <c r="O740" s="14">
        <v>112.045</v>
      </c>
      <c r="P740" s="14">
        <v>20.975999999999999</v>
      </c>
      <c r="Q740" s="14">
        <v>64.89</v>
      </c>
      <c r="R740" s="14">
        <v>120.628</v>
      </c>
      <c r="S740" s="14">
        <v>104.82599999999999</v>
      </c>
      <c r="T740" s="14">
        <v>112.446</v>
      </c>
      <c r="U740" s="14">
        <v>25.289000000000001</v>
      </c>
      <c r="V740" s="14">
        <v>24.891999999999999</v>
      </c>
      <c r="W740" s="14">
        <v>25.084</v>
      </c>
      <c r="X740" s="14">
        <v>70.971000000000004</v>
      </c>
      <c r="Y740" s="14">
        <v>7.5110000000000001</v>
      </c>
      <c r="Z740" s="14">
        <v>38.112000000000002</v>
      </c>
      <c r="AA740" s="14">
        <v>119.07299999999999</v>
      </c>
      <c r="AB740" s="14">
        <v>81.114000000000004</v>
      </c>
      <c r="AC740" s="14">
        <v>99.418000000000006</v>
      </c>
      <c r="AD740" s="14">
        <v>504.80700000000002</v>
      </c>
      <c r="AE740" s="14">
        <v>394.30399999999997</v>
      </c>
      <c r="AF740" s="14">
        <v>447.589</v>
      </c>
      <c r="AG740" s="14">
        <v>11.118</v>
      </c>
      <c r="AH740" s="19">
        <v>2.5137075615465601</v>
      </c>
      <c r="AI740" s="19">
        <v>1.8253476907070001</v>
      </c>
      <c r="AJ740" s="19">
        <v>2.16396853280615</v>
      </c>
      <c r="AK740" s="14">
        <v>1.786</v>
      </c>
      <c r="AL740" s="14">
        <v>0.85799999999999998</v>
      </c>
      <c r="AM740" s="14">
        <v>1.306</v>
      </c>
      <c r="AN740" s="14">
        <v>253.124</v>
      </c>
      <c r="AO740" s="14">
        <v>134.922</v>
      </c>
      <c r="AP740" s="14">
        <v>191.947</v>
      </c>
      <c r="AQ740" s="14">
        <v>1.901</v>
      </c>
      <c r="AR740" s="14">
        <v>0.80500000000000005</v>
      </c>
      <c r="AS740" s="14">
        <v>1.333</v>
      </c>
      <c r="AT740" s="14">
        <v>3.9750000000000001</v>
      </c>
      <c r="AU740" s="14">
        <v>0.69699999999999995</v>
      </c>
      <c r="AV740" s="14">
        <v>2.278</v>
      </c>
      <c r="AW740" s="14">
        <v>885.702</v>
      </c>
      <c r="AX740" s="14">
        <v>562.32600000000002</v>
      </c>
      <c r="AY740" s="14">
        <v>718.31500000000005</v>
      </c>
      <c r="AZ740" s="14">
        <v>8.8569999999999993</v>
      </c>
      <c r="BA740" s="14">
        <v>5.6230000000000002</v>
      </c>
      <c r="BB740" s="14">
        <v>7.1829999999999998</v>
      </c>
      <c r="BC740" s="14">
        <v>26.513000000000002</v>
      </c>
      <c r="BD740" s="14">
        <v>9.4890000000000008</v>
      </c>
      <c r="BE740" s="14">
        <v>6.5880000000000001</v>
      </c>
      <c r="BF740" s="14">
        <v>13.436</v>
      </c>
      <c r="BG740" s="14">
        <v>61.508000000000003</v>
      </c>
      <c r="BH740" s="15">
        <v>3.4717950820792498</v>
      </c>
    </row>
    <row r="741" spans="1:60" ht="15.75" x14ac:dyDescent="0.25">
      <c r="A741" s="21">
        <v>2020</v>
      </c>
      <c r="B741" t="s">
        <v>13</v>
      </c>
      <c r="C741" s="14">
        <v>13.522</v>
      </c>
      <c r="D741" s="14">
        <v>3.0219999999999998</v>
      </c>
      <c r="E741" s="14">
        <v>8.0830000000000002</v>
      </c>
      <c r="F741" s="14">
        <v>8.7620000000000005</v>
      </c>
      <c r="G741" s="14">
        <v>16.152000000000001</v>
      </c>
      <c r="H741" s="14">
        <v>5.3689999999999998</v>
      </c>
      <c r="I741" s="14">
        <v>4.4400000000000004</v>
      </c>
      <c r="J741" s="14">
        <v>4.8879999999999999</v>
      </c>
      <c r="K741" s="14">
        <v>4.5069999999999997</v>
      </c>
      <c r="L741" s="14">
        <v>3.3919999999999999</v>
      </c>
      <c r="M741" s="14">
        <v>3.93</v>
      </c>
      <c r="N741" s="14">
        <v>42.072000000000003</v>
      </c>
      <c r="O741" s="14">
        <v>77.287000000000006</v>
      </c>
      <c r="P741" s="14">
        <v>16.219000000000001</v>
      </c>
      <c r="Q741" s="14">
        <v>45.652999999999999</v>
      </c>
      <c r="R741" s="14">
        <v>105.32599999999999</v>
      </c>
      <c r="S741" s="14">
        <v>89.114000000000004</v>
      </c>
      <c r="T741" s="14">
        <v>96.927999999999997</v>
      </c>
      <c r="U741" s="14">
        <v>21.145</v>
      </c>
      <c r="V741" s="14">
        <v>22.51</v>
      </c>
      <c r="W741" s="14">
        <v>21.852</v>
      </c>
      <c r="X741" s="14">
        <v>21.808</v>
      </c>
      <c r="Y741" s="14">
        <v>2.7749999999999999</v>
      </c>
      <c r="Z741" s="14">
        <v>11.948</v>
      </c>
      <c r="AA741" s="14">
        <v>142.97499999999999</v>
      </c>
      <c r="AB741" s="14">
        <v>104.532</v>
      </c>
      <c r="AC741" s="14">
        <v>123.06100000000001</v>
      </c>
      <c r="AD741" s="14">
        <v>532.52700000000004</v>
      </c>
      <c r="AE741" s="14">
        <v>440.33</v>
      </c>
      <c r="AF741" s="14">
        <v>484.767</v>
      </c>
      <c r="AG741" s="14">
        <v>11.335000000000001</v>
      </c>
      <c r="AH741" s="19">
        <v>7.5363352456018102</v>
      </c>
      <c r="AI741" s="19">
        <v>4.18492263351723</v>
      </c>
      <c r="AJ741" s="19">
        <v>5.8521080847787603</v>
      </c>
      <c r="AK741" s="14">
        <v>6.4960000000000004</v>
      </c>
      <c r="AL741" s="14">
        <v>2.097</v>
      </c>
      <c r="AM741" s="14">
        <v>4.2169999999999996</v>
      </c>
      <c r="AN741" s="14">
        <v>250.81899999999999</v>
      </c>
      <c r="AO741" s="14">
        <v>129.571</v>
      </c>
      <c r="AP741" s="14">
        <v>188.041</v>
      </c>
      <c r="AQ741" s="14">
        <v>0.79500000000000004</v>
      </c>
      <c r="AR741" s="14">
        <v>0.185</v>
      </c>
      <c r="AS741" s="14">
        <v>0.47899999999999998</v>
      </c>
      <c r="AT741" s="14">
        <v>3.4470000000000001</v>
      </c>
      <c r="AU741" s="14">
        <v>0.55500000000000005</v>
      </c>
      <c r="AV741" s="14">
        <v>1.9490000000000001</v>
      </c>
      <c r="AW741" s="14">
        <v>866.40099999999995</v>
      </c>
      <c r="AX741" s="14">
        <v>590.99199999999996</v>
      </c>
      <c r="AY741" s="14">
        <v>723.76400000000001</v>
      </c>
      <c r="AZ741" s="14">
        <v>8.6639999999999997</v>
      </c>
      <c r="BA741" s="14">
        <v>5.91</v>
      </c>
      <c r="BB741" s="14">
        <v>7.2380000000000004</v>
      </c>
      <c r="BC741" s="14">
        <v>6.2039999999999997</v>
      </c>
      <c r="BD741" s="14">
        <v>2.4820000000000002</v>
      </c>
      <c r="BE741" s="14">
        <v>8.7989999999999995</v>
      </c>
      <c r="BF741" s="14">
        <v>10.805999999999999</v>
      </c>
      <c r="BG741" s="14">
        <v>30.875</v>
      </c>
      <c r="BH741" s="15">
        <v>6.0206864611742912</v>
      </c>
    </row>
    <row r="742" spans="1:60" ht="15.75" x14ac:dyDescent="0.25">
      <c r="A742" s="21">
        <v>2020</v>
      </c>
      <c r="B742" t="s">
        <v>14</v>
      </c>
      <c r="C742" s="14">
        <v>16.286999999999999</v>
      </c>
      <c r="D742" s="14">
        <v>4.1959999999999997</v>
      </c>
      <c r="E742" s="14">
        <v>10.156000000000001</v>
      </c>
      <c r="F742" s="14">
        <v>9.1709999999999994</v>
      </c>
      <c r="G742" s="14">
        <v>24.456</v>
      </c>
      <c r="H742" s="14">
        <v>8.6560000000000006</v>
      </c>
      <c r="I742" s="14">
        <v>6.5140000000000002</v>
      </c>
      <c r="J742" s="14">
        <v>7.57</v>
      </c>
      <c r="K742" s="14">
        <v>7.5830000000000002</v>
      </c>
      <c r="L742" s="14">
        <v>5.1230000000000002</v>
      </c>
      <c r="M742" s="14">
        <v>6.335</v>
      </c>
      <c r="N742" s="14">
        <v>58.561</v>
      </c>
      <c r="O742" s="14">
        <v>111.05</v>
      </c>
      <c r="P742" s="14">
        <v>22.346</v>
      </c>
      <c r="Q742" s="14">
        <v>66.069999999999993</v>
      </c>
      <c r="R742" s="14">
        <v>90.638000000000005</v>
      </c>
      <c r="S742" s="14">
        <v>76.355000000000004</v>
      </c>
      <c r="T742" s="14">
        <v>83.406999999999996</v>
      </c>
      <c r="U742" s="14">
        <v>26.23</v>
      </c>
      <c r="V742" s="14">
        <v>26.448</v>
      </c>
      <c r="W742" s="14">
        <v>26.341000000000001</v>
      </c>
      <c r="X742" s="14">
        <v>45.069000000000003</v>
      </c>
      <c r="Y742" s="14">
        <v>5.1689999999999996</v>
      </c>
      <c r="Z742" s="14">
        <v>24.835999999999999</v>
      </c>
      <c r="AA742" s="14">
        <v>124.42700000000001</v>
      </c>
      <c r="AB742" s="14">
        <v>89.313000000000002</v>
      </c>
      <c r="AC742" s="14">
        <v>106.622</v>
      </c>
      <c r="AD742" s="14">
        <v>547.95299999999997</v>
      </c>
      <c r="AE742" s="14">
        <v>454.16699999999997</v>
      </c>
      <c r="AF742" s="14">
        <v>500.50200000000001</v>
      </c>
      <c r="AG742" s="14">
        <v>14.808</v>
      </c>
      <c r="AH742" s="19">
        <v>14.045118960188701</v>
      </c>
      <c r="AI742" s="19">
        <v>3.5860894912015602</v>
      </c>
      <c r="AJ742" s="19">
        <v>8.8952736446035008</v>
      </c>
      <c r="AK742" s="14">
        <v>13.234</v>
      </c>
      <c r="AL742" s="14">
        <v>2.3180000000000001</v>
      </c>
      <c r="AM742" s="14">
        <v>7.6989999999999998</v>
      </c>
      <c r="AN742" s="14">
        <v>227.489</v>
      </c>
      <c r="AO742" s="14">
        <v>144.203</v>
      </c>
      <c r="AP742" s="14">
        <v>185.268</v>
      </c>
      <c r="AQ742" s="14">
        <v>1.5980000000000001</v>
      </c>
      <c r="AR742" s="14">
        <v>0.81100000000000005</v>
      </c>
      <c r="AS742" s="14">
        <v>1.1990000000000001</v>
      </c>
      <c r="AT742" s="14">
        <v>6.8440000000000003</v>
      </c>
      <c r="AU742" s="14">
        <v>1.159</v>
      </c>
      <c r="AV742" s="14">
        <v>3.9609999999999999</v>
      </c>
      <c r="AW742" s="14">
        <v>892.50099999999998</v>
      </c>
      <c r="AX742" s="14">
        <v>626.39499999999998</v>
      </c>
      <c r="AY742" s="14">
        <v>757.68200000000002</v>
      </c>
      <c r="AZ742" s="14">
        <v>8.9250000000000007</v>
      </c>
      <c r="BA742" s="14">
        <v>6.2640000000000002</v>
      </c>
      <c r="BB742" s="14">
        <v>7.577</v>
      </c>
      <c r="BC742" s="14">
        <v>11.865</v>
      </c>
      <c r="BD742" s="14">
        <v>3.629</v>
      </c>
      <c r="BE742" s="14">
        <v>10.952</v>
      </c>
      <c r="BF742" s="14">
        <v>12.916</v>
      </c>
      <c r="BG742" s="14">
        <v>51.365000000000002</v>
      </c>
      <c r="BH742" s="15">
        <v>7.4893955461293746</v>
      </c>
    </row>
    <row r="743" spans="1:60" ht="15.75" x14ac:dyDescent="0.25">
      <c r="A743" s="21">
        <v>2020</v>
      </c>
      <c r="B743" t="s">
        <v>15</v>
      </c>
      <c r="C743" s="14">
        <v>8.1240000000000006</v>
      </c>
      <c r="D743" s="14">
        <v>1.73</v>
      </c>
      <c r="E743" s="14">
        <v>4.8440000000000003</v>
      </c>
      <c r="F743" s="14">
        <v>9.343</v>
      </c>
      <c r="G743" s="14">
        <v>18.285</v>
      </c>
      <c r="H743" s="14">
        <v>5.86</v>
      </c>
      <c r="I743" s="14">
        <v>4.5469999999999997</v>
      </c>
      <c r="J743" s="14">
        <v>5.1870000000000003</v>
      </c>
      <c r="K743" s="14">
        <v>4.7759999999999998</v>
      </c>
      <c r="L743" s="14">
        <v>3.3029999999999999</v>
      </c>
      <c r="M743" s="14">
        <v>4.0199999999999996</v>
      </c>
      <c r="N743" s="14">
        <v>40.631</v>
      </c>
      <c r="O743" s="14">
        <v>77.150000000000006</v>
      </c>
      <c r="P743" s="14">
        <v>16.965</v>
      </c>
      <c r="Q743" s="14">
        <v>46.279000000000003</v>
      </c>
      <c r="R743" s="14">
        <v>174.8</v>
      </c>
      <c r="S743" s="14">
        <v>133.21299999999999</v>
      </c>
      <c r="T743" s="14">
        <v>153.46799999999999</v>
      </c>
      <c r="U743" s="14">
        <v>29.576000000000001</v>
      </c>
      <c r="V743" s="14">
        <v>28.196999999999999</v>
      </c>
      <c r="W743" s="14">
        <v>28.867999999999999</v>
      </c>
      <c r="X743" s="14">
        <v>30.004999999999999</v>
      </c>
      <c r="Y743" s="14">
        <v>4.4219999999999997</v>
      </c>
      <c r="Z743" s="14">
        <v>16.882000000000001</v>
      </c>
      <c r="AA743" s="14">
        <v>152.60900000000001</v>
      </c>
      <c r="AB743" s="14">
        <v>103.976</v>
      </c>
      <c r="AC743" s="14">
        <v>127.663</v>
      </c>
      <c r="AD743" s="14">
        <v>632.74599999999998</v>
      </c>
      <c r="AE743" s="14">
        <v>478.86799999999999</v>
      </c>
      <c r="AF743" s="14">
        <v>553.84400000000005</v>
      </c>
      <c r="AG743" s="14">
        <v>10.637</v>
      </c>
      <c r="AH743" s="19">
        <v>10.845253584568599</v>
      </c>
      <c r="AI743" s="19">
        <v>3.8616131023201001</v>
      </c>
      <c r="AJ743" s="19">
        <v>7.3864339895993103</v>
      </c>
      <c r="AK743" s="14">
        <v>7.7190000000000003</v>
      </c>
      <c r="AL743" s="14">
        <v>2.081</v>
      </c>
      <c r="AM743" s="14">
        <v>4.827</v>
      </c>
      <c r="AN743" s="14">
        <v>380.15300000000002</v>
      </c>
      <c r="AO743" s="14">
        <v>193.57599999999999</v>
      </c>
      <c r="AP743" s="14">
        <v>284.46699999999998</v>
      </c>
      <c r="AQ743" s="14">
        <v>0.60699999999999998</v>
      </c>
      <c r="AR743" s="14">
        <v>0.441</v>
      </c>
      <c r="AS743" s="14">
        <v>0.52200000000000002</v>
      </c>
      <c r="AT743" s="14">
        <v>4.6340000000000003</v>
      </c>
      <c r="AU743" s="14">
        <v>0.65600000000000003</v>
      </c>
      <c r="AV743" s="14">
        <v>2.593</v>
      </c>
      <c r="AW743" s="14">
        <v>1091.1210000000001</v>
      </c>
      <c r="AX743" s="14">
        <v>690.57399999999996</v>
      </c>
      <c r="AY743" s="14">
        <v>885.71</v>
      </c>
      <c r="AZ743" s="14">
        <v>10.911</v>
      </c>
      <c r="BA743" s="14">
        <v>6.9059999999999997</v>
      </c>
      <c r="BB743" s="14">
        <v>8.8569999999999993</v>
      </c>
      <c r="BC743" s="14">
        <v>4.8250000000000002</v>
      </c>
      <c r="BD743" s="14">
        <v>1.8089999999999999</v>
      </c>
      <c r="BE743" s="14">
        <v>12.832000000000001</v>
      </c>
      <c r="BF743" s="14">
        <v>15.02</v>
      </c>
      <c r="BG743" s="14">
        <v>59.545999999999999</v>
      </c>
      <c r="BH743" s="15">
        <v>8.1794682422451999</v>
      </c>
    </row>
    <row r="744" spans="1:60" ht="15.75" x14ac:dyDescent="0.25">
      <c r="A744" s="21">
        <v>2020</v>
      </c>
      <c r="B744" t="s">
        <v>35</v>
      </c>
      <c r="C744" s="14">
        <v>23.358000000000001</v>
      </c>
      <c r="D744" s="14">
        <v>4.6050000000000004</v>
      </c>
      <c r="E744" s="14">
        <v>13.747</v>
      </c>
      <c r="F744" s="14">
        <v>10.505000000000001</v>
      </c>
      <c r="G744" s="14">
        <v>16.765000000000001</v>
      </c>
      <c r="H744" s="14">
        <v>7.008</v>
      </c>
      <c r="I744" s="14">
        <v>5.2110000000000003</v>
      </c>
      <c r="J744" s="14">
        <v>6.0869999999999997</v>
      </c>
      <c r="K744" s="14">
        <v>6.9649999999999999</v>
      </c>
      <c r="L744" s="14">
        <v>4.6050000000000004</v>
      </c>
      <c r="M744" s="14">
        <v>5.7549999999999999</v>
      </c>
      <c r="N744" s="14">
        <v>65.680000000000007</v>
      </c>
      <c r="O744" s="14">
        <v>155.27000000000001</v>
      </c>
      <c r="P744" s="14">
        <v>26.094000000000001</v>
      </c>
      <c r="Q744" s="14">
        <v>89.063000000000002</v>
      </c>
      <c r="R744" s="14">
        <v>121.464</v>
      </c>
      <c r="S744" s="14">
        <v>111.93</v>
      </c>
      <c r="T744" s="14">
        <v>116.577</v>
      </c>
      <c r="U744" s="14">
        <v>22.975999999999999</v>
      </c>
      <c r="V744" s="14">
        <v>25.65</v>
      </c>
      <c r="W744" s="14">
        <v>24.346</v>
      </c>
      <c r="X744" s="14">
        <v>84.558000000000007</v>
      </c>
      <c r="Y744" s="14">
        <v>9.5730000000000004</v>
      </c>
      <c r="Z744" s="14">
        <v>46.125999999999998</v>
      </c>
      <c r="AA744" s="14">
        <v>130.17099999999999</v>
      </c>
      <c r="AB744" s="14">
        <v>99.287000000000006</v>
      </c>
      <c r="AC744" s="14">
        <v>114.342</v>
      </c>
      <c r="AD744" s="14">
        <v>569.90499999999997</v>
      </c>
      <c r="AE744" s="14">
        <v>472.803</v>
      </c>
      <c r="AF744" s="14">
        <v>520.13699999999994</v>
      </c>
      <c r="AG744" s="14">
        <v>16.818000000000001</v>
      </c>
      <c r="AH744" s="19">
        <v>14.1454220109839</v>
      </c>
      <c r="AI744" s="19">
        <v>4.9480105463310498</v>
      </c>
      <c r="AJ744" s="19">
        <v>9.5453750006628706</v>
      </c>
      <c r="AK744" s="14">
        <v>12.996</v>
      </c>
      <c r="AL744" s="14">
        <v>2.7869999999999999</v>
      </c>
      <c r="AM744" s="14">
        <v>7.7640000000000002</v>
      </c>
      <c r="AN744" s="14">
        <v>174.042</v>
      </c>
      <c r="AO744" s="14">
        <v>108.173</v>
      </c>
      <c r="AP744" s="14">
        <v>140.303</v>
      </c>
      <c r="AQ744" s="14">
        <v>0.55200000000000005</v>
      </c>
      <c r="AR744" s="14">
        <v>0.28299999999999997</v>
      </c>
      <c r="AS744" s="14">
        <v>0.41399999999999998</v>
      </c>
      <c r="AT744" s="14">
        <v>2.5910000000000002</v>
      </c>
      <c r="AU744" s="14">
        <v>0.28299999999999997</v>
      </c>
      <c r="AV744" s="14">
        <v>1.4079999999999999</v>
      </c>
      <c r="AW744" s="14">
        <v>907.32899999999995</v>
      </c>
      <c r="AX744" s="14">
        <v>615.95600000000002</v>
      </c>
      <c r="AY744" s="14">
        <v>758.01199999999994</v>
      </c>
      <c r="AZ744" s="14">
        <v>9.0730000000000004</v>
      </c>
      <c r="BA744" s="14">
        <v>6.16</v>
      </c>
      <c r="BB744" s="14">
        <v>7.58</v>
      </c>
      <c r="BC744" s="14">
        <v>12.304</v>
      </c>
      <c r="BD744" s="14">
        <v>6.2640000000000002</v>
      </c>
      <c r="BE744" s="14">
        <v>7.4020000000000001</v>
      </c>
      <c r="BF744" s="14">
        <v>9.6649999999999991</v>
      </c>
      <c r="BG744" s="14">
        <v>53.695999999999998</v>
      </c>
      <c r="BH744" s="15">
        <v>4.5641668158224453</v>
      </c>
    </row>
    <row r="745" spans="1:60" ht="15.75" x14ac:dyDescent="0.25">
      <c r="A745" s="21">
        <v>2020</v>
      </c>
      <c r="B745" t="s">
        <v>16</v>
      </c>
      <c r="C745" s="14">
        <v>17.539000000000001</v>
      </c>
      <c r="D745" s="14">
        <v>4.3540000000000001</v>
      </c>
      <c r="E745" s="14">
        <v>10.734999999999999</v>
      </c>
      <c r="F745" s="14">
        <v>14.465999999999999</v>
      </c>
      <c r="G745" s="14">
        <v>17.52</v>
      </c>
      <c r="H745" s="14">
        <v>7.6349999999999998</v>
      </c>
      <c r="I745" s="14">
        <v>7.9340000000000002</v>
      </c>
      <c r="J745" s="14">
        <v>7.7889999999999997</v>
      </c>
      <c r="K745" s="14">
        <v>6.3959999999999999</v>
      </c>
      <c r="L745" s="14">
        <v>4.0640000000000001</v>
      </c>
      <c r="M745" s="14">
        <v>5.1929999999999996</v>
      </c>
      <c r="N745" s="14">
        <v>49.883000000000003</v>
      </c>
      <c r="O745" s="14">
        <v>142.27000000000001</v>
      </c>
      <c r="P745" s="14">
        <v>23.61</v>
      </c>
      <c r="Q745" s="14">
        <v>81.037999999999997</v>
      </c>
      <c r="R745" s="14">
        <v>141.239</v>
      </c>
      <c r="S745" s="14">
        <v>119.693</v>
      </c>
      <c r="T745" s="14">
        <v>130.12100000000001</v>
      </c>
      <c r="U745" s="14">
        <v>25.585999999999999</v>
      </c>
      <c r="V745" s="14">
        <v>24.673999999999999</v>
      </c>
      <c r="W745" s="14">
        <v>25.114999999999998</v>
      </c>
      <c r="X745" s="14">
        <v>88.313000000000002</v>
      </c>
      <c r="Y745" s="14">
        <v>7.2569999999999997</v>
      </c>
      <c r="Z745" s="14">
        <v>46.485999999999997</v>
      </c>
      <c r="AA745" s="14">
        <v>174.87200000000001</v>
      </c>
      <c r="AB745" s="14">
        <v>127.047</v>
      </c>
      <c r="AC745" s="14">
        <v>150.19300000000001</v>
      </c>
      <c r="AD745" s="14">
        <v>686.90099999999995</v>
      </c>
      <c r="AE745" s="14">
        <v>544.66800000000001</v>
      </c>
      <c r="AF745" s="14">
        <v>613.505</v>
      </c>
      <c r="AG745" s="14">
        <v>14.031000000000001</v>
      </c>
      <c r="AH745" s="19">
        <v>13.0205696065184</v>
      </c>
      <c r="AI745" s="19">
        <v>2.9204754534038102</v>
      </c>
      <c r="AJ745" s="19">
        <v>7.9939885206324801</v>
      </c>
      <c r="AK745" s="14">
        <v>9.1820000000000004</v>
      </c>
      <c r="AL745" s="14">
        <v>1.645</v>
      </c>
      <c r="AM745" s="14">
        <v>5.2930000000000001</v>
      </c>
      <c r="AN745" s="14">
        <v>293.31</v>
      </c>
      <c r="AO745" s="14">
        <v>149.786</v>
      </c>
      <c r="AP745" s="14">
        <v>219.298</v>
      </c>
      <c r="AQ745" s="14">
        <v>1.651</v>
      </c>
      <c r="AR745" s="14">
        <v>0.58099999999999996</v>
      </c>
      <c r="AS745" s="14">
        <v>1.0980000000000001</v>
      </c>
      <c r="AT745" s="14">
        <v>7.3250000000000002</v>
      </c>
      <c r="AU745" s="14">
        <v>0.96799999999999997</v>
      </c>
      <c r="AV745" s="14">
        <v>4.0439999999999996</v>
      </c>
      <c r="AW745" s="14">
        <v>1130.7349999999999</v>
      </c>
      <c r="AX745" s="14">
        <v>723.87</v>
      </c>
      <c r="AY745" s="14">
        <v>920.83199999999999</v>
      </c>
      <c r="AZ745" s="14">
        <v>11.307</v>
      </c>
      <c r="BA745" s="14">
        <v>7.2389999999999999</v>
      </c>
      <c r="BB745" s="14">
        <v>9.2080000000000002</v>
      </c>
      <c r="BC745" s="14">
        <v>9.3040000000000003</v>
      </c>
      <c r="BD745" s="14">
        <v>4.6520000000000001</v>
      </c>
      <c r="BE745" s="14">
        <v>9.0050000000000008</v>
      </c>
      <c r="BF745" s="14">
        <v>11.198</v>
      </c>
      <c r="BG745" s="14">
        <v>61.569000000000003</v>
      </c>
      <c r="BH745" s="15">
        <v>5.5412321545388084</v>
      </c>
    </row>
    <row r="746" spans="1:60" ht="15.75" x14ac:dyDescent="0.25">
      <c r="A746" s="21">
        <v>2020</v>
      </c>
      <c r="B746" t="s">
        <v>17</v>
      </c>
      <c r="C746" s="14">
        <v>18.303999999999998</v>
      </c>
      <c r="D746" s="14">
        <v>6.1920000000000002</v>
      </c>
      <c r="E746" s="14">
        <v>12.214</v>
      </c>
      <c r="F746" s="14">
        <v>12.834</v>
      </c>
      <c r="G746" s="14">
        <v>19.809000000000001</v>
      </c>
      <c r="H746" s="14">
        <v>6.101</v>
      </c>
      <c r="I746" s="14">
        <v>5.3979999999999997</v>
      </c>
      <c r="J746" s="14">
        <v>5.7480000000000002</v>
      </c>
      <c r="K746" s="14">
        <v>10.436999999999999</v>
      </c>
      <c r="L746" s="14">
        <v>5.8739999999999997</v>
      </c>
      <c r="M746" s="14">
        <v>8.1419999999999995</v>
      </c>
      <c r="N746" s="14">
        <v>73.040999999999997</v>
      </c>
      <c r="O746" s="14">
        <v>100.672</v>
      </c>
      <c r="P746" s="14">
        <v>25.084</v>
      </c>
      <c r="Q746" s="14">
        <v>62.664999999999999</v>
      </c>
      <c r="R746" s="14">
        <v>82.207999999999998</v>
      </c>
      <c r="S746" s="14">
        <v>78.903999999999996</v>
      </c>
      <c r="T746" s="14">
        <v>80.546999999999997</v>
      </c>
      <c r="U746" s="14">
        <v>26.332000000000001</v>
      </c>
      <c r="V746" s="14">
        <v>26.353999999999999</v>
      </c>
      <c r="W746" s="14">
        <v>26.343</v>
      </c>
      <c r="X746" s="14">
        <v>27.456</v>
      </c>
      <c r="Y746" s="14">
        <v>3.4929999999999999</v>
      </c>
      <c r="Z746" s="14">
        <v>15.407</v>
      </c>
      <c r="AA746" s="14">
        <v>118.655</v>
      </c>
      <c r="AB746" s="14">
        <v>73.665000000000006</v>
      </c>
      <c r="AC746" s="14">
        <v>96.033000000000001</v>
      </c>
      <c r="AD746" s="14">
        <v>509.94400000000002</v>
      </c>
      <c r="AE746" s="14">
        <v>412.14400000000001</v>
      </c>
      <c r="AF746" s="14">
        <v>460.84800000000001</v>
      </c>
      <c r="AG746" s="14">
        <v>19.588999999999999</v>
      </c>
      <c r="AH746" s="19">
        <v>9.9604299283754507</v>
      </c>
      <c r="AI746" s="19">
        <v>4.1756752994887103</v>
      </c>
      <c r="AJ746" s="19">
        <v>7.1034444831442096</v>
      </c>
      <c r="AK746" s="14">
        <v>11.882</v>
      </c>
      <c r="AL746" s="14">
        <v>2.6989999999999998</v>
      </c>
      <c r="AM746" s="14">
        <v>7.2640000000000002</v>
      </c>
      <c r="AN746" s="14">
        <v>201.184</v>
      </c>
      <c r="AO746" s="14">
        <v>124.46899999999999</v>
      </c>
      <c r="AP746" s="14">
        <v>162.61000000000001</v>
      </c>
      <c r="AQ746" s="14">
        <v>4.8170000000000002</v>
      </c>
      <c r="AR746" s="14">
        <v>1.746</v>
      </c>
      <c r="AS746" s="14">
        <v>3.2730000000000001</v>
      </c>
      <c r="AT746" s="14">
        <v>6.9039999999999999</v>
      </c>
      <c r="AU746" s="14">
        <v>2.6989999999999998</v>
      </c>
      <c r="AV746" s="14">
        <v>4.79</v>
      </c>
      <c r="AW746" s="14">
        <v>819.50800000000004</v>
      </c>
      <c r="AX746" s="14">
        <v>572.01599999999996</v>
      </c>
      <c r="AY746" s="14">
        <v>695.14400000000001</v>
      </c>
      <c r="AZ746" s="14">
        <v>8.1950000000000003</v>
      </c>
      <c r="BA746" s="14">
        <v>5.72</v>
      </c>
      <c r="BB746" s="14">
        <v>6.9509999999999996</v>
      </c>
      <c r="BC746" s="14">
        <v>8.7959999999999994</v>
      </c>
      <c r="BD746" s="14">
        <v>6.8419999999999996</v>
      </c>
      <c r="BE746" s="14">
        <v>7.8789999999999996</v>
      </c>
      <c r="BF746" s="14">
        <v>10.525</v>
      </c>
      <c r="BG746" s="14">
        <v>74.769000000000005</v>
      </c>
      <c r="BH746" s="15">
        <v>4.946224190487146</v>
      </c>
    </row>
    <row r="747" spans="1:60" ht="15.75" x14ac:dyDescent="0.25">
      <c r="A747" s="21">
        <v>2020</v>
      </c>
      <c r="B747" t="s">
        <v>18</v>
      </c>
      <c r="C747" s="14">
        <v>12.858000000000001</v>
      </c>
      <c r="D747" s="14">
        <v>3.5</v>
      </c>
      <c r="E747" s="14">
        <v>8.1950000000000003</v>
      </c>
      <c r="F747" s="14">
        <v>8.8740000000000006</v>
      </c>
      <c r="G747" s="14">
        <v>27.143000000000001</v>
      </c>
      <c r="H747" s="14">
        <v>9.0109999999999992</v>
      </c>
      <c r="I747" s="14">
        <v>5.8449999999999998</v>
      </c>
      <c r="J747" s="14">
        <v>7.4329999999999998</v>
      </c>
      <c r="K747" s="14">
        <v>7.8970000000000002</v>
      </c>
      <c r="L747" s="14">
        <v>3.67</v>
      </c>
      <c r="M747" s="14">
        <v>5.7910000000000004</v>
      </c>
      <c r="N747" s="14">
        <v>35.68</v>
      </c>
      <c r="O747" s="14">
        <v>63.448</v>
      </c>
      <c r="P747" s="14">
        <v>13.795999999999999</v>
      </c>
      <c r="Q747" s="14">
        <v>38.707000000000001</v>
      </c>
      <c r="R747" s="14">
        <v>76.171000000000006</v>
      </c>
      <c r="S747" s="14">
        <v>65.989000000000004</v>
      </c>
      <c r="T747" s="14">
        <v>71.097999999999999</v>
      </c>
      <c r="U747" s="14">
        <v>15.827999999999999</v>
      </c>
      <c r="V747" s="14">
        <v>19.029</v>
      </c>
      <c r="W747" s="14">
        <v>17.422999999999998</v>
      </c>
      <c r="X747" s="14">
        <v>25.513999999999999</v>
      </c>
      <c r="Y747" s="14">
        <v>2.956</v>
      </c>
      <c r="Z747" s="14">
        <v>14.273999999999999</v>
      </c>
      <c r="AA747" s="14">
        <v>144.37799999999999</v>
      </c>
      <c r="AB747" s="14">
        <v>97.488</v>
      </c>
      <c r="AC747" s="14">
        <v>121.01300000000001</v>
      </c>
      <c r="AD747" s="14">
        <v>485.44400000000002</v>
      </c>
      <c r="AE747" s="14">
        <v>403.13799999999998</v>
      </c>
      <c r="AF747" s="14">
        <v>444.51600000000002</v>
      </c>
      <c r="AG747" s="14">
        <v>9.2469999999999999</v>
      </c>
      <c r="AH747" s="19">
        <v>8.8365578851551501</v>
      </c>
      <c r="AI747" s="19">
        <v>3.7106011875929501</v>
      </c>
      <c r="AJ747" s="19">
        <v>6.3427350556623798</v>
      </c>
      <c r="AK747" s="14">
        <v>10.057</v>
      </c>
      <c r="AL747" s="14">
        <v>1.8009999999999999</v>
      </c>
      <c r="AM747" s="14">
        <v>5.9429999999999996</v>
      </c>
      <c r="AN747" s="14">
        <v>282.44499999999999</v>
      </c>
      <c r="AO747" s="14">
        <v>181.07900000000001</v>
      </c>
      <c r="AP747" s="14">
        <v>231.935</v>
      </c>
      <c r="AQ747" s="14">
        <v>4.8259999999999996</v>
      </c>
      <c r="AR747" s="14">
        <v>1.6990000000000001</v>
      </c>
      <c r="AS747" s="14">
        <v>3.2679999999999998</v>
      </c>
      <c r="AT747" s="14">
        <v>5.9740000000000002</v>
      </c>
      <c r="AU747" s="14">
        <v>0.81599999999999995</v>
      </c>
      <c r="AV747" s="14">
        <v>3.403</v>
      </c>
      <c r="AW747" s="14">
        <v>834.23900000000003</v>
      </c>
      <c r="AX747" s="14">
        <v>601.24099999999999</v>
      </c>
      <c r="AY747" s="14">
        <v>718.22199999999998</v>
      </c>
      <c r="AZ747" s="14">
        <v>8.3420000000000005</v>
      </c>
      <c r="BA747" s="14">
        <v>6.0119999999999996</v>
      </c>
      <c r="BB747" s="14">
        <v>7.1820000000000004</v>
      </c>
      <c r="BC747" s="14">
        <v>5.1070000000000002</v>
      </c>
      <c r="BD747" s="14">
        <v>1.226</v>
      </c>
      <c r="BE747" s="14">
        <v>9.1069999999999993</v>
      </c>
      <c r="BF747" s="14">
        <v>14.872</v>
      </c>
      <c r="BG747" s="14">
        <v>42.841000000000001</v>
      </c>
      <c r="BH747" s="15">
        <v>6.0589740137336747</v>
      </c>
    </row>
    <row r="748" spans="1:60" ht="15.75" x14ac:dyDescent="0.25">
      <c r="A748" s="21">
        <v>2020</v>
      </c>
      <c r="B748" t="s">
        <v>19</v>
      </c>
      <c r="C748" s="14">
        <v>15.869</v>
      </c>
      <c r="D748" s="14">
        <v>2.742</v>
      </c>
      <c r="E748" s="14">
        <v>9.0380000000000003</v>
      </c>
      <c r="F748" s="14">
        <v>12.254</v>
      </c>
      <c r="G748" s="14">
        <v>13.471</v>
      </c>
      <c r="H748" s="14">
        <v>4.0170000000000003</v>
      </c>
      <c r="I748" s="14">
        <v>3.0169999999999999</v>
      </c>
      <c r="J748" s="14">
        <v>3.496</v>
      </c>
      <c r="K748" s="14">
        <v>3.8180000000000001</v>
      </c>
      <c r="L748" s="14">
        <v>2.2400000000000002</v>
      </c>
      <c r="M748" s="14">
        <v>2.9969999999999999</v>
      </c>
      <c r="N748" s="14">
        <v>41.526000000000003</v>
      </c>
      <c r="O748" s="14">
        <v>90.353999999999999</v>
      </c>
      <c r="P748" s="14">
        <v>17.504999999999999</v>
      </c>
      <c r="Q748" s="14">
        <v>52.444000000000003</v>
      </c>
      <c r="R748" s="14">
        <v>125.51300000000001</v>
      </c>
      <c r="S748" s="14">
        <v>116.137</v>
      </c>
      <c r="T748" s="14">
        <v>120.634</v>
      </c>
      <c r="U748" s="14">
        <v>38.036000000000001</v>
      </c>
      <c r="V748" s="14">
        <v>39.991999999999997</v>
      </c>
      <c r="W748" s="14">
        <v>39.054000000000002</v>
      </c>
      <c r="X748" s="14">
        <v>37.341999999999999</v>
      </c>
      <c r="Y748" s="14">
        <v>5.0279999999999996</v>
      </c>
      <c r="Z748" s="14">
        <v>20.526</v>
      </c>
      <c r="AA748" s="14">
        <v>126.55500000000001</v>
      </c>
      <c r="AB748" s="14">
        <v>96.483999999999995</v>
      </c>
      <c r="AC748" s="14">
        <v>110.90600000000001</v>
      </c>
      <c r="AD748" s="14">
        <v>614.673</v>
      </c>
      <c r="AE748" s="14">
        <v>498.23399999999998</v>
      </c>
      <c r="AF748" s="14">
        <v>554.12800000000004</v>
      </c>
      <c r="AG748" s="14">
        <v>10.86</v>
      </c>
      <c r="AH748" s="19">
        <v>10.859350527305001</v>
      </c>
      <c r="AI748" s="19">
        <v>3.2299306910705901</v>
      </c>
      <c r="AJ748" s="19">
        <v>6.9799668109421296</v>
      </c>
      <c r="AK748" s="14">
        <v>8.9260000000000002</v>
      </c>
      <c r="AL748" s="14">
        <v>1.554</v>
      </c>
      <c r="AM748" s="14">
        <v>5.09</v>
      </c>
      <c r="AN748" s="14">
        <v>198.858</v>
      </c>
      <c r="AO748" s="14">
        <v>113.075</v>
      </c>
      <c r="AP748" s="14">
        <v>154.26499999999999</v>
      </c>
      <c r="AQ748" s="14">
        <v>2.5790000000000002</v>
      </c>
      <c r="AR748" s="14">
        <v>1.417</v>
      </c>
      <c r="AS748" s="14">
        <v>1.974</v>
      </c>
      <c r="AT748" s="14">
        <v>4.0170000000000003</v>
      </c>
      <c r="AU748" s="14">
        <v>0.73099999999999998</v>
      </c>
      <c r="AV748" s="14">
        <v>2.3069999999999999</v>
      </c>
      <c r="AW748" s="14">
        <v>932.101</v>
      </c>
      <c r="AX748" s="14">
        <v>652.30700000000002</v>
      </c>
      <c r="AY748" s="14">
        <v>786.596</v>
      </c>
      <c r="AZ748" s="14">
        <v>9.3209999999999997</v>
      </c>
      <c r="BA748" s="14">
        <v>6.5229999999999997</v>
      </c>
      <c r="BB748" s="14">
        <v>7.8659999999999997</v>
      </c>
      <c r="BC748" s="14">
        <v>17.026</v>
      </c>
      <c r="BD748" s="14">
        <v>7.8579999999999997</v>
      </c>
      <c r="BE748" s="14">
        <v>9.2490000000000006</v>
      </c>
      <c r="BF748" s="14">
        <v>12.147</v>
      </c>
      <c r="BG748" s="14">
        <v>76.019000000000005</v>
      </c>
      <c r="BH748" s="15">
        <v>5.6064109467549335</v>
      </c>
    </row>
    <row r="749" spans="1:60" ht="15.75" x14ac:dyDescent="0.25">
      <c r="A749" s="21">
        <v>2020</v>
      </c>
      <c r="B749" t="s">
        <v>20</v>
      </c>
      <c r="C749" s="14">
        <v>11.762</v>
      </c>
      <c r="D749" s="14">
        <v>2.274</v>
      </c>
      <c r="E749" s="14">
        <v>6.8449999999999998</v>
      </c>
      <c r="F749" s="14">
        <v>11.039</v>
      </c>
      <c r="G749" s="14">
        <v>17.434999999999999</v>
      </c>
      <c r="H749" s="14">
        <v>4.0860000000000003</v>
      </c>
      <c r="I749" s="14">
        <v>3.9140000000000001</v>
      </c>
      <c r="J749" s="14">
        <v>3.9969999999999999</v>
      </c>
      <c r="K749" s="14">
        <v>3.3119999999999998</v>
      </c>
      <c r="L749" s="14">
        <v>2.4180000000000001</v>
      </c>
      <c r="M749" s="14">
        <v>2.8490000000000002</v>
      </c>
      <c r="N749" s="14">
        <v>41.302999999999997</v>
      </c>
      <c r="O749" s="14">
        <v>74.346999999999994</v>
      </c>
      <c r="P749" s="14">
        <v>14.938000000000001</v>
      </c>
      <c r="Q749" s="14">
        <v>43.563000000000002</v>
      </c>
      <c r="R749" s="14">
        <v>158.53700000000001</v>
      </c>
      <c r="S749" s="14">
        <v>141.376</v>
      </c>
      <c r="T749" s="14">
        <v>149.64500000000001</v>
      </c>
      <c r="U749" s="14">
        <v>24.638000000000002</v>
      </c>
      <c r="V749" s="14">
        <v>26.22</v>
      </c>
      <c r="W749" s="14">
        <v>25.457999999999998</v>
      </c>
      <c r="X749" s="14">
        <v>24.111999999999998</v>
      </c>
      <c r="Y749" s="14">
        <v>2.9929999999999999</v>
      </c>
      <c r="Z749" s="14">
        <v>13.169</v>
      </c>
      <c r="AA749" s="14">
        <v>160.54900000000001</v>
      </c>
      <c r="AB749" s="14">
        <v>123.905</v>
      </c>
      <c r="AC749" s="14">
        <v>141.56100000000001</v>
      </c>
      <c r="AD749" s="14">
        <v>646.654</v>
      </c>
      <c r="AE749" s="14">
        <v>534.649</v>
      </c>
      <c r="AF749" s="14">
        <v>588.69100000000003</v>
      </c>
      <c r="AG749" s="14">
        <v>9.75</v>
      </c>
      <c r="AH749" s="19">
        <v>12.0349061400126</v>
      </c>
      <c r="AI749" s="19">
        <v>3.8341337427426798</v>
      </c>
      <c r="AJ749" s="19">
        <v>7.9271745996981098</v>
      </c>
      <c r="AK749" s="14">
        <v>8.2949999999999999</v>
      </c>
      <c r="AL749" s="14">
        <v>1.9570000000000001</v>
      </c>
      <c r="AM749" s="14">
        <v>5.0110000000000001</v>
      </c>
      <c r="AN749" s="14">
        <v>268.32499999999999</v>
      </c>
      <c r="AO749" s="14">
        <v>146.643</v>
      </c>
      <c r="AP749" s="14">
        <v>205.31800000000001</v>
      </c>
      <c r="AQ749" s="14">
        <v>0.99</v>
      </c>
      <c r="AR749" s="14">
        <v>0.374</v>
      </c>
      <c r="AS749" s="14">
        <v>0.67100000000000004</v>
      </c>
      <c r="AT749" s="14">
        <v>3.59</v>
      </c>
      <c r="AU749" s="14">
        <v>0.51800000000000002</v>
      </c>
      <c r="AV749" s="14">
        <v>1.998</v>
      </c>
      <c r="AW749" s="14">
        <v>998.98299999999995</v>
      </c>
      <c r="AX749" s="14">
        <v>704.05799999999999</v>
      </c>
      <c r="AY749" s="14">
        <v>846.28099999999995</v>
      </c>
      <c r="AZ749" s="14">
        <v>9.99</v>
      </c>
      <c r="BA749" s="14">
        <v>7.0410000000000004</v>
      </c>
      <c r="BB749" s="14">
        <v>8.4629999999999992</v>
      </c>
      <c r="BC749" s="14">
        <v>14.75</v>
      </c>
      <c r="BD749" s="14">
        <v>6.484</v>
      </c>
      <c r="BE749" s="14">
        <v>13.62</v>
      </c>
      <c r="BF749" s="14">
        <v>15.925000000000001</v>
      </c>
      <c r="BG749" s="14">
        <v>47.027999999999999</v>
      </c>
      <c r="BH749" s="15">
        <v>8.6770496187077555</v>
      </c>
    </row>
    <row r="750" spans="1:60" ht="15.75" x14ac:dyDescent="0.25">
      <c r="A750" s="21">
        <v>2020</v>
      </c>
      <c r="B750" t="s">
        <v>30</v>
      </c>
      <c r="C750" s="14">
        <v>16.686</v>
      </c>
      <c r="D750" s="14">
        <v>1.6220000000000001</v>
      </c>
      <c r="E750" s="14">
        <v>9.0090000000000003</v>
      </c>
      <c r="F750" s="14">
        <v>8.4979999999999993</v>
      </c>
      <c r="G750" s="14">
        <v>18.946000000000002</v>
      </c>
      <c r="H750" s="14">
        <v>5.6459999999999999</v>
      </c>
      <c r="I750" s="14">
        <v>4.3789999999999996</v>
      </c>
      <c r="J750" s="14">
        <v>5</v>
      </c>
      <c r="K750" s="14">
        <v>5.056</v>
      </c>
      <c r="L750" s="14">
        <v>3.4870000000000001</v>
      </c>
      <c r="M750" s="14">
        <v>4.2569999999999997</v>
      </c>
      <c r="N750" s="14">
        <v>42.651000000000003</v>
      </c>
      <c r="O750" s="14">
        <v>71.968000000000004</v>
      </c>
      <c r="P750" s="14">
        <v>13.38</v>
      </c>
      <c r="Q750" s="14">
        <v>42.110999999999997</v>
      </c>
      <c r="R750" s="14">
        <v>86.968000000000004</v>
      </c>
      <c r="S750" s="14">
        <v>69.171000000000006</v>
      </c>
      <c r="T750" s="14">
        <v>77.897999999999996</v>
      </c>
      <c r="U750" s="14">
        <v>13.146000000000001</v>
      </c>
      <c r="V750" s="14">
        <v>13.948</v>
      </c>
      <c r="W750" s="14">
        <v>13.555</v>
      </c>
      <c r="X750" s="14">
        <v>19.550999999999998</v>
      </c>
      <c r="Y750" s="14">
        <v>2.5950000000000002</v>
      </c>
      <c r="Z750" s="14">
        <v>10.91</v>
      </c>
      <c r="AA750" s="14">
        <v>101.88500000000001</v>
      </c>
      <c r="AB750" s="14">
        <v>73.793000000000006</v>
      </c>
      <c r="AC750" s="14">
        <v>87.569000000000003</v>
      </c>
      <c r="AD750" s="14">
        <v>455.995</v>
      </c>
      <c r="AE750" s="14">
        <v>367.423</v>
      </c>
      <c r="AF750" s="14">
        <v>410.899</v>
      </c>
      <c r="AG750" s="14">
        <v>10.028</v>
      </c>
      <c r="AH750" s="19">
        <v>16.6055521687306</v>
      </c>
      <c r="AI750" s="19">
        <v>4.1875364955437604</v>
      </c>
      <c r="AJ750" s="19">
        <v>10.4662784559134</v>
      </c>
      <c r="AK750" s="14">
        <v>14.494999999999999</v>
      </c>
      <c r="AL750" s="14">
        <v>2.2709999999999999</v>
      </c>
      <c r="AM750" s="14">
        <v>8.2650000000000006</v>
      </c>
      <c r="AN750" s="14">
        <v>211.101</v>
      </c>
      <c r="AO750" s="14">
        <v>118.798</v>
      </c>
      <c r="AP750" s="14">
        <v>164.10300000000001</v>
      </c>
      <c r="AQ750" s="14">
        <v>1.601</v>
      </c>
      <c r="AR750" s="14">
        <v>0.64900000000000002</v>
      </c>
      <c r="AS750" s="14">
        <v>1.1160000000000001</v>
      </c>
      <c r="AT750" s="14">
        <v>4.9720000000000004</v>
      </c>
      <c r="AU750" s="14">
        <v>0.48699999999999999</v>
      </c>
      <c r="AV750" s="14">
        <v>2.6859999999999999</v>
      </c>
      <c r="AW750" s="14">
        <v>746.31100000000004</v>
      </c>
      <c r="AX750" s="14">
        <v>507.30500000000001</v>
      </c>
      <c r="AY750" s="14">
        <v>624.59199999999998</v>
      </c>
      <c r="AZ750" s="14">
        <v>7.4630000000000001</v>
      </c>
      <c r="BA750" s="14">
        <v>5.0730000000000004</v>
      </c>
      <c r="BB750" s="14">
        <v>6.2460000000000004</v>
      </c>
      <c r="BC750" s="14">
        <v>13.349</v>
      </c>
      <c r="BD750" s="14">
        <v>7.4160000000000004</v>
      </c>
      <c r="BE750" s="14">
        <v>9.5060000000000002</v>
      </c>
      <c r="BF750" s="14">
        <v>15.967000000000001</v>
      </c>
      <c r="BG750" s="14">
        <v>25.616</v>
      </c>
      <c r="BH750" s="15">
        <v>5.9201912677178798</v>
      </c>
    </row>
    <row r="751" spans="1:60" ht="15.75" x14ac:dyDescent="0.25">
      <c r="A751" s="21">
        <v>2020</v>
      </c>
      <c r="B751" t="s">
        <v>21</v>
      </c>
      <c r="C751" s="14">
        <v>9.1739999999999995</v>
      </c>
      <c r="D751" s="14">
        <v>1.4910000000000001</v>
      </c>
      <c r="E751" s="14">
        <v>5.3730000000000002</v>
      </c>
      <c r="F751" s="14">
        <v>9.1530000000000005</v>
      </c>
      <c r="G751" s="14">
        <v>11.207000000000001</v>
      </c>
      <c r="H751" s="14">
        <v>2.919</v>
      </c>
      <c r="I751" s="14">
        <v>2.7690000000000001</v>
      </c>
      <c r="J751" s="14">
        <v>2.8450000000000002</v>
      </c>
      <c r="K751" s="14">
        <v>3.544</v>
      </c>
      <c r="L751" s="14">
        <v>2.6619999999999999</v>
      </c>
      <c r="M751" s="14">
        <v>3.1080000000000001</v>
      </c>
      <c r="N751" s="14">
        <v>25.456</v>
      </c>
      <c r="O751" s="14">
        <v>108.20699999999999</v>
      </c>
      <c r="P751" s="14">
        <v>19.914999999999999</v>
      </c>
      <c r="Q751" s="14">
        <v>64.533000000000001</v>
      </c>
      <c r="R751" s="14">
        <v>70.052999999999997</v>
      </c>
      <c r="S751" s="14">
        <v>63.792999999999999</v>
      </c>
      <c r="T751" s="14">
        <v>66.956999999999994</v>
      </c>
      <c r="U751" s="14">
        <v>11.78</v>
      </c>
      <c r="V751" s="14">
        <v>13.206</v>
      </c>
      <c r="W751" s="14">
        <v>12.484999999999999</v>
      </c>
      <c r="X751" s="14">
        <v>53.27</v>
      </c>
      <c r="Y751" s="14">
        <v>6.39</v>
      </c>
      <c r="Z751" s="14">
        <v>30.08</v>
      </c>
      <c r="AA751" s="14">
        <v>63.59</v>
      </c>
      <c r="AB751" s="14">
        <v>34.932000000000002</v>
      </c>
      <c r="AC751" s="14">
        <v>49.414000000000001</v>
      </c>
      <c r="AD751" s="14">
        <v>330.25</v>
      </c>
      <c r="AE751" s="14">
        <v>264.75799999999998</v>
      </c>
      <c r="AF751" s="14">
        <v>297.90699999999998</v>
      </c>
      <c r="AG751" s="14">
        <v>5.3170000000000002</v>
      </c>
      <c r="AH751" s="19">
        <v>16.077941346541699</v>
      </c>
      <c r="AI751" s="19">
        <v>5.8952705192259502</v>
      </c>
      <c r="AJ751" s="19">
        <v>11.098651153539</v>
      </c>
      <c r="AK751" s="14">
        <v>14.073</v>
      </c>
      <c r="AL751" s="14">
        <v>4.3659999999999997</v>
      </c>
      <c r="AM751" s="14">
        <v>9.2720000000000002</v>
      </c>
      <c r="AN751" s="14">
        <v>271.76900000000001</v>
      </c>
      <c r="AO751" s="14">
        <v>141.751</v>
      </c>
      <c r="AP751" s="14">
        <v>207.45500000000001</v>
      </c>
      <c r="AQ751" s="14">
        <v>2.919</v>
      </c>
      <c r="AR751" s="14">
        <v>1.0649999999999999</v>
      </c>
      <c r="AS751" s="14">
        <v>2.0019999999999998</v>
      </c>
      <c r="AT751" s="14">
        <v>16.158000000000001</v>
      </c>
      <c r="AU751" s="14">
        <v>3.94</v>
      </c>
      <c r="AV751" s="14">
        <v>10.115</v>
      </c>
      <c r="AW751" s="14">
        <v>722.11</v>
      </c>
      <c r="AX751" s="14">
        <v>433.98700000000002</v>
      </c>
      <c r="AY751" s="14">
        <v>579.64200000000005</v>
      </c>
      <c r="AZ751" s="14">
        <v>7.2210000000000001</v>
      </c>
      <c r="BA751" s="14">
        <v>4.34</v>
      </c>
      <c r="BB751" s="14">
        <v>5.7960000000000003</v>
      </c>
      <c r="BC751" s="14">
        <v>7.375</v>
      </c>
      <c r="BD751" s="14">
        <v>6.76</v>
      </c>
      <c r="BE751" s="14">
        <v>7.8259999999999996</v>
      </c>
      <c r="BF751" s="14">
        <v>9.532</v>
      </c>
      <c r="BG751" s="14">
        <v>70.040999999999997</v>
      </c>
      <c r="BH751" s="15">
        <v>5.0246665448565686</v>
      </c>
    </row>
    <row r="752" spans="1:60" ht="15.75" x14ac:dyDescent="0.25">
      <c r="A752" s="21">
        <v>2020</v>
      </c>
      <c r="B752" t="s">
        <v>22</v>
      </c>
      <c r="C752" s="14">
        <v>15.06</v>
      </c>
      <c r="D752" s="14">
        <v>4.0119999999999996</v>
      </c>
      <c r="E752" s="14">
        <v>9.4019999999999992</v>
      </c>
      <c r="F752" s="14">
        <v>11.654</v>
      </c>
      <c r="G752" s="14">
        <v>20.81</v>
      </c>
      <c r="H752" s="14">
        <v>5.6390000000000002</v>
      </c>
      <c r="I752" s="14">
        <v>3.74</v>
      </c>
      <c r="J752" s="14">
        <v>4.6660000000000004</v>
      </c>
      <c r="K752" s="14">
        <v>6.3520000000000003</v>
      </c>
      <c r="L752" s="14">
        <v>4.6239999999999997</v>
      </c>
      <c r="M752" s="14">
        <v>5.4669999999999996</v>
      </c>
      <c r="N752" s="14">
        <v>46.887999999999998</v>
      </c>
      <c r="O752" s="14">
        <v>112.77200000000001</v>
      </c>
      <c r="P752" s="14">
        <v>21.827000000000002</v>
      </c>
      <c r="Q752" s="14">
        <v>66.266999999999996</v>
      </c>
      <c r="R752" s="14">
        <v>115.05500000000001</v>
      </c>
      <c r="S752" s="14">
        <v>110.021</v>
      </c>
      <c r="T752" s="14">
        <v>112.477</v>
      </c>
      <c r="U752" s="14">
        <v>29.478000000000002</v>
      </c>
      <c r="V752" s="14">
        <v>36.311</v>
      </c>
      <c r="W752" s="14">
        <v>32.976999999999997</v>
      </c>
      <c r="X752" s="14">
        <v>47.606999999999999</v>
      </c>
      <c r="Y752" s="14">
        <v>4.0119999999999996</v>
      </c>
      <c r="Z752" s="14">
        <v>25.350999999999999</v>
      </c>
      <c r="AA752" s="14">
        <v>151.1</v>
      </c>
      <c r="AB752" s="14">
        <v>105.39700000000001</v>
      </c>
      <c r="AC752" s="14">
        <v>127.69499999999999</v>
      </c>
      <c r="AD752" s="14">
        <v>608.39499999999998</v>
      </c>
      <c r="AE752" s="14">
        <v>501.75599999999997</v>
      </c>
      <c r="AF752" s="14">
        <v>553.78399999999999</v>
      </c>
      <c r="AG752" s="14">
        <v>12.419</v>
      </c>
      <c r="AH752" s="19">
        <v>17.296345360844999</v>
      </c>
      <c r="AI752" s="19">
        <v>4.9177457840165397</v>
      </c>
      <c r="AJ752" s="19">
        <v>11.1095708461265</v>
      </c>
      <c r="AK752" s="14">
        <v>15.56</v>
      </c>
      <c r="AL752" s="14">
        <v>2.72</v>
      </c>
      <c r="AM752" s="14">
        <v>8.984</v>
      </c>
      <c r="AN752" s="14">
        <v>268.08199999999999</v>
      </c>
      <c r="AO752" s="14">
        <v>174.483</v>
      </c>
      <c r="AP752" s="14">
        <v>220.18299999999999</v>
      </c>
      <c r="AQ752" s="14">
        <v>2.2839999999999998</v>
      </c>
      <c r="AR752" s="14">
        <v>1.1559999999999999</v>
      </c>
      <c r="AS752" s="14">
        <v>1.706</v>
      </c>
      <c r="AT752" s="14">
        <v>4.0679999999999996</v>
      </c>
      <c r="AU752" s="14">
        <v>0.34</v>
      </c>
      <c r="AV752" s="14">
        <v>2.1589999999999998</v>
      </c>
      <c r="AW752" s="14">
        <v>1000.954</v>
      </c>
      <c r="AX752" s="14">
        <v>707.178</v>
      </c>
      <c r="AY752" s="14">
        <v>850.61199999999997</v>
      </c>
      <c r="AZ752" s="14">
        <v>10.01</v>
      </c>
      <c r="BA752" s="14">
        <v>7.0720000000000001</v>
      </c>
      <c r="BB752" s="14">
        <v>8.5060000000000002</v>
      </c>
      <c r="BC752" s="14">
        <v>25.033999999999999</v>
      </c>
      <c r="BD752" s="14">
        <v>6.1559999999999997</v>
      </c>
      <c r="BE752" s="14">
        <v>8.8640000000000008</v>
      </c>
      <c r="BF752" s="14">
        <v>15.346</v>
      </c>
      <c r="BG752" s="14">
        <v>64.13</v>
      </c>
      <c r="BH752" s="15">
        <v>5.4739928082270222</v>
      </c>
    </row>
    <row r="753" spans="1:60" ht="15.75" x14ac:dyDescent="0.25">
      <c r="A753" s="21">
        <v>2020</v>
      </c>
      <c r="B753" t="s">
        <v>23</v>
      </c>
      <c r="C753" s="14">
        <v>26.077999999999999</v>
      </c>
      <c r="D753" s="14">
        <v>5.0209999999999999</v>
      </c>
      <c r="E753" s="14">
        <v>15.456</v>
      </c>
      <c r="F753" s="14">
        <v>9.7349999999999994</v>
      </c>
      <c r="G753" s="14">
        <v>23.12</v>
      </c>
      <c r="H753" s="14">
        <v>5.6349999999999998</v>
      </c>
      <c r="I753" s="14">
        <v>4.5060000000000002</v>
      </c>
      <c r="J753" s="14">
        <v>5.0650000000000004</v>
      </c>
      <c r="K753" s="14">
        <v>13.957000000000001</v>
      </c>
      <c r="L753" s="14">
        <v>6.1150000000000002</v>
      </c>
      <c r="M753" s="14">
        <v>10.000999999999999</v>
      </c>
      <c r="N753" s="14">
        <v>60.718000000000004</v>
      </c>
      <c r="O753" s="14">
        <v>122.726</v>
      </c>
      <c r="P753" s="14">
        <v>16.478000000000002</v>
      </c>
      <c r="Q753" s="14">
        <v>69.161000000000001</v>
      </c>
      <c r="R753" s="14">
        <v>72.403999999999996</v>
      </c>
      <c r="S753" s="14">
        <v>66.619</v>
      </c>
      <c r="T753" s="14">
        <v>69.486000000000004</v>
      </c>
      <c r="U753" s="14">
        <v>19.067</v>
      </c>
      <c r="V753" s="14">
        <v>19.760000000000002</v>
      </c>
      <c r="W753" s="14">
        <v>19.417000000000002</v>
      </c>
      <c r="X753" s="14">
        <v>44.753</v>
      </c>
      <c r="Y753" s="14">
        <v>2.4460000000000002</v>
      </c>
      <c r="Z753" s="14">
        <v>23.411000000000001</v>
      </c>
      <c r="AA753" s="14">
        <v>163.416</v>
      </c>
      <c r="AB753" s="14">
        <v>100.154</v>
      </c>
      <c r="AC753" s="14">
        <v>131.50299999999999</v>
      </c>
      <c r="AD753" s="14">
        <v>507.41500000000002</v>
      </c>
      <c r="AE753" s="14">
        <v>380.72699999999998</v>
      </c>
      <c r="AF753" s="14">
        <v>443.637</v>
      </c>
      <c r="AG753" s="14">
        <v>16.84</v>
      </c>
      <c r="AH753" s="19">
        <v>4.4054804176395397</v>
      </c>
      <c r="AI753" s="19">
        <v>1.3183270053637099</v>
      </c>
      <c r="AJ753" s="19">
        <v>2.8817050770065999</v>
      </c>
      <c r="AK753" s="14">
        <v>6.9459999999999997</v>
      </c>
      <c r="AL753" s="14">
        <v>0.57899999999999996</v>
      </c>
      <c r="AM753" s="14">
        <v>3.734</v>
      </c>
      <c r="AN753" s="14">
        <v>308.81299999999999</v>
      </c>
      <c r="AO753" s="14">
        <v>210.54300000000001</v>
      </c>
      <c r="AP753" s="14">
        <v>259.30500000000001</v>
      </c>
      <c r="AQ753" s="14">
        <v>3.8660000000000001</v>
      </c>
      <c r="AR753" s="14">
        <v>1.3520000000000001</v>
      </c>
      <c r="AS753" s="14">
        <v>2.5979999999999999</v>
      </c>
      <c r="AT753" s="14">
        <v>4.1280000000000001</v>
      </c>
      <c r="AU753" s="14">
        <v>0.64400000000000002</v>
      </c>
      <c r="AV753" s="14">
        <v>2.37</v>
      </c>
      <c r="AW753" s="14">
        <v>946.35699999999997</v>
      </c>
      <c r="AX753" s="14">
        <v>612.25300000000004</v>
      </c>
      <c r="AY753" s="14">
        <v>778.04399999999998</v>
      </c>
      <c r="AZ753" s="14">
        <v>9.4640000000000004</v>
      </c>
      <c r="BA753" s="14">
        <v>6.1230000000000002</v>
      </c>
      <c r="BB753" s="14">
        <v>7.78</v>
      </c>
      <c r="BC753" s="14">
        <v>7.3380000000000001</v>
      </c>
      <c r="BD753" s="14">
        <v>2.8540000000000001</v>
      </c>
      <c r="BE753" s="14">
        <v>6.8860000000000001</v>
      </c>
      <c r="BF753" s="14">
        <v>8.7279999999999998</v>
      </c>
      <c r="BG753" s="14">
        <v>74.125</v>
      </c>
      <c r="BH753" s="15">
        <v>4.4236149302981751</v>
      </c>
    </row>
    <row r="754" spans="1:60" ht="15.75" x14ac:dyDescent="0.25">
      <c r="A754" s="21">
        <v>2020</v>
      </c>
      <c r="B754" t="s">
        <v>24</v>
      </c>
      <c r="C754" s="14">
        <v>18.324000000000002</v>
      </c>
      <c r="D754" s="14">
        <v>3.476</v>
      </c>
      <c r="E754" s="14">
        <v>10.958</v>
      </c>
      <c r="F754" s="14">
        <v>11.999000000000001</v>
      </c>
      <c r="G754" s="14">
        <v>27.92</v>
      </c>
      <c r="H754" s="14">
        <v>8.2319999999999993</v>
      </c>
      <c r="I754" s="14">
        <v>6.4169999999999998</v>
      </c>
      <c r="J754" s="14">
        <v>7.3280000000000003</v>
      </c>
      <c r="K754" s="14">
        <v>15.667999999999999</v>
      </c>
      <c r="L754" s="14">
        <v>6.8849999999999998</v>
      </c>
      <c r="M754" s="14">
        <v>11.291</v>
      </c>
      <c r="N754" s="14">
        <v>54.786000000000001</v>
      </c>
      <c r="O754" s="14">
        <v>157.27799999999999</v>
      </c>
      <c r="P754" s="14">
        <v>21.992000000000001</v>
      </c>
      <c r="Q754" s="14">
        <v>90.230999999999995</v>
      </c>
      <c r="R754" s="14">
        <v>76.281999999999996</v>
      </c>
      <c r="S754" s="14">
        <v>74.664000000000001</v>
      </c>
      <c r="T754" s="14">
        <v>75.509</v>
      </c>
      <c r="U754" s="14">
        <v>22.771999999999998</v>
      </c>
      <c r="V754" s="14">
        <v>22.459</v>
      </c>
      <c r="W754" s="14">
        <v>22.616</v>
      </c>
      <c r="X754" s="14">
        <v>84.513999999999996</v>
      </c>
      <c r="Y754" s="14">
        <v>6.15</v>
      </c>
      <c r="Z754" s="14">
        <v>45.798000000000002</v>
      </c>
      <c r="AA754" s="14">
        <v>184.89599999999999</v>
      </c>
      <c r="AB754" s="14">
        <v>122.858</v>
      </c>
      <c r="AC754" s="14">
        <v>153.983</v>
      </c>
      <c r="AD754" s="14">
        <v>597.30999999999995</v>
      </c>
      <c r="AE754" s="14">
        <v>467.83800000000002</v>
      </c>
      <c r="AF754" s="14">
        <v>532.86099999999999</v>
      </c>
      <c r="AG754" s="14">
        <v>14.938000000000001</v>
      </c>
      <c r="AH754" s="19">
        <v>16.2769749242103</v>
      </c>
      <c r="AI754" s="19">
        <v>3.1197780277933198</v>
      </c>
      <c r="AJ754" s="19">
        <v>9.8718744601318704</v>
      </c>
      <c r="AK754" s="14">
        <v>17.725999999999999</v>
      </c>
      <c r="AL754" s="14">
        <v>2.4729999999999999</v>
      </c>
      <c r="AM754" s="14">
        <v>10.125999999999999</v>
      </c>
      <c r="AN754" s="14">
        <v>349.67500000000001</v>
      </c>
      <c r="AO754" s="14">
        <v>244.447</v>
      </c>
      <c r="AP754" s="14">
        <v>297.24</v>
      </c>
      <c r="AQ754" s="14">
        <v>8.3650000000000002</v>
      </c>
      <c r="AR754" s="14">
        <v>1.8049999999999999</v>
      </c>
      <c r="AS754" s="14">
        <v>5.0960000000000001</v>
      </c>
      <c r="AT754" s="14">
        <v>6.8380000000000001</v>
      </c>
      <c r="AU754" s="14">
        <v>0.66800000000000004</v>
      </c>
      <c r="AV754" s="14">
        <v>3.7639999999999998</v>
      </c>
      <c r="AW754" s="14">
        <v>1112.296</v>
      </c>
      <c r="AX754" s="14">
        <v>738.42</v>
      </c>
      <c r="AY754" s="14">
        <v>926.42700000000002</v>
      </c>
      <c r="AZ754" s="14">
        <v>11.122999999999999</v>
      </c>
      <c r="BA754" s="14">
        <v>7.3840000000000003</v>
      </c>
      <c r="BB754" s="14">
        <v>9.2639999999999993</v>
      </c>
      <c r="BC754" s="14">
        <v>6.9580000000000002</v>
      </c>
      <c r="BD754" s="14">
        <v>2.1749999999999998</v>
      </c>
      <c r="BE754" s="14">
        <v>9.06</v>
      </c>
      <c r="BF754" s="14">
        <v>11.215</v>
      </c>
      <c r="BG754" s="14">
        <v>59.707999999999998</v>
      </c>
      <c r="BH754" s="15">
        <v>5.892889592689702</v>
      </c>
    </row>
    <row r="755" spans="1:60" ht="15.75" x14ac:dyDescent="0.25">
      <c r="A755" s="21">
        <v>2020</v>
      </c>
      <c r="B755" t="s">
        <v>25</v>
      </c>
      <c r="C755" s="14">
        <v>11.202999999999999</v>
      </c>
      <c r="D755" s="14">
        <v>1.768</v>
      </c>
      <c r="E755" s="14">
        <v>6.3920000000000003</v>
      </c>
      <c r="F755" s="14">
        <v>13.663</v>
      </c>
      <c r="G755" s="14">
        <v>18.074999999999999</v>
      </c>
      <c r="H755" s="14">
        <v>3.6779999999999999</v>
      </c>
      <c r="I755" s="14">
        <v>3.6160000000000001</v>
      </c>
      <c r="J755" s="14">
        <v>3.6469999999999998</v>
      </c>
      <c r="K755" s="14">
        <v>4.431</v>
      </c>
      <c r="L755" s="14">
        <v>3.2949999999999999</v>
      </c>
      <c r="M755" s="14">
        <v>3.8519999999999999</v>
      </c>
      <c r="N755" s="14">
        <v>56.497</v>
      </c>
      <c r="O755" s="14">
        <v>93.802000000000007</v>
      </c>
      <c r="P755" s="14">
        <v>14.627000000000001</v>
      </c>
      <c r="Q755" s="14">
        <v>53.433</v>
      </c>
      <c r="R755" s="14">
        <v>177.571</v>
      </c>
      <c r="S755" s="14">
        <v>169.01</v>
      </c>
      <c r="T755" s="14">
        <v>173.20599999999999</v>
      </c>
      <c r="U755" s="14">
        <v>40.045000000000002</v>
      </c>
      <c r="V755" s="14">
        <v>35.683</v>
      </c>
      <c r="W755" s="14">
        <v>37.820999999999998</v>
      </c>
      <c r="X755" s="14">
        <v>43.64</v>
      </c>
      <c r="Y755" s="14">
        <v>4.42</v>
      </c>
      <c r="Z755" s="14">
        <v>23.643000000000001</v>
      </c>
      <c r="AA755" s="14">
        <v>164.529</v>
      </c>
      <c r="AB755" s="14">
        <v>108.976</v>
      </c>
      <c r="AC755" s="14">
        <v>136.20400000000001</v>
      </c>
      <c r="AD755" s="14">
        <v>637.88400000000001</v>
      </c>
      <c r="AE755" s="14">
        <v>507.59199999999998</v>
      </c>
      <c r="AF755" s="14">
        <v>571.452</v>
      </c>
      <c r="AG755" s="14">
        <v>14.295999999999999</v>
      </c>
      <c r="AH755" s="19">
        <v>8.6765047286950807</v>
      </c>
      <c r="AI755" s="19">
        <v>3.7614489101201798</v>
      </c>
      <c r="AJ755" s="19">
        <v>6.22206673577465</v>
      </c>
      <c r="AK755" s="14">
        <v>7.19</v>
      </c>
      <c r="AL755" s="14">
        <v>2.331</v>
      </c>
      <c r="AM755" s="14">
        <v>4.7119999999999997</v>
      </c>
      <c r="AN755" s="14">
        <v>313.17399999999998</v>
      </c>
      <c r="AO755" s="14">
        <v>189.98500000000001</v>
      </c>
      <c r="AP755" s="14">
        <v>250.405</v>
      </c>
      <c r="AQ755" s="14">
        <v>1.5880000000000001</v>
      </c>
      <c r="AR755" s="14">
        <v>0.72299999999999998</v>
      </c>
      <c r="AS755" s="14">
        <v>1.147</v>
      </c>
      <c r="AT755" s="14">
        <v>8.0259999999999998</v>
      </c>
      <c r="AU755" s="14">
        <v>2.5720000000000001</v>
      </c>
      <c r="AV755" s="14">
        <v>5.2450000000000001</v>
      </c>
      <c r="AW755" s="14">
        <v>1068.0170000000001</v>
      </c>
      <c r="AX755" s="14">
        <v>730.92899999999997</v>
      </c>
      <c r="AY755" s="14">
        <v>896.18799999999999</v>
      </c>
      <c r="AZ755" s="14">
        <v>10.68</v>
      </c>
      <c r="BA755" s="14">
        <v>7.3090000000000002</v>
      </c>
      <c r="BB755" s="14">
        <v>8.9619999999999997</v>
      </c>
      <c r="BC755" s="14">
        <v>12.209</v>
      </c>
      <c r="BD755" s="14">
        <v>4.226</v>
      </c>
      <c r="BE755" s="14">
        <v>12.98</v>
      </c>
      <c r="BF755" s="14">
        <v>14.837999999999999</v>
      </c>
      <c r="BG755" s="14">
        <v>74.323999999999998</v>
      </c>
      <c r="BH755" s="15">
        <v>8.8923101425424029</v>
      </c>
    </row>
    <row r="756" spans="1:60" ht="15.75" x14ac:dyDescent="0.25">
      <c r="A756" s="21">
        <v>2020</v>
      </c>
      <c r="B756" t="s">
        <v>26</v>
      </c>
      <c r="C756" s="14">
        <v>13.451000000000001</v>
      </c>
      <c r="D756" s="14">
        <v>2.6389999999999998</v>
      </c>
      <c r="E756" s="14">
        <v>7.9809999999999999</v>
      </c>
      <c r="F756" s="14">
        <v>10.661</v>
      </c>
      <c r="G756" s="14">
        <v>25.062999999999999</v>
      </c>
      <c r="H756" s="14">
        <v>7.4850000000000003</v>
      </c>
      <c r="I756" s="14">
        <v>5.992</v>
      </c>
      <c r="J756" s="14">
        <v>6.73</v>
      </c>
      <c r="K756" s="14">
        <v>8.7799999999999994</v>
      </c>
      <c r="L756" s="14">
        <v>3.9580000000000002</v>
      </c>
      <c r="M756" s="14">
        <v>6.34</v>
      </c>
      <c r="N756" s="14">
        <v>42.246000000000002</v>
      </c>
      <c r="O756" s="14">
        <v>83.236999999999995</v>
      </c>
      <c r="P756" s="14">
        <v>16.710999999999999</v>
      </c>
      <c r="Q756" s="14">
        <v>49.610999999999997</v>
      </c>
      <c r="R756" s="14">
        <v>115.76600000000001</v>
      </c>
      <c r="S756" s="14">
        <v>107.08499999999999</v>
      </c>
      <c r="T756" s="14">
        <v>111.375</v>
      </c>
      <c r="U756" s="14">
        <v>23.861999999999998</v>
      </c>
      <c r="V756" s="14">
        <v>21.713999999999999</v>
      </c>
      <c r="W756" s="14">
        <v>22.774999999999999</v>
      </c>
      <c r="X756" s="14">
        <v>33.317</v>
      </c>
      <c r="Y756" s="14">
        <v>3.7930000000000001</v>
      </c>
      <c r="Z756" s="14">
        <v>18.382000000000001</v>
      </c>
      <c r="AA756" s="14">
        <v>157.86199999999999</v>
      </c>
      <c r="AB756" s="14">
        <v>99.994</v>
      </c>
      <c r="AC756" s="14">
        <v>128.58799999999999</v>
      </c>
      <c r="AD756" s="14">
        <v>556.149</v>
      </c>
      <c r="AE756" s="14">
        <v>437.08199999999999</v>
      </c>
      <c r="AF756" s="14">
        <v>495.916</v>
      </c>
      <c r="AG756" s="14">
        <v>11.537000000000001</v>
      </c>
      <c r="AH756" s="19">
        <v>4.9749646937989498</v>
      </c>
      <c r="AI756" s="19">
        <v>2.4787324753614</v>
      </c>
      <c r="AJ756" s="19">
        <v>3.7451110018334801</v>
      </c>
      <c r="AK756" s="14">
        <v>7.3730000000000002</v>
      </c>
      <c r="AL756" s="14">
        <v>1.8140000000000001</v>
      </c>
      <c r="AM756" s="14">
        <v>4.5609999999999999</v>
      </c>
      <c r="AN756" s="14">
        <v>270.53300000000002</v>
      </c>
      <c r="AO756" s="14">
        <v>179.26400000000001</v>
      </c>
      <c r="AP756" s="14">
        <v>224.501</v>
      </c>
      <c r="AQ756" s="14">
        <v>2.0819999999999999</v>
      </c>
      <c r="AR756" s="14">
        <v>1.044</v>
      </c>
      <c r="AS756" s="14">
        <v>1.5569999999999999</v>
      </c>
      <c r="AT756" s="14">
        <v>8.6110000000000007</v>
      </c>
      <c r="AU756" s="14">
        <v>2.419</v>
      </c>
      <c r="AV756" s="14">
        <v>5.4779999999999998</v>
      </c>
      <c r="AW756" s="14">
        <v>920.38599999999997</v>
      </c>
      <c r="AX756" s="14">
        <v>641.24800000000005</v>
      </c>
      <c r="AY756" s="14">
        <v>779.34400000000005</v>
      </c>
      <c r="AZ756" s="14">
        <v>9.2040000000000006</v>
      </c>
      <c r="BA756" s="14">
        <v>6.4119999999999999</v>
      </c>
      <c r="BB756" s="14">
        <v>7.7930000000000001</v>
      </c>
      <c r="BC756" s="14">
        <v>7.0389999999999997</v>
      </c>
      <c r="BD756" s="14">
        <v>3.52</v>
      </c>
      <c r="BE756" s="14">
        <v>10.946</v>
      </c>
      <c r="BF756" s="14">
        <v>17.097000000000001</v>
      </c>
      <c r="BG756" s="14">
        <v>76.887</v>
      </c>
      <c r="BH756" s="15">
        <v>7.8101288873601362</v>
      </c>
    </row>
    <row r="757" spans="1:60" ht="15.75" x14ac:dyDescent="0.25">
      <c r="A757" s="21">
        <v>2020</v>
      </c>
      <c r="B757" t="s">
        <v>27</v>
      </c>
      <c r="C757" s="14">
        <v>12.776999999999999</v>
      </c>
      <c r="D757" s="14">
        <v>1.9870000000000001</v>
      </c>
      <c r="E757" s="14">
        <v>7.2270000000000003</v>
      </c>
      <c r="F757" s="14">
        <v>8.2840000000000007</v>
      </c>
      <c r="G757" s="14">
        <v>15.564</v>
      </c>
      <c r="H757" s="14">
        <v>4.5090000000000003</v>
      </c>
      <c r="I757" s="14">
        <v>3.9729999999999999</v>
      </c>
      <c r="J757" s="14">
        <v>4.234</v>
      </c>
      <c r="K757" s="14">
        <v>3.4569999999999999</v>
      </c>
      <c r="L757" s="14">
        <v>2.98</v>
      </c>
      <c r="M757" s="14">
        <v>3.2120000000000002</v>
      </c>
      <c r="N757" s="14">
        <v>41.755000000000003</v>
      </c>
      <c r="O757" s="14">
        <v>64.786000000000001</v>
      </c>
      <c r="P757" s="14">
        <v>15.042</v>
      </c>
      <c r="Q757" s="14">
        <v>39.198999999999998</v>
      </c>
      <c r="R757" s="14">
        <v>177.37200000000001</v>
      </c>
      <c r="S757" s="14">
        <v>137.22499999999999</v>
      </c>
      <c r="T757" s="14">
        <v>156.721</v>
      </c>
      <c r="U757" s="14">
        <v>26.004999999999999</v>
      </c>
      <c r="V757" s="14">
        <v>28.806999999999999</v>
      </c>
      <c r="W757" s="14">
        <v>27.446000000000002</v>
      </c>
      <c r="X757" s="14">
        <v>13.679</v>
      </c>
      <c r="Y757" s="14">
        <v>2.4119999999999999</v>
      </c>
      <c r="Z757" s="14">
        <v>7.883</v>
      </c>
      <c r="AA757" s="14">
        <v>144.15299999999999</v>
      </c>
      <c r="AB757" s="14">
        <v>101.748</v>
      </c>
      <c r="AC757" s="14">
        <v>122.34</v>
      </c>
      <c r="AD757" s="14">
        <v>635.38400000000001</v>
      </c>
      <c r="AE757" s="14">
        <v>497.245</v>
      </c>
      <c r="AF757" s="14">
        <v>564.327</v>
      </c>
      <c r="AG757" s="14">
        <v>10.071</v>
      </c>
      <c r="AH757" s="19">
        <v>5.5940926381740903</v>
      </c>
      <c r="AI757" s="19">
        <v>3.25669250309386</v>
      </c>
      <c r="AJ757" s="19">
        <v>4.4362709512978098</v>
      </c>
      <c r="AK757" s="14">
        <v>6.4640000000000004</v>
      </c>
      <c r="AL757" s="14">
        <v>1.2769999999999999</v>
      </c>
      <c r="AM757" s="14">
        <v>3.7959999999999998</v>
      </c>
      <c r="AN757" s="14">
        <v>355.04500000000002</v>
      </c>
      <c r="AO757" s="14">
        <v>178.23599999999999</v>
      </c>
      <c r="AP757" s="14">
        <v>264.09699999999998</v>
      </c>
      <c r="AQ757" s="14">
        <v>0.15</v>
      </c>
      <c r="AR757" s="14">
        <v>0.14199999999999999</v>
      </c>
      <c r="AS757" s="14">
        <v>0.14599999999999999</v>
      </c>
      <c r="AT757" s="14">
        <v>2.1040000000000001</v>
      </c>
      <c r="AU757" s="14">
        <v>0</v>
      </c>
      <c r="AV757" s="14">
        <v>1.022</v>
      </c>
      <c r="AW757" s="14">
        <v>1065.587</v>
      </c>
      <c r="AX757" s="14">
        <v>701.59199999999998</v>
      </c>
      <c r="AY757" s="14">
        <v>878.35299999999995</v>
      </c>
      <c r="AZ757" s="14">
        <v>10.656000000000001</v>
      </c>
      <c r="BA757" s="14">
        <v>7.016</v>
      </c>
      <c r="BB757" s="14">
        <v>8.7840000000000007</v>
      </c>
      <c r="BC757" s="14">
        <v>23.963000000000001</v>
      </c>
      <c r="BD757" s="14">
        <v>7.4370000000000003</v>
      </c>
      <c r="BE757" s="14">
        <v>12.175000000000001</v>
      </c>
      <c r="BF757" s="14">
        <v>19.731000000000002</v>
      </c>
      <c r="BG757" s="14">
        <v>52.936</v>
      </c>
      <c r="BH757" s="15">
        <v>8.2771896053897986</v>
      </c>
    </row>
    <row r="758" spans="1:60" ht="15.75" x14ac:dyDescent="0.25">
      <c r="A758" s="21">
        <v>2020</v>
      </c>
      <c r="B758" t="s">
        <v>36</v>
      </c>
      <c r="C758" s="14">
        <v>6.0190000000000001</v>
      </c>
      <c r="D758" s="14">
        <v>1.1579999999999999</v>
      </c>
      <c r="E758" s="14">
        <v>3.5009999999999999</v>
      </c>
      <c r="F758" s="14">
        <v>13.37</v>
      </c>
      <c r="G758" s="14">
        <v>20.172999999999998</v>
      </c>
      <c r="H758" s="14">
        <v>6.5010000000000003</v>
      </c>
      <c r="I758" s="14">
        <v>5.6950000000000003</v>
      </c>
      <c r="J758" s="14">
        <v>6.0839999999999996</v>
      </c>
      <c r="K758" s="14">
        <v>5.3079999999999998</v>
      </c>
      <c r="L758" s="14">
        <v>3.4980000000000002</v>
      </c>
      <c r="M758" s="14">
        <v>4.37</v>
      </c>
      <c r="N758" s="14">
        <v>55.543999999999997</v>
      </c>
      <c r="O758" s="14">
        <v>75.372</v>
      </c>
      <c r="P758" s="14">
        <v>14.605</v>
      </c>
      <c r="Q758" s="14">
        <v>43.896000000000001</v>
      </c>
      <c r="R758" s="14">
        <v>160.52099999999999</v>
      </c>
      <c r="S758" s="14">
        <v>151.05799999999999</v>
      </c>
      <c r="T758" s="14">
        <v>155.619</v>
      </c>
      <c r="U758" s="14">
        <v>30.829000000000001</v>
      </c>
      <c r="V758" s="14">
        <v>28.713000000000001</v>
      </c>
      <c r="W758" s="14">
        <v>29.733000000000001</v>
      </c>
      <c r="X758" s="14">
        <v>27.425999999999998</v>
      </c>
      <c r="Y758" s="14">
        <v>3.379</v>
      </c>
      <c r="Z758" s="14">
        <v>14.971</v>
      </c>
      <c r="AA758" s="14">
        <v>200.54300000000001</v>
      </c>
      <c r="AB758" s="14">
        <v>147.041</v>
      </c>
      <c r="AC758" s="14">
        <v>172.83</v>
      </c>
      <c r="AD758" s="14">
        <v>739.42100000000005</v>
      </c>
      <c r="AE758" s="14">
        <v>593.64700000000005</v>
      </c>
      <c r="AF758" s="14">
        <v>663.91399999999999</v>
      </c>
      <c r="AG758" s="14">
        <v>16.507000000000001</v>
      </c>
      <c r="AH758" s="19">
        <v>7.0777721827333302</v>
      </c>
      <c r="AI758" s="19">
        <v>2.34593442233564</v>
      </c>
      <c r="AJ758" s="19">
        <v>4.7051540919585602</v>
      </c>
      <c r="AK758" s="14">
        <v>5.9420000000000002</v>
      </c>
      <c r="AL758" s="14">
        <v>1.3</v>
      </c>
      <c r="AM758" s="14">
        <v>3.5379999999999998</v>
      </c>
      <c r="AN758" s="14">
        <v>254.50700000000001</v>
      </c>
      <c r="AO758" s="14">
        <v>146.42699999999999</v>
      </c>
      <c r="AP758" s="14">
        <v>198.524</v>
      </c>
      <c r="AQ758" s="14">
        <v>3.149</v>
      </c>
      <c r="AR758" s="14">
        <v>1.583</v>
      </c>
      <c r="AS758" s="14">
        <v>2.3380000000000001</v>
      </c>
      <c r="AT758" s="14">
        <v>11.504</v>
      </c>
      <c r="AU758" s="14">
        <v>2.718</v>
      </c>
      <c r="AV758" s="14">
        <v>6.9530000000000003</v>
      </c>
      <c r="AW758" s="14">
        <v>1078.1369999999999</v>
      </c>
      <c r="AX758" s="14">
        <v>763.375</v>
      </c>
      <c r="AY758" s="14">
        <v>915.11</v>
      </c>
      <c r="AZ758" s="14">
        <v>10.781000000000001</v>
      </c>
      <c r="BA758" s="14">
        <v>7.6340000000000003</v>
      </c>
      <c r="BB758" s="14">
        <v>9.1509999999999998</v>
      </c>
      <c r="BC758" s="14">
        <v>10.968999999999999</v>
      </c>
      <c r="BD758" s="14">
        <v>4.9109999999999996</v>
      </c>
      <c r="BE758" s="14">
        <v>12.677</v>
      </c>
      <c r="BF758" s="14">
        <v>14.962</v>
      </c>
      <c r="BG758" s="14">
        <v>39.426000000000002</v>
      </c>
      <c r="BH758" s="15">
        <v>8.6433481601293973</v>
      </c>
    </row>
    <row r="759" spans="1:60" ht="15.75" x14ac:dyDescent="0.25">
      <c r="A759" s="21">
        <v>2020</v>
      </c>
      <c r="B759" t="s">
        <v>28</v>
      </c>
      <c r="C759" s="14">
        <v>7.5540000000000003</v>
      </c>
      <c r="D759" s="14">
        <v>2.0859999999999999</v>
      </c>
      <c r="E759" s="14">
        <v>4.782</v>
      </c>
      <c r="F759" s="14">
        <v>9.1560000000000006</v>
      </c>
      <c r="G759" s="14">
        <v>13.101000000000001</v>
      </c>
      <c r="H759" s="14">
        <v>4.12</v>
      </c>
      <c r="I759" s="14">
        <v>3.2549999999999999</v>
      </c>
      <c r="J759" s="14">
        <v>3.6819999999999999</v>
      </c>
      <c r="K759" s="14">
        <v>4.6360000000000001</v>
      </c>
      <c r="L759" s="14">
        <v>4.34</v>
      </c>
      <c r="M759" s="14">
        <v>4.4859999999999998</v>
      </c>
      <c r="N759" s="14">
        <v>37.356999999999999</v>
      </c>
      <c r="O759" s="14">
        <v>51.506</v>
      </c>
      <c r="P759" s="14">
        <v>15.273</v>
      </c>
      <c r="Q759" s="14">
        <v>33.134</v>
      </c>
      <c r="R759" s="14">
        <v>76.143000000000001</v>
      </c>
      <c r="S759" s="14">
        <v>83.123999999999995</v>
      </c>
      <c r="T759" s="14">
        <v>79.683000000000007</v>
      </c>
      <c r="U759" s="14">
        <v>16.224</v>
      </c>
      <c r="V759" s="14">
        <v>15.189</v>
      </c>
      <c r="W759" s="14">
        <v>15.7</v>
      </c>
      <c r="X759" s="14">
        <v>5.4939999999999998</v>
      </c>
      <c r="Y759" s="14">
        <v>1.085</v>
      </c>
      <c r="Z759" s="14">
        <v>3.258</v>
      </c>
      <c r="AA759" s="14">
        <v>175.12100000000001</v>
      </c>
      <c r="AB759" s="14">
        <v>137.37100000000001</v>
      </c>
      <c r="AC759" s="14">
        <v>155.97999999999999</v>
      </c>
      <c r="AD759" s="14">
        <v>541.76</v>
      </c>
      <c r="AE759" s="14">
        <v>466.19299999999998</v>
      </c>
      <c r="AF759" s="14">
        <v>503.529</v>
      </c>
      <c r="AG759" s="14">
        <v>9.8719999999999999</v>
      </c>
      <c r="AH759" s="19">
        <v>18.3934624379221</v>
      </c>
      <c r="AI759" s="19">
        <v>5.8961684731871697</v>
      </c>
      <c r="AJ759" s="19">
        <v>12.232475162625301</v>
      </c>
      <c r="AK759" s="14">
        <v>15.795</v>
      </c>
      <c r="AL759" s="14">
        <v>4.9240000000000004</v>
      </c>
      <c r="AM759" s="14">
        <v>10.282999999999999</v>
      </c>
      <c r="AN759" s="14">
        <v>276.58800000000002</v>
      </c>
      <c r="AO759" s="14">
        <v>164.995</v>
      </c>
      <c r="AP759" s="14">
        <v>220.048</v>
      </c>
      <c r="AQ759" s="14">
        <v>1.373</v>
      </c>
      <c r="AR759" s="14">
        <v>0.41699999999999998</v>
      </c>
      <c r="AS759" s="14">
        <v>0.88900000000000001</v>
      </c>
      <c r="AT759" s="14">
        <v>8.9280000000000008</v>
      </c>
      <c r="AU759" s="14">
        <v>1.1679999999999999</v>
      </c>
      <c r="AV759" s="14">
        <v>4.9930000000000003</v>
      </c>
      <c r="AW759" s="14">
        <v>886.67899999999997</v>
      </c>
      <c r="AX759" s="14">
        <v>658.39599999999996</v>
      </c>
      <c r="AY759" s="14">
        <v>771.05600000000004</v>
      </c>
      <c r="AZ759" s="14">
        <v>8.8670000000000009</v>
      </c>
      <c r="BA759" s="14">
        <v>6.5839999999999996</v>
      </c>
      <c r="BB759" s="14">
        <v>7.7110000000000003</v>
      </c>
      <c r="BC759" s="14">
        <v>22.978000000000002</v>
      </c>
      <c r="BD759" s="14">
        <v>11.489000000000001</v>
      </c>
      <c r="BE759" s="14">
        <v>11.407</v>
      </c>
      <c r="BF759" s="14">
        <v>18.151</v>
      </c>
      <c r="BG759" s="14">
        <v>57.036999999999999</v>
      </c>
      <c r="BH759" s="15">
        <v>6.8444891796678409</v>
      </c>
    </row>
    <row r="760" spans="1:60" ht="15.75" x14ac:dyDescent="0.25">
      <c r="A760" s="21">
        <v>2020</v>
      </c>
      <c r="B760" t="s">
        <v>29</v>
      </c>
      <c r="C760" s="14">
        <v>10.295</v>
      </c>
      <c r="D760" s="14">
        <v>1.784</v>
      </c>
      <c r="E760" s="14">
        <v>5.95</v>
      </c>
      <c r="F760" s="14">
        <v>8.6329999999999991</v>
      </c>
      <c r="G760" s="14">
        <v>18.344000000000001</v>
      </c>
      <c r="H760" s="14">
        <v>5.83</v>
      </c>
      <c r="I760" s="14">
        <v>4.2809999999999997</v>
      </c>
      <c r="J760" s="14">
        <v>5.0389999999999997</v>
      </c>
      <c r="K760" s="14">
        <v>9.4269999999999996</v>
      </c>
      <c r="L760" s="14">
        <v>4.4000000000000004</v>
      </c>
      <c r="M760" s="14">
        <v>6.8609999999999998</v>
      </c>
      <c r="N760" s="14">
        <v>66.855999999999995</v>
      </c>
      <c r="O760" s="14">
        <v>197.22499999999999</v>
      </c>
      <c r="P760" s="14">
        <v>35.082999999999998</v>
      </c>
      <c r="Q760" s="14">
        <v>114.44799999999999</v>
      </c>
      <c r="R760" s="14">
        <v>102.706</v>
      </c>
      <c r="S760" s="14">
        <v>90.384</v>
      </c>
      <c r="T760" s="14">
        <v>96.415999999999997</v>
      </c>
      <c r="U760" s="14">
        <v>27.536999999999999</v>
      </c>
      <c r="V760" s="14">
        <v>30.802</v>
      </c>
      <c r="W760" s="14">
        <v>29.204000000000001</v>
      </c>
      <c r="X760" s="14">
        <v>116.971</v>
      </c>
      <c r="Y760" s="14">
        <v>12.131</v>
      </c>
      <c r="Z760" s="14">
        <v>63.447000000000003</v>
      </c>
      <c r="AA760" s="14">
        <v>125.77800000000001</v>
      </c>
      <c r="AB760" s="14">
        <v>95.498000000000005</v>
      </c>
      <c r="AC760" s="14">
        <v>110.319</v>
      </c>
      <c r="AD760" s="14">
        <v>592.41999999999996</v>
      </c>
      <c r="AE760" s="14">
        <v>480.702</v>
      </c>
      <c r="AF760" s="14">
        <v>535.38499999999999</v>
      </c>
      <c r="AG760" s="14">
        <v>17.366</v>
      </c>
      <c r="AH760" s="19">
        <v>18.1010596081817</v>
      </c>
      <c r="AI760" s="19">
        <v>2.7649036949481798</v>
      </c>
      <c r="AJ760" s="19">
        <v>10.4055204754629</v>
      </c>
      <c r="AK760" s="14">
        <v>13.272</v>
      </c>
      <c r="AL760" s="14">
        <v>2.2599999999999998</v>
      </c>
      <c r="AM760" s="14">
        <v>7.65</v>
      </c>
      <c r="AN760" s="14">
        <v>267.30799999999999</v>
      </c>
      <c r="AO760" s="14">
        <v>180.05500000000001</v>
      </c>
      <c r="AP760" s="14">
        <v>222.76400000000001</v>
      </c>
      <c r="AQ760" s="14">
        <v>0.74399999999999999</v>
      </c>
      <c r="AR760" s="14">
        <v>0.35699999999999998</v>
      </c>
      <c r="AS760" s="14">
        <v>0.54600000000000004</v>
      </c>
      <c r="AT760" s="14">
        <v>2.2330000000000001</v>
      </c>
      <c r="AU760" s="14">
        <v>0.11899999999999999</v>
      </c>
      <c r="AV760" s="14">
        <v>1.1539999999999999</v>
      </c>
      <c r="AW760" s="14">
        <v>1067.001</v>
      </c>
      <c r="AX760" s="14">
        <v>703.69</v>
      </c>
      <c r="AY760" s="14">
        <v>881.52200000000005</v>
      </c>
      <c r="AZ760" s="14">
        <v>10.67</v>
      </c>
      <c r="BA760" s="14">
        <v>7.0369999999999999</v>
      </c>
      <c r="BB760" s="14">
        <v>8.8149999999999995</v>
      </c>
      <c r="BC760" s="14">
        <v>7.7</v>
      </c>
      <c r="BD760" s="14">
        <v>3.2080000000000002</v>
      </c>
      <c r="BE760" s="14">
        <v>9.1839999999999993</v>
      </c>
      <c r="BF760" s="14">
        <v>11.3</v>
      </c>
      <c r="BG760" s="14">
        <v>71.807000000000002</v>
      </c>
      <c r="BH760" s="15">
        <v>5.8956916099773249</v>
      </c>
    </row>
    <row r="761" spans="1:60" ht="15.75" x14ac:dyDescent="0.25">
      <c r="A761" s="21">
        <v>2021</v>
      </c>
      <c r="B761" t="s">
        <v>2</v>
      </c>
      <c r="C761" s="14">
        <v>12.897</v>
      </c>
      <c r="D761" s="14">
        <v>2.9670000000000001</v>
      </c>
      <c r="E761" s="14">
        <v>7.8259999999999996</v>
      </c>
      <c r="F761" s="14">
        <v>10.919</v>
      </c>
      <c r="G761" s="14">
        <v>20.324999999999999</v>
      </c>
      <c r="H761" s="14">
        <v>6.5839999999999996</v>
      </c>
      <c r="I761" s="14">
        <v>5.4290000000000003</v>
      </c>
      <c r="J761" s="14">
        <v>5.9939999999999998</v>
      </c>
      <c r="K761" s="14">
        <v>6.07</v>
      </c>
      <c r="L761" s="14">
        <v>4.1980000000000004</v>
      </c>
      <c r="M761" s="14">
        <v>5.1139999999999999</v>
      </c>
      <c r="N761" s="14">
        <v>47.578000000000003</v>
      </c>
      <c r="O761" s="14">
        <v>101.85</v>
      </c>
      <c r="P761" s="14">
        <v>20.736000000000001</v>
      </c>
      <c r="Q761" s="14">
        <v>60.451000000000001</v>
      </c>
      <c r="R761" s="14">
        <v>112.846</v>
      </c>
      <c r="S761" s="14">
        <v>105.151</v>
      </c>
      <c r="T761" s="14">
        <v>108.916</v>
      </c>
      <c r="U761" s="14">
        <v>23.631</v>
      </c>
      <c r="V761" s="14">
        <v>24.917000000000002</v>
      </c>
      <c r="W761" s="14">
        <v>24.288</v>
      </c>
      <c r="X761" s="14">
        <v>44.600999999999999</v>
      </c>
      <c r="Y761" s="14">
        <v>5.48</v>
      </c>
      <c r="Z761" s="14">
        <v>24.640999999999998</v>
      </c>
      <c r="AA761" s="14">
        <v>156.25399999999999</v>
      </c>
      <c r="AB761" s="14">
        <v>116.649</v>
      </c>
      <c r="AC761" s="14">
        <v>136.023</v>
      </c>
      <c r="AD761" s="14">
        <v>579.07399999999996</v>
      </c>
      <c r="AE761" s="14">
        <v>483.601</v>
      </c>
      <c r="AF761" s="14">
        <v>530.34100000000001</v>
      </c>
      <c r="AG761" s="14">
        <v>12.52</v>
      </c>
      <c r="AH761" s="19">
        <v>11.7347016181194</v>
      </c>
      <c r="AI761" s="19">
        <v>4.0205814192472502</v>
      </c>
      <c r="AJ761" s="19">
        <v>7.91637648315265</v>
      </c>
      <c r="AK761" s="14">
        <v>10.656000000000001</v>
      </c>
      <c r="AL761" s="14">
        <v>2.3610000000000002</v>
      </c>
      <c r="AM761" s="14">
        <v>6.4260000000000002</v>
      </c>
      <c r="AN761" s="14">
        <v>318.88</v>
      </c>
      <c r="AO761" s="14">
        <v>204.221</v>
      </c>
      <c r="AP761" s="14">
        <v>260.34300000000002</v>
      </c>
      <c r="AQ761" s="14">
        <v>2.5790000000000002</v>
      </c>
      <c r="AR761" s="14">
        <v>0.99399999999999999</v>
      </c>
      <c r="AS761" s="14">
        <v>1.7689999999999999</v>
      </c>
      <c r="AT761" s="14">
        <v>6.11</v>
      </c>
      <c r="AU761" s="14">
        <v>1.153</v>
      </c>
      <c r="AV761" s="14">
        <v>3.5779999999999998</v>
      </c>
      <c r="AW761" s="14">
        <v>1010.021</v>
      </c>
      <c r="AX761" s="14">
        <v>717.44799999999998</v>
      </c>
      <c r="AY761" s="14">
        <v>860.67399999999998</v>
      </c>
      <c r="AZ761" s="14">
        <v>10.1</v>
      </c>
      <c r="BA761" s="14">
        <v>7.1740000000000004</v>
      </c>
      <c r="BB761" s="14">
        <v>8.6069999999999993</v>
      </c>
      <c r="BC761" s="14">
        <v>11.087</v>
      </c>
      <c r="BD761" s="14">
        <v>6.29</v>
      </c>
      <c r="BE761" s="14">
        <v>10.202999999999999</v>
      </c>
      <c r="BF761" s="14">
        <v>14.471</v>
      </c>
      <c r="BG761" s="14">
        <v>59.188000000000002</v>
      </c>
      <c r="BH761" s="15">
        <v>6.7951366632634054</v>
      </c>
    </row>
    <row r="762" spans="1:60" ht="15.75" x14ac:dyDescent="0.25">
      <c r="A762" s="21">
        <v>2021</v>
      </c>
      <c r="B762" t="s">
        <v>3</v>
      </c>
      <c r="C762" s="14">
        <v>15.102</v>
      </c>
      <c r="D762" s="14">
        <v>2.5299999999999998</v>
      </c>
      <c r="E762" s="14">
        <v>8.6920000000000002</v>
      </c>
      <c r="F762" s="14">
        <v>9.5649999999999995</v>
      </c>
      <c r="G762" s="14">
        <v>17.934000000000001</v>
      </c>
      <c r="H762" s="14">
        <v>5.1260000000000003</v>
      </c>
      <c r="I762" s="14">
        <v>3.9950000000000001</v>
      </c>
      <c r="J762" s="14">
        <v>4.55</v>
      </c>
      <c r="K762" s="14">
        <v>6.5119999999999996</v>
      </c>
      <c r="L762" s="14">
        <v>6.3920000000000003</v>
      </c>
      <c r="M762" s="14">
        <v>6.4509999999999996</v>
      </c>
      <c r="N762" s="14">
        <v>50.137</v>
      </c>
      <c r="O762" s="14">
        <v>78.004999999999995</v>
      </c>
      <c r="P762" s="14">
        <v>20.908000000000001</v>
      </c>
      <c r="Q762" s="14">
        <v>48.892000000000003</v>
      </c>
      <c r="R762" s="14">
        <v>63.872999999999998</v>
      </c>
      <c r="S762" s="14">
        <v>54.069000000000003</v>
      </c>
      <c r="T762" s="14">
        <v>58.874000000000002</v>
      </c>
      <c r="U762" s="14">
        <v>21.890999999999998</v>
      </c>
      <c r="V762" s="14">
        <v>21.574000000000002</v>
      </c>
      <c r="W762" s="14">
        <v>21.73</v>
      </c>
      <c r="X762" s="14">
        <v>11.914999999999999</v>
      </c>
      <c r="Y762" s="14">
        <v>1.7310000000000001</v>
      </c>
      <c r="Z762" s="14">
        <v>6.7229999999999999</v>
      </c>
      <c r="AA762" s="14">
        <v>86.179000000000002</v>
      </c>
      <c r="AB762" s="14">
        <v>56.865000000000002</v>
      </c>
      <c r="AC762" s="14">
        <v>71.231999999999999</v>
      </c>
      <c r="AD762" s="14">
        <v>427.71</v>
      </c>
      <c r="AE762" s="14">
        <v>366.89600000000002</v>
      </c>
      <c r="AF762" s="14">
        <v>396.70100000000002</v>
      </c>
      <c r="AG762" s="14">
        <v>11.638</v>
      </c>
      <c r="AH762" s="19">
        <v>22.009948496720501</v>
      </c>
      <c r="AI762" s="19">
        <v>6.7533344588890802</v>
      </c>
      <c r="AJ762" s="19">
        <v>14.4675120887192</v>
      </c>
      <c r="AK762" s="14">
        <v>19.812999999999999</v>
      </c>
      <c r="AL762" s="14">
        <v>4.1280000000000001</v>
      </c>
      <c r="AM762" s="14">
        <v>11.815</v>
      </c>
      <c r="AN762" s="14">
        <v>245.93</v>
      </c>
      <c r="AO762" s="14">
        <v>175.524</v>
      </c>
      <c r="AP762" s="14">
        <v>210.03</v>
      </c>
      <c r="AQ762" s="14">
        <v>1.524</v>
      </c>
      <c r="AR762" s="14">
        <v>0.79900000000000004</v>
      </c>
      <c r="AS762" s="14">
        <v>1.1539999999999999</v>
      </c>
      <c r="AT762" s="14">
        <v>1.8009999999999999</v>
      </c>
      <c r="AU762" s="14">
        <v>0.13300000000000001</v>
      </c>
      <c r="AV762" s="14">
        <v>0.95099999999999996</v>
      </c>
      <c r="AW762" s="14">
        <v>756.07899999999995</v>
      </c>
      <c r="AX762" s="14">
        <v>566.65700000000004</v>
      </c>
      <c r="AY762" s="14">
        <v>659.49400000000003</v>
      </c>
      <c r="AZ762" s="14">
        <v>7.5609999999999999</v>
      </c>
      <c r="BA762" s="14">
        <v>5.6669999999999998</v>
      </c>
      <c r="BB762" s="14">
        <v>6.5949999999999998</v>
      </c>
      <c r="BC762" s="14">
        <v>11.484</v>
      </c>
      <c r="BD762" s="14">
        <v>7.6559999999999997</v>
      </c>
      <c r="BE762" s="14">
        <v>10.451000000000001</v>
      </c>
      <c r="BF762" s="14">
        <v>19.43</v>
      </c>
      <c r="BG762" s="14">
        <v>47.506</v>
      </c>
      <c r="BH762" s="15">
        <v>7.1258907363420434</v>
      </c>
    </row>
    <row r="763" spans="1:60" ht="15.75" x14ac:dyDescent="0.25">
      <c r="A763" s="21">
        <v>2021</v>
      </c>
      <c r="B763" t="s">
        <v>4</v>
      </c>
      <c r="C763" s="14">
        <v>4.9770000000000003</v>
      </c>
      <c r="D763" s="14">
        <v>1.6659999999999999</v>
      </c>
      <c r="E763" s="14">
        <v>3.3420000000000001</v>
      </c>
      <c r="F763" s="14">
        <v>10.718</v>
      </c>
      <c r="G763" s="14">
        <v>24.334</v>
      </c>
      <c r="H763" s="14">
        <v>8.9879999999999995</v>
      </c>
      <c r="I763" s="14">
        <v>7.7050000000000001</v>
      </c>
      <c r="J763" s="14">
        <v>8.3550000000000004</v>
      </c>
      <c r="K763" s="14">
        <v>7.4139999999999997</v>
      </c>
      <c r="L763" s="14">
        <v>4.9459999999999997</v>
      </c>
      <c r="M763" s="14">
        <v>6.1950000000000003</v>
      </c>
      <c r="N763" s="14">
        <v>41.908000000000001</v>
      </c>
      <c r="O763" s="14">
        <v>161.994</v>
      </c>
      <c r="P763" s="14">
        <v>30.300999999999998</v>
      </c>
      <c r="Q763" s="14">
        <v>97.046000000000006</v>
      </c>
      <c r="R763" s="14">
        <v>76.884</v>
      </c>
      <c r="S763" s="14">
        <v>61.904000000000003</v>
      </c>
      <c r="T763" s="14">
        <v>69.486999999999995</v>
      </c>
      <c r="U763" s="14">
        <v>20.821000000000002</v>
      </c>
      <c r="V763" s="14">
        <v>21.033999999999999</v>
      </c>
      <c r="W763" s="14">
        <v>20.925999999999998</v>
      </c>
      <c r="X763" s="14">
        <v>87.141999999999996</v>
      </c>
      <c r="Y763" s="14">
        <v>10.725</v>
      </c>
      <c r="Z763" s="14">
        <v>49.460999999999999</v>
      </c>
      <c r="AA763" s="14">
        <v>110.146</v>
      </c>
      <c r="AB763" s="14">
        <v>62.529000000000003</v>
      </c>
      <c r="AC763" s="14">
        <v>86.634</v>
      </c>
      <c r="AD763" s="14">
        <v>489.89299999999997</v>
      </c>
      <c r="AE763" s="14">
        <v>358.40800000000002</v>
      </c>
      <c r="AF763" s="14">
        <v>424.97</v>
      </c>
      <c r="AG763" s="14">
        <v>10.867000000000001</v>
      </c>
      <c r="AH763" s="19">
        <v>4.2197594455798697</v>
      </c>
      <c r="AI763" s="19">
        <v>1.9410285659680999</v>
      </c>
      <c r="AJ763" s="19">
        <v>3.1143870922416301</v>
      </c>
      <c r="AK763" s="14">
        <v>5.2809999999999997</v>
      </c>
      <c r="AL763" s="14">
        <v>0.88500000000000001</v>
      </c>
      <c r="AM763" s="14">
        <v>3.1110000000000002</v>
      </c>
      <c r="AN763" s="14">
        <v>253.75700000000001</v>
      </c>
      <c r="AO763" s="14">
        <v>164.053</v>
      </c>
      <c r="AP763" s="14">
        <v>209.49</v>
      </c>
      <c r="AQ763" s="14">
        <v>10.41</v>
      </c>
      <c r="AR763" s="14">
        <v>3.7490000000000001</v>
      </c>
      <c r="AS763" s="14">
        <v>7.1210000000000004</v>
      </c>
      <c r="AT763" s="14">
        <v>11.477</v>
      </c>
      <c r="AU763" s="14">
        <v>3.9049999999999998</v>
      </c>
      <c r="AV763" s="14">
        <v>7.7380000000000004</v>
      </c>
      <c r="AW763" s="14">
        <v>910.87400000000002</v>
      </c>
      <c r="AX763" s="14">
        <v>554.74</v>
      </c>
      <c r="AY763" s="14">
        <v>735.13</v>
      </c>
      <c r="AZ763" s="14">
        <v>9.109</v>
      </c>
      <c r="BA763" s="14">
        <v>5.5469999999999997</v>
      </c>
      <c r="BB763" s="14">
        <v>7.351</v>
      </c>
      <c r="BC763" s="14">
        <v>9.6709999999999994</v>
      </c>
      <c r="BD763" s="14">
        <v>6.0890000000000004</v>
      </c>
      <c r="BE763" s="14">
        <v>9.8949999999999996</v>
      </c>
      <c r="BF763" s="14">
        <v>18.658000000000001</v>
      </c>
      <c r="BG763" s="14">
        <v>68.774000000000001</v>
      </c>
      <c r="BH763" s="15">
        <v>5.9234608985024959</v>
      </c>
    </row>
    <row r="764" spans="1:60" ht="15.75" x14ac:dyDescent="0.25">
      <c r="A764" s="21">
        <v>2021</v>
      </c>
      <c r="B764" t="s">
        <v>5</v>
      </c>
      <c r="C764" s="14">
        <v>6.1260000000000003</v>
      </c>
      <c r="D764" s="14">
        <v>1.2270000000000001</v>
      </c>
      <c r="E764" s="14">
        <v>3.7269999999999999</v>
      </c>
      <c r="F764" s="14">
        <v>10.116</v>
      </c>
      <c r="G764" s="14">
        <v>24.026</v>
      </c>
      <c r="H764" s="14">
        <v>7.7750000000000004</v>
      </c>
      <c r="I764" s="14">
        <v>3.927</v>
      </c>
      <c r="J764" s="14">
        <v>5.891</v>
      </c>
      <c r="K764" s="14">
        <v>11.545</v>
      </c>
      <c r="L764" s="14">
        <v>5.4</v>
      </c>
      <c r="M764" s="14">
        <v>8.5350000000000001</v>
      </c>
      <c r="N764" s="14">
        <v>42.301000000000002</v>
      </c>
      <c r="O764" s="14">
        <v>65.498000000000005</v>
      </c>
      <c r="P764" s="14">
        <v>17.428000000000001</v>
      </c>
      <c r="Q764" s="14">
        <v>41.956000000000003</v>
      </c>
      <c r="R764" s="14">
        <v>52.776000000000003</v>
      </c>
      <c r="S764" s="14">
        <v>49.093000000000004</v>
      </c>
      <c r="T764" s="14">
        <v>50.972000000000001</v>
      </c>
      <c r="U764" s="14">
        <v>11.308999999999999</v>
      </c>
      <c r="V764" s="14">
        <v>11.782</v>
      </c>
      <c r="W764" s="14">
        <v>11.541</v>
      </c>
      <c r="X764" s="14">
        <v>15.55</v>
      </c>
      <c r="Y764" s="14">
        <v>2.4550000000000001</v>
      </c>
      <c r="Z764" s="14">
        <v>9.1359999999999992</v>
      </c>
      <c r="AA764" s="14">
        <v>109.792</v>
      </c>
      <c r="AB764" s="14">
        <v>67.748000000000005</v>
      </c>
      <c r="AC764" s="14">
        <v>89.200999999999993</v>
      </c>
      <c r="AD764" s="14">
        <v>409.24599999999998</v>
      </c>
      <c r="AE764" s="14">
        <v>309.529</v>
      </c>
      <c r="AF764" s="14">
        <v>360.40899999999999</v>
      </c>
      <c r="AG764" s="14">
        <v>10.367000000000001</v>
      </c>
      <c r="AH764" s="19">
        <v>11.882443030287</v>
      </c>
      <c r="AI764" s="19">
        <v>0.71067649295364299</v>
      </c>
      <c r="AJ764" s="19">
        <v>6.5025068875237402</v>
      </c>
      <c r="AK764" s="14">
        <v>12.487</v>
      </c>
      <c r="AL764" s="14">
        <v>1.2270000000000001</v>
      </c>
      <c r="AM764" s="14">
        <v>6.9729999999999999</v>
      </c>
      <c r="AN764" s="14">
        <v>373.43400000000003</v>
      </c>
      <c r="AO764" s="14">
        <v>240.30799999999999</v>
      </c>
      <c r="AP764" s="14">
        <v>308.23500000000001</v>
      </c>
      <c r="AQ764" s="14">
        <v>4.2409999999999997</v>
      </c>
      <c r="AR764" s="14">
        <v>1.2270000000000001</v>
      </c>
      <c r="AS764" s="14">
        <v>2.7650000000000001</v>
      </c>
      <c r="AT764" s="14">
        <v>10.837999999999999</v>
      </c>
      <c r="AU764" s="14">
        <v>1.4730000000000001</v>
      </c>
      <c r="AV764" s="14">
        <v>6.2510000000000003</v>
      </c>
      <c r="AW764" s="14">
        <v>849.35599999999999</v>
      </c>
      <c r="AX764" s="14">
        <v>569.47500000000002</v>
      </c>
      <c r="AY764" s="14">
        <v>712.28300000000002</v>
      </c>
      <c r="AZ764" s="14">
        <v>8.4939999999999998</v>
      </c>
      <c r="BA764" s="14">
        <v>5.6950000000000003</v>
      </c>
      <c r="BB764" s="14">
        <v>7.1230000000000002</v>
      </c>
      <c r="BC764" s="14">
        <v>30.847999999999999</v>
      </c>
      <c r="BD764" s="14">
        <v>4.6269999999999998</v>
      </c>
      <c r="BE764" s="14">
        <v>11.858000000000001</v>
      </c>
      <c r="BF764" s="14">
        <v>21.08</v>
      </c>
      <c r="BG764" s="14">
        <v>60.808999999999997</v>
      </c>
      <c r="BH764" s="15">
        <v>7.9051383399209483</v>
      </c>
    </row>
    <row r="765" spans="1:60" ht="15.75" x14ac:dyDescent="0.25">
      <c r="A765" s="21">
        <v>2021</v>
      </c>
      <c r="B765" t="s">
        <v>6</v>
      </c>
      <c r="C765" s="14">
        <v>13.364000000000001</v>
      </c>
      <c r="D765" s="14">
        <v>3.14</v>
      </c>
      <c r="E765" s="14">
        <v>8.1769999999999996</v>
      </c>
      <c r="F765" s="14">
        <v>12.202999999999999</v>
      </c>
      <c r="G765" s="14">
        <v>16.510000000000002</v>
      </c>
      <c r="H765" s="14">
        <v>6.0350000000000001</v>
      </c>
      <c r="I765" s="14">
        <v>5.4420000000000002</v>
      </c>
      <c r="J765" s="14">
        <v>5.734</v>
      </c>
      <c r="K765" s="14">
        <v>4.742</v>
      </c>
      <c r="L765" s="14">
        <v>3.5579999999999998</v>
      </c>
      <c r="M765" s="14">
        <v>4.1420000000000003</v>
      </c>
      <c r="N765" s="14">
        <v>38.107999999999997</v>
      </c>
      <c r="O765" s="14">
        <v>87.944000000000003</v>
      </c>
      <c r="P765" s="14">
        <v>20.094000000000001</v>
      </c>
      <c r="Q765" s="14">
        <v>53.521000000000001</v>
      </c>
      <c r="R765" s="14">
        <v>87.944000000000003</v>
      </c>
      <c r="S765" s="14">
        <v>105.703</v>
      </c>
      <c r="T765" s="14">
        <v>96.953999999999994</v>
      </c>
      <c r="U765" s="14">
        <v>16.166</v>
      </c>
      <c r="V765" s="14">
        <v>18.001000000000001</v>
      </c>
      <c r="W765" s="14">
        <v>17.097000000000001</v>
      </c>
      <c r="X765" s="14">
        <v>19.831</v>
      </c>
      <c r="Y765" s="14">
        <v>2.93</v>
      </c>
      <c r="Z765" s="14">
        <v>11.256</v>
      </c>
      <c r="AA765" s="14">
        <v>166.404</v>
      </c>
      <c r="AB765" s="14">
        <v>102.982</v>
      </c>
      <c r="AC765" s="14">
        <v>134.22800000000001</v>
      </c>
      <c r="AD765" s="14">
        <v>519.47500000000002</v>
      </c>
      <c r="AE765" s="14">
        <v>441.85899999999998</v>
      </c>
      <c r="AF765" s="14">
        <v>480.31</v>
      </c>
      <c r="AG765" s="14">
        <v>9.9149999999999991</v>
      </c>
      <c r="AH765" s="19">
        <v>22.0210423293369</v>
      </c>
      <c r="AI765" s="19">
        <v>4.9643805694144501</v>
      </c>
      <c r="AJ765" s="19">
        <v>13.5539756274875</v>
      </c>
      <c r="AK765" s="14">
        <v>19.614999999999998</v>
      </c>
      <c r="AL765" s="14">
        <v>3.9769999999999999</v>
      </c>
      <c r="AM765" s="14">
        <v>11.680999999999999</v>
      </c>
      <c r="AN765" s="14">
        <v>279.35199999999998</v>
      </c>
      <c r="AO765" s="14">
        <v>184.82300000000001</v>
      </c>
      <c r="AP765" s="14">
        <v>231.60599999999999</v>
      </c>
      <c r="AQ765" s="14">
        <v>3.4489999999999998</v>
      </c>
      <c r="AR765" s="14">
        <v>1.8839999999999999</v>
      </c>
      <c r="AS765" s="14">
        <v>2.6549999999999998</v>
      </c>
      <c r="AT765" s="14">
        <v>13.148999999999999</v>
      </c>
      <c r="AU765" s="14">
        <v>2.93</v>
      </c>
      <c r="AV765" s="14">
        <v>7.9640000000000004</v>
      </c>
      <c r="AW765" s="14">
        <v>922.553</v>
      </c>
      <c r="AX765" s="14">
        <v>675.03399999999999</v>
      </c>
      <c r="AY765" s="14">
        <v>797.40099999999995</v>
      </c>
      <c r="AZ765" s="14">
        <v>9.2260000000000009</v>
      </c>
      <c r="BA765" s="14">
        <v>6.75</v>
      </c>
      <c r="BB765" s="14">
        <v>7.9740000000000002</v>
      </c>
      <c r="BC765" s="14">
        <v>10.561</v>
      </c>
      <c r="BD765" s="14">
        <v>5.2809999999999997</v>
      </c>
      <c r="BE765" s="14">
        <v>12.212</v>
      </c>
      <c r="BF765" s="14">
        <v>14.8</v>
      </c>
      <c r="BG765" s="14">
        <v>72.786000000000001</v>
      </c>
      <c r="BH765" s="15">
        <v>7.6021027092600075</v>
      </c>
    </row>
    <row r="766" spans="1:60" ht="15.75" x14ac:dyDescent="0.25">
      <c r="A766" s="21">
        <v>2021</v>
      </c>
      <c r="B766" t="s">
        <v>33</v>
      </c>
      <c r="C766" s="14">
        <v>10.858000000000001</v>
      </c>
      <c r="D766" s="14">
        <v>3.0840000000000001</v>
      </c>
      <c r="E766" s="14">
        <v>6.96</v>
      </c>
      <c r="F766" s="14">
        <v>12.616</v>
      </c>
      <c r="G766" s="14">
        <v>23.831</v>
      </c>
      <c r="H766" s="14">
        <v>8.4380000000000006</v>
      </c>
      <c r="I766" s="14">
        <v>6.6619999999999999</v>
      </c>
      <c r="J766" s="14">
        <v>7.548</v>
      </c>
      <c r="K766" s="14">
        <v>8.1280000000000001</v>
      </c>
      <c r="L766" s="14">
        <v>5.49</v>
      </c>
      <c r="M766" s="14">
        <v>6.8049999999999997</v>
      </c>
      <c r="N766" s="14">
        <v>41.186</v>
      </c>
      <c r="O766" s="14">
        <v>65.956000000000003</v>
      </c>
      <c r="P766" s="14">
        <v>18.32</v>
      </c>
      <c r="Q766" s="14">
        <v>42.067999999999998</v>
      </c>
      <c r="R766" s="14">
        <v>94.558999999999997</v>
      </c>
      <c r="S766" s="14">
        <v>102.76600000000001</v>
      </c>
      <c r="T766" s="14">
        <v>98.674999999999997</v>
      </c>
      <c r="U766" s="14">
        <v>32.823</v>
      </c>
      <c r="V766" s="14">
        <v>29.731999999999999</v>
      </c>
      <c r="W766" s="14">
        <v>31.273</v>
      </c>
      <c r="X766" s="14">
        <v>9.7409999999999997</v>
      </c>
      <c r="Y766" s="14">
        <v>1.665</v>
      </c>
      <c r="Z766" s="14">
        <v>5.6920000000000002</v>
      </c>
      <c r="AA766" s="14">
        <v>125.334</v>
      </c>
      <c r="AB766" s="14">
        <v>83.951999999999998</v>
      </c>
      <c r="AC766" s="14">
        <v>104.583</v>
      </c>
      <c r="AD766" s="14">
        <v>514.42999999999995</v>
      </c>
      <c r="AE766" s="14">
        <v>438.94400000000002</v>
      </c>
      <c r="AF766" s="14">
        <v>476.63799999999998</v>
      </c>
      <c r="AG766" s="14">
        <v>10.858000000000001</v>
      </c>
      <c r="AH766" s="19">
        <v>15.218037747730399</v>
      </c>
      <c r="AI766" s="19">
        <v>3.8295660736917898</v>
      </c>
      <c r="AJ766" s="19">
        <v>9.6423836329466006</v>
      </c>
      <c r="AK766" s="14">
        <v>15.388</v>
      </c>
      <c r="AL766" s="14">
        <v>2.7759999999999998</v>
      </c>
      <c r="AM766" s="14">
        <v>9.0630000000000006</v>
      </c>
      <c r="AN766" s="14">
        <v>231.62100000000001</v>
      </c>
      <c r="AO766" s="14">
        <v>170.00200000000001</v>
      </c>
      <c r="AP766" s="14">
        <v>200.81399999999999</v>
      </c>
      <c r="AQ766" s="14">
        <v>2.1720000000000002</v>
      </c>
      <c r="AR766" s="14">
        <v>1.48</v>
      </c>
      <c r="AS766" s="14">
        <v>1.825</v>
      </c>
      <c r="AT766" s="14">
        <v>4.343</v>
      </c>
      <c r="AU766" s="14">
        <v>0.98699999999999999</v>
      </c>
      <c r="AV766" s="14">
        <v>2.66</v>
      </c>
      <c r="AW766" s="14">
        <v>829.06899999999996</v>
      </c>
      <c r="AX766" s="14">
        <v>644.41399999999999</v>
      </c>
      <c r="AY766" s="14">
        <v>736.62599999999998</v>
      </c>
      <c r="AZ766" s="14">
        <v>8.2910000000000004</v>
      </c>
      <c r="BA766" s="14">
        <v>6.444</v>
      </c>
      <c r="BB766" s="14">
        <v>7.3659999999999997</v>
      </c>
      <c r="BC766" s="14">
        <v>2.1579999999999999</v>
      </c>
      <c r="BD766" s="14">
        <v>2.5169999999999999</v>
      </c>
      <c r="BE766" s="14">
        <v>12.835000000000001</v>
      </c>
      <c r="BF766" s="14">
        <v>14.635999999999999</v>
      </c>
      <c r="BG766" s="14">
        <v>60.796999999999997</v>
      </c>
      <c r="BH766" s="15">
        <v>9.7950911956766493</v>
      </c>
    </row>
    <row r="767" spans="1:60" ht="15.75" x14ac:dyDescent="0.25">
      <c r="A767" s="21">
        <v>2021</v>
      </c>
      <c r="B767" t="s">
        <v>7</v>
      </c>
      <c r="C767" s="14">
        <v>12.961</v>
      </c>
      <c r="D767" s="14">
        <v>5.556</v>
      </c>
      <c r="E767" s="14">
        <v>9.2210000000000001</v>
      </c>
      <c r="F767" s="14">
        <v>16.638000000000002</v>
      </c>
      <c r="G767" s="14">
        <v>30.649000000000001</v>
      </c>
      <c r="H767" s="14">
        <v>9.4510000000000005</v>
      </c>
      <c r="I767" s="14">
        <v>5.2910000000000004</v>
      </c>
      <c r="J767" s="14">
        <v>7.35</v>
      </c>
      <c r="K767" s="14">
        <v>11.611000000000001</v>
      </c>
      <c r="L767" s="14">
        <v>4.2329999999999997</v>
      </c>
      <c r="M767" s="14">
        <v>7.8840000000000003</v>
      </c>
      <c r="N767" s="14">
        <v>66.891000000000005</v>
      </c>
      <c r="O767" s="14">
        <v>198.46100000000001</v>
      </c>
      <c r="P767" s="14">
        <v>37.834000000000003</v>
      </c>
      <c r="Q767" s="14">
        <v>117.33</v>
      </c>
      <c r="R767" s="14">
        <v>116.107</v>
      </c>
      <c r="S767" s="14">
        <v>99.48</v>
      </c>
      <c r="T767" s="14">
        <v>107.709</v>
      </c>
      <c r="U767" s="14">
        <v>21.870999999999999</v>
      </c>
      <c r="V767" s="14">
        <v>17.991</v>
      </c>
      <c r="W767" s="14">
        <v>19.911000000000001</v>
      </c>
      <c r="X767" s="14">
        <v>122.31699999999999</v>
      </c>
      <c r="Y767" s="14">
        <v>14.552</v>
      </c>
      <c r="Z767" s="14">
        <v>67.885999999999996</v>
      </c>
      <c r="AA767" s="14">
        <v>158.76900000000001</v>
      </c>
      <c r="AB767" s="14">
        <v>97.099000000000004</v>
      </c>
      <c r="AC767" s="14">
        <v>127.62</v>
      </c>
      <c r="AD767" s="14">
        <v>592.95399999999995</v>
      </c>
      <c r="AE767" s="14">
        <v>468.82499999999999</v>
      </c>
      <c r="AF767" s="14">
        <v>530.25800000000004</v>
      </c>
      <c r="AG767" s="14">
        <v>18.631</v>
      </c>
      <c r="AH767" s="19">
        <v>10.817409848479</v>
      </c>
      <c r="AI767" s="19">
        <v>2.3908383076052599</v>
      </c>
      <c r="AJ767" s="19">
        <v>6.6692820714005503</v>
      </c>
      <c r="AK767" s="14">
        <v>18.631</v>
      </c>
      <c r="AL767" s="14">
        <v>2.117</v>
      </c>
      <c r="AM767" s="14">
        <v>10.29</v>
      </c>
      <c r="AN767" s="14">
        <v>340.76</v>
      </c>
      <c r="AO767" s="14">
        <v>218.803</v>
      </c>
      <c r="AP767" s="14">
        <v>279.29399999999998</v>
      </c>
      <c r="AQ767" s="14">
        <v>3.78</v>
      </c>
      <c r="AR767" s="14">
        <v>1.323</v>
      </c>
      <c r="AS767" s="14">
        <v>2.5390000000000001</v>
      </c>
      <c r="AT767" s="14">
        <v>6.48</v>
      </c>
      <c r="AU767" s="14">
        <v>2.117</v>
      </c>
      <c r="AV767" s="14">
        <v>4.2759999999999998</v>
      </c>
      <c r="AW767" s="14">
        <v>1153.2370000000001</v>
      </c>
      <c r="AX767" s="14">
        <v>753.77200000000005</v>
      </c>
      <c r="AY767" s="14">
        <v>951.60500000000002</v>
      </c>
      <c r="AZ767" s="14">
        <v>11.532</v>
      </c>
      <c r="BA767" s="14">
        <v>7.5380000000000003</v>
      </c>
      <c r="BB767" s="14">
        <v>9.516</v>
      </c>
      <c r="BC767" s="14">
        <v>13.164999999999999</v>
      </c>
      <c r="BD767" s="14">
        <v>11.284000000000001</v>
      </c>
      <c r="BE767" s="14">
        <v>9.3420000000000005</v>
      </c>
      <c r="BF767" s="14">
        <v>19.452999999999999</v>
      </c>
      <c r="BG767" s="14">
        <v>32.970999999999997</v>
      </c>
      <c r="BH767" s="15">
        <v>5.9347181008902083</v>
      </c>
    </row>
    <row r="768" spans="1:60" ht="15.75" x14ac:dyDescent="0.25">
      <c r="A768" s="21">
        <v>2021</v>
      </c>
      <c r="B768" t="s">
        <v>8</v>
      </c>
      <c r="C768" s="14">
        <v>6.9580000000000002</v>
      </c>
      <c r="D768" s="14">
        <v>1.456</v>
      </c>
      <c r="E768" s="14">
        <v>4.1479999999999997</v>
      </c>
      <c r="F768" s="14">
        <v>18.292000000000002</v>
      </c>
      <c r="G768" s="14">
        <v>13.6</v>
      </c>
      <c r="H768" s="14">
        <v>3.532</v>
      </c>
      <c r="I768" s="14">
        <v>3.5539999999999998</v>
      </c>
      <c r="J768" s="14">
        <v>3.5430000000000001</v>
      </c>
      <c r="K768" s="14">
        <v>3.214</v>
      </c>
      <c r="L768" s="14">
        <v>2.4710000000000001</v>
      </c>
      <c r="M768" s="14">
        <v>2.835</v>
      </c>
      <c r="N768" s="14">
        <v>58.796999999999997</v>
      </c>
      <c r="O768" s="14">
        <v>50.683999999999997</v>
      </c>
      <c r="P768" s="14">
        <v>11.813000000000001</v>
      </c>
      <c r="Q768" s="14">
        <v>30.835000000000001</v>
      </c>
      <c r="R768" s="14">
        <v>93.314999999999998</v>
      </c>
      <c r="S768" s="14">
        <v>108.182</v>
      </c>
      <c r="T768" s="14">
        <v>100.907</v>
      </c>
      <c r="U768" s="14">
        <v>22.605</v>
      </c>
      <c r="V768" s="14">
        <v>20.783000000000001</v>
      </c>
      <c r="W768" s="14">
        <v>21.675000000000001</v>
      </c>
      <c r="X768" s="14">
        <v>16.282</v>
      </c>
      <c r="Y768" s="14">
        <v>2.0649999999999999</v>
      </c>
      <c r="Z768" s="14">
        <v>9.0220000000000002</v>
      </c>
      <c r="AA768" s="14">
        <v>146.82400000000001</v>
      </c>
      <c r="AB768" s="14">
        <v>102.157</v>
      </c>
      <c r="AC768" s="14">
        <v>124.01600000000001</v>
      </c>
      <c r="AD768" s="14">
        <v>534.49199999999996</v>
      </c>
      <c r="AE768" s="14">
        <v>442.30900000000003</v>
      </c>
      <c r="AF768" s="14">
        <v>487.43799999999999</v>
      </c>
      <c r="AG768" s="14">
        <v>12.256</v>
      </c>
      <c r="AH768" s="19">
        <v>8.5376746001366008</v>
      </c>
      <c r="AI768" s="19">
        <v>3.3186330181861101</v>
      </c>
      <c r="AJ768" s="19">
        <v>5.9051969452927704</v>
      </c>
      <c r="AK768" s="14">
        <v>6.7809999999999997</v>
      </c>
      <c r="AL768" s="14">
        <v>1.794</v>
      </c>
      <c r="AM768" s="14">
        <v>4.2350000000000003</v>
      </c>
      <c r="AN768" s="14">
        <v>166.35599999999999</v>
      </c>
      <c r="AO768" s="14">
        <v>109.943</v>
      </c>
      <c r="AP768" s="14">
        <v>137.601</v>
      </c>
      <c r="AQ768" s="14">
        <v>3.32</v>
      </c>
      <c r="AR768" s="14">
        <v>1.4219999999999999</v>
      </c>
      <c r="AS768" s="14">
        <v>2.351</v>
      </c>
      <c r="AT768" s="14">
        <v>7.0289999999999999</v>
      </c>
      <c r="AU768" s="14">
        <v>1.252</v>
      </c>
      <c r="AV768" s="14">
        <v>4.0789999999999997</v>
      </c>
      <c r="AW768" s="14">
        <v>788.65300000000002</v>
      </c>
      <c r="AX768" s="14">
        <v>593.44600000000003</v>
      </c>
      <c r="AY768" s="14">
        <v>689.04399999999998</v>
      </c>
      <c r="AZ768" s="14">
        <v>7.8869999999999996</v>
      </c>
      <c r="BA768" s="14">
        <v>5.9340000000000002</v>
      </c>
      <c r="BB768" s="14">
        <v>6.89</v>
      </c>
      <c r="BC768" s="14">
        <v>24.89</v>
      </c>
      <c r="BD768" s="14">
        <v>24.89</v>
      </c>
      <c r="BE768" s="14">
        <v>9.1050000000000004</v>
      </c>
      <c r="BF768" s="14">
        <v>12.167999999999999</v>
      </c>
      <c r="BG768" s="14">
        <v>44.814</v>
      </c>
      <c r="BH768" s="15">
        <v>5.493125106094042</v>
      </c>
    </row>
    <row r="769" spans="1:60" ht="15.75" x14ac:dyDescent="0.25">
      <c r="A769" s="21">
        <v>2021</v>
      </c>
      <c r="B769" t="s">
        <v>9</v>
      </c>
      <c r="C769" s="14">
        <v>23.533000000000001</v>
      </c>
      <c r="D769" s="14">
        <v>5.4770000000000003</v>
      </c>
      <c r="E769" s="14">
        <v>14.46</v>
      </c>
      <c r="F769" s="14">
        <v>12.199</v>
      </c>
      <c r="G769" s="14">
        <v>26.088999999999999</v>
      </c>
      <c r="H769" s="14">
        <v>8.9749999999999996</v>
      </c>
      <c r="I769" s="14">
        <v>6.407</v>
      </c>
      <c r="J769" s="14">
        <v>7.6849999999999996</v>
      </c>
      <c r="K769" s="14">
        <v>10.593</v>
      </c>
      <c r="L769" s="14">
        <v>7.8019999999999996</v>
      </c>
      <c r="M769" s="14">
        <v>9.19</v>
      </c>
      <c r="N769" s="14">
        <v>49.762</v>
      </c>
      <c r="O769" s="14">
        <v>205.95500000000001</v>
      </c>
      <c r="P769" s="14">
        <v>43.451999999999998</v>
      </c>
      <c r="Q769" s="14">
        <v>124.562</v>
      </c>
      <c r="R769" s="14">
        <v>70.86</v>
      </c>
      <c r="S769" s="14">
        <v>76.055000000000007</v>
      </c>
      <c r="T769" s="14">
        <v>73.47</v>
      </c>
      <c r="U769" s="14">
        <v>21.603000000000002</v>
      </c>
      <c r="V769" s="14">
        <v>24.904</v>
      </c>
      <c r="W769" s="14">
        <v>23.260999999999999</v>
      </c>
      <c r="X769" s="14">
        <v>118.657</v>
      </c>
      <c r="Y769" s="14">
        <v>16.844000000000001</v>
      </c>
      <c r="Z769" s="14">
        <v>67.498999999999995</v>
      </c>
      <c r="AA769" s="14">
        <v>155.54900000000001</v>
      </c>
      <c r="AB769" s="14">
        <v>106.02200000000001</v>
      </c>
      <c r="AC769" s="14">
        <v>130.66300000000001</v>
      </c>
      <c r="AD769" s="14">
        <v>556.91700000000003</v>
      </c>
      <c r="AE769" s="14">
        <v>470.89800000000002</v>
      </c>
      <c r="AF769" s="14">
        <v>513.74800000000005</v>
      </c>
      <c r="AG769" s="14">
        <v>13.202</v>
      </c>
      <c r="AH769" s="19">
        <v>27.938662331589899</v>
      </c>
      <c r="AI769" s="19">
        <v>10.6570922949223</v>
      </c>
      <c r="AJ769" s="19">
        <v>19.6754363599116</v>
      </c>
      <c r="AK769" s="14">
        <v>23.064</v>
      </c>
      <c r="AL769" s="14">
        <v>6.2</v>
      </c>
      <c r="AM769" s="14">
        <v>14.85</v>
      </c>
      <c r="AN769" s="14">
        <v>200.37100000000001</v>
      </c>
      <c r="AO769" s="14">
        <v>158.25800000000001</v>
      </c>
      <c r="AP769" s="14">
        <v>179.26300000000001</v>
      </c>
      <c r="AQ769" s="14">
        <v>4.0179999999999998</v>
      </c>
      <c r="AR769" s="14">
        <v>1.343</v>
      </c>
      <c r="AS769" s="14">
        <v>2.6739999999999999</v>
      </c>
      <c r="AT769" s="14">
        <v>4.9050000000000002</v>
      </c>
      <c r="AU769" s="14">
        <v>0.878</v>
      </c>
      <c r="AV769" s="14">
        <v>2.8820000000000001</v>
      </c>
      <c r="AW769" s="14">
        <v>970.13099999999997</v>
      </c>
      <c r="AX769" s="14">
        <v>677.36199999999997</v>
      </c>
      <c r="AY769" s="14">
        <v>823.38800000000003</v>
      </c>
      <c r="AZ769" s="14">
        <v>9.7010000000000005</v>
      </c>
      <c r="BA769" s="14">
        <v>6.774</v>
      </c>
      <c r="BB769" s="14">
        <v>8.234</v>
      </c>
      <c r="BC769" s="14">
        <v>8.3930000000000007</v>
      </c>
      <c r="BD769" s="14">
        <v>14.771000000000001</v>
      </c>
      <c r="BE769" s="14">
        <v>15.42</v>
      </c>
      <c r="BF769" s="14">
        <v>19.077999999999999</v>
      </c>
      <c r="BG769" s="14">
        <v>76.893000000000001</v>
      </c>
      <c r="BH769" s="15">
        <v>10.016833267524262</v>
      </c>
    </row>
    <row r="770" spans="1:60" ht="15.75" x14ac:dyDescent="0.25">
      <c r="A770" s="21">
        <v>2021</v>
      </c>
      <c r="B770" t="s">
        <v>34</v>
      </c>
      <c r="C770" s="14">
        <v>5.49</v>
      </c>
      <c r="D770" s="14">
        <v>1.657</v>
      </c>
      <c r="E770" s="14">
        <v>3.4940000000000002</v>
      </c>
      <c r="F770" s="14">
        <v>9.1340000000000003</v>
      </c>
      <c r="G770" s="14">
        <v>25.164000000000001</v>
      </c>
      <c r="H770" s="14">
        <v>8.9779999999999998</v>
      </c>
      <c r="I770" s="14">
        <v>7.9939999999999998</v>
      </c>
      <c r="J770" s="14">
        <v>8.4659999999999993</v>
      </c>
      <c r="K770" s="14">
        <v>7.0659999999999998</v>
      </c>
      <c r="L770" s="14">
        <v>5.9020000000000001</v>
      </c>
      <c r="M770" s="14">
        <v>6.46</v>
      </c>
      <c r="N770" s="14">
        <v>48.927</v>
      </c>
      <c r="O770" s="14">
        <v>57.92</v>
      </c>
      <c r="P770" s="14">
        <v>13.544</v>
      </c>
      <c r="Q770" s="14">
        <v>34.811999999999998</v>
      </c>
      <c r="R770" s="14">
        <v>139.06200000000001</v>
      </c>
      <c r="S770" s="14">
        <v>110.488</v>
      </c>
      <c r="T770" s="14">
        <v>124.182</v>
      </c>
      <c r="U770" s="14">
        <v>33.482999999999997</v>
      </c>
      <c r="V770" s="14">
        <v>36.863999999999997</v>
      </c>
      <c r="W770" s="14">
        <v>35.243000000000002</v>
      </c>
      <c r="X770" s="14">
        <v>20.161999999999999</v>
      </c>
      <c r="Y770" s="14">
        <v>2.3199999999999998</v>
      </c>
      <c r="Z770" s="14">
        <v>10.871</v>
      </c>
      <c r="AA770" s="14">
        <v>158.63900000000001</v>
      </c>
      <c r="AB770" s="14">
        <v>136.66499999999999</v>
      </c>
      <c r="AC770" s="14">
        <v>147.196</v>
      </c>
      <c r="AD770" s="14">
        <v>670.51400000000001</v>
      </c>
      <c r="AE770" s="14">
        <v>597.56500000000005</v>
      </c>
      <c r="AF770" s="14">
        <v>632.548</v>
      </c>
      <c r="AG770" s="14">
        <v>15.864000000000001</v>
      </c>
      <c r="AH770" s="19">
        <v>8.1584114604939302</v>
      </c>
      <c r="AI770" s="19">
        <v>3.14040986631132</v>
      </c>
      <c r="AJ770" s="19">
        <v>5.6892989554517399</v>
      </c>
      <c r="AK770" s="14">
        <v>6.0309999999999997</v>
      </c>
      <c r="AL770" s="14">
        <v>1.74</v>
      </c>
      <c r="AM770" s="14">
        <v>3.7959999999999998</v>
      </c>
      <c r="AN770" s="14">
        <v>522.51900000000001</v>
      </c>
      <c r="AO770" s="14">
        <v>312.41000000000003</v>
      </c>
      <c r="AP770" s="14">
        <v>413.14</v>
      </c>
      <c r="AQ770" s="14">
        <v>0.9</v>
      </c>
      <c r="AR770" s="14">
        <v>0.45600000000000002</v>
      </c>
      <c r="AS770" s="14">
        <v>0.66900000000000004</v>
      </c>
      <c r="AT770" s="14">
        <v>6.2560000000000002</v>
      </c>
      <c r="AU770" s="14">
        <v>0.87</v>
      </c>
      <c r="AV770" s="14">
        <v>3.4510000000000001</v>
      </c>
      <c r="AW770" s="14">
        <v>1253.2260000000001</v>
      </c>
      <c r="AX770" s="14">
        <v>924.98900000000003</v>
      </c>
      <c r="AY770" s="14">
        <v>1082.355</v>
      </c>
      <c r="AZ770" s="14">
        <v>12.532</v>
      </c>
      <c r="BA770" s="14">
        <v>9.25</v>
      </c>
      <c r="BB770" s="14">
        <v>10.824</v>
      </c>
      <c r="BC770" s="14">
        <v>4.6369999999999996</v>
      </c>
      <c r="BD770" s="14">
        <v>1.613</v>
      </c>
      <c r="BE770" s="14">
        <v>8.8919999999999995</v>
      </c>
      <c r="BF770" s="14">
        <v>10.183</v>
      </c>
      <c r="BG770" s="14">
        <v>44.938000000000002</v>
      </c>
      <c r="BH770" s="15">
        <v>6.3009140627987916</v>
      </c>
    </row>
    <row r="771" spans="1:60" ht="15.75" x14ac:dyDescent="0.25">
      <c r="A771" s="21">
        <v>2021</v>
      </c>
      <c r="B771" t="s">
        <v>10</v>
      </c>
      <c r="C771" s="14">
        <v>21.379000000000001</v>
      </c>
      <c r="D771" s="14">
        <v>6.0380000000000003</v>
      </c>
      <c r="E771" s="14">
        <v>13.635</v>
      </c>
      <c r="F771" s="14">
        <v>9.1709999999999994</v>
      </c>
      <c r="G771" s="14">
        <v>22.164000000000001</v>
      </c>
      <c r="H771" s="14">
        <v>6.694</v>
      </c>
      <c r="I771" s="14">
        <v>3.8130000000000002</v>
      </c>
      <c r="J771" s="14">
        <v>5.24</v>
      </c>
      <c r="K771" s="14">
        <v>7.0179999999999998</v>
      </c>
      <c r="L771" s="14">
        <v>3.919</v>
      </c>
      <c r="M771" s="14">
        <v>5.4539999999999997</v>
      </c>
      <c r="N771" s="14">
        <v>45.960999999999999</v>
      </c>
      <c r="O771" s="14">
        <v>93.613</v>
      </c>
      <c r="P771" s="14">
        <v>19.914000000000001</v>
      </c>
      <c r="Q771" s="14">
        <v>56.411999999999999</v>
      </c>
      <c r="R771" s="14">
        <v>75.366</v>
      </c>
      <c r="S771" s="14">
        <v>76.055999999999997</v>
      </c>
      <c r="T771" s="14">
        <v>75.713999999999999</v>
      </c>
      <c r="U771" s="14">
        <v>11.877000000000001</v>
      </c>
      <c r="V771" s="14">
        <v>13.877000000000001</v>
      </c>
      <c r="W771" s="14">
        <v>12.885999999999999</v>
      </c>
      <c r="X771" s="14">
        <v>21.271000000000001</v>
      </c>
      <c r="Y771" s="14">
        <v>1.377</v>
      </c>
      <c r="Z771" s="14">
        <v>11.228999999999999</v>
      </c>
      <c r="AA771" s="14">
        <v>192.84100000000001</v>
      </c>
      <c r="AB771" s="14">
        <v>155.185</v>
      </c>
      <c r="AC771" s="14">
        <v>173.886</v>
      </c>
      <c r="AD771" s="14">
        <v>517.62699999999995</v>
      </c>
      <c r="AE771" s="14">
        <v>450.089</v>
      </c>
      <c r="AF771" s="14">
        <v>483.58800000000002</v>
      </c>
      <c r="AG771" s="14">
        <v>11.553000000000001</v>
      </c>
      <c r="AH771" s="19">
        <v>11.171804716853501</v>
      </c>
      <c r="AI771" s="19">
        <v>4.5446144803536299</v>
      </c>
      <c r="AJ771" s="19">
        <v>7.9080517395475702</v>
      </c>
      <c r="AK771" s="14">
        <v>11.877000000000001</v>
      </c>
      <c r="AL771" s="14">
        <v>3.0720000000000001</v>
      </c>
      <c r="AM771" s="14">
        <v>7.4320000000000004</v>
      </c>
      <c r="AN771" s="14">
        <v>205.58199999999999</v>
      </c>
      <c r="AO771" s="14">
        <v>159.952</v>
      </c>
      <c r="AP771" s="14">
        <v>182.65600000000001</v>
      </c>
      <c r="AQ771" s="14">
        <v>2.6989999999999998</v>
      </c>
      <c r="AR771" s="14">
        <v>1.2709999999999999</v>
      </c>
      <c r="AS771" s="14">
        <v>1.978</v>
      </c>
      <c r="AT771" s="14">
        <v>3.0230000000000001</v>
      </c>
      <c r="AU771" s="14">
        <v>0.318</v>
      </c>
      <c r="AV771" s="14">
        <v>1.6579999999999999</v>
      </c>
      <c r="AW771" s="14">
        <v>830.96699999999998</v>
      </c>
      <c r="AX771" s="14">
        <v>640.971</v>
      </c>
      <c r="AY771" s="14">
        <v>735.221</v>
      </c>
      <c r="AZ771" s="14">
        <v>8.31</v>
      </c>
      <c r="BA771" s="14">
        <v>6.41</v>
      </c>
      <c r="BB771" s="14">
        <v>7.3520000000000003</v>
      </c>
      <c r="BC771" s="14">
        <v>3.6509999999999998</v>
      </c>
      <c r="BD771" s="14">
        <v>7.3019999999999996</v>
      </c>
      <c r="BE771" s="14">
        <v>13.436999999999999</v>
      </c>
      <c r="BF771" s="14">
        <v>16.478999999999999</v>
      </c>
      <c r="BG771" s="14">
        <v>65.191000000000003</v>
      </c>
      <c r="BH771" s="15">
        <v>9.525189236173988</v>
      </c>
    </row>
    <row r="772" spans="1:60" ht="15.75" x14ac:dyDescent="0.25">
      <c r="A772" s="21">
        <v>2021</v>
      </c>
      <c r="B772" t="s">
        <v>11</v>
      </c>
      <c r="C772" s="14">
        <v>17.260999999999999</v>
      </c>
      <c r="D772" s="14">
        <v>4.601</v>
      </c>
      <c r="E772" s="14">
        <v>10.762</v>
      </c>
      <c r="F772" s="14">
        <v>10.282</v>
      </c>
      <c r="G772" s="14">
        <v>20.346</v>
      </c>
      <c r="H772" s="14">
        <v>6.0579999999999998</v>
      </c>
      <c r="I772" s="14">
        <v>4.2300000000000004</v>
      </c>
      <c r="J772" s="14">
        <v>5.12</v>
      </c>
      <c r="K772" s="14">
        <v>5.6020000000000003</v>
      </c>
      <c r="L772" s="14">
        <v>3.798</v>
      </c>
      <c r="M772" s="14">
        <v>4.6760000000000002</v>
      </c>
      <c r="N772" s="14">
        <v>51.384999999999998</v>
      </c>
      <c r="O772" s="14">
        <v>174.66300000000001</v>
      </c>
      <c r="P772" s="14">
        <v>32.823999999999998</v>
      </c>
      <c r="Q772" s="14">
        <v>101.855</v>
      </c>
      <c r="R772" s="14">
        <v>123.694</v>
      </c>
      <c r="S772" s="14">
        <v>121.50700000000001</v>
      </c>
      <c r="T772" s="14">
        <v>122.572</v>
      </c>
      <c r="U772" s="14">
        <v>17.978000000000002</v>
      </c>
      <c r="V772" s="14">
        <v>20.164000000000001</v>
      </c>
      <c r="W772" s="14">
        <v>19.100000000000001</v>
      </c>
      <c r="X772" s="14">
        <v>109.755</v>
      </c>
      <c r="Y772" s="14">
        <v>15.840999999999999</v>
      </c>
      <c r="Z772" s="14">
        <v>61.546999999999997</v>
      </c>
      <c r="AA772" s="14">
        <v>188.21199999999999</v>
      </c>
      <c r="AB772" s="14">
        <v>146.45699999999999</v>
      </c>
      <c r="AC772" s="14">
        <v>166.779</v>
      </c>
      <c r="AD772" s="14">
        <v>604.07500000000005</v>
      </c>
      <c r="AE772" s="14">
        <v>506.904</v>
      </c>
      <c r="AF772" s="14">
        <v>554.19600000000003</v>
      </c>
      <c r="AG772" s="14">
        <v>12.407999999999999</v>
      </c>
      <c r="AH772" s="19">
        <v>13.964885777773899</v>
      </c>
      <c r="AI772" s="19">
        <v>4.2411294127626196</v>
      </c>
      <c r="AJ772" s="19">
        <v>9.1175610392081605</v>
      </c>
      <c r="AK772" s="14">
        <v>11.821999999999999</v>
      </c>
      <c r="AL772" s="14">
        <v>2.6560000000000001</v>
      </c>
      <c r="AM772" s="14">
        <v>7.117</v>
      </c>
      <c r="AN772" s="14">
        <v>279.435</v>
      </c>
      <c r="AO772" s="14">
        <v>188.20500000000001</v>
      </c>
      <c r="AP772" s="14">
        <v>232.637</v>
      </c>
      <c r="AQ772" s="14">
        <v>0.65100000000000002</v>
      </c>
      <c r="AR772" s="14">
        <v>0.247</v>
      </c>
      <c r="AS772" s="14">
        <v>0.44400000000000001</v>
      </c>
      <c r="AT772" s="14">
        <v>2.6709999999999998</v>
      </c>
      <c r="AU772" s="14">
        <v>0.34</v>
      </c>
      <c r="AV772" s="14">
        <v>1.474</v>
      </c>
      <c r="AW772" s="14">
        <v>1061.4949999999999</v>
      </c>
      <c r="AX772" s="14">
        <v>732.04</v>
      </c>
      <c r="AY772" s="14">
        <v>892.41300000000001</v>
      </c>
      <c r="AZ772" s="14">
        <v>10.615</v>
      </c>
      <c r="BA772" s="14">
        <v>7.32</v>
      </c>
      <c r="BB772" s="14">
        <v>8.9239999999999995</v>
      </c>
      <c r="BC772" s="14">
        <v>18.893000000000001</v>
      </c>
      <c r="BD772" s="14">
        <v>7.0170000000000003</v>
      </c>
      <c r="BE772" s="14">
        <v>9.5</v>
      </c>
      <c r="BF772" s="14">
        <v>19.077000000000002</v>
      </c>
      <c r="BG772" s="14">
        <v>38.750999999999998</v>
      </c>
      <c r="BH772" s="15">
        <v>6.6430469441984057</v>
      </c>
    </row>
    <row r="773" spans="1:60" ht="15.75" x14ac:dyDescent="0.25">
      <c r="A773" s="21">
        <v>2021</v>
      </c>
      <c r="B773" t="s">
        <v>12</v>
      </c>
      <c r="C773" s="14">
        <v>11.71</v>
      </c>
      <c r="D773" s="14">
        <v>2.7890000000000001</v>
      </c>
      <c r="E773" s="14">
        <v>7.0869999999999997</v>
      </c>
      <c r="F773" s="14">
        <v>9.3930000000000007</v>
      </c>
      <c r="G773" s="14">
        <v>13.348000000000001</v>
      </c>
      <c r="H773" s="14">
        <v>4.2110000000000003</v>
      </c>
      <c r="I773" s="14">
        <v>4.5049999999999999</v>
      </c>
      <c r="J773" s="14">
        <v>4.3630000000000004</v>
      </c>
      <c r="K773" s="14">
        <v>4.1529999999999996</v>
      </c>
      <c r="L773" s="14">
        <v>3.3250000000000002</v>
      </c>
      <c r="M773" s="14">
        <v>3.7240000000000002</v>
      </c>
      <c r="N773" s="14">
        <v>41.646999999999998</v>
      </c>
      <c r="O773" s="14">
        <v>114.56</v>
      </c>
      <c r="P773" s="14">
        <v>22.899000000000001</v>
      </c>
      <c r="Q773" s="14">
        <v>67.114000000000004</v>
      </c>
      <c r="R773" s="14">
        <v>110.349</v>
      </c>
      <c r="S773" s="14">
        <v>99.209000000000003</v>
      </c>
      <c r="T773" s="14">
        <v>104.57599999999999</v>
      </c>
      <c r="U773" s="14">
        <v>23.361999999999998</v>
      </c>
      <c r="V773" s="14">
        <v>25.312000000000001</v>
      </c>
      <c r="W773" s="14">
        <v>24.372</v>
      </c>
      <c r="X773" s="14">
        <v>69.682000000000002</v>
      </c>
      <c r="Y773" s="14">
        <v>7.9370000000000003</v>
      </c>
      <c r="Z773" s="14">
        <v>37.74</v>
      </c>
      <c r="AA773" s="14">
        <v>129.96199999999999</v>
      </c>
      <c r="AB773" s="14">
        <v>91.486999999999995</v>
      </c>
      <c r="AC773" s="14">
        <v>110.023</v>
      </c>
      <c r="AD773" s="14">
        <v>494.06099999999998</v>
      </c>
      <c r="AE773" s="14">
        <v>402.09300000000002</v>
      </c>
      <c r="AF773" s="14">
        <v>446.45699999999999</v>
      </c>
      <c r="AG773" s="14">
        <v>10.382999999999999</v>
      </c>
      <c r="AH773" s="19">
        <v>2.36122305057425</v>
      </c>
      <c r="AI773" s="19">
        <v>0.61173865301265995</v>
      </c>
      <c r="AJ773" s="19">
        <v>1.4738530708116599</v>
      </c>
      <c r="AK773" s="14">
        <v>2.077</v>
      </c>
      <c r="AL773" s="14">
        <v>0.48299999999999998</v>
      </c>
      <c r="AM773" s="14">
        <v>1.2509999999999999</v>
      </c>
      <c r="AN773" s="14">
        <v>319.45299999999997</v>
      </c>
      <c r="AO773" s="14">
        <v>195.46899999999999</v>
      </c>
      <c r="AP773" s="14">
        <v>255.202</v>
      </c>
      <c r="AQ773" s="14">
        <v>2.9420000000000002</v>
      </c>
      <c r="AR773" s="14">
        <v>0.80400000000000005</v>
      </c>
      <c r="AS773" s="14">
        <v>1.8340000000000001</v>
      </c>
      <c r="AT773" s="14">
        <v>3.8069999999999999</v>
      </c>
      <c r="AU773" s="14">
        <v>1.2869999999999999</v>
      </c>
      <c r="AV773" s="14">
        <v>2.5009999999999999</v>
      </c>
      <c r="AW773" s="14">
        <v>944.572</v>
      </c>
      <c r="AX773" s="14">
        <v>632.68799999999999</v>
      </c>
      <c r="AY773" s="14">
        <v>783.05700000000002</v>
      </c>
      <c r="AZ773" s="14">
        <v>9.4459999999999997</v>
      </c>
      <c r="BA773" s="14">
        <v>6.327</v>
      </c>
      <c r="BB773" s="14">
        <v>7.8310000000000004</v>
      </c>
      <c r="BC773" s="14">
        <v>17.138000000000002</v>
      </c>
      <c r="BD773" s="14">
        <v>7.8659999999999997</v>
      </c>
      <c r="BE773" s="14">
        <v>7.1470000000000002</v>
      </c>
      <c r="BF773" s="14">
        <v>15.464</v>
      </c>
      <c r="BG773" s="14">
        <v>63.341999999999999</v>
      </c>
      <c r="BH773" s="15">
        <v>4.8883258516702934</v>
      </c>
    </row>
    <row r="774" spans="1:60" ht="15.75" x14ac:dyDescent="0.25">
      <c r="A774" s="21">
        <v>2021</v>
      </c>
      <c r="B774" t="s">
        <v>13</v>
      </c>
      <c r="C774" s="14">
        <v>12.772</v>
      </c>
      <c r="D774" s="14">
        <v>2.99</v>
      </c>
      <c r="E774" s="14">
        <v>7.6950000000000003</v>
      </c>
      <c r="F774" s="14">
        <v>7.0430000000000001</v>
      </c>
      <c r="G774" s="14">
        <v>14.292</v>
      </c>
      <c r="H774" s="14">
        <v>5.7939999999999996</v>
      </c>
      <c r="I774" s="14">
        <v>4.21</v>
      </c>
      <c r="J774" s="14">
        <v>4.9720000000000004</v>
      </c>
      <c r="K774" s="14">
        <v>4.8719999999999999</v>
      </c>
      <c r="L774" s="14">
        <v>3.5390000000000001</v>
      </c>
      <c r="M774" s="14">
        <v>4.18</v>
      </c>
      <c r="N774" s="14">
        <v>40.012</v>
      </c>
      <c r="O774" s="14">
        <v>78.543999999999997</v>
      </c>
      <c r="P774" s="14">
        <v>17.693000000000001</v>
      </c>
      <c r="Q774" s="14">
        <v>46.960999999999999</v>
      </c>
      <c r="R774" s="14">
        <v>103.167</v>
      </c>
      <c r="S774" s="14">
        <v>87.245999999999995</v>
      </c>
      <c r="T774" s="14">
        <v>94.903000000000006</v>
      </c>
      <c r="U774" s="14">
        <v>21.858000000000001</v>
      </c>
      <c r="V774" s="14">
        <v>19.645</v>
      </c>
      <c r="W774" s="14">
        <v>20.71</v>
      </c>
      <c r="X774" s="14">
        <v>17.248999999999999</v>
      </c>
      <c r="Y774" s="14">
        <v>2.8679999999999999</v>
      </c>
      <c r="Z774" s="14">
        <v>9.7850000000000001</v>
      </c>
      <c r="AA774" s="14">
        <v>153.20400000000001</v>
      </c>
      <c r="AB774" s="14">
        <v>116.28700000000001</v>
      </c>
      <c r="AC774" s="14">
        <v>134.04300000000001</v>
      </c>
      <c r="AD774" s="14">
        <v>551.71699999999998</v>
      </c>
      <c r="AE774" s="14">
        <v>430.73700000000002</v>
      </c>
      <c r="AF774" s="14">
        <v>488.92500000000001</v>
      </c>
      <c r="AG774" s="14">
        <v>10.797000000000001</v>
      </c>
      <c r="AH774" s="19">
        <v>11.863673613912299</v>
      </c>
      <c r="AI774" s="19">
        <v>4.3374460756052997</v>
      </c>
      <c r="AJ774" s="19">
        <v>8.0820041917450993</v>
      </c>
      <c r="AK774" s="14">
        <v>10.007</v>
      </c>
      <c r="AL774" s="14">
        <v>2.0129999999999999</v>
      </c>
      <c r="AM774" s="14">
        <v>5.8579999999999997</v>
      </c>
      <c r="AN774" s="14">
        <v>322.60300000000001</v>
      </c>
      <c r="AO774" s="14">
        <v>188.58500000000001</v>
      </c>
      <c r="AP774" s="14">
        <v>253.07599999999999</v>
      </c>
      <c r="AQ774" s="14">
        <v>0.85599999999999998</v>
      </c>
      <c r="AR774" s="14">
        <v>0.54900000000000004</v>
      </c>
      <c r="AS774" s="14">
        <v>0.69699999999999995</v>
      </c>
      <c r="AT774" s="14">
        <v>4.2789999999999999</v>
      </c>
      <c r="AU774" s="14">
        <v>0.42699999999999999</v>
      </c>
      <c r="AV774" s="14">
        <v>2.2799999999999998</v>
      </c>
      <c r="AW774" s="14">
        <v>958.39499999999998</v>
      </c>
      <c r="AX774" s="14">
        <v>643.54200000000003</v>
      </c>
      <c r="AY774" s="14">
        <v>795.01</v>
      </c>
      <c r="AZ774" s="14">
        <v>9.5839999999999996</v>
      </c>
      <c r="BA774" s="14">
        <v>6.4349999999999996</v>
      </c>
      <c r="BB774" s="14">
        <v>7.95</v>
      </c>
      <c r="BC774" s="14">
        <v>2.9390000000000001</v>
      </c>
      <c r="BD774" s="14">
        <v>3.778</v>
      </c>
      <c r="BE774" s="14">
        <v>11.708</v>
      </c>
      <c r="BF774" s="14">
        <v>14.223000000000001</v>
      </c>
      <c r="BG774" s="14">
        <v>72.652000000000001</v>
      </c>
      <c r="BH774" s="15">
        <v>8.7461927515578282</v>
      </c>
    </row>
    <row r="775" spans="1:60" ht="15.75" x14ac:dyDescent="0.25">
      <c r="A775" s="21">
        <v>2021</v>
      </c>
      <c r="B775" t="s">
        <v>14</v>
      </c>
      <c r="C775" s="14">
        <v>15.927</v>
      </c>
      <c r="D775" s="14">
        <v>3.8180000000000001</v>
      </c>
      <c r="E775" s="14">
        <v>9.798</v>
      </c>
      <c r="F775" s="14">
        <v>9.4979999999999993</v>
      </c>
      <c r="G775" s="14">
        <v>24.971</v>
      </c>
      <c r="H775" s="14">
        <v>8.7089999999999996</v>
      </c>
      <c r="I775" s="14">
        <v>6.6239999999999997</v>
      </c>
      <c r="J775" s="14">
        <v>7.6520000000000001</v>
      </c>
      <c r="K775" s="14">
        <v>6.9340000000000002</v>
      </c>
      <c r="L775" s="14">
        <v>5.52</v>
      </c>
      <c r="M775" s="14">
        <v>6.2169999999999996</v>
      </c>
      <c r="N775" s="14">
        <v>62.098999999999997</v>
      </c>
      <c r="O775" s="14">
        <v>113.003</v>
      </c>
      <c r="P775" s="14">
        <v>22.977</v>
      </c>
      <c r="Q775" s="14">
        <v>67.382000000000005</v>
      </c>
      <c r="R775" s="14">
        <v>87.491</v>
      </c>
      <c r="S775" s="14">
        <v>76.611999999999995</v>
      </c>
      <c r="T775" s="14">
        <v>81.974000000000004</v>
      </c>
      <c r="U775" s="14">
        <v>25.582000000000001</v>
      </c>
      <c r="V775" s="14">
        <v>29.003</v>
      </c>
      <c r="W775" s="14">
        <v>27.317</v>
      </c>
      <c r="X775" s="14">
        <v>44.941000000000003</v>
      </c>
      <c r="Y775" s="14">
        <v>5.3819999999999997</v>
      </c>
      <c r="Z775" s="14">
        <v>24.902000000000001</v>
      </c>
      <c r="AA775" s="14">
        <v>137.78100000000001</v>
      </c>
      <c r="AB775" s="14">
        <v>99.474000000000004</v>
      </c>
      <c r="AC775" s="14">
        <v>118.354</v>
      </c>
      <c r="AD775" s="14">
        <v>560.51700000000005</v>
      </c>
      <c r="AE775" s="14">
        <v>465.60500000000002</v>
      </c>
      <c r="AF775" s="14">
        <v>512.39599999999996</v>
      </c>
      <c r="AG775" s="14">
        <v>15.832000000000001</v>
      </c>
      <c r="AH775" s="19">
        <v>13.645974863851899</v>
      </c>
      <c r="AI775" s="19">
        <v>4.0617136776177203</v>
      </c>
      <c r="AJ775" s="19">
        <v>8.9289640935702099</v>
      </c>
      <c r="AK775" s="14">
        <v>14.577999999999999</v>
      </c>
      <c r="AL775" s="14">
        <v>2.5760000000000001</v>
      </c>
      <c r="AM775" s="14">
        <v>8.4909999999999997</v>
      </c>
      <c r="AN775" s="14">
        <v>340.57</v>
      </c>
      <c r="AO775" s="14">
        <v>226.15600000000001</v>
      </c>
      <c r="AP775" s="14">
        <v>282.58199999999999</v>
      </c>
      <c r="AQ775" s="14">
        <v>2.2010000000000001</v>
      </c>
      <c r="AR775" s="14">
        <v>0.874</v>
      </c>
      <c r="AS775" s="14">
        <v>1.528</v>
      </c>
      <c r="AT775" s="14">
        <v>7.7859999999999996</v>
      </c>
      <c r="AU775" s="14">
        <v>0.89700000000000002</v>
      </c>
      <c r="AV775" s="14">
        <v>4.2919999999999998</v>
      </c>
      <c r="AW775" s="14">
        <v>1022.1369999999999</v>
      </c>
      <c r="AX775" s="14">
        <v>722.92600000000004</v>
      </c>
      <c r="AY775" s="14">
        <v>870.47799999999995</v>
      </c>
      <c r="AZ775" s="14">
        <v>10.221</v>
      </c>
      <c r="BA775" s="14">
        <v>7.2290000000000001</v>
      </c>
      <c r="BB775" s="14">
        <v>8.7050000000000001</v>
      </c>
      <c r="BC775" s="14">
        <v>8.5730000000000004</v>
      </c>
      <c r="BD775" s="14">
        <v>3.7949999999999999</v>
      </c>
      <c r="BE775" s="14">
        <v>10.917</v>
      </c>
      <c r="BF775" s="14">
        <v>12.952999999999999</v>
      </c>
      <c r="BG775" s="14">
        <v>62.134</v>
      </c>
      <c r="BH775" s="15">
        <v>7.3525604515093459</v>
      </c>
    </row>
    <row r="776" spans="1:60" ht="15.75" x14ac:dyDescent="0.25">
      <c r="A776" s="21">
        <v>2021</v>
      </c>
      <c r="B776" t="s">
        <v>15</v>
      </c>
      <c r="C776" s="14">
        <v>7.6479999999999997</v>
      </c>
      <c r="D776" s="14">
        <v>1.7110000000000001</v>
      </c>
      <c r="E776" s="14">
        <v>4.5979999999999999</v>
      </c>
      <c r="F776" s="14">
        <v>9.5939999999999994</v>
      </c>
      <c r="G776" s="14">
        <v>17.756</v>
      </c>
      <c r="H776" s="14">
        <v>6.0069999999999997</v>
      </c>
      <c r="I776" s="14">
        <v>5.2569999999999997</v>
      </c>
      <c r="J776" s="14">
        <v>5.6210000000000004</v>
      </c>
      <c r="K776" s="14">
        <v>3.9609999999999999</v>
      </c>
      <c r="L776" s="14">
        <v>3.298</v>
      </c>
      <c r="M776" s="14">
        <v>3.62</v>
      </c>
      <c r="N776" s="14">
        <v>36.954999999999998</v>
      </c>
      <c r="O776" s="14">
        <v>78.132000000000005</v>
      </c>
      <c r="P776" s="14">
        <v>17.887</v>
      </c>
      <c r="Q776" s="14">
        <v>47.186</v>
      </c>
      <c r="R776" s="14">
        <v>153.065</v>
      </c>
      <c r="S776" s="14">
        <v>126.84099999999999</v>
      </c>
      <c r="T776" s="14">
        <v>139.59200000000001</v>
      </c>
      <c r="U776" s="14">
        <v>23.8</v>
      </c>
      <c r="V776" s="14">
        <v>23.617000000000001</v>
      </c>
      <c r="W776" s="14">
        <v>23.706</v>
      </c>
      <c r="X776" s="14">
        <v>29.734999999999999</v>
      </c>
      <c r="Y776" s="14">
        <v>4.548</v>
      </c>
      <c r="Z776" s="14">
        <v>16.795000000000002</v>
      </c>
      <c r="AA776" s="14">
        <v>142.04</v>
      </c>
      <c r="AB776" s="14">
        <v>110.497</v>
      </c>
      <c r="AC776" s="14">
        <v>125.834</v>
      </c>
      <c r="AD776" s="14">
        <v>578.899</v>
      </c>
      <c r="AE776" s="14">
        <v>477.13</v>
      </c>
      <c r="AF776" s="14">
        <v>526.64200000000005</v>
      </c>
      <c r="AG776" s="14">
        <v>9.7170000000000005</v>
      </c>
      <c r="AH776" s="19">
        <v>11.5780562706654</v>
      </c>
      <c r="AI776" s="19">
        <v>4.6453881154930396</v>
      </c>
      <c r="AJ776" s="19">
        <v>8.1442310207138195</v>
      </c>
      <c r="AK776" s="14">
        <v>8.6349999999999998</v>
      </c>
      <c r="AL776" s="14">
        <v>2.3639999999999999</v>
      </c>
      <c r="AM776" s="14">
        <v>5.4130000000000003</v>
      </c>
      <c r="AN776" s="14">
        <v>389.94900000000001</v>
      </c>
      <c r="AO776" s="14">
        <v>223.852</v>
      </c>
      <c r="AP776" s="14">
        <v>304.62</v>
      </c>
      <c r="AQ776" s="14">
        <v>0.61799999999999999</v>
      </c>
      <c r="AR776" s="14">
        <v>0.29299999999999998</v>
      </c>
      <c r="AS776" s="14">
        <v>0.45100000000000001</v>
      </c>
      <c r="AT776" s="14">
        <v>4.3529999999999998</v>
      </c>
      <c r="AU776" s="14">
        <v>0.65300000000000002</v>
      </c>
      <c r="AV776" s="14">
        <v>2.452</v>
      </c>
      <c r="AW776" s="14">
        <v>1048.2650000000001</v>
      </c>
      <c r="AX776" s="14">
        <v>719.87099999999998</v>
      </c>
      <c r="AY776" s="14">
        <v>879.58799999999997</v>
      </c>
      <c r="AZ776" s="14">
        <v>10.483000000000001</v>
      </c>
      <c r="BA776" s="14">
        <v>7.1989999999999998</v>
      </c>
      <c r="BB776" s="14">
        <v>8.7959999999999994</v>
      </c>
      <c r="BC776" s="14">
        <v>3.423</v>
      </c>
      <c r="BD776" s="14">
        <v>2.13</v>
      </c>
      <c r="BE776" s="14">
        <v>9.7129999999999992</v>
      </c>
      <c r="BF776" s="14">
        <v>11.382999999999999</v>
      </c>
      <c r="BG776" s="14">
        <v>52.290999999999997</v>
      </c>
      <c r="BH776" s="15">
        <v>6.2904862249278075</v>
      </c>
    </row>
    <row r="777" spans="1:60" ht="15.75" x14ac:dyDescent="0.25">
      <c r="A777" s="21">
        <v>2021</v>
      </c>
      <c r="B777" t="s">
        <v>35</v>
      </c>
      <c r="C777" s="14">
        <v>23.719000000000001</v>
      </c>
      <c r="D777" s="14">
        <v>5.5750000000000002</v>
      </c>
      <c r="E777" s="14">
        <v>14.416</v>
      </c>
      <c r="F777" s="14">
        <v>10.52</v>
      </c>
      <c r="G777" s="14">
        <v>18.338000000000001</v>
      </c>
      <c r="H777" s="14">
        <v>7.048</v>
      </c>
      <c r="I777" s="14">
        <v>5.7759999999999998</v>
      </c>
      <c r="J777" s="14">
        <v>6.3959999999999999</v>
      </c>
      <c r="K777" s="14">
        <v>7.7240000000000002</v>
      </c>
      <c r="L777" s="14">
        <v>4.2519999999999998</v>
      </c>
      <c r="M777" s="14">
        <v>5.9429999999999996</v>
      </c>
      <c r="N777" s="14">
        <v>62.706000000000003</v>
      </c>
      <c r="O777" s="14">
        <v>163.797</v>
      </c>
      <c r="P777" s="14">
        <v>29.640999999999998</v>
      </c>
      <c r="Q777" s="14">
        <v>95.031999999999996</v>
      </c>
      <c r="R777" s="14">
        <v>132.14400000000001</v>
      </c>
      <c r="S777" s="14">
        <v>126.343</v>
      </c>
      <c r="T777" s="14">
        <v>129.16999999999999</v>
      </c>
      <c r="U777" s="14">
        <v>24.648</v>
      </c>
      <c r="V777" s="14">
        <v>26.632000000000001</v>
      </c>
      <c r="W777" s="14">
        <v>25.664999999999999</v>
      </c>
      <c r="X777" s="14">
        <v>94.244</v>
      </c>
      <c r="Y777" s="14">
        <v>10.548999999999999</v>
      </c>
      <c r="Z777" s="14">
        <v>51.350999999999999</v>
      </c>
      <c r="AA777" s="14">
        <v>169.11500000000001</v>
      </c>
      <c r="AB777" s="14">
        <v>126.785</v>
      </c>
      <c r="AC777" s="14">
        <v>147.411</v>
      </c>
      <c r="AD777" s="14">
        <v>643.66800000000001</v>
      </c>
      <c r="AE777" s="14">
        <v>525.428</v>
      </c>
      <c r="AF777" s="14">
        <v>583.06299999999999</v>
      </c>
      <c r="AG777" s="14">
        <v>15.996</v>
      </c>
      <c r="AH777" s="19">
        <v>11.4164656034838</v>
      </c>
      <c r="AI777" s="19">
        <v>4.7142570920105102</v>
      </c>
      <c r="AJ777" s="19">
        <v>8.0676504881811901</v>
      </c>
      <c r="AK777" s="14">
        <v>11.522</v>
      </c>
      <c r="AL777" s="14">
        <v>2.286</v>
      </c>
      <c r="AM777" s="14">
        <v>6.7859999999999996</v>
      </c>
      <c r="AN777" s="14">
        <v>335.48700000000002</v>
      </c>
      <c r="AO777" s="14">
        <v>215.74600000000001</v>
      </c>
      <c r="AP777" s="14">
        <v>274.13299999999998</v>
      </c>
      <c r="AQ777" s="14">
        <v>0.59099999999999997</v>
      </c>
      <c r="AR777" s="14">
        <v>0.52100000000000002</v>
      </c>
      <c r="AS777" s="14">
        <v>0.55500000000000005</v>
      </c>
      <c r="AT777" s="14">
        <v>3.4609999999999999</v>
      </c>
      <c r="AU777" s="14">
        <v>0.441</v>
      </c>
      <c r="AV777" s="14">
        <v>1.913</v>
      </c>
      <c r="AW777" s="14">
        <v>1154.4739999999999</v>
      </c>
      <c r="AX777" s="14">
        <v>782.76700000000005</v>
      </c>
      <c r="AY777" s="14">
        <v>963.97</v>
      </c>
      <c r="AZ777" s="14">
        <v>11.545</v>
      </c>
      <c r="BA777" s="14">
        <v>7.8280000000000003</v>
      </c>
      <c r="BB777" s="14">
        <v>9.64</v>
      </c>
      <c r="BC777" s="14">
        <v>31.937999999999999</v>
      </c>
      <c r="BD777" s="14">
        <v>10.646000000000001</v>
      </c>
      <c r="BE777" s="14">
        <v>10.429</v>
      </c>
      <c r="BF777" s="14">
        <v>21.140999999999998</v>
      </c>
      <c r="BG777" s="14">
        <v>59.362000000000002</v>
      </c>
      <c r="BH777" s="15">
        <v>6.9749871832924102</v>
      </c>
    </row>
    <row r="778" spans="1:60" ht="15.75" x14ac:dyDescent="0.25">
      <c r="A778" s="21">
        <v>2021</v>
      </c>
      <c r="B778" t="s">
        <v>16</v>
      </c>
      <c r="C778" s="14">
        <v>20.706</v>
      </c>
      <c r="D778" s="14">
        <v>4.1440000000000001</v>
      </c>
      <c r="E778" s="14">
        <v>12.15</v>
      </c>
      <c r="F778" s="14">
        <v>12.701000000000001</v>
      </c>
      <c r="G778" s="14">
        <v>19.687000000000001</v>
      </c>
      <c r="H778" s="14">
        <v>8.1379999999999999</v>
      </c>
      <c r="I778" s="14">
        <v>6.65</v>
      </c>
      <c r="J778" s="14">
        <v>7.37</v>
      </c>
      <c r="K778" s="14">
        <v>6.593</v>
      </c>
      <c r="L778" s="14">
        <v>4.6260000000000003</v>
      </c>
      <c r="M778" s="14">
        <v>5.577</v>
      </c>
      <c r="N778" s="14">
        <v>48.484999999999999</v>
      </c>
      <c r="O778" s="14">
        <v>165.03</v>
      </c>
      <c r="P778" s="14">
        <v>24.577000000000002</v>
      </c>
      <c r="Q778" s="14">
        <v>92.466999999999999</v>
      </c>
      <c r="R778" s="14">
        <v>138.24600000000001</v>
      </c>
      <c r="S778" s="14">
        <v>123.56100000000001</v>
      </c>
      <c r="T778" s="14">
        <v>130.65899999999999</v>
      </c>
      <c r="U778" s="14">
        <v>24.106000000000002</v>
      </c>
      <c r="V778" s="14">
        <v>20.722000000000001</v>
      </c>
      <c r="W778" s="14">
        <v>22.358000000000001</v>
      </c>
      <c r="X778" s="14">
        <v>103.015</v>
      </c>
      <c r="Y778" s="14">
        <v>9.2530000000000001</v>
      </c>
      <c r="Z778" s="14">
        <v>54.573999999999998</v>
      </c>
      <c r="AA778" s="14">
        <v>207.06</v>
      </c>
      <c r="AB778" s="14">
        <v>162.40299999999999</v>
      </c>
      <c r="AC778" s="14">
        <v>183.989</v>
      </c>
      <c r="AD778" s="14">
        <v>702.35699999999997</v>
      </c>
      <c r="AE778" s="14">
        <v>577.13300000000004</v>
      </c>
      <c r="AF778" s="14">
        <v>637.66200000000003</v>
      </c>
      <c r="AG778" s="14">
        <v>13.701000000000001</v>
      </c>
      <c r="AH778" s="19">
        <v>16.543797527137599</v>
      </c>
      <c r="AI778" s="19">
        <v>5.8662208338832897</v>
      </c>
      <c r="AJ778" s="19">
        <v>11.2330865458259</v>
      </c>
      <c r="AK778" s="14">
        <v>12.98</v>
      </c>
      <c r="AL778" s="14">
        <v>3.0840000000000001</v>
      </c>
      <c r="AM778" s="14">
        <v>7.867</v>
      </c>
      <c r="AN778" s="14">
        <v>482.42</v>
      </c>
      <c r="AO778" s="14">
        <v>270.15699999999998</v>
      </c>
      <c r="AP778" s="14">
        <v>372.80799999999999</v>
      </c>
      <c r="AQ778" s="14">
        <v>1.4419999999999999</v>
      </c>
      <c r="AR778" s="14">
        <v>0.57799999999999996</v>
      </c>
      <c r="AS778" s="14">
        <v>0.996</v>
      </c>
      <c r="AT778" s="14">
        <v>7.726</v>
      </c>
      <c r="AU778" s="14">
        <v>0.96399999999999997</v>
      </c>
      <c r="AV778" s="14">
        <v>4.2320000000000002</v>
      </c>
      <c r="AW778" s="14">
        <v>1354.855</v>
      </c>
      <c r="AX778" s="14">
        <v>874.27700000000004</v>
      </c>
      <c r="AY778" s="14">
        <v>1106.6220000000001</v>
      </c>
      <c r="AZ778" s="14">
        <v>13.548999999999999</v>
      </c>
      <c r="BA778" s="14">
        <v>8.7430000000000003</v>
      </c>
      <c r="BB778" s="14">
        <v>11.066000000000001</v>
      </c>
      <c r="BC778" s="14">
        <v>4.71</v>
      </c>
      <c r="BD778" s="14">
        <v>3.3650000000000002</v>
      </c>
      <c r="BE778" s="14">
        <v>9.9670000000000005</v>
      </c>
      <c r="BF778" s="14">
        <v>12.154999999999999</v>
      </c>
      <c r="BG778" s="14">
        <v>52.671999999999997</v>
      </c>
      <c r="BH778" s="15">
        <v>6.6042704914711727</v>
      </c>
    </row>
    <row r="779" spans="1:60" ht="15.75" x14ac:dyDescent="0.25">
      <c r="A779" s="21">
        <v>2021</v>
      </c>
      <c r="B779" t="s">
        <v>17</v>
      </c>
      <c r="C779" s="14">
        <v>18.306000000000001</v>
      </c>
      <c r="D779" s="14">
        <v>4.3979999999999997</v>
      </c>
      <c r="E779" s="14">
        <v>11.305</v>
      </c>
      <c r="F779" s="14">
        <v>15.352</v>
      </c>
      <c r="G779" s="14">
        <v>19.463999999999999</v>
      </c>
      <c r="H779" s="14">
        <v>7.3220000000000001</v>
      </c>
      <c r="I779" s="14">
        <v>5.34</v>
      </c>
      <c r="J779" s="14">
        <v>6.3239999999999998</v>
      </c>
      <c r="K779" s="14">
        <v>11.461</v>
      </c>
      <c r="L779" s="14">
        <v>4.3979999999999997</v>
      </c>
      <c r="M779" s="14">
        <v>7.9059999999999997</v>
      </c>
      <c r="N779" s="14">
        <v>85.951999999999998</v>
      </c>
      <c r="O779" s="14">
        <v>110.949</v>
      </c>
      <c r="P779" s="14">
        <v>25.443000000000001</v>
      </c>
      <c r="Q779" s="14">
        <v>67.909000000000006</v>
      </c>
      <c r="R779" s="14">
        <v>88.027000000000001</v>
      </c>
      <c r="S779" s="14">
        <v>80.412000000000006</v>
      </c>
      <c r="T779" s="14">
        <v>84.194000000000003</v>
      </c>
      <c r="U779" s="14">
        <v>23.24</v>
      </c>
      <c r="V779" s="14">
        <v>23.244</v>
      </c>
      <c r="W779" s="14">
        <v>23.242000000000001</v>
      </c>
      <c r="X779" s="14">
        <v>31.04</v>
      </c>
      <c r="Y779" s="14">
        <v>4.7119999999999997</v>
      </c>
      <c r="Z779" s="14">
        <v>17.788</v>
      </c>
      <c r="AA779" s="14">
        <v>120.65900000000001</v>
      </c>
      <c r="AB779" s="14">
        <v>83.081999999999994</v>
      </c>
      <c r="AC779" s="14">
        <v>101.745</v>
      </c>
      <c r="AD779" s="14">
        <v>536.75900000000001</v>
      </c>
      <c r="AE779" s="14">
        <v>432.06</v>
      </c>
      <c r="AF779" s="14">
        <v>484.137</v>
      </c>
      <c r="AG779" s="14">
        <v>23.24</v>
      </c>
      <c r="AH779" s="19">
        <v>8.9978225269484806</v>
      </c>
      <c r="AI779" s="19">
        <v>6.45107779078233</v>
      </c>
      <c r="AJ779" s="19">
        <v>7.7396914139505704</v>
      </c>
      <c r="AK779" s="14">
        <v>11.461</v>
      </c>
      <c r="AL779" s="14">
        <v>3.141</v>
      </c>
      <c r="AM779" s="14">
        <v>7.2729999999999997</v>
      </c>
      <c r="AN779" s="14">
        <v>299.26100000000002</v>
      </c>
      <c r="AO779" s="14">
        <v>201.345</v>
      </c>
      <c r="AP779" s="14">
        <v>249.97399999999999</v>
      </c>
      <c r="AQ779" s="14">
        <v>3.98</v>
      </c>
      <c r="AR779" s="14">
        <v>2.3559999999999999</v>
      </c>
      <c r="AS779" s="14">
        <v>3.1619999999999999</v>
      </c>
      <c r="AT779" s="14">
        <v>6.8449999999999998</v>
      </c>
      <c r="AU779" s="14">
        <v>1.256</v>
      </c>
      <c r="AV779" s="14">
        <v>4.032</v>
      </c>
      <c r="AW779" s="14">
        <v>961.13599999999997</v>
      </c>
      <c r="AX779" s="14">
        <v>668.74300000000005</v>
      </c>
      <c r="AY779" s="14">
        <v>814.03599999999994</v>
      </c>
      <c r="AZ779" s="14">
        <v>9.6110000000000007</v>
      </c>
      <c r="BA779" s="14">
        <v>6.6870000000000003</v>
      </c>
      <c r="BB779" s="14">
        <v>8.14</v>
      </c>
      <c r="BC779" s="14">
        <v>8.8239999999999998</v>
      </c>
      <c r="BD779" s="14">
        <v>7.8440000000000003</v>
      </c>
      <c r="BE779" s="14">
        <v>10.172000000000001</v>
      </c>
      <c r="BF779" s="14">
        <v>12.974</v>
      </c>
      <c r="BG779" s="14">
        <v>67</v>
      </c>
      <c r="BH779" s="15">
        <v>6.7608722134242907</v>
      </c>
    </row>
    <row r="780" spans="1:60" ht="15.75" x14ac:dyDescent="0.25">
      <c r="A780" s="21">
        <v>2021</v>
      </c>
      <c r="B780" t="s">
        <v>18</v>
      </c>
      <c r="C780" s="14">
        <v>14.994</v>
      </c>
      <c r="D780" s="14">
        <v>3.4119999999999999</v>
      </c>
      <c r="E780" s="14">
        <v>9.2210000000000001</v>
      </c>
      <c r="F780" s="14">
        <v>9.1280000000000001</v>
      </c>
      <c r="G780" s="14">
        <v>25.513000000000002</v>
      </c>
      <c r="H780" s="14">
        <v>8.0120000000000005</v>
      </c>
      <c r="I780" s="14">
        <v>5.3860000000000001</v>
      </c>
      <c r="J780" s="14">
        <v>6.7030000000000003</v>
      </c>
      <c r="K780" s="14">
        <v>7.048</v>
      </c>
      <c r="L780" s="14">
        <v>4.383</v>
      </c>
      <c r="M780" s="14">
        <v>5.72</v>
      </c>
      <c r="N780" s="14">
        <v>36.933999999999997</v>
      </c>
      <c r="O780" s="14">
        <v>72.411000000000001</v>
      </c>
      <c r="P780" s="14">
        <v>14.686999999999999</v>
      </c>
      <c r="Q780" s="14">
        <v>43.639000000000003</v>
      </c>
      <c r="R780" s="14">
        <v>72.212000000000003</v>
      </c>
      <c r="S780" s="14">
        <v>68.180999999999997</v>
      </c>
      <c r="T780" s="14">
        <v>70.203000000000003</v>
      </c>
      <c r="U780" s="14">
        <v>14.827999999999999</v>
      </c>
      <c r="V780" s="14">
        <v>16.024999999999999</v>
      </c>
      <c r="W780" s="14">
        <v>15.425000000000001</v>
      </c>
      <c r="X780" s="14">
        <v>28.957999999999998</v>
      </c>
      <c r="Y780" s="14">
        <v>2.9780000000000002</v>
      </c>
      <c r="Z780" s="14">
        <v>16.007999999999999</v>
      </c>
      <c r="AA780" s="14">
        <v>152.10300000000001</v>
      </c>
      <c r="AB780" s="14">
        <v>108.294</v>
      </c>
      <c r="AC780" s="14">
        <v>130.267</v>
      </c>
      <c r="AD780" s="14">
        <v>484.23700000000002</v>
      </c>
      <c r="AE780" s="14">
        <v>410.79500000000002</v>
      </c>
      <c r="AF780" s="14">
        <v>447.81400000000002</v>
      </c>
      <c r="AG780" s="14">
        <v>9.7750000000000004</v>
      </c>
      <c r="AH780" s="19">
        <v>11.057409693095501</v>
      </c>
      <c r="AI780" s="19">
        <v>2.8902223776962499</v>
      </c>
      <c r="AJ780" s="19">
        <v>7.0822319896657602</v>
      </c>
      <c r="AK780" s="14">
        <v>11.47</v>
      </c>
      <c r="AL780" s="14">
        <v>1.84</v>
      </c>
      <c r="AM780" s="14">
        <v>6.67</v>
      </c>
      <c r="AN780" s="14">
        <v>309.55900000000003</v>
      </c>
      <c r="AO780" s="14">
        <v>210.46600000000001</v>
      </c>
      <c r="AP780" s="14">
        <v>260.18400000000003</v>
      </c>
      <c r="AQ780" s="14">
        <v>5.5519999999999996</v>
      </c>
      <c r="AR780" s="14">
        <v>2.0409999999999999</v>
      </c>
      <c r="AS780" s="14">
        <v>3.802</v>
      </c>
      <c r="AT780" s="14">
        <v>5.851</v>
      </c>
      <c r="AU780" s="14">
        <v>1.3380000000000001</v>
      </c>
      <c r="AV780" s="14">
        <v>3.6019999999999999</v>
      </c>
      <c r="AW780" s="14">
        <v>869.03300000000002</v>
      </c>
      <c r="AX780" s="14">
        <v>638.42399999999998</v>
      </c>
      <c r="AY780" s="14">
        <v>754.28899999999999</v>
      </c>
      <c r="AZ780" s="14">
        <v>8.69</v>
      </c>
      <c r="BA780" s="14">
        <v>6.3840000000000003</v>
      </c>
      <c r="BB780" s="14">
        <v>7.5430000000000001</v>
      </c>
      <c r="BC780" s="14">
        <v>3.0329999999999999</v>
      </c>
      <c r="BD780" s="14">
        <v>1.2130000000000001</v>
      </c>
      <c r="BE780" s="14">
        <v>7.8010000000000002</v>
      </c>
      <c r="BF780" s="14">
        <v>14.039</v>
      </c>
      <c r="BG780" s="14">
        <v>46.764000000000003</v>
      </c>
      <c r="BH780" s="15">
        <v>5.3629706280347049</v>
      </c>
    </row>
    <row r="781" spans="1:60" ht="15.75" x14ac:dyDescent="0.25">
      <c r="A781" s="21">
        <v>2021</v>
      </c>
      <c r="B781" t="s">
        <v>19</v>
      </c>
      <c r="C781" s="14">
        <v>17.161000000000001</v>
      </c>
      <c r="D781" s="14">
        <v>3.5009999999999999</v>
      </c>
      <c r="E781" s="14">
        <v>10.044</v>
      </c>
      <c r="F781" s="14">
        <v>13.164999999999999</v>
      </c>
      <c r="G781" s="14">
        <v>14.529</v>
      </c>
      <c r="H781" s="14">
        <v>4.1539999999999999</v>
      </c>
      <c r="I781" s="14">
        <v>3.91</v>
      </c>
      <c r="J781" s="14">
        <v>4.0270000000000001</v>
      </c>
      <c r="K781" s="14">
        <v>3.61</v>
      </c>
      <c r="L781" s="14">
        <v>2.3639999999999999</v>
      </c>
      <c r="M781" s="14">
        <v>2.9609999999999999</v>
      </c>
      <c r="N781" s="14">
        <v>50.118000000000002</v>
      </c>
      <c r="O781" s="14">
        <v>89.611999999999995</v>
      </c>
      <c r="P781" s="14">
        <v>18.187999999999999</v>
      </c>
      <c r="Q781" s="14">
        <v>52.4</v>
      </c>
      <c r="R781" s="14">
        <v>131.69800000000001</v>
      </c>
      <c r="S781" s="14">
        <v>136.31700000000001</v>
      </c>
      <c r="T781" s="14">
        <v>134.10400000000001</v>
      </c>
      <c r="U781" s="14">
        <v>40.405000000000001</v>
      </c>
      <c r="V781" s="14">
        <v>43.014000000000003</v>
      </c>
      <c r="W781" s="14">
        <v>41.764000000000003</v>
      </c>
      <c r="X781" s="14">
        <v>34.322000000000003</v>
      </c>
      <c r="Y781" s="14">
        <v>4.0919999999999996</v>
      </c>
      <c r="Z781" s="14">
        <v>18.571999999999999</v>
      </c>
      <c r="AA781" s="14">
        <v>151.529</v>
      </c>
      <c r="AB781" s="14">
        <v>114.946</v>
      </c>
      <c r="AC781" s="14">
        <v>132.47</v>
      </c>
      <c r="AD781" s="14">
        <v>678.61900000000003</v>
      </c>
      <c r="AE781" s="14">
        <v>567.274</v>
      </c>
      <c r="AF781" s="14">
        <v>620.67999999999995</v>
      </c>
      <c r="AG781" s="14">
        <v>13.154999999999999</v>
      </c>
      <c r="AH781" s="19">
        <v>9.1540417174646596</v>
      </c>
      <c r="AI781" s="19">
        <v>3.36048154356327</v>
      </c>
      <c r="AJ781" s="19">
        <v>6.2118839483553501</v>
      </c>
      <c r="AK781" s="14">
        <v>7.5670000000000002</v>
      </c>
      <c r="AL781" s="14">
        <v>1.637</v>
      </c>
      <c r="AM781" s="14">
        <v>4.4770000000000003</v>
      </c>
      <c r="AN781" s="14">
        <v>309.834</v>
      </c>
      <c r="AO781" s="14">
        <v>190.607</v>
      </c>
      <c r="AP781" s="14">
        <v>247.78899999999999</v>
      </c>
      <c r="AQ781" s="14">
        <v>3.2149999999999999</v>
      </c>
      <c r="AR781" s="14">
        <v>1.2729999999999999</v>
      </c>
      <c r="AS781" s="14">
        <v>2.2029999999999998</v>
      </c>
      <c r="AT781" s="14">
        <v>5.391</v>
      </c>
      <c r="AU781" s="14">
        <v>0.77300000000000002</v>
      </c>
      <c r="AV781" s="14">
        <v>2.9849999999999999</v>
      </c>
      <c r="AW781" s="14">
        <v>1113.277</v>
      </c>
      <c r="AX781" s="14">
        <v>806.62400000000002</v>
      </c>
      <c r="AY781" s="14">
        <v>953.65499999999997</v>
      </c>
      <c r="AZ781" s="14">
        <v>11.132999999999999</v>
      </c>
      <c r="BA781" s="14">
        <v>8.0660000000000007</v>
      </c>
      <c r="BB781" s="14">
        <v>9.5370000000000008</v>
      </c>
      <c r="BC781" s="14">
        <v>9.2089999999999996</v>
      </c>
      <c r="BD781" s="14">
        <v>8.42</v>
      </c>
      <c r="BE781" s="14">
        <v>8.2240000000000002</v>
      </c>
      <c r="BF781" s="14">
        <v>10.298999999999999</v>
      </c>
      <c r="BG781" s="14">
        <v>66.573999999999998</v>
      </c>
      <c r="BH781" s="15">
        <v>5.3520611962509461</v>
      </c>
    </row>
    <row r="782" spans="1:60" ht="15.75" x14ac:dyDescent="0.25">
      <c r="A782" s="21">
        <v>2021</v>
      </c>
      <c r="B782" t="s">
        <v>20</v>
      </c>
      <c r="C782" s="14">
        <v>10.97</v>
      </c>
      <c r="D782" s="14">
        <v>2.2829999999999999</v>
      </c>
      <c r="E782" s="14">
        <v>6.4660000000000002</v>
      </c>
      <c r="F782" s="14">
        <v>12.545999999999999</v>
      </c>
      <c r="G782" s="14">
        <v>15.39</v>
      </c>
      <c r="H782" s="14">
        <v>4.056</v>
      </c>
      <c r="I782" s="14">
        <v>4.0810000000000004</v>
      </c>
      <c r="J782" s="14">
        <v>4.069</v>
      </c>
      <c r="K782" s="14">
        <v>3.38</v>
      </c>
      <c r="L782" s="14">
        <v>2.34</v>
      </c>
      <c r="M782" s="14">
        <v>2.8410000000000002</v>
      </c>
      <c r="N782" s="14">
        <v>37.17</v>
      </c>
      <c r="O782" s="14">
        <v>72.798000000000002</v>
      </c>
      <c r="P782" s="14">
        <v>17.349</v>
      </c>
      <c r="Q782" s="14">
        <v>44.061999999999998</v>
      </c>
      <c r="R782" s="14">
        <v>162.40600000000001</v>
      </c>
      <c r="S782" s="14">
        <v>146.756</v>
      </c>
      <c r="T782" s="14">
        <v>154.291</v>
      </c>
      <c r="U782" s="14">
        <v>26.52</v>
      </c>
      <c r="V782" s="14">
        <v>27.707999999999998</v>
      </c>
      <c r="W782" s="14">
        <v>27.135999999999999</v>
      </c>
      <c r="X782" s="14">
        <v>22.34</v>
      </c>
      <c r="Y782" s="14">
        <v>2.911</v>
      </c>
      <c r="Z782" s="14">
        <v>12.281000000000001</v>
      </c>
      <c r="AA782" s="14">
        <v>200.602</v>
      </c>
      <c r="AB782" s="14">
        <v>165.78899999999999</v>
      </c>
      <c r="AC782" s="14">
        <v>182.55099999999999</v>
      </c>
      <c r="AD782" s="14">
        <v>687.35900000000004</v>
      </c>
      <c r="AE782" s="14">
        <v>580.46100000000001</v>
      </c>
      <c r="AF782" s="14">
        <v>632.005</v>
      </c>
      <c r="AG782" s="14">
        <v>8.7889999999999997</v>
      </c>
      <c r="AH782" s="19">
        <v>9.7970860200481003</v>
      </c>
      <c r="AI782" s="19">
        <v>4.5642784894520299</v>
      </c>
      <c r="AJ782" s="19">
        <v>7.1784785948780696</v>
      </c>
      <c r="AK782" s="14">
        <v>8.3580000000000005</v>
      </c>
      <c r="AL782" s="14">
        <v>2.4830000000000001</v>
      </c>
      <c r="AM782" s="14">
        <v>5.3120000000000003</v>
      </c>
      <c r="AN782" s="14">
        <v>365.86599999999999</v>
      </c>
      <c r="AO782" s="14">
        <v>219.26400000000001</v>
      </c>
      <c r="AP782" s="14">
        <v>289.88</v>
      </c>
      <c r="AQ782" s="14">
        <v>0.55300000000000005</v>
      </c>
      <c r="AR782" s="14">
        <v>0.45700000000000002</v>
      </c>
      <c r="AS782" s="14">
        <v>0.503</v>
      </c>
      <c r="AT782" s="14">
        <v>4.4560000000000004</v>
      </c>
      <c r="AU782" s="14">
        <v>0.42799999999999999</v>
      </c>
      <c r="AV782" s="14">
        <v>2.367</v>
      </c>
      <c r="AW782" s="14">
        <v>1135.703</v>
      </c>
      <c r="AX782" s="14">
        <v>826.66300000000001</v>
      </c>
      <c r="AY782" s="14">
        <v>975.57899999999995</v>
      </c>
      <c r="AZ782" s="14">
        <v>11.356999999999999</v>
      </c>
      <c r="BA782" s="14">
        <v>8.2669999999999995</v>
      </c>
      <c r="BB782" s="14">
        <v>9.7560000000000002</v>
      </c>
      <c r="BC782" s="14">
        <v>10.769</v>
      </c>
      <c r="BD782" s="14">
        <v>5.1429999999999998</v>
      </c>
      <c r="BE782" s="14">
        <v>12.593</v>
      </c>
      <c r="BF782" s="14">
        <v>15.523</v>
      </c>
      <c r="BG782" s="14">
        <v>84.418000000000006</v>
      </c>
      <c r="BH782" s="15">
        <v>8.2331909822226645</v>
      </c>
    </row>
    <row r="783" spans="1:60" ht="15.75" x14ac:dyDescent="0.25">
      <c r="A783" s="21">
        <v>2021</v>
      </c>
      <c r="B783" t="s">
        <v>30</v>
      </c>
      <c r="C783" s="14">
        <v>18.808</v>
      </c>
      <c r="D783" s="14">
        <v>3.9820000000000002</v>
      </c>
      <c r="E783" s="14">
        <v>11.247999999999999</v>
      </c>
      <c r="F783" s="14">
        <v>8.2590000000000003</v>
      </c>
      <c r="G783" s="14">
        <v>19.497</v>
      </c>
      <c r="H783" s="14">
        <v>5.7169999999999996</v>
      </c>
      <c r="I783" s="14">
        <v>4.5389999999999997</v>
      </c>
      <c r="J783" s="14">
        <v>5.1159999999999997</v>
      </c>
      <c r="K783" s="14">
        <v>4.1429999999999998</v>
      </c>
      <c r="L783" s="14">
        <v>4.4589999999999996</v>
      </c>
      <c r="M783" s="14">
        <v>4.3040000000000003</v>
      </c>
      <c r="N783" s="14">
        <v>47.003</v>
      </c>
      <c r="O783" s="14">
        <v>76.143000000000001</v>
      </c>
      <c r="P783" s="14">
        <v>17.36</v>
      </c>
      <c r="Q783" s="14">
        <v>46.168999999999997</v>
      </c>
      <c r="R783" s="14">
        <v>81.031999999999996</v>
      </c>
      <c r="S783" s="14">
        <v>70.793999999999997</v>
      </c>
      <c r="T783" s="14">
        <v>75.811999999999998</v>
      </c>
      <c r="U783" s="14">
        <v>13.173999999999999</v>
      </c>
      <c r="V783" s="14">
        <v>14.493</v>
      </c>
      <c r="W783" s="14">
        <v>13.847</v>
      </c>
      <c r="X783" s="14">
        <v>17.481999999999999</v>
      </c>
      <c r="Y783" s="14">
        <v>2.15</v>
      </c>
      <c r="Z783" s="14">
        <v>9.6639999999999997</v>
      </c>
      <c r="AA783" s="14">
        <v>116.16200000000001</v>
      </c>
      <c r="AB783" s="14">
        <v>91.418999999999997</v>
      </c>
      <c r="AC783" s="14">
        <v>103.54600000000001</v>
      </c>
      <c r="AD783" s="14">
        <v>465.892</v>
      </c>
      <c r="AE783" s="14">
        <v>392.27499999999998</v>
      </c>
      <c r="AF783" s="14">
        <v>428.39400000000001</v>
      </c>
      <c r="AG783" s="14">
        <v>11.185</v>
      </c>
      <c r="AH783" s="19">
        <v>19.656441551458101</v>
      </c>
      <c r="AI783" s="19">
        <v>6.2437995601590099</v>
      </c>
      <c r="AJ783" s="19">
        <v>13.0280949725267</v>
      </c>
      <c r="AK783" s="14">
        <v>15.08</v>
      </c>
      <c r="AL783" s="14">
        <v>3.9820000000000002</v>
      </c>
      <c r="AM783" s="14">
        <v>9.4209999999999994</v>
      </c>
      <c r="AN783" s="14">
        <v>310.87099999999998</v>
      </c>
      <c r="AO783" s="14">
        <v>188.65199999999999</v>
      </c>
      <c r="AP783" s="14">
        <v>248.71199999999999</v>
      </c>
      <c r="AQ783" s="14">
        <v>1.657</v>
      </c>
      <c r="AR783" s="14">
        <v>0.63700000000000001</v>
      </c>
      <c r="AS783" s="14">
        <v>1.137</v>
      </c>
      <c r="AT783" s="14">
        <v>5.0540000000000003</v>
      </c>
      <c r="AU783" s="14">
        <v>0.31900000000000001</v>
      </c>
      <c r="AV783" s="14">
        <v>2.6389999999999998</v>
      </c>
      <c r="AW783" s="14">
        <v>860.61099999999999</v>
      </c>
      <c r="AX783" s="14">
        <v>606.09100000000001</v>
      </c>
      <c r="AY783" s="14">
        <v>731.03200000000004</v>
      </c>
      <c r="AZ783" s="14">
        <v>8.6059999999999999</v>
      </c>
      <c r="BA783" s="14">
        <v>6.0609999999999999</v>
      </c>
      <c r="BB783" s="14">
        <v>7.31</v>
      </c>
      <c r="BC783" s="14">
        <v>11.836</v>
      </c>
      <c r="BD783" s="14">
        <v>2.4660000000000002</v>
      </c>
      <c r="BE783" s="14">
        <v>10.851000000000001</v>
      </c>
      <c r="BF783" s="14">
        <v>21.859000000000002</v>
      </c>
      <c r="BG783" s="14">
        <v>47.042999999999999</v>
      </c>
      <c r="BH783" s="15">
        <v>6.8995797528695979</v>
      </c>
    </row>
    <row r="784" spans="1:60" ht="15.75" x14ac:dyDescent="0.25">
      <c r="A784" s="21">
        <v>2021</v>
      </c>
      <c r="B784" t="s">
        <v>21</v>
      </c>
      <c r="C784" s="14">
        <v>9.4139999999999997</v>
      </c>
      <c r="D784" s="14">
        <v>3.0230000000000001</v>
      </c>
      <c r="E784" s="14">
        <v>6.2480000000000002</v>
      </c>
      <c r="F784" s="14">
        <v>9.407</v>
      </c>
      <c r="G784" s="14">
        <v>13.929</v>
      </c>
      <c r="H784" s="14">
        <v>3.581</v>
      </c>
      <c r="I784" s="14">
        <v>3.6480000000000001</v>
      </c>
      <c r="J784" s="14">
        <v>3.6139999999999999</v>
      </c>
      <c r="K784" s="14">
        <v>2.9670000000000001</v>
      </c>
      <c r="L784" s="14">
        <v>2.2930000000000001</v>
      </c>
      <c r="M784" s="14">
        <v>2.633</v>
      </c>
      <c r="N784" s="14">
        <v>25</v>
      </c>
      <c r="O784" s="14">
        <v>112.759</v>
      </c>
      <c r="P784" s="14">
        <v>24.494</v>
      </c>
      <c r="Q784" s="14">
        <v>69.034000000000006</v>
      </c>
      <c r="R784" s="14">
        <v>58.323999999999998</v>
      </c>
      <c r="S784" s="14">
        <v>56.701999999999998</v>
      </c>
      <c r="T784" s="14">
        <v>57.52</v>
      </c>
      <c r="U784" s="14">
        <v>10.744</v>
      </c>
      <c r="V784" s="14">
        <v>13.654</v>
      </c>
      <c r="W784" s="14">
        <v>12.186</v>
      </c>
      <c r="X784" s="14">
        <v>54.231000000000002</v>
      </c>
      <c r="Y784" s="14">
        <v>7.0880000000000001</v>
      </c>
      <c r="Z784" s="14">
        <v>30.876999999999999</v>
      </c>
      <c r="AA784" s="14">
        <v>75.308999999999997</v>
      </c>
      <c r="AB784" s="14">
        <v>44.09</v>
      </c>
      <c r="AC784" s="14">
        <v>59.844000000000001</v>
      </c>
      <c r="AD784" s="14">
        <v>337.86700000000002</v>
      </c>
      <c r="AE784" s="14">
        <v>276.62900000000002</v>
      </c>
      <c r="AF784" s="14">
        <v>307.53100000000001</v>
      </c>
      <c r="AG784" s="14">
        <v>5.3209999999999997</v>
      </c>
      <c r="AH784" s="19">
        <v>12.100711690694601</v>
      </c>
      <c r="AI784" s="19">
        <v>6.7509458662197304</v>
      </c>
      <c r="AJ784" s="19">
        <v>9.4821591738453304</v>
      </c>
      <c r="AK784" s="14">
        <v>12.79</v>
      </c>
      <c r="AL784" s="14">
        <v>4.3780000000000001</v>
      </c>
      <c r="AM784" s="14">
        <v>8.6229999999999993</v>
      </c>
      <c r="AN784" s="14">
        <v>242.196</v>
      </c>
      <c r="AO784" s="14">
        <v>144.673</v>
      </c>
      <c r="AP784" s="14">
        <v>193.88499999999999</v>
      </c>
      <c r="AQ784" s="14">
        <v>2.66</v>
      </c>
      <c r="AR784" s="14">
        <v>1.042</v>
      </c>
      <c r="AS784" s="14">
        <v>1.859</v>
      </c>
      <c r="AT784" s="14">
        <v>19.134</v>
      </c>
      <c r="AU784" s="14">
        <v>4.3780000000000001</v>
      </c>
      <c r="AV784" s="14">
        <v>11.824</v>
      </c>
      <c r="AW784" s="14">
        <v>702.23599999999999</v>
      </c>
      <c r="AX784" s="14">
        <v>453.40600000000001</v>
      </c>
      <c r="AY784" s="14">
        <v>578.971</v>
      </c>
      <c r="AZ784" s="14">
        <v>7.0220000000000002</v>
      </c>
      <c r="BA784" s="14">
        <v>4.5339999999999998</v>
      </c>
      <c r="BB784" s="14">
        <v>5.79</v>
      </c>
      <c r="BC784" s="14">
        <v>12.108000000000001</v>
      </c>
      <c r="BD784" s="14">
        <v>4.843</v>
      </c>
      <c r="BE784" s="14">
        <v>7.492</v>
      </c>
      <c r="BF784" s="14">
        <v>9.3580000000000005</v>
      </c>
      <c r="BG784" s="14">
        <v>57.17</v>
      </c>
      <c r="BH784" s="15">
        <v>4.7541674189083469</v>
      </c>
    </row>
    <row r="785" spans="1:60" ht="15.75" x14ac:dyDescent="0.25">
      <c r="A785" s="21">
        <v>2021</v>
      </c>
      <c r="B785" t="s">
        <v>22</v>
      </c>
      <c r="C785" s="14">
        <v>17.141999999999999</v>
      </c>
      <c r="D785" s="14">
        <v>3.649</v>
      </c>
      <c r="E785" s="14">
        <v>10.222</v>
      </c>
      <c r="F785" s="14">
        <v>9.141</v>
      </c>
      <c r="G785" s="14">
        <v>21.329000000000001</v>
      </c>
      <c r="H785" s="14">
        <v>6.0460000000000003</v>
      </c>
      <c r="I785" s="14">
        <v>4.9329999999999998</v>
      </c>
      <c r="J785" s="14">
        <v>5.4749999999999996</v>
      </c>
      <c r="K785" s="14">
        <v>6.7569999999999997</v>
      </c>
      <c r="L785" s="14">
        <v>3.5139999999999998</v>
      </c>
      <c r="M785" s="14">
        <v>5.0940000000000003</v>
      </c>
      <c r="N785" s="14">
        <v>54.003</v>
      </c>
      <c r="O785" s="14">
        <v>117.36499999999999</v>
      </c>
      <c r="P785" s="14">
        <v>22.096</v>
      </c>
      <c r="Q785" s="14">
        <v>68.543000000000006</v>
      </c>
      <c r="R785" s="14">
        <v>109.327</v>
      </c>
      <c r="S785" s="14">
        <v>107.979</v>
      </c>
      <c r="T785" s="14">
        <v>108.636</v>
      </c>
      <c r="U785" s="14">
        <v>29.661000000000001</v>
      </c>
      <c r="V785" s="14">
        <v>33.65</v>
      </c>
      <c r="W785" s="14">
        <v>31.707000000000001</v>
      </c>
      <c r="X785" s="14">
        <v>45.31</v>
      </c>
      <c r="Y785" s="14">
        <v>5.1349999999999998</v>
      </c>
      <c r="Z785" s="14">
        <v>24.707000000000001</v>
      </c>
      <c r="AA785" s="14">
        <v>164.73699999999999</v>
      </c>
      <c r="AB785" s="14">
        <v>114.19499999999999</v>
      </c>
      <c r="AC785" s="14">
        <v>138.81800000000001</v>
      </c>
      <c r="AD785" s="14">
        <v>618.40499999999997</v>
      </c>
      <c r="AE785" s="14">
        <v>504.01400000000001</v>
      </c>
      <c r="AF785" s="14">
        <v>559.846</v>
      </c>
      <c r="AG785" s="14">
        <v>14.368</v>
      </c>
      <c r="AH785" s="19">
        <v>21.062660430544401</v>
      </c>
      <c r="AI785" s="19">
        <v>4.5308680158146997</v>
      </c>
      <c r="AJ785" s="19">
        <v>12.7998487648638</v>
      </c>
      <c r="AK785" s="14">
        <v>16.786999999999999</v>
      </c>
      <c r="AL785" s="14">
        <v>3.1080000000000001</v>
      </c>
      <c r="AM785" s="14">
        <v>9.7720000000000002</v>
      </c>
      <c r="AN785" s="14">
        <v>285.44499999999999</v>
      </c>
      <c r="AO785" s="14">
        <v>186.226</v>
      </c>
      <c r="AP785" s="14">
        <v>234.56299999999999</v>
      </c>
      <c r="AQ785" s="14">
        <v>3.13</v>
      </c>
      <c r="AR785" s="14">
        <v>0.81100000000000005</v>
      </c>
      <c r="AS785" s="14">
        <v>1.9410000000000001</v>
      </c>
      <c r="AT785" s="14">
        <v>3.4140000000000001</v>
      </c>
      <c r="AU785" s="14">
        <v>0.40500000000000003</v>
      </c>
      <c r="AV785" s="14">
        <v>1.871</v>
      </c>
      <c r="AW785" s="14">
        <v>1032.454</v>
      </c>
      <c r="AX785" s="14">
        <v>721.52499999999998</v>
      </c>
      <c r="AY785" s="14">
        <v>873.13900000000001</v>
      </c>
      <c r="AZ785" s="14">
        <v>10.324999999999999</v>
      </c>
      <c r="BA785" s="14">
        <v>7.2149999999999999</v>
      </c>
      <c r="BB785" s="14">
        <v>8.7309999999999999</v>
      </c>
      <c r="BC785" s="14">
        <v>26.373000000000001</v>
      </c>
      <c r="BD785" s="14">
        <v>8.2420000000000009</v>
      </c>
      <c r="BE785" s="14">
        <v>10.193</v>
      </c>
      <c r="BF785" s="14">
        <v>20.797999999999998</v>
      </c>
      <c r="BG785" s="14">
        <v>46.002000000000002</v>
      </c>
      <c r="BH785" s="15">
        <v>7.0939156961964018</v>
      </c>
    </row>
    <row r="786" spans="1:60" ht="15.75" x14ac:dyDescent="0.25">
      <c r="A786" s="21">
        <v>2021</v>
      </c>
      <c r="B786" t="s">
        <v>23</v>
      </c>
      <c r="C786" s="14">
        <v>31.292999999999999</v>
      </c>
      <c r="D786" s="14">
        <v>5.3739999999999997</v>
      </c>
      <c r="E786" s="14">
        <v>18.212</v>
      </c>
      <c r="F786" s="14">
        <v>10.244999999999999</v>
      </c>
      <c r="G786" s="14">
        <v>22.126000000000001</v>
      </c>
      <c r="H786" s="14">
        <v>7.1710000000000003</v>
      </c>
      <c r="I786" s="14">
        <v>4.6059999999999999</v>
      </c>
      <c r="J786" s="14">
        <v>5.8769999999999998</v>
      </c>
      <c r="K786" s="14">
        <v>12.648</v>
      </c>
      <c r="L786" s="14">
        <v>6.59</v>
      </c>
      <c r="M786" s="14">
        <v>9.59</v>
      </c>
      <c r="N786" s="14">
        <v>59.585000000000001</v>
      </c>
      <c r="O786" s="14">
        <v>117.35</v>
      </c>
      <c r="P786" s="14">
        <v>20.856999999999999</v>
      </c>
      <c r="Q786" s="14">
        <v>68.649000000000001</v>
      </c>
      <c r="R786" s="14">
        <v>62.912999999999997</v>
      </c>
      <c r="S786" s="14">
        <v>52.014000000000003</v>
      </c>
      <c r="T786" s="14">
        <v>57.411999999999999</v>
      </c>
      <c r="U786" s="14">
        <v>14.93</v>
      </c>
      <c r="V786" s="14">
        <v>18.106000000000002</v>
      </c>
      <c r="W786" s="14">
        <v>16.533000000000001</v>
      </c>
      <c r="X786" s="14">
        <v>34.618000000000002</v>
      </c>
      <c r="Y786" s="14">
        <v>2.1749999999999998</v>
      </c>
      <c r="Z786" s="14">
        <v>18.244</v>
      </c>
      <c r="AA786" s="14">
        <v>155.42400000000001</v>
      </c>
      <c r="AB786" s="14">
        <v>108.44199999999999</v>
      </c>
      <c r="AC786" s="14">
        <v>131.71100000000001</v>
      </c>
      <c r="AD786" s="14">
        <v>486.09100000000001</v>
      </c>
      <c r="AE786" s="14">
        <v>386.935</v>
      </c>
      <c r="AF786" s="14">
        <v>436.07799999999997</v>
      </c>
      <c r="AG786" s="14">
        <v>16.625</v>
      </c>
      <c r="AH786" s="19">
        <v>6.9764965503060496</v>
      </c>
      <c r="AI786" s="19">
        <v>2.4508232880999299</v>
      </c>
      <c r="AJ786" s="19">
        <v>4.7436565220626496</v>
      </c>
      <c r="AK786" s="14">
        <v>9.3230000000000004</v>
      </c>
      <c r="AL786" s="14">
        <v>1.7909999999999999</v>
      </c>
      <c r="AM786" s="14">
        <v>5.5220000000000002</v>
      </c>
      <c r="AN786" s="14">
        <v>295.00599999999997</v>
      </c>
      <c r="AO786" s="14">
        <v>217.715</v>
      </c>
      <c r="AP786" s="14">
        <v>256.06099999999998</v>
      </c>
      <c r="AQ786" s="14">
        <v>5.9329999999999998</v>
      </c>
      <c r="AR786" s="14">
        <v>1.599</v>
      </c>
      <c r="AS786" s="14">
        <v>3.746</v>
      </c>
      <c r="AT786" s="14">
        <v>3.6509999999999998</v>
      </c>
      <c r="AU786" s="14">
        <v>1.0880000000000001</v>
      </c>
      <c r="AV786" s="14">
        <v>2.3570000000000002</v>
      </c>
      <c r="AW786" s="14">
        <v>905.74900000000002</v>
      </c>
      <c r="AX786" s="14">
        <v>631.20000000000005</v>
      </c>
      <c r="AY786" s="14">
        <v>767.27800000000002</v>
      </c>
      <c r="AZ786" s="14">
        <v>9.0570000000000004</v>
      </c>
      <c r="BA786" s="14">
        <v>6.3120000000000003</v>
      </c>
      <c r="BB786" s="14">
        <v>7.673</v>
      </c>
      <c r="BC786" s="14">
        <v>9.4689999999999994</v>
      </c>
      <c r="BD786" s="14">
        <v>2.0590000000000002</v>
      </c>
      <c r="BE786" s="14">
        <v>9.8230000000000004</v>
      </c>
      <c r="BF786" s="14">
        <v>11.803000000000001</v>
      </c>
      <c r="BG786" s="14">
        <v>97.710999999999999</v>
      </c>
      <c r="BH786" s="15">
        <v>6.3512471072255083</v>
      </c>
    </row>
    <row r="787" spans="1:60" ht="15.75" x14ac:dyDescent="0.25">
      <c r="A787" s="21">
        <v>2021</v>
      </c>
      <c r="B787" t="s">
        <v>24</v>
      </c>
      <c r="C787" s="14">
        <v>17.065999999999999</v>
      </c>
      <c r="D787" s="14">
        <v>4.1159999999999997</v>
      </c>
      <c r="E787" s="14">
        <v>10.648</v>
      </c>
      <c r="F787" s="14">
        <v>11.459</v>
      </c>
      <c r="G787" s="14">
        <v>26.776</v>
      </c>
      <c r="H787" s="14">
        <v>8.3019999999999996</v>
      </c>
      <c r="I787" s="14">
        <v>7.5010000000000003</v>
      </c>
      <c r="J787" s="14">
        <v>7.9029999999999996</v>
      </c>
      <c r="K787" s="14">
        <v>11.663</v>
      </c>
      <c r="L787" s="14">
        <v>5.5090000000000003</v>
      </c>
      <c r="M787" s="14">
        <v>8.5969999999999995</v>
      </c>
      <c r="N787" s="14">
        <v>42.828000000000003</v>
      </c>
      <c r="O787" s="14">
        <v>181.2</v>
      </c>
      <c r="P787" s="14">
        <v>29.937000000000001</v>
      </c>
      <c r="Q787" s="14">
        <v>106.741</v>
      </c>
      <c r="R787" s="14">
        <v>59.302</v>
      </c>
      <c r="S787" s="14">
        <v>58.679000000000002</v>
      </c>
      <c r="T787" s="14">
        <v>58.991999999999997</v>
      </c>
      <c r="U787" s="14">
        <v>17.658999999999999</v>
      </c>
      <c r="V787" s="14">
        <v>20.975999999999999</v>
      </c>
      <c r="W787" s="14">
        <v>19.311</v>
      </c>
      <c r="X787" s="14">
        <v>105.623</v>
      </c>
      <c r="Y787" s="14">
        <v>9.8239999999999998</v>
      </c>
      <c r="Z787" s="14">
        <v>58.694000000000003</v>
      </c>
      <c r="AA787" s="14">
        <v>172.63499999999999</v>
      </c>
      <c r="AB787" s="14">
        <v>112.51300000000001</v>
      </c>
      <c r="AC787" s="14">
        <v>142.685</v>
      </c>
      <c r="AD787" s="14">
        <v>528.31399999999996</v>
      </c>
      <c r="AE787" s="14">
        <v>426.82</v>
      </c>
      <c r="AF787" s="14">
        <v>477.78800000000001</v>
      </c>
      <c r="AG787" s="14">
        <v>11.794</v>
      </c>
      <c r="AH787" s="19">
        <v>15.130798371040401</v>
      </c>
      <c r="AI787" s="19">
        <v>4.4763889943110904</v>
      </c>
      <c r="AJ787" s="19">
        <v>9.9455551893065408</v>
      </c>
      <c r="AK787" s="14">
        <v>18.251999999999999</v>
      </c>
      <c r="AL787" s="14">
        <v>3.3849999999999998</v>
      </c>
      <c r="AM787" s="14">
        <v>10.846</v>
      </c>
      <c r="AN787" s="14">
        <v>279.24599999999998</v>
      </c>
      <c r="AO787" s="14">
        <v>208.166</v>
      </c>
      <c r="AP787" s="14">
        <v>243.87</v>
      </c>
      <c r="AQ787" s="14">
        <v>7.1820000000000004</v>
      </c>
      <c r="AR787" s="14">
        <v>2.323</v>
      </c>
      <c r="AS787" s="14">
        <v>4.7619999999999996</v>
      </c>
      <c r="AT787" s="14">
        <v>6.1280000000000001</v>
      </c>
      <c r="AU787" s="14">
        <v>1.659</v>
      </c>
      <c r="AV787" s="14">
        <v>3.9020000000000001</v>
      </c>
      <c r="AW787" s="14">
        <v>997.524</v>
      </c>
      <c r="AX787" s="14">
        <v>670.76400000000001</v>
      </c>
      <c r="AY787" s="14">
        <v>835.70699999999999</v>
      </c>
      <c r="AZ787" s="14">
        <v>9.9749999999999996</v>
      </c>
      <c r="BA787" s="14">
        <v>6.7080000000000002</v>
      </c>
      <c r="BB787" s="14">
        <v>8.3569999999999993</v>
      </c>
      <c r="BC787" s="14">
        <v>4.8689999999999998</v>
      </c>
      <c r="BD787" s="14">
        <v>3.0990000000000002</v>
      </c>
      <c r="BE787" s="14">
        <v>10.702</v>
      </c>
      <c r="BF787" s="14">
        <v>12.91</v>
      </c>
      <c r="BG787" s="14">
        <v>65.114999999999995</v>
      </c>
      <c r="BH787" s="15">
        <v>6.8229432081988559</v>
      </c>
    </row>
    <row r="788" spans="1:60" ht="15.75" x14ac:dyDescent="0.25">
      <c r="A788" s="21">
        <v>2021</v>
      </c>
      <c r="B788" t="s">
        <v>25</v>
      </c>
      <c r="C788" s="14">
        <v>17.991</v>
      </c>
      <c r="D788" s="14">
        <v>3.3690000000000002</v>
      </c>
      <c r="E788" s="14">
        <v>10.525</v>
      </c>
      <c r="F788" s="14">
        <v>8.73</v>
      </c>
      <c r="G788" s="14">
        <v>17.881</v>
      </c>
      <c r="H788" s="14">
        <v>5.69</v>
      </c>
      <c r="I788" s="14">
        <v>4.6520000000000001</v>
      </c>
      <c r="J788" s="14">
        <v>5.16</v>
      </c>
      <c r="K788" s="14">
        <v>4.5190000000000001</v>
      </c>
      <c r="L788" s="14">
        <v>2.6469999999999998</v>
      </c>
      <c r="M788" s="14">
        <v>3.5630000000000002</v>
      </c>
      <c r="N788" s="14">
        <v>46.683</v>
      </c>
      <c r="O788" s="14">
        <v>92.632000000000005</v>
      </c>
      <c r="P788" s="14">
        <v>15.641</v>
      </c>
      <c r="Q788" s="14">
        <v>53.322000000000003</v>
      </c>
      <c r="R788" s="14">
        <v>128.94800000000001</v>
      </c>
      <c r="S788" s="14">
        <v>138.68700000000001</v>
      </c>
      <c r="T788" s="14">
        <v>133.91999999999999</v>
      </c>
      <c r="U788" s="14">
        <v>30.542000000000002</v>
      </c>
      <c r="V788" s="14">
        <v>26.55</v>
      </c>
      <c r="W788" s="14">
        <v>28.504000000000001</v>
      </c>
      <c r="X788" s="14">
        <v>33.639000000000003</v>
      </c>
      <c r="Y788" s="14">
        <v>3.5289999999999999</v>
      </c>
      <c r="Z788" s="14">
        <v>18.265999999999998</v>
      </c>
      <c r="AA788" s="14">
        <v>155.55699999999999</v>
      </c>
      <c r="AB788" s="14">
        <v>108.447</v>
      </c>
      <c r="AC788" s="14">
        <v>131.50399999999999</v>
      </c>
      <c r="AD788" s="14">
        <v>561.06100000000004</v>
      </c>
      <c r="AE788" s="14">
        <v>473.49200000000002</v>
      </c>
      <c r="AF788" s="14">
        <v>516.35</v>
      </c>
      <c r="AG788" s="14">
        <v>11.965999999999999</v>
      </c>
      <c r="AH788" s="19">
        <v>8.6903827996185594</v>
      </c>
      <c r="AI788" s="19">
        <v>2.1234778792590498</v>
      </c>
      <c r="AJ788" s="19">
        <v>5.4143699733165702</v>
      </c>
      <c r="AK788" s="14">
        <v>7.6980000000000004</v>
      </c>
      <c r="AL788" s="14">
        <v>1.524</v>
      </c>
      <c r="AM788" s="14">
        <v>4.5460000000000003</v>
      </c>
      <c r="AN788" s="14">
        <v>226.851</v>
      </c>
      <c r="AO788" s="14">
        <v>150.55799999999999</v>
      </c>
      <c r="AP788" s="14">
        <v>187.898</v>
      </c>
      <c r="AQ788" s="14">
        <v>3.0960000000000001</v>
      </c>
      <c r="AR788" s="14">
        <v>1.2030000000000001</v>
      </c>
      <c r="AS788" s="14">
        <v>2.13</v>
      </c>
      <c r="AT788" s="14">
        <v>7.6980000000000004</v>
      </c>
      <c r="AU788" s="14">
        <v>1.2030000000000001</v>
      </c>
      <c r="AV788" s="14">
        <v>4.3819999999999997</v>
      </c>
      <c r="AW788" s="14">
        <v>909.91499999999996</v>
      </c>
      <c r="AX788" s="14">
        <v>666.96299999999997</v>
      </c>
      <c r="AY788" s="14">
        <v>785.87</v>
      </c>
      <c r="AZ788" s="14">
        <v>9.0990000000000002</v>
      </c>
      <c r="BA788" s="14">
        <v>6.67</v>
      </c>
      <c r="BB788" s="14">
        <v>7.859</v>
      </c>
      <c r="BC788" s="14">
        <v>14.99</v>
      </c>
      <c r="BD788" s="14">
        <v>2.4180000000000001</v>
      </c>
      <c r="BE788" s="14">
        <v>12.926</v>
      </c>
      <c r="BF788" s="14">
        <v>15.539</v>
      </c>
      <c r="BG788" s="14">
        <v>50.58</v>
      </c>
      <c r="BH788" s="15">
        <v>8.1209430409981174</v>
      </c>
    </row>
    <row r="789" spans="1:60" ht="15.75" x14ac:dyDescent="0.25">
      <c r="A789" s="21">
        <v>2021</v>
      </c>
      <c r="B789" t="s">
        <v>26</v>
      </c>
      <c r="C789" s="14">
        <v>13.243</v>
      </c>
      <c r="D789" s="14">
        <v>3.984</v>
      </c>
      <c r="E789" s="14">
        <v>8.5589999999999993</v>
      </c>
      <c r="F789" s="14">
        <v>13.528</v>
      </c>
      <c r="G789" s="14">
        <v>27.515000000000001</v>
      </c>
      <c r="H789" s="14">
        <v>7.4880000000000004</v>
      </c>
      <c r="I789" s="14">
        <v>5.6760000000000002</v>
      </c>
      <c r="J789" s="14">
        <v>6.5709999999999997</v>
      </c>
      <c r="K789" s="14">
        <v>7.2080000000000002</v>
      </c>
      <c r="L789" s="14">
        <v>4.53</v>
      </c>
      <c r="M789" s="14">
        <v>5.8529999999999998</v>
      </c>
      <c r="N789" s="14">
        <v>41.936999999999998</v>
      </c>
      <c r="O789" s="14">
        <v>79.347999999999999</v>
      </c>
      <c r="P789" s="14">
        <v>17.736999999999998</v>
      </c>
      <c r="Q789" s="14">
        <v>48.179000000000002</v>
      </c>
      <c r="R789" s="14">
        <v>97.563999999999993</v>
      </c>
      <c r="S789" s="14">
        <v>94.632999999999996</v>
      </c>
      <c r="T789" s="14">
        <v>96.081000000000003</v>
      </c>
      <c r="U789" s="14">
        <v>20.954000000000001</v>
      </c>
      <c r="V789" s="14">
        <v>24.940999999999999</v>
      </c>
      <c r="W789" s="14">
        <v>22.971</v>
      </c>
      <c r="X789" s="14">
        <v>27.268999999999998</v>
      </c>
      <c r="Y789" s="14">
        <v>3.1110000000000002</v>
      </c>
      <c r="Z789" s="14">
        <v>15.047000000000001</v>
      </c>
      <c r="AA789" s="14">
        <v>157.46600000000001</v>
      </c>
      <c r="AB789" s="14">
        <v>100.90900000000001</v>
      </c>
      <c r="AC789" s="14">
        <v>128.85400000000001</v>
      </c>
      <c r="AD789" s="14">
        <v>520.73199999999997</v>
      </c>
      <c r="AE789" s="14">
        <v>432.78</v>
      </c>
      <c r="AF789" s="14">
        <v>476.26499999999999</v>
      </c>
      <c r="AG789" s="14">
        <v>11.679</v>
      </c>
      <c r="AH789" s="19">
        <v>9.4382935565249806</v>
      </c>
      <c r="AI789" s="19">
        <v>2.6395888840313102</v>
      </c>
      <c r="AJ789" s="19">
        <v>6.0912815081688096</v>
      </c>
      <c r="AK789" s="14">
        <v>9.3879999999999999</v>
      </c>
      <c r="AL789" s="14">
        <v>1.8560000000000001</v>
      </c>
      <c r="AM789" s="14">
        <v>5.577</v>
      </c>
      <c r="AN789" s="14">
        <v>236.47800000000001</v>
      </c>
      <c r="AO789" s="14">
        <v>166.61799999999999</v>
      </c>
      <c r="AP789" s="14">
        <v>201.24600000000001</v>
      </c>
      <c r="AQ789" s="14">
        <v>3.073</v>
      </c>
      <c r="AR789" s="14">
        <v>1.528</v>
      </c>
      <c r="AS789" s="14">
        <v>2.2919999999999998</v>
      </c>
      <c r="AT789" s="14">
        <v>7.5990000000000002</v>
      </c>
      <c r="AU789" s="14">
        <v>2.456</v>
      </c>
      <c r="AV789" s="14">
        <v>4.9969999999999999</v>
      </c>
      <c r="AW789" s="14">
        <v>847.84500000000003</v>
      </c>
      <c r="AX789" s="14">
        <v>626.68499999999995</v>
      </c>
      <c r="AY789" s="14">
        <v>736.09799999999996</v>
      </c>
      <c r="AZ789" s="14">
        <v>8.4779999999999998</v>
      </c>
      <c r="BA789" s="14">
        <v>6.2670000000000003</v>
      </c>
      <c r="BB789" s="14">
        <v>7.3609999999999998</v>
      </c>
      <c r="BC789" s="14">
        <v>5.3840000000000003</v>
      </c>
      <c r="BD789" s="14">
        <v>2.5129999999999999</v>
      </c>
      <c r="BE789" s="14">
        <v>12.994999999999999</v>
      </c>
      <c r="BF789" s="14">
        <v>23.363</v>
      </c>
      <c r="BG789" s="14">
        <v>97.346999999999994</v>
      </c>
      <c r="BH789" s="15">
        <v>9.0781490536991765</v>
      </c>
    </row>
    <row r="790" spans="1:60" ht="15.75" x14ac:dyDescent="0.25">
      <c r="A790" s="21">
        <v>2021</v>
      </c>
      <c r="B790" t="s">
        <v>27</v>
      </c>
      <c r="C790" s="14">
        <v>10.16</v>
      </c>
      <c r="D790" s="14">
        <v>2.2490000000000001</v>
      </c>
      <c r="E790" s="14">
        <v>6.0839999999999996</v>
      </c>
      <c r="F790" s="14">
        <v>8.1539999999999999</v>
      </c>
      <c r="G790" s="14">
        <v>11.86</v>
      </c>
      <c r="H790" s="14">
        <v>3.5859999999999999</v>
      </c>
      <c r="I790" s="14">
        <v>4.4980000000000002</v>
      </c>
      <c r="J790" s="14">
        <v>4.056</v>
      </c>
      <c r="K790" s="14">
        <v>1.9419999999999999</v>
      </c>
      <c r="L790" s="14">
        <v>2.39</v>
      </c>
      <c r="M790" s="14">
        <v>2.173</v>
      </c>
      <c r="N790" s="14">
        <v>29.745999999999999</v>
      </c>
      <c r="O790" s="14">
        <v>67.984999999999999</v>
      </c>
      <c r="P790" s="14">
        <v>18.696000000000002</v>
      </c>
      <c r="Q790" s="14">
        <v>42.588999999999999</v>
      </c>
      <c r="R790" s="14">
        <v>155.09399999999999</v>
      </c>
      <c r="S790" s="14">
        <v>131.578</v>
      </c>
      <c r="T790" s="14">
        <v>142.97800000000001</v>
      </c>
      <c r="U790" s="14">
        <v>22.562000000000001</v>
      </c>
      <c r="V790" s="14">
        <v>22.210999999999999</v>
      </c>
      <c r="W790" s="14">
        <v>22.381</v>
      </c>
      <c r="X790" s="14">
        <v>18.228999999999999</v>
      </c>
      <c r="Y790" s="14">
        <v>4.3579999999999997</v>
      </c>
      <c r="Z790" s="14">
        <v>11.082000000000001</v>
      </c>
      <c r="AA790" s="14">
        <v>162.864</v>
      </c>
      <c r="AB790" s="14">
        <v>120.754</v>
      </c>
      <c r="AC790" s="14">
        <v>141.167</v>
      </c>
      <c r="AD790" s="14">
        <v>597.96500000000003</v>
      </c>
      <c r="AE790" s="14">
        <v>480.48500000000001</v>
      </c>
      <c r="AF790" s="14">
        <v>537.43399999999997</v>
      </c>
      <c r="AG790" s="14">
        <v>7.3209999999999997</v>
      </c>
      <c r="AH790" s="19">
        <v>9.5591251807272108</v>
      </c>
      <c r="AI790" s="19">
        <v>2.83982571583892</v>
      </c>
      <c r="AJ790" s="19">
        <v>6.2303668078213201</v>
      </c>
      <c r="AK790" s="14">
        <v>7.3209999999999997</v>
      </c>
      <c r="AL790" s="14">
        <v>1.6870000000000001</v>
      </c>
      <c r="AM790" s="14">
        <v>4.4180000000000001</v>
      </c>
      <c r="AN790" s="14">
        <v>377.72500000000002</v>
      </c>
      <c r="AO790" s="14">
        <v>230.68299999999999</v>
      </c>
      <c r="AP790" s="14">
        <v>301.96300000000002</v>
      </c>
      <c r="AQ790" s="14">
        <v>0.44800000000000001</v>
      </c>
      <c r="AR790" s="14">
        <v>0.14099999999999999</v>
      </c>
      <c r="AS790" s="14">
        <v>0.28999999999999998</v>
      </c>
      <c r="AT790" s="14">
        <v>1.7929999999999999</v>
      </c>
      <c r="AU790" s="14">
        <v>0.42199999999999999</v>
      </c>
      <c r="AV790" s="14">
        <v>1.0860000000000001</v>
      </c>
      <c r="AW790" s="14">
        <v>1053.835</v>
      </c>
      <c r="AX790" s="14">
        <v>741.95399999999995</v>
      </c>
      <c r="AY790" s="14">
        <v>893.14</v>
      </c>
      <c r="AZ790" s="14">
        <v>10.538</v>
      </c>
      <c r="BA790" s="14">
        <v>7.42</v>
      </c>
      <c r="BB790" s="14">
        <v>8.9309999999999992</v>
      </c>
      <c r="BC790" s="14">
        <v>18.875</v>
      </c>
      <c r="BD790" s="14">
        <v>9.8480000000000008</v>
      </c>
      <c r="BE790" s="14">
        <v>9.1620000000000008</v>
      </c>
      <c r="BF790" s="14">
        <v>15.228999999999999</v>
      </c>
      <c r="BG790" s="14">
        <v>32.146999999999998</v>
      </c>
      <c r="BH790" s="15">
        <v>5.9873020975648963</v>
      </c>
    </row>
    <row r="791" spans="1:60" ht="15.75" x14ac:dyDescent="0.25">
      <c r="A791" s="21">
        <v>2021</v>
      </c>
      <c r="B791" t="s">
        <v>36</v>
      </c>
      <c r="C791" s="14">
        <v>6.0430000000000001</v>
      </c>
      <c r="D791" s="14">
        <v>1.278</v>
      </c>
      <c r="E791" s="14">
        <v>3.5720000000000001</v>
      </c>
      <c r="F791" s="14">
        <v>13.635999999999999</v>
      </c>
      <c r="G791" s="14">
        <v>20.628</v>
      </c>
      <c r="H791" s="14">
        <v>6.4509999999999996</v>
      </c>
      <c r="I791" s="14">
        <v>5.9180000000000001</v>
      </c>
      <c r="J791" s="14">
        <v>6.1749999999999998</v>
      </c>
      <c r="K791" s="14">
        <v>5.1760000000000002</v>
      </c>
      <c r="L791" s="14">
        <v>3.5739999999999998</v>
      </c>
      <c r="M791" s="14">
        <v>4.3460000000000001</v>
      </c>
      <c r="N791" s="14">
        <v>56.332999999999998</v>
      </c>
      <c r="O791" s="14">
        <v>71.167000000000002</v>
      </c>
      <c r="P791" s="14">
        <v>13.446</v>
      </c>
      <c r="Q791" s="14">
        <v>41.234000000000002</v>
      </c>
      <c r="R791" s="14">
        <v>155.185</v>
      </c>
      <c r="S791" s="14">
        <v>155.73699999999999</v>
      </c>
      <c r="T791" s="14">
        <v>155.48400000000001</v>
      </c>
      <c r="U791" s="14">
        <v>26.927</v>
      </c>
      <c r="V791" s="14">
        <v>27.742999999999999</v>
      </c>
      <c r="W791" s="14">
        <v>27.35</v>
      </c>
      <c r="X791" s="14">
        <v>21.673999999999999</v>
      </c>
      <c r="Y791" s="14">
        <v>2.6280000000000001</v>
      </c>
      <c r="Z791" s="14">
        <v>11.797000000000001</v>
      </c>
      <c r="AA791" s="14">
        <v>214.13800000000001</v>
      </c>
      <c r="AB791" s="14">
        <v>161.11099999999999</v>
      </c>
      <c r="AC791" s="14">
        <v>186.64</v>
      </c>
      <c r="AD791" s="14">
        <v>749.40800000000002</v>
      </c>
      <c r="AE791" s="14">
        <v>624.298</v>
      </c>
      <c r="AF791" s="14">
        <v>684.57799999999997</v>
      </c>
      <c r="AG791" s="14">
        <v>16.855</v>
      </c>
      <c r="AH791" s="19">
        <v>4.30213445208609</v>
      </c>
      <c r="AI791" s="19">
        <v>1.9217464832039399</v>
      </c>
      <c r="AJ791" s="19">
        <v>3.1098395322801302</v>
      </c>
      <c r="AK791" s="14">
        <v>5.4059999999999997</v>
      </c>
      <c r="AL791" s="14">
        <v>0.97099999999999997</v>
      </c>
      <c r="AM791" s="14">
        <v>3.1059999999999999</v>
      </c>
      <c r="AN791" s="14">
        <v>279.41500000000002</v>
      </c>
      <c r="AO791" s="14">
        <v>192.99700000000001</v>
      </c>
      <c r="AP791" s="14">
        <v>234.601</v>
      </c>
      <c r="AQ791" s="14">
        <v>3.7229999999999999</v>
      </c>
      <c r="AR791" s="14">
        <v>1.1599999999999999</v>
      </c>
      <c r="AS791" s="14">
        <v>2.3940000000000001</v>
      </c>
      <c r="AT791" s="14">
        <v>11.984</v>
      </c>
      <c r="AU791" s="14">
        <v>2.8879999999999999</v>
      </c>
      <c r="AV791" s="14">
        <v>7.2670000000000003</v>
      </c>
      <c r="AW791" s="14">
        <v>1110.7260000000001</v>
      </c>
      <c r="AX791" s="14">
        <v>840.09100000000001</v>
      </c>
      <c r="AY791" s="14">
        <v>970.43</v>
      </c>
      <c r="AZ791" s="14">
        <v>11.106999999999999</v>
      </c>
      <c r="BA791" s="14">
        <v>8.4009999999999998</v>
      </c>
      <c r="BB791" s="14">
        <v>9.7040000000000006</v>
      </c>
      <c r="BC791" s="14">
        <v>9.5640000000000001</v>
      </c>
      <c r="BD791" s="14">
        <v>5.2009999999999996</v>
      </c>
      <c r="BE791" s="14">
        <v>12.311</v>
      </c>
      <c r="BF791" s="14">
        <v>14.706</v>
      </c>
      <c r="BG791" s="14">
        <v>78.064999999999998</v>
      </c>
      <c r="BH791" s="15">
        <v>8.6187798677117513</v>
      </c>
    </row>
    <row r="792" spans="1:60" ht="15.75" x14ac:dyDescent="0.25">
      <c r="A792" s="21">
        <v>2021</v>
      </c>
      <c r="B792" t="s">
        <v>28</v>
      </c>
      <c r="C792" s="14">
        <v>9.5950000000000006</v>
      </c>
      <c r="D792" s="14">
        <v>0.74199999999999999</v>
      </c>
      <c r="E792" s="14">
        <v>5.1029999999999998</v>
      </c>
      <c r="F792" s="14">
        <v>12.811999999999999</v>
      </c>
      <c r="G792" s="14">
        <v>14.74</v>
      </c>
      <c r="H792" s="14">
        <v>3.8210000000000002</v>
      </c>
      <c r="I792" s="14">
        <v>4.2039999999999997</v>
      </c>
      <c r="J792" s="14">
        <v>4.0149999999999997</v>
      </c>
      <c r="K792" s="14">
        <v>5.01</v>
      </c>
      <c r="L792" s="14">
        <v>5.0279999999999996</v>
      </c>
      <c r="M792" s="14">
        <v>5.0190000000000001</v>
      </c>
      <c r="N792" s="14">
        <v>37.523000000000003</v>
      </c>
      <c r="O792" s="14">
        <v>65.891999999999996</v>
      </c>
      <c r="P792" s="14">
        <v>15.332000000000001</v>
      </c>
      <c r="Q792" s="14">
        <v>40.238</v>
      </c>
      <c r="R792" s="14">
        <v>53.75</v>
      </c>
      <c r="S792" s="14">
        <v>70.150000000000006</v>
      </c>
      <c r="T792" s="14">
        <v>62.070999999999998</v>
      </c>
      <c r="U792" s="14">
        <v>15.794</v>
      </c>
      <c r="V792" s="14">
        <v>13.766</v>
      </c>
      <c r="W792" s="14">
        <v>14.765000000000001</v>
      </c>
      <c r="X792" s="14">
        <v>4.415</v>
      </c>
      <c r="Y792" s="14">
        <v>0.74199999999999999</v>
      </c>
      <c r="Z792" s="14">
        <v>2.5510000000000002</v>
      </c>
      <c r="AA792" s="14">
        <v>179.59</v>
      </c>
      <c r="AB792" s="14">
        <v>137.82599999999999</v>
      </c>
      <c r="AC792" s="14">
        <v>158.399</v>
      </c>
      <c r="AD792" s="14">
        <v>531.63800000000003</v>
      </c>
      <c r="AE792" s="14">
        <v>457.99200000000002</v>
      </c>
      <c r="AF792" s="14">
        <v>494.26900000000001</v>
      </c>
      <c r="AG792" s="14">
        <v>10.02</v>
      </c>
      <c r="AH792" s="19">
        <v>27.196278404007899</v>
      </c>
      <c r="AI792" s="19">
        <v>7.1089234148326499</v>
      </c>
      <c r="AJ792" s="19">
        <v>17.2890524027551</v>
      </c>
      <c r="AK792" s="14">
        <v>23.350999999999999</v>
      </c>
      <c r="AL792" s="14">
        <v>5.3579999999999997</v>
      </c>
      <c r="AM792" s="14">
        <v>14.221</v>
      </c>
      <c r="AN792" s="14">
        <v>292.26900000000001</v>
      </c>
      <c r="AO792" s="14">
        <v>194.45699999999999</v>
      </c>
      <c r="AP792" s="14">
        <v>242.72200000000001</v>
      </c>
      <c r="AQ792" s="14">
        <v>1.698</v>
      </c>
      <c r="AR792" s="14">
        <v>0.57699999999999996</v>
      </c>
      <c r="AS792" s="14">
        <v>1.129</v>
      </c>
      <c r="AT792" s="14">
        <v>9.4250000000000007</v>
      </c>
      <c r="AU792" s="14">
        <v>1.484</v>
      </c>
      <c r="AV792" s="14">
        <v>5.3959999999999999</v>
      </c>
      <c r="AW792" s="14">
        <v>907.63099999999997</v>
      </c>
      <c r="AX792" s="14">
        <v>684.84500000000003</v>
      </c>
      <c r="AY792" s="14">
        <v>794.67100000000005</v>
      </c>
      <c r="AZ792" s="14">
        <v>9.0760000000000005</v>
      </c>
      <c r="BA792" s="14">
        <v>6.8479999999999999</v>
      </c>
      <c r="BB792" s="14">
        <v>7.9470000000000001</v>
      </c>
      <c r="BC792" s="14">
        <v>14.911</v>
      </c>
      <c r="BD792" s="14">
        <v>8.8360000000000003</v>
      </c>
      <c r="BE792" s="14">
        <v>7.9219999999999997</v>
      </c>
      <c r="BF792" s="14">
        <v>10.109</v>
      </c>
      <c r="BG792" s="14">
        <v>70.988</v>
      </c>
      <c r="BH792" s="15">
        <v>5.1395632790981631</v>
      </c>
    </row>
    <row r="793" spans="1:60" ht="15.75" x14ac:dyDescent="0.25">
      <c r="A793" s="21">
        <v>2021</v>
      </c>
      <c r="B793" t="s">
        <v>29</v>
      </c>
      <c r="C793" s="14">
        <v>10.379</v>
      </c>
      <c r="D793" s="14">
        <v>2.0089999999999999</v>
      </c>
      <c r="E793" s="14">
        <v>6.101</v>
      </c>
      <c r="F793" s="14">
        <v>11.519</v>
      </c>
      <c r="G793" s="14">
        <v>20.478999999999999</v>
      </c>
      <c r="H793" s="14">
        <v>7.0430000000000001</v>
      </c>
      <c r="I793" s="14">
        <v>6.0279999999999996</v>
      </c>
      <c r="J793" s="14">
        <v>6.524</v>
      </c>
      <c r="K793" s="14">
        <v>7.1660000000000004</v>
      </c>
      <c r="L793" s="14">
        <v>5.7910000000000004</v>
      </c>
      <c r="M793" s="14">
        <v>6.4640000000000004</v>
      </c>
      <c r="N793" s="14">
        <v>64.527000000000001</v>
      </c>
      <c r="O793" s="14">
        <v>247.613</v>
      </c>
      <c r="P793" s="14">
        <v>41.366999999999997</v>
      </c>
      <c r="Q793" s="14">
        <v>142.20099999999999</v>
      </c>
      <c r="R793" s="14">
        <v>95.635000000000005</v>
      </c>
      <c r="S793" s="14">
        <v>86.043999999999997</v>
      </c>
      <c r="T793" s="14">
        <v>90.733000000000004</v>
      </c>
      <c r="U793" s="14">
        <v>22.734999999999999</v>
      </c>
      <c r="V793" s="14">
        <v>28.012</v>
      </c>
      <c r="W793" s="14">
        <v>25.431999999999999</v>
      </c>
      <c r="X793" s="14">
        <v>167.67</v>
      </c>
      <c r="Y793" s="14">
        <v>18.082999999999998</v>
      </c>
      <c r="Z793" s="14">
        <v>91.215999999999994</v>
      </c>
      <c r="AA793" s="14">
        <v>144.565</v>
      </c>
      <c r="AB793" s="14">
        <v>114.411</v>
      </c>
      <c r="AC793" s="14">
        <v>129.15299999999999</v>
      </c>
      <c r="AD793" s="14">
        <v>601.61099999999999</v>
      </c>
      <c r="AE793" s="14">
        <v>499.83699999999999</v>
      </c>
      <c r="AF793" s="14">
        <v>549.59400000000005</v>
      </c>
      <c r="AG793" s="14">
        <v>16.928000000000001</v>
      </c>
      <c r="AH793" s="19">
        <v>14.572201790299101</v>
      </c>
      <c r="AI793" s="19">
        <v>3.1032556599935202</v>
      </c>
      <c r="AJ793" s="19">
        <v>8.8198976891868099</v>
      </c>
      <c r="AK793" s="14">
        <v>13.592000000000001</v>
      </c>
      <c r="AL793" s="14">
        <v>2.3639999999999999</v>
      </c>
      <c r="AM793" s="14">
        <v>7.8529999999999998</v>
      </c>
      <c r="AN793" s="14">
        <v>236.12200000000001</v>
      </c>
      <c r="AO793" s="14">
        <v>168.661</v>
      </c>
      <c r="AP793" s="14">
        <v>201.703</v>
      </c>
      <c r="AQ793" s="14">
        <v>1.1120000000000001</v>
      </c>
      <c r="AR793" s="14">
        <v>0.82699999999999996</v>
      </c>
      <c r="AS793" s="14">
        <v>0.96699999999999997</v>
      </c>
      <c r="AT793" s="14">
        <v>1.4830000000000001</v>
      </c>
      <c r="AU793" s="14">
        <v>0.47299999999999998</v>
      </c>
      <c r="AV793" s="14">
        <v>0.96699999999999997</v>
      </c>
      <c r="AW793" s="14">
        <v>1096.3430000000001</v>
      </c>
      <c r="AX793" s="14">
        <v>717.31100000000004</v>
      </c>
      <c r="AY793" s="14">
        <v>902.68</v>
      </c>
      <c r="AZ793" s="14">
        <v>10.962999999999999</v>
      </c>
      <c r="BA793" s="14">
        <v>7.173</v>
      </c>
      <c r="BB793" s="14">
        <v>9.0269999999999992</v>
      </c>
      <c r="BC793" s="14">
        <v>5.798</v>
      </c>
      <c r="BD793" s="14">
        <v>2.577</v>
      </c>
      <c r="BE793" s="14">
        <v>9.6579999999999995</v>
      </c>
      <c r="BF793" s="14">
        <v>12.173</v>
      </c>
      <c r="BG793" s="14">
        <v>35.92</v>
      </c>
      <c r="BH793" s="15">
        <v>5.7471264367816088</v>
      </c>
    </row>
    <row r="794" spans="1:60" ht="15.75" x14ac:dyDescent="0.25">
      <c r="A794" s="21">
        <v>2022</v>
      </c>
      <c r="B794" t="s">
        <v>2</v>
      </c>
      <c r="C794" s="14">
        <v>13.941000000000001</v>
      </c>
      <c r="D794" s="14">
        <v>3.5310000000000001</v>
      </c>
      <c r="E794" s="14">
        <v>8.6280000000000001</v>
      </c>
      <c r="F794" s="14">
        <v>10.759</v>
      </c>
      <c r="G794" s="14">
        <v>19.792999999999999</v>
      </c>
      <c r="H794" s="14">
        <v>6.5679999999999996</v>
      </c>
      <c r="I794" s="14">
        <v>5.3559999999999999</v>
      </c>
      <c r="J794" s="14">
        <v>5.9489999999999998</v>
      </c>
      <c r="K794" s="14">
        <v>5.7370000000000001</v>
      </c>
      <c r="L794" s="14">
        <v>4.0090000000000003</v>
      </c>
      <c r="M794" s="14">
        <v>4.8550000000000004</v>
      </c>
      <c r="N794" s="14">
        <v>43.378</v>
      </c>
      <c r="O794" s="14">
        <v>100.09699999999999</v>
      </c>
      <c r="P794" s="14">
        <v>21.581</v>
      </c>
      <c r="Q794" s="14">
        <v>60.02</v>
      </c>
      <c r="R794" s="14">
        <v>89.718000000000004</v>
      </c>
      <c r="S794" s="14">
        <v>86.905000000000001</v>
      </c>
      <c r="T794" s="14">
        <v>88.290999999999997</v>
      </c>
      <c r="U794" s="14">
        <v>20.65</v>
      </c>
      <c r="V794" s="14">
        <v>23.036999999999999</v>
      </c>
      <c r="W794" s="14">
        <v>21.873999999999999</v>
      </c>
      <c r="X794" s="14">
        <v>40.348999999999997</v>
      </c>
      <c r="Y794" s="14">
        <v>5.319</v>
      </c>
      <c r="Z794" s="14">
        <v>22.471</v>
      </c>
      <c r="AA794" s="14">
        <v>131.137</v>
      </c>
      <c r="AB794" s="14">
        <v>102.801</v>
      </c>
      <c r="AC794" s="14">
        <v>116.682</v>
      </c>
      <c r="AD794" s="14">
        <v>522.53599999999994</v>
      </c>
      <c r="AE794" s="14">
        <v>452.25099999999998</v>
      </c>
      <c r="AF794" s="14">
        <v>486.72800000000001</v>
      </c>
      <c r="AG794" s="14">
        <v>11.551</v>
      </c>
      <c r="AH794" s="19">
        <v>11.534780729131899</v>
      </c>
      <c r="AI794" s="19">
        <v>3.6634592247525499</v>
      </c>
      <c r="AJ794" s="19">
        <v>7.6335518141622796</v>
      </c>
      <c r="AK794" s="14">
        <v>10.364000000000001</v>
      </c>
      <c r="AL794" s="14">
        <v>2.2890000000000001</v>
      </c>
      <c r="AM794" s="14">
        <v>6.24</v>
      </c>
      <c r="AN794" s="14">
        <v>103.02200000000001</v>
      </c>
      <c r="AO794" s="14">
        <v>73.034000000000006</v>
      </c>
      <c r="AP794" s="14">
        <v>87.733999999999995</v>
      </c>
      <c r="AQ794" s="14">
        <v>2.859</v>
      </c>
      <c r="AR794" s="14">
        <v>1.113</v>
      </c>
      <c r="AS794" s="14">
        <v>1.968</v>
      </c>
      <c r="AT794" s="14">
        <v>6.3159999999999998</v>
      </c>
      <c r="AU794" s="14">
        <v>1.1910000000000001</v>
      </c>
      <c r="AV794" s="14">
        <v>3.6970000000000001</v>
      </c>
      <c r="AW794" s="14">
        <v>734.47699999999998</v>
      </c>
      <c r="AX794" s="14">
        <v>554.75199999999995</v>
      </c>
      <c r="AY794" s="14">
        <v>642.83600000000001</v>
      </c>
      <c r="AZ794" s="14">
        <v>7.3449999999999998</v>
      </c>
      <c r="BA794" s="14">
        <v>5.548</v>
      </c>
      <c r="BB794" s="14">
        <v>6.4279999999999999</v>
      </c>
      <c r="BC794" s="14">
        <v>15.367000000000001</v>
      </c>
      <c r="BD794" s="14">
        <v>5.7249999999999996</v>
      </c>
      <c r="BE794" s="14">
        <v>12.1</v>
      </c>
      <c r="BF794" s="14">
        <v>15.257999999999999</v>
      </c>
      <c r="BG794" s="14">
        <v>38.209000000000003</v>
      </c>
      <c r="BH794" s="15">
        <v>7.0319865784747266</v>
      </c>
    </row>
    <row r="795" spans="1:60" ht="15.75" x14ac:dyDescent="0.25">
      <c r="A795" s="21">
        <v>2022</v>
      </c>
      <c r="B795" t="s">
        <v>3</v>
      </c>
      <c r="C795" s="14">
        <v>17.106999999999999</v>
      </c>
      <c r="D795" s="14">
        <v>5.26</v>
      </c>
      <c r="E795" s="14">
        <v>11.065</v>
      </c>
      <c r="F795" s="14">
        <v>9.8010000000000002</v>
      </c>
      <c r="G795" s="14">
        <v>17.268000000000001</v>
      </c>
      <c r="H795" s="14">
        <v>4.9269999999999996</v>
      </c>
      <c r="I795" s="14">
        <v>4.9969999999999999</v>
      </c>
      <c r="J795" s="14">
        <v>4.9630000000000001</v>
      </c>
      <c r="K795" s="14">
        <v>7.39</v>
      </c>
      <c r="L795" s="14">
        <v>5.5229999999999997</v>
      </c>
      <c r="M795" s="14">
        <v>6.4379999999999997</v>
      </c>
      <c r="N795" s="14">
        <v>40.017000000000003</v>
      </c>
      <c r="O795" s="14">
        <v>78.557000000000002</v>
      </c>
      <c r="P795" s="14">
        <v>21.434999999999999</v>
      </c>
      <c r="Q795" s="14">
        <v>49.426000000000002</v>
      </c>
      <c r="R795" s="14">
        <v>63.091999999999999</v>
      </c>
      <c r="S795" s="14">
        <v>57.597999999999999</v>
      </c>
      <c r="T795" s="14">
        <v>60.29</v>
      </c>
      <c r="U795" s="14">
        <v>16.97</v>
      </c>
      <c r="V795" s="14">
        <v>19.462</v>
      </c>
      <c r="W795" s="14">
        <v>18.241</v>
      </c>
      <c r="X795" s="14">
        <v>10.127000000000001</v>
      </c>
      <c r="Y795" s="14">
        <v>1.71</v>
      </c>
      <c r="Z795" s="14">
        <v>5.835</v>
      </c>
      <c r="AA795" s="14">
        <v>84.715000000000003</v>
      </c>
      <c r="AB795" s="14">
        <v>54.968000000000004</v>
      </c>
      <c r="AC795" s="14">
        <v>69.545000000000002</v>
      </c>
      <c r="AD795" s="14">
        <v>416.459</v>
      </c>
      <c r="AE795" s="14">
        <v>369.78500000000003</v>
      </c>
      <c r="AF795" s="14">
        <v>392.65600000000001</v>
      </c>
      <c r="AG795" s="14">
        <v>9.4429999999999996</v>
      </c>
      <c r="AH795" s="19">
        <v>16.077699135092899</v>
      </c>
      <c r="AI795" s="19">
        <v>5.6077491616415003</v>
      </c>
      <c r="AJ795" s="19">
        <v>10.902546021679401</v>
      </c>
      <c r="AK795" s="14">
        <v>16.834</v>
      </c>
      <c r="AL795" s="14">
        <v>4.2080000000000002</v>
      </c>
      <c r="AM795" s="14">
        <v>10.395</v>
      </c>
      <c r="AN795" s="14">
        <v>111.95</v>
      </c>
      <c r="AO795" s="14">
        <v>79.953999999999994</v>
      </c>
      <c r="AP795" s="14">
        <v>95.632000000000005</v>
      </c>
      <c r="AQ795" s="14">
        <v>0.82099999999999995</v>
      </c>
      <c r="AR795" s="14">
        <v>0.92100000000000004</v>
      </c>
      <c r="AS795" s="14">
        <v>0.872</v>
      </c>
      <c r="AT795" s="14">
        <v>3.1480000000000001</v>
      </c>
      <c r="AU795" s="14">
        <v>0.78900000000000003</v>
      </c>
      <c r="AV795" s="14">
        <v>1.9450000000000001</v>
      </c>
      <c r="AW795" s="14">
        <v>611.61900000000003</v>
      </c>
      <c r="AX795" s="14">
        <v>474.98700000000002</v>
      </c>
      <c r="AY795" s="14">
        <v>541.93899999999996</v>
      </c>
      <c r="AZ795" s="14">
        <v>6.1159999999999997</v>
      </c>
      <c r="BA795" s="14">
        <v>4.75</v>
      </c>
      <c r="BB795" s="14">
        <v>5.4189999999999996</v>
      </c>
      <c r="BC795" s="14">
        <v>5.4219999999999997</v>
      </c>
      <c r="BD795" s="14">
        <v>3.0979999999999999</v>
      </c>
      <c r="BE795" s="14">
        <v>9.6820000000000004</v>
      </c>
      <c r="BF795" s="14">
        <v>11.428000000000001</v>
      </c>
      <c r="BG795" s="14">
        <v>7.5940000000000003</v>
      </c>
      <c r="BH795" s="15">
        <v>5.3155137064317719</v>
      </c>
    </row>
    <row r="796" spans="1:60" ht="15.75" x14ac:dyDescent="0.25">
      <c r="A796" s="21">
        <v>2022</v>
      </c>
      <c r="B796" t="s">
        <v>4</v>
      </c>
      <c r="C796" s="14">
        <v>2.4</v>
      </c>
      <c r="D796" s="14">
        <v>1.3859999999999999</v>
      </c>
      <c r="E796" s="14">
        <v>1.9</v>
      </c>
      <c r="F796" s="14">
        <v>11.468999999999999</v>
      </c>
      <c r="G796" s="14">
        <v>21.568000000000001</v>
      </c>
      <c r="H796" s="14">
        <v>8.35</v>
      </c>
      <c r="I796" s="14">
        <v>6.468</v>
      </c>
      <c r="J796" s="14">
        <v>7.4210000000000003</v>
      </c>
      <c r="K796" s="14">
        <v>6.1</v>
      </c>
      <c r="L796" s="14">
        <v>5.1840000000000002</v>
      </c>
      <c r="M796" s="14">
        <v>5.6479999999999997</v>
      </c>
      <c r="N796" s="14">
        <v>34.591999999999999</v>
      </c>
      <c r="O796" s="14">
        <v>152.24799999999999</v>
      </c>
      <c r="P796" s="14">
        <v>31.055</v>
      </c>
      <c r="Q796" s="14">
        <v>93.334000000000003</v>
      </c>
      <c r="R796" s="14">
        <v>69.599000000000004</v>
      </c>
      <c r="S796" s="14">
        <v>59.389000000000003</v>
      </c>
      <c r="T796" s="14">
        <v>64.712999999999994</v>
      </c>
      <c r="U796" s="14">
        <v>21.3</v>
      </c>
      <c r="V796" s="14">
        <v>20.84</v>
      </c>
      <c r="W796" s="14">
        <v>21.073</v>
      </c>
      <c r="X796" s="14">
        <v>79.799000000000007</v>
      </c>
      <c r="Y796" s="14">
        <v>10.009</v>
      </c>
      <c r="Z796" s="14">
        <v>45.869</v>
      </c>
      <c r="AA796" s="14">
        <v>108.598</v>
      </c>
      <c r="AB796" s="14">
        <v>60.313000000000002</v>
      </c>
      <c r="AC796" s="14">
        <v>84.899000000000001</v>
      </c>
      <c r="AD796" s="14">
        <v>483.39299999999997</v>
      </c>
      <c r="AE796" s="14">
        <v>363.62299999999999</v>
      </c>
      <c r="AF796" s="14">
        <v>424.85199999999998</v>
      </c>
      <c r="AG796" s="14">
        <v>9.15</v>
      </c>
      <c r="AH796" s="19">
        <v>4.7715882792951003</v>
      </c>
      <c r="AI796" s="19">
        <v>1.63985014751197</v>
      </c>
      <c r="AJ796" s="19">
        <v>3.2529869649197898</v>
      </c>
      <c r="AK796" s="14">
        <v>3.85</v>
      </c>
      <c r="AL796" s="14">
        <v>0.92400000000000004</v>
      </c>
      <c r="AM796" s="14">
        <v>2.4060000000000001</v>
      </c>
      <c r="AN796" s="14">
        <v>121.548</v>
      </c>
      <c r="AO796" s="14">
        <v>81.563999999999993</v>
      </c>
      <c r="AP796" s="14">
        <v>101.84399999999999</v>
      </c>
      <c r="AQ796" s="14">
        <v>10.35</v>
      </c>
      <c r="AR796" s="14">
        <v>3.5419999999999998</v>
      </c>
      <c r="AS796" s="14">
        <v>7.016</v>
      </c>
      <c r="AT796" s="14">
        <v>11.3</v>
      </c>
      <c r="AU796" s="14">
        <v>3.1309999999999998</v>
      </c>
      <c r="AV796" s="14">
        <v>7.2690000000000001</v>
      </c>
      <c r="AW796" s="14">
        <v>764.28800000000001</v>
      </c>
      <c r="AX796" s="14">
        <v>479.322</v>
      </c>
      <c r="AY796" s="14">
        <v>625.42399999999998</v>
      </c>
      <c r="AZ796" s="14">
        <v>7.6429999999999998</v>
      </c>
      <c r="BA796" s="14">
        <v>4.7930000000000001</v>
      </c>
      <c r="BB796" s="14">
        <v>6.2539999999999996</v>
      </c>
      <c r="BC796" s="14">
        <v>9.3610000000000007</v>
      </c>
      <c r="BD796" s="14">
        <v>1.08</v>
      </c>
      <c r="BE796" s="14">
        <v>10.928000000000001</v>
      </c>
      <c r="BF796" s="14">
        <v>13.058</v>
      </c>
      <c r="BG796" s="14">
        <v>57.271999999999998</v>
      </c>
      <c r="BH796" s="15">
        <v>7.1476025749696461</v>
      </c>
    </row>
    <row r="797" spans="1:60" ht="15.75" x14ac:dyDescent="0.25">
      <c r="A797" s="21">
        <v>2022</v>
      </c>
      <c r="B797" t="s">
        <v>5</v>
      </c>
      <c r="C797" s="14">
        <v>5.3090000000000002</v>
      </c>
      <c r="D797" s="14">
        <v>1.202</v>
      </c>
      <c r="E797" s="14">
        <v>3.2970000000000002</v>
      </c>
      <c r="F797" s="14">
        <v>6.55</v>
      </c>
      <c r="G797" s="14">
        <v>22.925000000000001</v>
      </c>
      <c r="H797" s="14">
        <v>11.079000000000001</v>
      </c>
      <c r="I797" s="14">
        <v>5.5289999999999999</v>
      </c>
      <c r="J797" s="14">
        <v>8.3610000000000007</v>
      </c>
      <c r="K797" s="14">
        <v>6.694</v>
      </c>
      <c r="L797" s="14">
        <v>4.0869999999999997</v>
      </c>
      <c r="M797" s="14">
        <v>5.4169999999999998</v>
      </c>
      <c r="N797" s="14">
        <v>46.393999999999998</v>
      </c>
      <c r="O797" s="14">
        <v>66.936999999999998</v>
      </c>
      <c r="P797" s="14">
        <v>16.347000000000001</v>
      </c>
      <c r="Q797" s="14">
        <v>42.155999999999999</v>
      </c>
      <c r="R797" s="14">
        <v>47.317999999999998</v>
      </c>
      <c r="S797" s="14">
        <v>44.232999999999997</v>
      </c>
      <c r="T797" s="14">
        <v>45.807000000000002</v>
      </c>
      <c r="U797" s="14">
        <v>10.848000000000001</v>
      </c>
      <c r="V797" s="14">
        <v>12.741</v>
      </c>
      <c r="W797" s="14">
        <v>11.775</v>
      </c>
      <c r="X797" s="14">
        <v>16.388000000000002</v>
      </c>
      <c r="Y797" s="14">
        <v>2.8849999999999998</v>
      </c>
      <c r="Z797" s="14">
        <v>9.7739999999999991</v>
      </c>
      <c r="AA797" s="14">
        <v>104.792</v>
      </c>
      <c r="AB797" s="14">
        <v>67.31</v>
      </c>
      <c r="AC797" s="14">
        <v>86.432000000000002</v>
      </c>
      <c r="AD797" s="14">
        <v>400.00799999999998</v>
      </c>
      <c r="AE797" s="14">
        <v>308.18599999999998</v>
      </c>
      <c r="AF797" s="14">
        <v>355.03</v>
      </c>
      <c r="AG797" s="14">
        <v>11.541</v>
      </c>
      <c r="AH797" s="19">
        <v>18.281535648994499</v>
      </c>
      <c r="AI797" s="19">
        <v>2.10725950900853</v>
      </c>
      <c r="AJ797" s="19">
        <v>10.4898062769647</v>
      </c>
      <c r="AK797" s="14">
        <v>14.08</v>
      </c>
      <c r="AL797" s="14">
        <v>1.4419999999999999</v>
      </c>
      <c r="AM797" s="14">
        <v>7.89</v>
      </c>
      <c r="AN797" s="14">
        <v>125.334</v>
      </c>
      <c r="AO797" s="14">
        <v>85.58</v>
      </c>
      <c r="AP797" s="14">
        <v>105.861</v>
      </c>
      <c r="AQ797" s="14">
        <v>4.3860000000000001</v>
      </c>
      <c r="AR797" s="14">
        <v>1.202</v>
      </c>
      <c r="AS797" s="14">
        <v>2.8260000000000001</v>
      </c>
      <c r="AT797" s="14">
        <v>7.617</v>
      </c>
      <c r="AU797" s="14">
        <v>1.202</v>
      </c>
      <c r="AV797" s="14">
        <v>4.4749999999999996</v>
      </c>
      <c r="AW797" s="14">
        <v>596.43499999999995</v>
      </c>
      <c r="AX797" s="14">
        <v>412.99799999999999</v>
      </c>
      <c r="AY797" s="14">
        <v>506.58</v>
      </c>
      <c r="AZ797" s="14">
        <v>5.9640000000000004</v>
      </c>
      <c r="BA797" s="14">
        <v>4.13</v>
      </c>
      <c r="BB797" s="14">
        <v>5.0659999999999998</v>
      </c>
      <c r="BC797" s="14">
        <v>9.1560000000000006</v>
      </c>
      <c r="BD797" s="14">
        <v>3.052</v>
      </c>
      <c r="BE797" s="14">
        <v>10.627000000000001</v>
      </c>
      <c r="BF797" s="14">
        <v>12.715</v>
      </c>
      <c r="BG797" s="14">
        <v>18.977</v>
      </c>
      <c r="BH797" s="15">
        <v>7.4959673593320053</v>
      </c>
    </row>
    <row r="798" spans="1:60" ht="15.75" x14ac:dyDescent="0.25">
      <c r="A798" s="21">
        <v>2022</v>
      </c>
      <c r="B798" t="s">
        <v>6</v>
      </c>
      <c r="C798" s="14">
        <v>17.196999999999999</v>
      </c>
      <c r="D798" s="14">
        <v>3.7480000000000002</v>
      </c>
      <c r="E798" s="14">
        <v>10.365</v>
      </c>
      <c r="F798" s="14">
        <v>15.56</v>
      </c>
      <c r="G798" s="14">
        <v>13.438000000000001</v>
      </c>
      <c r="H798" s="14">
        <v>5.3739999999999997</v>
      </c>
      <c r="I798" s="14">
        <v>5.4139999999999997</v>
      </c>
      <c r="J798" s="14">
        <v>5.3940000000000001</v>
      </c>
      <c r="K798" s="14">
        <v>5.5890000000000004</v>
      </c>
      <c r="L798" s="14">
        <v>3.3319999999999999</v>
      </c>
      <c r="M798" s="14">
        <v>4.4420000000000002</v>
      </c>
      <c r="N798" s="14">
        <v>42.302</v>
      </c>
      <c r="O798" s="14">
        <v>87.704999999999998</v>
      </c>
      <c r="P798" s="14">
        <v>18.739999999999998</v>
      </c>
      <c r="Q798" s="14">
        <v>52.673999999999999</v>
      </c>
      <c r="R798" s="14">
        <v>71.798000000000002</v>
      </c>
      <c r="S798" s="14">
        <v>89.537000000000006</v>
      </c>
      <c r="T798" s="14">
        <v>80.808999999999997</v>
      </c>
      <c r="U798" s="14">
        <v>13.973000000000001</v>
      </c>
      <c r="V798" s="14">
        <v>16.866</v>
      </c>
      <c r="W798" s="14">
        <v>15.442</v>
      </c>
      <c r="X798" s="14">
        <v>18.056999999999999</v>
      </c>
      <c r="Y798" s="14">
        <v>2.7069999999999999</v>
      </c>
      <c r="Z798" s="14">
        <v>10.26</v>
      </c>
      <c r="AA798" s="14">
        <v>127.904</v>
      </c>
      <c r="AB798" s="14">
        <v>100.15600000000001</v>
      </c>
      <c r="AC798" s="14">
        <v>113.91500000000001</v>
      </c>
      <c r="AD798" s="14">
        <v>478.08</v>
      </c>
      <c r="AE798" s="14">
        <v>421.44600000000003</v>
      </c>
      <c r="AF798" s="14">
        <v>449.41800000000001</v>
      </c>
      <c r="AG798" s="14">
        <v>11.178000000000001</v>
      </c>
      <c r="AH798" s="19">
        <v>16.571533787516099</v>
      </c>
      <c r="AI798" s="19">
        <v>3.7398789525845699</v>
      </c>
      <c r="AJ798" s="19">
        <v>10.2052492090932</v>
      </c>
      <c r="AK798" s="14">
        <v>16.552</v>
      </c>
      <c r="AL798" s="14">
        <v>3.1230000000000002</v>
      </c>
      <c r="AM798" s="14">
        <v>9.7309999999999999</v>
      </c>
      <c r="AN798" s="14">
        <v>98.239000000000004</v>
      </c>
      <c r="AO798" s="14">
        <v>57.262</v>
      </c>
      <c r="AP798" s="14">
        <v>77.424000000000007</v>
      </c>
      <c r="AQ798" s="14">
        <v>3.6539999999999999</v>
      </c>
      <c r="AR798" s="14">
        <v>1.0409999999999999</v>
      </c>
      <c r="AS798" s="14">
        <v>2.327</v>
      </c>
      <c r="AT798" s="14">
        <v>16.552</v>
      </c>
      <c r="AU798" s="14">
        <v>3.7480000000000002</v>
      </c>
      <c r="AV798" s="14">
        <v>10.048</v>
      </c>
      <c r="AW798" s="14">
        <v>684.23099999999999</v>
      </c>
      <c r="AX798" s="14">
        <v>521.18600000000004</v>
      </c>
      <c r="AY798" s="14">
        <v>601.51599999999996</v>
      </c>
      <c r="AZ798" s="14">
        <v>6.8419999999999996</v>
      </c>
      <c r="BA798" s="14">
        <v>5.2119999999999997</v>
      </c>
      <c r="BB798" s="14">
        <v>6.0149999999999997</v>
      </c>
      <c r="BC798" s="14">
        <v>9.4510000000000005</v>
      </c>
      <c r="BD798" s="14">
        <v>4.05</v>
      </c>
      <c r="BE798" s="14">
        <v>12.781000000000001</v>
      </c>
      <c r="BF798" s="14">
        <v>16.119</v>
      </c>
      <c r="BG798" s="14">
        <v>24.422000000000001</v>
      </c>
      <c r="BH798" s="15">
        <v>8.8733311624877889</v>
      </c>
    </row>
    <row r="799" spans="1:60" ht="15.75" x14ac:dyDescent="0.25">
      <c r="A799" s="21">
        <v>2022</v>
      </c>
      <c r="B799" t="s">
        <v>33</v>
      </c>
      <c r="C799" s="14">
        <v>11.333</v>
      </c>
      <c r="D799" s="14">
        <v>3.5950000000000002</v>
      </c>
      <c r="E799" s="14">
        <v>7.4530000000000003</v>
      </c>
      <c r="F799" s="14">
        <v>12.664</v>
      </c>
      <c r="G799" s="14">
        <v>24.062000000000001</v>
      </c>
      <c r="H799" s="14">
        <v>8.6379999999999999</v>
      </c>
      <c r="I799" s="14">
        <v>6.3979999999999997</v>
      </c>
      <c r="J799" s="14">
        <v>7.5149999999999997</v>
      </c>
      <c r="K799" s="14">
        <v>7.78</v>
      </c>
      <c r="L799" s="14">
        <v>4.3869999999999996</v>
      </c>
      <c r="M799" s="14">
        <v>6.0789999999999997</v>
      </c>
      <c r="N799" s="14">
        <v>35.173000000000002</v>
      </c>
      <c r="O799" s="14">
        <v>68.915999999999997</v>
      </c>
      <c r="P799" s="14">
        <v>20.106999999999999</v>
      </c>
      <c r="Q799" s="14">
        <v>44.445999999999998</v>
      </c>
      <c r="R799" s="14">
        <v>92.316999999999993</v>
      </c>
      <c r="S799" s="14">
        <v>93.283000000000001</v>
      </c>
      <c r="T799" s="14">
        <v>92.801000000000002</v>
      </c>
      <c r="U799" s="14">
        <v>19.603000000000002</v>
      </c>
      <c r="V799" s="14">
        <v>21.63</v>
      </c>
      <c r="W799" s="14">
        <v>20.619</v>
      </c>
      <c r="X799" s="14">
        <v>9.0050000000000008</v>
      </c>
      <c r="Y799" s="14">
        <v>1.34</v>
      </c>
      <c r="Z799" s="14">
        <v>5.1619999999999999</v>
      </c>
      <c r="AA799" s="14">
        <v>128.03100000000001</v>
      </c>
      <c r="AB799" s="14">
        <v>91.759</v>
      </c>
      <c r="AC799" s="14">
        <v>109.84699999999999</v>
      </c>
      <c r="AD799" s="14">
        <v>517.21</v>
      </c>
      <c r="AE799" s="14">
        <v>455.62900000000002</v>
      </c>
      <c r="AF799" s="14">
        <v>486.459</v>
      </c>
      <c r="AG799" s="14">
        <v>9.3109999999999999</v>
      </c>
      <c r="AH799" s="19">
        <v>16.184665290680101</v>
      </c>
      <c r="AI799" s="19">
        <v>3.9941757655201</v>
      </c>
      <c r="AJ799" s="19">
        <v>10.218407350144799</v>
      </c>
      <c r="AK799" s="14">
        <v>15.499000000000001</v>
      </c>
      <c r="AL799" s="14">
        <v>2.9860000000000002</v>
      </c>
      <c r="AM799" s="14">
        <v>9.2249999999999996</v>
      </c>
      <c r="AN799" s="14">
        <v>114.371</v>
      </c>
      <c r="AO799" s="14">
        <v>95.475999999999999</v>
      </c>
      <c r="AP799" s="14">
        <v>104.959</v>
      </c>
      <c r="AQ799" s="14">
        <v>2.6339999999999999</v>
      </c>
      <c r="AR799" s="14">
        <v>1.28</v>
      </c>
      <c r="AS799" s="14">
        <v>1.986</v>
      </c>
      <c r="AT799" s="14">
        <v>3.2469999999999999</v>
      </c>
      <c r="AU799" s="14">
        <v>1.1579999999999999</v>
      </c>
      <c r="AV799" s="14">
        <v>2.1989999999999998</v>
      </c>
      <c r="AW799" s="14">
        <v>713.66800000000001</v>
      </c>
      <c r="AX799" s="14">
        <v>582.05700000000002</v>
      </c>
      <c r="AY799" s="14">
        <v>647.86900000000003</v>
      </c>
      <c r="AZ799" s="14">
        <v>7.1369999999999996</v>
      </c>
      <c r="BA799" s="14">
        <v>5.8209999999999997</v>
      </c>
      <c r="BB799" s="14">
        <v>6.4790000000000001</v>
      </c>
      <c r="BC799" s="14">
        <v>6.15</v>
      </c>
      <c r="BD799" s="14">
        <v>0.36199999999999999</v>
      </c>
      <c r="BE799" s="14">
        <v>12.507999999999999</v>
      </c>
      <c r="BF799" s="14">
        <v>14.731999999999999</v>
      </c>
      <c r="BG799" s="14">
        <v>34.744999999999997</v>
      </c>
      <c r="BH799" s="15">
        <v>8.639859167979246</v>
      </c>
    </row>
    <row r="800" spans="1:60" ht="15.75" x14ac:dyDescent="0.25">
      <c r="A800" s="21">
        <v>2022</v>
      </c>
      <c r="B800" t="s">
        <v>7</v>
      </c>
      <c r="C800" s="14">
        <v>17.727</v>
      </c>
      <c r="D800" s="14">
        <v>4.2110000000000003</v>
      </c>
      <c r="E800" s="14">
        <v>10.901</v>
      </c>
      <c r="F800" s="14">
        <v>10.773</v>
      </c>
      <c r="G800" s="14">
        <v>23.27</v>
      </c>
      <c r="H800" s="14">
        <v>6.9829999999999997</v>
      </c>
      <c r="I800" s="14">
        <v>3.948</v>
      </c>
      <c r="J800" s="14">
        <v>5.45</v>
      </c>
      <c r="K800" s="14">
        <v>8.8640000000000008</v>
      </c>
      <c r="L800" s="14">
        <v>3.4220000000000002</v>
      </c>
      <c r="M800" s="14">
        <v>6.1150000000000002</v>
      </c>
      <c r="N800" s="14">
        <v>60.707999999999998</v>
      </c>
      <c r="O800" s="14">
        <v>254.62700000000001</v>
      </c>
      <c r="P800" s="14">
        <v>50.008000000000003</v>
      </c>
      <c r="Q800" s="14">
        <v>151.28</v>
      </c>
      <c r="R800" s="14">
        <v>89.978999999999999</v>
      </c>
      <c r="S800" s="14">
        <v>84.488</v>
      </c>
      <c r="T800" s="14">
        <v>87.204999999999998</v>
      </c>
      <c r="U800" s="14">
        <v>17.190000000000001</v>
      </c>
      <c r="V800" s="14">
        <v>24.215</v>
      </c>
      <c r="W800" s="14">
        <v>20.738</v>
      </c>
      <c r="X800" s="14">
        <v>174.58600000000001</v>
      </c>
      <c r="Y800" s="14">
        <v>25.004000000000001</v>
      </c>
      <c r="Z800" s="14">
        <v>99.037000000000006</v>
      </c>
      <c r="AA800" s="14">
        <v>124.35899999999999</v>
      </c>
      <c r="AB800" s="14">
        <v>74.222999999999999</v>
      </c>
      <c r="AC800" s="14">
        <v>99.037000000000006</v>
      </c>
      <c r="AD800" s="14">
        <v>535.03800000000001</v>
      </c>
      <c r="AE800" s="14">
        <v>424.80700000000002</v>
      </c>
      <c r="AF800" s="14">
        <v>479.49700000000001</v>
      </c>
      <c r="AG800" s="14">
        <v>17.190000000000001</v>
      </c>
      <c r="AH800" s="19">
        <v>9.29238489058217</v>
      </c>
      <c r="AI800" s="19">
        <v>1.59948816378759</v>
      </c>
      <c r="AJ800" s="19">
        <v>5.5079511208680501</v>
      </c>
      <c r="AK800" s="14">
        <v>14.234999999999999</v>
      </c>
      <c r="AL800" s="14">
        <v>1.8420000000000001</v>
      </c>
      <c r="AM800" s="14">
        <v>7.976</v>
      </c>
      <c r="AN800" s="14">
        <v>117.91200000000001</v>
      </c>
      <c r="AO800" s="14">
        <v>76.591999999999999</v>
      </c>
      <c r="AP800" s="14">
        <v>97.043000000000006</v>
      </c>
      <c r="AQ800" s="14">
        <v>5.1029999999999998</v>
      </c>
      <c r="AR800" s="14">
        <v>1.8420000000000001</v>
      </c>
      <c r="AS800" s="14">
        <v>3.456</v>
      </c>
      <c r="AT800" s="14">
        <v>8.3260000000000005</v>
      </c>
      <c r="AU800" s="14">
        <v>1.8420000000000001</v>
      </c>
      <c r="AV800" s="14">
        <v>5.0519999999999996</v>
      </c>
      <c r="AW800" s="14">
        <v>933.36199999999997</v>
      </c>
      <c r="AX800" s="14">
        <v>580.62300000000005</v>
      </c>
      <c r="AY800" s="14">
        <v>755.47</v>
      </c>
      <c r="AZ800" s="14">
        <v>9.3339999999999996</v>
      </c>
      <c r="BA800" s="14">
        <v>5.806</v>
      </c>
      <c r="BB800" s="14">
        <v>7.5549999999999997</v>
      </c>
      <c r="BC800" s="14">
        <v>21.291</v>
      </c>
      <c r="BD800" s="14">
        <v>1.9359999999999999</v>
      </c>
      <c r="BE800" s="14">
        <v>10.797000000000001</v>
      </c>
      <c r="BF800" s="14">
        <v>15.391999999999999</v>
      </c>
      <c r="BG800" s="14">
        <v>22.972999999999999</v>
      </c>
      <c r="BH800" s="15">
        <v>6.7769354468182863</v>
      </c>
    </row>
    <row r="801" spans="1:60" ht="15.75" x14ac:dyDescent="0.25">
      <c r="A801" s="21">
        <v>2022</v>
      </c>
      <c r="B801" t="s">
        <v>8</v>
      </c>
      <c r="C801" s="14">
        <v>9.07</v>
      </c>
      <c r="D801" s="14">
        <v>1.569</v>
      </c>
      <c r="E801" s="14">
        <v>5.2359999999999998</v>
      </c>
      <c r="F801" s="14">
        <v>17.379000000000001</v>
      </c>
      <c r="G801" s="14">
        <v>12.585000000000001</v>
      </c>
      <c r="H801" s="14">
        <v>3.6280000000000001</v>
      </c>
      <c r="I801" s="14">
        <v>3.2709999999999999</v>
      </c>
      <c r="J801" s="14">
        <v>3.4449999999999998</v>
      </c>
      <c r="K801" s="14">
        <v>3.2090000000000001</v>
      </c>
      <c r="L801" s="14">
        <v>2.403</v>
      </c>
      <c r="M801" s="14">
        <v>2.7970000000000002</v>
      </c>
      <c r="N801" s="14">
        <v>41.640999999999998</v>
      </c>
      <c r="O801" s="14">
        <v>51.247</v>
      </c>
      <c r="P801" s="14">
        <v>10.68</v>
      </c>
      <c r="Q801" s="14">
        <v>30.513999999999999</v>
      </c>
      <c r="R801" s="14">
        <v>71.340999999999994</v>
      </c>
      <c r="S801" s="14">
        <v>87.206000000000003</v>
      </c>
      <c r="T801" s="14">
        <v>79.448999999999998</v>
      </c>
      <c r="U801" s="14">
        <v>19.571000000000002</v>
      </c>
      <c r="V801" s="14">
        <v>18.321999999999999</v>
      </c>
      <c r="W801" s="14">
        <v>18.933</v>
      </c>
      <c r="X801" s="14">
        <v>13.85</v>
      </c>
      <c r="Y801" s="14">
        <v>2.169</v>
      </c>
      <c r="Z801" s="14">
        <v>7.88</v>
      </c>
      <c r="AA801" s="14">
        <v>115.506</v>
      </c>
      <c r="AB801" s="14">
        <v>90.81</v>
      </c>
      <c r="AC801" s="14">
        <v>102.88500000000001</v>
      </c>
      <c r="AD801" s="14">
        <v>445.83699999999999</v>
      </c>
      <c r="AE801" s="14">
        <v>384.86700000000002</v>
      </c>
      <c r="AF801" s="14">
        <v>414.69400000000002</v>
      </c>
      <c r="AG801" s="14">
        <v>8.7210000000000001</v>
      </c>
      <c r="AH801" s="19">
        <v>9.5916472583254109</v>
      </c>
      <c r="AI801" s="19">
        <v>2.6574979931308298</v>
      </c>
      <c r="AJ801" s="19">
        <v>6.0967076393132302</v>
      </c>
      <c r="AK801" s="14">
        <v>7.8140000000000001</v>
      </c>
      <c r="AL801" s="14">
        <v>1.3680000000000001</v>
      </c>
      <c r="AM801" s="14">
        <v>4.5199999999999996</v>
      </c>
      <c r="AN801" s="14">
        <v>81.004000000000005</v>
      </c>
      <c r="AO801" s="14">
        <v>57.737000000000002</v>
      </c>
      <c r="AP801" s="14">
        <v>69.147000000000006</v>
      </c>
      <c r="AQ801" s="14">
        <v>3.3839999999999999</v>
      </c>
      <c r="AR801" s="14">
        <v>1.7689999999999999</v>
      </c>
      <c r="AS801" s="14">
        <v>2.5579999999999998</v>
      </c>
      <c r="AT801" s="14">
        <v>7.5350000000000001</v>
      </c>
      <c r="AU801" s="14">
        <v>1.7689999999999999</v>
      </c>
      <c r="AV801" s="14">
        <v>4.5880000000000001</v>
      </c>
      <c r="AW801" s="14">
        <v>606.62400000000002</v>
      </c>
      <c r="AX801" s="14">
        <v>477.71199999999999</v>
      </c>
      <c r="AY801" s="14">
        <v>540.79200000000003</v>
      </c>
      <c r="AZ801" s="14">
        <v>6.0659999999999998</v>
      </c>
      <c r="BA801" s="14">
        <v>4.7770000000000001</v>
      </c>
      <c r="BB801" s="14">
        <v>5.4080000000000004</v>
      </c>
      <c r="BC801" s="14">
        <v>41.89</v>
      </c>
      <c r="BD801" s="14">
        <v>23.288</v>
      </c>
      <c r="BE801" s="14">
        <v>12.541</v>
      </c>
      <c r="BF801" s="14">
        <v>15.747999999999999</v>
      </c>
      <c r="BG801" s="14">
        <v>29.617999999999999</v>
      </c>
      <c r="BH801" s="15">
        <v>5.750323275083618</v>
      </c>
    </row>
    <row r="802" spans="1:60" ht="15.75" x14ac:dyDescent="0.25">
      <c r="A802" s="21">
        <v>2022</v>
      </c>
      <c r="B802" t="s">
        <v>9</v>
      </c>
      <c r="C802" s="14">
        <v>25.702000000000002</v>
      </c>
      <c r="D802" s="14">
        <v>7.819</v>
      </c>
      <c r="E802" s="14">
        <v>16.905000000000001</v>
      </c>
      <c r="F802" s="14">
        <v>12.02</v>
      </c>
      <c r="G802" s="14">
        <v>27.437999999999999</v>
      </c>
      <c r="H802" s="14">
        <v>7.9320000000000004</v>
      </c>
      <c r="I802" s="14">
        <v>6.0810000000000004</v>
      </c>
      <c r="J802" s="14">
        <v>7.0030000000000001</v>
      </c>
      <c r="K802" s="14">
        <v>10.198</v>
      </c>
      <c r="L802" s="14">
        <v>6.2859999999999996</v>
      </c>
      <c r="M802" s="14">
        <v>8.26</v>
      </c>
      <c r="N802" s="14">
        <v>42.734999999999999</v>
      </c>
      <c r="O802" s="14">
        <v>173.99100000000001</v>
      </c>
      <c r="P802" s="14">
        <v>39.707999999999998</v>
      </c>
      <c r="Q802" s="14">
        <v>106.791</v>
      </c>
      <c r="R802" s="14">
        <v>75.817999999999998</v>
      </c>
      <c r="S802" s="14">
        <v>71.953999999999994</v>
      </c>
      <c r="T802" s="14">
        <v>73.879000000000005</v>
      </c>
      <c r="U802" s="14">
        <v>21.994</v>
      </c>
      <c r="V802" s="14">
        <v>27.033999999999999</v>
      </c>
      <c r="W802" s="14">
        <v>24.548999999999999</v>
      </c>
      <c r="X802" s="14">
        <v>84.06</v>
      </c>
      <c r="Y802" s="14">
        <v>11.396000000000001</v>
      </c>
      <c r="Z802" s="14">
        <v>47.585000000000001</v>
      </c>
      <c r="AA802" s="14">
        <v>156.685</v>
      </c>
      <c r="AB802" s="14">
        <v>101.85</v>
      </c>
      <c r="AC802" s="14">
        <v>129.262</v>
      </c>
      <c r="AD802" s="14">
        <v>567.35</v>
      </c>
      <c r="AE802" s="14">
        <v>459.06700000000001</v>
      </c>
      <c r="AF802" s="14">
        <v>513.35500000000002</v>
      </c>
      <c r="AG802" s="14">
        <v>11.538</v>
      </c>
      <c r="AH802" s="19">
        <v>27.098942852942098</v>
      </c>
      <c r="AI802" s="19">
        <v>8.2344328047825606</v>
      </c>
      <c r="AJ802" s="19">
        <v>17.845589385472799</v>
      </c>
      <c r="AK802" s="14">
        <v>22.2</v>
      </c>
      <c r="AL802" s="14">
        <v>4.9059999999999997</v>
      </c>
      <c r="AM802" s="14">
        <v>13.544</v>
      </c>
      <c r="AN802" s="14">
        <v>126.398</v>
      </c>
      <c r="AO802" s="14">
        <v>97.2</v>
      </c>
      <c r="AP802" s="14">
        <v>111.896</v>
      </c>
      <c r="AQ802" s="14">
        <v>4.327</v>
      </c>
      <c r="AR802" s="14">
        <v>2.044</v>
      </c>
      <c r="AS802" s="14">
        <v>3.181</v>
      </c>
      <c r="AT802" s="14">
        <v>6.2320000000000002</v>
      </c>
      <c r="AU802" s="14">
        <v>1.38</v>
      </c>
      <c r="AV802" s="14">
        <v>3.7970000000000002</v>
      </c>
      <c r="AW802" s="14">
        <v>875.10500000000002</v>
      </c>
      <c r="AX802" s="14">
        <v>603.33399999999995</v>
      </c>
      <c r="AY802" s="14">
        <v>739.404</v>
      </c>
      <c r="AZ802" s="14">
        <v>8.7509999999999994</v>
      </c>
      <c r="BA802" s="14">
        <v>6.0330000000000004</v>
      </c>
      <c r="BB802" s="14">
        <v>7.3940000000000001</v>
      </c>
      <c r="BC802" s="14">
        <v>19.701000000000001</v>
      </c>
      <c r="BD802" s="14">
        <v>7.8120000000000003</v>
      </c>
      <c r="BE802" s="14">
        <v>14.679</v>
      </c>
      <c r="BF802" s="14">
        <v>18.375</v>
      </c>
      <c r="BG802" s="14">
        <v>67.584999999999994</v>
      </c>
      <c r="BH802" s="15">
        <v>9.546337754498607</v>
      </c>
    </row>
    <row r="803" spans="1:60" ht="15.75" x14ac:dyDescent="0.25">
      <c r="A803" s="21">
        <v>2022</v>
      </c>
      <c r="B803" t="s">
        <v>34</v>
      </c>
      <c r="C803" s="14">
        <v>5.0599999999999996</v>
      </c>
      <c r="D803" s="14">
        <v>1.954</v>
      </c>
      <c r="E803" s="14">
        <v>3.4420000000000002</v>
      </c>
      <c r="F803" s="14">
        <v>8.9550000000000001</v>
      </c>
      <c r="G803" s="14">
        <v>27.317</v>
      </c>
      <c r="H803" s="14">
        <v>8.968</v>
      </c>
      <c r="I803" s="14">
        <v>8.6890000000000001</v>
      </c>
      <c r="J803" s="14">
        <v>8.8230000000000004</v>
      </c>
      <c r="K803" s="14">
        <v>6.8440000000000003</v>
      </c>
      <c r="L803" s="14">
        <v>6.0490000000000004</v>
      </c>
      <c r="M803" s="14">
        <v>6.43</v>
      </c>
      <c r="N803" s="14">
        <v>46.456000000000003</v>
      </c>
      <c r="O803" s="14">
        <v>59.860999999999997</v>
      </c>
      <c r="P803" s="14">
        <v>15.507</v>
      </c>
      <c r="Q803" s="14">
        <v>36.762999999999998</v>
      </c>
      <c r="R803" s="14">
        <v>110.25700000000001</v>
      </c>
      <c r="S803" s="14">
        <v>95.703000000000003</v>
      </c>
      <c r="T803" s="14">
        <v>102.68899999999999</v>
      </c>
      <c r="U803" s="14">
        <v>24.712</v>
      </c>
      <c r="V803" s="14">
        <v>30.869</v>
      </c>
      <c r="W803" s="14">
        <v>27.917999999999999</v>
      </c>
      <c r="X803" s="14">
        <v>15.451000000000001</v>
      </c>
      <c r="Y803" s="14">
        <v>2.141</v>
      </c>
      <c r="Z803" s="14">
        <v>8.5190000000000001</v>
      </c>
      <c r="AA803" s="14">
        <v>137.386</v>
      </c>
      <c r="AB803" s="14">
        <v>131.45699999999999</v>
      </c>
      <c r="AC803" s="14">
        <v>134.298</v>
      </c>
      <c r="AD803" s="14">
        <v>618.14700000000005</v>
      </c>
      <c r="AE803" s="14">
        <v>590.49599999999998</v>
      </c>
      <c r="AF803" s="14">
        <v>603.76900000000001</v>
      </c>
      <c r="AG803" s="14">
        <v>15.292999999999999</v>
      </c>
      <c r="AH803" s="19">
        <v>6.0663218268375498</v>
      </c>
      <c r="AI803" s="19">
        <v>3.1319946362770898</v>
      </c>
      <c r="AJ803" s="19">
        <v>4.6226783583399902</v>
      </c>
      <c r="AK803" s="14">
        <v>4.7210000000000001</v>
      </c>
      <c r="AL803" s="14">
        <v>1.4139999999999999</v>
      </c>
      <c r="AM803" s="14">
        <v>2.9990000000000001</v>
      </c>
      <c r="AN803" s="14">
        <v>128.012</v>
      </c>
      <c r="AO803" s="14">
        <v>92.543999999999997</v>
      </c>
      <c r="AP803" s="14">
        <v>109.563</v>
      </c>
      <c r="AQ803" s="14">
        <v>1.2649999999999999</v>
      </c>
      <c r="AR803" s="14">
        <v>0.60299999999999998</v>
      </c>
      <c r="AS803" s="14">
        <v>0.92</v>
      </c>
      <c r="AT803" s="14">
        <v>7.0030000000000001</v>
      </c>
      <c r="AU803" s="14">
        <v>0.72799999999999998</v>
      </c>
      <c r="AV803" s="14">
        <v>3.7349999999999999</v>
      </c>
      <c r="AW803" s="14">
        <v>808.27800000000002</v>
      </c>
      <c r="AX803" s="14">
        <v>699.87699999999995</v>
      </c>
      <c r="AY803" s="14">
        <v>751.86900000000003</v>
      </c>
      <c r="AZ803" s="14">
        <v>8.0830000000000002</v>
      </c>
      <c r="BA803" s="14">
        <v>6.9989999999999997</v>
      </c>
      <c r="BB803" s="14">
        <v>7.5190000000000001</v>
      </c>
      <c r="BC803" s="14">
        <v>10.234999999999999</v>
      </c>
      <c r="BD803" s="14">
        <v>3.5510000000000002</v>
      </c>
      <c r="BE803" s="14">
        <v>12.609</v>
      </c>
      <c r="BF803" s="14">
        <v>16.244</v>
      </c>
      <c r="BG803" s="14">
        <v>35.85</v>
      </c>
      <c r="BH803" s="15">
        <v>8.5422538693566725</v>
      </c>
    </row>
    <row r="804" spans="1:60" ht="15.75" x14ac:dyDescent="0.25">
      <c r="A804" s="21">
        <v>2022</v>
      </c>
      <c r="B804" t="s">
        <v>10</v>
      </c>
      <c r="C804" s="14">
        <v>20.253</v>
      </c>
      <c r="D804" s="14">
        <v>6.7290000000000001</v>
      </c>
      <c r="E804" s="14">
        <v>13.427</v>
      </c>
      <c r="F804" s="14">
        <v>10.699</v>
      </c>
      <c r="G804" s="14">
        <v>22.524000000000001</v>
      </c>
      <c r="H804" s="14">
        <v>6.2149999999999999</v>
      </c>
      <c r="I804" s="14">
        <v>4.2060000000000004</v>
      </c>
      <c r="J804" s="14">
        <v>5.2009999999999996</v>
      </c>
      <c r="K804" s="14">
        <v>6.8579999999999997</v>
      </c>
      <c r="L804" s="14">
        <v>3.89</v>
      </c>
      <c r="M804" s="14">
        <v>5.36</v>
      </c>
      <c r="N804" s="14">
        <v>54.639000000000003</v>
      </c>
      <c r="O804" s="14">
        <v>90.977999999999994</v>
      </c>
      <c r="P804" s="14">
        <v>23.762</v>
      </c>
      <c r="Q804" s="14">
        <v>57.051000000000002</v>
      </c>
      <c r="R804" s="14">
        <v>64.188000000000002</v>
      </c>
      <c r="S804" s="14">
        <v>61.613</v>
      </c>
      <c r="T804" s="14">
        <v>62.889000000000003</v>
      </c>
      <c r="U804" s="14">
        <v>12.538</v>
      </c>
      <c r="V804" s="14">
        <v>13.247999999999999</v>
      </c>
      <c r="W804" s="14">
        <v>12.896000000000001</v>
      </c>
      <c r="X804" s="14">
        <v>18.431000000000001</v>
      </c>
      <c r="Y804" s="14">
        <v>3.3650000000000002</v>
      </c>
      <c r="Z804" s="14">
        <v>10.826000000000001</v>
      </c>
      <c r="AA804" s="14">
        <v>181.09800000000001</v>
      </c>
      <c r="AB804" s="14">
        <v>134.68700000000001</v>
      </c>
      <c r="AC804" s="14">
        <v>157.726</v>
      </c>
      <c r="AD804" s="14">
        <v>502.03899999999999</v>
      </c>
      <c r="AE804" s="14">
        <v>421.09500000000003</v>
      </c>
      <c r="AF804" s="14">
        <v>461.34199999999998</v>
      </c>
      <c r="AG804" s="14">
        <v>14.145</v>
      </c>
      <c r="AH804" s="19">
        <v>14.6614237415367</v>
      </c>
      <c r="AI804" s="19">
        <v>4.5365738584467996</v>
      </c>
      <c r="AJ804" s="19">
        <v>9.6772704737545006</v>
      </c>
      <c r="AK804" s="14">
        <v>13.609</v>
      </c>
      <c r="AL804" s="14">
        <v>2.734</v>
      </c>
      <c r="AM804" s="14">
        <v>8.1199999999999992</v>
      </c>
      <c r="AN804" s="14">
        <v>108.44499999999999</v>
      </c>
      <c r="AO804" s="14">
        <v>81.801000000000002</v>
      </c>
      <c r="AP804" s="14">
        <v>95.049000000000007</v>
      </c>
      <c r="AQ804" s="14">
        <v>3.4289999999999998</v>
      </c>
      <c r="AR804" s="14">
        <v>0.63100000000000001</v>
      </c>
      <c r="AS804" s="14">
        <v>2.0169999999999999</v>
      </c>
      <c r="AT804" s="14">
        <v>3.3220000000000001</v>
      </c>
      <c r="AU804" s="14">
        <v>0.315</v>
      </c>
      <c r="AV804" s="14">
        <v>1.804</v>
      </c>
      <c r="AW804" s="14">
        <v>710.46199999999999</v>
      </c>
      <c r="AX804" s="14">
        <v>533.70299999999997</v>
      </c>
      <c r="AY804" s="14">
        <v>621.45600000000002</v>
      </c>
      <c r="AZ804" s="14">
        <v>7.1050000000000004</v>
      </c>
      <c r="BA804" s="14">
        <v>5.3369999999999997</v>
      </c>
      <c r="BB804" s="14">
        <v>6.2149999999999999</v>
      </c>
      <c r="BC804" s="14">
        <v>14.298999999999999</v>
      </c>
      <c r="BD804" s="14">
        <v>6.8390000000000004</v>
      </c>
      <c r="BE804" s="14">
        <v>13.175000000000001</v>
      </c>
      <c r="BF804" s="14">
        <v>15.84</v>
      </c>
      <c r="BG804" s="14">
        <v>70.317999999999998</v>
      </c>
      <c r="BH804" s="15">
        <v>8.6972612879348628</v>
      </c>
    </row>
    <row r="805" spans="1:60" ht="15.75" x14ac:dyDescent="0.25">
      <c r="A805" s="21">
        <v>2022</v>
      </c>
      <c r="B805" t="s">
        <v>11</v>
      </c>
      <c r="C805" s="14">
        <v>19.396000000000001</v>
      </c>
      <c r="D805" s="14">
        <v>4.8659999999999997</v>
      </c>
      <c r="E805" s="14">
        <v>11.932</v>
      </c>
      <c r="F805" s="14">
        <v>7.8490000000000002</v>
      </c>
      <c r="G805" s="14">
        <v>20.023</v>
      </c>
      <c r="H805" s="14">
        <v>5.625</v>
      </c>
      <c r="I805" s="14">
        <v>4.8970000000000002</v>
      </c>
      <c r="J805" s="14">
        <v>5.2510000000000003</v>
      </c>
      <c r="K805" s="14">
        <v>5.69</v>
      </c>
      <c r="L805" s="14">
        <v>4.1929999999999996</v>
      </c>
      <c r="M805" s="14">
        <v>4.9210000000000003</v>
      </c>
      <c r="N805" s="14">
        <v>46.029000000000003</v>
      </c>
      <c r="O805" s="14">
        <v>173.273</v>
      </c>
      <c r="P805" s="14">
        <v>34.767000000000003</v>
      </c>
      <c r="Q805" s="14">
        <v>102.125</v>
      </c>
      <c r="R805" s="14">
        <v>101.863</v>
      </c>
      <c r="S805" s="14">
        <v>100.262</v>
      </c>
      <c r="T805" s="14">
        <v>101.041</v>
      </c>
      <c r="U805" s="14">
        <v>16.584</v>
      </c>
      <c r="V805" s="14">
        <v>18.821999999999999</v>
      </c>
      <c r="W805" s="14">
        <v>17.734000000000002</v>
      </c>
      <c r="X805" s="14">
        <v>100.214</v>
      </c>
      <c r="Y805" s="14">
        <v>15.547000000000001</v>
      </c>
      <c r="Z805" s="14">
        <v>56.722000000000001</v>
      </c>
      <c r="AA805" s="14">
        <v>154.55600000000001</v>
      </c>
      <c r="AB805" s="14">
        <v>124.899</v>
      </c>
      <c r="AC805" s="14">
        <v>139.322</v>
      </c>
      <c r="AD805" s="14">
        <v>528.32100000000003</v>
      </c>
      <c r="AE805" s="14">
        <v>458.31099999999998</v>
      </c>
      <c r="AF805" s="14">
        <v>492.358</v>
      </c>
      <c r="AG805" s="14">
        <v>11.314</v>
      </c>
      <c r="AH805" s="19">
        <v>14.782148092487001</v>
      </c>
      <c r="AI805" s="19">
        <v>4.2507330300553399</v>
      </c>
      <c r="AJ805" s="19">
        <v>9.5333807354208808</v>
      </c>
      <c r="AK805" s="14">
        <v>13.254</v>
      </c>
      <c r="AL805" s="14">
        <v>2.6320000000000001</v>
      </c>
      <c r="AM805" s="14">
        <v>7.798</v>
      </c>
      <c r="AN805" s="14">
        <v>87.38</v>
      </c>
      <c r="AO805" s="14">
        <v>64.271000000000001</v>
      </c>
      <c r="AP805" s="14">
        <v>75.540999999999997</v>
      </c>
      <c r="AQ805" s="14">
        <v>0.67900000000000005</v>
      </c>
      <c r="AR805" s="14">
        <v>0.39800000000000002</v>
      </c>
      <c r="AS805" s="14">
        <v>0.53500000000000003</v>
      </c>
      <c r="AT805" s="14">
        <v>2.6829999999999998</v>
      </c>
      <c r="AU805" s="14">
        <v>0.27500000000000002</v>
      </c>
      <c r="AV805" s="14">
        <v>1.446</v>
      </c>
      <c r="AW805" s="14">
        <v>793.01499999999999</v>
      </c>
      <c r="AX805" s="14">
        <v>561.11400000000003</v>
      </c>
      <c r="AY805" s="14">
        <v>673.923</v>
      </c>
      <c r="AZ805" s="14">
        <v>7.93</v>
      </c>
      <c r="BA805" s="14">
        <v>5.6109999999999998</v>
      </c>
      <c r="BB805" s="14">
        <v>6.7389999999999999</v>
      </c>
      <c r="BC805" s="14">
        <v>13.198</v>
      </c>
      <c r="BD805" s="14">
        <v>5.6040000000000001</v>
      </c>
      <c r="BE805" s="14">
        <v>14.276999999999999</v>
      </c>
      <c r="BF805" s="14">
        <v>18.614999999999998</v>
      </c>
      <c r="BG805" s="14">
        <v>31.626999999999999</v>
      </c>
      <c r="BH805" s="15">
        <v>6.6982187030531675</v>
      </c>
    </row>
    <row r="806" spans="1:60" ht="15.75" x14ac:dyDescent="0.25">
      <c r="A806" s="21">
        <v>2022</v>
      </c>
      <c r="B806" t="s">
        <v>12</v>
      </c>
      <c r="C806" s="14">
        <v>15.631</v>
      </c>
      <c r="D806" s="14">
        <v>4.1260000000000003</v>
      </c>
      <c r="E806" s="14">
        <v>9.6669999999999998</v>
      </c>
      <c r="F806" s="14">
        <v>11.56</v>
      </c>
      <c r="G806" s="14">
        <v>13.715</v>
      </c>
      <c r="H806" s="14">
        <v>4.2679999999999998</v>
      </c>
      <c r="I806" s="14">
        <v>4.34</v>
      </c>
      <c r="J806" s="14">
        <v>4.306</v>
      </c>
      <c r="K806" s="14">
        <v>3.9220000000000002</v>
      </c>
      <c r="L806" s="14">
        <v>2.5720000000000001</v>
      </c>
      <c r="M806" s="14">
        <v>3.222</v>
      </c>
      <c r="N806" s="14">
        <v>40.423000000000002</v>
      </c>
      <c r="O806" s="14">
        <v>114.322</v>
      </c>
      <c r="P806" s="14">
        <v>22.13</v>
      </c>
      <c r="Q806" s="14">
        <v>66.528999999999996</v>
      </c>
      <c r="R806" s="14">
        <v>95.921999999999997</v>
      </c>
      <c r="S806" s="14">
        <v>91.037999999999997</v>
      </c>
      <c r="T806" s="14">
        <v>93.39</v>
      </c>
      <c r="U806" s="14">
        <v>21.687999999999999</v>
      </c>
      <c r="V806" s="14">
        <v>24.488</v>
      </c>
      <c r="W806" s="14">
        <v>23.138999999999999</v>
      </c>
      <c r="X806" s="14">
        <v>67.024000000000001</v>
      </c>
      <c r="Y806" s="14">
        <v>6.8049999999999997</v>
      </c>
      <c r="Z806" s="14">
        <v>35.805999999999997</v>
      </c>
      <c r="AA806" s="14">
        <v>109.592</v>
      </c>
      <c r="AB806" s="14">
        <v>79.786000000000001</v>
      </c>
      <c r="AC806" s="14">
        <v>94.14</v>
      </c>
      <c r="AD806" s="14">
        <v>463.63099999999997</v>
      </c>
      <c r="AE806" s="14">
        <v>378.62099999999998</v>
      </c>
      <c r="AF806" s="14">
        <v>419.56099999999998</v>
      </c>
      <c r="AG806" s="14">
        <v>10.151999999999999</v>
      </c>
      <c r="AH806" s="19">
        <v>4.4225772568964601</v>
      </c>
      <c r="AI806" s="19">
        <v>1.0777670514294999</v>
      </c>
      <c r="AJ806" s="19">
        <v>2.7288192944676699</v>
      </c>
      <c r="AK806" s="14">
        <v>4.2679999999999998</v>
      </c>
      <c r="AL806" s="14">
        <v>0.75</v>
      </c>
      <c r="AM806" s="14">
        <v>2.444</v>
      </c>
      <c r="AN806" s="14">
        <v>89.287999999999997</v>
      </c>
      <c r="AO806" s="14">
        <v>57.87</v>
      </c>
      <c r="AP806" s="14">
        <v>73.057000000000002</v>
      </c>
      <c r="AQ806" s="14">
        <v>2.653</v>
      </c>
      <c r="AR806" s="14">
        <v>1.4470000000000001</v>
      </c>
      <c r="AS806" s="14">
        <v>2.028</v>
      </c>
      <c r="AT806" s="14">
        <v>5.1340000000000003</v>
      </c>
      <c r="AU806" s="14">
        <v>1.393</v>
      </c>
      <c r="AV806" s="14">
        <v>3.194</v>
      </c>
      <c r="AW806" s="14">
        <v>682.35299999999995</v>
      </c>
      <c r="AX806" s="14">
        <v>470.839</v>
      </c>
      <c r="AY806" s="14">
        <v>572.75800000000004</v>
      </c>
      <c r="AZ806" s="14">
        <v>6.8239999999999998</v>
      </c>
      <c r="BA806" s="14">
        <v>4.7080000000000002</v>
      </c>
      <c r="BB806" s="14">
        <v>5.7279999999999998</v>
      </c>
      <c r="BC806" s="14">
        <v>17.042000000000002</v>
      </c>
      <c r="BD806" s="14">
        <v>12.497999999999999</v>
      </c>
      <c r="BE806" s="14">
        <v>12.087999999999999</v>
      </c>
      <c r="BF806" s="14">
        <v>16.021000000000001</v>
      </c>
      <c r="BG806" s="14">
        <v>47.545000000000002</v>
      </c>
      <c r="BH806" s="15">
        <v>5.2731673582295988</v>
      </c>
    </row>
    <row r="807" spans="1:60" ht="15.75" x14ac:dyDescent="0.25">
      <c r="A807" s="21">
        <v>2022</v>
      </c>
      <c r="B807" t="s">
        <v>13</v>
      </c>
      <c r="C807" s="14">
        <v>16.446000000000002</v>
      </c>
      <c r="D807" s="14">
        <v>3.5579999999999998</v>
      </c>
      <c r="E807" s="14">
        <v>9.7479999999999993</v>
      </c>
      <c r="F807" s="14">
        <v>8.1150000000000002</v>
      </c>
      <c r="G807" s="14">
        <v>16.128</v>
      </c>
      <c r="H807" s="14">
        <v>6.33</v>
      </c>
      <c r="I807" s="14">
        <v>5.0659999999999998</v>
      </c>
      <c r="J807" s="14">
        <v>5.673</v>
      </c>
      <c r="K807" s="14">
        <v>3.133</v>
      </c>
      <c r="L807" s="14">
        <v>3.5579999999999998</v>
      </c>
      <c r="M807" s="14">
        <v>3.3540000000000001</v>
      </c>
      <c r="N807" s="14">
        <v>43.985999999999997</v>
      </c>
      <c r="O807" s="14">
        <v>79.816000000000003</v>
      </c>
      <c r="P807" s="14">
        <v>19.902999999999999</v>
      </c>
      <c r="Q807" s="14">
        <v>48.677999999999997</v>
      </c>
      <c r="R807" s="14">
        <v>81.578000000000003</v>
      </c>
      <c r="S807" s="14">
        <v>75.510000000000005</v>
      </c>
      <c r="T807" s="14">
        <v>78.424000000000007</v>
      </c>
      <c r="U807" s="14">
        <v>18.664999999999999</v>
      </c>
      <c r="V807" s="14">
        <v>18.576000000000001</v>
      </c>
      <c r="W807" s="14">
        <v>18.619</v>
      </c>
      <c r="X807" s="14">
        <v>19.579000000000001</v>
      </c>
      <c r="Y807" s="14">
        <v>3.6190000000000002</v>
      </c>
      <c r="Z807" s="14">
        <v>11.284000000000001</v>
      </c>
      <c r="AA807" s="14">
        <v>128.501</v>
      </c>
      <c r="AB807" s="14">
        <v>101.565</v>
      </c>
      <c r="AC807" s="14">
        <v>114.502</v>
      </c>
      <c r="AD807" s="14">
        <v>498.79899999999998</v>
      </c>
      <c r="AE807" s="14">
        <v>422.786</v>
      </c>
      <c r="AF807" s="14">
        <v>459.35700000000003</v>
      </c>
      <c r="AG807" s="14">
        <v>12.007999999999999</v>
      </c>
      <c r="AH807" s="19">
        <v>6.5316549399269199</v>
      </c>
      <c r="AI807" s="19">
        <v>3.0555645425100901</v>
      </c>
      <c r="AJ807" s="19">
        <v>4.7854493446643103</v>
      </c>
      <c r="AK807" s="14">
        <v>6.33</v>
      </c>
      <c r="AL807" s="14">
        <v>1.5680000000000001</v>
      </c>
      <c r="AM807" s="14">
        <v>3.855</v>
      </c>
      <c r="AN807" s="14">
        <v>80.272000000000006</v>
      </c>
      <c r="AO807" s="14">
        <v>54.280999999999999</v>
      </c>
      <c r="AP807" s="14">
        <v>66.796000000000006</v>
      </c>
      <c r="AQ807" s="14">
        <v>0.84799999999999998</v>
      </c>
      <c r="AR807" s="14">
        <v>0.54300000000000004</v>
      </c>
      <c r="AS807" s="14">
        <v>0.69</v>
      </c>
      <c r="AT807" s="14">
        <v>3.198</v>
      </c>
      <c r="AU807" s="14">
        <v>0.24099999999999999</v>
      </c>
      <c r="AV807" s="14">
        <v>1.661</v>
      </c>
      <c r="AW807" s="14">
        <v>666.78300000000002</v>
      </c>
      <c r="AX807" s="14">
        <v>503.90499999999997</v>
      </c>
      <c r="AY807" s="14">
        <v>582.22799999999995</v>
      </c>
      <c r="AZ807" s="14">
        <v>6.6680000000000001</v>
      </c>
      <c r="BA807" s="14">
        <v>5.0389999999999997</v>
      </c>
      <c r="BB807" s="14">
        <v>5.8220000000000001</v>
      </c>
      <c r="BC807" s="14">
        <v>12.75</v>
      </c>
      <c r="BD807" s="14">
        <v>3.4</v>
      </c>
      <c r="BE807" s="14">
        <v>12.494999999999999</v>
      </c>
      <c r="BF807" s="14">
        <v>16.809000000000001</v>
      </c>
      <c r="BG807" s="14">
        <v>36.42</v>
      </c>
      <c r="BH807" s="15">
        <v>8.628659476117102</v>
      </c>
    </row>
    <row r="808" spans="1:60" ht="15.75" x14ac:dyDescent="0.25">
      <c r="A808" s="21">
        <v>2022</v>
      </c>
      <c r="B808" t="s">
        <v>14</v>
      </c>
      <c r="C808" s="14">
        <v>16.63</v>
      </c>
      <c r="D808" s="14">
        <v>4.0819999999999999</v>
      </c>
      <c r="E808" s="14">
        <v>10.28</v>
      </c>
      <c r="F808" s="14">
        <v>8.2070000000000007</v>
      </c>
      <c r="G808" s="14">
        <v>22.675000000000001</v>
      </c>
      <c r="H808" s="14">
        <v>8.7260000000000009</v>
      </c>
      <c r="I808" s="14">
        <v>6.2030000000000003</v>
      </c>
      <c r="J808" s="14">
        <v>7.4470000000000001</v>
      </c>
      <c r="K808" s="14">
        <v>7.1310000000000002</v>
      </c>
      <c r="L808" s="14">
        <v>4.63</v>
      </c>
      <c r="M808" s="14">
        <v>5.8630000000000004</v>
      </c>
      <c r="N808" s="14">
        <v>53.789000000000001</v>
      </c>
      <c r="O808" s="14">
        <v>101.44799999999999</v>
      </c>
      <c r="P808" s="14">
        <v>22.305</v>
      </c>
      <c r="Q808" s="14">
        <v>61.354999999999997</v>
      </c>
      <c r="R808" s="14">
        <v>71.564999999999998</v>
      </c>
      <c r="S808" s="14">
        <v>64.108999999999995</v>
      </c>
      <c r="T808" s="14">
        <v>67.808000000000007</v>
      </c>
      <c r="U808" s="14">
        <v>24.16</v>
      </c>
      <c r="V808" s="14">
        <v>28.074999999999999</v>
      </c>
      <c r="W808" s="14">
        <v>26.155999999999999</v>
      </c>
      <c r="X808" s="14">
        <v>36.826000000000001</v>
      </c>
      <c r="Y808" s="14">
        <v>4.3330000000000002</v>
      </c>
      <c r="Z808" s="14">
        <v>20.363</v>
      </c>
      <c r="AA808" s="14">
        <v>113.645</v>
      </c>
      <c r="AB808" s="14">
        <v>80.188000000000002</v>
      </c>
      <c r="AC808" s="14">
        <v>96.727999999999994</v>
      </c>
      <c r="AD808" s="14">
        <v>515.28499999999997</v>
      </c>
      <c r="AE808" s="14">
        <v>433.18700000000001</v>
      </c>
      <c r="AF808" s="14">
        <v>473.86799999999999</v>
      </c>
      <c r="AG808" s="14">
        <v>13.91</v>
      </c>
      <c r="AH808" s="19">
        <v>12.1425575639273</v>
      </c>
      <c r="AI808" s="19">
        <v>3.9995553036814901</v>
      </c>
      <c r="AJ808" s="19">
        <v>8.1367751892383797</v>
      </c>
      <c r="AK808" s="14">
        <v>12.69</v>
      </c>
      <c r="AL808" s="14">
        <v>2.6230000000000002</v>
      </c>
      <c r="AM808" s="14">
        <v>7.5860000000000003</v>
      </c>
      <c r="AN808" s="14">
        <v>128.11799999999999</v>
      </c>
      <c r="AO808" s="14">
        <v>92.093000000000004</v>
      </c>
      <c r="AP808" s="14">
        <v>109.887</v>
      </c>
      <c r="AQ808" s="14">
        <v>2.4159999999999999</v>
      </c>
      <c r="AR808" s="14">
        <v>1.095</v>
      </c>
      <c r="AS808" s="14">
        <v>1.746</v>
      </c>
      <c r="AT808" s="14">
        <v>8.0220000000000002</v>
      </c>
      <c r="AU808" s="14">
        <v>1.2090000000000001</v>
      </c>
      <c r="AV808" s="14">
        <v>4.5679999999999996</v>
      </c>
      <c r="AW808" s="14">
        <v>751.55899999999997</v>
      </c>
      <c r="AX808" s="14">
        <v>554.72299999999996</v>
      </c>
      <c r="AY808" s="14">
        <v>652.03599999999994</v>
      </c>
      <c r="AZ808" s="14">
        <v>7.516</v>
      </c>
      <c r="BA808" s="14">
        <v>5.5469999999999997</v>
      </c>
      <c r="BB808" s="14">
        <v>6.52</v>
      </c>
      <c r="BC808" s="14">
        <v>16.260000000000002</v>
      </c>
      <c r="BD808" s="14">
        <v>4.6660000000000004</v>
      </c>
      <c r="BE808" s="14">
        <v>11.018000000000001</v>
      </c>
      <c r="BF808" s="14">
        <v>15.206</v>
      </c>
      <c r="BG808" s="14">
        <v>40.704999999999998</v>
      </c>
      <c r="BH808" s="15">
        <v>7.2274334922343533</v>
      </c>
    </row>
    <row r="809" spans="1:60" ht="15.75" x14ac:dyDescent="0.25">
      <c r="A809" s="21">
        <v>2022</v>
      </c>
      <c r="B809" t="s">
        <v>15</v>
      </c>
      <c r="C809" s="14">
        <v>7.8410000000000002</v>
      </c>
      <c r="D809" s="14">
        <v>2.4620000000000002</v>
      </c>
      <c r="E809" s="14">
        <v>5.0750000000000002</v>
      </c>
      <c r="F809" s="14">
        <v>9.2959999999999994</v>
      </c>
      <c r="G809" s="14">
        <v>17.349</v>
      </c>
      <c r="H809" s="14">
        <v>5.9459999999999997</v>
      </c>
      <c r="I809" s="14">
        <v>5.1139999999999999</v>
      </c>
      <c r="J809" s="14">
        <v>5.5179999999999998</v>
      </c>
      <c r="K809" s="14">
        <v>3.802</v>
      </c>
      <c r="L809" s="14">
        <v>3.5470000000000002</v>
      </c>
      <c r="M809" s="14">
        <v>3.6709999999999998</v>
      </c>
      <c r="N809" s="14">
        <v>35.459000000000003</v>
      </c>
      <c r="O809" s="14">
        <v>82.456999999999994</v>
      </c>
      <c r="P809" s="14">
        <v>19.448</v>
      </c>
      <c r="Q809" s="14">
        <v>50.058999999999997</v>
      </c>
      <c r="R809" s="14">
        <v>107.566</v>
      </c>
      <c r="S809" s="14">
        <v>95.507999999999996</v>
      </c>
      <c r="T809" s="14">
        <v>101.366</v>
      </c>
      <c r="U809" s="14">
        <v>19.766999999999999</v>
      </c>
      <c r="V809" s="14">
        <v>20.635000000000002</v>
      </c>
      <c r="W809" s="14">
        <v>20.213000000000001</v>
      </c>
      <c r="X809" s="14">
        <v>29.882000000000001</v>
      </c>
      <c r="Y809" s="14">
        <v>4.968</v>
      </c>
      <c r="Z809" s="14">
        <v>17.071999999999999</v>
      </c>
      <c r="AA809" s="14">
        <v>103.88200000000001</v>
      </c>
      <c r="AB809" s="14">
        <v>86.78</v>
      </c>
      <c r="AC809" s="14">
        <v>95.087999999999994</v>
      </c>
      <c r="AD809" s="14">
        <v>488.476</v>
      </c>
      <c r="AE809" s="14">
        <v>426.66899999999998</v>
      </c>
      <c r="AF809" s="14">
        <v>456.72399999999999</v>
      </c>
      <c r="AG809" s="14">
        <v>9.4870000000000001</v>
      </c>
      <c r="AH809" s="19">
        <v>12.6300099589112</v>
      </c>
      <c r="AI809" s="19">
        <v>4.3676147414388904</v>
      </c>
      <c r="AJ809" s="19">
        <v>8.5373178143867303</v>
      </c>
      <c r="AK809" s="14">
        <v>9.2029999999999994</v>
      </c>
      <c r="AL809" s="14">
        <v>2.35</v>
      </c>
      <c r="AM809" s="14">
        <v>5.6790000000000003</v>
      </c>
      <c r="AN809" s="14">
        <v>85.677999999999997</v>
      </c>
      <c r="AO809" s="14">
        <v>58.86</v>
      </c>
      <c r="AP809" s="14">
        <v>71.935000000000002</v>
      </c>
      <c r="AQ809" s="14">
        <v>0.95899999999999996</v>
      </c>
      <c r="AR809" s="14">
        <v>0.29099999999999998</v>
      </c>
      <c r="AS809" s="14">
        <v>0.61599999999999999</v>
      </c>
      <c r="AT809" s="14">
        <v>4.5839999999999996</v>
      </c>
      <c r="AU809" s="14">
        <v>0.68300000000000005</v>
      </c>
      <c r="AV809" s="14">
        <v>2.5779999999999998</v>
      </c>
      <c r="AW809" s="14">
        <v>657.67700000000002</v>
      </c>
      <c r="AX809" s="14">
        <v>505.70499999999998</v>
      </c>
      <c r="AY809" s="14">
        <v>579.60900000000004</v>
      </c>
      <c r="AZ809" s="14">
        <v>6.577</v>
      </c>
      <c r="BA809" s="14">
        <v>5.0570000000000004</v>
      </c>
      <c r="BB809" s="14">
        <v>5.7960000000000003</v>
      </c>
      <c r="BC809" s="14">
        <v>7.5309999999999997</v>
      </c>
      <c r="BD809" s="14">
        <v>1.998</v>
      </c>
      <c r="BE809" s="14">
        <v>12.643000000000001</v>
      </c>
      <c r="BF809" s="14">
        <v>15.141</v>
      </c>
      <c r="BG809" s="14">
        <v>35.258000000000003</v>
      </c>
      <c r="BH809" s="15">
        <v>8.0741430981942734</v>
      </c>
    </row>
    <row r="810" spans="1:60" ht="15.75" x14ac:dyDescent="0.25">
      <c r="A810" s="21">
        <v>2022</v>
      </c>
      <c r="B810" t="s">
        <v>35</v>
      </c>
      <c r="C810" s="14">
        <v>24.367999999999999</v>
      </c>
      <c r="D810" s="14">
        <v>6.6449999999999996</v>
      </c>
      <c r="E810" s="14">
        <v>15.281000000000001</v>
      </c>
      <c r="F810" s="14">
        <v>12.411</v>
      </c>
      <c r="G810" s="14">
        <v>18.722000000000001</v>
      </c>
      <c r="H810" s="14">
        <v>7.3689999999999998</v>
      </c>
      <c r="I810" s="14">
        <v>5.0540000000000003</v>
      </c>
      <c r="J810" s="14">
        <v>6.1820000000000004</v>
      </c>
      <c r="K810" s="14">
        <v>6.3220000000000001</v>
      </c>
      <c r="L810" s="14">
        <v>3.9390000000000001</v>
      </c>
      <c r="M810" s="14">
        <v>5.0999999999999996</v>
      </c>
      <c r="N810" s="14">
        <v>58.814999999999998</v>
      </c>
      <c r="O810" s="14">
        <v>152.31899999999999</v>
      </c>
      <c r="P810" s="14">
        <v>28.69</v>
      </c>
      <c r="Q810" s="14">
        <v>88.951999999999998</v>
      </c>
      <c r="R810" s="14">
        <v>99.355000000000004</v>
      </c>
      <c r="S810" s="14">
        <v>92.355999999999995</v>
      </c>
      <c r="T810" s="14">
        <v>95.787000000000006</v>
      </c>
      <c r="U810" s="14">
        <v>20.265000000000001</v>
      </c>
      <c r="V810" s="14">
        <v>22.004999999999999</v>
      </c>
      <c r="W810" s="14">
        <v>21.177</v>
      </c>
      <c r="X810" s="14">
        <v>78.337000000000003</v>
      </c>
      <c r="Y810" s="14">
        <v>9.8290000000000006</v>
      </c>
      <c r="Z810" s="14">
        <v>43.231999999999999</v>
      </c>
      <c r="AA810" s="14">
        <v>138.042</v>
      </c>
      <c r="AB810" s="14">
        <v>106.96</v>
      </c>
      <c r="AC810" s="14">
        <v>122.126</v>
      </c>
      <c r="AD810" s="14">
        <v>549.02700000000004</v>
      </c>
      <c r="AE810" s="14">
        <v>452.19099999999997</v>
      </c>
      <c r="AF810" s="14">
        <v>499.60199999999998</v>
      </c>
      <c r="AG810" s="14">
        <v>15.073</v>
      </c>
      <c r="AH810" s="19">
        <v>10.816428744424201</v>
      </c>
      <c r="AI810" s="19">
        <v>3.3032267806751801</v>
      </c>
      <c r="AJ810" s="19">
        <v>7.0662472456357097</v>
      </c>
      <c r="AK810" s="14">
        <v>9.5459999999999994</v>
      </c>
      <c r="AL810" s="14">
        <v>2.5859999999999999</v>
      </c>
      <c r="AM810" s="14">
        <v>5.9779999999999998</v>
      </c>
      <c r="AN810" s="14">
        <v>84.867999999999995</v>
      </c>
      <c r="AO810" s="14">
        <v>59.488</v>
      </c>
      <c r="AP810" s="14">
        <v>71.896000000000001</v>
      </c>
      <c r="AQ810" s="14">
        <v>0.96299999999999997</v>
      </c>
      <c r="AR810" s="14">
        <v>0.438</v>
      </c>
      <c r="AS810" s="14">
        <v>0.69399999999999995</v>
      </c>
      <c r="AT810" s="14">
        <v>3.4750000000000001</v>
      </c>
      <c r="AU810" s="14">
        <v>0.59699999999999998</v>
      </c>
      <c r="AV810" s="14">
        <v>1.9990000000000001</v>
      </c>
      <c r="AW810" s="14">
        <v>796.43</v>
      </c>
      <c r="AX810" s="14">
        <v>548.56600000000003</v>
      </c>
      <c r="AY810" s="14">
        <v>669.63099999999997</v>
      </c>
      <c r="AZ810" s="14">
        <v>7.9640000000000004</v>
      </c>
      <c r="BA810" s="14">
        <v>5.4859999999999998</v>
      </c>
      <c r="BB810" s="14">
        <v>6.6959999999999997</v>
      </c>
      <c r="BC810" s="14">
        <v>17.585000000000001</v>
      </c>
      <c r="BD810" s="14">
        <v>6.5940000000000003</v>
      </c>
      <c r="BE810" s="14">
        <v>14.411</v>
      </c>
      <c r="BF810" s="14">
        <v>17.001999999999999</v>
      </c>
      <c r="BG810" s="14">
        <v>41.569000000000003</v>
      </c>
      <c r="BH810" s="15">
        <v>7.1914533941165875</v>
      </c>
    </row>
    <row r="811" spans="1:60" ht="15.75" x14ac:dyDescent="0.25">
      <c r="A811" s="21">
        <v>2022</v>
      </c>
      <c r="B811" t="s">
        <v>16</v>
      </c>
      <c r="C811" s="14">
        <v>22.064</v>
      </c>
      <c r="D811" s="14">
        <v>3.9319999999999999</v>
      </c>
      <c r="E811" s="14">
        <v>12.692</v>
      </c>
      <c r="F811" s="14">
        <v>13.778</v>
      </c>
      <c r="G811" s="14">
        <v>18.632000000000001</v>
      </c>
      <c r="H811" s="14">
        <v>7.3890000000000002</v>
      </c>
      <c r="I811" s="14">
        <v>4.9870000000000001</v>
      </c>
      <c r="J811" s="14">
        <v>6.1479999999999997</v>
      </c>
      <c r="K811" s="14">
        <v>5.952</v>
      </c>
      <c r="L811" s="14">
        <v>3.8359999999999999</v>
      </c>
      <c r="M811" s="14">
        <v>4.859</v>
      </c>
      <c r="N811" s="14">
        <v>45.723999999999997</v>
      </c>
      <c r="O811" s="14">
        <v>168.917</v>
      </c>
      <c r="P811" s="14">
        <v>28.869</v>
      </c>
      <c r="Q811" s="14">
        <v>96.525999999999996</v>
      </c>
      <c r="R811" s="14">
        <v>106.727</v>
      </c>
      <c r="S811" s="14">
        <v>108.188</v>
      </c>
      <c r="T811" s="14">
        <v>107.532</v>
      </c>
      <c r="U811" s="14">
        <v>23.295000000000002</v>
      </c>
      <c r="V811" s="14">
        <v>21.004999999999999</v>
      </c>
      <c r="W811" s="14">
        <v>22.111000000000001</v>
      </c>
      <c r="X811" s="14">
        <v>105.291</v>
      </c>
      <c r="Y811" s="14">
        <v>10.55</v>
      </c>
      <c r="Z811" s="14">
        <v>56.319000000000003</v>
      </c>
      <c r="AA811" s="14">
        <v>175.07400000000001</v>
      </c>
      <c r="AB811" s="14">
        <v>138.304</v>
      </c>
      <c r="AC811" s="14">
        <v>156.06700000000001</v>
      </c>
      <c r="AD811" s="14">
        <v>635.33600000000001</v>
      </c>
      <c r="AE811" s="14">
        <v>541.51400000000001</v>
      </c>
      <c r="AF811" s="14">
        <v>587.03700000000003</v>
      </c>
      <c r="AG811" s="14">
        <v>13.032999999999999</v>
      </c>
      <c r="AH811" s="19">
        <v>13.1121555509582</v>
      </c>
      <c r="AI811" s="19">
        <v>5.3081999893836</v>
      </c>
      <c r="AJ811" s="19">
        <v>9.2335968083999305</v>
      </c>
      <c r="AK811" s="14">
        <v>10.878</v>
      </c>
      <c r="AL811" s="14">
        <v>3.069</v>
      </c>
      <c r="AM811" s="14">
        <v>6.8419999999999996</v>
      </c>
      <c r="AN811" s="14">
        <v>121.71</v>
      </c>
      <c r="AO811" s="14">
        <v>83.539000000000001</v>
      </c>
      <c r="AP811" s="14">
        <v>102.078</v>
      </c>
      <c r="AQ811" s="14">
        <v>1.847</v>
      </c>
      <c r="AR811" s="14">
        <v>0.76700000000000002</v>
      </c>
      <c r="AS811" s="14">
        <v>1.2889999999999999</v>
      </c>
      <c r="AT811" s="14">
        <v>9.2360000000000007</v>
      </c>
      <c r="AU811" s="14">
        <v>1.726</v>
      </c>
      <c r="AV811" s="14">
        <v>5.3540000000000001</v>
      </c>
      <c r="AW811" s="14">
        <v>928.529</v>
      </c>
      <c r="AX811" s="14">
        <v>656.31899999999996</v>
      </c>
      <c r="AY811" s="14">
        <v>788.12</v>
      </c>
      <c r="AZ811" s="14">
        <v>9.2850000000000001</v>
      </c>
      <c r="BA811" s="14">
        <v>6.5629999999999997</v>
      </c>
      <c r="BB811" s="14">
        <v>7.8810000000000002</v>
      </c>
      <c r="BC811" s="14">
        <v>7.468</v>
      </c>
      <c r="BD811" s="14">
        <v>4.0730000000000004</v>
      </c>
      <c r="BE811" s="14">
        <v>13.552</v>
      </c>
      <c r="BF811" s="14">
        <v>16.13</v>
      </c>
      <c r="BG811" s="14">
        <v>20.786000000000001</v>
      </c>
      <c r="BH811" s="15">
        <v>6.6514238204115568</v>
      </c>
    </row>
    <row r="812" spans="1:60" ht="15.75" x14ac:dyDescent="0.25">
      <c r="A812" s="21">
        <v>2022</v>
      </c>
      <c r="B812" t="s">
        <v>17</v>
      </c>
      <c r="C812" s="14">
        <v>21.117999999999999</v>
      </c>
      <c r="D812" s="14">
        <v>5.1239999999999997</v>
      </c>
      <c r="E812" s="14">
        <v>13.061</v>
      </c>
      <c r="F812" s="14">
        <v>11.568</v>
      </c>
      <c r="G812" s="14">
        <v>22.599</v>
      </c>
      <c r="H812" s="14">
        <v>5.6740000000000004</v>
      </c>
      <c r="I812" s="14">
        <v>3.5710000000000002</v>
      </c>
      <c r="J812" s="14">
        <v>4.6139999999999999</v>
      </c>
      <c r="K812" s="14">
        <v>9.141</v>
      </c>
      <c r="L812" s="14">
        <v>4.8129999999999997</v>
      </c>
      <c r="M812" s="14">
        <v>6.9610000000000003</v>
      </c>
      <c r="N812" s="14">
        <v>57.100999999999999</v>
      </c>
      <c r="O812" s="14">
        <v>111.26600000000001</v>
      </c>
      <c r="P812" s="14">
        <v>24.997</v>
      </c>
      <c r="Q812" s="14">
        <v>67.808000000000007</v>
      </c>
      <c r="R812" s="14">
        <v>66.507000000000005</v>
      </c>
      <c r="S812" s="14">
        <v>64.277000000000001</v>
      </c>
      <c r="T812" s="14">
        <v>65.384</v>
      </c>
      <c r="U812" s="14">
        <v>21.434000000000001</v>
      </c>
      <c r="V812" s="14">
        <v>25.152000000000001</v>
      </c>
      <c r="W812" s="14">
        <v>23.306999999999999</v>
      </c>
      <c r="X812" s="14">
        <v>28.683</v>
      </c>
      <c r="Y812" s="14">
        <v>2.6389999999999998</v>
      </c>
      <c r="Z812" s="14">
        <v>15.564</v>
      </c>
      <c r="AA812" s="14">
        <v>100.864</v>
      </c>
      <c r="AB812" s="14">
        <v>68.468999999999994</v>
      </c>
      <c r="AC812" s="14">
        <v>84.545000000000002</v>
      </c>
      <c r="AD812" s="14">
        <v>471.85599999999999</v>
      </c>
      <c r="AE812" s="14">
        <v>383.798</v>
      </c>
      <c r="AF812" s="14">
        <v>427.49700000000001</v>
      </c>
      <c r="AG812" s="14">
        <v>15.602</v>
      </c>
      <c r="AH812" s="19">
        <v>15.212323771940399</v>
      </c>
      <c r="AI812" s="19">
        <v>5.4964181674941797</v>
      </c>
      <c r="AJ812" s="19">
        <v>10.411314835897301</v>
      </c>
      <c r="AK812" s="14">
        <v>18.597000000000001</v>
      </c>
      <c r="AL812" s="14">
        <v>3.726</v>
      </c>
      <c r="AM812" s="14">
        <v>11.106</v>
      </c>
      <c r="AN812" s="14">
        <v>117.255</v>
      </c>
      <c r="AO812" s="14">
        <v>76.231999999999999</v>
      </c>
      <c r="AP812" s="14">
        <v>96.59</v>
      </c>
      <c r="AQ812" s="14">
        <v>5.2009999999999996</v>
      </c>
      <c r="AR812" s="14">
        <v>2.484</v>
      </c>
      <c r="AS812" s="14">
        <v>3.8319999999999999</v>
      </c>
      <c r="AT812" s="14">
        <v>9.4559999999999995</v>
      </c>
      <c r="AU812" s="14">
        <v>1.5529999999999999</v>
      </c>
      <c r="AV812" s="14">
        <v>5.4749999999999996</v>
      </c>
      <c r="AW812" s="14">
        <v>713.93</v>
      </c>
      <c r="AX812" s="14">
        <v>498.37799999999999</v>
      </c>
      <c r="AY812" s="14">
        <v>605.34699999999998</v>
      </c>
      <c r="AZ812" s="14">
        <v>7.1390000000000002</v>
      </c>
      <c r="BA812" s="14">
        <v>4.984</v>
      </c>
      <c r="BB812" s="14">
        <v>6.0529999999999999</v>
      </c>
      <c r="BC812" s="14">
        <v>13.734</v>
      </c>
      <c r="BD812" s="14">
        <v>8.8290000000000006</v>
      </c>
      <c r="BE812" s="14">
        <v>11.736000000000001</v>
      </c>
      <c r="BF812" s="14">
        <v>14.468</v>
      </c>
      <c r="BG812" s="14">
        <v>68.305999999999997</v>
      </c>
      <c r="BH812" s="15">
        <v>5.8370591157476399</v>
      </c>
    </row>
    <row r="813" spans="1:60" ht="15.75" x14ac:dyDescent="0.25">
      <c r="A813" s="21">
        <v>2022</v>
      </c>
      <c r="B813" t="s">
        <v>18</v>
      </c>
      <c r="C813" s="14">
        <v>15.241</v>
      </c>
      <c r="D813" s="14">
        <v>3.95</v>
      </c>
      <c r="E813" s="14">
        <v>9.6140000000000008</v>
      </c>
      <c r="F813" s="14">
        <v>12.013</v>
      </c>
      <c r="G813" s="14">
        <v>27.015000000000001</v>
      </c>
      <c r="H813" s="14">
        <v>8.6340000000000003</v>
      </c>
      <c r="I813" s="14">
        <v>5.5960000000000001</v>
      </c>
      <c r="J813" s="14">
        <v>7.12</v>
      </c>
      <c r="K813" s="14">
        <v>7.6529999999999996</v>
      </c>
      <c r="L813" s="14">
        <v>3.8839999999999999</v>
      </c>
      <c r="M813" s="14">
        <v>5.7750000000000004</v>
      </c>
      <c r="N813" s="14">
        <v>39.808999999999997</v>
      </c>
      <c r="O813" s="14">
        <v>81.635000000000005</v>
      </c>
      <c r="P813" s="14">
        <v>19.190000000000001</v>
      </c>
      <c r="Q813" s="14">
        <v>50.512999999999998</v>
      </c>
      <c r="R813" s="14">
        <v>67.212000000000003</v>
      </c>
      <c r="S813" s="14">
        <v>62.838000000000001</v>
      </c>
      <c r="T813" s="14">
        <v>65.031999999999996</v>
      </c>
      <c r="U813" s="14">
        <v>14.685</v>
      </c>
      <c r="V813" s="14">
        <v>17.314</v>
      </c>
      <c r="W813" s="14">
        <v>15.994999999999999</v>
      </c>
      <c r="X813" s="14">
        <v>38.365000000000002</v>
      </c>
      <c r="Y813" s="14">
        <v>4.7069999999999999</v>
      </c>
      <c r="Z813" s="14">
        <v>21.59</v>
      </c>
      <c r="AA813" s="14">
        <v>148.19300000000001</v>
      </c>
      <c r="AB813" s="14">
        <v>113.134</v>
      </c>
      <c r="AC813" s="14">
        <v>130.71899999999999</v>
      </c>
      <c r="AD813" s="14">
        <v>501.09500000000003</v>
      </c>
      <c r="AE813" s="14">
        <v>442.33199999999999</v>
      </c>
      <c r="AF813" s="14">
        <v>471.85599999999999</v>
      </c>
      <c r="AG813" s="14">
        <v>10.564</v>
      </c>
      <c r="AH813" s="19">
        <v>10.8199855482628</v>
      </c>
      <c r="AI813" s="19">
        <v>3.5694773987631798</v>
      </c>
      <c r="AJ813" s="19">
        <v>7.2897592400112199</v>
      </c>
      <c r="AK813" s="14">
        <v>11.186</v>
      </c>
      <c r="AL813" s="14">
        <v>2.6989999999999998</v>
      </c>
      <c r="AM813" s="14">
        <v>6.9560000000000004</v>
      </c>
      <c r="AN813" s="14">
        <v>116.042</v>
      </c>
      <c r="AO813" s="14">
        <v>85.254000000000005</v>
      </c>
      <c r="AP813" s="14">
        <v>100.73</v>
      </c>
      <c r="AQ813" s="14">
        <v>6.149</v>
      </c>
      <c r="AR813" s="14">
        <v>2.37</v>
      </c>
      <c r="AS813" s="14">
        <v>4.2649999999999997</v>
      </c>
      <c r="AT813" s="14">
        <v>7.2610000000000001</v>
      </c>
      <c r="AU813" s="14">
        <v>1.0529999999999999</v>
      </c>
      <c r="AV813" s="14">
        <v>4.1669999999999998</v>
      </c>
      <c r="AW813" s="14">
        <v>700.93100000000004</v>
      </c>
      <c r="AX813" s="14">
        <v>549.63900000000001</v>
      </c>
      <c r="AY813" s="14">
        <v>625.60900000000004</v>
      </c>
      <c r="AZ813" s="14">
        <v>7.0090000000000003</v>
      </c>
      <c r="BA813" s="14">
        <v>5.4960000000000004</v>
      </c>
      <c r="BB813" s="14">
        <v>6.2560000000000002</v>
      </c>
      <c r="BC813" s="14">
        <v>8.61</v>
      </c>
      <c r="BD813" s="14">
        <v>0.2</v>
      </c>
      <c r="BE813" s="14">
        <v>7.88</v>
      </c>
      <c r="BF813" s="14">
        <v>10.89</v>
      </c>
      <c r="BG813" s="14">
        <v>31.48</v>
      </c>
      <c r="BH813" s="15">
        <v>5.3712138353024503</v>
      </c>
    </row>
    <row r="814" spans="1:60" ht="15.75" x14ac:dyDescent="0.25">
      <c r="A814" s="21">
        <v>2022</v>
      </c>
      <c r="B814" t="s">
        <v>19</v>
      </c>
      <c r="C814" s="14">
        <v>17.963999999999999</v>
      </c>
      <c r="D814" s="14">
        <v>4.0220000000000002</v>
      </c>
      <c r="E814" s="14">
        <v>10.696</v>
      </c>
      <c r="F814" s="14">
        <v>14.037000000000001</v>
      </c>
      <c r="G814" s="14">
        <v>13.64</v>
      </c>
      <c r="H814" s="14">
        <v>4.38</v>
      </c>
      <c r="I814" s="14">
        <v>3.5249999999999999</v>
      </c>
      <c r="J814" s="14">
        <v>3.9340000000000002</v>
      </c>
      <c r="K814" s="14">
        <v>3.0510000000000002</v>
      </c>
      <c r="L814" s="14">
        <v>2.8919999999999999</v>
      </c>
      <c r="M814" s="14">
        <v>2.9689999999999999</v>
      </c>
      <c r="N814" s="14">
        <v>39.182000000000002</v>
      </c>
      <c r="O814" s="14">
        <v>89.472999999999999</v>
      </c>
      <c r="P814" s="14">
        <v>18.393999999999998</v>
      </c>
      <c r="Q814" s="14">
        <v>52.444000000000003</v>
      </c>
      <c r="R814" s="14">
        <v>104.139</v>
      </c>
      <c r="S814" s="14">
        <v>108.919</v>
      </c>
      <c r="T814" s="14">
        <v>106.631</v>
      </c>
      <c r="U814" s="14">
        <v>32.58</v>
      </c>
      <c r="V814" s="14">
        <v>39.183999999999997</v>
      </c>
      <c r="W814" s="14">
        <v>36.023000000000003</v>
      </c>
      <c r="X814" s="14">
        <v>33.368000000000002</v>
      </c>
      <c r="Y814" s="14">
        <v>5.423</v>
      </c>
      <c r="Z814" s="14">
        <v>18.824000000000002</v>
      </c>
      <c r="AA814" s="14">
        <v>119.15</v>
      </c>
      <c r="AB814" s="14">
        <v>103.99299999999999</v>
      </c>
      <c r="AC814" s="14">
        <v>111.27200000000001</v>
      </c>
      <c r="AD814" s="14">
        <v>573.84900000000005</v>
      </c>
      <c r="AE814" s="14">
        <v>511.24299999999999</v>
      </c>
      <c r="AF814" s="14">
        <v>541.33100000000002</v>
      </c>
      <c r="AG814" s="14">
        <v>10.286</v>
      </c>
      <c r="AH814" s="19">
        <v>6.6372048517967501</v>
      </c>
      <c r="AI814" s="19">
        <v>2.2845347746507998</v>
      </c>
      <c r="AJ814" s="19">
        <v>4.4298146974436596</v>
      </c>
      <c r="AK814" s="14">
        <v>6.5460000000000003</v>
      </c>
      <c r="AL814" s="14">
        <v>1.4910000000000001</v>
      </c>
      <c r="AM814" s="14">
        <v>3.911</v>
      </c>
      <c r="AN814" s="14">
        <v>103.893</v>
      </c>
      <c r="AO814" s="14">
        <v>76.244</v>
      </c>
      <c r="AP814" s="14">
        <v>89.48</v>
      </c>
      <c r="AQ814" s="14">
        <v>3.15</v>
      </c>
      <c r="AR814" s="14">
        <v>1.627</v>
      </c>
      <c r="AS814" s="14">
        <v>2.3559999999999999</v>
      </c>
      <c r="AT814" s="14">
        <v>4.38</v>
      </c>
      <c r="AU814" s="14">
        <v>0.85899999999999999</v>
      </c>
      <c r="AV814" s="14">
        <v>2.544</v>
      </c>
      <c r="AW814" s="14">
        <v>792.61099999999999</v>
      </c>
      <c r="AX814" s="14">
        <v>631.23500000000001</v>
      </c>
      <c r="AY814" s="14">
        <v>708.62800000000004</v>
      </c>
      <c r="AZ814" s="14">
        <v>7.9260000000000002</v>
      </c>
      <c r="BA814" s="14">
        <v>6.3120000000000003</v>
      </c>
      <c r="BB814" s="14">
        <v>7.0860000000000003</v>
      </c>
      <c r="BC814" s="14">
        <v>27.92</v>
      </c>
      <c r="BD814" s="14">
        <v>10.798999999999999</v>
      </c>
      <c r="BE814" s="14">
        <v>12.003</v>
      </c>
      <c r="BF814" s="14">
        <v>14.276</v>
      </c>
      <c r="BG814" s="14">
        <v>47.246000000000002</v>
      </c>
      <c r="BH814" s="15">
        <v>5.1714891334882651</v>
      </c>
    </row>
    <row r="815" spans="1:60" ht="15.75" x14ac:dyDescent="0.25">
      <c r="A815" s="21">
        <v>2022</v>
      </c>
      <c r="B815" t="s">
        <v>20</v>
      </c>
      <c r="C815" s="14">
        <v>12.083</v>
      </c>
      <c r="D815" s="14">
        <v>2.7690000000000001</v>
      </c>
      <c r="E815" s="14">
        <v>7.2530000000000001</v>
      </c>
      <c r="F815" s="14">
        <v>10.831</v>
      </c>
      <c r="G815" s="14">
        <v>15.673</v>
      </c>
      <c r="H815" s="14">
        <v>4.383</v>
      </c>
      <c r="I815" s="14">
        <v>4.577</v>
      </c>
      <c r="J815" s="14">
        <v>4.484</v>
      </c>
      <c r="K815" s="14">
        <v>3.1349999999999998</v>
      </c>
      <c r="L815" s="14">
        <v>2.4300000000000002</v>
      </c>
      <c r="M815" s="14">
        <v>2.7690000000000001</v>
      </c>
      <c r="N815" s="14">
        <v>38.618000000000002</v>
      </c>
      <c r="O815" s="14">
        <v>80.626999999999995</v>
      </c>
      <c r="P815" s="14">
        <v>16.303000000000001</v>
      </c>
      <c r="Q815" s="14">
        <v>47.268999999999998</v>
      </c>
      <c r="R815" s="14">
        <v>111.764</v>
      </c>
      <c r="S815" s="14">
        <v>111.604</v>
      </c>
      <c r="T815" s="14">
        <v>111.71</v>
      </c>
      <c r="U815" s="14">
        <v>19.053000000000001</v>
      </c>
      <c r="V815" s="14">
        <v>22.01</v>
      </c>
      <c r="W815" s="14">
        <v>20.587</v>
      </c>
      <c r="X815" s="14">
        <v>24.684000000000001</v>
      </c>
      <c r="Y815" s="14">
        <v>2.7410000000000001</v>
      </c>
      <c r="Z815" s="14">
        <v>13.304</v>
      </c>
      <c r="AA815" s="14">
        <v>146.12700000000001</v>
      </c>
      <c r="AB815" s="14">
        <v>130.39400000000001</v>
      </c>
      <c r="AC815" s="14">
        <v>138.012</v>
      </c>
      <c r="AD815" s="14">
        <v>555.654</v>
      </c>
      <c r="AE815" s="14">
        <v>492.44400000000002</v>
      </c>
      <c r="AF815" s="14">
        <v>523.02</v>
      </c>
      <c r="AG815" s="14">
        <v>9.2530000000000001</v>
      </c>
      <c r="AH815" s="19">
        <v>9.6999377247695708</v>
      </c>
      <c r="AI815" s="19">
        <v>3.66901864350673</v>
      </c>
      <c r="AJ815" s="19">
        <v>6.6848788854839496</v>
      </c>
      <c r="AK815" s="14">
        <v>6.8789999999999996</v>
      </c>
      <c r="AL815" s="14">
        <v>1.78</v>
      </c>
      <c r="AM815" s="14">
        <v>4.2350000000000003</v>
      </c>
      <c r="AN815" s="14">
        <v>78.405000000000001</v>
      </c>
      <c r="AO815" s="14">
        <v>57.695</v>
      </c>
      <c r="AP815" s="14">
        <v>67.724000000000004</v>
      </c>
      <c r="AQ815" s="14">
        <v>1.0649999999999999</v>
      </c>
      <c r="AR815" s="14">
        <v>0.53700000000000003</v>
      </c>
      <c r="AS815" s="14">
        <v>0.79100000000000004</v>
      </c>
      <c r="AT815" s="14">
        <v>4.2</v>
      </c>
      <c r="AU815" s="14">
        <v>0.42399999999999999</v>
      </c>
      <c r="AV815" s="14">
        <v>2.242</v>
      </c>
      <c r="AW815" s="14">
        <v>722.75099999999998</v>
      </c>
      <c r="AX815" s="14">
        <v>573.28</v>
      </c>
      <c r="AY815" s="14">
        <v>645.44200000000001</v>
      </c>
      <c r="AZ815" s="14">
        <v>7.2279999999999998</v>
      </c>
      <c r="BA815" s="14">
        <v>5.7329999999999997</v>
      </c>
      <c r="BB815" s="14">
        <v>6.4539999999999997</v>
      </c>
      <c r="BC815" s="14">
        <v>17.821999999999999</v>
      </c>
      <c r="BD815" s="14">
        <v>4.774</v>
      </c>
      <c r="BE815" s="14">
        <v>13.624000000000001</v>
      </c>
      <c r="BF815" s="14">
        <v>16.556999999999999</v>
      </c>
      <c r="BG815" s="14">
        <v>40.359000000000002</v>
      </c>
      <c r="BH815" s="15">
        <v>8.2884621063718775</v>
      </c>
    </row>
    <row r="816" spans="1:60" ht="15.75" x14ac:dyDescent="0.25">
      <c r="A816" s="21">
        <v>2022</v>
      </c>
      <c r="B816" t="s">
        <v>30</v>
      </c>
      <c r="C816" s="14">
        <v>18.876999999999999</v>
      </c>
      <c r="D816" s="14">
        <v>4.5339999999999998</v>
      </c>
      <c r="E816" s="14">
        <v>11.561999999999999</v>
      </c>
      <c r="F816" s="14">
        <v>6.97</v>
      </c>
      <c r="G816" s="14">
        <v>16.832999999999998</v>
      </c>
      <c r="H816" s="14">
        <v>6.1029999999999998</v>
      </c>
      <c r="I816" s="14">
        <v>4.6900000000000004</v>
      </c>
      <c r="J816" s="14">
        <v>5.3819999999999997</v>
      </c>
      <c r="K816" s="14">
        <v>4.2309999999999999</v>
      </c>
      <c r="L816" s="14">
        <v>2.5019999999999998</v>
      </c>
      <c r="M816" s="14">
        <v>3.3490000000000002</v>
      </c>
      <c r="N816" s="14">
        <v>31.984999999999999</v>
      </c>
      <c r="O816" s="14">
        <v>73.637</v>
      </c>
      <c r="P816" s="14">
        <v>18.527000000000001</v>
      </c>
      <c r="Q816" s="14">
        <v>45.53</v>
      </c>
      <c r="R816" s="14">
        <v>57.445</v>
      </c>
      <c r="S816" s="14">
        <v>55.972000000000001</v>
      </c>
      <c r="T816" s="14">
        <v>56.694000000000003</v>
      </c>
      <c r="U816" s="14">
        <v>12.042</v>
      </c>
      <c r="V816" s="14">
        <v>14.305999999999999</v>
      </c>
      <c r="W816" s="14">
        <v>13.196999999999999</v>
      </c>
      <c r="X816" s="14">
        <v>13.914</v>
      </c>
      <c r="Y816" s="14">
        <v>2.1890000000000001</v>
      </c>
      <c r="Z816" s="14">
        <v>7.9340000000000002</v>
      </c>
      <c r="AA816" s="14">
        <v>99.837000000000003</v>
      </c>
      <c r="AB816" s="14">
        <v>77.313000000000002</v>
      </c>
      <c r="AC816" s="14">
        <v>88.35</v>
      </c>
      <c r="AD816" s="14">
        <v>433.92899999999997</v>
      </c>
      <c r="AE816" s="14">
        <v>366.94499999999999</v>
      </c>
      <c r="AF816" s="14">
        <v>399.846</v>
      </c>
      <c r="AG816" s="14">
        <v>7.73</v>
      </c>
      <c r="AH816" s="19">
        <v>20.673367534274</v>
      </c>
      <c r="AI816" s="19">
        <v>5.2944642922912601</v>
      </c>
      <c r="AJ816" s="19">
        <v>13.076607314030699</v>
      </c>
      <c r="AK816" s="14">
        <v>15.867000000000001</v>
      </c>
      <c r="AL816" s="14">
        <v>3.5960000000000001</v>
      </c>
      <c r="AM816" s="14">
        <v>9.6080000000000005</v>
      </c>
      <c r="AN816" s="14">
        <v>105.614</v>
      </c>
      <c r="AO816" s="14">
        <v>69.418000000000006</v>
      </c>
      <c r="AP816" s="14">
        <v>87.153999999999996</v>
      </c>
      <c r="AQ816" s="14">
        <v>1.9530000000000001</v>
      </c>
      <c r="AR816" s="14">
        <v>0.93799999999999994</v>
      </c>
      <c r="AS816" s="14">
        <v>1.4350000000000001</v>
      </c>
      <c r="AT816" s="14">
        <v>4.1500000000000004</v>
      </c>
      <c r="AU816" s="14">
        <v>0.93799999999999994</v>
      </c>
      <c r="AV816" s="14">
        <v>2.512</v>
      </c>
      <c r="AW816" s="14">
        <v>620.74699999999996</v>
      </c>
      <c r="AX816" s="14">
        <v>462.786</v>
      </c>
      <c r="AY816" s="14">
        <v>540.26499999999999</v>
      </c>
      <c r="AZ816" s="14">
        <v>6.2069999999999999</v>
      </c>
      <c r="BA816" s="14">
        <v>4.6280000000000001</v>
      </c>
      <c r="BB816" s="14">
        <v>5.4029999999999996</v>
      </c>
      <c r="BC816" s="14">
        <v>8.859</v>
      </c>
      <c r="BD816" s="14">
        <v>3.4449999999999998</v>
      </c>
      <c r="BE816" s="14">
        <v>10.956</v>
      </c>
      <c r="BF816" s="14">
        <v>13.711</v>
      </c>
      <c r="BG816" s="14">
        <v>25.042000000000002</v>
      </c>
      <c r="BH816" s="15">
        <v>7.105740937832592</v>
      </c>
    </row>
    <row r="817" spans="1:60" ht="15.75" x14ac:dyDescent="0.25">
      <c r="A817" s="21">
        <v>2022</v>
      </c>
      <c r="B817" t="s">
        <v>21</v>
      </c>
      <c r="C817" s="14">
        <v>11.738</v>
      </c>
      <c r="D817" s="14">
        <v>2.754</v>
      </c>
      <c r="E817" s="14">
        <v>7.2830000000000004</v>
      </c>
      <c r="F817" s="14">
        <v>9.8109999999999999</v>
      </c>
      <c r="G817" s="14">
        <v>13.666</v>
      </c>
      <c r="H817" s="14">
        <v>4.5149999999999997</v>
      </c>
      <c r="I817" s="14">
        <v>2.9580000000000002</v>
      </c>
      <c r="J817" s="14">
        <v>3.7429999999999999</v>
      </c>
      <c r="K817" s="14">
        <v>3.9129999999999998</v>
      </c>
      <c r="L817" s="14">
        <v>2.9580000000000002</v>
      </c>
      <c r="M817" s="14">
        <v>3.4390000000000001</v>
      </c>
      <c r="N817" s="14">
        <v>29.49</v>
      </c>
      <c r="O817" s="14">
        <v>114.47199999999999</v>
      </c>
      <c r="P817" s="14">
        <v>21.318000000000001</v>
      </c>
      <c r="Q817" s="14">
        <v>68.28</v>
      </c>
      <c r="R817" s="14">
        <v>58.088999999999999</v>
      </c>
      <c r="S817" s="14">
        <v>52.427</v>
      </c>
      <c r="T817" s="14">
        <v>55.280999999999999</v>
      </c>
      <c r="U817" s="14">
        <v>8.7279999999999998</v>
      </c>
      <c r="V817" s="14">
        <v>13.667999999999999</v>
      </c>
      <c r="W817" s="14">
        <v>11.228</v>
      </c>
      <c r="X817" s="14">
        <v>53.975000000000001</v>
      </c>
      <c r="Y817" s="14">
        <v>5.8140000000000001</v>
      </c>
      <c r="Z817" s="14">
        <v>30.094000000000001</v>
      </c>
      <c r="AA817" s="14">
        <v>65.212000000000003</v>
      </c>
      <c r="AB817" s="14">
        <v>39.167000000000002</v>
      </c>
      <c r="AC817" s="14">
        <v>52.347999999999999</v>
      </c>
      <c r="AD817" s="14">
        <v>330.87400000000002</v>
      </c>
      <c r="AE817" s="14">
        <v>263.97199999999998</v>
      </c>
      <c r="AF817" s="14">
        <v>297.952</v>
      </c>
      <c r="AG817" s="14">
        <v>6.4210000000000003</v>
      </c>
      <c r="AH817" s="19">
        <v>12.920513562326001</v>
      </c>
      <c r="AI817" s="19">
        <v>3.51004457756614</v>
      </c>
      <c r="AJ817" s="19">
        <v>8.3106581324804907</v>
      </c>
      <c r="AK817" s="14">
        <v>12.641</v>
      </c>
      <c r="AL817" s="14">
        <v>2.9580000000000002</v>
      </c>
      <c r="AM817" s="14">
        <v>7.84</v>
      </c>
      <c r="AN817" s="14">
        <v>81.263999999999996</v>
      </c>
      <c r="AO817" s="14">
        <v>47.734999999999999</v>
      </c>
      <c r="AP817" s="14">
        <v>64.638000000000005</v>
      </c>
      <c r="AQ817" s="14">
        <v>3.3109999999999999</v>
      </c>
      <c r="AR817" s="14">
        <v>0.91800000000000004</v>
      </c>
      <c r="AS817" s="14">
        <v>2.1240000000000001</v>
      </c>
      <c r="AT817" s="14">
        <v>17.858000000000001</v>
      </c>
      <c r="AU817" s="14">
        <v>3.774</v>
      </c>
      <c r="AV817" s="14">
        <v>10.874000000000001</v>
      </c>
      <c r="AW817" s="14">
        <v>536.24099999999999</v>
      </c>
      <c r="AX817" s="14">
        <v>340.77699999999999</v>
      </c>
      <c r="AY817" s="14">
        <v>439.57</v>
      </c>
      <c r="AZ817" s="14">
        <v>5.3620000000000001</v>
      </c>
      <c r="BA817" s="14">
        <v>3.4079999999999999</v>
      </c>
      <c r="BB817" s="14">
        <v>4.3959999999999999</v>
      </c>
      <c r="BC817" s="14">
        <v>13.159000000000001</v>
      </c>
      <c r="BD817" s="14">
        <v>4.7850000000000001</v>
      </c>
      <c r="BE817" s="14">
        <v>10.021000000000001</v>
      </c>
      <c r="BF817" s="14">
        <v>13.106999999999999</v>
      </c>
      <c r="BG817" s="14">
        <v>23.510999999999999</v>
      </c>
      <c r="BH817" s="15">
        <v>4.1437681840891063</v>
      </c>
    </row>
    <row r="818" spans="1:60" ht="15.75" x14ac:dyDescent="0.25">
      <c r="A818" s="21">
        <v>2022</v>
      </c>
      <c r="B818" t="s">
        <v>22</v>
      </c>
      <c r="C818" s="14">
        <v>20.574000000000002</v>
      </c>
      <c r="D818" s="14">
        <v>3.5539999999999998</v>
      </c>
      <c r="E818" s="14">
        <v>11.839</v>
      </c>
      <c r="F818" s="14">
        <v>10.486000000000001</v>
      </c>
      <c r="G818" s="14">
        <v>19.82</v>
      </c>
      <c r="H818" s="14">
        <v>5.444</v>
      </c>
      <c r="I818" s="14">
        <v>4.09</v>
      </c>
      <c r="J818" s="14">
        <v>4.7489999999999997</v>
      </c>
      <c r="K818" s="14">
        <v>6.3630000000000004</v>
      </c>
      <c r="L818" s="14">
        <v>3.956</v>
      </c>
      <c r="M818" s="14">
        <v>5.1280000000000001</v>
      </c>
      <c r="N818" s="14">
        <v>49.792999999999999</v>
      </c>
      <c r="O818" s="14">
        <v>114.042</v>
      </c>
      <c r="P818" s="14">
        <v>21.053999999999998</v>
      </c>
      <c r="Q818" s="14">
        <v>66.316999999999993</v>
      </c>
      <c r="R818" s="14">
        <v>93.751000000000005</v>
      </c>
      <c r="S818" s="14">
        <v>89.983999999999995</v>
      </c>
      <c r="T818" s="14">
        <v>91.817999999999998</v>
      </c>
      <c r="U818" s="14">
        <v>28.564</v>
      </c>
      <c r="V818" s="14">
        <v>32.453000000000003</v>
      </c>
      <c r="W818" s="14">
        <v>30.56</v>
      </c>
      <c r="X818" s="14">
        <v>43.552</v>
      </c>
      <c r="Y818" s="14">
        <v>3.956</v>
      </c>
      <c r="Z818" s="14">
        <v>23.23</v>
      </c>
      <c r="AA818" s="14">
        <v>145.57499999999999</v>
      </c>
      <c r="AB818" s="14">
        <v>112.983</v>
      </c>
      <c r="AC818" s="14">
        <v>128.84800000000001</v>
      </c>
      <c r="AD818" s="14">
        <v>578.83699999999999</v>
      </c>
      <c r="AE818" s="14">
        <v>493.63900000000001</v>
      </c>
      <c r="AF818" s="14">
        <v>535.14400000000001</v>
      </c>
      <c r="AG818" s="14">
        <v>13.363</v>
      </c>
      <c r="AH818" s="19">
        <v>14.994485580631901</v>
      </c>
      <c r="AI818" s="19">
        <v>5.1354677127219404</v>
      </c>
      <c r="AJ818" s="19">
        <v>10.0677500355332</v>
      </c>
      <c r="AK818" s="14">
        <v>15.696</v>
      </c>
      <c r="AL818" s="14">
        <v>3.2189999999999999</v>
      </c>
      <c r="AM818" s="14">
        <v>9.2919999999999998</v>
      </c>
      <c r="AN818" s="14">
        <v>108.669</v>
      </c>
      <c r="AO818" s="14">
        <v>71.477999999999994</v>
      </c>
      <c r="AP818" s="14">
        <v>89.581000000000003</v>
      </c>
      <c r="AQ818" s="14">
        <v>2.9689999999999999</v>
      </c>
      <c r="AR818" s="14">
        <v>1.341</v>
      </c>
      <c r="AS818" s="14">
        <v>2.1339999999999999</v>
      </c>
      <c r="AT818" s="14">
        <v>3.8889999999999998</v>
      </c>
      <c r="AU818" s="14">
        <v>1.1399999999999999</v>
      </c>
      <c r="AV818" s="14">
        <v>2.4780000000000002</v>
      </c>
      <c r="AW818" s="14">
        <v>811.447</v>
      </c>
      <c r="AX818" s="14">
        <v>593.41300000000001</v>
      </c>
      <c r="AY818" s="14">
        <v>699.57600000000002</v>
      </c>
      <c r="AZ818" s="14">
        <v>8.1140000000000008</v>
      </c>
      <c r="BA818" s="14">
        <v>5.9340000000000002</v>
      </c>
      <c r="BB818" s="14">
        <v>6.9960000000000004</v>
      </c>
      <c r="BC818" s="14">
        <v>12.792999999999999</v>
      </c>
      <c r="BD818" s="14">
        <v>2.476</v>
      </c>
      <c r="BE818" s="14">
        <v>11.218</v>
      </c>
      <c r="BF818" s="14">
        <v>13.948</v>
      </c>
      <c r="BG818" s="14">
        <v>37.228000000000002</v>
      </c>
      <c r="BH818" s="15">
        <v>6.9740891492107613</v>
      </c>
    </row>
    <row r="819" spans="1:60" ht="15.75" x14ac:dyDescent="0.25">
      <c r="A819" s="21">
        <v>2022</v>
      </c>
      <c r="B819" t="s">
        <v>23</v>
      </c>
      <c r="C819" s="14">
        <v>28.558</v>
      </c>
      <c r="D819" s="14">
        <v>5.0819999999999999</v>
      </c>
      <c r="E819" s="14">
        <v>16.707000000000001</v>
      </c>
      <c r="F819" s="14">
        <v>9.9670000000000005</v>
      </c>
      <c r="G819" s="14">
        <v>20.148</v>
      </c>
      <c r="H819" s="14">
        <v>6.2809999999999997</v>
      </c>
      <c r="I819" s="14">
        <v>4.8280000000000003</v>
      </c>
      <c r="J819" s="14">
        <v>5.548</v>
      </c>
      <c r="K819" s="14">
        <v>11.526999999999999</v>
      </c>
      <c r="L819" s="14">
        <v>5.2089999999999996</v>
      </c>
      <c r="M819" s="14">
        <v>8.3369999999999997</v>
      </c>
      <c r="N819" s="14">
        <v>53.588000000000001</v>
      </c>
      <c r="O819" s="14">
        <v>108.14400000000001</v>
      </c>
      <c r="P819" s="14">
        <v>19.818999999999999</v>
      </c>
      <c r="Q819" s="14">
        <v>63.588999999999999</v>
      </c>
      <c r="R819" s="14">
        <v>57.634</v>
      </c>
      <c r="S819" s="14">
        <v>50.436999999999998</v>
      </c>
      <c r="T819" s="14">
        <v>54.000999999999998</v>
      </c>
      <c r="U819" s="14">
        <v>17.614000000000001</v>
      </c>
      <c r="V819" s="14">
        <v>18.992999999999999</v>
      </c>
      <c r="W819" s="14">
        <v>18.309999999999999</v>
      </c>
      <c r="X819" s="14">
        <v>29.853000000000002</v>
      </c>
      <c r="Y819" s="14">
        <v>2.859</v>
      </c>
      <c r="Z819" s="14">
        <v>16.257999999999999</v>
      </c>
      <c r="AA819" s="14">
        <v>125.629</v>
      </c>
      <c r="AB819" s="14">
        <v>89.694000000000003</v>
      </c>
      <c r="AC819" s="14">
        <v>107.489</v>
      </c>
      <c r="AD819" s="14">
        <v>446.88799999999998</v>
      </c>
      <c r="AE819" s="14">
        <v>364.685</v>
      </c>
      <c r="AF819" s="14">
        <v>405.39100000000002</v>
      </c>
      <c r="AG819" s="14">
        <v>15.153</v>
      </c>
      <c r="AH819" s="19">
        <v>6.80363424397832</v>
      </c>
      <c r="AI819" s="19">
        <v>2.64565262581023</v>
      </c>
      <c r="AJ819" s="19">
        <v>4.7530421799874603</v>
      </c>
      <c r="AK819" s="14">
        <v>9.3249999999999993</v>
      </c>
      <c r="AL819" s="14">
        <v>1.9690000000000001</v>
      </c>
      <c r="AM819" s="14">
        <v>5.6120000000000001</v>
      </c>
      <c r="AN819" s="14">
        <v>97.33</v>
      </c>
      <c r="AO819" s="14">
        <v>71.019000000000005</v>
      </c>
      <c r="AP819" s="14">
        <v>84.08</v>
      </c>
      <c r="AQ819" s="14">
        <v>6.0869999999999997</v>
      </c>
      <c r="AR819" s="14">
        <v>1.3340000000000001</v>
      </c>
      <c r="AS819" s="14">
        <v>3.6880000000000002</v>
      </c>
      <c r="AT819" s="14">
        <v>4.7919999999999998</v>
      </c>
      <c r="AU819" s="14">
        <v>1.3340000000000001</v>
      </c>
      <c r="AV819" s="14">
        <v>3.0459999999999998</v>
      </c>
      <c r="AW819" s="14">
        <v>660.78099999999995</v>
      </c>
      <c r="AX819" s="14">
        <v>461.303</v>
      </c>
      <c r="AY819" s="14">
        <v>560.14599999999996</v>
      </c>
      <c r="AZ819" s="14">
        <v>6.6079999999999997</v>
      </c>
      <c r="BA819" s="14">
        <v>4.6130000000000004</v>
      </c>
      <c r="BB819" s="14">
        <v>5.601</v>
      </c>
      <c r="BC819" s="14">
        <v>18.274999999999999</v>
      </c>
      <c r="BD819" s="14">
        <v>0.83099999999999996</v>
      </c>
      <c r="BE819" s="14">
        <v>10.122999999999999</v>
      </c>
      <c r="BF819" s="14">
        <v>14.034000000000001</v>
      </c>
      <c r="BG819" s="14">
        <v>20.451000000000001</v>
      </c>
      <c r="BH819" s="15">
        <v>6.4420471394243055</v>
      </c>
    </row>
    <row r="820" spans="1:60" ht="15.75" x14ac:dyDescent="0.25">
      <c r="A820" s="21">
        <v>2022</v>
      </c>
      <c r="B820" t="s">
        <v>24</v>
      </c>
      <c r="C820" s="14">
        <v>20.622</v>
      </c>
      <c r="D820" s="14">
        <v>6.1890000000000001</v>
      </c>
      <c r="E820" s="14">
        <v>13.436999999999999</v>
      </c>
      <c r="F820" s="14">
        <v>12.472</v>
      </c>
      <c r="G820" s="14">
        <v>25.611000000000001</v>
      </c>
      <c r="H820" s="14">
        <v>8.5489999999999995</v>
      </c>
      <c r="I820" s="14">
        <v>6.7160000000000002</v>
      </c>
      <c r="J820" s="14">
        <v>7.6360000000000001</v>
      </c>
      <c r="K820" s="14">
        <v>11.159000000000001</v>
      </c>
      <c r="L820" s="14">
        <v>5.7279999999999998</v>
      </c>
      <c r="M820" s="14">
        <v>8.4559999999999995</v>
      </c>
      <c r="N820" s="14">
        <v>47.067</v>
      </c>
      <c r="O820" s="14">
        <v>164.58500000000001</v>
      </c>
      <c r="P820" s="14">
        <v>31.076000000000001</v>
      </c>
      <c r="Q820" s="14">
        <v>98.322000000000003</v>
      </c>
      <c r="R820" s="14">
        <v>52.533999999999999</v>
      </c>
      <c r="S820" s="14">
        <v>54.186</v>
      </c>
      <c r="T820" s="14">
        <v>53.356000000000002</v>
      </c>
      <c r="U820" s="14">
        <v>19.056000000000001</v>
      </c>
      <c r="V820" s="14">
        <v>19.818000000000001</v>
      </c>
      <c r="W820" s="14">
        <v>19.468</v>
      </c>
      <c r="X820" s="14">
        <v>90.710999999999999</v>
      </c>
      <c r="Y820" s="14">
        <v>9.02</v>
      </c>
      <c r="Z820" s="14">
        <v>50.177</v>
      </c>
      <c r="AA820" s="14">
        <v>162.49700000000001</v>
      </c>
      <c r="AB820" s="14">
        <v>111.59699999999999</v>
      </c>
      <c r="AC820" s="14">
        <v>137.19200000000001</v>
      </c>
      <c r="AD820" s="14">
        <v>528.53899999999999</v>
      </c>
      <c r="AE820" s="14">
        <v>431.37799999999999</v>
      </c>
      <c r="AF820" s="14">
        <v>480.33699999999999</v>
      </c>
      <c r="AG820" s="14">
        <v>13.182</v>
      </c>
      <c r="AH820" s="19">
        <v>13.633817763759099</v>
      </c>
      <c r="AI820" s="19">
        <v>3.1119686313561998</v>
      </c>
      <c r="AJ820" s="19">
        <v>8.5153730868795101</v>
      </c>
      <c r="AK820" s="14">
        <v>15.597</v>
      </c>
      <c r="AL820" s="14">
        <v>2.5680000000000001</v>
      </c>
      <c r="AM820" s="14">
        <v>9.1440000000000001</v>
      </c>
      <c r="AN820" s="14">
        <v>146.76900000000001</v>
      </c>
      <c r="AO820" s="14">
        <v>102.77500000000001</v>
      </c>
      <c r="AP820" s="14">
        <v>124.902</v>
      </c>
      <c r="AQ820" s="14">
        <v>8.4190000000000005</v>
      </c>
      <c r="AR820" s="14">
        <v>1.778</v>
      </c>
      <c r="AS820" s="14">
        <v>5.1130000000000004</v>
      </c>
      <c r="AT820" s="14">
        <v>5.6779999999999999</v>
      </c>
      <c r="AU820" s="14">
        <v>1.778</v>
      </c>
      <c r="AV820" s="14">
        <v>3.7360000000000002</v>
      </c>
      <c r="AW820" s="14">
        <v>848.70399999999995</v>
      </c>
      <c r="AX820" s="14">
        <v>573.06399999999996</v>
      </c>
      <c r="AY820" s="14">
        <v>711.88699999999994</v>
      </c>
      <c r="AZ820" s="14">
        <v>8.4870000000000001</v>
      </c>
      <c r="BA820" s="14">
        <v>5.7309999999999999</v>
      </c>
      <c r="BB820" s="14">
        <v>7.1189999999999998</v>
      </c>
      <c r="BC820" s="14">
        <v>10.752000000000001</v>
      </c>
      <c r="BD820" s="14">
        <v>1.3440000000000001</v>
      </c>
      <c r="BE820" s="14">
        <v>8.625</v>
      </c>
      <c r="BF820" s="14">
        <v>10.345000000000001</v>
      </c>
      <c r="BG820" s="14">
        <v>31.280999999999999</v>
      </c>
      <c r="BH820" s="15">
        <v>5.1613191527392983</v>
      </c>
    </row>
    <row r="821" spans="1:60" ht="15.75" x14ac:dyDescent="0.25">
      <c r="A821" s="21">
        <v>2022</v>
      </c>
      <c r="B821" t="s">
        <v>25</v>
      </c>
      <c r="C821" s="14">
        <v>21.728999999999999</v>
      </c>
      <c r="D821" s="14">
        <v>3.5979999999999999</v>
      </c>
      <c r="E821" s="14">
        <v>12.462999999999999</v>
      </c>
      <c r="F821" s="14">
        <v>7.5049999999999999</v>
      </c>
      <c r="G821" s="14">
        <v>17.094999999999999</v>
      </c>
      <c r="H821" s="14">
        <v>4.8470000000000004</v>
      </c>
      <c r="I821" s="14">
        <v>4.0780000000000003</v>
      </c>
      <c r="J821" s="14">
        <v>4.4539999999999997</v>
      </c>
      <c r="K821" s="14">
        <v>4.0110000000000001</v>
      </c>
      <c r="L821" s="14">
        <v>3.278</v>
      </c>
      <c r="M821" s="14">
        <v>3.637</v>
      </c>
      <c r="N821" s="14">
        <v>38.718000000000004</v>
      </c>
      <c r="O821" s="14">
        <v>93.769000000000005</v>
      </c>
      <c r="P821" s="14">
        <v>18.791</v>
      </c>
      <c r="Q821" s="14">
        <v>55.491999999999997</v>
      </c>
      <c r="R821" s="14">
        <v>110.149</v>
      </c>
      <c r="S821" s="14">
        <v>116.42100000000001</v>
      </c>
      <c r="T821" s="14">
        <v>113.395</v>
      </c>
      <c r="U821" s="14">
        <v>29.334</v>
      </c>
      <c r="V821" s="14">
        <v>25.747</v>
      </c>
      <c r="W821" s="14">
        <v>27.501000000000001</v>
      </c>
      <c r="X821" s="14">
        <v>23.568000000000001</v>
      </c>
      <c r="Y821" s="14">
        <v>3.1179999999999999</v>
      </c>
      <c r="Z821" s="14">
        <v>13.117000000000001</v>
      </c>
      <c r="AA821" s="14">
        <v>140.904</v>
      </c>
      <c r="AB821" s="14">
        <v>101.629</v>
      </c>
      <c r="AC821" s="14">
        <v>120.83199999999999</v>
      </c>
      <c r="AD821" s="14">
        <v>511.79899999999998</v>
      </c>
      <c r="AE821" s="14">
        <v>435.54</v>
      </c>
      <c r="AF821" s="14">
        <v>472.90899999999999</v>
      </c>
      <c r="AG821" s="14">
        <v>10.029</v>
      </c>
      <c r="AH821" s="19">
        <v>11.532315194649</v>
      </c>
      <c r="AI821" s="19">
        <v>4.2634024794054</v>
      </c>
      <c r="AJ821" s="19">
        <v>7.9094217740478898</v>
      </c>
      <c r="AK821" s="14">
        <v>10.112</v>
      </c>
      <c r="AL821" s="14">
        <v>2.7989999999999999</v>
      </c>
      <c r="AM821" s="14">
        <v>6.375</v>
      </c>
      <c r="AN821" s="14">
        <v>76.887</v>
      </c>
      <c r="AO821" s="14">
        <v>53.732999999999997</v>
      </c>
      <c r="AP821" s="14">
        <v>65.054000000000002</v>
      </c>
      <c r="AQ821" s="14">
        <v>4.2619999999999996</v>
      </c>
      <c r="AR821" s="14">
        <v>0.56000000000000005</v>
      </c>
      <c r="AS821" s="14">
        <v>2.37</v>
      </c>
      <c r="AT821" s="14">
        <v>6.6020000000000003</v>
      </c>
      <c r="AU821" s="14">
        <v>1.0389999999999999</v>
      </c>
      <c r="AV821" s="14">
        <v>3.7589999999999999</v>
      </c>
      <c r="AW821" s="14">
        <v>703.09699999999998</v>
      </c>
      <c r="AX821" s="14">
        <v>525.495</v>
      </c>
      <c r="AY821" s="14">
        <v>612.45699999999999</v>
      </c>
      <c r="AZ821" s="14">
        <v>7.0309999999999997</v>
      </c>
      <c r="BA821" s="14">
        <v>5.2549999999999999</v>
      </c>
      <c r="BB821" s="14">
        <v>6.125</v>
      </c>
      <c r="BC821" s="14">
        <v>16.369</v>
      </c>
      <c r="BD821" s="14">
        <v>4.96</v>
      </c>
      <c r="BE821" s="14">
        <v>11.099</v>
      </c>
      <c r="BF821" s="14">
        <v>13.707000000000001</v>
      </c>
      <c r="BG821" s="14">
        <v>34.774999999999999</v>
      </c>
      <c r="BH821" s="15">
        <v>6.9549090066071635</v>
      </c>
    </row>
    <row r="822" spans="1:60" ht="15.75" x14ac:dyDescent="0.25">
      <c r="A822" s="21">
        <v>2022</v>
      </c>
      <c r="B822" t="s">
        <v>26</v>
      </c>
      <c r="C822" s="14">
        <v>16.616</v>
      </c>
      <c r="D822" s="14">
        <v>4.6020000000000003</v>
      </c>
      <c r="E822" s="14">
        <v>10.54</v>
      </c>
      <c r="F822" s="14">
        <v>11.212</v>
      </c>
      <c r="G822" s="14">
        <v>23.329000000000001</v>
      </c>
      <c r="H822" s="14">
        <v>7.81</v>
      </c>
      <c r="I822" s="14">
        <v>5.2510000000000003</v>
      </c>
      <c r="J822" s="14">
        <v>6.516</v>
      </c>
      <c r="K822" s="14">
        <v>7.4219999999999997</v>
      </c>
      <c r="L822" s="14">
        <v>3.952</v>
      </c>
      <c r="M822" s="14">
        <v>5.6669999999999998</v>
      </c>
      <c r="N822" s="14">
        <v>38.505000000000003</v>
      </c>
      <c r="O822" s="14">
        <v>75.103999999999999</v>
      </c>
      <c r="P822" s="14">
        <v>20.68</v>
      </c>
      <c r="Q822" s="14">
        <v>47.582000000000001</v>
      </c>
      <c r="R822" s="14">
        <v>85.96</v>
      </c>
      <c r="S822" s="14">
        <v>79.31</v>
      </c>
      <c r="T822" s="14">
        <v>82.596999999999994</v>
      </c>
      <c r="U822" s="14">
        <v>21.712</v>
      </c>
      <c r="V822" s="14">
        <v>21.978999999999999</v>
      </c>
      <c r="W822" s="14">
        <v>21.847000000000001</v>
      </c>
      <c r="X822" s="14">
        <v>18.001000000000001</v>
      </c>
      <c r="Y822" s="14">
        <v>2.8690000000000002</v>
      </c>
      <c r="Z822" s="14">
        <v>10.349</v>
      </c>
      <c r="AA822" s="14">
        <v>142.73099999999999</v>
      </c>
      <c r="AB822" s="14">
        <v>98.311999999999998</v>
      </c>
      <c r="AC822" s="14">
        <v>120.32299999999999</v>
      </c>
      <c r="AD822" s="14">
        <v>497.53899999999999</v>
      </c>
      <c r="AE822" s="14">
        <v>417.17599999999999</v>
      </c>
      <c r="AF822" s="14">
        <v>456.98099999999999</v>
      </c>
      <c r="AG822" s="14">
        <v>10.856</v>
      </c>
      <c r="AH822" s="19">
        <v>7.9805912021962602</v>
      </c>
      <c r="AI822" s="19">
        <v>2.8021685487898802</v>
      </c>
      <c r="AJ822" s="19">
        <v>5.4330506254900897</v>
      </c>
      <c r="AK822" s="14">
        <v>10.025</v>
      </c>
      <c r="AL822" s="14">
        <v>1.9490000000000001</v>
      </c>
      <c r="AM822" s="14">
        <v>5.9409999999999998</v>
      </c>
      <c r="AN822" s="14">
        <v>109.499</v>
      </c>
      <c r="AO822" s="14">
        <v>78.173000000000002</v>
      </c>
      <c r="AP822" s="14">
        <v>93.656999999999996</v>
      </c>
      <c r="AQ822" s="14">
        <v>4.32</v>
      </c>
      <c r="AR822" s="14">
        <v>1.9490000000000001</v>
      </c>
      <c r="AS822" s="14">
        <v>3.121</v>
      </c>
      <c r="AT822" s="14">
        <v>7.976</v>
      </c>
      <c r="AU822" s="14">
        <v>1.57</v>
      </c>
      <c r="AV822" s="14">
        <v>4.7359999999999998</v>
      </c>
      <c r="AW822" s="14">
        <v>693.16399999999999</v>
      </c>
      <c r="AX822" s="14">
        <v>527.34400000000005</v>
      </c>
      <c r="AY822" s="14">
        <v>609.39</v>
      </c>
      <c r="AZ822" s="14">
        <v>6.9320000000000004</v>
      </c>
      <c r="BA822" s="14">
        <v>5.2729999999999997</v>
      </c>
      <c r="BB822" s="14">
        <v>6.0940000000000003</v>
      </c>
      <c r="BC822" s="14">
        <v>8.7449999999999992</v>
      </c>
      <c r="BD822" s="14">
        <v>1.458</v>
      </c>
      <c r="BE822" s="14">
        <v>12.688000000000001</v>
      </c>
      <c r="BF822" s="14">
        <v>16.263999999999999</v>
      </c>
      <c r="BG822" s="14">
        <v>43.832000000000001</v>
      </c>
      <c r="BH822" s="15">
        <v>8.8356749025307408</v>
      </c>
    </row>
    <row r="823" spans="1:60" ht="15.75" x14ac:dyDescent="0.25">
      <c r="A823" s="21">
        <v>2022</v>
      </c>
      <c r="B823" t="s">
        <v>27</v>
      </c>
      <c r="C823" s="14">
        <v>13.468</v>
      </c>
      <c r="D823" s="14">
        <v>3.0579999999999998</v>
      </c>
      <c r="E823" s="14">
        <v>8.1</v>
      </c>
      <c r="F823" s="14">
        <v>8.2430000000000003</v>
      </c>
      <c r="G823" s="14">
        <v>13.82</v>
      </c>
      <c r="H823" s="14">
        <v>6.0679999999999996</v>
      </c>
      <c r="I823" s="14">
        <v>4.4489999999999998</v>
      </c>
      <c r="J823" s="14">
        <v>5.2329999999999997</v>
      </c>
      <c r="K823" s="14">
        <v>2.6640000000000001</v>
      </c>
      <c r="L823" s="14">
        <v>3.3359999999999999</v>
      </c>
      <c r="M823" s="14">
        <v>3.0110000000000001</v>
      </c>
      <c r="N823" s="14">
        <v>29.844000000000001</v>
      </c>
      <c r="O823" s="14">
        <v>75.034999999999997</v>
      </c>
      <c r="P823" s="14">
        <v>19.879000000000001</v>
      </c>
      <c r="Q823" s="14">
        <v>46.594000000000001</v>
      </c>
      <c r="R823" s="14">
        <v>97.087000000000003</v>
      </c>
      <c r="S823" s="14">
        <v>94.67</v>
      </c>
      <c r="T823" s="14">
        <v>95.840999999999994</v>
      </c>
      <c r="U823" s="14">
        <v>19.091999999999999</v>
      </c>
      <c r="V823" s="14">
        <v>22.382000000000001</v>
      </c>
      <c r="W823" s="14">
        <v>20.788</v>
      </c>
      <c r="X823" s="14">
        <v>18.648</v>
      </c>
      <c r="Y823" s="14">
        <v>1.5289999999999999</v>
      </c>
      <c r="Z823" s="14">
        <v>9.8209999999999997</v>
      </c>
      <c r="AA823" s="14">
        <v>120.175</v>
      </c>
      <c r="AB823" s="14">
        <v>102.038</v>
      </c>
      <c r="AC823" s="14">
        <v>110.82299999999999</v>
      </c>
      <c r="AD823" s="14">
        <v>490.31900000000002</v>
      </c>
      <c r="AE823" s="14">
        <v>438.32</v>
      </c>
      <c r="AF823" s="14">
        <v>463.50599999999997</v>
      </c>
      <c r="AG823" s="14">
        <v>7.4</v>
      </c>
      <c r="AH823" s="19">
        <v>10.7349462258712</v>
      </c>
      <c r="AI823" s="19">
        <v>6.0725057182762203</v>
      </c>
      <c r="AJ823" s="19">
        <v>8.4247688203317797</v>
      </c>
      <c r="AK823" s="14">
        <v>7.6959999999999997</v>
      </c>
      <c r="AL823" s="14">
        <v>2.78</v>
      </c>
      <c r="AM823" s="14">
        <v>5.1609999999999996</v>
      </c>
      <c r="AN823" s="14">
        <v>69.114999999999995</v>
      </c>
      <c r="AO823" s="14">
        <v>46.432000000000002</v>
      </c>
      <c r="AP823" s="14">
        <v>57.418999999999997</v>
      </c>
      <c r="AQ823" s="14">
        <v>0.14799999999999999</v>
      </c>
      <c r="AR823" s="14">
        <v>0.13900000000000001</v>
      </c>
      <c r="AS823" s="14">
        <v>0.14299999999999999</v>
      </c>
      <c r="AT823" s="14">
        <v>0.74</v>
      </c>
      <c r="AU823" s="14">
        <v>0.27800000000000002</v>
      </c>
      <c r="AV823" s="14">
        <v>0.502</v>
      </c>
      <c r="AW823" s="14">
        <v>643.202</v>
      </c>
      <c r="AX823" s="14">
        <v>512.83299999999997</v>
      </c>
      <c r="AY823" s="14">
        <v>575.97699999999998</v>
      </c>
      <c r="AZ823" s="14">
        <v>6.4320000000000004</v>
      </c>
      <c r="BA823" s="14">
        <v>5.1280000000000001</v>
      </c>
      <c r="BB823" s="14">
        <v>5.76</v>
      </c>
      <c r="BC823" s="14">
        <v>18.736000000000001</v>
      </c>
      <c r="BD823" s="14">
        <v>1.629</v>
      </c>
      <c r="BE823" s="14">
        <v>12.363</v>
      </c>
      <c r="BF823" s="14">
        <v>15.071</v>
      </c>
      <c r="BG823" s="14">
        <v>81.741</v>
      </c>
      <c r="BH823" s="15">
        <v>6.9479922345969136</v>
      </c>
    </row>
    <row r="824" spans="1:60" ht="15.75" x14ac:dyDescent="0.25">
      <c r="A824" s="21">
        <v>2022</v>
      </c>
      <c r="B824" t="s">
        <v>36</v>
      </c>
      <c r="C824" s="14">
        <v>6.2880000000000003</v>
      </c>
      <c r="D824" s="14">
        <v>1.54</v>
      </c>
      <c r="E824" s="14">
        <v>3.8239999999999998</v>
      </c>
      <c r="F824" s="14">
        <v>14.223000000000001</v>
      </c>
      <c r="G824" s="14">
        <v>18.155000000000001</v>
      </c>
      <c r="H824" s="14">
        <v>6.4669999999999996</v>
      </c>
      <c r="I824" s="14">
        <v>6.87</v>
      </c>
      <c r="J824" s="14">
        <v>6.6760000000000002</v>
      </c>
      <c r="K824" s="14">
        <v>4.6520000000000001</v>
      </c>
      <c r="L824" s="14">
        <v>3.8620000000000001</v>
      </c>
      <c r="M824" s="14">
        <v>4.242</v>
      </c>
      <c r="N824" s="14">
        <v>51.411999999999999</v>
      </c>
      <c r="O824" s="14">
        <v>67.838999999999999</v>
      </c>
      <c r="P824" s="14">
        <v>14.286</v>
      </c>
      <c r="Q824" s="14">
        <v>40.045999999999999</v>
      </c>
      <c r="R824" s="14">
        <v>124.45699999999999</v>
      </c>
      <c r="S824" s="14">
        <v>130.18100000000001</v>
      </c>
      <c r="T824" s="14">
        <v>127.428</v>
      </c>
      <c r="U824" s="14">
        <v>24.742999999999999</v>
      </c>
      <c r="V824" s="14">
        <v>28.95</v>
      </c>
      <c r="W824" s="14">
        <v>26.927</v>
      </c>
      <c r="X824" s="14">
        <v>17.893000000000001</v>
      </c>
      <c r="Y824" s="14">
        <v>2.653</v>
      </c>
      <c r="Z824" s="14">
        <v>9.984</v>
      </c>
      <c r="AA824" s="14">
        <v>174.19900000000001</v>
      </c>
      <c r="AB824" s="14">
        <v>140.58199999999999</v>
      </c>
      <c r="AC824" s="14">
        <v>156.83799999999999</v>
      </c>
      <c r="AD824" s="14">
        <v>661.34199999999998</v>
      </c>
      <c r="AE824" s="14">
        <v>578.91</v>
      </c>
      <c r="AF824" s="14">
        <v>618.67200000000003</v>
      </c>
      <c r="AG824" s="14">
        <v>15.516</v>
      </c>
      <c r="AH824" s="19">
        <v>5.9762012724826601</v>
      </c>
      <c r="AI824" s="19">
        <v>1.56626065709855</v>
      </c>
      <c r="AJ824" s="19">
        <v>3.7694781250839702</v>
      </c>
      <c r="AK824" s="14">
        <v>5.5209999999999999</v>
      </c>
      <c r="AL824" s="14">
        <v>0.94799999999999995</v>
      </c>
      <c r="AM824" s="14">
        <v>3.1480000000000001</v>
      </c>
      <c r="AN824" s="14">
        <v>104.90300000000001</v>
      </c>
      <c r="AO824" s="14">
        <v>74.887</v>
      </c>
      <c r="AP824" s="14">
        <v>89.361999999999995</v>
      </c>
      <c r="AQ824" s="14">
        <v>3.4249999999999998</v>
      </c>
      <c r="AR824" s="14">
        <v>1.4930000000000001</v>
      </c>
      <c r="AS824" s="14">
        <v>2.4220000000000002</v>
      </c>
      <c r="AT824" s="14">
        <v>12.116</v>
      </c>
      <c r="AU824" s="14">
        <v>2.7480000000000002</v>
      </c>
      <c r="AV824" s="14">
        <v>7.2539999999999996</v>
      </c>
      <c r="AW824" s="14">
        <v>843.08100000000002</v>
      </c>
      <c r="AX824" s="14">
        <v>676.61099999999999</v>
      </c>
      <c r="AY824" s="14">
        <v>756.83299999999997</v>
      </c>
      <c r="AZ824" s="14">
        <v>8.4309999999999992</v>
      </c>
      <c r="BA824" s="14">
        <v>6.766</v>
      </c>
      <c r="BB824" s="14">
        <v>7.5679999999999996</v>
      </c>
      <c r="BC824" s="14">
        <v>15.61</v>
      </c>
      <c r="BD824" s="14">
        <v>6.3470000000000004</v>
      </c>
      <c r="BE824" s="14">
        <v>12.951000000000001</v>
      </c>
      <c r="BF824" s="14">
        <v>17.407</v>
      </c>
      <c r="BG824" s="14">
        <v>50.345999999999997</v>
      </c>
      <c r="BH824" s="15">
        <v>8.6766501703194301</v>
      </c>
    </row>
    <row r="825" spans="1:60" ht="15.75" x14ac:dyDescent="0.25">
      <c r="A825" s="21">
        <v>2022</v>
      </c>
      <c r="B825" t="s">
        <v>28</v>
      </c>
      <c r="C825" s="14">
        <v>11.076000000000001</v>
      </c>
      <c r="D825" s="14">
        <v>1.546</v>
      </c>
      <c r="E825" s="14">
        <v>6.2389999999999999</v>
      </c>
      <c r="F825" s="14">
        <v>12.115</v>
      </c>
      <c r="G825" s="14">
        <v>13.865</v>
      </c>
      <c r="H825" s="14">
        <v>4.3630000000000004</v>
      </c>
      <c r="I825" s="14">
        <v>4.6390000000000002</v>
      </c>
      <c r="J825" s="14">
        <v>4.5030000000000001</v>
      </c>
      <c r="K825" s="14">
        <v>3.44</v>
      </c>
      <c r="L825" s="14">
        <v>4.3949999999999996</v>
      </c>
      <c r="M825" s="14">
        <v>3.9249999999999998</v>
      </c>
      <c r="N825" s="14">
        <v>30.311</v>
      </c>
      <c r="O825" s="14">
        <v>70.817999999999998</v>
      </c>
      <c r="P825" s="14">
        <v>16.196999999999999</v>
      </c>
      <c r="Q825" s="14">
        <v>43.091999999999999</v>
      </c>
      <c r="R825" s="14">
        <v>49.756999999999998</v>
      </c>
      <c r="S825" s="14">
        <v>63.323</v>
      </c>
      <c r="T825" s="14">
        <v>56.643999999999998</v>
      </c>
      <c r="U825" s="14">
        <v>14.432</v>
      </c>
      <c r="V825" s="14">
        <v>14.976000000000001</v>
      </c>
      <c r="W825" s="14">
        <v>14.708</v>
      </c>
      <c r="X825" s="14">
        <v>3.6080000000000001</v>
      </c>
      <c r="Y825" s="14">
        <v>0.56999999999999995</v>
      </c>
      <c r="Z825" s="14">
        <v>2.0659999999999998</v>
      </c>
      <c r="AA825" s="14">
        <v>154.642</v>
      </c>
      <c r="AB825" s="14">
        <v>124.774</v>
      </c>
      <c r="AC825" s="14">
        <v>139.48099999999999</v>
      </c>
      <c r="AD825" s="14">
        <v>489.60300000000001</v>
      </c>
      <c r="AE825" s="14">
        <v>445.21600000000001</v>
      </c>
      <c r="AF825" s="14">
        <v>467.19499999999999</v>
      </c>
      <c r="AG825" s="14">
        <v>8.1389999999999993</v>
      </c>
      <c r="AH825" s="19">
        <v>28.1418731993971</v>
      </c>
      <c r="AI825" s="19">
        <v>4.6522105345634799</v>
      </c>
      <c r="AJ825" s="19">
        <v>16.5516508157427</v>
      </c>
      <c r="AK825" s="14">
        <v>25.591999999999999</v>
      </c>
      <c r="AL825" s="14">
        <v>4.9649999999999999</v>
      </c>
      <c r="AM825" s="14">
        <v>15.121</v>
      </c>
      <c r="AN825" s="14">
        <v>112.185</v>
      </c>
      <c r="AO825" s="14">
        <v>82.043000000000006</v>
      </c>
      <c r="AP825" s="14">
        <v>96.926000000000002</v>
      </c>
      <c r="AQ825" s="14">
        <v>1.762</v>
      </c>
      <c r="AR825" s="14">
        <v>1.0580000000000001</v>
      </c>
      <c r="AS825" s="14">
        <v>1.405</v>
      </c>
      <c r="AT825" s="14">
        <v>8.7260000000000009</v>
      </c>
      <c r="AU825" s="14">
        <v>1.6279999999999999</v>
      </c>
      <c r="AV825" s="14">
        <v>5.1230000000000002</v>
      </c>
      <c r="AW825" s="14">
        <v>692.66</v>
      </c>
      <c r="AX825" s="14">
        <v>565.51300000000003</v>
      </c>
      <c r="AY825" s="14">
        <v>628.28399999999999</v>
      </c>
      <c r="AZ825" s="14">
        <v>6.9269999999999996</v>
      </c>
      <c r="BA825" s="14">
        <v>5.6550000000000002</v>
      </c>
      <c r="BB825" s="14">
        <v>6.2830000000000004</v>
      </c>
      <c r="BC825" s="14">
        <v>21.76</v>
      </c>
      <c r="BD825" s="14">
        <v>12.275</v>
      </c>
      <c r="BE825" s="14">
        <v>14.74</v>
      </c>
      <c r="BF825" s="14">
        <v>18.702000000000002</v>
      </c>
      <c r="BG825" s="14">
        <v>33.331000000000003</v>
      </c>
      <c r="BH825" s="15">
        <v>6.369898526035108</v>
      </c>
    </row>
    <row r="826" spans="1:60" ht="15.75" x14ac:dyDescent="0.25">
      <c r="A826" s="21">
        <v>2022</v>
      </c>
      <c r="B826" t="s">
        <v>29</v>
      </c>
      <c r="C826" s="14">
        <v>10.061999999999999</v>
      </c>
      <c r="D826" s="14">
        <v>3.7530000000000001</v>
      </c>
      <c r="E826" s="14">
        <v>6.8360000000000003</v>
      </c>
      <c r="F826" s="14">
        <v>7.3620000000000001</v>
      </c>
      <c r="G826" s="14">
        <v>18.509</v>
      </c>
      <c r="H826" s="14">
        <v>5.89</v>
      </c>
      <c r="I826" s="14">
        <v>3.2839999999999998</v>
      </c>
      <c r="J826" s="14">
        <v>4.5579999999999998</v>
      </c>
      <c r="K826" s="14">
        <v>7.6079999999999997</v>
      </c>
      <c r="L826" s="14">
        <v>3.7530000000000001</v>
      </c>
      <c r="M826" s="14">
        <v>5.6369999999999996</v>
      </c>
      <c r="N826" s="14">
        <v>50.53</v>
      </c>
      <c r="O826" s="14">
        <v>213.50800000000001</v>
      </c>
      <c r="P826" s="14">
        <v>42.81</v>
      </c>
      <c r="Q826" s="14">
        <v>126.232</v>
      </c>
      <c r="R826" s="14">
        <v>75.954999999999998</v>
      </c>
      <c r="S826" s="14">
        <v>78.581999999999994</v>
      </c>
      <c r="T826" s="14">
        <v>77.298000000000002</v>
      </c>
      <c r="U826" s="14">
        <v>25.277000000000001</v>
      </c>
      <c r="V826" s="14">
        <v>25.451000000000001</v>
      </c>
      <c r="W826" s="14">
        <v>25.366</v>
      </c>
      <c r="X826" s="14">
        <v>133.50399999999999</v>
      </c>
      <c r="Y826" s="14">
        <v>17.358000000000001</v>
      </c>
      <c r="Z826" s="14">
        <v>74.12</v>
      </c>
      <c r="AA826" s="14">
        <v>130.43600000000001</v>
      </c>
      <c r="AB826" s="14">
        <v>106.027</v>
      </c>
      <c r="AC826" s="14">
        <v>117.956</v>
      </c>
      <c r="AD826" s="14">
        <v>543.09500000000003</v>
      </c>
      <c r="AE826" s="14">
        <v>483.45699999999999</v>
      </c>
      <c r="AF826" s="14">
        <v>512.72299999999996</v>
      </c>
      <c r="AG826" s="14">
        <v>13.252000000000001</v>
      </c>
      <c r="AH826" s="19">
        <v>13.1387416543059</v>
      </c>
      <c r="AI826" s="19">
        <v>4.8180166290402502</v>
      </c>
      <c r="AJ826" s="19">
        <v>8.9686562710741899</v>
      </c>
      <c r="AK826" s="14">
        <v>12.148</v>
      </c>
      <c r="AL826" s="14">
        <v>3.1669999999999998</v>
      </c>
      <c r="AM826" s="14">
        <v>7.556</v>
      </c>
      <c r="AN826" s="14">
        <v>109.57599999999999</v>
      </c>
      <c r="AO826" s="14">
        <v>79.521000000000001</v>
      </c>
      <c r="AP826" s="14">
        <v>94.209000000000003</v>
      </c>
      <c r="AQ826" s="14">
        <v>0.61399999999999999</v>
      </c>
      <c r="AR826" s="14">
        <v>0.35199999999999998</v>
      </c>
      <c r="AS826" s="14">
        <v>0.48</v>
      </c>
      <c r="AT826" s="14">
        <v>1.2270000000000001</v>
      </c>
      <c r="AU826" s="14">
        <v>0.11700000000000001</v>
      </c>
      <c r="AV826" s="14">
        <v>0.66</v>
      </c>
      <c r="AW826" s="14">
        <v>876.85500000000002</v>
      </c>
      <c r="AX826" s="14">
        <v>613.17700000000002</v>
      </c>
      <c r="AY826" s="14">
        <v>742.15899999999999</v>
      </c>
      <c r="AZ826" s="14">
        <v>8.7690000000000001</v>
      </c>
      <c r="BA826" s="14">
        <v>6.1319999999999997</v>
      </c>
      <c r="BB826" s="14">
        <v>7.4219999999999997</v>
      </c>
      <c r="BC826" s="14">
        <v>15.477</v>
      </c>
      <c r="BD826" s="14">
        <v>9.0289999999999999</v>
      </c>
      <c r="BE826" s="14">
        <v>11.565</v>
      </c>
      <c r="BF826" s="14">
        <v>14.132</v>
      </c>
      <c r="BG826" s="14">
        <v>22.18</v>
      </c>
      <c r="BH826" s="15">
        <v>3.9290240811153354</v>
      </c>
    </row>
    <row r="827" spans="1:60" ht="15.75" x14ac:dyDescent="0.25">
      <c r="A827" s="21">
        <v>2023</v>
      </c>
      <c r="B827" s="2" t="s">
        <v>2</v>
      </c>
      <c r="C827" s="17">
        <v>14.781000000000001</v>
      </c>
      <c r="D827" s="18">
        <v>3.573</v>
      </c>
      <c r="E827" s="3">
        <v>9.06</v>
      </c>
      <c r="F827" s="3">
        <v>11.206</v>
      </c>
      <c r="G827" s="3">
        <v>19.870999999999999</v>
      </c>
      <c r="H827" s="3">
        <v>6.6340000000000003</v>
      </c>
      <c r="I827" s="3">
        <v>5.593</v>
      </c>
      <c r="J827" s="3">
        <v>6.1020000000000003</v>
      </c>
      <c r="K827" s="3">
        <v>5.7690000000000001</v>
      </c>
      <c r="L827" s="3">
        <v>3.8849999999999998</v>
      </c>
      <c r="M827" s="3">
        <v>4.806</v>
      </c>
      <c r="N827" s="3">
        <v>41.622999999999998</v>
      </c>
      <c r="O827" s="3">
        <v>99.68</v>
      </c>
      <c r="P827" s="3">
        <v>21.422000000000001</v>
      </c>
      <c r="Q827" s="3">
        <v>59.722999999999999</v>
      </c>
      <c r="R827" s="3">
        <v>84.507999999999996</v>
      </c>
      <c r="S827" s="3">
        <v>82.995000000000005</v>
      </c>
      <c r="T827" s="3">
        <v>83.736000000000004</v>
      </c>
      <c r="U827" s="3">
        <v>19.574999999999999</v>
      </c>
      <c r="V827" s="3">
        <v>22.434999999999999</v>
      </c>
      <c r="W827" s="3">
        <v>21.036999999999999</v>
      </c>
      <c r="X827" s="3">
        <v>39.875999999999998</v>
      </c>
      <c r="Y827" s="3">
        <v>5.0540000000000003</v>
      </c>
      <c r="Z827" s="3">
        <v>22.1</v>
      </c>
      <c r="AA827" s="3">
        <v>121.09</v>
      </c>
      <c r="AB827" s="3">
        <v>95.259</v>
      </c>
      <c r="AC827" s="3">
        <v>107.895</v>
      </c>
      <c r="AD827" s="3">
        <v>505.15</v>
      </c>
      <c r="AE827" s="3">
        <v>441.46199999999999</v>
      </c>
      <c r="AF827" s="3">
        <v>472.65100000000001</v>
      </c>
      <c r="AG827" s="3">
        <v>11.273999999999999</v>
      </c>
      <c r="AH827" s="19">
        <v>12.405658559285699</v>
      </c>
      <c r="AI827" s="19">
        <v>4.3101259406149603</v>
      </c>
      <c r="AJ827" s="19">
        <v>8.3952388006764593</v>
      </c>
      <c r="AK827" s="3">
        <v>11.151999999999999</v>
      </c>
      <c r="AL827" s="3">
        <v>2.5939999999999999</v>
      </c>
      <c r="AM827" s="3">
        <v>6.782</v>
      </c>
      <c r="AN827" s="3">
        <v>70.813000000000002</v>
      </c>
      <c r="AO827" s="3">
        <v>53.497999999999998</v>
      </c>
      <c r="AP827" s="3">
        <v>61.981999999999999</v>
      </c>
      <c r="AQ827" s="3">
        <v>3.1179999999999999</v>
      </c>
      <c r="AR827" s="3">
        <v>1.1339999999999999</v>
      </c>
      <c r="AS827" s="3">
        <v>2.105</v>
      </c>
      <c r="AT827" s="3">
        <v>6.3769999999999998</v>
      </c>
      <c r="AU827" s="3">
        <v>1.224</v>
      </c>
      <c r="AV827" s="3">
        <v>3.7440000000000002</v>
      </c>
      <c r="AW827" s="3">
        <v>682.95500000000004</v>
      </c>
      <c r="AX827" s="3">
        <v>523.43499999999995</v>
      </c>
      <c r="AY827" s="3">
        <v>601.53899999999999</v>
      </c>
      <c r="AZ827" s="3">
        <v>6.83</v>
      </c>
      <c r="BA827" s="3">
        <v>5.234</v>
      </c>
      <c r="BB827" s="3">
        <v>6.0149999999999997</v>
      </c>
      <c r="BC827" s="3">
        <v>19.210999999999999</v>
      </c>
      <c r="BD827" s="3">
        <v>7.0650000000000004</v>
      </c>
      <c r="BE827" s="3">
        <v>13.427</v>
      </c>
      <c r="BF827" s="3">
        <v>16.056999999999999</v>
      </c>
      <c r="BG827" s="3">
        <v>34.584000000000003</v>
      </c>
      <c r="BH827" s="13">
        <v>8.3675665304444991</v>
      </c>
    </row>
    <row r="828" spans="1:60" ht="15.75" x14ac:dyDescent="0.25">
      <c r="A828" s="21">
        <v>2023</v>
      </c>
      <c r="B828" s="2" t="s">
        <v>3</v>
      </c>
      <c r="C828" s="17">
        <v>15.666</v>
      </c>
      <c r="D828" s="18">
        <v>3.1150000000000002</v>
      </c>
      <c r="E828" s="3">
        <v>9.266</v>
      </c>
      <c r="F828" s="3">
        <v>11.377000000000001</v>
      </c>
      <c r="G828" s="3">
        <v>19.568000000000001</v>
      </c>
      <c r="H828" s="3">
        <v>6.4829999999999997</v>
      </c>
      <c r="I828" s="3">
        <v>5.452</v>
      </c>
      <c r="J828" s="3">
        <v>5.9569999999999999</v>
      </c>
      <c r="K828" s="3">
        <v>7.1580000000000004</v>
      </c>
      <c r="L828" s="3">
        <v>5.452</v>
      </c>
      <c r="M828" s="3">
        <v>6.2880000000000003</v>
      </c>
      <c r="N828" s="3">
        <v>38.744999999999997</v>
      </c>
      <c r="O828" s="3">
        <v>79.277000000000001</v>
      </c>
      <c r="P828" s="3">
        <v>22.585999999999999</v>
      </c>
      <c r="Q828" s="3">
        <v>50.369</v>
      </c>
      <c r="R828" s="3">
        <v>51.996000000000002</v>
      </c>
      <c r="S828" s="3">
        <v>46.728999999999999</v>
      </c>
      <c r="T828" s="3">
        <v>49.31</v>
      </c>
      <c r="U828" s="3">
        <v>22.149000000000001</v>
      </c>
      <c r="V828" s="3">
        <v>19.471</v>
      </c>
      <c r="W828" s="3">
        <v>20.783000000000001</v>
      </c>
      <c r="X828" s="3">
        <v>13.911</v>
      </c>
      <c r="Y828" s="3">
        <v>1.8169999999999999</v>
      </c>
      <c r="Z828" s="3">
        <v>7.7439999999999998</v>
      </c>
      <c r="AA828" s="3">
        <v>70.768000000000001</v>
      </c>
      <c r="AB828" s="3">
        <v>44.781999999999996</v>
      </c>
      <c r="AC828" s="3">
        <v>57.518000000000001</v>
      </c>
      <c r="AD828" s="3">
        <v>407.45699999999999</v>
      </c>
      <c r="AE828" s="3">
        <v>344.88900000000001</v>
      </c>
      <c r="AF828" s="3">
        <v>375.61900000000003</v>
      </c>
      <c r="AG828" s="3">
        <v>9.3190000000000008</v>
      </c>
      <c r="AH828" s="19">
        <v>16.388546955008</v>
      </c>
      <c r="AI828" s="19">
        <v>7.0821793729662001</v>
      </c>
      <c r="AJ828" s="19">
        <v>11.7893899174927</v>
      </c>
      <c r="AK828" s="3">
        <v>14.586</v>
      </c>
      <c r="AL828" s="3">
        <v>5.3220000000000001</v>
      </c>
      <c r="AM828" s="3">
        <v>9.8620000000000001</v>
      </c>
      <c r="AN828" s="3">
        <v>61.854999999999997</v>
      </c>
      <c r="AO828" s="3">
        <v>48.027000000000001</v>
      </c>
      <c r="AP828" s="3">
        <v>54.804000000000002</v>
      </c>
      <c r="AQ828" s="3">
        <v>1.351</v>
      </c>
      <c r="AR828" s="3">
        <v>0.64900000000000002</v>
      </c>
      <c r="AS828" s="3">
        <v>0.99299999999999999</v>
      </c>
      <c r="AT828" s="3">
        <v>2.5659999999999998</v>
      </c>
      <c r="AU828" s="3">
        <v>0.51900000000000002</v>
      </c>
      <c r="AV828" s="3">
        <v>1.522</v>
      </c>
      <c r="AW828" s="3">
        <v>553.04499999999996</v>
      </c>
      <c r="AX828" s="3">
        <v>421.47300000000001</v>
      </c>
      <c r="AY828" s="3">
        <v>486.02100000000002</v>
      </c>
      <c r="AZ828" s="3">
        <v>5.53</v>
      </c>
      <c r="BA828" s="3">
        <v>4.2149999999999999</v>
      </c>
      <c r="BB828" s="3">
        <v>4.8600000000000003</v>
      </c>
      <c r="BC828" s="3">
        <v>20.34</v>
      </c>
      <c r="BD828" s="3">
        <v>1.5649999999999999</v>
      </c>
      <c r="BE828" s="3">
        <v>11.705</v>
      </c>
      <c r="BF828" s="3">
        <v>13.22</v>
      </c>
      <c r="BG828" s="3">
        <v>11.364000000000001</v>
      </c>
      <c r="BH828" s="13">
        <v>7.0836016515777116</v>
      </c>
    </row>
    <row r="829" spans="1:60" ht="15.75" x14ac:dyDescent="0.25">
      <c r="A829" s="21">
        <v>2023</v>
      </c>
      <c r="B829" s="2" t="s">
        <v>4</v>
      </c>
      <c r="C829" s="17">
        <v>8.9009999999999998</v>
      </c>
      <c r="D829" s="18">
        <v>2.0739999999999998</v>
      </c>
      <c r="E829" s="3">
        <v>5.5350000000000001</v>
      </c>
      <c r="F829" s="3">
        <v>13.247999999999999</v>
      </c>
      <c r="G829" s="3">
        <v>20.247</v>
      </c>
      <c r="H829" s="3">
        <v>8.5570000000000004</v>
      </c>
      <c r="I829" s="3">
        <v>6.3730000000000002</v>
      </c>
      <c r="J829" s="3">
        <v>7.48</v>
      </c>
      <c r="K829" s="3">
        <v>6.3440000000000003</v>
      </c>
      <c r="L829" s="3">
        <v>4.5519999999999996</v>
      </c>
      <c r="M829" s="3">
        <v>5.4610000000000003</v>
      </c>
      <c r="N829" s="3">
        <v>34.235999999999997</v>
      </c>
      <c r="O829" s="3">
        <v>139.959</v>
      </c>
      <c r="P829" s="3">
        <v>27.161999999999999</v>
      </c>
      <c r="Q829" s="3">
        <v>84.503</v>
      </c>
      <c r="R829" s="3">
        <v>70.668000000000006</v>
      </c>
      <c r="S829" s="3">
        <v>56.042999999999999</v>
      </c>
      <c r="T829" s="3">
        <v>63.457999999999998</v>
      </c>
      <c r="U829" s="3">
        <v>21.097000000000001</v>
      </c>
      <c r="V829" s="3">
        <v>22.204999999999998</v>
      </c>
      <c r="W829" s="3">
        <v>21.643000000000001</v>
      </c>
      <c r="X829" s="3">
        <v>70.962999999999994</v>
      </c>
      <c r="Y829" s="3">
        <v>9.2059999999999995</v>
      </c>
      <c r="Z829" s="3">
        <v>40.618000000000002</v>
      </c>
      <c r="AA829" s="3">
        <v>99.141999999999996</v>
      </c>
      <c r="AB829" s="3">
        <v>54.88</v>
      </c>
      <c r="AC829" s="3">
        <v>77.322000000000003</v>
      </c>
      <c r="AD829" s="3">
        <v>469.05500000000001</v>
      </c>
      <c r="AE829" s="3">
        <v>349.459</v>
      </c>
      <c r="AF829" s="3">
        <v>410.197</v>
      </c>
      <c r="AG829" s="3">
        <v>9.2449999999999992</v>
      </c>
      <c r="AH829" s="19">
        <v>7.5666707769569701</v>
      </c>
      <c r="AI829" s="19">
        <v>1.3407701383674799</v>
      </c>
      <c r="AJ829" s="19">
        <v>4.5490254976489499</v>
      </c>
      <c r="AK829" s="3">
        <v>8.1630000000000003</v>
      </c>
      <c r="AL829" s="3">
        <v>1.2649999999999999</v>
      </c>
      <c r="AM829" s="3">
        <v>4.7619999999999996</v>
      </c>
      <c r="AN829" s="3">
        <v>75.34</v>
      </c>
      <c r="AO829" s="3">
        <v>46.938000000000002</v>
      </c>
      <c r="AP829" s="3">
        <v>61.338999999999999</v>
      </c>
      <c r="AQ829" s="3">
        <v>10.032</v>
      </c>
      <c r="AR829" s="3">
        <v>2.9340000000000002</v>
      </c>
      <c r="AS829" s="3">
        <v>6.5330000000000004</v>
      </c>
      <c r="AT829" s="3">
        <v>13.032</v>
      </c>
      <c r="AU829" s="3">
        <v>3.3889999999999998</v>
      </c>
      <c r="AV829" s="3">
        <v>8.2780000000000005</v>
      </c>
      <c r="AW829" s="3">
        <v>690.99199999999996</v>
      </c>
      <c r="AX829" s="3">
        <v>426.69499999999999</v>
      </c>
      <c r="AY829" s="3">
        <v>560.95100000000002</v>
      </c>
      <c r="AZ829" s="3">
        <v>6.91</v>
      </c>
      <c r="BA829" s="3">
        <v>4.2670000000000003</v>
      </c>
      <c r="BB829" s="3">
        <v>5.61</v>
      </c>
      <c r="BC829" s="3">
        <v>7.2290000000000001</v>
      </c>
      <c r="BD829" s="3">
        <v>2.169</v>
      </c>
      <c r="BE829" s="3">
        <v>10.356</v>
      </c>
      <c r="BF829" s="3">
        <v>12.593999999999999</v>
      </c>
      <c r="BG829" s="3">
        <v>46.735999999999997</v>
      </c>
      <c r="BH829" s="13">
        <v>6.0510650858464112</v>
      </c>
    </row>
    <row r="830" spans="1:60" ht="15.75" x14ac:dyDescent="0.25">
      <c r="A830" s="21">
        <v>2023</v>
      </c>
      <c r="B830" s="2" t="s">
        <v>5</v>
      </c>
      <c r="C830" s="17">
        <v>5.6470000000000002</v>
      </c>
      <c r="D830" s="18">
        <v>1.8819999999999999</v>
      </c>
      <c r="E830" s="3">
        <v>3.8029999999999999</v>
      </c>
      <c r="F830" s="3">
        <v>8.3360000000000003</v>
      </c>
      <c r="G830" s="3">
        <v>20.641999999999999</v>
      </c>
      <c r="H830" s="3">
        <v>8.8089999999999993</v>
      </c>
      <c r="I830" s="3">
        <v>7.2930000000000001</v>
      </c>
      <c r="J830" s="3">
        <v>8.0670000000000002</v>
      </c>
      <c r="K830" s="3">
        <v>6.0990000000000002</v>
      </c>
      <c r="L830" s="3">
        <v>3.294</v>
      </c>
      <c r="M830" s="3">
        <v>4.7249999999999996</v>
      </c>
      <c r="N830" s="3">
        <v>49.906999999999996</v>
      </c>
      <c r="O830" s="3">
        <v>70.024000000000001</v>
      </c>
      <c r="P830" s="3">
        <v>16.939</v>
      </c>
      <c r="Q830" s="3">
        <v>44.021000000000001</v>
      </c>
      <c r="R830" s="3">
        <v>45.854999999999997</v>
      </c>
      <c r="S830" s="3">
        <v>41.17</v>
      </c>
      <c r="T830" s="3">
        <v>43.56</v>
      </c>
      <c r="U830" s="3">
        <v>14.231</v>
      </c>
      <c r="V830" s="3">
        <v>14.351000000000001</v>
      </c>
      <c r="W830" s="3">
        <v>14.29</v>
      </c>
      <c r="X830" s="3">
        <v>8.8089999999999993</v>
      </c>
      <c r="Y830" s="3">
        <v>1.647</v>
      </c>
      <c r="Z830" s="3">
        <v>5.3010000000000002</v>
      </c>
      <c r="AA830" s="3">
        <v>101.648</v>
      </c>
      <c r="AB830" s="3">
        <v>60.932000000000002</v>
      </c>
      <c r="AC830" s="3">
        <v>81.703999999999994</v>
      </c>
      <c r="AD830" s="3">
        <v>398.91199999999998</v>
      </c>
      <c r="AE830" s="3">
        <v>310.072</v>
      </c>
      <c r="AF830" s="3">
        <v>355.39499999999998</v>
      </c>
      <c r="AG830" s="3">
        <v>12.65</v>
      </c>
      <c r="AH830" s="19">
        <v>10.345273503168199</v>
      </c>
      <c r="AI830" s="19">
        <v>5.55887543949859</v>
      </c>
      <c r="AJ830" s="19">
        <v>8.0382082833736401</v>
      </c>
      <c r="AK830" s="3">
        <v>12.65</v>
      </c>
      <c r="AL830" s="3">
        <v>3.294</v>
      </c>
      <c r="AM830" s="3">
        <v>8.0670000000000002</v>
      </c>
      <c r="AN830" s="3">
        <v>64.828999999999994</v>
      </c>
      <c r="AO830" s="3">
        <v>53.404000000000003</v>
      </c>
      <c r="AP830" s="3">
        <v>59.232999999999997</v>
      </c>
      <c r="AQ830" s="3">
        <v>4.0659999999999998</v>
      </c>
      <c r="AR830" s="3">
        <v>2.117</v>
      </c>
      <c r="AS830" s="3">
        <v>3.1110000000000002</v>
      </c>
      <c r="AT830" s="3">
        <v>9.4870000000000001</v>
      </c>
      <c r="AU830" s="3">
        <v>0.70599999999999996</v>
      </c>
      <c r="AV830" s="3">
        <v>5.1859999999999999</v>
      </c>
      <c r="AW830" s="3">
        <v>537.60500000000002</v>
      </c>
      <c r="AX830" s="3">
        <v>385.82600000000002</v>
      </c>
      <c r="AY830" s="3">
        <v>463.25900000000001</v>
      </c>
      <c r="AZ830" s="3">
        <v>5.3760000000000003</v>
      </c>
      <c r="BA830" s="3">
        <v>3.8580000000000001</v>
      </c>
      <c r="BB830" s="3">
        <v>4.633</v>
      </c>
      <c r="BC830" s="3">
        <v>9.0690000000000008</v>
      </c>
      <c r="BD830" s="3">
        <v>0</v>
      </c>
      <c r="BE830" s="3">
        <v>13.369</v>
      </c>
      <c r="BF830" s="3">
        <v>15.548</v>
      </c>
      <c r="BG830" s="3">
        <v>39.612000000000002</v>
      </c>
      <c r="BH830" s="13">
        <v>8.8136264606852848</v>
      </c>
    </row>
    <row r="831" spans="1:60" ht="15.75" x14ac:dyDescent="0.25">
      <c r="A831" s="21">
        <v>2023</v>
      </c>
      <c r="B831" s="2" t="s">
        <v>6</v>
      </c>
      <c r="C831" s="17">
        <v>20.122</v>
      </c>
      <c r="D831" s="18">
        <v>3.5190000000000001</v>
      </c>
      <c r="E831" s="3">
        <v>11.680999999999999</v>
      </c>
      <c r="F831" s="3">
        <v>11.827</v>
      </c>
      <c r="G831" s="3">
        <v>10.087999999999999</v>
      </c>
      <c r="H831" s="3">
        <v>3.8530000000000002</v>
      </c>
      <c r="I831" s="3">
        <v>3.5190000000000001</v>
      </c>
      <c r="J831" s="3">
        <v>3.6829999999999998</v>
      </c>
      <c r="K831" s="3">
        <v>5.1379999999999999</v>
      </c>
      <c r="L831" s="3">
        <v>4.3470000000000004</v>
      </c>
      <c r="M831" s="3">
        <v>4.7350000000000003</v>
      </c>
      <c r="N831" s="3">
        <v>41.320999999999998</v>
      </c>
      <c r="O831" s="3">
        <v>94.403000000000006</v>
      </c>
      <c r="P831" s="3">
        <v>20.283999999999999</v>
      </c>
      <c r="Q831" s="3">
        <v>56.719000000000001</v>
      </c>
      <c r="R831" s="3">
        <v>78.989999999999995</v>
      </c>
      <c r="S831" s="3">
        <v>79.686000000000007</v>
      </c>
      <c r="T831" s="3">
        <v>79.343999999999994</v>
      </c>
      <c r="U831" s="3">
        <v>15.199</v>
      </c>
      <c r="V831" s="3">
        <v>12.419</v>
      </c>
      <c r="W831" s="3">
        <v>13.785</v>
      </c>
      <c r="X831" s="3">
        <v>21.620999999999999</v>
      </c>
      <c r="Y831" s="3">
        <v>3.726</v>
      </c>
      <c r="Z831" s="3">
        <v>12.522</v>
      </c>
      <c r="AA831" s="3">
        <v>135.29</v>
      </c>
      <c r="AB831" s="3">
        <v>100.17700000000001</v>
      </c>
      <c r="AC831" s="3">
        <v>117.438</v>
      </c>
      <c r="AD831" s="3">
        <v>490.21199999999999</v>
      </c>
      <c r="AE831" s="3">
        <v>405.46699999999998</v>
      </c>
      <c r="AF831" s="3">
        <v>447.23099999999999</v>
      </c>
      <c r="AG831" s="3">
        <v>11.131</v>
      </c>
      <c r="AH831" s="19">
        <v>16.008077922397799</v>
      </c>
      <c r="AI831" s="19">
        <v>7.51093780317587</v>
      </c>
      <c r="AJ831" s="19">
        <v>11.7944659124416</v>
      </c>
      <c r="AK831" s="3">
        <v>16.483000000000001</v>
      </c>
      <c r="AL831" s="3">
        <v>3.5190000000000001</v>
      </c>
      <c r="AM831" s="3">
        <v>9.8919999999999995</v>
      </c>
      <c r="AN831" s="3">
        <v>78.347999999999999</v>
      </c>
      <c r="AO831" s="3">
        <v>52.779000000000003</v>
      </c>
      <c r="AP831" s="3">
        <v>65.347999999999999</v>
      </c>
      <c r="AQ831" s="3">
        <v>1.7130000000000001</v>
      </c>
      <c r="AR831" s="3">
        <v>0.82799999999999996</v>
      </c>
      <c r="AS831" s="3">
        <v>1.2629999999999999</v>
      </c>
      <c r="AT831" s="3">
        <v>13.058</v>
      </c>
      <c r="AU831" s="3">
        <v>4.3470000000000004</v>
      </c>
      <c r="AV831" s="3">
        <v>8.6289999999999996</v>
      </c>
      <c r="AW831" s="3">
        <v>683.08600000000001</v>
      </c>
      <c r="AX831" s="3">
        <v>496.12299999999999</v>
      </c>
      <c r="AY831" s="3">
        <v>588.13599999999997</v>
      </c>
      <c r="AZ831" s="3">
        <v>6.8310000000000004</v>
      </c>
      <c r="BA831" s="3">
        <v>4.9610000000000003</v>
      </c>
      <c r="BB831" s="3">
        <v>5.8810000000000002</v>
      </c>
      <c r="BC831" s="3">
        <v>23.536999999999999</v>
      </c>
      <c r="BD831" s="3">
        <v>11.076000000000001</v>
      </c>
      <c r="BE831" s="3">
        <v>13.337</v>
      </c>
      <c r="BF831" s="3">
        <v>15.865</v>
      </c>
      <c r="BG831" s="3">
        <v>8.7170000000000005</v>
      </c>
      <c r="BH831" s="13">
        <v>7.9323570432357045</v>
      </c>
    </row>
    <row r="832" spans="1:60" ht="15.75" x14ac:dyDescent="0.25">
      <c r="A832" s="21">
        <v>2023</v>
      </c>
      <c r="B832" s="2" t="s">
        <v>33</v>
      </c>
      <c r="C832" s="17">
        <v>12.993</v>
      </c>
      <c r="D832" s="18">
        <v>3.67</v>
      </c>
      <c r="E832" s="3">
        <v>8.3209999999999997</v>
      </c>
      <c r="F832" s="3">
        <v>14.038</v>
      </c>
      <c r="G832" s="3">
        <v>26.010999999999999</v>
      </c>
      <c r="H832" s="3">
        <v>9.0050000000000008</v>
      </c>
      <c r="I832" s="3">
        <v>5.5949999999999998</v>
      </c>
      <c r="J832" s="3">
        <v>7.2960000000000003</v>
      </c>
      <c r="K832" s="3">
        <v>6.95</v>
      </c>
      <c r="L832" s="3">
        <v>3.49</v>
      </c>
      <c r="M832" s="3">
        <v>5.2160000000000002</v>
      </c>
      <c r="N832" s="3">
        <v>47.594999999999999</v>
      </c>
      <c r="O832" s="3">
        <v>70.89</v>
      </c>
      <c r="P832" s="3">
        <v>20.878</v>
      </c>
      <c r="Q832" s="3">
        <v>45.828000000000003</v>
      </c>
      <c r="R832" s="3">
        <v>84.971000000000004</v>
      </c>
      <c r="S832" s="3">
        <v>85.856999999999999</v>
      </c>
      <c r="T832" s="3">
        <v>85.415000000000006</v>
      </c>
      <c r="U832" s="3">
        <v>16.861000000000001</v>
      </c>
      <c r="V832" s="3">
        <v>19.253</v>
      </c>
      <c r="W832" s="3">
        <v>18.059999999999999</v>
      </c>
      <c r="X832" s="3">
        <v>7.5540000000000003</v>
      </c>
      <c r="Y832" s="3">
        <v>1.0229999999999999</v>
      </c>
      <c r="Z832" s="3">
        <v>4.2809999999999997</v>
      </c>
      <c r="AA832" s="3">
        <v>135.91800000000001</v>
      </c>
      <c r="AB832" s="3">
        <v>94.460999999999999</v>
      </c>
      <c r="AC832" s="3">
        <v>115.143</v>
      </c>
      <c r="AD832" s="3">
        <v>508.98200000000003</v>
      </c>
      <c r="AE832" s="3">
        <v>443.786</v>
      </c>
      <c r="AF832" s="3">
        <v>476.31099999999998</v>
      </c>
      <c r="AG832" s="3">
        <v>12.811999999999999</v>
      </c>
      <c r="AH832" s="19">
        <v>16.108665942642801</v>
      </c>
      <c r="AI832" s="19">
        <v>4.8821679718931801</v>
      </c>
      <c r="AJ832" s="19">
        <v>10.6160681268479</v>
      </c>
      <c r="AK832" s="3">
        <v>15.773</v>
      </c>
      <c r="AL832" s="3">
        <v>3.129</v>
      </c>
      <c r="AM832" s="3">
        <v>9.4369999999999994</v>
      </c>
      <c r="AN832" s="3">
        <v>67.808000000000007</v>
      </c>
      <c r="AO832" s="3">
        <v>55.533000000000001</v>
      </c>
      <c r="AP832" s="3">
        <v>61.686999999999998</v>
      </c>
      <c r="AQ832" s="3">
        <v>3.2029999999999998</v>
      </c>
      <c r="AR832" s="3">
        <v>1.5640000000000001</v>
      </c>
      <c r="AS832" s="3">
        <v>2.3820000000000001</v>
      </c>
      <c r="AT832" s="3">
        <v>3.5049999999999999</v>
      </c>
      <c r="AU832" s="3">
        <v>0.78200000000000003</v>
      </c>
      <c r="AV832" s="3">
        <v>2.141</v>
      </c>
      <c r="AW832" s="3">
        <v>653.60199999999998</v>
      </c>
      <c r="AX832" s="3">
        <v>524.89</v>
      </c>
      <c r="AY832" s="3">
        <v>589.13300000000004</v>
      </c>
      <c r="AZ832" s="3">
        <v>6.5359999999999996</v>
      </c>
      <c r="BA832" s="3">
        <v>5.2489999999999997</v>
      </c>
      <c r="BB832" s="3">
        <v>5.891</v>
      </c>
      <c r="BC832" s="3">
        <v>6.181</v>
      </c>
      <c r="BD832" s="3">
        <v>1.091</v>
      </c>
      <c r="BE832" s="3">
        <v>13.532999999999999</v>
      </c>
      <c r="BF832" s="3">
        <v>16.009</v>
      </c>
      <c r="BG832" s="3">
        <v>44.128</v>
      </c>
      <c r="BH832" s="13">
        <v>9.2669772002941908</v>
      </c>
    </row>
    <row r="833" spans="1:60" ht="15.75" x14ac:dyDescent="0.25">
      <c r="A833" s="21">
        <v>2023</v>
      </c>
      <c r="B833" s="2" t="s">
        <v>7</v>
      </c>
      <c r="C833" s="17">
        <v>13.869</v>
      </c>
      <c r="D833" s="18">
        <v>4.1829999999999998</v>
      </c>
      <c r="E833" s="3">
        <v>8.9779999999999998</v>
      </c>
      <c r="F833" s="3">
        <v>12.272</v>
      </c>
      <c r="G833" s="3">
        <v>24.966000000000001</v>
      </c>
      <c r="H833" s="3">
        <v>8.8019999999999996</v>
      </c>
      <c r="I833" s="3">
        <v>8.8889999999999993</v>
      </c>
      <c r="J833" s="3">
        <v>8.8460000000000001</v>
      </c>
      <c r="K833" s="3">
        <v>9.3350000000000009</v>
      </c>
      <c r="L833" s="3">
        <v>5.2290000000000001</v>
      </c>
      <c r="M833" s="3">
        <v>7.2619999999999996</v>
      </c>
      <c r="N833" s="3">
        <v>41.557000000000002</v>
      </c>
      <c r="O833" s="3">
        <v>238.44499999999999</v>
      </c>
      <c r="P833" s="3">
        <v>47.061999999999998</v>
      </c>
      <c r="Q833" s="3">
        <v>141.80000000000001</v>
      </c>
      <c r="R833" s="3">
        <v>88.283000000000001</v>
      </c>
      <c r="S833" s="3">
        <v>92.816000000000003</v>
      </c>
      <c r="T833" s="3">
        <v>90.572000000000003</v>
      </c>
      <c r="U833" s="3">
        <v>18.402999999999999</v>
      </c>
      <c r="V833" s="3">
        <v>24.838000000000001</v>
      </c>
      <c r="W833" s="3">
        <v>21.652999999999999</v>
      </c>
      <c r="X833" s="3">
        <v>161.364</v>
      </c>
      <c r="Y833" s="3">
        <v>25.623000000000001</v>
      </c>
      <c r="Z833" s="3">
        <v>92.816999999999993</v>
      </c>
      <c r="AA833" s="3">
        <v>122.69</v>
      </c>
      <c r="AB833" s="3">
        <v>65.885999999999996</v>
      </c>
      <c r="AC833" s="3">
        <v>94.004999999999995</v>
      </c>
      <c r="AD833" s="3">
        <v>548.63699999999994</v>
      </c>
      <c r="AE833" s="3">
        <v>454.66899999999998</v>
      </c>
      <c r="AF833" s="3">
        <v>501.185</v>
      </c>
      <c r="AG833" s="3">
        <v>12.002000000000001</v>
      </c>
      <c r="AH833" s="19">
        <v>5.4352890020809399</v>
      </c>
      <c r="AI833" s="19">
        <v>4.0138719414295796</v>
      </c>
      <c r="AJ833" s="19">
        <v>4.7364183204660604</v>
      </c>
      <c r="AK833" s="3">
        <v>10.669</v>
      </c>
      <c r="AL833" s="3">
        <v>2.6150000000000002</v>
      </c>
      <c r="AM833" s="3">
        <v>6.601</v>
      </c>
      <c r="AN833" s="3">
        <v>88.55</v>
      </c>
      <c r="AO833" s="3">
        <v>60.134</v>
      </c>
      <c r="AP833" s="3">
        <v>74.200999999999993</v>
      </c>
      <c r="AQ833" s="3">
        <v>4.2670000000000003</v>
      </c>
      <c r="AR833" s="3">
        <v>2.0920000000000001</v>
      </c>
      <c r="AS833" s="3">
        <v>3.169</v>
      </c>
      <c r="AT833" s="3">
        <v>9.0679999999999996</v>
      </c>
      <c r="AU833" s="3">
        <v>2.3530000000000002</v>
      </c>
      <c r="AV833" s="3">
        <v>5.6769999999999996</v>
      </c>
      <c r="AW833" s="3">
        <v>894.83600000000001</v>
      </c>
      <c r="AX833" s="3">
        <v>585.39599999999996</v>
      </c>
      <c r="AY833" s="3">
        <v>738.57399999999996</v>
      </c>
      <c r="AZ833" s="3">
        <v>8.9480000000000004</v>
      </c>
      <c r="BA833" s="3">
        <v>5.8540000000000001</v>
      </c>
      <c r="BB833" s="3">
        <v>7.3860000000000001</v>
      </c>
      <c r="BC833" s="3">
        <v>5.94</v>
      </c>
      <c r="BD833" s="3">
        <v>0</v>
      </c>
      <c r="BE833" s="3">
        <v>11.87</v>
      </c>
      <c r="BF833" s="3">
        <v>13.929</v>
      </c>
      <c r="BG833" s="3">
        <v>36.337000000000003</v>
      </c>
      <c r="BH833" s="13">
        <v>8.1153100775193803</v>
      </c>
    </row>
    <row r="834" spans="1:60" ht="15.75" x14ac:dyDescent="0.25">
      <c r="A834" s="21">
        <v>2023</v>
      </c>
      <c r="B834" s="2" t="s">
        <v>8</v>
      </c>
      <c r="C834" s="17">
        <v>8.1219999999999999</v>
      </c>
      <c r="D834" s="18">
        <v>1.48</v>
      </c>
      <c r="E834" s="3">
        <v>4.726</v>
      </c>
      <c r="F834" s="3">
        <v>17.056999999999999</v>
      </c>
      <c r="G834" s="3">
        <v>11.327999999999999</v>
      </c>
      <c r="H834" s="3">
        <v>3.6480000000000001</v>
      </c>
      <c r="I834" s="3">
        <v>3.6179999999999999</v>
      </c>
      <c r="J834" s="3">
        <v>3.6320000000000001</v>
      </c>
      <c r="K834" s="3">
        <v>2.9249999999999998</v>
      </c>
      <c r="L834" s="3">
        <v>2.5979999999999999</v>
      </c>
      <c r="M834" s="3">
        <v>2.758</v>
      </c>
      <c r="N834" s="3">
        <v>43.057000000000002</v>
      </c>
      <c r="O834" s="3">
        <v>51.139000000000003</v>
      </c>
      <c r="P834" s="3">
        <v>11.215</v>
      </c>
      <c r="Q834" s="3">
        <v>30.725000000000001</v>
      </c>
      <c r="R834" s="3">
        <v>68.277000000000001</v>
      </c>
      <c r="S834" s="3">
        <v>83.768000000000001</v>
      </c>
      <c r="T834" s="3">
        <v>76.197999999999993</v>
      </c>
      <c r="U834" s="3">
        <v>17.792000000000002</v>
      </c>
      <c r="V834" s="3">
        <v>18.515999999999998</v>
      </c>
      <c r="W834" s="3">
        <v>18.161999999999999</v>
      </c>
      <c r="X834" s="3">
        <v>16.14</v>
      </c>
      <c r="Y834" s="3">
        <v>1.9730000000000001</v>
      </c>
      <c r="Z834" s="3">
        <v>8.8960000000000008</v>
      </c>
      <c r="AA834" s="3">
        <v>103.758</v>
      </c>
      <c r="AB834" s="3">
        <v>82.518000000000001</v>
      </c>
      <c r="AC834" s="3">
        <v>92.897000000000006</v>
      </c>
      <c r="AD834" s="3">
        <v>432.16800000000001</v>
      </c>
      <c r="AE834" s="3">
        <v>374.40699999999998</v>
      </c>
      <c r="AF834" s="3">
        <v>402.66699999999997</v>
      </c>
      <c r="AG834" s="3">
        <v>9.1199999999999992</v>
      </c>
      <c r="AH834" s="19">
        <v>7.0284922127080698</v>
      </c>
      <c r="AI834" s="19">
        <v>2.36985831893189</v>
      </c>
      <c r="AJ834" s="19">
        <v>4.6822819238670101</v>
      </c>
      <c r="AK834" s="3">
        <v>6.8479999999999999</v>
      </c>
      <c r="AL834" s="3">
        <v>1.4470000000000001</v>
      </c>
      <c r="AM834" s="3">
        <v>4.0869999999999997</v>
      </c>
      <c r="AN834" s="3">
        <v>70.548000000000002</v>
      </c>
      <c r="AO834" s="3">
        <v>54.167999999999999</v>
      </c>
      <c r="AP834" s="3">
        <v>62.222999999999999</v>
      </c>
      <c r="AQ834" s="3">
        <v>3.5449999999999999</v>
      </c>
      <c r="AR834" s="3">
        <v>1.776</v>
      </c>
      <c r="AS834" s="3">
        <v>2.64</v>
      </c>
      <c r="AT834" s="3">
        <v>7.1239999999999997</v>
      </c>
      <c r="AU834" s="3">
        <v>1.25</v>
      </c>
      <c r="AV834" s="3">
        <v>4.12</v>
      </c>
      <c r="AW834" s="3">
        <v>575.50099999999998</v>
      </c>
      <c r="AX834" s="3">
        <v>460.87200000000001</v>
      </c>
      <c r="AY834" s="3">
        <v>516.98900000000003</v>
      </c>
      <c r="AZ834" s="3">
        <v>5.7549999999999999</v>
      </c>
      <c r="BA834" s="3">
        <v>4.609</v>
      </c>
      <c r="BB834" s="3">
        <v>5.17</v>
      </c>
      <c r="BC834" s="3">
        <v>56.154000000000003</v>
      </c>
      <c r="BD834" s="3">
        <v>29.677</v>
      </c>
      <c r="BE834" s="3">
        <v>14.827999999999999</v>
      </c>
      <c r="BF834" s="3">
        <v>18.468</v>
      </c>
      <c r="BG834" s="3">
        <v>29.497</v>
      </c>
      <c r="BH834" s="13">
        <v>7.9929782657179649</v>
      </c>
    </row>
    <row r="835" spans="1:60" ht="15.75" x14ac:dyDescent="0.25">
      <c r="A835" s="21">
        <v>2023</v>
      </c>
      <c r="B835" s="2" t="s">
        <v>9</v>
      </c>
      <c r="C835" s="17">
        <v>24.84</v>
      </c>
      <c r="D835" s="18">
        <v>7.73</v>
      </c>
      <c r="E835" s="3">
        <v>16.439</v>
      </c>
      <c r="F835" s="3">
        <v>15.068</v>
      </c>
      <c r="G835" s="3">
        <v>27.157</v>
      </c>
      <c r="H835" s="3">
        <v>9.6519999999999992</v>
      </c>
      <c r="I835" s="3">
        <v>6.8710000000000004</v>
      </c>
      <c r="J835" s="3">
        <v>8.2569999999999997</v>
      </c>
      <c r="K835" s="3">
        <v>9.1440000000000001</v>
      </c>
      <c r="L835" s="3">
        <v>5.9610000000000003</v>
      </c>
      <c r="M835" s="3">
        <v>7.548</v>
      </c>
      <c r="N835" s="3">
        <v>41.956000000000003</v>
      </c>
      <c r="O835" s="3">
        <v>192.17099999999999</v>
      </c>
      <c r="P835" s="3">
        <v>40.164000000000001</v>
      </c>
      <c r="Q835" s="3">
        <v>116.26300000000001</v>
      </c>
      <c r="R835" s="3">
        <v>66.850999999999999</v>
      </c>
      <c r="S835" s="3">
        <v>68.254000000000005</v>
      </c>
      <c r="T835" s="3">
        <v>67.554000000000002</v>
      </c>
      <c r="U835" s="3">
        <v>18.693999999999999</v>
      </c>
      <c r="V835" s="3">
        <v>27.13</v>
      </c>
      <c r="W835" s="3">
        <v>22.922999999999998</v>
      </c>
      <c r="X835" s="3">
        <v>104.44199999999999</v>
      </c>
      <c r="Y835" s="3">
        <v>14.247</v>
      </c>
      <c r="Z835" s="3">
        <v>59.322000000000003</v>
      </c>
      <c r="AA835" s="3">
        <v>137.41</v>
      </c>
      <c r="AB835" s="3">
        <v>95.231999999999999</v>
      </c>
      <c r="AC835" s="3">
        <v>116.26300000000001</v>
      </c>
      <c r="AD835" s="3">
        <v>531.55600000000004</v>
      </c>
      <c r="AE835" s="3">
        <v>459.94299999999998</v>
      </c>
      <c r="AF835" s="3">
        <v>495.67700000000002</v>
      </c>
      <c r="AG835" s="3">
        <v>11.582000000000001</v>
      </c>
      <c r="AH835" s="19">
        <v>23.841325922415201</v>
      </c>
      <c r="AI835" s="19">
        <v>8.2199110157269306</v>
      </c>
      <c r="AJ835" s="19">
        <v>16.186005769834999</v>
      </c>
      <c r="AK835" s="3">
        <v>23.164000000000001</v>
      </c>
      <c r="AL835" s="3">
        <v>4.9009999999999998</v>
      </c>
      <c r="AM835" s="3">
        <v>14.032999999999999</v>
      </c>
      <c r="AN835" s="3">
        <v>82.852000000000004</v>
      </c>
      <c r="AO835" s="3">
        <v>66.738</v>
      </c>
      <c r="AP835" s="3">
        <v>74.799000000000007</v>
      </c>
      <c r="AQ835" s="3">
        <v>4.0640000000000001</v>
      </c>
      <c r="AR835" s="3">
        <v>1.617</v>
      </c>
      <c r="AS835" s="3">
        <v>2.8370000000000002</v>
      </c>
      <c r="AT835" s="3">
        <v>6.5529999999999999</v>
      </c>
      <c r="AU835" s="3">
        <v>1.667</v>
      </c>
      <c r="AV835" s="3">
        <v>4.1029999999999998</v>
      </c>
      <c r="AW835" s="3">
        <v>812.26900000000001</v>
      </c>
      <c r="AX835" s="3">
        <v>572.75599999999997</v>
      </c>
      <c r="AY835" s="3">
        <v>692.53899999999999</v>
      </c>
      <c r="AZ835" s="3">
        <v>8.1229999999999993</v>
      </c>
      <c r="BA835" s="3">
        <v>5.7279999999999998</v>
      </c>
      <c r="BB835" s="3">
        <v>6.9249999999999998</v>
      </c>
      <c r="BC835" s="3">
        <v>22.27</v>
      </c>
      <c r="BD835" s="3">
        <v>11.991</v>
      </c>
      <c r="BE835" s="3">
        <v>15.587999999999999</v>
      </c>
      <c r="BF835" s="3">
        <v>20.181000000000001</v>
      </c>
      <c r="BG835" s="3">
        <v>70.656000000000006</v>
      </c>
      <c r="BH835" s="13">
        <v>9.6710090527710317</v>
      </c>
    </row>
    <row r="836" spans="1:60" ht="15.75" x14ac:dyDescent="0.25">
      <c r="A836" s="21">
        <v>2023</v>
      </c>
      <c r="B836" s="2" t="s">
        <v>34</v>
      </c>
      <c r="C836" s="17">
        <v>6.2190000000000003</v>
      </c>
      <c r="D836" s="18">
        <v>2.5419999999999998</v>
      </c>
      <c r="E836" s="3">
        <v>4.3049999999999997</v>
      </c>
      <c r="F836" s="3">
        <v>9.4489999999999998</v>
      </c>
      <c r="G836" s="3">
        <v>24.888999999999999</v>
      </c>
      <c r="H836" s="3">
        <v>8.8879999999999999</v>
      </c>
      <c r="I836" s="3">
        <v>8.5</v>
      </c>
      <c r="J836" s="3">
        <v>8.6859999999999999</v>
      </c>
      <c r="K836" s="3">
        <v>7.1239999999999997</v>
      </c>
      <c r="L836" s="3">
        <v>6.1459999999999999</v>
      </c>
      <c r="M836" s="3">
        <v>6.6150000000000002</v>
      </c>
      <c r="N836" s="3">
        <v>48.042999999999999</v>
      </c>
      <c r="O836" s="3">
        <v>60.77</v>
      </c>
      <c r="P836" s="3">
        <v>17.021000000000001</v>
      </c>
      <c r="Q836" s="3">
        <v>37.997999999999998</v>
      </c>
      <c r="R836" s="3">
        <v>97.475999999999999</v>
      </c>
      <c r="S836" s="3">
        <v>84.603999999999999</v>
      </c>
      <c r="T836" s="3">
        <v>90.775999999999996</v>
      </c>
      <c r="U836" s="3">
        <v>24.878</v>
      </c>
      <c r="V836" s="3">
        <v>29.728999999999999</v>
      </c>
      <c r="W836" s="3">
        <v>27.402999999999999</v>
      </c>
      <c r="X836" s="3">
        <v>16.510000000000002</v>
      </c>
      <c r="Y836" s="3">
        <v>1.958</v>
      </c>
      <c r="Z836" s="3">
        <v>8.9359999999999999</v>
      </c>
      <c r="AA836" s="3">
        <v>139.29300000000001</v>
      </c>
      <c r="AB836" s="3">
        <v>129.60400000000001</v>
      </c>
      <c r="AC836" s="3">
        <v>134.249</v>
      </c>
      <c r="AD836" s="3">
        <v>610.61300000000006</v>
      </c>
      <c r="AE836" s="3">
        <v>579.68600000000004</v>
      </c>
      <c r="AF836" s="3">
        <v>594.52599999999995</v>
      </c>
      <c r="AG836" s="3">
        <v>16.148</v>
      </c>
      <c r="AH836" s="19">
        <v>9.6480756409130208</v>
      </c>
      <c r="AI836" s="19">
        <v>3.6443473940684901</v>
      </c>
      <c r="AJ836" s="19">
        <v>6.6948949779507503</v>
      </c>
      <c r="AK836" s="3">
        <v>6.8979999999999997</v>
      </c>
      <c r="AL836" s="3">
        <v>1.9790000000000001</v>
      </c>
      <c r="AM836" s="3">
        <v>4.3380000000000001</v>
      </c>
      <c r="AN836" s="3">
        <v>86.212999999999994</v>
      </c>
      <c r="AO836" s="3">
        <v>63.290999999999997</v>
      </c>
      <c r="AP836" s="3">
        <v>74.281999999999996</v>
      </c>
      <c r="AQ836" s="3">
        <v>1.3340000000000001</v>
      </c>
      <c r="AR836" s="3">
        <v>0.58299999999999996</v>
      </c>
      <c r="AS836" s="3">
        <v>0.94299999999999995</v>
      </c>
      <c r="AT836" s="3">
        <v>6.4909999999999997</v>
      </c>
      <c r="AU836" s="3">
        <v>0.81200000000000006</v>
      </c>
      <c r="AV836" s="3">
        <v>3.5350000000000001</v>
      </c>
      <c r="AW836" s="3">
        <v>759.06600000000003</v>
      </c>
      <c r="AX836" s="3">
        <v>660.97699999999998</v>
      </c>
      <c r="AY836" s="3">
        <v>708.02</v>
      </c>
      <c r="AZ836" s="3">
        <v>7.5910000000000002</v>
      </c>
      <c r="BA836" s="3">
        <v>6.61</v>
      </c>
      <c r="BB836" s="3">
        <v>7.08</v>
      </c>
      <c r="BC836" s="3">
        <v>17.401</v>
      </c>
      <c r="BD836" s="3">
        <v>1.0740000000000001</v>
      </c>
      <c r="BE836" s="3">
        <v>12.994999999999999</v>
      </c>
      <c r="BF836" s="3">
        <v>15.276</v>
      </c>
      <c r="BG836" s="3">
        <v>20.504000000000001</v>
      </c>
      <c r="BH836" s="13">
        <v>8.5349600164035273</v>
      </c>
    </row>
    <row r="837" spans="1:60" ht="15.75" x14ac:dyDescent="0.25">
      <c r="A837" s="21">
        <v>2023</v>
      </c>
      <c r="B837" s="2" t="s">
        <v>10</v>
      </c>
      <c r="C837" s="17">
        <v>18.809999999999999</v>
      </c>
      <c r="D837" s="18">
        <v>5.3209999999999997</v>
      </c>
      <c r="E837" s="3">
        <v>12.003</v>
      </c>
      <c r="F837" s="3">
        <v>10.131</v>
      </c>
      <c r="G837" s="3">
        <v>19.157</v>
      </c>
      <c r="H837" s="3">
        <v>4.6760000000000002</v>
      </c>
      <c r="I837" s="3">
        <v>5.2169999999999996</v>
      </c>
      <c r="J837" s="3">
        <v>4.9489999999999998</v>
      </c>
      <c r="K837" s="3">
        <v>6.27</v>
      </c>
      <c r="L837" s="3">
        <v>3.86</v>
      </c>
      <c r="M837" s="3">
        <v>5.0540000000000003</v>
      </c>
      <c r="N837" s="3">
        <v>38.982999999999997</v>
      </c>
      <c r="O837" s="3">
        <v>86.718000000000004</v>
      </c>
      <c r="P837" s="3">
        <v>22.536000000000001</v>
      </c>
      <c r="Q837" s="3">
        <v>54.331000000000003</v>
      </c>
      <c r="R837" s="3">
        <v>64.081999999999994</v>
      </c>
      <c r="S837" s="3">
        <v>66.668000000000006</v>
      </c>
      <c r="T837" s="3">
        <v>65.387</v>
      </c>
      <c r="U837" s="3">
        <v>9.2460000000000004</v>
      </c>
      <c r="V837" s="3">
        <v>13.146000000000001</v>
      </c>
      <c r="W837" s="3">
        <v>11.214</v>
      </c>
      <c r="X837" s="3">
        <v>16.366</v>
      </c>
      <c r="Y837" s="3">
        <v>2.2949999999999999</v>
      </c>
      <c r="Z837" s="3">
        <v>9.266</v>
      </c>
      <c r="AA837" s="3">
        <v>149.52500000000001</v>
      </c>
      <c r="AB837" s="3">
        <v>118.313</v>
      </c>
      <c r="AC837" s="3">
        <v>133.77500000000001</v>
      </c>
      <c r="AD837" s="3">
        <v>449</v>
      </c>
      <c r="AE837" s="3">
        <v>397.089</v>
      </c>
      <c r="AF837" s="3">
        <v>422.91</v>
      </c>
      <c r="AG837" s="3">
        <v>10.096</v>
      </c>
      <c r="AH837" s="19">
        <v>18.4306991085978</v>
      </c>
      <c r="AI837" s="19">
        <v>4.8333841845627799</v>
      </c>
      <c r="AJ837" s="19">
        <v>11.741066386070001</v>
      </c>
      <c r="AK837" s="3">
        <v>14.984</v>
      </c>
      <c r="AL837" s="3">
        <v>2.8170000000000002</v>
      </c>
      <c r="AM837" s="3">
        <v>8.8450000000000006</v>
      </c>
      <c r="AN837" s="3">
        <v>59.3</v>
      </c>
      <c r="AO837" s="3">
        <v>47.054000000000002</v>
      </c>
      <c r="AP837" s="3">
        <v>53.12</v>
      </c>
      <c r="AQ837" s="3">
        <v>2.2320000000000002</v>
      </c>
      <c r="AR837" s="3">
        <v>1.252</v>
      </c>
      <c r="AS837" s="3">
        <v>1.7370000000000001</v>
      </c>
      <c r="AT837" s="3">
        <v>3.4009999999999998</v>
      </c>
      <c r="AU837" s="3">
        <v>0.52200000000000002</v>
      </c>
      <c r="AV837" s="3">
        <v>1.948</v>
      </c>
      <c r="AW837" s="3">
        <v>600.43700000000001</v>
      </c>
      <c r="AX837" s="3">
        <v>473.77300000000002</v>
      </c>
      <c r="AY837" s="3">
        <v>536.62699999999995</v>
      </c>
      <c r="AZ837" s="3">
        <v>6.0039999999999996</v>
      </c>
      <c r="BA837" s="3">
        <v>4.7380000000000004</v>
      </c>
      <c r="BB837" s="3">
        <v>5.3659999999999997</v>
      </c>
      <c r="BC837" s="3">
        <v>17.815000000000001</v>
      </c>
      <c r="BD837" s="3">
        <v>3.8170000000000002</v>
      </c>
      <c r="BE837" s="3">
        <v>13.24</v>
      </c>
      <c r="BF837" s="3">
        <v>16.57</v>
      </c>
      <c r="BG837" s="3">
        <v>52.795999999999999</v>
      </c>
      <c r="BH837" s="13">
        <v>9.219022864801202</v>
      </c>
    </row>
    <row r="838" spans="1:60" ht="15.75" x14ac:dyDescent="0.25">
      <c r="A838" s="21">
        <v>2023</v>
      </c>
      <c r="B838" s="2" t="s">
        <v>11</v>
      </c>
      <c r="C838" s="17">
        <v>27.672000000000001</v>
      </c>
      <c r="D838" s="18">
        <v>5.5149999999999997</v>
      </c>
      <c r="E838" s="3">
        <v>16.286999999999999</v>
      </c>
      <c r="F838" s="3">
        <v>9.4120000000000008</v>
      </c>
      <c r="G838" s="3">
        <v>18.405999999999999</v>
      </c>
      <c r="H838" s="3">
        <v>5.7009999999999996</v>
      </c>
      <c r="I838" s="3">
        <v>4.8179999999999996</v>
      </c>
      <c r="J838" s="3">
        <v>5.2469999999999999</v>
      </c>
      <c r="K838" s="3">
        <v>5.9249999999999998</v>
      </c>
      <c r="L838" s="3">
        <v>4.4539999999999997</v>
      </c>
      <c r="M838" s="3">
        <v>5.1689999999999996</v>
      </c>
      <c r="N838" s="3">
        <v>50.243000000000002</v>
      </c>
      <c r="O838" s="3">
        <v>172.21299999999999</v>
      </c>
      <c r="P838" s="3">
        <v>33.634</v>
      </c>
      <c r="Q838" s="3">
        <v>101.02</v>
      </c>
      <c r="R838" s="3">
        <v>92.975999999999999</v>
      </c>
      <c r="S838" s="3">
        <v>97.843000000000004</v>
      </c>
      <c r="T838" s="3">
        <v>95.477000000000004</v>
      </c>
      <c r="U838" s="3">
        <v>17.295000000000002</v>
      </c>
      <c r="V838" s="3">
        <v>19.393000000000001</v>
      </c>
      <c r="W838" s="3">
        <v>18.373000000000001</v>
      </c>
      <c r="X838" s="3">
        <v>99.894000000000005</v>
      </c>
      <c r="Y838" s="3">
        <v>15.635</v>
      </c>
      <c r="Z838" s="3">
        <v>56.597999999999999</v>
      </c>
      <c r="AA838" s="3">
        <v>130.99299999999999</v>
      </c>
      <c r="AB838" s="3">
        <v>111.145</v>
      </c>
      <c r="AC838" s="3">
        <v>120.794</v>
      </c>
      <c r="AD838" s="3">
        <v>497.45499999999998</v>
      </c>
      <c r="AE838" s="3">
        <v>446.91399999999999</v>
      </c>
      <c r="AF838" s="3">
        <v>471.51499999999999</v>
      </c>
      <c r="AG838" s="3">
        <v>12.523</v>
      </c>
      <c r="AH838" s="19">
        <v>15.9629448017243</v>
      </c>
      <c r="AI838" s="19">
        <v>5.5953546122596904</v>
      </c>
      <c r="AJ838" s="19">
        <v>10.797367920311901</v>
      </c>
      <c r="AK838" s="3">
        <v>14.124000000000001</v>
      </c>
      <c r="AL838" s="3">
        <v>3.5150000000000001</v>
      </c>
      <c r="AM838" s="3">
        <v>8.673</v>
      </c>
      <c r="AN838" s="3">
        <v>53.774999999999999</v>
      </c>
      <c r="AO838" s="3">
        <v>41.784999999999997</v>
      </c>
      <c r="AP838" s="3">
        <v>47.613999999999997</v>
      </c>
      <c r="AQ838" s="3">
        <v>0.83299999999999996</v>
      </c>
      <c r="AR838" s="3">
        <v>0.48499999999999999</v>
      </c>
      <c r="AS838" s="3">
        <v>0.65400000000000003</v>
      </c>
      <c r="AT838" s="3">
        <v>3.1389999999999998</v>
      </c>
      <c r="AU838" s="3">
        <v>0.81799999999999995</v>
      </c>
      <c r="AV838" s="3">
        <v>1.946</v>
      </c>
      <c r="AW838" s="3">
        <v>727.25400000000002</v>
      </c>
      <c r="AX838" s="3">
        <v>526.54600000000005</v>
      </c>
      <c r="AY838" s="3">
        <v>624.21299999999997</v>
      </c>
      <c r="AZ838" s="3">
        <v>7.2729999999999997</v>
      </c>
      <c r="BA838" s="3">
        <v>5.2649999999999997</v>
      </c>
      <c r="BB838" s="3">
        <v>6.242</v>
      </c>
      <c r="BC838" s="3">
        <v>12.401999999999999</v>
      </c>
      <c r="BD838" s="3">
        <v>3.4649999999999999</v>
      </c>
      <c r="BE838" s="3">
        <v>17.084</v>
      </c>
      <c r="BF838" s="3">
        <v>19.832999999999998</v>
      </c>
      <c r="BG838" s="3">
        <v>20.495999999999999</v>
      </c>
      <c r="BH838" s="13">
        <v>11.140314918858961</v>
      </c>
    </row>
    <row r="839" spans="1:60" ht="15.75" x14ac:dyDescent="0.25">
      <c r="A839" s="21">
        <v>2023</v>
      </c>
      <c r="B839" s="2" t="s">
        <v>12</v>
      </c>
      <c r="C839" s="17">
        <v>13.022</v>
      </c>
      <c r="D839" s="18">
        <v>2.9969999999999999</v>
      </c>
      <c r="E839" s="3">
        <v>7.8239999999999998</v>
      </c>
      <c r="F839" s="3">
        <v>10.756</v>
      </c>
      <c r="G839" s="3">
        <v>12.79</v>
      </c>
      <c r="H839" s="3">
        <v>4.0910000000000002</v>
      </c>
      <c r="I839" s="3">
        <v>3.585</v>
      </c>
      <c r="J839" s="3">
        <v>3.8290000000000002</v>
      </c>
      <c r="K839" s="3">
        <v>4.4939999999999998</v>
      </c>
      <c r="L839" s="3">
        <v>2.4079999999999999</v>
      </c>
      <c r="M839" s="3">
        <v>3.4129999999999998</v>
      </c>
      <c r="N839" s="3">
        <v>33.094999999999999</v>
      </c>
      <c r="O839" s="3">
        <v>130.048</v>
      </c>
      <c r="P839" s="3">
        <v>23.385000000000002</v>
      </c>
      <c r="Q839" s="3">
        <v>74.745999999999995</v>
      </c>
      <c r="R839" s="3">
        <v>87.813000000000002</v>
      </c>
      <c r="S839" s="3">
        <v>86.691000000000003</v>
      </c>
      <c r="T839" s="3">
        <v>87.230999999999995</v>
      </c>
      <c r="U839" s="3">
        <v>18.265999999999998</v>
      </c>
      <c r="V839" s="3">
        <v>21.94</v>
      </c>
      <c r="W839" s="3">
        <v>20.199000000000002</v>
      </c>
      <c r="X839" s="3">
        <v>84.298000000000002</v>
      </c>
      <c r="Y839" s="3">
        <v>8.2949999999999999</v>
      </c>
      <c r="Z839" s="3">
        <v>44.892000000000003</v>
      </c>
      <c r="AA839" s="3">
        <v>101.93</v>
      </c>
      <c r="AB839" s="3">
        <v>75.935000000000002</v>
      </c>
      <c r="AC839" s="3">
        <v>88.451999999999998</v>
      </c>
      <c r="AD839" s="3">
        <v>423.04500000000002</v>
      </c>
      <c r="AE839" s="3">
        <v>363.08600000000001</v>
      </c>
      <c r="AF839" s="3">
        <v>391.98500000000001</v>
      </c>
      <c r="AG839" s="3">
        <v>8.4700000000000006</v>
      </c>
      <c r="AH839" s="19">
        <v>3.9679264568638799</v>
      </c>
      <c r="AI839" s="19">
        <v>1.86215982607427</v>
      </c>
      <c r="AJ839" s="19">
        <v>2.9031789809841801</v>
      </c>
      <c r="AK839" s="3">
        <v>2.9390000000000001</v>
      </c>
      <c r="AL839" s="3">
        <v>1.284</v>
      </c>
      <c r="AM839" s="3">
        <v>2.081</v>
      </c>
      <c r="AN839" s="3">
        <v>56.351999999999997</v>
      </c>
      <c r="AO839" s="3">
        <v>43.988</v>
      </c>
      <c r="AP839" s="3">
        <v>49.942</v>
      </c>
      <c r="AQ839" s="3">
        <v>2.8809999999999998</v>
      </c>
      <c r="AR839" s="3">
        <v>1.3380000000000001</v>
      </c>
      <c r="AS839" s="3">
        <v>2.081</v>
      </c>
      <c r="AT839" s="3">
        <v>5.0129999999999999</v>
      </c>
      <c r="AU839" s="3">
        <v>1.177</v>
      </c>
      <c r="AV839" s="3">
        <v>3.024</v>
      </c>
      <c r="AW839" s="3">
        <v>621.94899999999996</v>
      </c>
      <c r="AX839" s="3">
        <v>441.536</v>
      </c>
      <c r="AY839" s="3">
        <v>528.43700000000001</v>
      </c>
      <c r="AZ839" s="3">
        <v>6.2190000000000003</v>
      </c>
      <c r="BA839" s="3">
        <v>4.415</v>
      </c>
      <c r="BB839" s="3">
        <v>5.2839999999999998</v>
      </c>
      <c r="BC839" s="3">
        <v>14.736000000000001</v>
      </c>
      <c r="BD839" s="3">
        <v>10.401999999999999</v>
      </c>
      <c r="BE839" s="3">
        <v>14.744</v>
      </c>
      <c r="BF839" s="3">
        <v>17.256</v>
      </c>
      <c r="BG839" s="3">
        <v>55.664999999999999</v>
      </c>
      <c r="BH839" s="13">
        <v>9.4028795378296657</v>
      </c>
    </row>
    <row r="840" spans="1:60" ht="15.75" x14ac:dyDescent="0.25">
      <c r="A840" s="21">
        <v>2023</v>
      </c>
      <c r="B840" s="2" t="s">
        <v>13</v>
      </c>
      <c r="C840" s="17">
        <v>14.007999999999999</v>
      </c>
      <c r="D840" s="18">
        <v>3.0979999999999999</v>
      </c>
      <c r="E840" s="3">
        <v>8.3339999999999996</v>
      </c>
      <c r="F840" s="3">
        <v>6.8419999999999996</v>
      </c>
      <c r="G840" s="3">
        <v>14.973000000000001</v>
      </c>
      <c r="H840" s="3">
        <v>6.7779999999999996</v>
      </c>
      <c r="I840" s="3">
        <v>5.4809999999999999</v>
      </c>
      <c r="J840" s="3">
        <v>6.1029999999999998</v>
      </c>
      <c r="K840" s="3">
        <v>3.0990000000000002</v>
      </c>
      <c r="L840" s="3">
        <v>2.859</v>
      </c>
      <c r="M840" s="3">
        <v>2.9740000000000002</v>
      </c>
      <c r="N840" s="3">
        <v>33.523000000000003</v>
      </c>
      <c r="O840" s="3">
        <v>78.238</v>
      </c>
      <c r="P840" s="3">
        <v>18.824000000000002</v>
      </c>
      <c r="Q840" s="3">
        <v>47.338999999999999</v>
      </c>
      <c r="R840" s="3">
        <v>82.433000000000007</v>
      </c>
      <c r="S840" s="3">
        <v>76.489000000000004</v>
      </c>
      <c r="T840" s="3">
        <v>79.341999999999999</v>
      </c>
      <c r="U840" s="3">
        <v>17.428999999999998</v>
      </c>
      <c r="V840" s="3">
        <v>21.088000000000001</v>
      </c>
      <c r="W840" s="3">
        <v>19.332000000000001</v>
      </c>
      <c r="X840" s="3">
        <v>20.399000000000001</v>
      </c>
      <c r="Y840" s="3">
        <v>3.0979999999999999</v>
      </c>
      <c r="Z840" s="3">
        <v>11.401</v>
      </c>
      <c r="AA840" s="3">
        <v>113.096</v>
      </c>
      <c r="AB840" s="3">
        <v>90.846000000000004</v>
      </c>
      <c r="AC840" s="3">
        <v>101.524</v>
      </c>
      <c r="AD840" s="3">
        <v>481.10899999999998</v>
      </c>
      <c r="AE840" s="3">
        <v>412.29</v>
      </c>
      <c r="AF840" s="3">
        <v>445.35</v>
      </c>
      <c r="AG840" s="3">
        <v>9.2959999999999994</v>
      </c>
      <c r="AH840" s="19">
        <v>13.3603428913949</v>
      </c>
      <c r="AI840" s="19">
        <v>5.0102620903887098</v>
      </c>
      <c r="AJ840" s="19">
        <v>9.1666359614318296</v>
      </c>
      <c r="AK840" s="3">
        <v>10.327999999999999</v>
      </c>
      <c r="AL840" s="3">
        <v>2.5619999999999998</v>
      </c>
      <c r="AM840" s="3">
        <v>6.2889999999999997</v>
      </c>
      <c r="AN840" s="3">
        <v>56.225000000000001</v>
      </c>
      <c r="AO840" s="3">
        <v>37.828000000000003</v>
      </c>
      <c r="AP840" s="3">
        <v>46.656999999999996</v>
      </c>
      <c r="AQ840" s="3">
        <v>1.3560000000000001</v>
      </c>
      <c r="AR840" s="3">
        <v>0.41699999999999998</v>
      </c>
      <c r="AS840" s="3">
        <v>0.86699999999999999</v>
      </c>
      <c r="AT840" s="3">
        <v>3.2280000000000002</v>
      </c>
      <c r="AU840" s="3">
        <v>0.65500000000000003</v>
      </c>
      <c r="AV840" s="3">
        <v>1.89</v>
      </c>
      <c r="AW840" s="3">
        <v>622.67200000000003</v>
      </c>
      <c r="AX840" s="3">
        <v>475.61399999999998</v>
      </c>
      <c r="AY840" s="3">
        <v>546.22299999999996</v>
      </c>
      <c r="AZ840" s="3">
        <v>6.2270000000000003</v>
      </c>
      <c r="BA840" s="3">
        <v>4.7560000000000002</v>
      </c>
      <c r="BB840" s="3">
        <v>5.4619999999999997</v>
      </c>
      <c r="BC840" s="3">
        <v>16.338000000000001</v>
      </c>
      <c r="BD840" s="3">
        <v>2.58</v>
      </c>
      <c r="BE840" s="3">
        <v>12.615</v>
      </c>
      <c r="BF840" s="3">
        <v>15.474</v>
      </c>
      <c r="BG840" s="3">
        <v>32.423000000000002</v>
      </c>
      <c r="BH840" s="13">
        <v>8.1645886756860317</v>
      </c>
    </row>
    <row r="841" spans="1:60" ht="15.75" x14ac:dyDescent="0.25">
      <c r="A841" s="21">
        <v>2023</v>
      </c>
      <c r="B841" s="2" t="s">
        <v>14</v>
      </c>
      <c r="C841" s="17">
        <v>17.405000000000001</v>
      </c>
      <c r="D841" s="18">
        <v>4.8120000000000003</v>
      </c>
      <c r="E841" s="3">
        <v>11.023999999999999</v>
      </c>
      <c r="F841" s="3">
        <v>9.0809999999999995</v>
      </c>
      <c r="G841" s="3">
        <v>25.067</v>
      </c>
      <c r="H841" s="3">
        <v>7.89</v>
      </c>
      <c r="I841" s="3">
        <v>6.6189999999999998</v>
      </c>
      <c r="J841" s="3">
        <v>7.2460000000000004</v>
      </c>
      <c r="K841" s="3">
        <v>6.8929999999999998</v>
      </c>
      <c r="L841" s="3">
        <v>4.8120000000000003</v>
      </c>
      <c r="M841" s="3">
        <v>5.8380000000000001</v>
      </c>
      <c r="N841" s="3">
        <v>50.576000000000001</v>
      </c>
      <c r="O841" s="3">
        <v>99.882999999999996</v>
      </c>
      <c r="P841" s="3">
        <v>22.658999999999999</v>
      </c>
      <c r="Q841" s="3">
        <v>60.752000000000002</v>
      </c>
      <c r="R841" s="3">
        <v>66.766999999999996</v>
      </c>
      <c r="S841" s="3">
        <v>60.951000000000001</v>
      </c>
      <c r="T841" s="3">
        <v>63.82</v>
      </c>
      <c r="U841" s="3">
        <v>22.65</v>
      </c>
      <c r="V841" s="3">
        <v>26.206</v>
      </c>
      <c r="W841" s="3">
        <v>24.452000000000002</v>
      </c>
      <c r="X841" s="3">
        <v>35.066000000000003</v>
      </c>
      <c r="Y841" s="3">
        <v>3.7050000000000001</v>
      </c>
      <c r="Z841" s="3">
        <v>19.175000000000001</v>
      </c>
      <c r="AA841" s="3">
        <v>104.59399999999999</v>
      </c>
      <c r="AB841" s="3">
        <v>74.98</v>
      </c>
      <c r="AC841" s="3">
        <v>89.6</v>
      </c>
      <c r="AD841" s="3">
        <v>496.00599999999997</v>
      </c>
      <c r="AE841" s="3">
        <v>426.072</v>
      </c>
      <c r="AF841" s="3">
        <v>460.61399999999998</v>
      </c>
      <c r="AG841" s="3">
        <v>13.298</v>
      </c>
      <c r="AH841" s="19">
        <v>12.8766925295474</v>
      </c>
      <c r="AI841" s="19">
        <v>5.3659146235437296</v>
      </c>
      <c r="AJ841" s="19">
        <v>9.1838527163832602</v>
      </c>
      <c r="AK841" s="3">
        <v>13.273999999999999</v>
      </c>
      <c r="AL841" s="3">
        <v>3.3660000000000001</v>
      </c>
      <c r="AM841" s="3">
        <v>8.2539999999999996</v>
      </c>
      <c r="AN841" s="3">
        <v>84.194999999999993</v>
      </c>
      <c r="AO841" s="3">
        <v>66.78</v>
      </c>
      <c r="AP841" s="3">
        <v>75.405000000000001</v>
      </c>
      <c r="AQ841" s="3">
        <v>2.2280000000000002</v>
      </c>
      <c r="AR841" s="3">
        <v>1.0389999999999999</v>
      </c>
      <c r="AS841" s="3">
        <v>1.6259999999999999</v>
      </c>
      <c r="AT841" s="3">
        <v>6.5910000000000002</v>
      </c>
      <c r="AU841" s="3">
        <v>0.90400000000000003</v>
      </c>
      <c r="AV841" s="3">
        <v>3.7090000000000001</v>
      </c>
      <c r="AW841" s="3">
        <v>686.72199999999998</v>
      </c>
      <c r="AX841" s="3">
        <v>522.10699999999997</v>
      </c>
      <c r="AY841" s="3">
        <v>603.38800000000003</v>
      </c>
      <c r="AZ841" s="3">
        <v>6.867</v>
      </c>
      <c r="BA841" s="3">
        <v>5.2210000000000001</v>
      </c>
      <c r="BB841" s="3">
        <v>6.0339999999999998</v>
      </c>
      <c r="BC841" s="3">
        <v>13.669</v>
      </c>
      <c r="BD841" s="3">
        <v>4.9829999999999997</v>
      </c>
      <c r="BE841" s="3">
        <v>11.692</v>
      </c>
      <c r="BF841" s="3">
        <v>14.045999999999999</v>
      </c>
      <c r="BG841" s="3">
        <v>30.126000000000001</v>
      </c>
      <c r="BH841" s="13">
        <v>7.7290956675641578</v>
      </c>
    </row>
    <row r="842" spans="1:60" ht="15.75" x14ac:dyDescent="0.25">
      <c r="A842" s="21">
        <v>2023</v>
      </c>
      <c r="B842" s="2" t="s">
        <v>15</v>
      </c>
      <c r="C842" s="17">
        <v>9.4120000000000008</v>
      </c>
      <c r="D842" s="18">
        <v>2.6880000000000002</v>
      </c>
      <c r="E842" s="3">
        <v>5.9539999999999997</v>
      </c>
      <c r="F842" s="3">
        <v>9.84</v>
      </c>
      <c r="G842" s="3">
        <v>17.821000000000002</v>
      </c>
      <c r="H842" s="3">
        <v>6.4710000000000001</v>
      </c>
      <c r="I842" s="3">
        <v>5.4989999999999997</v>
      </c>
      <c r="J842" s="3">
        <v>5.9710000000000001</v>
      </c>
      <c r="K842" s="3">
        <v>3.7530000000000001</v>
      </c>
      <c r="L842" s="3">
        <v>3</v>
      </c>
      <c r="M842" s="3">
        <v>3.3650000000000002</v>
      </c>
      <c r="N842" s="3">
        <v>35.146000000000001</v>
      </c>
      <c r="O842" s="3">
        <v>82.671999999999997</v>
      </c>
      <c r="P842" s="3">
        <v>19.997</v>
      </c>
      <c r="Q842" s="3">
        <v>50.436</v>
      </c>
      <c r="R842" s="3">
        <v>100.55500000000001</v>
      </c>
      <c r="S842" s="3">
        <v>90.753</v>
      </c>
      <c r="T842" s="3">
        <v>95.513000000000005</v>
      </c>
      <c r="U842" s="3">
        <v>19.411999999999999</v>
      </c>
      <c r="V842" s="3">
        <v>21.486000000000001</v>
      </c>
      <c r="W842" s="3">
        <v>20.478999999999999</v>
      </c>
      <c r="X842" s="3">
        <v>27.670999999999999</v>
      </c>
      <c r="Y842" s="3">
        <v>4.0990000000000002</v>
      </c>
      <c r="Z842" s="3">
        <v>15.547000000000001</v>
      </c>
      <c r="AA842" s="3">
        <v>94.049000000000007</v>
      </c>
      <c r="AB842" s="3">
        <v>80.265000000000001</v>
      </c>
      <c r="AC842" s="3">
        <v>86.96</v>
      </c>
      <c r="AD842" s="3">
        <v>478.01</v>
      </c>
      <c r="AE842" s="3">
        <v>419.55700000000002</v>
      </c>
      <c r="AF842" s="3">
        <v>447.98599999999999</v>
      </c>
      <c r="AG842" s="3">
        <v>9.6120000000000001</v>
      </c>
      <c r="AH842" s="19">
        <v>13.441431203768101</v>
      </c>
      <c r="AI842" s="19">
        <v>6.6607700255881799</v>
      </c>
      <c r="AJ842" s="19">
        <v>10.082590147065099</v>
      </c>
      <c r="AK842" s="3">
        <v>10.340999999999999</v>
      </c>
      <c r="AL842" s="3">
        <v>3.2549999999999999</v>
      </c>
      <c r="AM842" s="3">
        <v>6.6970000000000001</v>
      </c>
      <c r="AN842" s="3">
        <v>59.46</v>
      </c>
      <c r="AO842" s="3">
        <v>42.904000000000003</v>
      </c>
      <c r="AP842" s="3">
        <v>50.962000000000003</v>
      </c>
      <c r="AQ842" s="3">
        <v>0.76500000000000001</v>
      </c>
      <c r="AR842" s="3">
        <v>0.38900000000000001</v>
      </c>
      <c r="AS842" s="3">
        <v>0.57099999999999995</v>
      </c>
      <c r="AT842" s="3">
        <v>4.7649999999999997</v>
      </c>
      <c r="AU842" s="3">
        <v>0.57799999999999996</v>
      </c>
      <c r="AV842" s="3">
        <v>2.6110000000000002</v>
      </c>
      <c r="AW842" s="3">
        <v>620.88400000000001</v>
      </c>
      <c r="AX842" s="3">
        <v>483.19099999999997</v>
      </c>
      <c r="AY842" s="3">
        <v>550.12199999999996</v>
      </c>
      <c r="AZ842" s="3">
        <v>6.2089999999999996</v>
      </c>
      <c r="BA842" s="3">
        <v>4.8319999999999999</v>
      </c>
      <c r="BB842" s="3">
        <v>5.5010000000000003</v>
      </c>
      <c r="BC842" s="3">
        <v>11.602</v>
      </c>
      <c r="BD842" s="3">
        <v>2.7250000000000001</v>
      </c>
      <c r="BE842" s="3">
        <v>13.47</v>
      </c>
      <c r="BF842" s="3">
        <v>15.920999999999999</v>
      </c>
      <c r="BG842" s="3">
        <v>38.441000000000003</v>
      </c>
      <c r="BH842" s="13">
        <v>8.2701989866470189</v>
      </c>
    </row>
    <row r="843" spans="1:60" ht="15.75" x14ac:dyDescent="0.25">
      <c r="A843" s="21">
        <v>2023</v>
      </c>
      <c r="B843" s="2" t="s">
        <v>35</v>
      </c>
      <c r="C843" s="17">
        <v>24.277999999999999</v>
      </c>
      <c r="D843" s="18">
        <v>5.282</v>
      </c>
      <c r="E843" s="3">
        <v>14.544</v>
      </c>
      <c r="F843" s="3">
        <v>11.59</v>
      </c>
      <c r="G843" s="3">
        <v>18.556999999999999</v>
      </c>
      <c r="H843" s="3">
        <v>7.2089999999999996</v>
      </c>
      <c r="I843" s="3">
        <v>6.5039999999999996</v>
      </c>
      <c r="J843" s="3">
        <v>6.8479999999999999</v>
      </c>
      <c r="K843" s="3">
        <v>6.7119999999999997</v>
      </c>
      <c r="L843" s="3">
        <v>3.4289999999999998</v>
      </c>
      <c r="M843" s="3">
        <v>5.03</v>
      </c>
      <c r="N843" s="3">
        <v>52.8</v>
      </c>
      <c r="O843" s="3">
        <v>127.852</v>
      </c>
      <c r="P843" s="3">
        <v>24.952000000000002</v>
      </c>
      <c r="Q843" s="3">
        <v>75.122</v>
      </c>
      <c r="R843" s="3">
        <v>91.808000000000007</v>
      </c>
      <c r="S843" s="3">
        <v>91.491</v>
      </c>
      <c r="T843" s="3">
        <v>91.644999999999996</v>
      </c>
      <c r="U843" s="3">
        <v>17.856000000000002</v>
      </c>
      <c r="V843" s="3">
        <v>19.748999999999999</v>
      </c>
      <c r="W843" s="3">
        <v>18.826000000000001</v>
      </c>
      <c r="X843" s="3">
        <v>62.848999999999997</v>
      </c>
      <c r="Y843" s="3">
        <v>7.1349999999999998</v>
      </c>
      <c r="Z843" s="3">
        <v>34.298999999999999</v>
      </c>
      <c r="AA843" s="3">
        <v>126.60899999999999</v>
      </c>
      <c r="AB843" s="3">
        <v>99.887</v>
      </c>
      <c r="AC843" s="3">
        <v>112.916</v>
      </c>
      <c r="AD843" s="3">
        <v>520.47900000000004</v>
      </c>
      <c r="AE843" s="3">
        <v>438.41500000000002</v>
      </c>
      <c r="AF843" s="3">
        <v>478.42700000000002</v>
      </c>
      <c r="AG843" s="3">
        <v>13.672000000000001</v>
      </c>
      <c r="AH843" s="19">
        <v>13.0380699897692</v>
      </c>
      <c r="AI843" s="19">
        <v>3.6618051281808999</v>
      </c>
      <c r="AJ843" s="19">
        <v>8.3631245104332894</v>
      </c>
      <c r="AK843" s="3">
        <v>11.6</v>
      </c>
      <c r="AL843" s="3">
        <v>2.7989999999999999</v>
      </c>
      <c r="AM843" s="3">
        <v>7.09</v>
      </c>
      <c r="AN843" s="3">
        <v>58.167000000000002</v>
      </c>
      <c r="AO843" s="3">
        <v>43.715000000000003</v>
      </c>
      <c r="AP843" s="3">
        <v>50.762</v>
      </c>
      <c r="AQ843" s="3">
        <v>1.036</v>
      </c>
      <c r="AR843" s="3">
        <v>0.434</v>
      </c>
      <c r="AS843" s="3">
        <v>0.72699999999999998</v>
      </c>
      <c r="AT843" s="3">
        <v>4.3920000000000003</v>
      </c>
      <c r="AU843" s="3">
        <v>0.63100000000000001</v>
      </c>
      <c r="AV843" s="3">
        <v>2.464</v>
      </c>
      <c r="AW843" s="3">
        <v>716.02700000000004</v>
      </c>
      <c r="AX843" s="3">
        <v>516.149</v>
      </c>
      <c r="AY843" s="3">
        <v>613.60199999999998</v>
      </c>
      <c r="AZ843" s="3">
        <v>7.16</v>
      </c>
      <c r="BA843" s="3">
        <v>5.1609999999999996</v>
      </c>
      <c r="BB843" s="3">
        <v>6.1360000000000001</v>
      </c>
      <c r="BC843" s="3">
        <v>23.998999999999999</v>
      </c>
      <c r="BD843" s="3">
        <v>10.69</v>
      </c>
      <c r="BE843" s="3">
        <v>18.109000000000002</v>
      </c>
      <c r="BF843" s="3">
        <v>20.815999999999999</v>
      </c>
      <c r="BG843" s="3">
        <v>42.573999999999998</v>
      </c>
      <c r="BH843" s="13">
        <v>11.26687750881888</v>
      </c>
    </row>
    <row r="844" spans="1:60" ht="15.75" x14ac:dyDescent="0.25">
      <c r="A844" s="21">
        <v>2023</v>
      </c>
      <c r="B844" s="2" t="s">
        <v>16</v>
      </c>
      <c r="C844" s="17">
        <v>17.222000000000001</v>
      </c>
      <c r="D844" s="18">
        <v>3.24</v>
      </c>
      <c r="E844" s="3">
        <v>9.9960000000000004</v>
      </c>
      <c r="F844" s="3">
        <v>11.239000000000001</v>
      </c>
      <c r="G844" s="3">
        <v>20.169</v>
      </c>
      <c r="H844" s="3">
        <v>6.726</v>
      </c>
      <c r="I844" s="3">
        <v>7.5270000000000001</v>
      </c>
      <c r="J844" s="3">
        <v>7.14</v>
      </c>
      <c r="K844" s="3">
        <v>5.5030000000000001</v>
      </c>
      <c r="L844" s="3">
        <v>3.621</v>
      </c>
      <c r="M844" s="3">
        <v>4.53</v>
      </c>
      <c r="N844" s="3">
        <v>46.503999999999998</v>
      </c>
      <c r="O844" s="3">
        <v>198.202</v>
      </c>
      <c r="P844" s="3">
        <v>31.443000000000001</v>
      </c>
      <c r="Q844" s="3">
        <v>112.071</v>
      </c>
      <c r="R844" s="3">
        <v>104.145</v>
      </c>
      <c r="S844" s="3">
        <v>106.238</v>
      </c>
      <c r="T844" s="3">
        <v>105.227</v>
      </c>
      <c r="U844" s="3">
        <v>22.724</v>
      </c>
      <c r="V844" s="3">
        <v>24.201000000000001</v>
      </c>
      <c r="W844" s="3">
        <v>23.488</v>
      </c>
      <c r="X844" s="3">
        <v>137.773</v>
      </c>
      <c r="Y844" s="3">
        <v>14.577999999999999</v>
      </c>
      <c r="Z844" s="3">
        <v>74.106999999999999</v>
      </c>
      <c r="AA844" s="3">
        <v>143.072</v>
      </c>
      <c r="AB844" s="3">
        <v>117.767</v>
      </c>
      <c r="AC844" s="3">
        <v>129.994</v>
      </c>
      <c r="AD844" s="3">
        <v>599.29200000000003</v>
      </c>
      <c r="AE844" s="3">
        <v>539.66899999999998</v>
      </c>
      <c r="AF844" s="3">
        <v>568.47900000000004</v>
      </c>
      <c r="AG844" s="3">
        <v>13.451000000000001</v>
      </c>
      <c r="AH844" s="19">
        <v>14.9245432650804</v>
      </c>
      <c r="AI844" s="19">
        <v>2.9670420963932602</v>
      </c>
      <c r="AJ844" s="19">
        <v>8.9870424527259498</v>
      </c>
      <c r="AK844" s="3">
        <v>12.125999999999999</v>
      </c>
      <c r="AL844" s="3">
        <v>2.573</v>
      </c>
      <c r="AM844" s="3">
        <v>7.1890000000000001</v>
      </c>
      <c r="AN844" s="3">
        <v>83.866</v>
      </c>
      <c r="AO844" s="3">
        <v>69.840999999999994</v>
      </c>
      <c r="AP844" s="3">
        <v>76.617999999999995</v>
      </c>
      <c r="AQ844" s="3">
        <v>2.0379999999999998</v>
      </c>
      <c r="AR844" s="3">
        <v>1.048</v>
      </c>
      <c r="AS844" s="3">
        <v>1.526</v>
      </c>
      <c r="AT844" s="3">
        <v>8.3559999999999999</v>
      </c>
      <c r="AU844" s="3">
        <v>1.3340000000000001</v>
      </c>
      <c r="AV844" s="3">
        <v>4.7270000000000003</v>
      </c>
      <c r="AW844" s="3">
        <v>884.92700000000002</v>
      </c>
      <c r="AX844" s="3">
        <v>643.524</v>
      </c>
      <c r="AY844" s="3">
        <v>760.221</v>
      </c>
      <c r="AZ844" s="3">
        <v>8.8490000000000002</v>
      </c>
      <c r="BA844" s="3">
        <v>6.4349999999999996</v>
      </c>
      <c r="BB844" s="3">
        <v>7.6020000000000003</v>
      </c>
      <c r="BC844" s="3">
        <v>20.535</v>
      </c>
      <c r="BD844" s="3">
        <v>4.7910000000000004</v>
      </c>
      <c r="BE844" s="3">
        <v>17.215</v>
      </c>
      <c r="BF844" s="3">
        <v>20.766999999999999</v>
      </c>
      <c r="BG844" s="3">
        <v>40.987000000000002</v>
      </c>
      <c r="BH844" s="13">
        <v>9.8369614719009029</v>
      </c>
    </row>
    <row r="845" spans="1:60" ht="15.75" x14ac:dyDescent="0.25">
      <c r="A845" s="21">
        <v>2023</v>
      </c>
      <c r="B845" s="2" t="s">
        <v>17</v>
      </c>
      <c r="C845" s="17">
        <v>17.759</v>
      </c>
      <c r="D845" s="18">
        <v>3.8330000000000002</v>
      </c>
      <c r="E845" s="3">
        <v>10.741</v>
      </c>
      <c r="F845" s="3">
        <v>13.44</v>
      </c>
      <c r="G845" s="3">
        <v>19.765000000000001</v>
      </c>
      <c r="H845" s="3">
        <v>5.2969999999999997</v>
      </c>
      <c r="I845" s="3">
        <v>4.4470000000000001</v>
      </c>
      <c r="J845" s="3">
        <v>4.8680000000000003</v>
      </c>
      <c r="K845" s="3">
        <v>10.593</v>
      </c>
      <c r="L845" s="3">
        <v>2.76</v>
      </c>
      <c r="M845" s="3">
        <v>6.6449999999999996</v>
      </c>
      <c r="N845" s="3">
        <v>50.052</v>
      </c>
      <c r="O845" s="3">
        <v>100.946</v>
      </c>
      <c r="P845" s="3">
        <v>23.919</v>
      </c>
      <c r="Q845" s="3">
        <v>62.127000000000002</v>
      </c>
      <c r="R845" s="3">
        <v>57.015999999999998</v>
      </c>
      <c r="S845" s="3">
        <v>59.030999999999999</v>
      </c>
      <c r="T845" s="3">
        <v>58.031999999999996</v>
      </c>
      <c r="U845" s="3">
        <v>21.498000000000001</v>
      </c>
      <c r="V845" s="3">
        <v>25.911999999999999</v>
      </c>
      <c r="W845" s="3">
        <v>23.722999999999999</v>
      </c>
      <c r="X845" s="3">
        <v>21.965</v>
      </c>
      <c r="Y845" s="3">
        <v>2.6070000000000002</v>
      </c>
      <c r="Z845" s="3">
        <v>12.209</v>
      </c>
      <c r="AA845" s="3">
        <v>90.975999999999999</v>
      </c>
      <c r="AB845" s="3">
        <v>57.651000000000003</v>
      </c>
      <c r="AC845" s="3">
        <v>74.180999999999997</v>
      </c>
      <c r="AD845" s="3">
        <v>450.05</v>
      </c>
      <c r="AE845" s="3">
        <v>365.07400000000001</v>
      </c>
      <c r="AF845" s="3">
        <v>407.22500000000002</v>
      </c>
      <c r="AG845" s="3">
        <v>13.864000000000001</v>
      </c>
      <c r="AH845" s="19">
        <v>9.3499138472224104</v>
      </c>
      <c r="AI845" s="19">
        <v>3.1888626693513902</v>
      </c>
      <c r="AJ845" s="19">
        <v>6.30467333911262</v>
      </c>
      <c r="AK845" s="3">
        <v>12.151</v>
      </c>
      <c r="AL845" s="3">
        <v>2.4529999999999998</v>
      </c>
      <c r="AM845" s="3">
        <v>7.2640000000000002</v>
      </c>
      <c r="AN845" s="3">
        <v>84.122</v>
      </c>
      <c r="AO845" s="3">
        <v>64.244</v>
      </c>
      <c r="AP845" s="3">
        <v>74.103999999999999</v>
      </c>
      <c r="AQ845" s="3">
        <v>6.5430000000000001</v>
      </c>
      <c r="AR845" s="3">
        <v>1.2270000000000001</v>
      </c>
      <c r="AS845" s="3">
        <v>3.8639999999999999</v>
      </c>
      <c r="AT845" s="3">
        <v>8.4120000000000008</v>
      </c>
      <c r="AU845" s="3">
        <v>2.1469999999999998</v>
      </c>
      <c r="AV845" s="3">
        <v>5.2549999999999999</v>
      </c>
      <c r="AW845" s="3">
        <v>649.60599999999999</v>
      </c>
      <c r="AX845" s="3">
        <v>465.81099999999998</v>
      </c>
      <c r="AY845" s="3">
        <v>556.97900000000004</v>
      </c>
      <c r="AZ845" s="3">
        <v>6.4960000000000004</v>
      </c>
      <c r="BA845" s="3">
        <v>4.6580000000000004</v>
      </c>
      <c r="BB845" s="3">
        <v>5.57</v>
      </c>
      <c r="BC845" s="3">
        <v>16.677</v>
      </c>
      <c r="BD845" s="3">
        <v>8.8290000000000006</v>
      </c>
      <c r="BE845" s="3">
        <v>12.491</v>
      </c>
      <c r="BF845" s="3">
        <v>17.056999999999999</v>
      </c>
      <c r="BG845" s="3">
        <v>31.704000000000001</v>
      </c>
      <c r="BH845" s="13">
        <v>8.3063851372772817</v>
      </c>
    </row>
    <row r="846" spans="1:60" ht="15.75" x14ac:dyDescent="0.25">
      <c r="A846" s="21">
        <v>2023</v>
      </c>
      <c r="B846" s="2" t="s">
        <v>18</v>
      </c>
      <c r="C846" s="17">
        <v>13.912000000000001</v>
      </c>
      <c r="D846" s="18">
        <v>3.3660000000000001</v>
      </c>
      <c r="E846" s="3">
        <v>8.6579999999999995</v>
      </c>
      <c r="F846" s="3">
        <v>11.067</v>
      </c>
      <c r="G846" s="3">
        <v>25.536000000000001</v>
      </c>
      <c r="H846" s="3">
        <v>8.3209999999999997</v>
      </c>
      <c r="I846" s="3">
        <v>5.7930000000000001</v>
      </c>
      <c r="J846" s="3">
        <v>7.0620000000000003</v>
      </c>
      <c r="K846" s="3">
        <v>7.7430000000000003</v>
      </c>
      <c r="L846" s="3">
        <v>4.3689999999999998</v>
      </c>
      <c r="M846" s="3">
        <v>6.0620000000000003</v>
      </c>
      <c r="N846" s="3">
        <v>33.281999999999996</v>
      </c>
      <c r="O846" s="3">
        <v>78.010000000000005</v>
      </c>
      <c r="P846" s="3">
        <v>19.062999999999999</v>
      </c>
      <c r="Q846" s="3">
        <v>48.643999999999998</v>
      </c>
      <c r="R846" s="3">
        <v>65.769000000000005</v>
      </c>
      <c r="S846" s="3">
        <v>59.292999999999999</v>
      </c>
      <c r="T846" s="3">
        <v>62.542999999999999</v>
      </c>
      <c r="U846" s="3">
        <v>13.43</v>
      </c>
      <c r="V846" s="3">
        <v>16.474</v>
      </c>
      <c r="W846" s="3">
        <v>14.946</v>
      </c>
      <c r="X846" s="3">
        <v>35.052999999999997</v>
      </c>
      <c r="Y846" s="3">
        <v>4.8869999999999996</v>
      </c>
      <c r="Z846" s="3">
        <v>20.024999999999999</v>
      </c>
      <c r="AA846" s="3">
        <v>141.947</v>
      </c>
      <c r="AB846" s="3">
        <v>104.443</v>
      </c>
      <c r="AC846" s="3">
        <v>123.264</v>
      </c>
      <c r="AD846" s="3">
        <v>482.197</v>
      </c>
      <c r="AE846" s="3">
        <v>422.72300000000001</v>
      </c>
      <c r="AF846" s="3">
        <v>452.68200000000002</v>
      </c>
      <c r="AG846" s="3">
        <v>8.9640000000000004</v>
      </c>
      <c r="AH846" s="19">
        <v>9.7445887080830396</v>
      </c>
      <c r="AI846" s="19">
        <v>2.8625068848225901</v>
      </c>
      <c r="AJ846" s="19">
        <v>6.3931334862237597</v>
      </c>
      <c r="AK846" s="3">
        <v>9.6389999999999993</v>
      </c>
      <c r="AL846" s="3">
        <v>2.1040000000000001</v>
      </c>
      <c r="AM846" s="3">
        <v>5.8849999999999998</v>
      </c>
      <c r="AN846" s="3">
        <v>85.174999999999997</v>
      </c>
      <c r="AO846" s="3">
        <v>62.302999999999997</v>
      </c>
      <c r="AP846" s="3">
        <v>73.813000000000002</v>
      </c>
      <c r="AQ846" s="3">
        <v>7.7430000000000003</v>
      </c>
      <c r="AR846" s="3">
        <v>2.46</v>
      </c>
      <c r="AS846" s="3">
        <v>5.1109999999999998</v>
      </c>
      <c r="AT846" s="3">
        <v>6.8760000000000003</v>
      </c>
      <c r="AU846" s="3">
        <v>1.3919999999999999</v>
      </c>
      <c r="AV846" s="3">
        <v>4.1440000000000001</v>
      </c>
      <c r="AW846" s="3">
        <v>647.59799999999996</v>
      </c>
      <c r="AX846" s="3">
        <v>506.452</v>
      </c>
      <c r="AY846" s="3">
        <v>577.42899999999997</v>
      </c>
      <c r="AZ846" s="3">
        <v>6.476</v>
      </c>
      <c r="BA846" s="3">
        <v>5.0650000000000004</v>
      </c>
      <c r="BB846" s="3">
        <v>5.774</v>
      </c>
      <c r="BC846" s="3">
        <v>14.696999999999999</v>
      </c>
      <c r="BD846" s="3">
        <v>0.19900000000000001</v>
      </c>
      <c r="BE846" s="3">
        <v>11.116</v>
      </c>
      <c r="BF846" s="3">
        <v>13.129</v>
      </c>
      <c r="BG846" s="3">
        <v>40.817</v>
      </c>
      <c r="BH846" s="13">
        <v>7.1429543259091961</v>
      </c>
    </row>
    <row r="847" spans="1:60" ht="15.75" x14ac:dyDescent="0.25">
      <c r="A847" s="21">
        <v>2023</v>
      </c>
      <c r="B847" s="2" t="s">
        <v>19</v>
      </c>
      <c r="C847" s="17">
        <v>21.1</v>
      </c>
      <c r="D847" s="18">
        <v>5.1139999999999999</v>
      </c>
      <c r="E847" s="3">
        <v>12.766999999999999</v>
      </c>
      <c r="F847" s="3">
        <v>13.048</v>
      </c>
      <c r="G847" s="3">
        <v>13.829000000000001</v>
      </c>
      <c r="H847" s="3">
        <v>3.907</v>
      </c>
      <c r="I847" s="3">
        <v>4.2610000000000001</v>
      </c>
      <c r="J847" s="3">
        <v>4.0919999999999996</v>
      </c>
      <c r="K847" s="3">
        <v>3.5659999999999998</v>
      </c>
      <c r="L847" s="3">
        <v>2.4220000000000002</v>
      </c>
      <c r="M847" s="3">
        <v>2.97</v>
      </c>
      <c r="N847" s="3">
        <v>38.127000000000002</v>
      </c>
      <c r="O847" s="3">
        <v>96.123000000000005</v>
      </c>
      <c r="P847" s="3">
        <v>19.690999999999999</v>
      </c>
      <c r="Q847" s="3">
        <v>56.280999999999999</v>
      </c>
      <c r="R847" s="3">
        <v>99.492999999999995</v>
      </c>
      <c r="S847" s="3">
        <v>103.84</v>
      </c>
      <c r="T847" s="3">
        <v>101.759</v>
      </c>
      <c r="U847" s="3">
        <v>29.013000000000002</v>
      </c>
      <c r="V847" s="3">
        <v>38.485999999999997</v>
      </c>
      <c r="W847" s="3">
        <v>33.951000000000001</v>
      </c>
      <c r="X847" s="3">
        <v>36.338999999999999</v>
      </c>
      <c r="Y847" s="3">
        <v>4.2610000000000001</v>
      </c>
      <c r="Z847" s="3">
        <v>19.617999999999999</v>
      </c>
      <c r="AA847" s="3">
        <v>107.89400000000001</v>
      </c>
      <c r="AB847" s="3">
        <v>96.483999999999995</v>
      </c>
      <c r="AC847" s="3">
        <v>101.97</v>
      </c>
      <c r="AD847" s="3">
        <v>536.78399999999999</v>
      </c>
      <c r="AE847" s="3">
        <v>486.59100000000001</v>
      </c>
      <c r="AF847" s="3">
        <v>510.642</v>
      </c>
      <c r="AG847" s="3">
        <v>10.159000000000001</v>
      </c>
      <c r="AH847" s="19">
        <v>10.2081356081842</v>
      </c>
      <c r="AI847" s="19">
        <v>3.8986249952947598</v>
      </c>
      <c r="AJ847" s="19">
        <v>7.0126991129956897</v>
      </c>
      <c r="AK847" s="3">
        <v>9.1340000000000003</v>
      </c>
      <c r="AL847" s="3">
        <v>1.8839999999999999</v>
      </c>
      <c r="AM847" s="3">
        <v>5.3550000000000004</v>
      </c>
      <c r="AN847" s="3">
        <v>69.650000000000006</v>
      </c>
      <c r="AO847" s="3">
        <v>60.33</v>
      </c>
      <c r="AP847" s="3">
        <v>64.814999999999998</v>
      </c>
      <c r="AQ847" s="3">
        <v>3.2240000000000002</v>
      </c>
      <c r="AR847" s="3">
        <v>1.48</v>
      </c>
      <c r="AS847" s="3">
        <v>2.3149999999999999</v>
      </c>
      <c r="AT847" s="3">
        <v>5.1289999999999996</v>
      </c>
      <c r="AU847" s="3">
        <v>0.94199999999999995</v>
      </c>
      <c r="AV847" s="3">
        <v>2.9460000000000002</v>
      </c>
      <c r="AW847" s="3">
        <v>723.26599999999996</v>
      </c>
      <c r="AX847" s="3">
        <v>591.55200000000002</v>
      </c>
      <c r="AY847" s="3">
        <v>654.65300000000002</v>
      </c>
      <c r="AZ847" s="3">
        <v>7.2329999999999997</v>
      </c>
      <c r="BA847" s="3">
        <v>5.9160000000000004</v>
      </c>
      <c r="BB847" s="3">
        <v>6.5469999999999997</v>
      </c>
      <c r="BC847" s="3">
        <v>42.944000000000003</v>
      </c>
      <c r="BD847" s="3">
        <v>14.754</v>
      </c>
      <c r="BE847" s="3">
        <v>14.689</v>
      </c>
      <c r="BF847" s="3">
        <v>17.207000000000001</v>
      </c>
      <c r="BG847" s="3">
        <v>36.722999999999999</v>
      </c>
      <c r="BH847" s="13">
        <v>9.0103087375075415</v>
      </c>
    </row>
    <row r="848" spans="1:60" ht="15.75" x14ac:dyDescent="0.25">
      <c r="A848" s="21">
        <v>2023</v>
      </c>
      <c r="B848" s="2" t="s">
        <v>20</v>
      </c>
      <c r="C848" s="17">
        <v>12.505000000000001</v>
      </c>
      <c r="D848" s="18">
        <v>2.8210000000000002</v>
      </c>
      <c r="E848" s="3">
        <v>7.4850000000000003</v>
      </c>
      <c r="F848" s="3">
        <v>10.807</v>
      </c>
      <c r="G848" s="3">
        <v>16.187000000000001</v>
      </c>
      <c r="H848" s="3">
        <v>5.3810000000000002</v>
      </c>
      <c r="I848" s="3">
        <v>4.1609999999999996</v>
      </c>
      <c r="J848" s="3">
        <v>4.7489999999999997</v>
      </c>
      <c r="K848" s="3">
        <v>3.577</v>
      </c>
      <c r="L848" s="3">
        <v>2.681</v>
      </c>
      <c r="M848" s="3">
        <v>3.113</v>
      </c>
      <c r="N848" s="3">
        <v>31.286999999999999</v>
      </c>
      <c r="O848" s="3">
        <v>78.067999999999998</v>
      </c>
      <c r="P848" s="3">
        <v>16.449000000000002</v>
      </c>
      <c r="Q848" s="3">
        <v>46.139000000000003</v>
      </c>
      <c r="R848" s="3">
        <v>101.696</v>
      </c>
      <c r="S848" s="3">
        <v>101.485</v>
      </c>
      <c r="T848" s="3">
        <v>101.601</v>
      </c>
      <c r="U848" s="3">
        <v>17.105</v>
      </c>
      <c r="V848" s="3">
        <v>20.972999999999999</v>
      </c>
      <c r="W848" s="3">
        <v>19.11</v>
      </c>
      <c r="X848" s="3">
        <v>25.492000000000001</v>
      </c>
      <c r="Y848" s="3">
        <v>2.5129999999999999</v>
      </c>
      <c r="Z848" s="3">
        <v>13.593999999999999</v>
      </c>
      <c r="AA848" s="3">
        <v>131.33600000000001</v>
      </c>
      <c r="AB848" s="3">
        <v>120.587</v>
      </c>
      <c r="AC848" s="3">
        <v>125.76300000000001</v>
      </c>
      <c r="AD848" s="3">
        <v>520.17200000000003</v>
      </c>
      <c r="AE848" s="3">
        <v>473.88499999999999</v>
      </c>
      <c r="AF848" s="3">
        <v>496.26299999999998</v>
      </c>
      <c r="AG848" s="3">
        <v>7.5449999999999999</v>
      </c>
      <c r="AH848" s="19">
        <v>11.8107318010877</v>
      </c>
      <c r="AI848" s="19">
        <v>3.5919745492275998</v>
      </c>
      <c r="AJ848" s="19">
        <v>7.7059507063788102</v>
      </c>
      <c r="AK848" s="3">
        <v>8.9580000000000002</v>
      </c>
      <c r="AL848" s="3">
        <v>2.1779999999999999</v>
      </c>
      <c r="AM848" s="3">
        <v>5.4429999999999996</v>
      </c>
      <c r="AN848" s="3">
        <v>58.558</v>
      </c>
      <c r="AO848" s="3">
        <v>49.542000000000002</v>
      </c>
      <c r="AP848" s="3">
        <v>53.927999999999997</v>
      </c>
      <c r="AQ848" s="3">
        <v>1.232</v>
      </c>
      <c r="AR848" s="3">
        <v>0.58599999999999997</v>
      </c>
      <c r="AS848" s="3">
        <v>0.89800000000000002</v>
      </c>
      <c r="AT848" s="3">
        <v>3.5169999999999999</v>
      </c>
      <c r="AU848" s="3">
        <v>0.53100000000000003</v>
      </c>
      <c r="AV848" s="3">
        <v>1.9690000000000001</v>
      </c>
      <c r="AW848" s="3">
        <v>664.76400000000001</v>
      </c>
      <c r="AX848" s="3">
        <v>546.01900000000001</v>
      </c>
      <c r="AY848" s="3">
        <v>603.351</v>
      </c>
      <c r="AZ848" s="3">
        <v>6.6479999999999997</v>
      </c>
      <c r="BA848" s="3">
        <v>5.46</v>
      </c>
      <c r="BB848" s="3">
        <v>6.0339999999999998</v>
      </c>
      <c r="BC848" s="3">
        <v>23.332999999999998</v>
      </c>
      <c r="BD848" s="3">
        <v>8.3559999999999999</v>
      </c>
      <c r="BE848" s="3">
        <v>10.651</v>
      </c>
      <c r="BF848" s="3">
        <v>12.88</v>
      </c>
      <c r="BG848" s="3">
        <v>26.995000000000001</v>
      </c>
      <c r="BH848" s="13">
        <v>6.3244764953144879</v>
      </c>
    </row>
    <row r="849" spans="1:60" ht="15.75" x14ac:dyDescent="0.25">
      <c r="A849" s="21">
        <v>2023</v>
      </c>
      <c r="B849" s="2" t="s">
        <v>30</v>
      </c>
      <c r="C849" s="17">
        <v>18.745000000000001</v>
      </c>
      <c r="D849" s="18">
        <v>4.4470000000000001</v>
      </c>
      <c r="E849" s="3">
        <v>11.455</v>
      </c>
      <c r="F849" s="3">
        <v>9.5640000000000001</v>
      </c>
      <c r="G849" s="3">
        <v>20.276</v>
      </c>
      <c r="H849" s="3">
        <v>6.1420000000000003</v>
      </c>
      <c r="I849" s="3">
        <v>5.6740000000000004</v>
      </c>
      <c r="J849" s="3">
        <v>5.9029999999999996</v>
      </c>
      <c r="K849" s="3">
        <v>3.0310000000000001</v>
      </c>
      <c r="L849" s="3">
        <v>3.8340000000000001</v>
      </c>
      <c r="M849" s="3">
        <v>3.44</v>
      </c>
      <c r="N849" s="3">
        <v>37.215000000000003</v>
      </c>
      <c r="O849" s="3">
        <v>75.778000000000006</v>
      </c>
      <c r="P849" s="3">
        <v>16.791</v>
      </c>
      <c r="Q849" s="3">
        <v>45.701000000000001</v>
      </c>
      <c r="R849" s="3">
        <v>56.155999999999999</v>
      </c>
      <c r="S849" s="3">
        <v>50.143000000000001</v>
      </c>
      <c r="T849" s="3">
        <v>53.09</v>
      </c>
      <c r="U849" s="3">
        <v>12.045</v>
      </c>
      <c r="V849" s="3">
        <v>13.188000000000001</v>
      </c>
      <c r="W849" s="3">
        <v>12.627000000000001</v>
      </c>
      <c r="X849" s="3">
        <v>16.670999999999999</v>
      </c>
      <c r="Y849" s="3">
        <v>2.6070000000000002</v>
      </c>
      <c r="Z849" s="3">
        <v>9.5</v>
      </c>
      <c r="AA849" s="3">
        <v>86.546999999999997</v>
      </c>
      <c r="AB849" s="3">
        <v>71.611000000000004</v>
      </c>
      <c r="AC849" s="3">
        <v>78.930999999999997</v>
      </c>
      <c r="AD849" s="3">
        <v>406.41199999999998</v>
      </c>
      <c r="AE849" s="3">
        <v>357.06099999999998</v>
      </c>
      <c r="AF849" s="3">
        <v>381.28699999999998</v>
      </c>
      <c r="AG849" s="3">
        <v>9.173</v>
      </c>
      <c r="AH849" s="19">
        <v>18.785138272035599</v>
      </c>
      <c r="AI849" s="19">
        <v>3.2106041669055498</v>
      </c>
      <c r="AJ849" s="19">
        <v>11.095800918687001</v>
      </c>
      <c r="AK849" s="3">
        <v>14.916</v>
      </c>
      <c r="AL849" s="3">
        <v>2.8370000000000002</v>
      </c>
      <c r="AM849" s="3">
        <v>8.7569999999999997</v>
      </c>
      <c r="AN849" s="3">
        <v>70.992000000000004</v>
      </c>
      <c r="AO849" s="3">
        <v>48.84</v>
      </c>
      <c r="AP849" s="3">
        <v>59.697000000000003</v>
      </c>
      <c r="AQ849" s="3">
        <v>2.2330000000000001</v>
      </c>
      <c r="AR849" s="3">
        <v>0.23</v>
      </c>
      <c r="AS849" s="3">
        <v>1.212</v>
      </c>
      <c r="AT849" s="3">
        <v>6.5410000000000004</v>
      </c>
      <c r="AU849" s="3">
        <v>0.53700000000000003</v>
      </c>
      <c r="AV849" s="3">
        <v>3.4790000000000001</v>
      </c>
      <c r="AW849" s="3">
        <v>558.846</v>
      </c>
      <c r="AX849" s="3">
        <v>428.90199999999999</v>
      </c>
      <c r="AY849" s="3">
        <v>492.62799999999999</v>
      </c>
      <c r="AZ849" s="3">
        <v>5.5880000000000001</v>
      </c>
      <c r="BA849" s="3">
        <v>4.2889999999999997</v>
      </c>
      <c r="BB849" s="3">
        <v>4.9260000000000002</v>
      </c>
      <c r="BC849" s="3">
        <v>9.8460000000000001</v>
      </c>
      <c r="BD849" s="3">
        <v>3.9390000000000001</v>
      </c>
      <c r="BE849" s="3">
        <v>11.06</v>
      </c>
      <c r="BF849" s="3">
        <v>13.086</v>
      </c>
      <c r="BG849" s="3">
        <v>33.213999999999999</v>
      </c>
      <c r="BH849" s="13">
        <v>6.74239404809353</v>
      </c>
    </row>
    <row r="850" spans="1:60" ht="15.75" x14ac:dyDescent="0.25">
      <c r="A850" s="21">
        <v>2023</v>
      </c>
      <c r="B850" s="2" t="s">
        <v>21</v>
      </c>
      <c r="C850" s="17">
        <v>22.995999999999999</v>
      </c>
      <c r="D850" s="18">
        <v>4.6900000000000004</v>
      </c>
      <c r="E850" s="3">
        <v>13.914</v>
      </c>
      <c r="F850" s="3">
        <v>11.195</v>
      </c>
      <c r="G850" s="3">
        <v>10.686</v>
      </c>
      <c r="H850" s="3">
        <v>4.7169999999999996</v>
      </c>
      <c r="I850" s="3">
        <v>4.0919999999999996</v>
      </c>
      <c r="J850" s="3">
        <v>4.407</v>
      </c>
      <c r="K850" s="3">
        <v>3.734</v>
      </c>
      <c r="L850" s="3">
        <v>1.8959999999999999</v>
      </c>
      <c r="M850" s="3">
        <v>2.8220000000000001</v>
      </c>
      <c r="N850" s="3">
        <v>25.515000000000001</v>
      </c>
      <c r="O850" s="3">
        <v>123.922</v>
      </c>
      <c r="P850" s="3">
        <v>22.654</v>
      </c>
      <c r="Q850" s="3">
        <v>73.677999999999997</v>
      </c>
      <c r="R850" s="3">
        <v>57.392000000000003</v>
      </c>
      <c r="S850" s="3">
        <v>59.777999999999999</v>
      </c>
      <c r="T850" s="3">
        <v>58.576000000000001</v>
      </c>
      <c r="U850" s="3">
        <v>11.105</v>
      </c>
      <c r="V850" s="3">
        <v>9.5809999999999995</v>
      </c>
      <c r="W850" s="3">
        <v>10.349</v>
      </c>
      <c r="X850" s="3">
        <v>58.276000000000003</v>
      </c>
      <c r="Y850" s="3">
        <v>5.9880000000000004</v>
      </c>
      <c r="Z850" s="3">
        <v>32.332999999999998</v>
      </c>
      <c r="AA850" s="3">
        <v>67.513999999999996</v>
      </c>
      <c r="AB850" s="3">
        <v>38.521999999999998</v>
      </c>
      <c r="AC850" s="3">
        <v>53.128999999999998</v>
      </c>
      <c r="AD850" s="3">
        <v>355.94499999999999</v>
      </c>
      <c r="AE850" s="3">
        <v>282.226</v>
      </c>
      <c r="AF850" s="3">
        <v>319.46800000000002</v>
      </c>
      <c r="AG850" s="3">
        <v>5.7</v>
      </c>
      <c r="AH850" s="19">
        <v>16.533974515260301</v>
      </c>
      <c r="AI850" s="19">
        <v>4.9557914253147697</v>
      </c>
      <c r="AJ850" s="19">
        <v>10.8590974946919</v>
      </c>
      <c r="AK850" s="3">
        <v>14.25</v>
      </c>
      <c r="AL850" s="3">
        <v>3.7919999999999998</v>
      </c>
      <c r="AM850" s="3">
        <v>9.0609999999999999</v>
      </c>
      <c r="AN850" s="3">
        <v>66.334000000000003</v>
      </c>
      <c r="AO850" s="3">
        <v>43.911000000000001</v>
      </c>
      <c r="AP850" s="3">
        <v>55.209000000000003</v>
      </c>
      <c r="AQ850" s="3">
        <v>4.1269999999999998</v>
      </c>
      <c r="AR850" s="3">
        <v>1.0980000000000001</v>
      </c>
      <c r="AS850" s="3">
        <v>2.6240000000000001</v>
      </c>
      <c r="AT850" s="3">
        <v>17.393999999999998</v>
      </c>
      <c r="AU850" s="3">
        <v>3.4929999999999999</v>
      </c>
      <c r="AV850" s="3">
        <v>10.497</v>
      </c>
      <c r="AW850" s="3">
        <v>556.61900000000003</v>
      </c>
      <c r="AX850" s="3">
        <v>357.67200000000003</v>
      </c>
      <c r="AY850" s="3">
        <v>458.01</v>
      </c>
      <c r="AZ850" s="3">
        <v>5.5659999999999998</v>
      </c>
      <c r="BA850" s="3">
        <v>3.577</v>
      </c>
      <c r="BB850" s="3">
        <v>4.58</v>
      </c>
      <c r="BC850" s="3">
        <v>12.474</v>
      </c>
      <c r="BD850" s="3">
        <v>5.94</v>
      </c>
      <c r="BE850" s="3">
        <v>8.859</v>
      </c>
      <c r="BF850" s="3">
        <v>10.643000000000001</v>
      </c>
      <c r="BG850" s="3">
        <v>33.835000000000001</v>
      </c>
      <c r="BH850" s="13">
        <v>5.3827935160407243</v>
      </c>
    </row>
    <row r="851" spans="1:60" ht="15.75" x14ac:dyDescent="0.25">
      <c r="A851" s="21">
        <v>2023</v>
      </c>
      <c r="B851" s="2" t="s">
        <v>22</v>
      </c>
      <c r="C851" s="17">
        <v>20.613</v>
      </c>
      <c r="D851" s="18">
        <v>4.32</v>
      </c>
      <c r="E851" s="3">
        <v>12.247999999999999</v>
      </c>
      <c r="F851" s="3">
        <v>9.4990000000000006</v>
      </c>
      <c r="G851" s="3">
        <v>18.771000000000001</v>
      </c>
      <c r="H851" s="3">
        <v>5.819</v>
      </c>
      <c r="I851" s="3">
        <v>4.7850000000000001</v>
      </c>
      <c r="J851" s="3">
        <v>5.2880000000000003</v>
      </c>
      <c r="K851" s="3">
        <v>6.1</v>
      </c>
      <c r="L851" s="3">
        <v>4.0540000000000003</v>
      </c>
      <c r="M851" s="3">
        <v>5.0490000000000004</v>
      </c>
      <c r="N851" s="3">
        <v>52.375999999999998</v>
      </c>
      <c r="O851" s="3">
        <v>105.166</v>
      </c>
      <c r="P851" s="3">
        <v>22.529</v>
      </c>
      <c r="Q851" s="3">
        <v>62.741999999999997</v>
      </c>
      <c r="R851" s="3">
        <v>82.66</v>
      </c>
      <c r="S851" s="3">
        <v>85.331000000000003</v>
      </c>
      <c r="T851" s="3">
        <v>84.031000000000006</v>
      </c>
      <c r="U851" s="3">
        <v>23.838000000000001</v>
      </c>
      <c r="V851" s="3">
        <v>28.376999999999999</v>
      </c>
      <c r="W851" s="3">
        <v>26.167999999999999</v>
      </c>
      <c r="X851" s="3">
        <v>31.48</v>
      </c>
      <c r="Y851" s="3">
        <v>3.5219999999999998</v>
      </c>
      <c r="Z851" s="3">
        <v>17.126999999999999</v>
      </c>
      <c r="AA851" s="3">
        <v>132.29900000000001</v>
      </c>
      <c r="AB851" s="3">
        <v>102.477</v>
      </c>
      <c r="AC851" s="3">
        <v>116.989</v>
      </c>
      <c r="AD851" s="3">
        <v>535.92499999999995</v>
      </c>
      <c r="AE851" s="3">
        <v>469.78399999999999</v>
      </c>
      <c r="AF851" s="3">
        <v>502.00400000000002</v>
      </c>
      <c r="AG851" s="3">
        <v>14.303000000000001</v>
      </c>
      <c r="AH851" s="19">
        <v>16.818328416445599</v>
      </c>
      <c r="AI851" s="19">
        <v>3.76607519464662</v>
      </c>
      <c r="AJ851" s="19">
        <v>10.2979983265753</v>
      </c>
      <c r="AK851" s="3">
        <v>14.653</v>
      </c>
      <c r="AL851" s="3">
        <v>2.2599999999999998</v>
      </c>
      <c r="AM851" s="3">
        <v>8.2910000000000004</v>
      </c>
      <c r="AN851" s="3">
        <v>70.391000000000005</v>
      </c>
      <c r="AO851" s="3">
        <v>56.621000000000002</v>
      </c>
      <c r="AP851" s="3">
        <v>63.322000000000003</v>
      </c>
      <c r="AQ851" s="3">
        <v>3.085</v>
      </c>
      <c r="AR851" s="3">
        <v>1.728</v>
      </c>
      <c r="AS851" s="3">
        <v>2.3879999999999999</v>
      </c>
      <c r="AT851" s="3">
        <v>4.8380000000000001</v>
      </c>
      <c r="AU851" s="3">
        <v>0.46500000000000002</v>
      </c>
      <c r="AV851" s="3">
        <v>2.593</v>
      </c>
      <c r="AW851" s="3">
        <v>719.47500000000002</v>
      </c>
      <c r="AX851" s="3">
        <v>554.18399999999997</v>
      </c>
      <c r="AY851" s="3">
        <v>634.65300000000002</v>
      </c>
      <c r="AZ851" s="3">
        <v>7.1950000000000003</v>
      </c>
      <c r="BA851" s="3">
        <v>5.5419999999999998</v>
      </c>
      <c r="BB851" s="3">
        <v>6.3470000000000004</v>
      </c>
      <c r="BC851" s="3">
        <v>11.569000000000001</v>
      </c>
      <c r="BD851" s="3">
        <v>5.3710000000000004</v>
      </c>
      <c r="BE851" s="3">
        <v>12.425000000000001</v>
      </c>
      <c r="BF851" s="3">
        <v>15.09</v>
      </c>
      <c r="BG851" s="3">
        <v>13.593999999999999</v>
      </c>
      <c r="BH851" s="13">
        <v>8.0478520935290927</v>
      </c>
    </row>
    <row r="852" spans="1:60" ht="15.75" x14ac:dyDescent="0.25">
      <c r="A852" s="21">
        <v>2023</v>
      </c>
      <c r="B852" s="2" t="s">
        <v>23</v>
      </c>
      <c r="C852" s="17">
        <v>25.318999999999999</v>
      </c>
      <c r="D852" s="18">
        <v>5.2309999999999999</v>
      </c>
      <c r="E852" s="3">
        <v>15.178000000000001</v>
      </c>
      <c r="F852" s="3">
        <v>10.943</v>
      </c>
      <c r="G852" s="3">
        <v>23.148</v>
      </c>
      <c r="H852" s="3">
        <v>7.1970000000000001</v>
      </c>
      <c r="I852" s="3">
        <v>5.7990000000000004</v>
      </c>
      <c r="J852" s="3">
        <v>6.4909999999999997</v>
      </c>
      <c r="K852" s="3">
        <v>11.374000000000001</v>
      </c>
      <c r="L852" s="3">
        <v>4.79</v>
      </c>
      <c r="M852" s="3">
        <v>8.0500000000000007</v>
      </c>
      <c r="N852" s="3">
        <v>49.904000000000003</v>
      </c>
      <c r="O852" s="3">
        <v>112.90900000000001</v>
      </c>
      <c r="P852" s="3">
        <v>20.861999999999998</v>
      </c>
      <c r="Q852" s="3">
        <v>66.471999999999994</v>
      </c>
      <c r="R852" s="3">
        <v>52.951999999999998</v>
      </c>
      <c r="S852" s="3">
        <v>46.893000000000001</v>
      </c>
      <c r="T852" s="3">
        <v>49.893000000000001</v>
      </c>
      <c r="U852" s="3">
        <v>17.672000000000001</v>
      </c>
      <c r="V852" s="3">
        <v>18.908999999999999</v>
      </c>
      <c r="W852" s="3">
        <v>18.295999999999999</v>
      </c>
      <c r="X852" s="3">
        <v>33.930999999999997</v>
      </c>
      <c r="Y852" s="3">
        <v>2.9620000000000002</v>
      </c>
      <c r="Z852" s="3">
        <v>18.295999999999999</v>
      </c>
      <c r="AA852" s="3">
        <v>105.96899999999999</v>
      </c>
      <c r="AB852" s="3">
        <v>66.747</v>
      </c>
      <c r="AC852" s="3">
        <v>86.168000000000006</v>
      </c>
      <c r="AD852" s="3">
        <v>437.62700000000001</v>
      </c>
      <c r="AE852" s="3">
        <v>348.92700000000002</v>
      </c>
      <c r="AF852" s="3">
        <v>392.87900000000002</v>
      </c>
      <c r="AG852" s="3">
        <v>14.331</v>
      </c>
      <c r="AH852" s="19">
        <v>5.90033595037817</v>
      </c>
      <c r="AI852" s="19">
        <v>2.27549406664922</v>
      </c>
      <c r="AJ852" s="19">
        <v>4.11330279517622</v>
      </c>
      <c r="AK852" s="3">
        <v>9.7680000000000007</v>
      </c>
      <c r="AL852" s="3">
        <v>1.702</v>
      </c>
      <c r="AM852" s="3">
        <v>5.7279999999999998</v>
      </c>
      <c r="AN852" s="3">
        <v>73.259</v>
      </c>
      <c r="AO852" s="3">
        <v>51.81</v>
      </c>
      <c r="AP852" s="3">
        <v>62.462000000000003</v>
      </c>
      <c r="AQ852" s="3">
        <v>7.39</v>
      </c>
      <c r="AR852" s="3">
        <v>1.954</v>
      </c>
      <c r="AS852" s="3">
        <v>4.6459999999999999</v>
      </c>
      <c r="AT852" s="3">
        <v>5.6550000000000002</v>
      </c>
      <c r="AU852" s="3">
        <v>1.45</v>
      </c>
      <c r="AV852" s="3">
        <v>3.532</v>
      </c>
      <c r="AW852" s="3">
        <v>634.91300000000001</v>
      </c>
      <c r="AX852" s="3">
        <v>431.17899999999997</v>
      </c>
      <c r="AY852" s="3">
        <v>532.154</v>
      </c>
      <c r="AZ852" s="3">
        <v>6.3490000000000002</v>
      </c>
      <c r="BA852" s="3">
        <v>4.3120000000000003</v>
      </c>
      <c r="BB852" s="3">
        <v>5.3220000000000001</v>
      </c>
      <c r="BC852" s="3">
        <v>10.914</v>
      </c>
      <c r="BD852" s="3">
        <v>5.8769999999999998</v>
      </c>
      <c r="BE852" s="3">
        <v>10.875999999999999</v>
      </c>
      <c r="BF852" s="3">
        <v>13.244999999999999</v>
      </c>
      <c r="BG852" s="3">
        <v>16.152000000000001</v>
      </c>
      <c r="BH852" s="13">
        <v>7.3761003580369877</v>
      </c>
    </row>
    <row r="853" spans="1:60" ht="15.75" x14ac:dyDescent="0.25">
      <c r="A853" s="21">
        <v>2023</v>
      </c>
      <c r="B853" s="2" t="s">
        <v>24</v>
      </c>
      <c r="C853" s="17">
        <v>15.555999999999999</v>
      </c>
      <c r="D853" s="18">
        <v>4.4370000000000003</v>
      </c>
      <c r="E853" s="3">
        <v>10.026999999999999</v>
      </c>
      <c r="F853" s="3">
        <v>10.804</v>
      </c>
      <c r="G853" s="3">
        <v>30.667000000000002</v>
      </c>
      <c r="H853" s="3">
        <v>8.0690000000000008</v>
      </c>
      <c r="I853" s="3">
        <v>5.6120000000000001</v>
      </c>
      <c r="J853" s="3">
        <v>6.8470000000000004</v>
      </c>
      <c r="K853" s="3">
        <v>10.586</v>
      </c>
      <c r="L853" s="3">
        <v>4.9589999999999996</v>
      </c>
      <c r="M853" s="3">
        <v>7.7880000000000003</v>
      </c>
      <c r="N853" s="3">
        <v>41.658999999999999</v>
      </c>
      <c r="O853" s="3">
        <v>148.07400000000001</v>
      </c>
      <c r="P853" s="3">
        <v>30.081</v>
      </c>
      <c r="Q853" s="3">
        <v>89.625</v>
      </c>
      <c r="R853" s="3">
        <v>50.993000000000002</v>
      </c>
      <c r="S853" s="3">
        <v>50.570999999999998</v>
      </c>
      <c r="T853" s="3">
        <v>50.783000000000001</v>
      </c>
      <c r="U853" s="3">
        <v>16.588999999999999</v>
      </c>
      <c r="V853" s="3">
        <v>18.858000000000001</v>
      </c>
      <c r="W853" s="3">
        <v>17.716999999999999</v>
      </c>
      <c r="X853" s="3">
        <v>76.296000000000006</v>
      </c>
      <c r="Y853" s="3">
        <v>9.7880000000000003</v>
      </c>
      <c r="Z853" s="3">
        <v>43.45</v>
      </c>
      <c r="AA853" s="3">
        <v>150.01</v>
      </c>
      <c r="AB853" s="3">
        <v>91.68</v>
      </c>
      <c r="AC853" s="3">
        <v>121.003</v>
      </c>
      <c r="AD853" s="3">
        <v>514.45000000000005</v>
      </c>
      <c r="AE853" s="3">
        <v>417.29</v>
      </c>
      <c r="AF853" s="3">
        <v>466.13400000000001</v>
      </c>
      <c r="AG853" s="3">
        <v>12.006</v>
      </c>
      <c r="AH853" s="19">
        <v>12.3322491997843</v>
      </c>
      <c r="AI853" s="19">
        <v>3.5020477251281701</v>
      </c>
      <c r="AJ853" s="19">
        <v>8.0395279945823006</v>
      </c>
      <c r="AK853" s="3">
        <v>15.555999999999999</v>
      </c>
      <c r="AL853" s="3">
        <v>2.0230000000000001</v>
      </c>
      <c r="AM853" s="3">
        <v>8.8260000000000005</v>
      </c>
      <c r="AN853" s="3">
        <v>93.724000000000004</v>
      </c>
      <c r="AO853" s="3">
        <v>65.057000000000002</v>
      </c>
      <c r="AP853" s="3">
        <v>79.501000000000005</v>
      </c>
      <c r="AQ853" s="3">
        <v>8.0690000000000008</v>
      </c>
      <c r="AR853" s="3">
        <v>1.762</v>
      </c>
      <c r="AS853" s="3">
        <v>4.9320000000000004</v>
      </c>
      <c r="AT853" s="3">
        <v>5.8739999999999997</v>
      </c>
      <c r="AU853" s="3">
        <v>1.044</v>
      </c>
      <c r="AV853" s="3">
        <v>3.472</v>
      </c>
      <c r="AW853" s="3">
        <v>762.63900000000001</v>
      </c>
      <c r="AX853" s="3">
        <v>518.88800000000003</v>
      </c>
      <c r="AY853" s="3">
        <v>641.68399999999997</v>
      </c>
      <c r="AZ853" s="3">
        <v>7.6260000000000003</v>
      </c>
      <c r="BA853" s="3">
        <v>5.1890000000000001</v>
      </c>
      <c r="BB853" s="3">
        <v>6.4169999999999998</v>
      </c>
      <c r="BC853" s="3">
        <v>14.91</v>
      </c>
      <c r="BD853" s="3">
        <v>2.7109999999999999</v>
      </c>
      <c r="BE853" s="3">
        <v>11.916</v>
      </c>
      <c r="BF853" s="3">
        <v>14.715</v>
      </c>
      <c r="BG853" s="3">
        <v>28</v>
      </c>
      <c r="BH853" s="13">
        <v>7.7777432100301773</v>
      </c>
    </row>
    <row r="854" spans="1:60" ht="15.75" x14ac:dyDescent="0.25">
      <c r="A854" s="21">
        <v>2023</v>
      </c>
      <c r="B854" s="2" t="s">
        <v>25</v>
      </c>
      <c r="C854" s="17">
        <v>19.928000000000001</v>
      </c>
      <c r="D854" s="18">
        <v>3.7440000000000002</v>
      </c>
      <c r="E854" s="3">
        <v>11.651</v>
      </c>
      <c r="F854" s="3">
        <v>8.9049999999999994</v>
      </c>
      <c r="G854" s="3">
        <v>18.084</v>
      </c>
      <c r="H854" s="3">
        <v>4.5860000000000003</v>
      </c>
      <c r="I854" s="3">
        <v>3.9830000000000001</v>
      </c>
      <c r="J854" s="3">
        <v>4.2770000000000001</v>
      </c>
      <c r="K854" s="3">
        <v>3.419</v>
      </c>
      <c r="L854" s="3">
        <v>2.629</v>
      </c>
      <c r="M854" s="3">
        <v>3.0150000000000001</v>
      </c>
      <c r="N854" s="3">
        <v>36.909999999999997</v>
      </c>
      <c r="O854" s="3">
        <v>96.637</v>
      </c>
      <c r="P854" s="3">
        <v>17.683</v>
      </c>
      <c r="Q854" s="3">
        <v>56.256999999999998</v>
      </c>
      <c r="R854" s="3">
        <v>112.479</v>
      </c>
      <c r="S854" s="3">
        <v>113.82299999999999</v>
      </c>
      <c r="T854" s="3">
        <v>113.167</v>
      </c>
      <c r="U854" s="3">
        <v>29.433</v>
      </c>
      <c r="V854" s="3">
        <v>27.48</v>
      </c>
      <c r="W854" s="3">
        <v>28.434000000000001</v>
      </c>
      <c r="X854" s="3">
        <v>21.512</v>
      </c>
      <c r="Y854" s="3">
        <v>2.0710000000000002</v>
      </c>
      <c r="Z854" s="3">
        <v>11.569000000000001</v>
      </c>
      <c r="AA854" s="3">
        <v>141.078</v>
      </c>
      <c r="AB854" s="3">
        <v>100.76</v>
      </c>
      <c r="AC854" s="3">
        <v>120.459</v>
      </c>
      <c r="AD854" s="3">
        <v>525.29200000000003</v>
      </c>
      <c r="AE854" s="3">
        <v>434.82299999999998</v>
      </c>
      <c r="AF854" s="3">
        <v>479.02300000000002</v>
      </c>
      <c r="AG854" s="3">
        <v>9.9220000000000006</v>
      </c>
      <c r="AH854" s="19">
        <v>16.983815838823599</v>
      </c>
      <c r="AI854" s="19">
        <v>3.8045778583080101</v>
      </c>
      <c r="AJ854" s="19">
        <v>10.4206262085854</v>
      </c>
      <c r="AK854" s="3">
        <v>12.257</v>
      </c>
      <c r="AL854" s="3">
        <v>2.4689999999999999</v>
      </c>
      <c r="AM854" s="3">
        <v>7.2510000000000003</v>
      </c>
      <c r="AN854" s="3">
        <v>60.116999999999997</v>
      </c>
      <c r="AO854" s="3">
        <v>39.747</v>
      </c>
      <c r="AP854" s="3">
        <v>49.698999999999998</v>
      </c>
      <c r="AQ854" s="3">
        <v>5.0860000000000003</v>
      </c>
      <c r="AR854" s="3">
        <v>1.274</v>
      </c>
      <c r="AS854" s="3">
        <v>3.137</v>
      </c>
      <c r="AT854" s="3">
        <v>6.5869999999999997</v>
      </c>
      <c r="AU854" s="3">
        <v>1.593</v>
      </c>
      <c r="AV854" s="3">
        <v>4.0330000000000004</v>
      </c>
      <c r="AW854" s="3">
        <v>697.13699999999994</v>
      </c>
      <c r="AX854" s="3">
        <v>505.39499999999998</v>
      </c>
      <c r="AY854" s="3">
        <v>599.07399999999996</v>
      </c>
      <c r="AZ854" s="3">
        <v>6.9710000000000001</v>
      </c>
      <c r="BA854" s="3">
        <v>5.0540000000000003</v>
      </c>
      <c r="BB854" s="3">
        <v>5.9909999999999997</v>
      </c>
      <c r="BC854" s="3">
        <v>18.79</v>
      </c>
      <c r="BD854" s="3">
        <v>8.6329999999999991</v>
      </c>
      <c r="BE854" s="3">
        <v>12.202999999999999</v>
      </c>
      <c r="BF854" s="3">
        <v>14.81</v>
      </c>
      <c r="BG854" s="3">
        <v>33.728000000000002</v>
      </c>
      <c r="BH854" s="13">
        <v>6.8682161035138281</v>
      </c>
    </row>
    <row r="855" spans="1:60" ht="15.75" x14ac:dyDescent="0.25">
      <c r="A855" s="21">
        <v>2023</v>
      </c>
      <c r="B855" s="2" t="s">
        <v>26</v>
      </c>
      <c r="C855" s="17">
        <v>18.158000000000001</v>
      </c>
      <c r="D855" s="18">
        <v>4.3490000000000002</v>
      </c>
      <c r="E855" s="3">
        <v>11.179</v>
      </c>
      <c r="F855" s="3">
        <v>14.116</v>
      </c>
      <c r="G855" s="3">
        <v>24.149000000000001</v>
      </c>
      <c r="H855" s="3">
        <v>7.79</v>
      </c>
      <c r="I855" s="3">
        <v>5.7439999999999998</v>
      </c>
      <c r="J855" s="3">
        <v>6.7560000000000002</v>
      </c>
      <c r="K855" s="3">
        <v>8.1739999999999995</v>
      </c>
      <c r="L855" s="3">
        <v>4.3490000000000002</v>
      </c>
      <c r="M855" s="3">
        <v>6.2409999999999997</v>
      </c>
      <c r="N855" s="3">
        <v>36.503999999999998</v>
      </c>
      <c r="O855" s="3">
        <v>81.736999999999995</v>
      </c>
      <c r="P855" s="3">
        <v>18.306999999999999</v>
      </c>
      <c r="Q855" s="3">
        <v>49.68</v>
      </c>
      <c r="R855" s="3">
        <v>80.474999999999994</v>
      </c>
      <c r="S855" s="3">
        <v>80.582999999999998</v>
      </c>
      <c r="T855" s="3">
        <v>80.53</v>
      </c>
      <c r="U855" s="3">
        <v>18.158000000000001</v>
      </c>
      <c r="V855" s="3">
        <v>23.515000000000001</v>
      </c>
      <c r="W855" s="3">
        <v>20.864999999999998</v>
      </c>
      <c r="X855" s="3">
        <v>23.643000000000001</v>
      </c>
      <c r="Y855" s="3">
        <v>2.8450000000000002</v>
      </c>
      <c r="Z855" s="3">
        <v>13.132</v>
      </c>
      <c r="AA855" s="3">
        <v>139.00800000000001</v>
      </c>
      <c r="AB855" s="3">
        <v>92.823999999999998</v>
      </c>
      <c r="AC855" s="3">
        <v>115.667</v>
      </c>
      <c r="AD855" s="3">
        <v>490.75099999999998</v>
      </c>
      <c r="AE855" s="3">
        <v>419.238</v>
      </c>
      <c r="AF855" s="3">
        <v>454.63600000000002</v>
      </c>
      <c r="AG855" s="3">
        <v>10.478</v>
      </c>
      <c r="AH855" s="19">
        <v>7.8098850831194904</v>
      </c>
      <c r="AI855" s="19">
        <v>2.6368613439423099</v>
      </c>
      <c r="AJ855" s="19">
        <v>5.2666035754566503</v>
      </c>
      <c r="AK855" s="3">
        <v>9.3810000000000002</v>
      </c>
      <c r="AL855" s="3">
        <v>2.0939999999999999</v>
      </c>
      <c r="AM855" s="3">
        <v>5.6980000000000004</v>
      </c>
      <c r="AN855" s="3">
        <v>63.030999999999999</v>
      </c>
      <c r="AO855" s="3">
        <v>49.338000000000001</v>
      </c>
      <c r="AP855" s="3">
        <v>56.137999999999998</v>
      </c>
      <c r="AQ855" s="3">
        <v>5.431</v>
      </c>
      <c r="AR855" s="3">
        <v>1.879</v>
      </c>
      <c r="AS855" s="3">
        <v>3.6360000000000001</v>
      </c>
      <c r="AT855" s="3">
        <v>8.2829999999999995</v>
      </c>
      <c r="AU855" s="3">
        <v>2.2010000000000001</v>
      </c>
      <c r="AV855" s="3">
        <v>5.2089999999999996</v>
      </c>
      <c r="AW855" s="3">
        <v>644.899</v>
      </c>
      <c r="AX855" s="3">
        <v>496.70699999999999</v>
      </c>
      <c r="AY855" s="3">
        <v>570.05799999999999</v>
      </c>
      <c r="AZ855" s="3">
        <v>6.4489999999999998</v>
      </c>
      <c r="BA855" s="3">
        <v>4.9669999999999996</v>
      </c>
      <c r="BB855" s="3">
        <v>5.7009999999999996</v>
      </c>
      <c r="BC855" s="3">
        <v>8.4860000000000007</v>
      </c>
      <c r="BD855" s="3">
        <v>0.73799999999999999</v>
      </c>
      <c r="BE855" s="3">
        <v>14.909000000000001</v>
      </c>
      <c r="BF855" s="3">
        <v>17.46</v>
      </c>
      <c r="BG855" s="3">
        <v>31.878</v>
      </c>
      <c r="BH855" s="13">
        <v>10.814124570868072</v>
      </c>
    </row>
    <row r="856" spans="1:60" ht="15.75" x14ac:dyDescent="0.25">
      <c r="A856" s="21">
        <v>2023</v>
      </c>
      <c r="B856" s="2" t="s">
        <v>27</v>
      </c>
      <c r="C856" s="17">
        <v>13.738</v>
      </c>
      <c r="D856" s="18">
        <v>2.6070000000000002</v>
      </c>
      <c r="E856" s="3">
        <v>7.9980000000000002</v>
      </c>
      <c r="F856" s="3">
        <v>10.433999999999999</v>
      </c>
      <c r="G856" s="3">
        <v>13.99</v>
      </c>
      <c r="H856" s="3">
        <v>5.2610000000000001</v>
      </c>
      <c r="I856" s="3">
        <v>4.9409999999999998</v>
      </c>
      <c r="J856" s="3">
        <v>5.0960000000000001</v>
      </c>
      <c r="K856" s="3">
        <v>3.8</v>
      </c>
      <c r="L856" s="3">
        <v>3.431</v>
      </c>
      <c r="M856" s="3">
        <v>3.61</v>
      </c>
      <c r="N856" s="3">
        <v>39.710999999999999</v>
      </c>
      <c r="O856" s="3">
        <v>80.528999999999996</v>
      </c>
      <c r="P856" s="3">
        <v>19.762</v>
      </c>
      <c r="Q856" s="3">
        <v>49.19</v>
      </c>
      <c r="R856" s="3">
        <v>97.775000000000006</v>
      </c>
      <c r="S856" s="3">
        <v>85.087000000000003</v>
      </c>
      <c r="T856" s="3">
        <v>91.230999999999995</v>
      </c>
      <c r="U856" s="3">
        <v>18.853000000000002</v>
      </c>
      <c r="V856" s="3">
        <v>19.899000000000001</v>
      </c>
      <c r="W856" s="3">
        <v>19.393000000000001</v>
      </c>
      <c r="X856" s="3">
        <v>14.907</v>
      </c>
      <c r="Y856" s="3">
        <v>1.921</v>
      </c>
      <c r="Z856" s="3">
        <v>8.2100000000000009</v>
      </c>
      <c r="AA856" s="3">
        <v>113.705</v>
      </c>
      <c r="AB856" s="3">
        <v>98.81</v>
      </c>
      <c r="AC856" s="3">
        <v>106.023</v>
      </c>
      <c r="AD856" s="3">
        <v>466.22</v>
      </c>
      <c r="AE856" s="3">
        <v>410.74900000000002</v>
      </c>
      <c r="AF856" s="3">
        <v>437.61200000000002</v>
      </c>
      <c r="AG856" s="3">
        <v>9.7919999999999998</v>
      </c>
      <c r="AH856" s="19">
        <v>9.9313939307265393</v>
      </c>
      <c r="AI856" s="19">
        <v>4.4482186906061703</v>
      </c>
      <c r="AJ856" s="19">
        <v>7.2141830839430297</v>
      </c>
      <c r="AK856" s="3">
        <v>9.2070000000000007</v>
      </c>
      <c r="AL856" s="3">
        <v>2.6070000000000002</v>
      </c>
      <c r="AM856" s="3">
        <v>5.8040000000000003</v>
      </c>
      <c r="AN856" s="3">
        <v>47.499000000000002</v>
      </c>
      <c r="AO856" s="3">
        <v>35.682000000000002</v>
      </c>
      <c r="AP856" s="3">
        <v>41.404000000000003</v>
      </c>
      <c r="AQ856" s="3">
        <v>0.14599999999999999</v>
      </c>
      <c r="AR856" s="3">
        <v>0.13700000000000001</v>
      </c>
      <c r="AS856" s="3">
        <v>0.14199999999999999</v>
      </c>
      <c r="AT856" s="3">
        <v>2.0459999999999998</v>
      </c>
      <c r="AU856" s="3">
        <v>0.27400000000000002</v>
      </c>
      <c r="AV856" s="3">
        <v>1.1319999999999999</v>
      </c>
      <c r="AW856" s="3">
        <v>601.84699999999998</v>
      </c>
      <c r="AX856" s="3">
        <v>474.01600000000002</v>
      </c>
      <c r="AY856" s="3">
        <v>535.92100000000005</v>
      </c>
      <c r="AZ856" s="3">
        <v>6.0179999999999998</v>
      </c>
      <c r="BA856" s="3">
        <v>4.74</v>
      </c>
      <c r="BB856" s="3">
        <v>5.359</v>
      </c>
      <c r="BC856" s="3">
        <v>22.696000000000002</v>
      </c>
      <c r="BD856" s="3">
        <v>6.4850000000000003</v>
      </c>
      <c r="BE856" s="3">
        <v>18.327999999999999</v>
      </c>
      <c r="BF856" s="3">
        <v>20.83</v>
      </c>
      <c r="BG856" s="3">
        <v>48.948</v>
      </c>
      <c r="BH856" s="13">
        <v>10.550932724207319</v>
      </c>
    </row>
    <row r="857" spans="1:60" ht="15.75" x14ac:dyDescent="0.25">
      <c r="A857" s="21">
        <v>2023</v>
      </c>
      <c r="B857" s="2" t="s">
        <v>36</v>
      </c>
      <c r="C857" s="17">
        <v>7.1120000000000001</v>
      </c>
      <c r="D857" s="18">
        <v>1.871</v>
      </c>
      <c r="E857" s="3">
        <v>4.3899999999999997</v>
      </c>
      <c r="F857" s="3">
        <v>14.541</v>
      </c>
      <c r="G857" s="3">
        <v>19.236000000000001</v>
      </c>
      <c r="H857" s="3">
        <v>6.6509999999999998</v>
      </c>
      <c r="I857" s="3">
        <v>5.992</v>
      </c>
      <c r="J857" s="3">
        <v>6.3090000000000002</v>
      </c>
      <c r="K857" s="3">
        <v>4.63</v>
      </c>
      <c r="L857" s="3">
        <v>4.0970000000000004</v>
      </c>
      <c r="M857" s="3">
        <v>4.3529999999999998</v>
      </c>
      <c r="N857" s="3">
        <v>46.341999999999999</v>
      </c>
      <c r="O857" s="3">
        <v>72.472999999999999</v>
      </c>
      <c r="P857" s="3">
        <v>14.375</v>
      </c>
      <c r="Q857" s="3">
        <v>42.341000000000001</v>
      </c>
      <c r="R857" s="3">
        <v>124.224</v>
      </c>
      <c r="S857" s="3">
        <v>132.31399999999999</v>
      </c>
      <c r="T857" s="3">
        <v>128.42500000000001</v>
      </c>
      <c r="U857" s="3">
        <v>26.068000000000001</v>
      </c>
      <c r="V857" s="3">
        <v>27.259</v>
      </c>
      <c r="W857" s="3">
        <v>26.686</v>
      </c>
      <c r="X857" s="3">
        <v>19.033000000000001</v>
      </c>
      <c r="Y857" s="3">
        <v>2.226</v>
      </c>
      <c r="Z857" s="3">
        <v>10.33</v>
      </c>
      <c r="AA857" s="3">
        <v>168.81299999999999</v>
      </c>
      <c r="AB857" s="3">
        <v>140.958</v>
      </c>
      <c r="AC857" s="3">
        <v>154.34899999999999</v>
      </c>
      <c r="AD857" s="3">
        <v>660.33900000000006</v>
      </c>
      <c r="AE857" s="3">
        <v>583.03899999999999</v>
      </c>
      <c r="AF857" s="3">
        <v>620.21100000000001</v>
      </c>
      <c r="AG857" s="3">
        <v>14.198</v>
      </c>
      <c r="AH857" s="19">
        <v>8.6591560410037403</v>
      </c>
      <c r="AI857" s="19">
        <v>2.63566918887657</v>
      </c>
      <c r="AJ857" s="19">
        <v>5.6475690980079101</v>
      </c>
      <c r="AK857" s="3">
        <v>7.444</v>
      </c>
      <c r="AL857" s="3">
        <v>1.3740000000000001</v>
      </c>
      <c r="AM857" s="3">
        <v>4.2919999999999998</v>
      </c>
      <c r="AN857" s="3">
        <v>84.572999999999993</v>
      </c>
      <c r="AO857" s="3">
        <v>62.451000000000001</v>
      </c>
      <c r="AP857" s="3">
        <v>73.084999999999994</v>
      </c>
      <c r="AQ857" s="3">
        <v>4.681</v>
      </c>
      <c r="AR857" s="3">
        <v>1.6579999999999999</v>
      </c>
      <c r="AS857" s="3">
        <v>3.1110000000000002</v>
      </c>
      <c r="AT857" s="3">
        <v>12.663</v>
      </c>
      <c r="AU857" s="3">
        <v>3.1259999999999999</v>
      </c>
      <c r="AV857" s="3">
        <v>7.7110000000000003</v>
      </c>
      <c r="AW857" s="3">
        <v>824.62400000000002</v>
      </c>
      <c r="AX857" s="3">
        <v>667.65700000000004</v>
      </c>
      <c r="AY857" s="3">
        <v>743.16399999999999</v>
      </c>
      <c r="AZ857" s="3">
        <v>8.2460000000000004</v>
      </c>
      <c r="BA857" s="3">
        <v>6.6769999999999996</v>
      </c>
      <c r="BB857" s="3">
        <v>7.4320000000000004</v>
      </c>
      <c r="BC857" s="3">
        <v>18.579000000000001</v>
      </c>
      <c r="BD857" s="3">
        <v>9.2899999999999991</v>
      </c>
      <c r="BE857" s="3">
        <v>13.266</v>
      </c>
      <c r="BF857" s="3">
        <v>16.032</v>
      </c>
      <c r="BG857" s="3">
        <v>47.051000000000002</v>
      </c>
      <c r="BH857" s="13">
        <v>8.5725105865341575</v>
      </c>
    </row>
    <row r="858" spans="1:60" ht="15.75" x14ac:dyDescent="0.25">
      <c r="A858" s="21">
        <v>2023</v>
      </c>
      <c r="B858" s="2" t="s">
        <v>28</v>
      </c>
      <c r="C858" s="17">
        <v>13.582000000000001</v>
      </c>
      <c r="D858" s="18">
        <v>2.2490000000000001</v>
      </c>
      <c r="E858" s="3">
        <v>7.8289999999999997</v>
      </c>
      <c r="F858" s="3">
        <v>13.795</v>
      </c>
      <c r="G858" s="3">
        <v>14.846</v>
      </c>
      <c r="H858" s="3">
        <v>3.8919999999999999</v>
      </c>
      <c r="I858" s="3">
        <v>3.6949999999999998</v>
      </c>
      <c r="J858" s="3">
        <v>3.7919999999999998</v>
      </c>
      <c r="K858" s="3">
        <v>5.7969999999999997</v>
      </c>
      <c r="L858" s="3">
        <v>3.5339999999999998</v>
      </c>
      <c r="M858" s="3">
        <v>4.649</v>
      </c>
      <c r="N858" s="3">
        <v>32.146000000000001</v>
      </c>
      <c r="O858" s="3">
        <v>76.274000000000001</v>
      </c>
      <c r="P858" s="3">
        <v>15.423</v>
      </c>
      <c r="Q858" s="3">
        <v>45.384999999999998</v>
      </c>
      <c r="R858" s="3">
        <v>56.646999999999998</v>
      </c>
      <c r="S858" s="3">
        <v>62.012999999999998</v>
      </c>
      <c r="T858" s="3">
        <v>59.371000000000002</v>
      </c>
      <c r="U858" s="3">
        <v>15.984</v>
      </c>
      <c r="V858" s="3">
        <v>13.494999999999999</v>
      </c>
      <c r="W858" s="3">
        <v>14.72</v>
      </c>
      <c r="X858" s="3">
        <v>4.0579999999999998</v>
      </c>
      <c r="Y858" s="3">
        <v>1.125</v>
      </c>
      <c r="Z858" s="3">
        <v>2.569</v>
      </c>
      <c r="AA858" s="3">
        <v>143.52199999999999</v>
      </c>
      <c r="AB858" s="3">
        <v>111.01300000000001</v>
      </c>
      <c r="AC858" s="3">
        <v>127.02</v>
      </c>
      <c r="AD858" s="3">
        <v>508.82799999999997</v>
      </c>
      <c r="AE858" s="3">
        <v>435.13600000000002</v>
      </c>
      <c r="AF858" s="3">
        <v>471.46100000000001</v>
      </c>
      <c r="AG858" s="3">
        <v>8.9440000000000008</v>
      </c>
      <c r="AH858" s="19">
        <v>25.277998364084301</v>
      </c>
      <c r="AI858" s="19">
        <v>6.3622259960554199</v>
      </c>
      <c r="AJ858" s="19">
        <v>15.942048239188701</v>
      </c>
      <c r="AK858" s="3">
        <v>23.603000000000002</v>
      </c>
      <c r="AL858" s="3">
        <v>4.4980000000000002</v>
      </c>
      <c r="AM858" s="3">
        <v>13.904999999999999</v>
      </c>
      <c r="AN858" s="3">
        <v>91.016000000000005</v>
      </c>
      <c r="AO858" s="3">
        <v>78.641000000000005</v>
      </c>
      <c r="AP858" s="3">
        <v>84.733999999999995</v>
      </c>
      <c r="AQ858" s="3">
        <v>1.8220000000000001</v>
      </c>
      <c r="AR858" s="3">
        <v>0.64300000000000002</v>
      </c>
      <c r="AS858" s="3">
        <v>1.2230000000000001</v>
      </c>
      <c r="AT858" s="3">
        <v>7.95</v>
      </c>
      <c r="AU858" s="3">
        <v>1.6870000000000001</v>
      </c>
      <c r="AV858" s="3">
        <v>4.7709999999999999</v>
      </c>
      <c r="AW858" s="3">
        <v>689.12099999999998</v>
      </c>
      <c r="AX858" s="3">
        <v>544.78399999999999</v>
      </c>
      <c r="AY858" s="3">
        <v>615.89200000000005</v>
      </c>
      <c r="AZ858" s="3">
        <v>6.891</v>
      </c>
      <c r="BA858" s="3">
        <v>5.4480000000000004</v>
      </c>
      <c r="BB858" s="3">
        <v>6.1589999999999998</v>
      </c>
      <c r="BC858" s="3">
        <v>31.091999999999999</v>
      </c>
      <c r="BD858" s="3">
        <v>10.741</v>
      </c>
      <c r="BE858" s="3">
        <v>17.216000000000001</v>
      </c>
      <c r="BF858" s="3">
        <v>20.295999999999999</v>
      </c>
      <c r="BG858" s="3">
        <v>35.537999999999997</v>
      </c>
      <c r="BH858" s="13">
        <v>10.266535044422508</v>
      </c>
    </row>
    <row r="859" spans="1:60" ht="15.75" x14ac:dyDescent="0.25">
      <c r="A859" s="21">
        <v>2023</v>
      </c>
      <c r="B859" s="2" t="s">
        <v>29</v>
      </c>
      <c r="C859" s="17">
        <v>13.247999999999999</v>
      </c>
      <c r="D859" s="18">
        <v>2.79</v>
      </c>
      <c r="E859" s="3">
        <v>7.9020000000000001</v>
      </c>
      <c r="F859" s="3">
        <v>7.2430000000000003</v>
      </c>
      <c r="G859" s="3">
        <v>19.866</v>
      </c>
      <c r="H859" s="3">
        <v>4.8620000000000001</v>
      </c>
      <c r="I859" s="3">
        <v>4.766</v>
      </c>
      <c r="J859" s="3">
        <v>4.8129999999999997</v>
      </c>
      <c r="K859" s="3">
        <v>7.657</v>
      </c>
      <c r="L859" s="3">
        <v>4.6500000000000004</v>
      </c>
      <c r="M859" s="3">
        <v>6.12</v>
      </c>
      <c r="N859" s="3">
        <v>55.031999999999996</v>
      </c>
      <c r="O859" s="3">
        <v>163.47499999999999</v>
      </c>
      <c r="P859" s="3">
        <v>33.710999999999999</v>
      </c>
      <c r="Q859" s="3">
        <v>97.206999999999994</v>
      </c>
      <c r="R859" s="3">
        <v>67.212999999999994</v>
      </c>
      <c r="S859" s="3">
        <v>73.117999999999995</v>
      </c>
      <c r="T859" s="3">
        <v>70.230999999999995</v>
      </c>
      <c r="U859" s="3">
        <v>14.707000000000001</v>
      </c>
      <c r="V859" s="3">
        <v>21.155999999999999</v>
      </c>
      <c r="W859" s="3">
        <v>18.003</v>
      </c>
      <c r="X859" s="3">
        <v>91.4</v>
      </c>
      <c r="Y859" s="3">
        <v>12.089</v>
      </c>
      <c r="Z859" s="3">
        <v>50.920999999999999</v>
      </c>
      <c r="AA859" s="3">
        <v>112.792</v>
      </c>
      <c r="AB859" s="3">
        <v>81.951999999999998</v>
      </c>
      <c r="AC859" s="3">
        <v>97.028000000000006</v>
      </c>
      <c r="AD859" s="3">
        <v>505.49700000000001</v>
      </c>
      <c r="AE859" s="3">
        <v>439.63600000000002</v>
      </c>
      <c r="AF859" s="3">
        <v>471.95100000000002</v>
      </c>
      <c r="AG859" s="3">
        <v>14.585000000000001</v>
      </c>
      <c r="AH859" s="19">
        <v>12.3975053464242</v>
      </c>
      <c r="AI859" s="19">
        <v>5.1536474080589301</v>
      </c>
      <c r="AJ859" s="19">
        <v>8.7713716189372199</v>
      </c>
      <c r="AK859" s="3">
        <v>10.696</v>
      </c>
      <c r="AL859" s="3">
        <v>2.5569999999999999</v>
      </c>
      <c r="AM859" s="3">
        <v>6.5359999999999996</v>
      </c>
      <c r="AN859" s="3">
        <v>61.622</v>
      </c>
      <c r="AO859" s="3">
        <v>52.426000000000002</v>
      </c>
      <c r="AP859" s="3">
        <v>56.921999999999997</v>
      </c>
      <c r="AQ859" s="3">
        <v>1.823</v>
      </c>
      <c r="AR859" s="3">
        <v>0.81399999999999995</v>
      </c>
      <c r="AS859" s="3">
        <v>1.3069999999999999</v>
      </c>
      <c r="AT859" s="3">
        <v>1.4590000000000001</v>
      </c>
      <c r="AU859" s="3">
        <v>0.58099999999999996</v>
      </c>
      <c r="AV859" s="3">
        <v>1.01</v>
      </c>
      <c r="AW859" s="3">
        <v>738.61599999999999</v>
      </c>
      <c r="AX859" s="3">
        <v>530.07399999999996</v>
      </c>
      <c r="AY859" s="3">
        <v>632.20000000000005</v>
      </c>
      <c r="AZ859" s="3">
        <v>7.3860000000000001</v>
      </c>
      <c r="BA859" s="3">
        <v>5.3010000000000002</v>
      </c>
      <c r="BB859" s="3">
        <v>6.3220000000000001</v>
      </c>
      <c r="BC859" s="3">
        <v>14.835000000000001</v>
      </c>
      <c r="BD859" s="3">
        <v>5.16</v>
      </c>
      <c r="BE859" s="3">
        <v>13.551</v>
      </c>
      <c r="BF859" s="3">
        <v>15.465</v>
      </c>
      <c r="BG859" s="3">
        <v>19.131</v>
      </c>
      <c r="BH859" s="13">
        <v>7.9714303934698032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4" workbookViewId="0">
      <selection activeCell="A27" sqref="A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5">
        <v>1998</v>
      </c>
      <c r="B2" s="7">
        <f>SUMIFS(Concentrado!C$2:C826,Concentrado!$A$2:$A826,"="&amp;$A2,Concentrado!$B$2:$B826, "=Nacional")</f>
        <v>17.305</v>
      </c>
      <c r="C2" s="7">
        <f>SUMIFS(Concentrado!D$2:D826,Concentrado!$A$2:$A826,"="&amp;$A2,Concentrado!$B$2:$B826, "=Nacional")</f>
        <v>4.5250000000000004</v>
      </c>
      <c r="D2" s="7">
        <f>SUMIFS(Concentrado!E$2:E826,Concentrado!$A$2:$A826,"="&amp;$A2,Concentrado!$B$2:$B826, "=Nacional")</f>
        <v>10.837</v>
      </c>
      <c r="E2" s="7">
        <f>SUMIFS(Concentrado!F$2:F826,Concentrado!$A$2:$A826,"="&amp;$A2,Concentrado!$B$2:$B826, "=Nacional")</f>
        <v>20.353999999999999</v>
      </c>
      <c r="F2" s="7">
        <f>SUMIFS(Concentrado!G$2:G826,Concentrado!$A$2:$A826,"="&amp;$A2,Concentrado!$B$2:$B826, "=Nacional")</f>
        <v>15.093999999999999</v>
      </c>
      <c r="G2" s="7">
        <f>SUMIFS(Concentrado!H$2:H826,Concentrado!$A$2:$A826,"="&amp;$A2,Concentrado!$B$2:$B826, "=Nacional")</f>
        <v>2.4300000000000002</v>
      </c>
      <c r="H2" s="7">
        <f>SUMIFS(Concentrado!I$2:I826,Concentrado!$A$2:$A826,"="&amp;$A2,Concentrado!$B$2:$B826, "=Nacional")</f>
        <v>2.44</v>
      </c>
      <c r="I2" s="7">
        <f>SUMIFS(Concentrado!J$2:J826,Concentrado!$A$2:$A826,"="&amp;$A2,Concentrado!$B$2:$B826, "=Nacional")</f>
        <v>2.4350000000000001</v>
      </c>
      <c r="J2" s="7">
        <f>SUMIFS(Concentrado!K$2:K826,Concentrado!$A$2:$A826,"="&amp;$A2,Concentrado!$B$2:$B826, "=Nacional")</f>
        <v>8.7949999999999999</v>
      </c>
      <c r="K2" s="7">
        <f>SUMIFS(Concentrado!L$2:L826,Concentrado!$A$2:$A826,"="&amp;$A2,Concentrado!$B$2:$B826, "=Nacional")</f>
        <v>4.008</v>
      </c>
      <c r="L2" s="7">
        <f>SUMIFS(Concentrado!M$2:M826,Concentrado!$A$2:$A826,"="&amp;$A2,Concentrado!$B$2:$B826, "=Nacional")</f>
        <v>6.3719999999999999</v>
      </c>
      <c r="M2" s="7">
        <f>SUMIFS(Concentrado!N$2:N826,Concentrado!$A$2:$A826,"="&amp;$A2,Concentrado!$B$2:$B826, "=Nacional")</f>
        <v>43.753999999999998</v>
      </c>
      <c r="N2" s="7">
        <f>SUMIFS(Concentrado!O$2:O826,Concentrado!$A$2:$A826,"="&amp;$A2,Concentrado!$B$2:$B826, "=Nacional")</f>
        <v>93.622</v>
      </c>
      <c r="O2" s="7">
        <f>SUMIFS(Concentrado!P$2:P826,Concentrado!$A$2:$A826,"="&amp;$A2,Concentrado!$B$2:$B826, "=Nacional")</f>
        <v>21.428000000000001</v>
      </c>
      <c r="P2" s="7">
        <f>SUMIFS(Concentrado!Q$2:Q826,Concentrado!$A$2:$A826,"="&amp;$A2,Concentrado!$B$2:$B826, "=Nacional")</f>
        <v>57.109000000000002</v>
      </c>
      <c r="Q2" s="7">
        <f>SUMIFS(Concentrado!R$2:R826,Concentrado!$A$2:$A826,"="&amp;$A2,Concentrado!$B$2:$B826, "=Nacional")</f>
        <v>38.865000000000002</v>
      </c>
      <c r="R2" s="7">
        <f>SUMIFS(Concentrado!S$2:S826,Concentrado!$A$2:$A826,"="&amp;$A2,Concentrado!$B$2:$B826, "=Nacional")</f>
        <v>47.274000000000001</v>
      </c>
      <c r="S2" s="7">
        <f>SUMIFS(Concentrado!T$2:T826,Concentrado!$A$2:$A826,"="&amp;$A2,Concentrado!$B$2:$B826, "=Nacional")</f>
        <v>43.124000000000002</v>
      </c>
      <c r="T2" s="7">
        <f>SUMIFS(Concentrado!U$2:U826,Concentrado!$A$2:$A826,"="&amp;$A2,Concentrado!$B$2:$B826, "=Nacional")</f>
        <v>7.4720000000000004</v>
      </c>
      <c r="U2" s="7">
        <f>SUMIFS(Concentrado!V$2:V826,Concentrado!$A$2:$A826,"="&amp;$A2,Concentrado!$B$2:$B826, "=Nacional")</f>
        <v>11.218</v>
      </c>
      <c r="V2" s="7">
        <f>SUMIFS(Concentrado!W$2:W826,Concentrado!$A$2:$A826,"="&amp;$A2,Concentrado!$B$2:$B826, "=Nacional")</f>
        <v>9.3689999999999998</v>
      </c>
      <c r="W2" s="7">
        <f>SUMIFS(Concentrado!X$2:X826,Concentrado!$A$2:$A826,"="&amp;$A2,Concentrado!$B$2:$B826, "=Nacional")</f>
        <v>25.111999999999998</v>
      </c>
      <c r="X2" s="7">
        <f>SUMIFS(Concentrado!Y$2:Y826,Concentrado!$A$2:$A826,"="&amp;$A2,Concentrado!$B$2:$B826, "=Nacional")</f>
        <v>3.1030000000000002</v>
      </c>
      <c r="Y2" s="7">
        <f>SUMIFS(Concentrado!Z$2:Z826,Concentrado!$A$2:$A826,"="&amp;$A2,Concentrado!$B$2:$B826, "=Nacional")</f>
        <v>13.98</v>
      </c>
      <c r="Z2" s="7">
        <f>SUMIFS(Concentrado!AA$2:AA826,Concentrado!$A$2:$A826,"="&amp;$A2,Concentrado!$B$2:$B826, "=Nacional")</f>
        <v>49.045000000000002</v>
      </c>
      <c r="AA2" s="7">
        <f>SUMIFS(Concentrado!AB$2:AB826,Concentrado!$A$2:$A826,"="&amp;$A2,Concentrado!$B$2:$B826, "=Nacional")</f>
        <v>39</v>
      </c>
      <c r="AB2" s="7">
        <f>SUMIFS(Concentrado!AC$2:AC826,Concentrado!$A$2:$A826,"="&amp;$A2,Concentrado!$B$2:$B826, "=Nacional")</f>
        <v>43.962000000000003</v>
      </c>
      <c r="AC2" s="7">
        <f>SUMIFS(Concentrado!AD$2:AD826,Concentrado!$A$2:$A826,"="&amp;$A2,Concentrado!$B$2:$B826, "=Nacional")</f>
        <v>330.83699999999999</v>
      </c>
      <c r="AD2" s="7">
        <f>SUMIFS(Concentrado!AE$2:AE826,Concentrado!$A$2:$A826,"="&amp;$A2,Concentrado!$B$2:$B826, "=Nacional")</f>
        <v>297.697</v>
      </c>
      <c r="AE2" s="7">
        <f>SUMIFS(Concentrado!AF$2:AF826,Concentrado!$A$2:$A826,"="&amp;$A2,Concentrado!$B$2:$B826, "=Nacional")</f>
        <v>314.14100000000002</v>
      </c>
      <c r="AF2" s="7">
        <f>SUMIFS(Concentrado!AG$2:AG826,Concentrado!$A$2:$A826,"="&amp;$A2,Concentrado!$B$2:$B826, "=Nacional")</f>
        <v>7.3840000000000003</v>
      </c>
      <c r="AG2" s="7">
        <f>SUMIFS(Concentrado!AH$2:AH826,Concentrado!$A$2:$A826,"="&amp;$A2,Concentrado!$B$2:$B826, "=Nacional")</f>
        <v>7.2967508490441304</v>
      </c>
      <c r="AH2" s="7">
        <f>SUMIFS(Concentrado!AI$2:AI826,Concentrado!$A$2:$A826,"="&amp;$A2,Concentrado!$B$2:$B826, "=Nacional")</f>
        <v>1.7131062505536701</v>
      </c>
      <c r="AI2" s="7">
        <f>SUMIFS(Concentrado!AJ$2:AJ826,Concentrado!$A$2:$A826,"="&amp;$A2,Concentrado!$B$2:$B826, "=Nacional")</f>
        <v>4.4716962838459997</v>
      </c>
      <c r="AJ2" s="7">
        <f>SUMIFS(Concentrado!AK$2:AK826,Concentrado!$A$2:$A826,"="&amp;$A2,Concentrado!$B$2:$B826, "=Nacional")</f>
        <v>5.8540000000000001</v>
      </c>
      <c r="AK2" s="7">
        <f>SUMIFS(Concentrado!AL$2:AL826,Concentrado!$A$2:$A826,"="&amp;$A2,Concentrado!$B$2:$B826, "=Nacional")</f>
        <v>1.0489999999999999</v>
      </c>
      <c r="AL2" s="7">
        <f>SUMIFS(Concentrado!AM$2:AM826,Concentrado!$A$2:$A826,"="&amp;$A2,Concentrado!$B$2:$B826, "=Nacional")</f>
        <v>3.42</v>
      </c>
      <c r="AM2" s="7">
        <f>SUMIFS(Concentrado!AN$2:AN826,Concentrado!$A$2:$A826,"="&amp;$A2,Concentrado!$B$2:$B826, "=Nacional")</f>
        <v>85.653999999999996</v>
      </c>
      <c r="AN2" s="7">
        <f>SUMIFS(Concentrado!AO$2:AO826,Concentrado!$A$2:$A826,"="&amp;$A2,Concentrado!$B$2:$B826, "=Nacional")</f>
        <v>70.736999999999995</v>
      </c>
      <c r="AO2" s="7">
        <f>SUMIFS(Concentrado!AP$2:AP826,Concentrado!$A$2:$A826,"="&amp;$A2,Concentrado!$B$2:$B826, "=Nacional")</f>
        <v>78.126000000000005</v>
      </c>
      <c r="AP2" s="7">
        <f>SUMIFS(Concentrado!AQ$2:AQ826,Concentrado!$A$2:$A826,"="&amp;$A2,Concentrado!$B$2:$B826, "=Nacional")</f>
        <v>5.798</v>
      </c>
      <c r="AQ2" s="7">
        <f>SUMIFS(Concentrado!AR$2:AR826,Concentrado!$A$2:$A826,"="&amp;$A2,Concentrado!$B$2:$B826, "=Nacional")</f>
        <v>3.125</v>
      </c>
      <c r="AR2" s="7">
        <f>SUMIFS(Concentrado!AS$2:AS826,Concentrado!$A$2:$A826,"="&amp;$A2,Concentrado!$B$2:$B826, "=Nacional")</f>
        <v>4.4450000000000003</v>
      </c>
      <c r="AS2" s="7">
        <f>SUMIFS(Concentrado!AT$2:AT826,Concentrado!$A$2:$A826,"="&amp;$A2,Concentrado!$B$2:$B826, "=Nacional")</f>
        <v>7.2560000000000002</v>
      </c>
      <c r="AT2" s="7">
        <f>SUMIFS(Concentrado!AU$2:AU826,Concentrado!$A$2:$A826,"="&amp;$A2,Concentrado!$B$2:$B826, "=Nacional")</f>
        <v>1.2529999999999999</v>
      </c>
      <c r="AU2" s="7">
        <f>SUMIFS(Concentrado!AV$2:AV826,Concentrado!$A$2:$A826,"="&amp;$A2,Concentrado!$B$2:$B826, "=Nacional")</f>
        <v>4.2169999999999996</v>
      </c>
      <c r="AV2" s="7">
        <f>SUMIFS(Concentrado!AW$2:AW826,Concentrado!$A$2:$A826,"="&amp;$A2,Concentrado!$B$2:$B826, "=Nacional")</f>
        <v>518.03700000000003</v>
      </c>
      <c r="AW2" s="7">
        <f>SUMIFS(Concentrado!AX$2:AX826,Concentrado!$A$2:$A826,"="&amp;$A2,Concentrado!$B$2:$B826, "=Nacional")</f>
        <v>397.34899999999999</v>
      </c>
      <c r="AX2" s="7">
        <f>SUMIFS(Concentrado!AY$2:AY826,Concentrado!$A$2:$A826,"="&amp;$A2,Concentrado!$B$2:$B826, "=Nacional")</f>
        <v>457.09699999999998</v>
      </c>
      <c r="AY2" s="7">
        <f>SUMIFS(Concentrado!AZ$2:AZ826,Concentrado!$A$2:$A826,"="&amp;$A2,Concentrado!$B$2:$B826, "=Nacional")</f>
        <v>5.18</v>
      </c>
      <c r="AZ2" s="7">
        <f>SUMIFS(Concentrado!BA$2:BA826,Concentrado!$A$2:$A826,"="&amp;$A2,Concentrado!$B$2:$B826, "=Nacional")</f>
        <v>3.9729999999999999</v>
      </c>
      <c r="BA2" s="7">
        <f>SUMIFS(Concentrado!BB$2:BB826,Concentrado!$A$2:$A826,"="&amp;$A2,Concentrado!$B$2:$B826, "=Nacional")</f>
        <v>4.5709999999999997</v>
      </c>
      <c r="BB2" s="7">
        <f>SUMIFS(Concentrado!BC$2:BC826,Concentrado!$A$2:$A826,"="&amp;$A2,Concentrado!$B$2:$B826, "=Nacional")</f>
        <v>60.372999999999998</v>
      </c>
      <c r="BC2" s="7">
        <f>SUMIFS(Concentrado!BD$2:BD826,Concentrado!$A$2:$A826,"="&amp;$A2,Concentrado!$B$2:$B826, "=Nacional")</f>
        <v>37.581000000000003</v>
      </c>
      <c r="BD2" s="7">
        <f>SUMIFS(Concentrado!BE$2:BE826,Concentrado!$A$2:$A826,"="&amp;$A2,Concentrado!$B$2:$B826, "=Nacional")</f>
        <v>23.768000000000001</v>
      </c>
      <c r="BE2" s="7">
        <f>SUMIFS(Concentrado!BF$2:BF826,Concentrado!$A$2:$A826,"="&amp;$A2,Concentrado!$B$2:$B826, "=Nacional")</f>
        <v>27.960999999999999</v>
      </c>
      <c r="BF2" s="7">
        <f>SUMIFS(Concentrado!BG$2:BG826,Concentrado!$A$2:$A826,"="&amp;$A2,Concentrado!$B$2:$B826, "=Nacional")</f>
        <v>76.355000000000004</v>
      </c>
      <c r="BG2" s="7">
        <f>SUMIFS(Concentrado!BH$2:BH826,Concentrado!$A$2:$A826,"="&amp;$A2,Concentrado!$B$2:$B826, "=Nacional")</f>
        <v>10.381643559225077</v>
      </c>
    </row>
    <row r="3" spans="1:59" x14ac:dyDescent="0.25">
      <c r="A3" s="5">
        <v>1999</v>
      </c>
      <c r="B3" s="7">
        <f>SUMIFS(Concentrado!C$2:C859,Concentrado!$A$2:$A859,"="&amp;$A3,Concentrado!$B$2:$B859, "=Nacional")</f>
        <v>16.952000000000002</v>
      </c>
      <c r="C3" s="7">
        <f>SUMIFS(Concentrado!D$2:D859,Concentrado!$A$2:$A859,"="&amp;$A3,Concentrado!$B$2:$B859, "=Nacional")</f>
        <v>4.4880000000000004</v>
      </c>
      <c r="D3" s="7">
        <f>SUMIFS(Concentrado!E$2:E859,Concentrado!$A$2:$A859,"="&amp;$A3,Concentrado!$B$2:$B859, "=Nacional")</f>
        <v>10.635999999999999</v>
      </c>
      <c r="E3" s="7">
        <f>SUMIFS(Concentrado!F$2:F859,Concentrado!$A$2:$A859,"="&amp;$A3,Concentrado!$B$2:$B859, "=Nacional")</f>
        <v>19.946000000000002</v>
      </c>
      <c r="F3" s="7">
        <f>SUMIFS(Concentrado!G$2:G859,Concentrado!$A$2:$A859,"="&amp;$A3,Concentrado!$B$2:$B859, "=Nacional")</f>
        <v>14.819000000000001</v>
      </c>
      <c r="G3" s="7">
        <f>SUMIFS(Concentrado!H$2:H859,Concentrado!$A$2:$A859,"="&amp;$A3,Concentrado!$B$2:$B859, "=Nacional")</f>
        <v>2.4729999999999999</v>
      </c>
      <c r="H3" s="7">
        <f>SUMIFS(Concentrado!I$2:I859,Concentrado!$A$2:$A859,"="&amp;$A3,Concentrado!$B$2:$B859, "=Nacional")</f>
        <v>2.56</v>
      </c>
      <c r="I3" s="7">
        <f>SUMIFS(Concentrado!J$2:J859,Concentrado!$A$2:$A859,"="&amp;$A3,Concentrado!$B$2:$B859, "=Nacional")</f>
        <v>2.5169999999999999</v>
      </c>
      <c r="J3" s="7">
        <f>SUMIFS(Concentrado!K$2:K859,Concentrado!$A$2:$A859,"="&amp;$A3,Concentrado!$B$2:$B859, "=Nacional")</f>
        <v>8.9510000000000005</v>
      </c>
      <c r="K3" s="7">
        <f>SUMIFS(Concentrado!L$2:L859,Concentrado!$A$2:$A859,"="&amp;$A3,Concentrado!$B$2:$B859, "=Nacional")</f>
        <v>4.0010000000000003</v>
      </c>
      <c r="L3" s="7">
        <f>SUMIFS(Concentrado!M$2:M859,Concentrado!$A$2:$A859,"="&amp;$A3,Concentrado!$B$2:$B859, "=Nacional")</f>
        <v>6.4409999999999998</v>
      </c>
      <c r="M3" s="7">
        <f>SUMIFS(Concentrado!N$2:N859,Concentrado!$A$2:$A859,"="&amp;$A3,Concentrado!$B$2:$B859, "=Nacional")</f>
        <v>45.064</v>
      </c>
      <c r="N3" s="7">
        <f>SUMIFS(Concentrado!O$2:O859,Concentrado!$A$2:$A859,"="&amp;$A3,Concentrado!$B$2:$B859, "=Nacional")</f>
        <v>89.11</v>
      </c>
      <c r="O3" s="7">
        <f>SUMIFS(Concentrado!P$2:P859,Concentrado!$A$2:$A859,"="&amp;$A3,Concentrado!$B$2:$B859, "=Nacional")</f>
        <v>21.265999999999998</v>
      </c>
      <c r="P3" s="7">
        <f>SUMIFS(Concentrado!Q$2:Q859,Concentrado!$A$2:$A859,"="&amp;$A3,Concentrado!$B$2:$B859, "=Nacional")</f>
        <v>54.747999999999998</v>
      </c>
      <c r="Q3" s="7">
        <f>SUMIFS(Concentrado!R$2:R859,Concentrado!$A$2:$A859,"="&amp;$A3,Concentrado!$B$2:$B859, "=Nacional")</f>
        <v>41.786000000000001</v>
      </c>
      <c r="R3" s="7">
        <f>SUMIFS(Concentrado!S$2:S859,Concentrado!$A$2:$A859,"="&amp;$A3,Concentrado!$B$2:$B859, "=Nacional")</f>
        <v>50.957000000000001</v>
      </c>
      <c r="S3" s="7">
        <f>SUMIFS(Concentrado!T$2:T859,Concentrado!$A$2:$A859,"="&amp;$A3,Concentrado!$B$2:$B859, "=Nacional")</f>
        <v>46.436</v>
      </c>
      <c r="T3" s="7">
        <f>SUMIFS(Concentrado!U$2:U859,Concentrado!$A$2:$A859,"="&amp;$A3,Concentrado!$B$2:$B859, "=Nacional")</f>
        <v>7.8109999999999999</v>
      </c>
      <c r="U3" s="7">
        <f>SUMIFS(Concentrado!V$2:V859,Concentrado!$A$2:$A859,"="&amp;$A3,Concentrado!$B$2:$B859, "=Nacional")</f>
        <v>11.192</v>
      </c>
      <c r="V3" s="7">
        <f>SUMIFS(Concentrado!W$2:W859,Concentrado!$A$2:$A859,"="&amp;$A3,Concentrado!$B$2:$B859, "=Nacional")</f>
        <v>9.5250000000000004</v>
      </c>
      <c r="W3" s="7">
        <f>SUMIFS(Concentrado!X$2:X859,Concentrado!$A$2:$A859,"="&amp;$A3,Concentrado!$B$2:$B859, "=Nacional")</f>
        <v>22.131</v>
      </c>
      <c r="X3" s="7">
        <f>SUMIFS(Concentrado!Y$2:Y859,Concentrado!$A$2:$A859,"="&amp;$A3,Concentrado!$B$2:$B859, "=Nacional")</f>
        <v>2.8010000000000002</v>
      </c>
      <c r="Y3" s="7">
        <f>SUMIFS(Concentrado!Z$2:Z859,Concentrado!$A$2:$A859,"="&amp;$A3,Concentrado!$B$2:$B859, "=Nacional")</f>
        <v>12.340999999999999</v>
      </c>
      <c r="Z3" s="7">
        <f>SUMIFS(Concentrado!AA$2:AA859,Concentrado!$A$2:$A859,"="&amp;$A3,Concentrado!$B$2:$B859, "=Nacional")</f>
        <v>49.38</v>
      </c>
      <c r="AA3" s="7">
        <f>SUMIFS(Concentrado!AB$2:AB859,Concentrado!$A$2:$A859,"="&amp;$A3,Concentrado!$B$2:$B859, "=Nacional")</f>
        <v>39.984000000000002</v>
      </c>
      <c r="AB3" s="7">
        <f>SUMIFS(Concentrado!AC$2:AC859,Concentrado!$A$2:$A859,"="&amp;$A3,Concentrado!$B$2:$B859, "=Nacional")</f>
        <v>44.619</v>
      </c>
      <c r="AC3" s="7">
        <f>SUMIFS(Concentrado!AD$2:AD859,Concentrado!$A$2:$A859,"="&amp;$A3,Concentrado!$B$2:$B859, "=Nacional")</f>
        <v>330.11</v>
      </c>
      <c r="AD3" s="7">
        <f>SUMIFS(Concentrado!AE$2:AE859,Concentrado!$A$2:$A859,"="&amp;$A3,Concentrado!$B$2:$B859, "=Nacional")</f>
        <v>296.92500000000001</v>
      </c>
      <c r="AE3" s="7">
        <f>SUMIFS(Concentrado!AF$2:AF859,Concentrado!$A$2:$A859,"="&amp;$A3,Concentrado!$B$2:$B859, "=Nacional")</f>
        <v>313.35000000000002</v>
      </c>
      <c r="AF3" s="7">
        <f>SUMIFS(Concentrado!AG$2:AG859,Concentrado!$A$2:$A859,"="&amp;$A3,Concentrado!$B$2:$B859, "=Nacional")</f>
        <v>7.7409999999999997</v>
      </c>
      <c r="AG3" s="7">
        <f>SUMIFS(Concentrado!AH$2:AH859,Concentrado!$A$2:$A859,"="&amp;$A3,Concentrado!$B$2:$B859, "=Nacional")</f>
        <v>7.32533035744411</v>
      </c>
      <c r="AH3" s="7">
        <f>SUMIFS(Concentrado!AI$2:AI859,Concentrado!$A$2:$A859,"="&amp;$A3,Concentrado!$B$2:$B859, "=Nacional")</f>
        <v>1.5672513688434699</v>
      </c>
      <c r="AI3" s="7">
        <f>SUMIFS(Concentrado!AJ$2:AJ859,Concentrado!$A$2:$A859,"="&amp;$A3,Concentrado!$B$2:$B859, "=Nacional")</f>
        <v>4.4067118128210998</v>
      </c>
      <c r="AJ3" s="7">
        <f>SUMIFS(Concentrado!AK$2:AK859,Concentrado!$A$2:$A859,"="&amp;$A3,Concentrado!$B$2:$B859, "=Nacional")</f>
        <v>5.8029999999999999</v>
      </c>
      <c r="AK3" s="7">
        <f>SUMIFS(Concentrado!AL$2:AL859,Concentrado!$A$2:$A859,"="&amp;$A3,Concentrado!$B$2:$B859, "=Nacional")</f>
        <v>1.0209999999999999</v>
      </c>
      <c r="AL3" s="7">
        <f>SUMIFS(Concentrado!AM$2:AM859,Concentrado!$A$2:$A859,"="&amp;$A3,Concentrado!$B$2:$B859, "=Nacional")</f>
        <v>3.379</v>
      </c>
      <c r="AM3" s="7">
        <f>SUMIFS(Concentrado!AN$2:AN859,Concentrado!$A$2:$A859,"="&amp;$A3,Concentrado!$B$2:$B859, "=Nacional")</f>
        <v>80.388999999999996</v>
      </c>
      <c r="AN3" s="7">
        <f>SUMIFS(Concentrado!AO$2:AO859,Concentrado!$A$2:$A859,"="&amp;$A3,Concentrado!$B$2:$B859, "=Nacional")</f>
        <v>65.040999999999997</v>
      </c>
      <c r="AO3" s="7">
        <f>SUMIFS(Concentrado!AP$2:AP859,Concentrado!$A$2:$A859,"="&amp;$A3,Concentrado!$B$2:$B859, "=Nacional")</f>
        <v>72.628</v>
      </c>
      <c r="AP3" s="7">
        <f>SUMIFS(Concentrado!AQ$2:AQ859,Concentrado!$A$2:$A859,"="&amp;$A3,Concentrado!$B$2:$B859, "=Nacional")</f>
        <v>5.2279999999999998</v>
      </c>
      <c r="AQ3" s="7">
        <f>SUMIFS(Concentrado!AR$2:AR859,Concentrado!$A$2:$A859,"="&amp;$A3,Concentrado!$B$2:$B859, "=Nacional")</f>
        <v>2.8690000000000002</v>
      </c>
      <c r="AR3" s="7">
        <f>SUMIFS(Concentrado!AS$2:AS859,Concentrado!$A$2:$A859,"="&amp;$A3,Concentrado!$B$2:$B859, "=Nacional")</f>
        <v>4.032</v>
      </c>
      <c r="AS3" s="7">
        <f>SUMIFS(Concentrado!AT$2:AT859,Concentrado!$A$2:$A859,"="&amp;$A3,Concentrado!$B$2:$B859, "=Nacional")</f>
        <v>7.391</v>
      </c>
      <c r="AT3" s="7">
        <f>SUMIFS(Concentrado!AU$2:AU859,Concentrado!$A$2:$A859,"="&amp;$A3,Concentrado!$B$2:$B859, "=Nacional")</f>
        <v>1.2210000000000001</v>
      </c>
      <c r="AU3" s="7">
        <f>SUMIFS(Concentrado!AV$2:AV859,Concentrado!$A$2:$A859,"="&amp;$A3,Concentrado!$B$2:$B859, "=Nacional")</f>
        <v>4.2629999999999999</v>
      </c>
      <c r="AV3" s="7">
        <f>SUMIFS(Concentrado!AW$2:AW859,Concentrado!$A$2:$A859,"="&amp;$A3,Concentrado!$B$2:$B859, "=Nacional")</f>
        <v>509.20100000000002</v>
      </c>
      <c r="AW3" s="7">
        <f>SUMIFS(Concentrado!AX$2:AX859,Concentrado!$A$2:$A859,"="&amp;$A3,Concentrado!$B$2:$B859, "=Nacional")</f>
        <v>392.69</v>
      </c>
      <c r="AX3" s="7">
        <f>SUMIFS(Concentrado!AY$2:AY859,Concentrado!$A$2:$A859,"="&amp;$A3,Concentrado!$B$2:$B859, "=Nacional")</f>
        <v>450.26799999999997</v>
      </c>
      <c r="AY3" s="7">
        <f>SUMIFS(Concentrado!AZ$2:AZ859,Concentrado!$A$2:$A859,"="&amp;$A3,Concentrado!$B$2:$B859, "=Nacional")</f>
        <v>5.0919999999999996</v>
      </c>
      <c r="AZ3" s="7">
        <f>SUMIFS(Concentrado!BA$2:BA859,Concentrado!$A$2:$A859,"="&amp;$A3,Concentrado!$B$2:$B859, "=Nacional")</f>
        <v>3.927</v>
      </c>
      <c r="BA3" s="7">
        <f>SUMIFS(Concentrado!BB$2:BB859,Concentrado!$A$2:$A859,"="&amp;$A3,Concentrado!$B$2:$B859, "=Nacional")</f>
        <v>4.5030000000000001</v>
      </c>
      <c r="BB3" s="7">
        <f>SUMIFS(Concentrado!BC$2:BC859,Concentrado!$A$2:$A859,"="&amp;$A3,Concentrado!$B$2:$B859, "=Nacional")</f>
        <v>53.515999999999998</v>
      </c>
      <c r="BC3" s="7">
        <f>SUMIFS(Concentrado!BD$2:BD859,Concentrado!$A$2:$A859,"="&amp;$A3,Concentrado!$B$2:$B859, "=Nacional")</f>
        <v>31.736000000000001</v>
      </c>
      <c r="BD3" s="7">
        <f>SUMIFS(Concentrado!BE$2:BE859,Concentrado!$A$2:$A859,"="&amp;$A3,Concentrado!$B$2:$B859, "=Nacional")</f>
        <v>22.722000000000001</v>
      </c>
      <c r="BE3" s="7">
        <f>SUMIFS(Concentrado!BF$2:BF859,Concentrado!$A$2:$A859,"="&amp;$A3,Concentrado!$B$2:$B859, "=Nacional")</f>
        <v>26.585999999999999</v>
      </c>
      <c r="BF3" s="7">
        <f>SUMIFS(Concentrado!BG$2:BG859,Concentrado!$A$2:$A859,"="&amp;$A3,Concentrado!$B$2:$B859, "=Nacional")</f>
        <v>77.313000000000002</v>
      </c>
      <c r="BG3" s="7">
        <f>SUMIFS(Concentrado!BH$2:BH859,Concentrado!$A$2:$A859,"="&amp;$A3,Concentrado!$B$2:$B859, "=Nacional")</f>
        <v>9.6637208675299942</v>
      </c>
    </row>
    <row r="4" spans="1:59" x14ac:dyDescent="0.25">
      <c r="A4" s="5">
        <v>2000</v>
      </c>
      <c r="B4" s="7">
        <f>SUMIFS(Concentrado!C$2:C859,Concentrado!$A$2:$A859,"="&amp;$A4,Concentrado!$B$2:$B859, "=Nacional")</f>
        <v>16.765999999999998</v>
      </c>
      <c r="C4" s="7">
        <f>SUMIFS(Concentrado!D$2:D859,Concentrado!$A$2:$A859,"="&amp;$A4,Concentrado!$B$2:$B859, "=Nacional")</f>
        <v>4.4569999999999999</v>
      </c>
      <c r="D4" s="7">
        <f>SUMIFS(Concentrado!E$2:E859,Concentrado!$A$2:$A859,"="&amp;$A4,Concentrado!$B$2:$B859, "=Nacional")</f>
        <v>10.52</v>
      </c>
      <c r="E4" s="7">
        <f>SUMIFS(Concentrado!F$2:F859,Concentrado!$A$2:$A859,"="&amp;$A4,Concentrado!$B$2:$B859, "=Nacional")</f>
        <v>19.533000000000001</v>
      </c>
      <c r="F4" s="7">
        <f>SUMIFS(Concentrado!G$2:G859,Concentrado!$A$2:$A859,"="&amp;$A4,Concentrado!$B$2:$B859, "=Nacional")</f>
        <v>14.566000000000001</v>
      </c>
      <c r="G4" s="7">
        <f>SUMIFS(Concentrado!H$2:H859,Concentrado!$A$2:$A859,"="&amp;$A4,Concentrado!$B$2:$B859, "=Nacional")</f>
        <v>2.6549999999999998</v>
      </c>
      <c r="H4" s="7">
        <f>SUMIFS(Concentrado!I$2:I859,Concentrado!$A$2:$A859,"="&amp;$A4,Concentrado!$B$2:$B859, "=Nacional")</f>
        <v>2.5779999999999998</v>
      </c>
      <c r="I4" s="7">
        <f>SUMIFS(Concentrado!J$2:J859,Concentrado!$A$2:$A859,"="&amp;$A4,Concentrado!$B$2:$B859, "=Nacional")</f>
        <v>2.6160000000000001</v>
      </c>
      <c r="J4" s="7">
        <f>SUMIFS(Concentrado!K$2:K859,Concentrado!$A$2:$A859,"="&amp;$A4,Concentrado!$B$2:$B859, "=Nacional")</f>
        <v>8.6440000000000001</v>
      </c>
      <c r="K4" s="7">
        <f>SUMIFS(Concentrado!L$2:L859,Concentrado!$A$2:$A859,"="&amp;$A4,Concentrado!$B$2:$B859, "=Nacional")</f>
        <v>3.9540000000000002</v>
      </c>
      <c r="L4" s="7">
        <f>SUMIFS(Concentrado!M$2:M859,Concentrado!$A$2:$A859,"="&amp;$A4,Concentrado!$B$2:$B859, "=Nacional")</f>
        <v>6.2649999999999997</v>
      </c>
      <c r="M4" s="7">
        <f>SUMIFS(Concentrado!N$2:N859,Concentrado!$A$2:$A859,"="&amp;$A4,Concentrado!$B$2:$B859, "=Nacional")</f>
        <v>44.862000000000002</v>
      </c>
      <c r="N4" s="7">
        <f>SUMIFS(Concentrado!O$2:O859,Concentrado!$A$2:$A859,"="&amp;$A4,Concentrado!$B$2:$B859, "=Nacional")</f>
        <v>84.311000000000007</v>
      </c>
      <c r="O4" s="7">
        <f>SUMIFS(Concentrado!P$2:P859,Concentrado!$A$2:$A859,"="&amp;$A4,Concentrado!$B$2:$B859, "=Nacional")</f>
        <v>19.911000000000001</v>
      </c>
      <c r="P4" s="7">
        <f>SUMIFS(Concentrado!Q$2:Q859,Concentrado!$A$2:$A859,"="&amp;$A4,Concentrado!$B$2:$B859, "=Nacional")</f>
        <v>51.651000000000003</v>
      </c>
      <c r="Q4" s="7">
        <f>SUMIFS(Concentrado!R$2:R859,Concentrado!$A$2:$A859,"="&amp;$A4,Concentrado!$B$2:$B859, "=Nacional")</f>
        <v>42.523000000000003</v>
      </c>
      <c r="R4" s="7">
        <f>SUMIFS(Concentrado!S$2:S859,Concentrado!$A$2:$A859,"="&amp;$A4,Concentrado!$B$2:$B859, "=Nacional")</f>
        <v>50.99</v>
      </c>
      <c r="S4" s="7">
        <f>SUMIFS(Concentrado!T$2:T859,Concentrado!$A$2:$A859,"="&amp;$A4,Concentrado!$B$2:$B859, "=Nacional")</f>
        <v>46.820999999999998</v>
      </c>
      <c r="T4" s="7">
        <f>SUMIFS(Concentrado!U$2:U859,Concentrado!$A$2:$A859,"="&amp;$A4,Concentrado!$B$2:$B859, "=Nacional")</f>
        <v>7.8289999999999997</v>
      </c>
      <c r="U4" s="7">
        <f>SUMIFS(Concentrado!V$2:V859,Concentrado!$A$2:$A859,"="&amp;$A4,Concentrado!$B$2:$B859, "=Nacional")</f>
        <v>11.73</v>
      </c>
      <c r="V4" s="7">
        <f>SUMIFS(Concentrado!W$2:W859,Concentrado!$A$2:$A859,"="&amp;$A4,Concentrado!$B$2:$B859, "=Nacional")</f>
        <v>9.8089999999999993</v>
      </c>
      <c r="W4" s="7">
        <f>SUMIFS(Concentrado!X$2:X859,Concentrado!$A$2:$A859,"="&amp;$A4,Concentrado!$B$2:$B859, "=Nacional")</f>
        <v>19.111999999999998</v>
      </c>
      <c r="X4" s="7">
        <f>SUMIFS(Concentrado!Y$2:Y859,Concentrado!$A$2:$A859,"="&amp;$A4,Concentrado!$B$2:$B859, "=Nacional")</f>
        <v>2.528</v>
      </c>
      <c r="Y4" s="7">
        <f>SUMIFS(Concentrado!Z$2:Z859,Concentrado!$A$2:$A859,"="&amp;$A4,Concentrado!$B$2:$B859, "=Nacional")</f>
        <v>10.706</v>
      </c>
      <c r="Z4" s="7">
        <f>SUMIFS(Concentrado!AA$2:AA859,Concentrado!$A$2:$A859,"="&amp;$A4,Concentrado!$B$2:$B859, "=Nacional")</f>
        <v>48.723999999999997</v>
      </c>
      <c r="AA4" s="7">
        <f>SUMIFS(Concentrado!AB$2:AB859,Concentrado!$A$2:$A859,"="&amp;$A4,Concentrado!$B$2:$B859, "=Nacional")</f>
        <v>39.472000000000001</v>
      </c>
      <c r="AB4" s="7">
        <f>SUMIFS(Concentrado!AC$2:AC859,Concentrado!$A$2:$A859,"="&amp;$A4,Concentrado!$B$2:$B859, "=Nacional")</f>
        <v>44.030999999999999</v>
      </c>
      <c r="AC4" s="7">
        <f>SUMIFS(Concentrado!AD$2:AD859,Concentrado!$A$2:$A859,"="&amp;$A4,Concentrado!$B$2:$B859, "=Nacional")</f>
        <v>327.8</v>
      </c>
      <c r="AD4" s="7">
        <f>SUMIFS(Concentrado!AE$2:AE859,Concentrado!$A$2:$A859,"="&amp;$A4,Concentrado!$B$2:$B859, "=Nacional")</f>
        <v>293.33999999999997</v>
      </c>
      <c r="AE4" s="7">
        <f>SUMIFS(Concentrado!AF$2:AF859,Concentrado!$A$2:$A859,"="&amp;$A4,Concentrado!$B$2:$B859, "=Nacional")</f>
        <v>310.358</v>
      </c>
      <c r="AF4" s="7">
        <f>SUMIFS(Concentrado!AG$2:AG859,Concentrado!$A$2:$A859,"="&amp;$A4,Concentrado!$B$2:$B859, "=Nacional")</f>
        <v>7.8369999999999997</v>
      </c>
      <c r="AG4" s="7">
        <f>SUMIFS(Concentrado!AH$2:AH859,Concentrado!$A$2:$A859,"="&amp;$A4,Concentrado!$B$2:$B859, "=Nacional")</f>
        <v>7.2985253060561099</v>
      </c>
      <c r="AH4" s="7">
        <f>SUMIFS(Concentrado!AI$2:AI859,Concentrado!$A$2:$A859,"="&amp;$A4,Concentrado!$B$2:$B859, "=Nacional")</f>
        <v>1.68277373419301</v>
      </c>
      <c r="AI4" s="7">
        <f>SUMIFS(Concentrado!AJ$2:AJ859,Concentrado!$A$2:$A859,"="&amp;$A4,Concentrado!$B$2:$B859, "=Nacional")</f>
        <v>4.4481394788355004</v>
      </c>
      <c r="AJ4" s="7">
        <f>SUMIFS(Concentrado!AK$2:AK859,Concentrado!$A$2:$A859,"="&amp;$A4,Concentrado!$B$2:$B859, "=Nacional")</f>
        <v>5.9729999999999999</v>
      </c>
      <c r="AK4" s="7">
        <f>SUMIFS(Concentrado!AL$2:AL859,Concentrado!$A$2:$A859,"="&amp;$A4,Concentrado!$B$2:$B859, "=Nacional")</f>
        <v>1.0629999999999999</v>
      </c>
      <c r="AL4" s="7">
        <f>SUMIFS(Concentrado!AM$2:AM859,Concentrado!$A$2:$A859,"="&amp;$A4,Concentrado!$B$2:$B859, "=Nacional")</f>
        <v>3.4809999999999999</v>
      </c>
      <c r="AM4" s="7">
        <f>SUMIFS(Concentrado!AN$2:AN859,Concentrado!$A$2:$A859,"="&amp;$A4,Concentrado!$B$2:$B859, "=Nacional")</f>
        <v>75.433000000000007</v>
      </c>
      <c r="AN4" s="7">
        <f>SUMIFS(Concentrado!AO$2:AO859,Concentrado!$A$2:$A859,"="&amp;$A4,Concentrado!$B$2:$B859, "=Nacional")</f>
        <v>60.017000000000003</v>
      </c>
      <c r="AO4" s="7">
        <f>SUMIFS(Concentrado!AP$2:AP859,Concentrado!$A$2:$A859,"="&amp;$A4,Concentrado!$B$2:$B859, "=Nacional")</f>
        <v>67.631</v>
      </c>
      <c r="AP4" s="7">
        <f>SUMIFS(Concentrado!AQ$2:AQ859,Concentrado!$A$2:$A859,"="&amp;$A4,Concentrado!$B$2:$B859, "=Nacional")</f>
        <v>4.5629999999999997</v>
      </c>
      <c r="AQ4" s="7">
        <f>SUMIFS(Concentrado!AR$2:AR859,Concentrado!$A$2:$A859,"="&amp;$A4,Concentrado!$B$2:$B859, "=Nacional")</f>
        <v>2.4390000000000001</v>
      </c>
      <c r="AR4" s="7">
        <f>SUMIFS(Concentrado!AS$2:AS859,Concentrado!$A$2:$A859,"="&amp;$A4,Concentrado!$B$2:$B859, "=Nacional")</f>
        <v>3.4849999999999999</v>
      </c>
      <c r="AS4" s="7">
        <f>SUMIFS(Concentrado!AT$2:AT859,Concentrado!$A$2:$A859,"="&amp;$A4,Concentrado!$B$2:$B859, "=Nacional")</f>
        <v>7.2649999999999997</v>
      </c>
      <c r="AT4" s="7">
        <f>SUMIFS(Concentrado!AU$2:AU859,Concentrado!$A$2:$A859,"="&amp;$A4,Concentrado!$B$2:$B859, "=Nacional")</f>
        <v>1.2689999999999999</v>
      </c>
      <c r="AU4" s="7">
        <f>SUMIFS(Concentrado!AV$2:AV859,Concentrado!$A$2:$A859,"="&amp;$A4,Concentrado!$B$2:$B859, "=Nacional")</f>
        <v>4.2229999999999999</v>
      </c>
      <c r="AV4" s="7">
        <f>SUMIFS(Concentrado!AW$2:AW859,Concentrado!$A$2:$A859,"="&amp;$A4,Concentrado!$B$2:$B859, "=Nacional")</f>
        <v>496.14800000000002</v>
      </c>
      <c r="AW4" s="7">
        <f>SUMIFS(Concentrado!AX$2:AX859,Concentrado!$A$2:$A859,"="&amp;$A4,Concentrado!$B$2:$B859, "=Nacional")</f>
        <v>381.85899999999998</v>
      </c>
      <c r="AX4" s="7">
        <f>SUMIFS(Concentrado!AY$2:AY859,Concentrado!$A$2:$A859,"="&amp;$A4,Concentrado!$B$2:$B859, "=Nacional")</f>
        <v>438.25200000000001</v>
      </c>
      <c r="AY4" s="7">
        <f>SUMIFS(Concentrado!AZ$2:AZ859,Concentrado!$A$2:$A859,"="&amp;$A4,Concentrado!$B$2:$B859, "=Nacional")</f>
        <v>4.9610000000000003</v>
      </c>
      <c r="AZ4" s="7">
        <f>SUMIFS(Concentrado!BA$2:BA859,Concentrado!$A$2:$A859,"="&amp;$A4,Concentrado!$B$2:$B859, "=Nacional")</f>
        <v>3.819</v>
      </c>
      <c r="BA4" s="7">
        <f>SUMIFS(Concentrado!BB$2:BB859,Concentrado!$A$2:$A859,"="&amp;$A4,Concentrado!$B$2:$B859, "=Nacional")</f>
        <v>4.383</v>
      </c>
      <c r="BB4" s="7">
        <f>SUMIFS(Concentrado!BC$2:BC859,Concentrado!$A$2:$A859,"="&amp;$A4,Concentrado!$B$2:$B859, "=Nacional")</f>
        <v>44.808</v>
      </c>
      <c r="BC4" s="7">
        <f>SUMIFS(Concentrado!BD$2:BD859,Concentrado!$A$2:$A859,"="&amp;$A4,Concentrado!$B$2:$B859, "=Nacional")</f>
        <v>28.753</v>
      </c>
      <c r="BD4" s="7">
        <f>SUMIFS(Concentrado!BE$2:BE859,Concentrado!$A$2:$A859,"="&amp;$A4,Concentrado!$B$2:$B859, "=Nacional")</f>
        <v>21.652000000000001</v>
      </c>
      <c r="BE4" s="7">
        <f>SUMIFS(Concentrado!BF$2:BF859,Concentrado!$A$2:$A859,"="&amp;$A4,Concentrado!$B$2:$B859, "=Nacional")</f>
        <v>25.233000000000001</v>
      </c>
      <c r="BF4" s="7">
        <f>SUMIFS(Concentrado!BG$2:BG859,Concentrado!$A$2:$A859,"="&amp;$A4,Concentrado!$B$2:$B859, "=Nacional")</f>
        <v>71.307000000000002</v>
      </c>
      <c r="BG4" s="7">
        <f>SUMIFS(Concentrado!BH$2:BH859,Concentrado!$A$2:$A859,"="&amp;$A4,Concentrado!$B$2:$B859, "=Nacional")</f>
        <v>9.5728911295905661</v>
      </c>
    </row>
    <row r="5" spans="1:59" x14ac:dyDescent="0.25">
      <c r="A5" s="5">
        <v>2001</v>
      </c>
      <c r="B5" s="7">
        <f>SUMIFS(Concentrado!C$2:C859,Concentrado!$A$2:$A859,"="&amp;$A5,Concentrado!$B$2:$B859, "=Nacional")</f>
        <v>16.617000000000001</v>
      </c>
      <c r="C5" s="7">
        <f>SUMIFS(Concentrado!D$2:D859,Concentrado!$A$2:$A859,"="&amp;$A5,Concentrado!$B$2:$B859, "=Nacional")</f>
        <v>4.6319999999999997</v>
      </c>
      <c r="D5" s="7">
        <f>SUMIFS(Concentrado!E$2:E859,Concentrado!$A$2:$A859,"="&amp;$A5,Concentrado!$B$2:$B859, "=Nacional")</f>
        <v>10.538</v>
      </c>
      <c r="E5" s="7">
        <f>SUMIFS(Concentrado!F$2:F859,Concentrado!$A$2:$A859,"="&amp;$A5,Concentrado!$B$2:$B859, "=Nacional")</f>
        <v>18.547000000000001</v>
      </c>
      <c r="F5" s="7">
        <f>SUMIFS(Concentrado!G$2:G859,Concentrado!$A$2:$A859,"="&amp;$A5,Concentrado!$B$2:$B859, "=Nacional")</f>
        <v>14.766999999999999</v>
      </c>
      <c r="G5" s="7">
        <f>SUMIFS(Concentrado!H$2:H859,Concentrado!$A$2:$A859,"="&amp;$A5,Concentrado!$B$2:$B859, "=Nacional")</f>
        <v>2.681</v>
      </c>
      <c r="H5" s="7">
        <f>SUMIFS(Concentrado!I$2:I859,Concentrado!$A$2:$A859,"="&amp;$A5,Concentrado!$B$2:$B859, "=Nacional")</f>
        <v>2.7189999999999999</v>
      </c>
      <c r="I5" s="7">
        <f>SUMIFS(Concentrado!J$2:J859,Concentrado!$A$2:$A859,"="&amp;$A5,Concentrado!$B$2:$B859, "=Nacional")</f>
        <v>2.7</v>
      </c>
      <c r="J5" s="7">
        <f>SUMIFS(Concentrado!K$2:K859,Concentrado!$A$2:$A859,"="&amp;$A5,Concentrado!$B$2:$B859, "=Nacional")</f>
        <v>8.875</v>
      </c>
      <c r="K5" s="7">
        <f>SUMIFS(Concentrado!L$2:L859,Concentrado!$A$2:$A859,"="&amp;$A5,Concentrado!$B$2:$B859, "=Nacional")</f>
        <v>3.911</v>
      </c>
      <c r="L5" s="7">
        <f>SUMIFS(Concentrado!M$2:M859,Concentrado!$A$2:$A859,"="&amp;$A5,Concentrado!$B$2:$B859, "=Nacional")</f>
        <v>6.3570000000000002</v>
      </c>
      <c r="M5" s="7">
        <f>SUMIFS(Concentrado!N$2:N859,Concentrado!$A$2:$A859,"="&amp;$A5,Concentrado!$B$2:$B859, "=Nacional")</f>
        <v>45.401000000000003</v>
      </c>
      <c r="N5" s="7">
        <f>SUMIFS(Concentrado!O$2:O859,Concentrado!$A$2:$A859,"="&amp;$A5,Concentrado!$B$2:$B859, "=Nacional")</f>
        <v>81.694000000000003</v>
      </c>
      <c r="O5" s="7">
        <f>SUMIFS(Concentrado!P$2:P859,Concentrado!$A$2:$A859,"="&amp;$A5,Concentrado!$B$2:$B859, "=Nacional")</f>
        <v>20.765000000000001</v>
      </c>
      <c r="P5" s="7">
        <f>SUMIFS(Concentrado!Q$2:Q859,Concentrado!$A$2:$A859,"="&amp;$A5,Concentrado!$B$2:$B859, "=Nacional")</f>
        <v>50.804000000000002</v>
      </c>
      <c r="Q5" s="7">
        <f>SUMIFS(Concentrado!R$2:R859,Concentrado!$A$2:$A859,"="&amp;$A5,Concentrado!$B$2:$B859, "=Nacional")</f>
        <v>44.991</v>
      </c>
      <c r="R5" s="7">
        <f>SUMIFS(Concentrado!S$2:S859,Concentrado!$A$2:$A859,"="&amp;$A5,Concentrado!$B$2:$B859, "=Nacional")</f>
        <v>53.805</v>
      </c>
      <c r="S5" s="7">
        <f>SUMIFS(Concentrado!T$2:T859,Concentrado!$A$2:$A859,"="&amp;$A5,Concentrado!$B$2:$B859, "=Nacional")</f>
        <v>49.488999999999997</v>
      </c>
      <c r="T5" s="7">
        <f>SUMIFS(Concentrado!U$2:U859,Concentrado!$A$2:$A859,"="&amp;$A5,Concentrado!$B$2:$B859, "=Nacional")</f>
        <v>8.5079999999999991</v>
      </c>
      <c r="U5" s="7">
        <f>SUMIFS(Concentrado!V$2:V859,Concentrado!$A$2:$A859,"="&amp;$A5,Concentrado!$B$2:$B859, "=Nacional")</f>
        <v>11.632999999999999</v>
      </c>
      <c r="V5" s="7">
        <f>SUMIFS(Concentrado!W$2:W859,Concentrado!$A$2:$A859,"="&amp;$A5,Concentrado!$B$2:$B859, "=Nacional")</f>
        <v>10.095000000000001</v>
      </c>
      <c r="W5" s="7">
        <f>SUMIFS(Concentrado!X$2:X859,Concentrado!$A$2:$A859,"="&amp;$A5,Concentrado!$B$2:$B859, "=Nacional")</f>
        <v>17.922000000000001</v>
      </c>
      <c r="X5" s="7">
        <f>SUMIFS(Concentrado!Y$2:Y859,Concentrado!$A$2:$A859,"="&amp;$A5,Concentrado!$B$2:$B859, "=Nacional")</f>
        <v>2.4710000000000001</v>
      </c>
      <c r="Y5" s="7">
        <f>SUMIFS(Concentrado!Z$2:Z859,Concentrado!$A$2:$A859,"="&amp;$A5,Concentrado!$B$2:$B859, "=Nacional")</f>
        <v>10.090999999999999</v>
      </c>
      <c r="Z5" s="7">
        <f>SUMIFS(Concentrado!AA$2:AA859,Concentrado!$A$2:$A859,"="&amp;$A5,Concentrado!$B$2:$B859, "=Nacional")</f>
        <v>50.448999999999998</v>
      </c>
      <c r="AA5" s="7">
        <f>SUMIFS(Concentrado!AB$2:AB859,Concentrado!$A$2:$A859,"="&amp;$A5,Concentrado!$B$2:$B859, "=Nacional")</f>
        <v>39.854999999999997</v>
      </c>
      <c r="AB5" s="7">
        <f>SUMIFS(Concentrado!AC$2:AC859,Concentrado!$A$2:$A859,"="&amp;$A5,Concentrado!$B$2:$B859, "=Nacional")</f>
        <v>45.088000000000001</v>
      </c>
      <c r="AC5" s="7">
        <f>SUMIFS(Concentrado!AD$2:AD859,Concentrado!$A$2:$A859,"="&amp;$A5,Concentrado!$B$2:$B859, "=Nacional")</f>
        <v>331.12400000000002</v>
      </c>
      <c r="AD5" s="7">
        <f>SUMIFS(Concentrado!AE$2:AE859,Concentrado!$A$2:$A859,"="&amp;$A5,Concentrado!$B$2:$B859, "=Nacional")</f>
        <v>296.41899999999998</v>
      </c>
      <c r="AE5" s="7">
        <f>SUMIFS(Concentrado!AF$2:AF859,Concentrado!$A$2:$A859,"="&amp;$A5,Concentrado!$B$2:$B859, "=Nacional")</f>
        <v>313.68400000000003</v>
      </c>
      <c r="AF5" s="7">
        <f>SUMIFS(Concentrado!AG$2:AG859,Concentrado!$A$2:$A859,"="&amp;$A5,Concentrado!$B$2:$B859, "=Nacional")</f>
        <v>8.0990000000000002</v>
      </c>
      <c r="AG5" s="7">
        <f>SUMIFS(Concentrado!AH$2:AH859,Concentrado!$A$2:$A859,"="&amp;$A5,Concentrado!$B$2:$B859, "=Nacional")</f>
        <v>7.44275419871179</v>
      </c>
      <c r="AH5" s="7">
        <f>SUMIFS(Concentrado!AI$2:AI859,Concentrado!$A$2:$A859,"="&amp;$A5,Concentrado!$B$2:$B859, "=Nacional")</f>
        <v>1.9814744211517299</v>
      </c>
      <c r="AI5" s="7">
        <f>SUMIFS(Concentrado!AJ$2:AJ859,Concentrado!$A$2:$A859,"="&amp;$A5,Concentrado!$B$2:$B859, "=Nacional")</f>
        <v>4.6700241135635503</v>
      </c>
      <c r="AJ5" s="7">
        <f>SUMIFS(Concentrado!AK$2:AK859,Concentrado!$A$2:$A859,"="&amp;$A5,Concentrado!$B$2:$B859, "=Nacional")</f>
        <v>6.2729999999999997</v>
      </c>
      <c r="AK5" s="7">
        <f>SUMIFS(Concentrado!AL$2:AL859,Concentrado!$A$2:$A859,"="&amp;$A5,Concentrado!$B$2:$B859, "=Nacional")</f>
        <v>1.3169999999999999</v>
      </c>
      <c r="AL5" s="7">
        <f>SUMIFS(Concentrado!AM$2:AM859,Concentrado!$A$2:$A859,"="&amp;$A5,Concentrado!$B$2:$B859, "=Nacional")</f>
        <v>3.7559999999999998</v>
      </c>
      <c r="AM5" s="7">
        <f>SUMIFS(Concentrado!AN$2:AN859,Concentrado!$A$2:$A859,"="&amp;$A5,Concentrado!$B$2:$B859, "=Nacional")</f>
        <v>71.293999999999997</v>
      </c>
      <c r="AN5" s="7">
        <f>SUMIFS(Concentrado!AO$2:AO859,Concentrado!$A$2:$A859,"="&amp;$A5,Concentrado!$B$2:$B859, "=Nacional")</f>
        <v>57.073</v>
      </c>
      <c r="AO5" s="7">
        <f>SUMIFS(Concentrado!AP$2:AP859,Concentrado!$A$2:$A859,"="&amp;$A5,Concentrado!$B$2:$B859, "=Nacional")</f>
        <v>64.147000000000006</v>
      </c>
      <c r="AP5" s="7">
        <f>SUMIFS(Concentrado!AQ$2:AQ859,Concentrado!$A$2:$A859,"="&amp;$A5,Concentrado!$B$2:$B859, "=Nacional")</f>
        <v>4.6070000000000002</v>
      </c>
      <c r="AQ5" s="7">
        <f>SUMIFS(Concentrado!AR$2:AR859,Concentrado!$A$2:$A859,"="&amp;$A5,Concentrado!$B$2:$B859, "=Nacional")</f>
        <v>2.2829999999999999</v>
      </c>
      <c r="AR5" s="7">
        <f>SUMIFS(Concentrado!AS$2:AS859,Concentrado!$A$2:$A859,"="&amp;$A5,Concentrado!$B$2:$B859, "=Nacional")</f>
        <v>3.4289999999999998</v>
      </c>
      <c r="AS5" s="7">
        <f>SUMIFS(Concentrado!AT$2:AT859,Concentrado!$A$2:$A859,"="&amp;$A5,Concentrado!$B$2:$B859, "=Nacional")</f>
        <v>7.2919999999999998</v>
      </c>
      <c r="AT5" s="7">
        <f>SUMIFS(Concentrado!AU$2:AU859,Concentrado!$A$2:$A859,"="&amp;$A5,Concentrado!$B$2:$B859, "=Nacional")</f>
        <v>1.37</v>
      </c>
      <c r="AU5" s="7">
        <f>SUMIFS(Concentrado!AV$2:AV859,Concentrado!$A$2:$A859,"="&amp;$A5,Concentrado!$B$2:$B859, "=Nacional")</f>
        <v>4.2850000000000001</v>
      </c>
      <c r="AV5" s="7">
        <f>SUMIFS(Concentrado!AW$2:AW859,Concentrado!$A$2:$A859,"="&amp;$A5,Concentrado!$B$2:$B859, "=Nacional")</f>
        <v>493.39100000000002</v>
      </c>
      <c r="AW5" s="7">
        <f>SUMIFS(Concentrado!AX$2:AX859,Concentrado!$A$2:$A859,"="&amp;$A5,Concentrado!$B$2:$B859, "=Nacional")</f>
        <v>383.20499999999998</v>
      </c>
      <c r="AX5" s="7">
        <f>SUMIFS(Concentrado!AY$2:AY859,Concentrado!$A$2:$A859,"="&amp;$A5,Concentrado!$B$2:$B859, "=Nacional")</f>
        <v>437.76799999999997</v>
      </c>
      <c r="AY5" s="7">
        <f>SUMIFS(Concentrado!AZ$2:AZ859,Concentrado!$A$2:$A859,"="&amp;$A5,Concentrado!$B$2:$B859, "=Nacional")</f>
        <v>4.9340000000000002</v>
      </c>
      <c r="AZ5" s="7">
        <f>SUMIFS(Concentrado!BA$2:BA859,Concentrado!$A$2:$A859,"="&amp;$A5,Concentrado!$B$2:$B859, "=Nacional")</f>
        <v>3.8319999999999999</v>
      </c>
      <c r="BA5" s="7">
        <f>SUMIFS(Concentrado!BB$2:BB859,Concentrado!$A$2:$A859,"="&amp;$A5,Concentrado!$B$2:$B859, "=Nacional")</f>
        <v>4.3780000000000001</v>
      </c>
      <c r="BB5" s="7">
        <f>SUMIFS(Concentrado!BC$2:BC859,Concentrado!$A$2:$A859,"="&amp;$A5,Concentrado!$B$2:$B859, "=Nacional")</f>
        <v>38.523000000000003</v>
      </c>
      <c r="BC5" s="7">
        <f>SUMIFS(Concentrado!BD$2:BD859,Concentrado!$A$2:$A859,"="&amp;$A5,Concentrado!$B$2:$B859, "=Nacional")</f>
        <v>25.757999999999999</v>
      </c>
      <c r="BD5" s="7">
        <f>SUMIFS(Concentrado!BE$2:BE859,Concentrado!$A$2:$A859,"="&amp;$A5,Concentrado!$B$2:$B859, "=Nacional")</f>
        <v>20.582000000000001</v>
      </c>
      <c r="BE5" s="7">
        <f>SUMIFS(Concentrado!BF$2:BF859,Concentrado!$A$2:$A859,"="&amp;$A5,Concentrado!$B$2:$B859, "=Nacional")</f>
        <v>23.922000000000001</v>
      </c>
      <c r="BF5" s="7">
        <f>SUMIFS(Concentrado!BG$2:BG859,Concentrado!$A$2:$A859,"="&amp;$A5,Concentrado!$B$2:$B859, "=Nacional")</f>
        <v>66.543000000000006</v>
      </c>
      <c r="BG5" s="7">
        <f>SUMIFS(Concentrado!BH$2:BH859,Concentrado!$A$2:$A859,"="&amp;$A5,Concentrado!$B$2:$B859, "=Nacional")</f>
        <v>9.0808031082009766</v>
      </c>
    </row>
    <row r="6" spans="1:59" x14ac:dyDescent="0.25">
      <c r="A6" s="5">
        <v>2002</v>
      </c>
      <c r="B6" s="7">
        <f>SUMIFS(Concentrado!C$2:C859,Concentrado!$A$2:$A859,"="&amp;$A6,Concentrado!$B$2:$B859, "=Nacional")</f>
        <v>16.638999999999999</v>
      </c>
      <c r="C6" s="7">
        <f>SUMIFS(Concentrado!D$2:D859,Concentrado!$A$2:$A859,"="&amp;$A6,Concentrado!$B$2:$B859, "=Nacional")</f>
        <v>4.6230000000000002</v>
      </c>
      <c r="D6" s="7">
        <f>SUMIFS(Concentrado!E$2:E859,Concentrado!$A$2:$A859,"="&amp;$A6,Concentrado!$B$2:$B859, "=Nacional")</f>
        <v>10.545</v>
      </c>
      <c r="E6" s="7">
        <f>SUMIFS(Concentrado!F$2:F859,Concentrado!$A$2:$A859,"="&amp;$A6,Concentrado!$B$2:$B859, "=Nacional")</f>
        <v>17.317</v>
      </c>
      <c r="F6" s="7">
        <f>SUMIFS(Concentrado!G$2:G859,Concentrado!$A$2:$A859,"="&amp;$A6,Concentrado!$B$2:$B859, "=Nacional")</f>
        <v>15.420999999999999</v>
      </c>
      <c r="G6" s="7">
        <f>SUMIFS(Concentrado!H$2:H859,Concentrado!$A$2:$A859,"="&amp;$A6,Concentrado!$B$2:$B859, "=Nacional")</f>
        <v>2.6659999999999999</v>
      </c>
      <c r="H6" s="7">
        <f>SUMIFS(Concentrado!I$2:I859,Concentrado!$A$2:$A859,"="&amp;$A6,Concentrado!$B$2:$B859, "=Nacional")</f>
        <v>2.6509999999999998</v>
      </c>
      <c r="I6" s="7">
        <f>SUMIFS(Concentrado!J$2:J859,Concentrado!$A$2:$A859,"="&amp;$A6,Concentrado!$B$2:$B859, "=Nacional")</f>
        <v>2.6579999999999999</v>
      </c>
      <c r="J6" s="7">
        <f>SUMIFS(Concentrado!K$2:K859,Concentrado!$A$2:$A859,"="&amp;$A6,Concentrado!$B$2:$B859, "=Nacional")</f>
        <v>9.0259999999999998</v>
      </c>
      <c r="K6" s="7">
        <f>SUMIFS(Concentrado!L$2:L859,Concentrado!$A$2:$A859,"="&amp;$A6,Concentrado!$B$2:$B859, "=Nacional")</f>
        <v>4.1219999999999999</v>
      </c>
      <c r="L6" s="7">
        <f>SUMIFS(Concentrado!M$2:M859,Concentrado!$A$2:$A859,"="&amp;$A6,Concentrado!$B$2:$B859, "=Nacional")</f>
        <v>6.5359999999999996</v>
      </c>
      <c r="M6" s="7">
        <f>SUMIFS(Concentrado!N$2:N859,Concentrado!$A$2:$A859,"="&amp;$A6,Concentrado!$B$2:$B859, "=Nacional")</f>
        <v>46.238999999999997</v>
      </c>
      <c r="N6" s="7">
        <f>SUMIFS(Concentrado!O$2:O859,Concentrado!$A$2:$A859,"="&amp;$A6,Concentrado!$B$2:$B859, "=Nacional")</f>
        <v>81.277000000000001</v>
      </c>
      <c r="O6" s="7">
        <f>SUMIFS(Concentrado!P$2:P859,Concentrado!$A$2:$A859,"="&amp;$A6,Concentrado!$B$2:$B859, "=Nacional")</f>
        <v>20.809000000000001</v>
      </c>
      <c r="P6" s="7">
        <f>SUMIFS(Concentrado!Q$2:Q859,Concentrado!$A$2:$A859,"="&amp;$A6,Concentrado!$B$2:$B859, "=Nacional")</f>
        <v>50.597999999999999</v>
      </c>
      <c r="Q6" s="7">
        <f>SUMIFS(Concentrado!R$2:R859,Concentrado!$A$2:$A859,"="&amp;$A6,Concentrado!$B$2:$B859, "=Nacional")</f>
        <v>50.024999999999999</v>
      </c>
      <c r="R6" s="7">
        <f>SUMIFS(Concentrado!S$2:S859,Concentrado!$A$2:$A859,"="&amp;$A6,Concentrado!$B$2:$B859, "=Nacional")</f>
        <v>57.161999999999999</v>
      </c>
      <c r="S6" s="7">
        <f>SUMIFS(Concentrado!T$2:T859,Concentrado!$A$2:$A859,"="&amp;$A6,Concentrado!$B$2:$B859, "=Nacional")</f>
        <v>53.664999999999999</v>
      </c>
      <c r="T6" s="7">
        <f>SUMIFS(Concentrado!U$2:U859,Concentrado!$A$2:$A859,"="&amp;$A6,Concentrado!$B$2:$B859, "=Nacional")</f>
        <v>8.7729999999999997</v>
      </c>
      <c r="U6" s="7">
        <f>SUMIFS(Concentrado!V$2:V859,Concentrado!$A$2:$A859,"="&amp;$A6,Concentrado!$B$2:$B859, "=Nacional")</f>
        <v>12.102</v>
      </c>
      <c r="V6" s="7">
        <f>SUMIFS(Concentrado!W$2:W859,Concentrado!$A$2:$A859,"="&amp;$A6,Concentrado!$B$2:$B859, "=Nacional")</f>
        <v>10.468999999999999</v>
      </c>
      <c r="W6" s="7">
        <f>SUMIFS(Concentrado!X$2:X859,Concentrado!$A$2:$A859,"="&amp;$A6,Concentrado!$B$2:$B859, "=Nacional")</f>
        <v>17.305</v>
      </c>
      <c r="X6" s="7">
        <f>SUMIFS(Concentrado!Y$2:Y859,Concentrado!$A$2:$A859,"="&amp;$A6,Concentrado!$B$2:$B859, "=Nacional")</f>
        <v>2.4409999999999998</v>
      </c>
      <c r="Y6" s="7">
        <f>SUMIFS(Concentrado!Z$2:Z859,Concentrado!$A$2:$A859,"="&amp;$A6,Concentrado!$B$2:$B859, "=Nacional")</f>
        <v>9.7629999999999999</v>
      </c>
      <c r="Z6" s="7">
        <f>SUMIFS(Concentrado!AA$2:AA859,Concentrado!$A$2:$A859,"="&amp;$A6,Concentrado!$B$2:$B859, "=Nacional")</f>
        <v>52.963999999999999</v>
      </c>
      <c r="AA6" s="7">
        <f>SUMIFS(Concentrado!AB$2:AB859,Concentrado!$A$2:$A859,"="&amp;$A6,Concentrado!$B$2:$B859, "=Nacional")</f>
        <v>41.706000000000003</v>
      </c>
      <c r="AB6" s="7">
        <f>SUMIFS(Concentrado!AC$2:AC859,Concentrado!$A$2:$A859,"="&amp;$A6,Concentrado!$B$2:$B859, "=Nacional")</f>
        <v>47.261000000000003</v>
      </c>
      <c r="AC6" s="7">
        <f>SUMIFS(Concentrado!AD$2:AD859,Concentrado!$A$2:$A859,"="&amp;$A6,Concentrado!$B$2:$B859, "=Nacional")</f>
        <v>343.47800000000001</v>
      </c>
      <c r="AD6" s="7">
        <f>SUMIFS(Concentrado!AE$2:AE859,Concentrado!$A$2:$A859,"="&amp;$A6,Concentrado!$B$2:$B859, "=Nacional")</f>
        <v>304.15300000000002</v>
      </c>
      <c r="AE6" s="7">
        <f>SUMIFS(Concentrado!AF$2:AF859,Concentrado!$A$2:$A859,"="&amp;$A6,Concentrado!$B$2:$B859, "=Nacional")</f>
        <v>323.65499999999997</v>
      </c>
      <c r="AF6" s="7">
        <f>SUMIFS(Concentrado!AG$2:AG859,Concentrado!$A$2:$A859,"="&amp;$A6,Concentrado!$B$2:$B859, "=Nacional")</f>
        <v>8.3930000000000007</v>
      </c>
      <c r="AG6" s="7">
        <f>SUMIFS(Concentrado!AH$2:AH859,Concentrado!$A$2:$A859,"="&amp;$A6,Concentrado!$B$2:$B859, "=Nacional")</f>
        <v>7.6831405019244103</v>
      </c>
      <c r="AH6" s="7">
        <f>SUMIFS(Concentrado!AI$2:AI859,Concentrado!$A$2:$A859,"="&amp;$A6,Concentrado!$B$2:$B859, "=Nacional")</f>
        <v>1.92494595813961</v>
      </c>
      <c r="AI6" s="7">
        <f>SUMIFS(Concentrado!AJ$2:AJ859,Concentrado!$A$2:$A859,"="&amp;$A6,Concentrado!$B$2:$B859, "=Nacional")</f>
        <v>4.7607356994434404</v>
      </c>
      <c r="AJ6" s="7">
        <f>SUMIFS(Concentrado!AK$2:AK859,Concentrado!$A$2:$A859,"="&amp;$A6,Concentrado!$B$2:$B859, "=Nacional")</f>
        <v>6.3449999999999998</v>
      </c>
      <c r="AK6" s="7">
        <f>SUMIFS(Concentrado!AL$2:AL859,Concentrado!$A$2:$A859,"="&amp;$A6,Concentrado!$B$2:$B859, "=Nacional")</f>
        <v>1.266</v>
      </c>
      <c r="AL6" s="7">
        <f>SUMIFS(Concentrado!AM$2:AM859,Concentrado!$A$2:$A859,"="&amp;$A6,Concentrado!$B$2:$B859, "=Nacional")</f>
        <v>3.7639999999999998</v>
      </c>
      <c r="AM6" s="7">
        <f>SUMIFS(Concentrado!AN$2:AN859,Concentrado!$A$2:$A859,"="&amp;$A6,Concentrado!$B$2:$B859, "=Nacional")</f>
        <v>71.521000000000001</v>
      </c>
      <c r="AN6" s="7">
        <f>SUMIFS(Concentrado!AO$2:AO859,Concentrado!$A$2:$A859,"="&amp;$A6,Concentrado!$B$2:$B859, "=Nacional")</f>
        <v>57.625999999999998</v>
      </c>
      <c r="AO6" s="7">
        <f>SUMIFS(Concentrado!AP$2:AP859,Concentrado!$A$2:$A859,"="&amp;$A6,Concentrado!$B$2:$B859, "=Nacional")</f>
        <v>64.55</v>
      </c>
      <c r="AP6" s="7">
        <f>SUMIFS(Concentrado!AQ$2:AQ859,Concentrado!$A$2:$A859,"="&amp;$A6,Concentrado!$B$2:$B859, "=Nacional")</f>
        <v>4.24</v>
      </c>
      <c r="AQ6" s="7">
        <f>SUMIFS(Concentrado!AR$2:AR859,Concentrado!$A$2:$A859,"="&amp;$A6,Concentrado!$B$2:$B859, "=Nacional")</f>
        <v>2.2080000000000002</v>
      </c>
      <c r="AR6" s="7">
        <f>SUMIFS(Concentrado!AS$2:AS859,Concentrado!$A$2:$A859,"="&amp;$A6,Concentrado!$B$2:$B859, "=Nacional")</f>
        <v>3.2069999999999999</v>
      </c>
      <c r="AS6" s="7">
        <f>SUMIFS(Concentrado!AT$2:AT859,Concentrado!$A$2:$A859,"="&amp;$A6,Concentrado!$B$2:$B859, "=Nacional")</f>
        <v>7.4580000000000002</v>
      </c>
      <c r="AT6" s="7">
        <f>SUMIFS(Concentrado!AU$2:AU859,Concentrado!$A$2:$A859,"="&amp;$A6,Concentrado!$B$2:$B859, "=Nacional")</f>
        <v>1.375</v>
      </c>
      <c r="AU6" s="7">
        <f>SUMIFS(Concentrado!AV$2:AV859,Concentrado!$A$2:$A859,"="&amp;$A6,Concentrado!$B$2:$B859, "=Nacional")</f>
        <v>4.3680000000000003</v>
      </c>
      <c r="AV6" s="7">
        <f>SUMIFS(Concentrado!AW$2:AW859,Concentrado!$A$2:$A859,"="&amp;$A6,Concentrado!$B$2:$B859, "=Nacional")</f>
        <v>505.63</v>
      </c>
      <c r="AW6" s="7">
        <f>SUMIFS(Concentrado!AX$2:AX859,Concentrado!$A$2:$A859,"="&amp;$A6,Concentrado!$B$2:$B859, "=Nacional")</f>
        <v>391.541</v>
      </c>
      <c r="AX6" s="7">
        <f>SUMIFS(Concentrado!AY$2:AY859,Concentrado!$A$2:$A859,"="&amp;$A6,Concentrado!$B$2:$B859, "=Nacional")</f>
        <v>447.971</v>
      </c>
      <c r="AY6" s="7">
        <f>SUMIFS(Concentrado!AZ$2:AZ859,Concentrado!$A$2:$A859,"="&amp;$A6,Concentrado!$B$2:$B859, "=Nacional")</f>
        <v>5.056</v>
      </c>
      <c r="AZ6" s="7">
        <f>SUMIFS(Concentrado!BA$2:BA859,Concentrado!$A$2:$A859,"="&amp;$A6,Concentrado!$B$2:$B859, "=Nacional")</f>
        <v>3.915</v>
      </c>
      <c r="BA6" s="7">
        <f>SUMIFS(Concentrado!BB$2:BB859,Concentrado!$A$2:$A859,"="&amp;$A6,Concentrado!$B$2:$B859, "=Nacional")</f>
        <v>4.4800000000000004</v>
      </c>
      <c r="BB6" s="7">
        <f>SUMIFS(Concentrado!BC$2:BC859,Concentrado!$A$2:$A859,"="&amp;$A6,Concentrado!$B$2:$B859, "=Nacional")</f>
        <v>38.993000000000002</v>
      </c>
      <c r="BC6" s="7">
        <f>SUMIFS(Concentrado!BD$2:BD859,Concentrado!$A$2:$A859,"="&amp;$A6,Concentrado!$B$2:$B859, "=Nacional")</f>
        <v>22.957999999999998</v>
      </c>
      <c r="BD6" s="7">
        <f>SUMIFS(Concentrado!BE$2:BE859,Concentrado!$A$2:$A859,"="&amp;$A6,Concentrado!$B$2:$B859, "=Nacional")</f>
        <v>19.597999999999999</v>
      </c>
      <c r="BE6" s="7">
        <f>SUMIFS(Concentrado!BF$2:BF859,Concentrado!$A$2:$A859,"="&amp;$A6,Concentrado!$B$2:$B859, "=Nacional")</f>
        <v>22.757999999999999</v>
      </c>
      <c r="BF6" s="7">
        <f>SUMIFS(Concentrado!BG$2:BG859,Concentrado!$A$2:$A859,"="&amp;$A6,Concentrado!$B$2:$B859, "=Nacional")</f>
        <v>54.576000000000001</v>
      </c>
      <c r="BG6" s="7">
        <f>SUMIFS(Concentrado!BH$2:BH859,Concentrado!$A$2:$A859,"="&amp;$A6,Concentrado!$B$2:$B859, "=Nacional")</f>
        <v>9.3959155118076421</v>
      </c>
    </row>
    <row r="7" spans="1:59" x14ac:dyDescent="0.25">
      <c r="A7" s="5">
        <v>2003</v>
      </c>
      <c r="B7" s="7">
        <f>SUMIFS(Concentrado!C$2:C859,Concentrado!$A$2:$A859,"="&amp;$A7,Concentrado!$B$2:$B859, "=Nacional")</f>
        <v>16.834</v>
      </c>
      <c r="C7" s="7">
        <f>SUMIFS(Concentrado!D$2:D859,Concentrado!$A$2:$A859,"="&amp;$A7,Concentrado!$B$2:$B859, "=Nacional")</f>
        <v>4.798</v>
      </c>
      <c r="D7" s="7">
        <f>SUMIFS(Concentrado!E$2:E859,Concentrado!$A$2:$A859,"="&amp;$A7,Concentrado!$B$2:$B859, "=Nacional")</f>
        <v>10.73</v>
      </c>
      <c r="E7" s="7">
        <f>SUMIFS(Concentrado!F$2:F859,Concentrado!$A$2:$A859,"="&amp;$A7,Concentrado!$B$2:$B859, "=Nacional")</f>
        <v>16.931000000000001</v>
      </c>
      <c r="F7" s="7">
        <f>SUMIFS(Concentrado!G$2:G859,Concentrado!$A$2:$A859,"="&amp;$A7,Concentrado!$B$2:$B859, "=Nacional")</f>
        <v>15.175000000000001</v>
      </c>
      <c r="G7" s="7">
        <f>SUMIFS(Concentrado!H$2:H859,Concentrado!$A$2:$A859,"="&amp;$A7,Concentrado!$B$2:$B859, "=Nacional")</f>
        <v>2.8079999999999998</v>
      </c>
      <c r="H7" s="7">
        <f>SUMIFS(Concentrado!I$2:I859,Concentrado!$A$2:$A859,"="&amp;$A7,Concentrado!$B$2:$B859, "=Nacional")</f>
        <v>2.8839999999999999</v>
      </c>
      <c r="I7" s="7">
        <f>SUMIFS(Concentrado!J$2:J859,Concentrado!$A$2:$A859,"="&amp;$A7,Concentrado!$B$2:$B859, "=Nacional")</f>
        <v>2.8479999999999999</v>
      </c>
      <c r="J7" s="7">
        <f>SUMIFS(Concentrado!K$2:K859,Concentrado!$A$2:$A859,"="&amp;$A7,Concentrado!$B$2:$B859, "=Nacional")</f>
        <v>9.0239999999999991</v>
      </c>
      <c r="K7" s="7">
        <f>SUMIFS(Concentrado!L$2:L859,Concentrado!$A$2:$A859,"="&amp;$A7,Concentrado!$B$2:$B859, "=Nacional")</f>
        <v>4.0540000000000003</v>
      </c>
      <c r="L7" s="7">
        <f>SUMIFS(Concentrado!M$2:M859,Concentrado!$A$2:$A859,"="&amp;$A7,Concentrado!$B$2:$B859, "=Nacional")</f>
        <v>6.5010000000000003</v>
      </c>
      <c r="M7" s="7">
        <f>SUMIFS(Concentrado!N$2:N859,Concentrado!$A$2:$A859,"="&amp;$A7,Concentrado!$B$2:$B859, "=Nacional")</f>
        <v>48.738</v>
      </c>
      <c r="N7" s="7">
        <f>SUMIFS(Concentrado!O$2:O859,Concentrado!$A$2:$A859,"="&amp;$A7,Concentrado!$B$2:$B859, "=Nacional")</f>
        <v>80.188999999999993</v>
      </c>
      <c r="O7" s="7">
        <f>SUMIFS(Concentrado!P$2:P859,Concentrado!$A$2:$A859,"="&amp;$A7,Concentrado!$B$2:$B859, "=Nacional")</f>
        <v>20.510999999999999</v>
      </c>
      <c r="P7" s="7">
        <f>SUMIFS(Concentrado!Q$2:Q859,Concentrado!$A$2:$A859,"="&amp;$A7,Concentrado!$B$2:$B859, "=Nacional")</f>
        <v>49.912999999999997</v>
      </c>
      <c r="Q7" s="7">
        <f>SUMIFS(Concentrado!R$2:R859,Concentrado!$A$2:$A859,"="&amp;$A7,Concentrado!$B$2:$B859, "=Nacional")</f>
        <v>52.494</v>
      </c>
      <c r="R7" s="7">
        <f>SUMIFS(Concentrado!S$2:S859,Concentrado!$A$2:$A859,"="&amp;$A7,Concentrado!$B$2:$B859, "=Nacional")</f>
        <v>61.43</v>
      </c>
      <c r="S7" s="7">
        <f>SUMIFS(Concentrado!T$2:T859,Concentrado!$A$2:$A859,"="&amp;$A7,Concentrado!$B$2:$B859, "=Nacional")</f>
        <v>57.070999999999998</v>
      </c>
      <c r="T7" s="7">
        <f>SUMIFS(Concentrado!U$2:U859,Concentrado!$A$2:$A859,"="&amp;$A7,Concentrado!$B$2:$B859, "=Nacional")</f>
        <v>9.1709999999999994</v>
      </c>
      <c r="U7" s="7">
        <f>SUMIFS(Concentrado!V$2:V859,Concentrado!$A$2:$A859,"="&amp;$A7,Concentrado!$B$2:$B859, "=Nacional")</f>
        <v>12.632</v>
      </c>
      <c r="V7" s="7">
        <f>SUMIFS(Concentrado!W$2:W859,Concentrado!$A$2:$A859,"="&amp;$A7,Concentrado!$B$2:$B859, "=Nacional")</f>
        <v>10.938000000000001</v>
      </c>
      <c r="W7" s="7">
        <f>SUMIFS(Concentrado!X$2:X859,Concentrado!$A$2:$A859,"="&amp;$A7,Concentrado!$B$2:$B859, "=Nacional")</f>
        <v>17.009</v>
      </c>
      <c r="X7" s="7">
        <f>SUMIFS(Concentrado!Y$2:Y859,Concentrado!$A$2:$A859,"="&amp;$A7,Concentrado!$B$2:$B859, "=Nacional")</f>
        <v>2.4910000000000001</v>
      </c>
      <c r="Y7" s="7">
        <f>SUMIFS(Concentrado!Z$2:Z859,Concentrado!$A$2:$A859,"="&amp;$A7,Concentrado!$B$2:$B859, "=Nacional")</f>
        <v>9.6440000000000001</v>
      </c>
      <c r="Z7" s="7">
        <f>SUMIFS(Concentrado!AA$2:AA859,Concentrado!$A$2:$A859,"="&amp;$A7,Concentrado!$B$2:$B859, "=Nacional")</f>
        <v>54.945</v>
      </c>
      <c r="AA7" s="7">
        <f>SUMIFS(Concentrado!AB$2:AB859,Concentrado!$A$2:$A859,"="&amp;$A7,Concentrado!$B$2:$B859, "=Nacional")</f>
        <v>43.21</v>
      </c>
      <c r="AB7" s="7">
        <f>SUMIFS(Concentrado!AC$2:AC859,Concentrado!$A$2:$A859,"="&amp;$A7,Concentrado!$B$2:$B859, "=Nacional")</f>
        <v>48.999000000000002</v>
      </c>
      <c r="AC7" s="7">
        <f>SUMIFS(Concentrado!AD$2:AD859,Concentrado!$A$2:$A859,"="&amp;$A7,Concentrado!$B$2:$B859, "=Nacional")</f>
        <v>352.26600000000002</v>
      </c>
      <c r="AD7" s="7">
        <f>SUMIFS(Concentrado!AE$2:AE859,Concentrado!$A$2:$A859,"="&amp;$A7,Concentrado!$B$2:$B859, "=Nacional")</f>
        <v>312.26100000000002</v>
      </c>
      <c r="AE7" s="7">
        <f>SUMIFS(Concentrado!AF$2:AF859,Concentrado!$A$2:$A859,"="&amp;$A7,Concentrado!$B$2:$B859, "=Nacional")</f>
        <v>332.09</v>
      </c>
      <c r="AF7" s="7">
        <f>SUMIFS(Concentrado!AG$2:AG859,Concentrado!$A$2:$A859,"="&amp;$A7,Concentrado!$B$2:$B859, "=Nacional")</f>
        <v>9.0239999999999991</v>
      </c>
      <c r="AG7" s="7">
        <f>SUMIFS(Concentrado!AH$2:AH859,Concentrado!$A$2:$A859,"="&amp;$A7,Concentrado!$B$2:$B859, "=Nacional")</f>
        <v>7.8233794666543499</v>
      </c>
      <c r="AH7" s="7">
        <f>SUMIFS(Concentrado!AI$2:AI859,Concentrado!$A$2:$A859,"="&amp;$A7,Concentrado!$B$2:$B859, "=Nacional")</f>
        <v>1.9831233728250199</v>
      </c>
      <c r="AI7" s="7">
        <f>SUMIFS(Concentrado!AJ$2:AJ859,Concentrado!$A$2:$A859,"="&amp;$A7,Concentrado!$B$2:$B859, "=Nacional")</f>
        <v>4.8627384187724596</v>
      </c>
      <c r="AJ7" s="7">
        <f>SUMIFS(Concentrado!AK$2:AK859,Concentrado!$A$2:$A859,"="&amp;$A7,Concentrado!$B$2:$B859, "=Nacional")</f>
        <v>6.6580000000000004</v>
      </c>
      <c r="AK7" s="7">
        <f>SUMIFS(Concentrado!AL$2:AL859,Concentrado!$A$2:$A859,"="&amp;$A7,Concentrado!$B$2:$B859, "=Nacional")</f>
        <v>1.325</v>
      </c>
      <c r="AL7" s="7">
        <f>SUMIFS(Concentrado!AM$2:AM859,Concentrado!$A$2:$A859,"="&amp;$A7,Concentrado!$B$2:$B859, "=Nacional")</f>
        <v>3.9470000000000001</v>
      </c>
      <c r="AM7" s="7">
        <f>SUMIFS(Concentrado!AN$2:AN859,Concentrado!$A$2:$A859,"="&amp;$A7,Concentrado!$B$2:$B859, "=Nacional")</f>
        <v>69.897999999999996</v>
      </c>
      <c r="AN7" s="7">
        <f>SUMIFS(Concentrado!AO$2:AO859,Concentrado!$A$2:$A859,"="&amp;$A7,Concentrado!$B$2:$B859, "=Nacional")</f>
        <v>55.750999999999998</v>
      </c>
      <c r="AO7" s="7">
        <f>SUMIFS(Concentrado!AP$2:AP859,Concentrado!$A$2:$A859,"="&amp;$A7,Concentrado!$B$2:$B859, "=Nacional")</f>
        <v>62.780999999999999</v>
      </c>
      <c r="AP7" s="7">
        <f>SUMIFS(Concentrado!AQ$2:AQ859,Concentrado!$A$2:$A859,"="&amp;$A7,Concentrado!$B$2:$B859, "=Nacional")</f>
        <v>4.2089999999999996</v>
      </c>
      <c r="AQ7" s="7">
        <f>SUMIFS(Concentrado!AR$2:AR859,Concentrado!$A$2:$A859,"="&amp;$A7,Concentrado!$B$2:$B859, "=Nacional")</f>
        <v>2.1659999999999999</v>
      </c>
      <c r="AR7" s="7">
        <f>SUMIFS(Concentrado!AS$2:AS859,Concentrado!$A$2:$A859,"="&amp;$A7,Concentrado!$B$2:$B859, "=Nacional")</f>
        <v>3.1720000000000002</v>
      </c>
      <c r="AS7" s="7">
        <f>SUMIFS(Concentrado!AT$2:AT859,Concentrado!$A$2:$A859,"="&amp;$A7,Concentrado!$B$2:$B859, "=Nacional")</f>
        <v>7.5350000000000001</v>
      </c>
      <c r="AT7" s="7">
        <f>SUMIFS(Concentrado!AU$2:AU859,Concentrado!$A$2:$A859,"="&amp;$A7,Concentrado!$B$2:$B859, "=Nacional")</f>
        <v>1.454</v>
      </c>
      <c r="AU7" s="7">
        <f>SUMIFS(Concentrado!AV$2:AV859,Concentrado!$A$2:$A859,"="&amp;$A7,Concentrado!$B$2:$B859, "=Nacional")</f>
        <v>4.4470000000000001</v>
      </c>
      <c r="AV7" s="7">
        <f>SUMIFS(Concentrado!AW$2:AW859,Concentrado!$A$2:$A859,"="&amp;$A7,Concentrado!$B$2:$B859, "=Nacional")</f>
        <v>511.89699999999999</v>
      </c>
      <c r="AW7" s="7">
        <f>SUMIFS(Concentrado!AX$2:AX859,Concentrado!$A$2:$A859,"="&amp;$A7,Concentrado!$B$2:$B859, "=Nacional")</f>
        <v>398.10300000000001</v>
      </c>
      <c r="AX7" s="7">
        <f>SUMIFS(Concentrado!AY$2:AY859,Concentrado!$A$2:$A859,"="&amp;$A7,Concentrado!$B$2:$B859, "=Nacional")</f>
        <v>454.38900000000001</v>
      </c>
      <c r="AY7" s="7">
        <f>SUMIFS(Concentrado!AZ$2:AZ859,Concentrado!$A$2:$A859,"="&amp;$A7,Concentrado!$B$2:$B859, "=Nacional")</f>
        <v>5.1189999999999998</v>
      </c>
      <c r="AZ7" s="7">
        <f>SUMIFS(Concentrado!BA$2:BA859,Concentrado!$A$2:$A859,"="&amp;$A7,Concentrado!$B$2:$B859, "=Nacional")</f>
        <v>3.9809999999999999</v>
      </c>
      <c r="BA7" s="7">
        <f>SUMIFS(Concentrado!BB$2:BB859,Concentrado!$A$2:$A859,"="&amp;$A7,Concentrado!$B$2:$B859, "=Nacional")</f>
        <v>4.5439999999999996</v>
      </c>
      <c r="BB7" s="7">
        <f>SUMIFS(Concentrado!BC$2:BC859,Concentrado!$A$2:$A859,"="&amp;$A7,Concentrado!$B$2:$B859, "=Nacional")</f>
        <v>33.637999999999998</v>
      </c>
      <c r="BC7" s="7">
        <f>SUMIFS(Concentrado!BD$2:BD859,Concentrado!$A$2:$A859,"="&amp;$A7,Concentrado!$B$2:$B859, "=Nacional")</f>
        <v>21.416</v>
      </c>
      <c r="BD7" s="7">
        <f>SUMIFS(Concentrado!BE$2:BE859,Concentrado!$A$2:$A859,"="&amp;$A7,Concentrado!$B$2:$B859, "=Nacional")</f>
        <v>18.763000000000002</v>
      </c>
      <c r="BE7" s="7">
        <f>SUMIFS(Concentrado!BF$2:BF859,Concentrado!$A$2:$A859,"="&amp;$A7,Concentrado!$B$2:$B859, "=Nacional")</f>
        <v>21.802</v>
      </c>
      <c r="BF7" s="7">
        <f>SUMIFS(Concentrado!BG$2:BG859,Concentrado!$A$2:$A859,"="&amp;$A7,Concentrado!$B$2:$B859, "=Nacional")</f>
        <v>55.374000000000002</v>
      </c>
      <c r="BG7" s="7">
        <f>SUMIFS(Concentrado!BH$2:BH859,Concentrado!$A$2:$A859,"="&amp;$A7,Concentrado!$B$2:$B859, "=Nacional")</f>
        <v>8.7733319050609353</v>
      </c>
    </row>
    <row r="8" spans="1:59" x14ac:dyDescent="0.25">
      <c r="A8" s="5">
        <v>2004</v>
      </c>
      <c r="B8" s="7">
        <f>SUMIFS(Concentrado!C$2:C859,Concentrado!$A$2:$A859,"="&amp;$A8,Concentrado!$B$2:$B859, "=Nacional")</f>
        <v>16.989999999999998</v>
      </c>
      <c r="C8" s="7">
        <f>SUMIFS(Concentrado!D$2:D859,Concentrado!$A$2:$A859,"="&amp;$A8,Concentrado!$B$2:$B859, "=Nacional")</f>
        <v>4.7300000000000004</v>
      </c>
      <c r="D8" s="7">
        <f>SUMIFS(Concentrado!E$2:E859,Concentrado!$A$2:$A859,"="&amp;$A8,Concentrado!$B$2:$B859, "=Nacional")</f>
        <v>10.757999999999999</v>
      </c>
      <c r="E8" s="7">
        <f>SUMIFS(Concentrado!F$2:F859,Concentrado!$A$2:$A859,"="&amp;$A8,Concentrado!$B$2:$B859, "=Nacional")</f>
        <v>16.190000000000001</v>
      </c>
      <c r="F8" s="7">
        <f>SUMIFS(Concentrado!G$2:G859,Concentrado!$A$2:$A859,"="&amp;$A8,Concentrado!$B$2:$B859, "=Nacional")</f>
        <v>15.895</v>
      </c>
      <c r="G8" s="7">
        <f>SUMIFS(Concentrado!H$2:H859,Concentrado!$A$2:$A859,"="&amp;$A8,Concentrado!$B$2:$B859, "=Nacional")</f>
        <v>2.9969999999999999</v>
      </c>
      <c r="H8" s="7">
        <f>SUMIFS(Concentrado!I$2:I859,Concentrado!$A$2:$A859,"="&amp;$A8,Concentrado!$B$2:$B859, "=Nacional")</f>
        <v>2.9969999999999999</v>
      </c>
      <c r="I8" s="7">
        <f>SUMIFS(Concentrado!J$2:J859,Concentrado!$A$2:$A859,"="&amp;$A8,Concentrado!$B$2:$B859, "=Nacional")</f>
        <v>2.9969999999999999</v>
      </c>
      <c r="J8" s="7">
        <f>SUMIFS(Concentrado!K$2:K859,Concentrado!$A$2:$A859,"="&amp;$A8,Concentrado!$B$2:$B859, "=Nacional")</f>
        <v>8.9320000000000004</v>
      </c>
      <c r="K8" s="7">
        <f>SUMIFS(Concentrado!L$2:L859,Concentrado!$A$2:$A859,"="&amp;$A8,Concentrado!$B$2:$B859, "=Nacional")</f>
        <v>4.181</v>
      </c>
      <c r="L8" s="7">
        <f>SUMIFS(Concentrado!M$2:M859,Concentrado!$A$2:$A859,"="&amp;$A8,Concentrado!$B$2:$B859, "=Nacional")</f>
        <v>6.5149999999999997</v>
      </c>
      <c r="M8" s="7">
        <f>SUMIFS(Concentrado!N$2:N859,Concentrado!$A$2:$A859,"="&amp;$A8,Concentrado!$B$2:$B859, "=Nacional")</f>
        <v>46.244999999999997</v>
      </c>
      <c r="N8" s="7">
        <f>SUMIFS(Concentrado!O$2:O859,Concentrado!$A$2:$A859,"="&amp;$A8,Concentrado!$B$2:$B859, "=Nacional")</f>
        <v>77.762</v>
      </c>
      <c r="O8" s="7">
        <f>SUMIFS(Concentrado!P$2:P859,Concentrado!$A$2:$A859,"="&amp;$A8,Concentrado!$B$2:$B859, "=Nacional")</f>
        <v>19.995000000000001</v>
      </c>
      <c r="P8" s="7">
        <f>SUMIFS(Concentrado!Q$2:Q859,Concentrado!$A$2:$A859,"="&amp;$A8,Concentrado!$B$2:$B859, "=Nacional")</f>
        <v>48.406999999999996</v>
      </c>
      <c r="Q8" s="7">
        <f>SUMIFS(Concentrado!R$2:R859,Concentrado!$A$2:$A859,"="&amp;$A8,Concentrado!$B$2:$B859, "=Nacional")</f>
        <v>55.03</v>
      </c>
      <c r="R8" s="7">
        <f>SUMIFS(Concentrado!S$2:S859,Concentrado!$A$2:$A859,"="&amp;$A8,Concentrado!$B$2:$B859, "=Nacional")</f>
        <v>63.314</v>
      </c>
      <c r="S8" s="7">
        <f>SUMIFS(Concentrado!T$2:T859,Concentrado!$A$2:$A859,"="&amp;$A8,Concentrado!$B$2:$B859, "=Nacional")</f>
        <v>59.256</v>
      </c>
      <c r="T8" s="7">
        <f>SUMIFS(Concentrado!U$2:U859,Concentrado!$A$2:$A859,"="&amp;$A8,Concentrado!$B$2:$B859, "=Nacional")</f>
        <v>9.968</v>
      </c>
      <c r="U8" s="7">
        <f>SUMIFS(Concentrado!V$2:V859,Concentrado!$A$2:$A859,"="&amp;$A8,Concentrado!$B$2:$B859, "=Nacional")</f>
        <v>13.218</v>
      </c>
      <c r="V8" s="7">
        <f>SUMIFS(Concentrado!W$2:W859,Concentrado!$A$2:$A859,"="&amp;$A8,Concentrado!$B$2:$B859, "=Nacional")</f>
        <v>11.625</v>
      </c>
      <c r="W8" s="7">
        <f>SUMIFS(Concentrado!X$2:X859,Concentrado!$A$2:$A859,"="&amp;$A8,Concentrado!$B$2:$B859, "=Nacional")</f>
        <v>15.62</v>
      </c>
      <c r="X8" s="7">
        <f>SUMIFS(Concentrado!Y$2:Y859,Concentrado!$A$2:$A859,"="&amp;$A8,Concentrado!$B$2:$B859, "=Nacional")</f>
        <v>2.2349999999999999</v>
      </c>
      <c r="Y8" s="7">
        <f>SUMIFS(Concentrado!Z$2:Z859,Concentrado!$A$2:$A859,"="&amp;$A8,Concentrado!$B$2:$B859, "=Nacional")</f>
        <v>8.8149999999999995</v>
      </c>
      <c r="Z8" s="7">
        <f>SUMIFS(Concentrado!AA$2:AA859,Concentrado!$A$2:$A859,"="&amp;$A8,Concentrado!$B$2:$B859, "=Nacional")</f>
        <v>54.295999999999999</v>
      </c>
      <c r="AA8" s="7">
        <f>SUMIFS(Concentrado!AB$2:AB859,Concentrado!$A$2:$A859,"="&amp;$A8,Concentrado!$B$2:$B859, "=Nacional")</f>
        <v>42.045999999999999</v>
      </c>
      <c r="AB8" s="7">
        <f>SUMIFS(Concentrado!AC$2:AC859,Concentrado!$A$2:$A859,"="&amp;$A8,Concentrado!$B$2:$B859, "=Nacional")</f>
        <v>48.072000000000003</v>
      </c>
      <c r="AC8" s="7">
        <f>SUMIFS(Concentrado!AD$2:AD859,Concentrado!$A$2:$A859,"="&amp;$A8,Concentrado!$B$2:$B859, "=Nacional")</f>
        <v>352.55900000000003</v>
      </c>
      <c r="AD8" s="7">
        <f>SUMIFS(Concentrado!AE$2:AE859,Concentrado!$A$2:$A859,"="&amp;$A8,Concentrado!$B$2:$B859, "=Nacional")</f>
        <v>312.3</v>
      </c>
      <c r="AE8" s="7">
        <f>SUMIFS(Concentrado!AF$2:AF859,Concentrado!$A$2:$A859,"="&amp;$A8,Concentrado!$B$2:$B859, "=Nacional")</f>
        <v>332.16500000000002</v>
      </c>
      <c r="AF8" s="7">
        <f>SUMIFS(Concentrado!AG$2:AG859,Concentrado!$A$2:$A859,"="&amp;$A8,Concentrado!$B$2:$B859, "=Nacional")</f>
        <v>8.76</v>
      </c>
      <c r="AG8" s="7">
        <f>SUMIFS(Concentrado!AH$2:AH859,Concentrado!$A$2:$A859,"="&amp;$A8,Concentrado!$B$2:$B859, "=Nacional")</f>
        <v>7.7034873141154598</v>
      </c>
      <c r="AH8" s="7">
        <f>SUMIFS(Concentrado!AI$2:AI859,Concentrado!$A$2:$A859,"="&amp;$A8,Concentrado!$B$2:$B859, "=Nacional")</f>
        <v>1.83544148183141</v>
      </c>
      <c r="AI8" s="7">
        <f>SUMIFS(Concentrado!AJ$2:AJ859,Concentrado!$A$2:$A859,"="&amp;$A8,Concentrado!$B$2:$B859, "=Nacional")</f>
        <v>4.7310972557469597</v>
      </c>
      <c r="AJ8" s="7">
        <f>SUMIFS(Concentrado!AK$2:AK859,Concentrado!$A$2:$A859,"="&amp;$A8,Concentrado!$B$2:$B859, "=Nacional")</f>
        <v>6.633</v>
      </c>
      <c r="AK8" s="7">
        <f>SUMIFS(Concentrado!AL$2:AL859,Concentrado!$A$2:$A859,"="&amp;$A8,Concentrado!$B$2:$B859, "=Nacional")</f>
        <v>1.2689999999999999</v>
      </c>
      <c r="AL8" s="7">
        <f>SUMIFS(Concentrado!AM$2:AM859,Concentrado!$A$2:$A859,"="&amp;$A8,Concentrado!$B$2:$B859, "=Nacional")</f>
        <v>3.907</v>
      </c>
      <c r="AM8" s="7">
        <f>SUMIFS(Concentrado!AN$2:AN859,Concentrado!$A$2:$A859,"="&amp;$A8,Concentrado!$B$2:$B859, "=Nacional")</f>
        <v>67.02</v>
      </c>
      <c r="AN8" s="7">
        <f>SUMIFS(Concentrado!AO$2:AO859,Concentrado!$A$2:$A859,"="&amp;$A8,Concentrado!$B$2:$B859, "=Nacional")</f>
        <v>53.792999999999999</v>
      </c>
      <c r="AO8" s="7">
        <f>SUMIFS(Concentrado!AP$2:AP859,Concentrado!$A$2:$A859,"="&amp;$A8,Concentrado!$B$2:$B859, "=Nacional")</f>
        <v>60.325000000000003</v>
      </c>
      <c r="AP8" s="7">
        <f>SUMIFS(Concentrado!AQ$2:AQ859,Concentrado!$A$2:$A859,"="&amp;$A8,Concentrado!$B$2:$B859, "=Nacional")</f>
        <v>3.3580000000000001</v>
      </c>
      <c r="AQ8" s="7">
        <f>SUMIFS(Concentrado!AR$2:AR859,Concentrado!$A$2:$A859,"="&amp;$A8,Concentrado!$B$2:$B859, "=Nacional")</f>
        <v>1.7070000000000001</v>
      </c>
      <c r="AR8" s="7">
        <f>SUMIFS(Concentrado!AS$2:AS859,Concentrado!$A$2:$A859,"="&amp;$A8,Concentrado!$B$2:$B859, "=Nacional")</f>
        <v>2.5179999999999998</v>
      </c>
      <c r="AS8" s="7">
        <f>SUMIFS(Concentrado!AT$2:AT859,Concentrado!$A$2:$A859,"="&amp;$A8,Concentrado!$B$2:$B859, "=Nacional")</f>
        <v>7.5720000000000001</v>
      </c>
      <c r="AT8" s="7">
        <f>SUMIFS(Concentrado!AU$2:AU859,Concentrado!$A$2:$A859,"="&amp;$A8,Concentrado!$B$2:$B859, "=Nacional")</f>
        <v>1.5269999999999999</v>
      </c>
      <c r="AU8" s="7">
        <f>SUMIFS(Concentrado!AV$2:AV859,Concentrado!$A$2:$A859,"="&amp;$A8,Concentrado!$B$2:$B859, "=Nacional")</f>
        <v>4.4960000000000004</v>
      </c>
      <c r="AV8" s="7">
        <f>SUMIFS(Concentrado!AW$2:AW859,Concentrado!$A$2:$A859,"="&amp;$A8,Concentrado!$B$2:$B859, "=Nacional")</f>
        <v>506.52300000000002</v>
      </c>
      <c r="AW8" s="7">
        <f>SUMIFS(Concentrado!AX$2:AX859,Concentrado!$A$2:$A859,"="&amp;$A8,Concentrado!$B$2:$B859, "=Nacional")</f>
        <v>394.911</v>
      </c>
      <c r="AX8" s="7">
        <f>SUMIFS(Concentrado!AY$2:AY859,Concentrado!$A$2:$A859,"="&amp;$A8,Concentrado!$B$2:$B859, "=Nacional")</f>
        <v>449.91</v>
      </c>
      <c r="AY8" s="7">
        <f>SUMIFS(Concentrado!AZ$2:AZ859,Concentrado!$A$2:$A859,"="&amp;$A8,Concentrado!$B$2:$B859, "=Nacional")</f>
        <v>5.0650000000000004</v>
      </c>
      <c r="AZ8" s="7">
        <f>SUMIFS(Concentrado!BA$2:BA859,Concentrado!$A$2:$A859,"="&amp;$A8,Concentrado!$B$2:$B859, "=Nacional")</f>
        <v>3.9489999999999998</v>
      </c>
      <c r="BA8" s="7">
        <f>SUMIFS(Concentrado!BB$2:BB859,Concentrado!$A$2:$A859,"="&amp;$A8,Concentrado!$B$2:$B859, "=Nacional")</f>
        <v>4.4989999999999997</v>
      </c>
      <c r="BB8" s="7">
        <f>SUMIFS(Concentrado!BC$2:BC859,Concentrado!$A$2:$A859,"="&amp;$A8,Concentrado!$B$2:$B859, "=Nacional")</f>
        <v>35.174999999999997</v>
      </c>
      <c r="BC8" s="7">
        <f>SUMIFS(Concentrado!BD$2:BD859,Concentrado!$A$2:$A859,"="&amp;$A8,Concentrado!$B$2:$B859, "=Nacional")</f>
        <v>18.388000000000002</v>
      </c>
      <c r="BD8" s="7">
        <f>SUMIFS(Concentrado!BE$2:BE859,Concentrado!$A$2:$A859,"="&amp;$A8,Concentrado!$B$2:$B859, "=Nacional")</f>
        <v>18.056000000000001</v>
      </c>
      <c r="BE8" s="7">
        <f>SUMIFS(Concentrado!BF$2:BF859,Concentrado!$A$2:$A859,"="&amp;$A8,Concentrado!$B$2:$B859, "=Nacional")</f>
        <v>20.992000000000001</v>
      </c>
      <c r="BF8" s="7">
        <f>SUMIFS(Concentrado!BG$2:BG859,Concentrado!$A$2:$A859,"="&amp;$A8,Concentrado!$B$2:$B859, "=Nacional")</f>
        <v>52.621000000000002</v>
      </c>
      <c r="BG8" s="7">
        <f>SUMIFS(Concentrado!BH$2:BH859,Concentrado!$A$2:$A859,"="&amp;$A8,Concentrado!$B$2:$B859, "=Nacional")</f>
        <v>8.590491722515269</v>
      </c>
    </row>
    <row r="9" spans="1:59" x14ac:dyDescent="0.25">
      <c r="A9" s="5">
        <v>2005</v>
      </c>
      <c r="B9" s="7">
        <f>SUMIFS(Concentrado!C$2:C859,Concentrado!$A$2:$A859,"="&amp;$A9,Concentrado!$B$2:$B859, "=Nacional")</f>
        <v>17.869</v>
      </c>
      <c r="C9" s="7">
        <f>SUMIFS(Concentrado!D$2:D859,Concentrado!$A$2:$A859,"="&amp;$A9,Concentrado!$B$2:$B859, "=Nacional")</f>
        <v>4.7859999999999996</v>
      </c>
      <c r="D9" s="7">
        <f>SUMIFS(Concentrado!E$2:E859,Concentrado!$A$2:$A859,"="&amp;$A9,Concentrado!$B$2:$B859, "=Nacional")</f>
        <v>11.206</v>
      </c>
      <c r="E9" s="7">
        <f>SUMIFS(Concentrado!F$2:F859,Concentrado!$A$2:$A859,"="&amp;$A9,Concentrado!$B$2:$B859, "=Nacional")</f>
        <v>15.852</v>
      </c>
      <c r="F9" s="7">
        <f>SUMIFS(Concentrado!G$2:G859,Concentrado!$A$2:$A859,"="&amp;$A9,Concentrado!$B$2:$B859, "=Nacional")</f>
        <v>15.695</v>
      </c>
      <c r="G9" s="7">
        <f>SUMIFS(Concentrado!H$2:H859,Concentrado!$A$2:$A859,"="&amp;$A9,Concentrado!$B$2:$B859, "=Nacional")</f>
        <v>3.25</v>
      </c>
      <c r="H9" s="7">
        <f>SUMIFS(Concentrado!I$2:I859,Concentrado!$A$2:$A859,"="&amp;$A9,Concentrado!$B$2:$B859, "=Nacional")</f>
        <v>3.0640000000000001</v>
      </c>
      <c r="I9" s="7">
        <f>SUMIFS(Concentrado!J$2:J859,Concentrado!$A$2:$A859,"="&amp;$A9,Concentrado!$B$2:$B859, "=Nacional")</f>
        <v>3.1549999999999998</v>
      </c>
      <c r="J9" s="7">
        <f>SUMIFS(Concentrado!K$2:K859,Concentrado!$A$2:$A859,"="&amp;$A9,Concentrado!$B$2:$B859, "=Nacional")</f>
        <v>9.1940000000000008</v>
      </c>
      <c r="K9" s="7">
        <f>SUMIFS(Concentrado!L$2:L859,Concentrado!$A$2:$A859,"="&amp;$A9,Concentrado!$B$2:$B859, "=Nacional")</f>
        <v>4.0999999999999996</v>
      </c>
      <c r="L9" s="7">
        <f>SUMIFS(Concentrado!M$2:M859,Concentrado!$A$2:$A859,"="&amp;$A9,Concentrado!$B$2:$B859, "=Nacional")</f>
        <v>6.5979999999999999</v>
      </c>
      <c r="M9" s="7">
        <f>SUMIFS(Concentrado!N$2:N859,Concentrado!$A$2:$A859,"="&amp;$A9,Concentrado!$B$2:$B859, "=Nacional")</f>
        <v>47.402999999999999</v>
      </c>
      <c r="N9" s="7">
        <f>SUMIFS(Concentrado!O$2:O859,Concentrado!$A$2:$A859,"="&amp;$A9,Concentrado!$B$2:$B859, "=Nacional")</f>
        <v>79.326999999999998</v>
      </c>
      <c r="O9" s="7">
        <f>SUMIFS(Concentrado!P$2:P859,Concentrado!$A$2:$A859,"="&amp;$A9,Concentrado!$B$2:$B859, "=Nacional")</f>
        <v>20.523</v>
      </c>
      <c r="P9" s="7">
        <f>SUMIFS(Concentrado!Q$2:Q859,Concentrado!$A$2:$A859,"="&amp;$A9,Concentrado!$B$2:$B859, "=Nacional")</f>
        <v>49.396000000000001</v>
      </c>
      <c r="Q9" s="7">
        <f>SUMIFS(Concentrado!R$2:R859,Concentrado!$A$2:$A859,"="&amp;$A9,Concentrado!$B$2:$B859, "=Nacional")</f>
        <v>59.137999999999998</v>
      </c>
      <c r="R9" s="7">
        <f>SUMIFS(Concentrado!S$2:S859,Concentrado!$A$2:$A859,"="&amp;$A9,Concentrado!$B$2:$B859, "=Nacional")</f>
        <v>66.855999999999995</v>
      </c>
      <c r="S9" s="7">
        <f>SUMIFS(Concentrado!T$2:T859,Concentrado!$A$2:$A859,"="&amp;$A9,Concentrado!$B$2:$B859, "=Nacional")</f>
        <v>63.072000000000003</v>
      </c>
      <c r="T9" s="7">
        <f>SUMIFS(Concentrado!U$2:U859,Concentrado!$A$2:$A859,"="&amp;$A9,Concentrado!$B$2:$B859, "=Nacional")</f>
        <v>10.215999999999999</v>
      </c>
      <c r="U9" s="7">
        <f>SUMIFS(Concentrado!V$2:V859,Concentrado!$A$2:$A859,"="&amp;$A9,Concentrado!$B$2:$B859, "=Nacional")</f>
        <v>13.920999999999999</v>
      </c>
      <c r="V9" s="7">
        <f>SUMIFS(Concentrado!W$2:W859,Concentrado!$A$2:$A859,"="&amp;$A9,Concentrado!$B$2:$B859, "=Nacional")</f>
        <v>12.105</v>
      </c>
      <c r="W9" s="7">
        <f>SUMIFS(Concentrado!X$2:X859,Concentrado!$A$2:$A859,"="&amp;$A9,Concentrado!$B$2:$B859, "=Nacional")</f>
        <v>16.408000000000001</v>
      </c>
      <c r="X9" s="7">
        <f>SUMIFS(Concentrado!Y$2:Y859,Concentrado!$A$2:$A859,"="&amp;$A9,Concentrado!$B$2:$B859, "=Nacional")</f>
        <v>2.3719999999999999</v>
      </c>
      <c r="Y9" s="7">
        <f>SUMIFS(Concentrado!Z$2:Z859,Concentrado!$A$2:$A859,"="&amp;$A9,Concentrado!$B$2:$B859, "=Nacional")</f>
        <v>9.2669999999999995</v>
      </c>
      <c r="Z9" s="7">
        <f>SUMIFS(Concentrado!AA$2:AA859,Concentrado!$A$2:$A859,"="&amp;$A9,Concentrado!$B$2:$B859, "=Nacional")</f>
        <v>56.904000000000003</v>
      </c>
      <c r="AA9" s="7">
        <f>SUMIFS(Concentrado!AB$2:AB859,Concentrado!$A$2:$A859,"="&amp;$A9,Concentrado!$B$2:$B859, "=Nacional")</f>
        <v>43.357999999999997</v>
      </c>
      <c r="AB9" s="7">
        <f>SUMIFS(Concentrado!AC$2:AC859,Concentrado!$A$2:$A859,"="&amp;$A9,Concentrado!$B$2:$B859, "=Nacional")</f>
        <v>50.002000000000002</v>
      </c>
      <c r="AC9" s="7">
        <f>SUMIFS(Concentrado!AD$2:AD859,Concentrado!$A$2:$A859,"="&amp;$A9,Concentrado!$B$2:$B859, "=Nacional")</f>
        <v>366.49200000000002</v>
      </c>
      <c r="AD9" s="7">
        <f>SUMIFS(Concentrado!AE$2:AE859,Concentrado!$A$2:$A859,"="&amp;$A9,Concentrado!$B$2:$B859, "=Nacional")</f>
        <v>324.66300000000001</v>
      </c>
      <c r="AE9" s="7">
        <f>SUMIFS(Concentrado!AF$2:AF859,Concentrado!$A$2:$A859,"="&amp;$A9,Concentrado!$B$2:$B859, "=Nacional")</f>
        <v>345.22699999999998</v>
      </c>
      <c r="AF9" s="7">
        <f>SUMIFS(Concentrado!AG$2:AG859,Concentrado!$A$2:$A859,"="&amp;$A9,Concentrado!$B$2:$B859, "=Nacional")</f>
        <v>9.1809999999999992</v>
      </c>
      <c r="AG9" s="7">
        <f>SUMIFS(Concentrado!AH$2:AH859,Concentrado!$A$2:$A859,"="&amp;$A9,Concentrado!$B$2:$B859, "=Nacional")</f>
        <v>7.8204131958981904</v>
      </c>
      <c r="AH9" s="7">
        <f>SUMIFS(Concentrado!AI$2:AI859,Concentrado!$A$2:$A859,"="&amp;$A9,Concentrado!$B$2:$B859, "=Nacional")</f>
        <v>2.05989071378866</v>
      </c>
      <c r="AI9" s="7">
        <f>SUMIFS(Concentrado!AJ$2:AJ859,Concentrado!$A$2:$A859,"="&amp;$A9,Concentrado!$B$2:$B859, "=Nacional")</f>
        <v>4.8965216183159699</v>
      </c>
      <c r="AJ9" s="7">
        <f>SUMIFS(Concentrado!AK$2:AK859,Concentrado!$A$2:$A859,"="&amp;$A9,Concentrado!$B$2:$B859, "=Nacional")</f>
        <v>6.8490000000000002</v>
      </c>
      <c r="AK9" s="7">
        <f>SUMIFS(Concentrado!AL$2:AL859,Concentrado!$A$2:$A859,"="&amp;$A9,Concentrado!$B$2:$B859, "=Nacional")</f>
        <v>1.3560000000000001</v>
      </c>
      <c r="AL9" s="7">
        <f>SUMIFS(Concentrado!AM$2:AM859,Concentrado!$A$2:$A859,"="&amp;$A9,Concentrado!$B$2:$B859, "=Nacional")</f>
        <v>4.0490000000000004</v>
      </c>
      <c r="AM9" s="7">
        <f>SUMIFS(Concentrado!AN$2:AN859,Concentrado!$A$2:$A859,"="&amp;$A9,Concentrado!$B$2:$B859, "=Nacional")</f>
        <v>67.138000000000005</v>
      </c>
      <c r="AN9" s="7">
        <f>SUMIFS(Concentrado!AO$2:AO859,Concentrado!$A$2:$A859,"="&amp;$A9,Concentrado!$B$2:$B859, "=Nacional")</f>
        <v>54.71</v>
      </c>
      <c r="AO9" s="7">
        <f>SUMIFS(Concentrado!AP$2:AP859,Concentrado!$A$2:$A859,"="&amp;$A9,Concentrado!$B$2:$B859, "=Nacional")</f>
        <v>60.831000000000003</v>
      </c>
      <c r="AP9" s="7">
        <f>SUMIFS(Concentrado!AQ$2:AQ859,Concentrado!$A$2:$A859,"="&amp;$A9,Concentrado!$B$2:$B859, "=Nacional")</f>
        <v>3.4820000000000002</v>
      </c>
      <c r="AQ9" s="7">
        <f>SUMIFS(Concentrado!AR$2:AR859,Concentrado!$A$2:$A859,"="&amp;$A9,Concentrado!$B$2:$B859, "=Nacional")</f>
        <v>1.7010000000000001</v>
      </c>
      <c r="AR9" s="7">
        <f>SUMIFS(Concentrado!AS$2:AS859,Concentrado!$A$2:$A859,"="&amp;$A9,Concentrado!$B$2:$B859, "=Nacional")</f>
        <v>2.5739999999999998</v>
      </c>
      <c r="AS9" s="7">
        <f>SUMIFS(Concentrado!AT$2:AT859,Concentrado!$A$2:$A859,"="&amp;$A9,Concentrado!$B$2:$B859, "=Nacional")</f>
        <v>7.3879999999999999</v>
      </c>
      <c r="AT9" s="7">
        <f>SUMIFS(Concentrado!AU$2:AU859,Concentrado!$A$2:$A859,"="&amp;$A9,Concentrado!$B$2:$B859, "=Nacional")</f>
        <v>1.468</v>
      </c>
      <c r="AU9" s="7">
        <f>SUMIFS(Concentrado!AV$2:AV859,Concentrado!$A$2:$A859,"="&amp;$A9,Concentrado!$B$2:$B859, "=Nacional")</f>
        <v>4.3710000000000004</v>
      </c>
      <c r="AV9" s="7">
        <f>SUMIFS(Concentrado!AW$2:AW859,Concentrado!$A$2:$A859,"="&amp;$A9,Concentrado!$B$2:$B859, "=Nacional")</f>
        <v>521.99900000000002</v>
      </c>
      <c r="AW9" s="7">
        <f>SUMIFS(Concentrado!AX$2:AX859,Concentrado!$A$2:$A859,"="&amp;$A9,Concentrado!$B$2:$B859, "=Nacional")</f>
        <v>408.67099999999999</v>
      </c>
      <c r="AX9" s="7">
        <f>SUMIFS(Concentrado!AY$2:AY859,Concentrado!$A$2:$A859,"="&amp;$A9,Concentrado!$B$2:$B859, "=Nacional")</f>
        <v>464.37200000000001</v>
      </c>
      <c r="AY9" s="7">
        <f>SUMIFS(Concentrado!AZ$2:AZ859,Concentrado!$A$2:$A859,"="&amp;$A9,Concentrado!$B$2:$B859, "=Nacional")</f>
        <v>5.22</v>
      </c>
      <c r="AZ9" s="7">
        <f>SUMIFS(Concentrado!BA$2:BA859,Concentrado!$A$2:$A859,"="&amp;$A9,Concentrado!$B$2:$B859, "=Nacional")</f>
        <v>4.0869999999999997</v>
      </c>
      <c r="BA9" s="7">
        <f>SUMIFS(Concentrado!BB$2:BB859,Concentrado!$A$2:$A859,"="&amp;$A9,Concentrado!$B$2:$B859, "=Nacional")</f>
        <v>4.6440000000000001</v>
      </c>
      <c r="BB9" s="7">
        <f>SUMIFS(Concentrado!BC$2:BC859,Concentrado!$A$2:$A859,"="&amp;$A9,Concentrado!$B$2:$B859, "=Nacional")</f>
        <v>31.59</v>
      </c>
      <c r="BC9" s="7">
        <f>SUMIFS(Concentrado!BD$2:BD859,Concentrado!$A$2:$A859,"="&amp;$A9,Concentrado!$B$2:$B859, "=Nacional")</f>
        <v>18.911000000000001</v>
      </c>
      <c r="BD9" s="7">
        <f>SUMIFS(Concentrado!BE$2:BE859,Concentrado!$A$2:$A859,"="&amp;$A9,Concentrado!$B$2:$B859, "=Nacional")</f>
        <v>17.457999999999998</v>
      </c>
      <c r="BE9" s="7">
        <f>SUMIFS(Concentrado!BF$2:BF859,Concentrado!$A$2:$A859,"="&amp;$A9,Concentrado!$B$2:$B859, "=Nacional")</f>
        <v>20.3</v>
      </c>
      <c r="BF9" s="7">
        <f>SUMIFS(Concentrado!BG$2:BG859,Concentrado!$A$2:$A859,"="&amp;$A9,Concentrado!$B$2:$B859, "=Nacional")</f>
        <v>52.905999999999999</v>
      </c>
      <c r="BG9" s="7">
        <f>SUMIFS(Concentrado!BH$2:BH859,Concentrado!$A$2:$A859,"="&amp;$A9,Concentrado!$B$2:$B859, "=Nacional")</f>
        <v>8.616242599177097</v>
      </c>
    </row>
    <row r="10" spans="1:59" x14ac:dyDescent="0.25">
      <c r="A10" s="5">
        <v>2006</v>
      </c>
      <c r="B10" s="7">
        <f>SUMIFS(Concentrado!C$2:C859,Concentrado!$A$2:$A859,"="&amp;$A10,Concentrado!$B$2:$B859, "=Nacional")</f>
        <v>18.372</v>
      </c>
      <c r="C10" s="7">
        <f>SUMIFS(Concentrado!D$2:D859,Concentrado!$A$2:$A859,"="&amp;$A10,Concentrado!$B$2:$B859, "=Nacional")</f>
        <v>4.7949999999999999</v>
      </c>
      <c r="D10" s="7">
        <f>SUMIFS(Concentrado!E$2:E859,Concentrado!$A$2:$A859,"="&amp;$A10,Concentrado!$B$2:$B859, "=Nacional")</f>
        <v>11.443</v>
      </c>
      <c r="E10" s="7">
        <f>SUMIFS(Concentrado!F$2:F859,Concentrado!$A$2:$A859,"="&amp;$A10,Concentrado!$B$2:$B859, "=Nacional")</f>
        <v>14.954000000000001</v>
      </c>
      <c r="F10" s="7">
        <f>SUMIFS(Concentrado!G$2:G859,Concentrado!$A$2:$A859,"="&amp;$A10,Concentrado!$B$2:$B859, "=Nacional")</f>
        <v>16.138999999999999</v>
      </c>
      <c r="G10" s="7">
        <f>SUMIFS(Concentrado!H$2:H859,Concentrado!$A$2:$A859,"="&amp;$A10,Concentrado!$B$2:$B859, "=Nacional")</f>
        <v>3.2719999999999998</v>
      </c>
      <c r="H10" s="7">
        <f>SUMIFS(Concentrado!I$2:I859,Concentrado!$A$2:$A859,"="&amp;$A10,Concentrado!$B$2:$B859, "=Nacional")</f>
        <v>3.0609999999999999</v>
      </c>
      <c r="I10" s="7">
        <f>SUMIFS(Concentrado!J$2:J859,Concentrado!$A$2:$A859,"="&amp;$A10,Concentrado!$B$2:$B859, "=Nacional")</f>
        <v>3.1640000000000001</v>
      </c>
      <c r="J10" s="7">
        <f>SUMIFS(Concentrado!K$2:K859,Concentrado!$A$2:$A859,"="&amp;$A10,Concentrado!$B$2:$B859, "=Nacional")</f>
        <v>8.6029999999999998</v>
      </c>
      <c r="K10" s="7">
        <f>SUMIFS(Concentrado!L$2:L859,Concentrado!$A$2:$A859,"="&amp;$A10,Concentrado!$B$2:$B859, "=Nacional")</f>
        <v>4.1520000000000001</v>
      </c>
      <c r="L10" s="7">
        <f>SUMIFS(Concentrado!M$2:M859,Concentrado!$A$2:$A859,"="&amp;$A10,Concentrado!$B$2:$B859, "=Nacional")</f>
        <v>6.3319999999999999</v>
      </c>
      <c r="M10" s="7">
        <f>SUMIFS(Concentrado!N$2:N859,Concentrado!$A$2:$A859,"="&amp;$A10,Concentrado!$B$2:$B859, "=Nacional")</f>
        <v>44.893999999999998</v>
      </c>
      <c r="N10" s="7">
        <f>SUMIFS(Concentrado!O$2:O859,Concentrado!$A$2:$A859,"="&amp;$A10,Concentrado!$B$2:$B859, "=Nacional")</f>
        <v>79.900000000000006</v>
      </c>
      <c r="O10" s="7">
        <f>SUMIFS(Concentrado!P$2:P859,Concentrado!$A$2:$A859,"="&amp;$A10,Concentrado!$B$2:$B859, "=Nacional")</f>
        <v>20.170999999999999</v>
      </c>
      <c r="P10" s="7">
        <f>SUMIFS(Concentrado!Q$2:Q859,Concentrado!$A$2:$A859,"="&amp;$A10,Concentrado!$B$2:$B859, "=Nacional")</f>
        <v>49.435000000000002</v>
      </c>
      <c r="Q10" s="7">
        <f>SUMIFS(Concentrado!R$2:R859,Concentrado!$A$2:$A859,"="&amp;$A10,Concentrado!$B$2:$B859, "=Nacional")</f>
        <v>60.335999999999999</v>
      </c>
      <c r="R10" s="7">
        <f>SUMIFS(Concentrado!S$2:S859,Concentrado!$A$2:$A859,"="&amp;$A10,Concentrado!$B$2:$B859, "=Nacional")</f>
        <v>66.245999999999995</v>
      </c>
      <c r="S10" s="7">
        <f>SUMIFS(Concentrado!T$2:T859,Concentrado!$A$2:$A859,"="&amp;$A10,Concentrado!$B$2:$B859, "=Nacional")</f>
        <v>63.356999999999999</v>
      </c>
      <c r="T10" s="7">
        <f>SUMIFS(Concentrado!U$2:U859,Concentrado!$A$2:$A859,"="&amp;$A10,Concentrado!$B$2:$B859, "=Nacional")</f>
        <v>10.491</v>
      </c>
      <c r="U10" s="7">
        <f>SUMIFS(Concentrado!V$2:V859,Concentrado!$A$2:$A859,"="&amp;$A10,Concentrado!$B$2:$B859, "=Nacional")</f>
        <v>13.35</v>
      </c>
      <c r="V10" s="7">
        <f>SUMIFS(Concentrado!W$2:W859,Concentrado!$A$2:$A859,"="&amp;$A10,Concentrado!$B$2:$B859, "=Nacional")</f>
        <v>11.952</v>
      </c>
      <c r="W10" s="7">
        <f>SUMIFS(Concentrado!X$2:X859,Concentrado!$A$2:$A859,"="&amp;$A10,Concentrado!$B$2:$B859, "=Nacional")</f>
        <v>17.175999999999998</v>
      </c>
      <c r="X10" s="7">
        <f>SUMIFS(Concentrado!Y$2:Y859,Concentrado!$A$2:$A859,"="&amp;$A10,Concentrado!$B$2:$B859, "=Nacional")</f>
        <v>2.3420000000000001</v>
      </c>
      <c r="Y10" s="7">
        <f>SUMIFS(Concentrado!Z$2:Z859,Concentrado!$A$2:$A859,"="&amp;$A10,Concentrado!$B$2:$B859, "=Nacional")</f>
        <v>9.6129999999999995</v>
      </c>
      <c r="Z10" s="7">
        <f>SUMIFS(Concentrado!AA$2:AA859,Concentrado!$A$2:$A859,"="&amp;$A10,Concentrado!$B$2:$B859, "=Nacional")</f>
        <v>56.698</v>
      </c>
      <c r="AA10" s="7">
        <f>SUMIFS(Concentrado!AB$2:AB859,Concentrado!$A$2:$A859,"="&amp;$A10,Concentrado!$B$2:$B859, "=Nacional")</f>
        <v>42.985999999999997</v>
      </c>
      <c r="AB10" s="7">
        <f>SUMIFS(Concentrado!AC$2:AC859,Concentrado!$A$2:$A859,"="&amp;$A10,Concentrado!$B$2:$B859, "=Nacional")</f>
        <v>49.7</v>
      </c>
      <c r="AC10" s="7">
        <f>SUMIFS(Concentrado!AD$2:AD859,Concentrado!$A$2:$A859,"="&amp;$A10,Concentrado!$B$2:$B859, "=Nacional")</f>
        <v>363.82299999999998</v>
      </c>
      <c r="AD10" s="7">
        <f>SUMIFS(Concentrado!AE$2:AE859,Concentrado!$A$2:$A859,"="&amp;$A10,Concentrado!$B$2:$B859, "=Nacional")</f>
        <v>318.90699999999998</v>
      </c>
      <c r="AE10" s="7">
        <f>SUMIFS(Concentrado!AF$2:AF859,Concentrado!$A$2:$A859,"="&amp;$A10,Concentrado!$B$2:$B859, "=Nacional")</f>
        <v>340.959</v>
      </c>
      <c r="AF10" s="7">
        <f>SUMIFS(Concentrado!AG$2:AG859,Concentrado!$A$2:$A859,"="&amp;$A10,Concentrado!$B$2:$B859, "=Nacional")</f>
        <v>8.8780000000000001</v>
      </c>
      <c r="AG10" s="7">
        <f>SUMIFS(Concentrado!AH$2:AH859,Concentrado!$A$2:$A859,"="&amp;$A10,Concentrado!$B$2:$B859, "=Nacional")</f>
        <v>7.6207132679007303</v>
      </c>
      <c r="AH10" s="7">
        <f>SUMIFS(Concentrado!AI$2:AI859,Concentrado!$A$2:$A859,"="&amp;$A10,Concentrado!$B$2:$B859, "=Nacional")</f>
        <v>2.0176193192552399</v>
      </c>
      <c r="AI10" s="7">
        <f>SUMIFS(Concentrado!AJ$2:AJ859,Concentrado!$A$2:$A859,"="&amp;$A10,Concentrado!$B$2:$B859, "=Nacional")</f>
        <v>4.7760864561338003</v>
      </c>
      <c r="AJ10" s="7">
        <f>SUMIFS(Concentrado!AK$2:AK859,Concentrado!$A$2:$A859,"="&amp;$A10,Concentrado!$B$2:$B859, "=Nacional")</f>
        <v>6.7279999999999998</v>
      </c>
      <c r="AK10" s="7">
        <f>SUMIFS(Concentrado!AL$2:AL859,Concentrado!$A$2:$A859,"="&amp;$A10,Concentrado!$B$2:$B859, "=Nacional")</f>
        <v>1.2949999999999999</v>
      </c>
      <c r="AL10" s="7">
        <f>SUMIFS(Concentrado!AM$2:AM859,Concentrado!$A$2:$A859,"="&amp;$A10,Concentrado!$B$2:$B859, "=Nacional")</f>
        <v>3.9550000000000001</v>
      </c>
      <c r="AM10" s="7">
        <f>SUMIFS(Concentrado!AN$2:AN859,Concentrado!$A$2:$A859,"="&amp;$A10,Concentrado!$B$2:$B859, "=Nacional")</f>
        <v>64.924000000000007</v>
      </c>
      <c r="AN10" s="7">
        <f>SUMIFS(Concentrado!AO$2:AO859,Concentrado!$A$2:$A859,"="&amp;$A10,Concentrado!$B$2:$B859, "=Nacional")</f>
        <v>51.465000000000003</v>
      </c>
      <c r="AO10" s="7">
        <f>SUMIFS(Concentrado!AP$2:AP859,Concentrado!$A$2:$A859,"="&amp;$A10,Concentrado!$B$2:$B859, "=Nacional")</f>
        <v>58.079000000000001</v>
      </c>
      <c r="AP10" s="7">
        <f>SUMIFS(Concentrado!AQ$2:AQ859,Concentrado!$A$2:$A859,"="&amp;$A10,Concentrado!$B$2:$B859, "=Nacional")</f>
        <v>3.27</v>
      </c>
      <c r="AQ10" s="7">
        <f>SUMIFS(Concentrado!AR$2:AR859,Concentrado!$A$2:$A859,"="&amp;$A10,Concentrado!$B$2:$B859, "=Nacional")</f>
        <v>1.4490000000000001</v>
      </c>
      <c r="AR10" s="7">
        <f>SUMIFS(Concentrado!AS$2:AS859,Concentrado!$A$2:$A859,"="&amp;$A10,Concentrado!$B$2:$B859, "=Nacional")</f>
        <v>2.34</v>
      </c>
      <c r="AS10" s="7">
        <f>SUMIFS(Concentrado!AT$2:AT859,Concentrado!$A$2:$A859,"="&amp;$A10,Concentrado!$B$2:$B859, "=Nacional")</f>
        <v>7.7430000000000003</v>
      </c>
      <c r="AT10" s="7">
        <f>SUMIFS(Concentrado!AU$2:AU859,Concentrado!$A$2:$A859,"="&amp;$A10,Concentrado!$B$2:$B859, "=Nacional")</f>
        <v>1.552</v>
      </c>
      <c r="AU10" s="7">
        <f>SUMIFS(Concentrado!AV$2:AV859,Concentrado!$A$2:$A859,"="&amp;$A10,Concentrado!$B$2:$B859, "=Nacional")</f>
        <v>4.5830000000000002</v>
      </c>
      <c r="AV10" s="7">
        <f>SUMIFS(Concentrado!AW$2:AW859,Concentrado!$A$2:$A859,"="&amp;$A10,Concentrado!$B$2:$B859, "=Nacional")</f>
        <v>517.49400000000003</v>
      </c>
      <c r="AW10" s="7">
        <f>SUMIFS(Concentrado!AX$2:AX859,Concentrado!$A$2:$A859,"="&amp;$A10,Concentrado!$B$2:$B859, "=Nacional")</f>
        <v>399.21499999999997</v>
      </c>
      <c r="AX10" s="7">
        <f>SUMIFS(Concentrado!AY$2:AY859,Concentrado!$A$2:$A859,"="&amp;$A10,Concentrado!$B$2:$B859, "=Nacional")</f>
        <v>457.24</v>
      </c>
      <c r="AY10" s="7">
        <f>SUMIFS(Concentrado!AZ$2:AZ859,Concentrado!$A$2:$A859,"="&amp;$A10,Concentrado!$B$2:$B859, "=Nacional")</f>
        <v>5.1749999999999998</v>
      </c>
      <c r="AZ10" s="7">
        <f>SUMIFS(Concentrado!BA$2:BA859,Concentrado!$A$2:$A859,"="&amp;$A10,Concentrado!$B$2:$B859, "=Nacional")</f>
        <v>3.992</v>
      </c>
      <c r="BA10" s="7">
        <f>SUMIFS(Concentrado!BB$2:BB859,Concentrado!$A$2:$A859,"="&amp;$A10,Concentrado!$B$2:$B859, "=Nacional")</f>
        <v>4.5720000000000001</v>
      </c>
      <c r="BB10" s="7">
        <f>SUMIFS(Concentrado!BC$2:BC859,Concentrado!$A$2:$A859,"="&amp;$A10,Concentrado!$B$2:$B859, "=Nacional")</f>
        <v>30.152999999999999</v>
      </c>
      <c r="BC10" s="7">
        <f>SUMIFS(Concentrado!BD$2:BD859,Concentrado!$A$2:$A859,"="&amp;$A10,Concentrado!$B$2:$B859, "=Nacional")</f>
        <v>15.813000000000001</v>
      </c>
      <c r="BD10" s="7">
        <f>SUMIFS(Concentrado!BE$2:BE859,Concentrado!$A$2:$A859,"="&amp;$A10,Concentrado!$B$2:$B859, "=Nacional")</f>
        <v>16.977</v>
      </c>
      <c r="BE10" s="7">
        <f>SUMIFS(Concentrado!BF$2:BF859,Concentrado!$A$2:$A859,"="&amp;$A10,Concentrado!$B$2:$B859, "=Nacional")</f>
        <v>19.739999999999998</v>
      </c>
      <c r="BF10" s="7">
        <f>SUMIFS(Concentrado!BG$2:BG859,Concentrado!$A$2:$A859,"="&amp;$A10,Concentrado!$B$2:$B859, "=Nacional")</f>
        <v>49.601999999999997</v>
      </c>
      <c r="BG10" s="7">
        <f>SUMIFS(Concentrado!BH$2:BH859,Concentrado!$A$2:$A859,"="&amp;$A10,Concentrado!$B$2:$B859, "=Nacional")</f>
        <v>8.2226710727376062</v>
      </c>
    </row>
    <row r="11" spans="1:59" x14ac:dyDescent="0.25">
      <c r="A11" s="5">
        <v>2007</v>
      </c>
      <c r="B11" s="7">
        <f>SUMIFS(Concentrado!C$2:C859,Concentrado!$A$2:$A859,"="&amp;$A11,Concentrado!$B$2:$B859, "=Nacional")</f>
        <v>16.393999999999998</v>
      </c>
      <c r="C11" s="7">
        <f>SUMIFS(Concentrado!D$2:D859,Concentrado!$A$2:$A859,"="&amp;$A11,Concentrado!$B$2:$B859, "=Nacional")</f>
        <v>4.3369999999999997</v>
      </c>
      <c r="D11" s="7">
        <f>SUMIFS(Concentrado!E$2:E859,Concentrado!$A$2:$A859,"="&amp;$A11,Concentrado!$B$2:$B859, "=Nacional")</f>
        <v>10.231999999999999</v>
      </c>
      <c r="E11" s="7">
        <f>SUMIFS(Concentrado!F$2:F859,Concentrado!$A$2:$A859,"="&amp;$A11,Concentrado!$B$2:$B859, "=Nacional")</f>
        <v>14.212999999999999</v>
      </c>
      <c r="F11" s="7">
        <f>SUMIFS(Concentrado!G$2:G859,Concentrado!$A$2:$A859,"="&amp;$A11,Concentrado!$B$2:$B859, "=Nacional")</f>
        <v>16.204000000000001</v>
      </c>
      <c r="G11" s="7">
        <f>SUMIFS(Concentrado!H$2:H859,Concentrado!$A$2:$A859,"="&amp;$A11,Concentrado!$B$2:$B859, "=Nacional")</f>
        <v>3.3759999999999999</v>
      </c>
      <c r="H11" s="7">
        <f>SUMIFS(Concentrado!I$2:I859,Concentrado!$A$2:$A859,"="&amp;$A11,Concentrado!$B$2:$B859, "=Nacional")</f>
        <v>3.3679999999999999</v>
      </c>
      <c r="I11" s="7">
        <f>SUMIFS(Concentrado!J$2:J859,Concentrado!$A$2:$A859,"="&amp;$A11,Concentrado!$B$2:$B859, "=Nacional")</f>
        <v>3.371</v>
      </c>
      <c r="J11" s="7">
        <f>SUMIFS(Concentrado!K$2:K859,Concentrado!$A$2:$A859,"="&amp;$A11,Concentrado!$B$2:$B859, "=Nacional")</f>
        <v>8.2449999999999992</v>
      </c>
      <c r="K11" s="7">
        <f>SUMIFS(Concentrado!L$2:L859,Concentrado!$A$2:$A859,"="&amp;$A11,Concentrado!$B$2:$B859, "=Nacional")</f>
        <v>4.0279999999999996</v>
      </c>
      <c r="L11" s="7">
        <f>SUMIFS(Concentrado!M$2:M859,Concentrado!$A$2:$A859,"="&amp;$A11,Concentrado!$B$2:$B859, "=Nacional")</f>
        <v>6.0890000000000004</v>
      </c>
      <c r="M11" s="7">
        <f>SUMIFS(Concentrado!N$2:N859,Concentrado!$A$2:$A859,"="&amp;$A11,Concentrado!$B$2:$B859, "=Nacional")</f>
        <v>45.881</v>
      </c>
      <c r="N11" s="7">
        <f>SUMIFS(Concentrado!O$2:O859,Concentrado!$A$2:$A859,"="&amp;$A11,Concentrado!$B$2:$B859, "=Nacional")</f>
        <v>80.795000000000002</v>
      </c>
      <c r="O11" s="7">
        <f>SUMIFS(Concentrado!P$2:P859,Concentrado!$A$2:$A859,"="&amp;$A11,Concentrado!$B$2:$B859, "=Nacional")</f>
        <v>19.975000000000001</v>
      </c>
      <c r="P11" s="7">
        <f>SUMIFS(Concentrado!Q$2:Q859,Concentrado!$A$2:$A859,"="&amp;$A11,Concentrado!$B$2:$B859, "=Nacional")</f>
        <v>49.726999999999997</v>
      </c>
      <c r="Q11" s="7">
        <f>SUMIFS(Concentrado!R$2:R859,Concentrado!$A$2:$A859,"="&amp;$A11,Concentrado!$B$2:$B859, "=Nacional")</f>
        <v>62.14</v>
      </c>
      <c r="R11" s="7">
        <f>SUMIFS(Concentrado!S$2:S859,Concentrado!$A$2:$A859,"="&amp;$A11,Concentrado!$B$2:$B859, "=Nacional")</f>
        <v>66.388000000000005</v>
      </c>
      <c r="S11" s="7">
        <f>SUMIFS(Concentrado!T$2:T859,Concentrado!$A$2:$A859,"="&amp;$A11,Concentrado!$B$2:$B859, "=Nacional")</f>
        <v>64.316000000000003</v>
      </c>
      <c r="T11" s="7">
        <f>SUMIFS(Concentrado!U$2:U859,Concentrado!$A$2:$A859,"="&amp;$A11,Concentrado!$B$2:$B859, "=Nacional")</f>
        <v>11.625</v>
      </c>
      <c r="U11" s="7">
        <f>SUMIFS(Concentrado!V$2:V859,Concentrado!$A$2:$A859,"="&amp;$A11,Concentrado!$B$2:$B859, "=Nacional")</f>
        <v>14.936</v>
      </c>
      <c r="V11" s="7">
        <f>SUMIFS(Concentrado!W$2:W859,Concentrado!$A$2:$A859,"="&amp;$A11,Concentrado!$B$2:$B859, "=Nacional")</f>
        <v>13.319000000000001</v>
      </c>
      <c r="W11" s="7">
        <f>SUMIFS(Concentrado!X$2:X859,Concentrado!$A$2:$A859,"="&amp;$A11,Concentrado!$B$2:$B859, "=Nacional")</f>
        <v>14.433999999999999</v>
      </c>
      <c r="X11" s="7">
        <f>SUMIFS(Concentrado!Y$2:Y859,Concentrado!$A$2:$A859,"="&amp;$A11,Concentrado!$B$2:$B859, "=Nacional")</f>
        <v>1.927</v>
      </c>
      <c r="Y11" s="7">
        <f>SUMIFS(Concentrado!Z$2:Z859,Concentrado!$A$2:$A859,"="&amp;$A11,Concentrado!$B$2:$B859, "=Nacional")</f>
        <v>8.0459999999999994</v>
      </c>
      <c r="Z11" s="7">
        <f>SUMIFS(Concentrado!AA$2:AA859,Concentrado!$A$2:$A859,"="&amp;$A11,Concentrado!$B$2:$B859, "=Nacional")</f>
        <v>58.503</v>
      </c>
      <c r="AA11" s="7">
        <f>SUMIFS(Concentrado!AB$2:AB859,Concentrado!$A$2:$A859,"="&amp;$A11,Concentrado!$B$2:$B859, "=Nacional")</f>
        <v>43.692</v>
      </c>
      <c r="AB11" s="7">
        <f>SUMIFS(Concentrado!AC$2:AC859,Concentrado!$A$2:$A859,"="&amp;$A11,Concentrado!$B$2:$B859, "=Nacional")</f>
        <v>50.935000000000002</v>
      </c>
      <c r="AC11" s="7">
        <f>SUMIFS(Concentrado!AD$2:AD859,Concentrado!$A$2:$A859,"="&amp;$A11,Concentrado!$B$2:$B859, "=Nacional")</f>
        <v>376.14499999999998</v>
      </c>
      <c r="AD11" s="7">
        <f>SUMIFS(Concentrado!AE$2:AE859,Concentrado!$A$2:$A859,"="&amp;$A11,Concentrado!$B$2:$B859, "=Nacional")</f>
        <v>328.87099999999998</v>
      </c>
      <c r="AE11" s="7">
        <f>SUMIFS(Concentrado!AF$2:AF859,Concentrado!$A$2:$A859,"="&amp;$A11,Concentrado!$B$2:$B859, "=Nacional")</f>
        <v>352.053</v>
      </c>
      <c r="AF11" s="7">
        <f>SUMIFS(Concentrado!AG$2:AG859,Concentrado!$A$2:$A859,"="&amp;$A11,Concentrado!$B$2:$B859, "=Nacional")</f>
        <v>9.2629999999999999</v>
      </c>
      <c r="AG11" s="7">
        <f>SUMIFS(Concentrado!AH$2:AH859,Concentrado!$A$2:$A859,"="&amp;$A11,Concentrado!$B$2:$B859, "=Nacional")</f>
        <v>7.4463148768802103</v>
      </c>
      <c r="AH11" s="7">
        <f>SUMIFS(Concentrado!AI$2:AI859,Concentrado!$A$2:$A859,"="&amp;$A11,Concentrado!$B$2:$B859, "=Nacional")</f>
        <v>2.01644569145523</v>
      </c>
      <c r="AI11" s="7">
        <f>SUMIFS(Concentrado!AJ$2:AJ859,Concentrado!$A$2:$A859,"="&amp;$A11,Concentrado!$B$2:$B859, "=Nacional")</f>
        <v>4.69038840708662</v>
      </c>
      <c r="AJ11" s="7">
        <f>SUMIFS(Concentrado!AK$2:AK859,Concentrado!$A$2:$A859,"="&amp;$A11,Concentrado!$B$2:$B859, "=Nacional")</f>
        <v>6.7510000000000003</v>
      </c>
      <c r="AK11" s="7">
        <f>SUMIFS(Concentrado!AL$2:AL859,Concentrado!$A$2:$A859,"="&amp;$A11,Concentrado!$B$2:$B859, "=Nacional")</f>
        <v>1.3819999999999999</v>
      </c>
      <c r="AL11" s="7">
        <f>SUMIFS(Concentrado!AM$2:AM859,Concentrado!$A$2:$A859,"="&amp;$A11,Concentrado!$B$2:$B859, "=Nacional")</f>
        <v>4.0069999999999997</v>
      </c>
      <c r="AM11" s="7">
        <f>SUMIFS(Concentrado!AN$2:AN859,Concentrado!$A$2:$A859,"="&amp;$A11,Concentrado!$B$2:$B859, "=Nacional")</f>
        <v>63.470999999999997</v>
      </c>
      <c r="AN11" s="7">
        <f>SUMIFS(Concentrado!AO$2:AO859,Concentrado!$A$2:$A859,"="&amp;$A11,Concentrado!$B$2:$B859, "=Nacional")</f>
        <v>50.761000000000003</v>
      </c>
      <c r="AO11" s="7">
        <f>SUMIFS(Concentrado!AP$2:AP859,Concentrado!$A$2:$A859,"="&amp;$A11,Concentrado!$B$2:$B859, "=Nacional")</f>
        <v>57.008000000000003</v>
      </c>
      <c r="AP11" s="7">
        <f>SUMIFS(Concentrado!AQ$2:AQ859,Concentrado!$A$2:$A859,"="&amp;$A11,Concentrado!$B$2:$B859, "=Nacional")</f>
        <v>2.9220000000000002</v>
      </c>
      <c r="AQ11" s="7">
        <f>SUMIFS(Concentrado!AR$2:AR859,Concentrado!$A$2:$A859,"="&amp;$A11,Concentrado!$B$2:$B859, "=Nacional")</f>
        <v>1.3620000000000001</v>
      </c>
      <c r="AR11" s="7">
        <f>SUMIFS(Concentrado!AS$2:AS859,Concentrado!$A$2:$A859,"="&amp;$A11,Concentrado!$B$2:$B859, "=Nacional")</f>
        <v>2.1240000000000001</v>
      </c>
      <c r="AS11" s="7">
        <f>SUMIFS(Concentrado!AT$2:AT859,Concentrado!$A$2:$A859,"="&amp;$A11,Concentrado!$B$2:$B859, "=Nacional")</f>
        <v>7.78</v>
      </c>
      <c r="AT11" s="7">
        <f>SUMIFS(Concentrado!AU$2:AU859,Concentrado!$A$2:$A859,"="&amp;$A11,Concentrado!$B$2:$B859, "=Nacional")</f>
        <v>1.657</v>
      </c>
      <c r="AU11" s="7">
        <f>SUMIFS(Concentrado!AV$2:AV859,Concentrado!$A$2:$A859,"="&amp;$A11,Concentrado!$B$2:$B859, "=Nacional")</f>
        <v>4.649</v>
      </c>
      <c r="AV11" s="7">
        <f>SUMIFS(Concentrado!AW$2:AW859,Concentrado!$A$2:$A859,"="&amp;$A11,Concentrado!$B$2:$B859, "=Nacional")</f>
        <v>530.53899999999999</v>
      </c>
      <c r="AW11" s="7">
        <f>SUMIFS(Concentrado!AX$2:AX859,Concentrado!$A$2:$A859,"="&amp;$A11,Concentrado!$B$2:$B859, "=Nacional")</f>
        <v>408.77100000000002</v>
      </c>
      <c r="AX11" s="7">
        <f>SUMIFS(Concentrado!AY$2:AY859,Concentrado!$A$2:$A859,"="&amp;$A11,Concentrado!$B$2:$B859, "=Nacional")</f>
        <v>468.43900000000002</v>
      </c>
      <c r="AY11" s="7">
        <f>SUMIFS(Concentrado!AZ$2:AZ859,Concentrado!$A$2:$A859,"="&amp;$A11,Concentrado!$B$2:$B859, "=Nacional")</f>
        <v>5.3049999999999997</v>
      </c>
      <c r="AZ11" s="7">
        <f>SUMIFS(Concentrado!BA$2:BA859,Concentrado!$A$2:$A859,"="&amp;$A11,Concentrado!$B$2:$B859, "=Nacional")</f>
        <v>4.0880000000000001</v>
      </c>
      <c r="BA11" s="7">
        <f>SUMIFS(Concentrado!BB$2:BB859,Concentrado!$A$2:$A859,"="&amp;$A11,Concentrado!$B$2:$B859, "=Nacional")</f>
        <v>4.6840000000000002</v>
      </c>
      <c r="BB11" s="7">
        <f>SUMIFS(Concentrado!BC$2:BC859,Concentrado!$A$2:$A859,"="&amp;$A11,Concentrado!$B$2:$B859, "=Nacional")</f>
        <v>25.981000000000002</v>
      </c>
      <c r="BC11" s="7">
        <f>SUMIFS(Concentrado!BD$2:BD859,Concentrado!$A$2:$A859,"="&amp;$A11,Concentrado!$B$2:$B859, "=Nacional")</f>
        <v>15.634</v>
      </c>
      <c r="BD11" s="7">
        <f>SUMIFS(Concentrado!BE$2:BE859,Concentrado!$A$2:$A859,"="&amp;$A11,Concentrado!$B$2:$B859, "=Nacional")</f>
        <v>16.626000000000001</v>
      </c>
      <c r="BE11" s="7">
        <f>SUMIFS(Concentrado!BF$2:BF859,Concentrado!$A$2:$A859,"="&amp;$A11,Concentrado!$B$2:$B859, "=Nacional")</f>
        <v>19.324999999999999</v>
      </c>
      <c r="BF11" s="7">
        <f>SUMIFS(Concentrado!BG$2:BG859,Concentrado!$A$2:$A859,"="&amp;$A11,Concentrado!$B$2:$B859, "=Nacional")</f>
        <v>46.454000000000001</v>
      </c>
      <c r="BG11" s="7">
        <f>SUMIFS(Concentrado!BH$2:BH859,Concentrado!$A$2:$A859,"="&amp;$A11,Concentrado!$B$2:$B859, "=Nacional")</f>
        <v>7.9983840621780358</v>
      </c>
    </row>
    <row r="12" spans="1:59" x14ac:dyDescent="0.25">
      <c r="A12" s="5">
        <v>2008</v>
      </c>
      <c r="B12" s="7">
        <f>SUMIFS(Concentrado!C$2:C859,Concentrado!$A$2:$A859,"="&amp;$A12,Concentrado!$B$2:$B859, "=Nacional")</f>
        <v>18.533000000000001</v>
      </c>
      <c r="C12" s="7">
        <f>SUMIFS(Concentrado!D$2:D859,Concentrado!$A$2:$A859,"="&amp;$A12,Concentrado!$B$2:$B859, "=Nacional")</f>
        <v>4.8179999999999996</v>
      </c>
      <c r="D12" s="7">
        <f>SUMIFS(Concentrado!E$2:E859,Concentrado!$A$2:$A859,"="&amp;$A12,Concentrado!$B$2:$B859, "=Nacional")</f>
        <v>11.52</v>
      </c>
      <c r="E12" s="7">
        <f>SUMIFS(Concentrado!F$2:F859,Concentrado!$A$2:$A859,"="&amp;$A12,Concentrado!$B$2:$B859, "=Nacional")</f>
        <v>13.837</v>
      </c>
      <c r="F12" s="7">
        <f>SUMIFS(Concentrado!G$2:G859,Concentrado!$A$2:$A859,"="&amp;$A12,Concentrado!$B$2:$B859, "=Nacional")</f>
        <v>16.536999999999999</v>
      </c>
      <c r="G12" s="7">
        <f>SUMIFS(Concentrado!H$2:H859,Concentrado!$A$2:$A859,"="&amp;$A12,Concentrado!$B$2:$B859, "=Nacional")</f>
        <v>3.8050000000000002</v>
      </c>
      <c r="H12" s="7">
        <f>SUMIFS(Concentrado!I$2:I859,Concentrado!$A$2:$A859,"="&amp;$A12,Concentrado!$B$2:$B859, "=Nacional")</f>
        <v>3.43</v>
      </c>
      <c r="I12" s="7">
        <f>SUMIFS(Concentrado!J$2:J859,Concentrado!$A$2:$A859,"="&amp;$A12,Concentrado!$B$2:$B859, "=Nacional")</f>
        <v>3.6139999999999999</v>
      </c>
      <c r="J12" s="7">
        <f>SUMIFS(Concentrado!K$2:K859,Concentrado!$A$2:$A859,"="&amp;$A12,Concentrado!$B$2:$B859, "=Nacional")</f>
        <v>8.1739999999999995</v>
      </c>
      <c r="K12" s="7">
        <f>SUMIFS(Concentrado!L$2:L859,Concentrado!$A$2:$A859,"="&amp;$A12,Concentrado!$B$2:$B859, "=Nacional")</f>
        <v>3.9609999999999999</v>
      </c>
      <c r="L12" s="7">
        <f>SUMIFS(Concentrado!M$2:M859,Concentrado!$A$2:$A859,"="&amp;$A12,Concentrado!$B$2:$B859, "=Nacional")</f>
        <v>6.0179999999999998</v>
      </c>
      <c r="M12" s="7">
        <f>SUMIFS(Concentrado!N$2:N859,Concentrado!$A$2:$A859,"="&amp;$A12,Concentrado!$B$2:$B859, "=Nacional")</f>
        <v>45.999000000000002</v>
      </c>
      <c r="N12" s="7">
        <f>SUMIFS(Concentrado!O$2:O859,Concentrado!$A$2:$A859,"="&amp;$A12,Concentrado!$B$2:$B859, "=Nacional")</f>
        <v>88.677999999999997</v>
      </c>
      <c r="O12" s="7">
        <f>SUMIFS(Concentrado!P$2:P859,Concentrado!$A$2:$A859,"="&amp;$A12,Concentrado!$B$2:$B859, "=Nacional")</f>
        <v>20.065999999999999</v>
      </c>
      <c r="P12" s="7">
        <f>SUMIFS(Concentrado!Q$2:Q859,Concentrado!$A$2:$A859,"="&amp;$A12,Concentrado!$B$2:$B859, "=Nacional")</f>
        <v>53.593000000000004</v>
      </c>
      <c r="Q12" s="7">
        <f>SUMIFS(Concentrado!R$2:R859,Concentrado!$A$2:$A859,"="&amp;$A12,Concentrado!$B$2:$B859, "=Nacional")</f>
        <v>65.614000000000004</v>
      </c>
      <c r="R12" s="7">
        <f>SUMIFS(Concentrado!S$2:S859,Concentrado!$A$2:$A859,"="&amp;$A12,Concentrado!$B$2:$B859, "=Nacional")</f>
        <v>70.108000000000004</v>
      </c>
      <c r="S12" s="7">
        <f>SUMIFS(Concentrado!T$2:T859,Concentrado!$A$2:$A859,"="&amp;$A12,Concentrado!$B$2:$B859, "=Nacional")</f>
        <v>67.914000000000001</v>
      </c>
      <c r="T12" s="7">
        <f>SUMIFS(Concentrado!U$2:U859,Concentrado!$A$2:$A859,"="&amp;$A12,Concentrado!$B$2:$B859, "=Nacional")</f>
        <v>12.503</v>
      </c>
      <c r="U12" s="7">
        <f>SUMIFS(Concentrado!V$2:V859,Concentrado!$A$2:$A859,"="&amp;$A12,Concentrado!$B$2:$B859, "=Nacional")</f>
        <v>15.629</v>
      </c>
      <c r="V12" s="7">
        <f>SUMIFS(Concentrado!W$2:W859,Concentrado!$A$2:$A859,"="&amp;$A12,Concentrado!$B$2:$B859, "=Nacional")</f>
        <v>14.103999999999999</v>
      </c>
      <c r="W12" s="7">
        <f>SUMIFS(Concentrado!X$2:X859,Concentrado!$A$2:$A859,"="&amp;$A12,Concentrado!$B$2:$B859, "=Nacional")</f>
        <v>22.97</v>
      </c>
      <c r="X12" s="7">
        <f>SUMIFS(Concentrado!Y$2:Y859,Concentrado!$A$2:$A859,"="&amp;$A12,Concentrado!$B$2:$B859, "=Nacional")</f>
        <v>2.4769999999999999</v>
      </c>
      <c r="Y12" s="7">
        <f>SUMIFS(Concentrado!Z$2:Z859,Concentrado!$A$2:$A859,"="&amp;$A12,Concentrado!$B$2:$B859, "=Nacional")</f>
        <v>12.491</v>
      </c>
      <c r="Z12" s="7">
        <f>SUMIFS(Concentrado!AA$2:AA859,Concentrado!$A$2:$A859,"="&amp;$A12,Concentrado!$B$2:$B859, "=Nacional")</f>
        <v>61.887999999999998</v>
      </c>
      <c r="AA12" s="7">
        <f>SUMIFS(Concentrado!AB$2:AB859,Concentrado!$A$2:$A859,"="&amp;$A12,Concentrado!$B$2:$B859, "=Nacional")</f>
        <v>45.569000000000003</v>
      </c>
      <c r="AB12" s="7">
        <f>SUMIFS(Concentrado!AC$2:AC859,Concentrado!$A$2:$A859,"="&amp;$A12,Concentrado!$B$2:$B859, "=Nacional")</f>
        <v>53.542000000000002</v>
      </c>
      <c r="AC12" s="7">
        <f>SUMIFS(Concentrado!AD$2:AD859,Concentrado!$A$2:$A859,"="&amp;$A12,Concentrado!$B$2:$B859, "=Nacional")</f>
        <v>390.642</v>
      </c>
      <c r="AD12" s="7">
        <f>SUMIFS(Concentrado!AE$2:AE859,Concentrado!$A$2:$A859,"="&amp;$A12,Concentrado!$B$2:$B859, "=Nacional")</f>
        <v>338.97</v>
      </c>
      <c r="AE12" s="7">
        <f>SUMIFS(Concentrado!AF$2:AF859,Concentrado!$A$2:$A859,"="&amp;$A12,Concentrado!$B$2:$B859, "=Nacional")</f>
        <v>364.286</v>
      </c>
      <c r="AF12" s="7">
        <f>SUMIFS(Concentrado!AG$2:AG859,Concentrado!$A$2:$A859,"="&amp;$A12,Concentrado!$B$2:$B859, "=Nacional")</f>
        <v>9.4730000000000008</v>
      </c>
      <c r="AG12" s="7">
        <f>SUMIFS(Concentrado!AH$2:AH859,Concentrado!$A$2:$A859,"="&amp;$A12,Concentrado!$B$2:$B859, "=Nacional")</f>
        <v>7.8484585603088899</v>
      </c>
      <c r="AH12" s="7">
        <f>SUMIFS(Concentrado!AI$2:AI859,Concentrado!$A$2:$A859,"="&amp;$A12,Concentrado!$B$2:$B859, "=Nacional")</f>
        <v>2.3459561698765499</v>
      </c>
      <c r="AI12" s="7">
        <f>SUMIFS(Concentrado!AJ$2:AJ859,Concentrado!$A$2:$A859,"="&amp;$A12,Concentrado!$B$2:$B859, "=Nacional")</f>
        <v>5.0599167489092904</v>
      </c>
      <c r="AJ12" s="7">
        <f>SUMIFS(Concentrado!AK$2:AK859,Concentrado!$A$2:$A859,"="&amp;$A12,Concentrado!$B$2:$B859, "=Nacional")</f>
        <v>7.0030000000000001</v>
      </c>
      <c r="AK12" s="7">
        <f>SUMIFS(Concentrado!AL$2:AL859,Concentrado!$A$2:$A859,"="&amp;$A12,Concentrado!$B$2:$B859, "=Nacional")</f>
        <v>1.514</v>
      </c>
      <c r="AL12" s="7">
        <f>SUMIFS(Concentrado!AM$2:AM859,Concentrado!$A$2:$A859,"="&amp;$A12,Concentrado!$B$2:$B859, "=Nacional")</f>
        <v>4.1950000000000003</v>
      </c>
      <c r="AM12" s="7">
        <f>SUMIFS(Concentrado!AN$2:AN859,Concentrado!$A$2:$A859,"="&amp;$A12,Concentrado!$B$2:$B859, "=Nacional")</f>
        <v>62.865000000000002</v>
      </c>
      <c r="AN12" s="7">
        <f>SUMIFS(Concentrado!AO$2:AO859,Concentrado!$A$2:$A859,"="&amp;$A12,Concentrado!$B$2:$B859, "=Nacional")</f>
        <v>50.18</v>
      </c>
      <c r="AO12" s="7">
        <f>SUMIFS(Concentrado!AP$2:AP859,Concentrado!$A$2:$A859,"="&amp;$A12,Concentrado!$B$2:$B859, "=Nacional")</f>
        <v>56.406999999999996</v>
      </c>
      <c r="AP12" s="7">
        <f>SUMIFS(Concentrado!AQ$2:AQ859,Concentrado!$A$2:$A859,"="&amp;$A12,Concentrado!$B$2:$B859, "=Nacional")</f>
        <v>3.194</v>
      </c>
      <c r="AQ12" s="7">
        <f>SUMIFS(Concentrado!AR$2:AR859,Concentrado!$A$2:$A859,"="&amp;$A12,Concentrado!$B$2:$B859, "=Nacional")</f>
        <v>1.3740000000000001</v>
      </c>
      <c r="AR12" s="7">
        <f>SUMIFS(Concentrado!AS$2:AS859,Concentrado!$A$2:$A859,"="&amp;$A12,Concentrado!$B$2:$B859, "=Nacional")</f>
        <v>2.2629999999999999</v>
      </c>
      <c r="AS12" s="7">
        <f>SUMIFS(Concentrado!AT$2:AT859,Concentrado!$A$2:$A859,"="&amp;$A12,Concentrado!$B$2:$B859, "=Nacional")</f>
        <v>7.782</v>
      </c>
      <c r="AT12" s="7">
        <f>SUMIFS(Concentrado!AU$2:AU859,Concentrado!$A$2:$A859,"="&amp;$A12,Concentrado!$B$2:$B859, "=Nacional")</f>
        <v>1.6759999999999999</v>
      </c>
      <c r="AU12" s="7">
        <f>SUMIFS(Concentrado!AV$2:AV859,Concentrado!$A$2:$A859,"="&amp;$A12,Concentrado!$B$2:$B859, "=Nacional")</f>
        <v>4.6580000000000004</v>
      </c>
      <c r="AV12" s="7">
        <f>SUMIFS(Concentrado!AW$2:AW859,Concentrado!$A$2:$A859,"="&amp;$A12,Concentrado!$B$2:$B859, "=Nacional")</f>
        <v>551.971</v>
      </c>
      <c r="AW12" s="7">
        <f>SUMIFS(Concentrado!AX$2:AX859,Concentrado!$A$2:$A859,"="&amp;$A12,Concentrado!$B$2:$B859, "=Nacional")</f>
        <v>418.31299999999999</v>
      </c>
      <c r="AX12" s="7">
        <f>SUMIFS(Concentrado!AY$2:AY859,Concentrado!$A$2:$A859,"="&amp;$A12,Concentrado!$B$2:$B859, "=Nacional")</f>
        <v>483.74200000000002</v>
      </c>
      <c r="AY12" s="7">
        <f>SUMIFS(Concentrado!AZ$2:AZ859,Concentrado!$A$2:$A859,"="&amp;$A12,Concentrado!$B$2:$B859, "=Nacional")</f>
        <v>5.52</v>
      </c>
      <c r="AZ12" s="7">
        <f>SUMIFS(Concentrado!BA$2:BA859,Concentrado!$A$2:$A859,"="&amp;$A12,Concentrado!$B$2:$B859, "=Nacional")</f>
        <v>4.1829999999999998</v>
      </c>
      <c r="BA12" s="7">
        <f>SUMIFS(Concentrado!BB$2:BB859,Concentrado!$A$2:$A859,"="&amp;$A12,Concentrado!$B$2:$B859, "=Nacional")</f>
        <v>4.8369999999999997</v>
      </c>
      <c r="BB12" s="7">
        <f>SUMIFS(Concentrado!BC$2:BC859,Concentrado!$A$2:$A859,"="&amp;$A12,Concentrado!$B$2:$B859, "=Nacional")</f>
        <v>24.501999999999999</v>
      </c>
      <c r="BC12" s="7">
        <f>SUMIFS(Concentrado!BD$2:BD859,Concentrado!$A$2:$A859,"="&amp;$A12,Concentrado!$B$2:$B859, "=Nacional")</f>
        <v>13.066000000000001</v>
      </c>
      <c r="BD12" s="7">
        <f>SUMIFS(Concentrado!BE$2:BE859,Concentrado!$A$2:$A859,"="&amp;$A12,Concentrado!$B$2:$B859, "=Nacional")</f>
        <v>16.332000000000001</v>
      </c>
      <c r="BE12" s="7">
        <f>SUMIFS(Concentrado!BF$2:BF859,Concentrado!$A$2:$A859,"="&amp;$A12,Concentrado!$B$2:$B859, "=Nacional")</f>
        <v>18.98</v>
      </c>
      <c r="BF12" s="7">
        <f>SUMIFS(Concentrado!BG$2:BG859,Concentrado!$A$2:$A859,"="&amp;$A12,Concentrado!$B$2:$B859, "=Nacional")</f>
        <v>47.191000000000003</v>
      </c>
      <c r="BG12" s="7">
        <f>SUMIFS(Concentrado!BH$2:BH859,Concentrado!$A$2:$A859,"="&amp;$A12,Concentrado!$B$2:$B859, "=Nacional")</f>
        <v>7.8976822725351958</v>
      </c>
    </row>
    <row r="13" spans="1:59" x14ac:dyDescent="0.25">
      <c r="A13" s="5">
        <v>2009</v>
      </c>
      <c r="B13" s="7">
        <f>SUMIFS(Concentrado!C$2:C859,Concentrado!$A$2:$A859,"="&amp;$A13,Concentrado!$B$2:$B859, "=Nacional")</f>
        <v>18.184000000000001</v>
      </c>
      <c r="C13" s="7">
        <f>SUMIFS(Concentrado!D$2:D859,Concentrado!$A$2:$A859,"="&amp;$A13,Concentrado!$B$2:$B859, "=Nacional")</f>
        <v>4.8049999999999997</v>
      </c>
      <c r="D13" s="7">
        <f>SUMIFS(Concentrado!E$2:E859,Concentrado!$A$2:$A859,"="&amp;$A13,Concentrado!$B$2:$B859, "=Nacional")</f>
        <v>11.345000000000001</v>
      </c>
      <c r="E13" s="7">
        <f>SUMIFS(Concentrado!F$2:F859,Concentrado!$A$2:$A859,"="&amp;$A13,Concentrado!$B$2:$B859, "=Nacional")</f>
        <v>13.72</v>
      </c>
      <c r="F13" s="7">
        <f>SUMIFS(Concentrado!G$2:G859,Concentrado!$A$2:$A859,"="&amp;$A13,Concentrado!$B$2:$B859, "=Nacional")</f>
        <v>16.422000000000001</v>
      </c>
      <c r="G13" s="7">
        <f>SUMIFS(Concentrado!H$2:H859,Concentrado!$A$2:$A859,"="&amp;$A13,Concentrado!$B$2:$B859, "=Nacional")</f>
        <v>3.6619999999999999</v>
      </c>
      <c r="H13" s="7">
        <f>SUMIFS(Concentrado!I$2:I859,Concentrado!$A$2:$A859,"="&amp;$A13,Concentrado!$B$2:$B859, "=Nacional")</f>
        <v>3.0579999999999998</v>
      </c>
      <c r="I13" s="7">
        <f>SUMIFS(Concentrado!J$2:J859,Concentrado!$A$2:$A859,"="&amp;$A13,Concentrado!$B$2:$B859, "=Nacional")</f>
        <v>3.3530000000000002</v>
      </c>
      <c r="J13" s="7">
        <f>SUMIFS(Concentrado!K$2:K859,Concentrado!$A$2:$A859,"="&amp;$A13,Concentrado!$B$2:$B859, "=Nacional")</f>
        <v>8.0150000000000006</v>
      </c>
      <c r="K13" s="7">
        <f>SUMIFS(Concentrado!L$2:L859,Concentrado!$A$2:$A859,"="&amp;$A13,Concentrado!$B$2:$B859, "=Nacional")</f>
        <v>3.9470000000000001</v>
      </c>
      <c r="L13" s="7">
        <f>SUMIFS(Concentrado!M$2:M859,Concentrado!$A$2:$A859,"="&amp;$A13,Concentrado!$B$2:$B859, "=Nacional")</f>
        <v>5.9359999999999999</v>
      </c>
      <c r="M13" s="7">
        <f>SUMIFS(Concentrado!N$2:N859,Concentrado!$A$2:$A859,"="&amp;$A13,Concentrado!$B$2:$B859, "=Nacional")</f>
        <v>45.154000000000003</v>
      </c>
      <c r="N13" s="7">
        <f>SUMIFS(Concentrado!O$2:O859,Concentrado!$A$2:$A859,"="&amp;$A13,Concentrado!$B$2:$B859, "=Nacional")</f>
        <v>98.703000000000003</v>
      </c>
      <c r="O13" s="7">
        <f>SUMIFS(Concentrado!P$2:P859,Concentrado!$A$2:$A859,"="&amp;$A13,Concentrado!$B$2:$B859, "=Nacional")</f>
        <v>21.314</v>
      </c>
      <c r="P13" s="7">
        <f>SUMIFS(Concentrado!Q$2:Q859,Concentrado!$A$2:$A859,"="&amp;$A13,Concentrado!$B$2:$B859, "=Nacional")</f>
        <v>59.182000000000002</v>
      </c>
      <c r="Q13" s="7">
        <f>SUMIFS(Concentrado!R$2:R859,Concentrado!$A$2:$A859,"="&amp;$A13,Concentrado!$B$2:$B859, "=Nacional")</f>
        <v>66.926000000000002</v>
      </c>
      <c r="R13" s="7">
        <f>SUMIFS(Concentrado!S$2:S859,Concentrado!$A$2:$A859,"="&amp;$A13,Concentrado!$B$2:$B859, "=Nacional")</f>
        <v>70.343000000000004</v>
      </c>
      <c r="S13" s="7">
        <f>SUMIFS(Concentrado!T$2:T859,Concentrado!$A$2:$A859,"="&amp;$A13,Concentrado!$B$2:$B859, "=Nacional")</f>
        <v>68.679000000000002</v>
      </c>
      <c r="T13" s="7">
        <f>SUMIFS(Concentrado!U$2:U859,Concentrado!$A$2:$A859,"="&amp;$A13,Concentrado!$B$2:$B859, "=Nacional")</f>
        <v>14.385</v>
      </c>
      <c r="U13" s="7">
        <f>SUMIFS(Concentrado!V$2:V859,Concentrado!$A$2:$A859,"="&amp;$A13,Concentrado!$B$2:$B859, "=Nacional")</f>
        <v>17.667999999999999</v>
      </c>
      <c r="V13" s="7">
        <f>SUMIFS(Concentrado!W$2:W859,Concentrado!$A$2:$A859,"="&amp;$A13,Concentrado!$B$2:$B859, "=Nacional")</f>
        <v>16.064</v>
      </c>
      <c r="W13" s="7">
        <f>SUMIFS(Concentrado!X$2:X859,Concentrado!$A$2:$A859,"="&amp;$A13,Concentrado!$B$2:$B859, "=Nacional")</f>
        <v>32.094000000000001</v>
      </c>
      <c r="X13" s="7">
        <f>SUMIFS(Concentrado!Y$2:Y859,Concentrado!$A$2:$A859,"="&amp;$A13,Concentrado!$B$2:$B859, "=Nacional")</f>
        <v>3.2919999999999998</v>
      </c>
      <c r="Y13" s="7">
        <f>SUMIFS(Concentrado!Z$2:Z859,Concentrado!$A$2:$A859,"="&amp;$A13,Concentrado!$B$2:$B859, "=Nacional")</f>
        <v>17.396999999999998</v>
      </c>
      <c r="Z13" s="7">
        <f>SUMIFS(Concentrado!AA$2:AA859,Concentrado!$A$2:$A859,"="&amp;$A13,Concentrado!$B$2:$B859, "=Nacional")</f>
        <v>64.144999999999996</v>
      </c>
      <c r="AA13" s="7">
        <f>SUMIFS(Concentrado!AB$2:AB859,Concentrado!$A$2:$A859,"="&amp;$A13,Concentrado!$B$2:$B859, "=Nacional")</f>
        <v>47.953000000000003</v>
      </c>
      <c r="AB13" s="7">
        <f>SUMIFS(Concentrado!AC$2:AC859,Concentrado!$A$2:$A859,"="&amp;$A13,Concentrado!$B$2:$B859, "=Nacional")</f>
        <v>55.866</v>
      </c>
      <c r="AC13" s="7">
        <f>SUMIFS(Concentrado!AD$2:AD859,Concentrado!$A$2:$A859,"="&amp;$A13,Concentrado!$B$2:$B859, "=Nacional")</f>
        <v>396.51400000000001</v>
      </c>
      <c r="AD13" s="7">
        <f>SUMIFS(Concentrado!AE$2:AE859,Concentrado!$A$2:$A859,"="&amp;$A13,Concentrado!$B$2:$B859, "=Nacional")</f>
        <v>346.58699999999999</v>
      </c>
      <c r="AE13" s="7">
        <f>SUMIFS(Concentrado!AF$2:AF859,Concentrado!$A$2:$A859,"="&amp;$A13,Concentrado!$B$2:$B859, "=Nacional")</f>
        <v>371.03399999999999</v>
      </c>
      <c r="AF13" s="7">
        <f>SUMIFS(Concentrado!AG$2:AG859,Concentrado!$A$2:$A859,"="&amp;$A13,Concentrado!$B$2:$B859, "=Nacional")</f>
        <v>9.4749999999999996</v>
      </c>
      <c r="AG13" s="7">
        <f>SUMIFS(Concentrado!AH$2:AH859,Concentrado!$A$2:$A859,"="&amp;$A13,Concentrado!$B$2:$B859, "=Nacional")</f>
        <v>8.1270348398516994</v>
      </c>
      <c r="AH13" s="7">
        <f>SUMIFS(Concentrado!AI$2:AI859,Concentrado!$A$2:$A859,"="&amp;$A13,Concentrado!$B$2:$B859, "=Nacional")</f>
        <v>2.66565012793949</v>
      </c>
      <c r="AI13" s="7">
        <f>SUMIFS(Concentrado!AJ$2:AJ859,Concentrado!$A$2:$A859,"="&amp;$A13,Concentrado!$B$2:$B859, "=Nacional")</f>
        <v>5.3670948457754504</v>
      </c>
      <c r="AJ13" s="7">
        <f>SUMIFS(Concentrado!AK$2:AK859,Concentrado!$A$2:$A859,"="&amp;$A13,Concentrado!$B$2:$B859, "=Nacional")</f>
        <v>7.6040000000000001</v>
      </c>
      <c r="AK13" s="7">
        <f>SUMIFS(Concentrado!AL$2:AL859,Concentrado!$A$2:$A859,"="&amp;$A13,Concentrado!$B$2:$B859, "=Nacional")</f>
        <v>1.7070000000000001</v>
      </c>
      <c r="AL13" s="7">
        <f>SUMIFS(Concentrado!AM$2:AM859,Concentrado!$A$2:$A859,"="&amp;$A13,Concentrado!$B$2:$B859, "=Nacional")</f>
        <v>4.5880000000000001</v>
      </c>
      <c r="AM13" s="7">
        <f>SUMIFS(Concentrado!AN$2:AN859,Concentrado!$A$2:$A859,"="&amp;$A13,Concentrado!$B$2:$B859, "=Nacional")</f>
        <v>64.626000000000005</v>
      </c>
      <c r="AN13" s="7">
        <f>SUMIFS(Concentrado!AO$2:AO859,Concentrado!$A$2:$A859,"="&amp;$A13,Concentrado!$B$2:$B859, "=Nacional")</f>
        <v>51.122</v>
      </c>
      <c r="AO13" s="7">
        <f>SUMIFS(Concentrado!AP$2:AP859,Concentrado!$A$2:$A859,"="&amp;$A13,Concentrado!$B$2:$B859, "=Nacional")</f>
        <v>57.743000000000002</v>
      </c>
      <c r="AP13" s="7">
        <f>SUMIFS(Concentrado!AQ$2:AQ859,Concentrado!$A$2:$A859,"="&amp;$A13,Concentrado!$B$2:$B859, "=Nacional")</f>
        <v>2.99</v>
      </c>
      <c r="AQ13" s="7">
        <f>SUMIFS(Concentrado!AR$2:AR859,Concentrado!$A$2:$A859,"="&amp;$A13,Concentrado!$B$2:$B859, "=Nacional")</f>
        <v>1.3149999999999999</v>
      </c>
      <c r="AR13" s="7">
        <f>SUMIFS(Concentrado!AS$2:AS859,Concentrado!$A$2:$A859,"="&amp;$A13,Concentrado!$B$2:$B859, "=Nacional")</f>
        <v>2.133</v>
      </c>
      <c r="AS13" s="7">
        <f>SUMIFS(Concentrado!AT$2:AT859,Concentrado!$A$2:$A859,"="&amp;$A13,Concentrado!$B$2:$B859, "=Nacional")</f>
        <v>7.4880000000000004</v>
      </c>
      <c r="AT13" s="7">
        <f>SUMIFS(Concentrado!AU$2:AU859,Concentrado!$A$2:$A859,"="&amp;$A13,Concentrado!$B$2:$B859, "=Nacional")</f>
        <v>1.6919999999999999</v>
      </c>
      <c r="AU13" s="7">
        <f>SUMIFS(Concentrado!AV$2:AV859,Concentrado!$A$2:$A859,"="&amp;$A13,Concentrado!$B$2:$B859, "=Nacional")</f>
        <v>4.524</v>
      </c>
      <c r="AV13" s="7">
        <f>SUMIFS(Concentrado!AW$2:AW859,Concentrado!$A$2:$A859,"="&amp;$A13,Concentrado!$B$2:$B859, "=Nacional")</f>
        <v>570.91600000000005</v>
      </c>
      <c r="AW13" s="7">
        <f>SUMIFS(Concentrado!AX$2:AX859,Concentrado!$A$2:$A859,"="&amp;$A13,Concentrado!$B$2:$B859, "=Nacional")</f>
        <v>429.017</v>
      </c>
      <c r="AX13" s="7">
        <f>SUMIFS(Concentrado!AY$2:AY859,Concentrado!$A$2:$A859,"="&amp;$A13,Concentrado!$B$2:$B859, "=Nacional")</f>
        <v>498.553</v>
      </c>
      <c r="AY13" s="7">
        <f>SUMIFS(Concentrado!AZ$2:AZ859,Concentrado!$A$2:$A859,"="&amp;$A13,Concentrado!$B$2:$B859, "=Nacional")</f>
        <v>5.7089999999999996</v>
      </c>
      <c r="AZ13" s="7">
        <f>SUMIFS(Concentrado!BA$2:BA859,Concentrado!$A$2:$A859,"="&amp;$A13,Concentrado!$B$2:$B859, "=Nacional")</f>
        <v>4.29</v>
      </c>
      <c r="BA13" s="7">
        <f>SUMIFS(Concentrado!BB$2:BB859,Concentrado!$A$2:$A859,"="&amp;$A13,Concentrado!$B$2:$B859, "=Nacional")</f>
        <v>4.9859999999999998</v>
      </c>
      <c r="BB13" s="7">
        <f>SUMIFS(Concentrado!BC$2:BC859,Concentrado!$A$2:$A859,"="&amp;$A13,Concentrado!$B$2:$B859, "=Nacional")</f>
        <v>23.169</v>
      </c>
      <c r="BC13" s="7">
        <f>SUMIFS(Concentrado!BD$2:BD859,Concentrado!$A$2:$A859,"="&amp;$A13,Concentrado!$B$2:$B859, "=Nacional")</f>
        <v>9.9969999999999999</v>
      </c>
      <c r="BD13" s="7">
        <f>SUMIFS(Concentrado!BE$2:BE859,Concentrado!$A$2:$A859,"="&amp;$A13,Concentrado!$B$2:$B859, "=Nacional")</f>
        <v>16.038</v>
      </c>
      <c r="BE13" s="7">
        <f>SUMIFS(Concentrado!BF$2:BF859,Concentrado!$A$2:$A859,"="&amp;$A13,Concentrado!$B$2:$B859, "=Nacional")</f>
        <v>18.204000000000001</v>
      </c>
      <c r="BF13" s="7">
        <f>SUMIFS(Concentrado!BG$2:BG859,Concentrado!$A$2:$A859,"="&amp;$A13,Concentrado!$B$2:$B859, "=Nacional")</f>
        <v>50.899000000000001</v>
      </c>
      <c r="BG13" s="7">
        <f>SUMIFS(Concentrado!BH$2:BH859,Concentrado!$A$2:$A859,"="&amp;$A13,Concentrado!$B$2:$B859, "=Nacional")</f>
        <v>7.8305936727757297</v>
      </c>
    </row>
    <row r="14" spans="1:59" x14ac:dyDescent="0.25">
      <c r="A14" s="5">
        <v>2010</v>
      </c>
      <c r="B14" s="7">
        <f>SUMIFS(Concentrado!C$2:C859,Concentrado!$A$2:$A859,"="&amp;$A14,Concentrado!$B$2:$B859, "=Nacional")</f>
        <v>16.619</v>
      </c>
      <c r="C14" s="7">
        <f>SUMIFS(Concentrado!D$2:D859,Concentrado!$A$2:$A859,"="&amp;$A14,Concentrado!$B$2:$B859, "=Nacional")</f>
        <v>4.4569999999999999</v>
      </c>
      <c r="D14" s="7">
        <f>SUMIFS(Concentrado!E$2:E859,Concentrado!$A$2:$A859,"="&amp;$A14,Concentrado!$B$2:$B859, "=Nacional")</f>
        <v>10.411</v>
      </c>
      <c r="E14" s="7">
        <f>SUMIFS(Concentrado!F$2:F859,Concentrado!$A$2:$A859,"="&amp;$A14,Concentrado!$B$2:$B859, "=Nacional")</f>
        <v>12.907</v>
      </c>
      <c r="F14" s="7">
        <f>SUMIFS(Concentrado!G$2:G859,Concentrado!$A$2:$A859,"="&amp;$A14,Concentrado!$B$2:$B859, "=Nacional")</f>
        <v>16.474</v>
      </c>
      <c r="G14" s="7">
        <f>SUMIFS(Concentrado!H$2:H859,Concentrado!$A$2:$A859,"="&amp;$A14,Concentrado!$B$2:$B859, "=Nacional")</f>
        <v>3.7989999999999999</v>
      </c>
      <c r="H14" s="7">
        <f>SUMIFS(Concentrado!I$2:I859,Concentrado!$A$2:$A859,"="&amp;$A14,Concentrado!$B$2:$B859, "=Nacional")</f>
        <v>3.2639999999999998</v>
      </c>
      <c r="I14" s="7">
        <f>SUMIFS(Concentrado!J$2:J859,Concentrado!$A$2:$A859,"="&amp;$A14,Concentrado!$B$2:$B859, "=Nacional")</f>
        <v>3.5270000000000001</v>
      </c>
      <c r="J14" s="7">
        <f>SUMIFS(Concentrado!K$2:K859,Concentrado!$A$2:$A859,"="&amp;$A14,Concentrado!$B$2:$B859, "=Nacional")</f>
        <v>7.859</v>
      </c>
      <c r="K14" s="7">
        <f>SUMIFS(Concentrado!L$2:L859,Concentrado!$A$2:$A859,"="&amp;$A14,Concentrado!$B$2:$B859, "=Nacional")</f>
        <v>4.0449999999999999</v>
      </c>
      <c r="L14" s="7">
        <f>SUMIFS(Concentrado!M$2:M859,Concentrado!$A$2:$A859,"="&amp;$A14,Concentrado!$B$2:$B859, "=Nacional")</f>
        <v>5.91</v>
      </c>
      <c r="M14" s="7">
        <f>SUMIFS(Concentrado!N$2:N859,Concentrado!$A$2:$A859,"="&amp;$A14,Concentrado!$B$2:$B859, "=Nacional")</f>
        <v>45.829000000000001</v>
      </c>
      <c r="N14" s="7">
        <f>SUMIFS(Concentrado!O$2:O859,Concentrado!$A$2:$A859,"="&amp;$A14,Concentrado!$B$2:$B859, "=Nacional")</f>
        <v>105.60299999999999</v>
      </c>
      <c r="O14" s="7">
        <f>SUMIFS(Concentrado!P$2:P859,Concentrado!$A$2:$A859,"="&amp;$A14,Concentrado!$B$2:$B859, "=Nacional")</f>
        <v>21.632000000000001</v>
      </c>
      <c r="P14" s="7">
        <f>SUMIFS(Concentrado!Q$2:Q859,Concentrado!$A$2:$A859,"="&amp;$A14,Concentrado!$B$2:$B859, "=Nacional")</f>
        <v>62.764000000000003</v>
      </c>
      <c r="Q14" s="7">
        <f>SUMIFS(Concentrado!R$2:R859,Concentrado!$A$2:$A859,"="&amp;$A14,Concentrado!$B$2:$B859, "=Nacional")</f>
        <v>70.683999999999997</v>
      </c>
      <c r="R14" s="7">
        <f>SUMIFS(Concentrado!S$2:S859,Concentrado!$A$2:$A859,"="&amp;$A14,Concentrado!$B$2:$B859, "=Nacional")</f>
        <v>73.721000000000004</v>
      </c>
      <c r="S14" s="7">
        <f>SUMIFS(Concentrado!T$2:T859,Concentrado!$A$2:$A859,"="&amp;$A14,Concentrado!$B$2:$B859, "=Nacional")</f>
        <v>72.241</v>
      </c>
      <c r="T14" s="7">
        <f>SUMIFS(Concentrado!U$2:U859,Concentrado!$A$2:$A859,"="&amp;$A14,Concentrado!$B$2:$B859, "=Nacional")</f>
        <v>13.548999999999999</v>
      </c>
      <c r="U14" s="7">
        <f>SUMIFS(Concentrado!V$2:V859,Concentrado!$A$2:$A859,"="&amp;$A14,Concentrado!$B$2:$B859, "=Nacional")</f>
        <v>17.178999999999998</v>
      </c>
      <c r="V14" s="7">
        <f>SUMIFS(Concentrado!W$2:W859,Concentrado!$A$2:$A859,"="&amp;$A14,Concentrado!$B$2:$B859, "=Nacional")</f>
        <v>15.407</v>
      </c>
      <c r="W14" s="7">
        <f>SUMIFS(Concentrado!X$2:X859,Concentrado!$A$2:$A859,"="&amp;$A14,Concentrado!$B$2:$B859, "=Nacional")</f>
        <v>41.243000000000002</v>
      </c>
      <c r="X14" s="7">
        <f>SUMIFS(Concentrado!Y$2:Y859,Concentrado!$A$2:$A859,"="&amp;$A14,Concentrado!$B$2:$B859, "=Nacional")</f>
        <v>4.0860000000000003</v>
      </c>
      <c r="Y14" s="7">
        <f>SUMIFS(Concentrado!Z$2:Z859,Concentrado!$A$2:$A859,"="&amp;$A14,Concentrado!$B$2:$B859, "=Nacional")</f>
        <v>22.292999999999999</v>
      </c>
      <c r="Z14" s="7">
        <f>SUMIFS(Concentrado!AA$2:AA859,Concentrado!$A$2:$A859,"="&amp;$A14,Concentrado!$B$2:$B859, "=Nacional")</f>
        <v>70.44</v>
      </c>
      <c r="AA14" s="7">
        <f>SUMIFS(Concentrado!AB$2:AB859,Concentrado!$A$2:$A859,"="&amp;$A14,Concentrado!$B$2:$B859, "=Nacional")</f>
        <v>53.158000000000001</v>
      </c>
      <c r="AB14" s="7">
        <f>SUMIFS(Concentrado!AC$2:AC859,Concentrado!$A$2:$A859,"="&amp;$A14,Concentrado!$B$2:$B859, "=Nacional")</f>
        <v>61.612000000000002</v>
      </c>
      <c r="AC14" s="7">
        <f>SUMIFS(Concentrado!AD$2:AD859,Concentrado!$A$2:$A859,"="&amp;$A14,Concentrado!$B$2:$B859, "=Nacional")</f>
        <v>411.16300000000001</v>
      </c>
      <c r="AD14" s="7">
        <f>SUMIFS(Concentrado!AE$2:AE859,Concentrado!$A$2:$A859,"="&amp;$A14,Concentrado!$B$2:$B859, "=Nacional")</f>
        <v>360.81599999999997</v>
      </c>
      <c r="AE14" s="7">
        <f>SUMIFS(Concentrado!AF$2:AF859,Concentrado!$A$2:$A859,"="&amp;$A14,Concentrado!$B$2:$B859, "=Nacional")</f>
        <v>385.49900000000002</v>
      </c>
      <c r="AF14" s="7">
        <f>SUMIFS(Concentrado!AG$2:AG859,Concentrado!$A$2:$A859,"="&amp;$A14,Concentrado!$B$2:$B859, "=Nacional")</f>
        <v>9.8079999999999998</v>
      </c>
      <c r="AG14" s="7">
        <f>SUMIFS(Concentrado!AH$2:AH859,Concentrado!$A$2:$A859,"="&amp;$A14,Concentrado!$B$2:$B859, "=Nacional")</f>
        <v>8.0427205176306202</v>
      </c>
      <c r="AH14" s="7">
        <f>SUMIFS(Concentrado!AI$2:AI859,Concentrado!$A$2:$A859,"="&amp;$A14,Concentrado!$B$2:$B859, "=Nacional")</f>
        <v>2.47418848126466</v>
      </c>
      <c r="AI14" s="7">
        <f>SUMIFS(Concentrado!AJ$2:AJ859,Concentrado!$A$2:$A859,"="&amp;$A14,Concentrado!$B$2:$B859, "=Nacional")</f>
        <v>5.2369191338056202</v>
      </c>
      <c r="AJ14" s="7">
        <f>SUMIFS(Concentrado!AK$2:AK859,Concentrado!$A$2:$A859,"="&amp;$A14,Concentrado!$B$2:$B859, "=Nacional")</f>
        <v>7.2850000000000001</v>
      </c>
      <c r="AK14" s="7">
        <f>SUMIFS(Concentrado!AL$2:AL859,Concentrado!$A$2:$A859,"="&amp;$A14,Concentrado!$B$2:$B859, "=Nacional")</f>
        <v>1.5680000000000001</v>
      </c>
      <c r="AL14" s="7">
        <f>SUMIFS(Concentrado!AM$2:AM859,Concentrado!$A$2:$A859,"="&amp;$A14,Concentrado!$B$2:$B859, "=Nacional")</f>
        <v>4.3620000000000001</v>
      </c>
      <c r="AM14" s="7">
        <f>SUMIFS(Concentrado!AN$2:AN859,Concentrado!$A$2:$A859,"="&amp;$A14,Concentrado!$B$2:$B859, "=Nacional")</f>
        <v>62.29</v>
      </c>
      <c r="AN14" s="7">
        <f>SUMIFS(Concentrado!AO$2:AO859,Concentrado!$A$2:$A859,"="&amp;$A14,Concentrado!$B$2:$B859, "=Nacional")</f>
        <v>48.963000000000001</v>
      </c>
      <c r="AO14" s="7">
        <f>SUMIFS(Concentrado!AP$2:AP859,Concentrado!$A$2:$A859,"="&amp;$A14,Concentrado!$B$2:$B859, "=Nacional")</f>
        <v>55.511000000000003</v>
      </c>
      <c r="AP14" s="7">
        <f>SUMIFS(Concentrado!AQ$2:AQ859,Concentrado!$A$2:$A859,"="&amp;$A14,Concentrado!$B$2:$B859, "=Nacional")</f>
        <v>3.0950000000000002</v>
      </c>
      <c r="AQ14" s="7">
        <f>SUMIFS(Concentrado!AR$2:AR859,Concentrado!$A$2:$A859,"="&amp;$A14,Concentrado!$B$2:$B859, "=Nacional")</f>
        <v>1.4219999999999999</v>
      </c>
      <c r="AR14" s="7">
        <f>SUMIFS(Concentrado!AS$2:AS859,Concentrado!$A$2:$A859,"="&amp;$A14,Concentrado!$B$2:$B859, "=Nacional")</f>
        <v>2.2400000000000002</v>
      </c>
      <c r="AS14" s="7">
        <f>SUMIFS(Concentrado!AT$2:AT859,Concentrado!$A$2:$A859,"="&amp;$A14,Concentrado!$B$2:$B859, "=Nacional")</f>
        <v>7.11</v>
      </c>
      <c r="AT14" s="7">
        <f>SUMIFS(Concentrado!AU$2:AU859,Concentrado!$A$2:$A859,"="&amp;$A14,Concentrado!$B$2:$B859, "=Nacional")</f>
        <v>1.4810000000000001</v>
      </c>
      <c r="AU14" s="7">
        <f>SUMIFS(Concentrado!AV$2:AV859,Concentrado!$A$2:$A859,"="&amp;$A14,Concentrado!$B$2:$B859, "=Nacional")</f>
        <v>4.2320000000000002</v>
      </c>
      <c r="AV14" s="7">
        <f>SUMIFS(Concentrado!AW$2:AW859,Concentrado!$A$2:$A859,"="&amp;$A14,Concentrado!$B$2:$B859, "=Nacional")</f>
        <v>590.53700000000003</v>
      </c>
      <c r="AW14" s="7">
        <f>SUMIFS(Concentrado!AX$2:AX859,Concentrado!$A$2:$A859,"="&amp;$A14,Concentrado!$B$2:$B859, "=Nacional")</f>
        <v>442.05500000000001</v>
      </c>
      <c r="AX14" s="7">
        <f>SUMIFS(Concentrado!AY$2:AY859,Concentrado!$A$2:$A859,"="&amp;$A14,Concentrado!$B$2:$B859, "=Nacional")</f>
        <v>514.90599999999995</v>
      </c>
      <c r="AY14" s="7">
        <f>SUMIFS(Concentrado!AZ$2:AZ859,Concentrado!$A$2:$A859,"="&amp;$A14,Concentrado!$B$2:$B859, "=Nacional")</f>
        <v>5.9050000000000002</v>
      </c>
      <c r="AZ14" s="7">
        <f>SUMIFS(Concentrado!BA$2:BA859,Concentrado!$A$2:$A859,"="&amp;$A14,Concentrado!$B$2:$B859, "=Nacional")</f>
        <v>4.4210000000000003</v>
      </c>
      <c r="BA14" s="7">
        <f>SUMIFS(Concentrado!BB$2:BB859,Concentrado!$A$2:$A859,"="&amp;$A14,Concentrado!$B$2:$B859, "=Nacional")</f>
        <v>5.149</v>
      </c>
      <c r="BB14" s="7">
        <f>SUMIFS(Concentrado!BC$2:BC859,Concentrado!$A$2:$A859,"="&amp;$A14,Concentrado!$B$2:$B859, "=Nacional")</f>
        <v>22.542000000000002</v>
      </c>
      <c r="BC14" s="7">
        <f>SUMIFS(Concentrado!BD$2:BD859,Concentrado!$A$2:$A859,"="&amp;$A14,Concentrado!$B$2:$B859, "=Nacional")</f>
        <v>8.9239999999999995</v>
      </c>
      <c r="BD14" s="7">
        <f>SUMIFS(Concentrado!BE$2:BE859,Concentrado!$A$2:$A859,"="&amp;$A14,Concentrado!$B$2:$B859, "=Nacional")</f>
        <v>15.718</v>
      </c>
      <c r="BE14" s="7">
        <f>SUMIFS(Concentrado!BF$2:BF859,Concentrado!$A$2:$A859,"="&amp;$A14,Concentrado!$B$2:$B859, "=Nacional")</f>
        <v>17.850999999999999</v>
      </c>
      <c r="BF14" s="7">
        <f>SUMIFS(Concentrado!BG$2:BG859,Concentrado!$A$2:$A859,"="&amp;$A14,Concentrado!$B$2:$B859, "=Nacional")</f>
        <v>42.088000000000001</v>
      </c>
      <c r="BG14" s="7">
        <f>SUMIFS(Concentrado!BH$2:BH859,Concentrado!$A$2:$A859,"="&amp;$A14,Concentrado!$B$2:$B859, "=Nacional")</f>
        <v>7.7002025073919649</v>
      </c>
    </row>
    <row r="15" spans="1:59" x14ac:dyDescent="0.25">
      <c r="A15" s="5">
        <v>2011</v>
      </c>
      <c r="B15" s="7">
        <f>SUMIFS(Concentrado!C$2:C859,Concentrado!$A$2:$A859,"="&amp;$A15,Concentrado!$B$2:$B859, "=Nacional")</f>
        <v>16.916</v>
      </c>
      <c r="C15" s="7">
        <f>SUMIFS(Concentrado!D$2:D859,Concentrado!$A$2:$A859,"="&amp;$A15,Concentrado!$B$2:$B859, "=Nacional")</f>
        <v>4.2919999999999998</v>
      </c>
      <c r="D15" s="7">
        <f>SUMIFS(Concentrado!E$2:E859,Concentrado!$A$2:$A859,"="&amp;$A15,Concentrado!$B$2:$B859, "=Nacional")</f>
        <v>10.481</v>
      </c>
      <c r="E15" s="7">
        <f>SUMIFS(Concentrado!F$2:F859,Concentrado!$A$2:$A859,"="&amp;$A15,Concentrado!$B$2:$B859, "=Nacional")</f>
        <v>12.475</v>
      </c>
      <c r="F15" s="7">
        <f>SUMIFS(Concentrado!G$2:G859,Concentrado!$A$2:$A859,"="&amp;$A15,Concentrado!$B$2:$B859, "=Nacional")</f>
        <v>16.619</v>
      </c>
      <c r="G15" s="7">
        <f>SUMIFS(Concentrado!H$2:H859,Concentrado!$A$2:$A859,"="&amp;$A15,Concentrado!$B$2:$B859, "=Nacional")</f>
        <v>3.9289999999999998</v>
      </c>
      <c r="H15" s="7">
        <f>SUMIFS(Concentrado!I$2:I859,Concentrado!$A$2:$A859,"="&amp;$A15,Concentrado!$B$2:$B859, "=Nacional")</f>
        <v>3.4159999999999999</v>
      </c>
      <c r="I15" s="7">
        <f>SUMIFS(Concentrado!J$2:J859,Concentrado!$A$2:$A859,"="&amp;$A15,Concentrado!$B$2:$B859, "=Nacional")</f>
        <v>3.6680000000000001</v>
      </c>
      <c r="J15" s="7">
        <f>SUMIFS(Concentrado!K$2:K859,Concentrado!$A$2:$A859,"="&amp;$A15,Concentrado!$B$2:$B859, "=Nacional")</f>
        <v>7.5679999999999996</v>
      </c>
      <c r="K15" s="7">
        <f>SUMIFS(Concentrado!L$2:L859,Concentrado!$A$2:$A859,"="&amp;$A15,Concentrado!$B$2:$B859, "=Nacional")</f>
        <v>4.077</v>
      </c>
      <c r="L15" s="7">
        <f>SUMIFS(Concentrado!M$2:M859,Concentrado!$A$2:$A859,"="&amp;$A15,Concentrado!$B$2:$B859, "=Nacional")</f>
        <v>5.7839999999999998</v>
      </c>
      <c r="M15" s="7">
        <f>SUMIFS(Concentrado!N$2:N859,Concentrado!$A$2:$A859,"="&amp;$A15,Concentrado!$B$2:$B859, "=Nacional")</f>
        <v>45.459000000000003</v>
      </c>
      <c r="N15" s="7">
        <f>SUMIFS(Concentrado!O$2:O859,Concentrado!$A$2:$A859,"="&amp;$A15,Concentrado!$B$2:$B859, "=Nacional")</f>
        <v>108.017</v>
      </c>
      <c r="O15" s="7">
        <f>SUMIFS(Concentrado!P$2:P859,Concentrado!$A$2:$A859,"="&amp;$A15,Concentrado!$B$2:$B859, "=Nacional")</f>
        <v>21.760999999999999</v>
      </c>
      <c r="P15" s="7">
        <f>SUMIFS(Concentrado!Q$2:Q859,Concentrado!$A$2:$A859,"="&amp;$A15,Concentrado!$B$2:$B859, "=Nacional")</f>
        <v>64.308999999999997</v>
      </c>
      <c r="Q15" s="7">
        <f>SUMIFS(Concentrado!R$2:R859,Concentrado!$A$2:$A859,"="&amp;$A15,Concentrado!$B$2:$B859, "=Nacional")</f>
        <v>68.165000000000006</v>
      </c>
      <c r="R15" s="7">
        <f>SUMIFS(Concentrado!S$2:S859,Concentrado!$A$2:$A859,"="&amp;$A15,Concentrado!$B$2:$B859, "=Nacional")</f>
        <v>70.421000000000006</v>
      </c>
      <c r="S15" s="7">
        <f>SUMIFS(Concentrado!T$2:T859,Concentrado!$A$2:$A859,"="&amp;$A15,Concentrado!$B$2:$B859, "=Nacional")</f>
        <v>69.317999999999998</v>
      </c>
      <c r="T15" s="7">
        <f>SUMIFS(Concentrado!U$2:U859,Concentrado!$A$2:$A859,"="&amp;$A15,Concentrado!$B$2:$B859, "=Nacional")</f>
        <v>14.391999999999999</v>
      </c>
      <c r="U15" s="7">
        <f>SUMIFS(Concentrado!V$2:V859,Concentrado!$A$2:$A859,"="&amp;$A15,Concentrado!$B$2:$B859, "=Nacional")</f>
        <v>18.045000000000002</v>
      </c>
      <c r="V15" s="7">
        <f>SUMIFS(Concentrado!W$2:W859,Concentrado!$A$2:$A859,"="&amp;$A15,Concentrado!$B$2:$B859, "=Nacional")</f>
        <v>16.259</v>
      </c>
      <c r="W15" s="7">
        <f>SUMIFS(Concentrado!X$2:X859,Concentrado!$A$2:$A859,"="&amp;$A15,Concentrado!$B$2:$B859, "=Nacional")</f>
        <v>42.42</v>
      </c>
      <c r="X15" s="7">
        <f>SUMIFS(Concentrado!Y$2:Y859,Concentrado!$A$2:$A859,"="&amp;$A15,Concentrado!$B$2:$B859, "=Nacional")</f>
        <v>4.4939999999999998</v>
      </c>
      <c r="Y15" s="7">
        <f>SUMIFS(Concentrado!Z$2:Z859,Concentrado!$A$2:$A859,"="&amp;$A15,Concentrado!$B$2:$B859, "=Nacional")</f>
        <v>23.265000000000001</v>
      </c>
      <c r="Z15" s="7">
        <f>SUMIFS(Concentrado!AA$2:AA859,Concentrado!$A$2:$A859,"="&amp;$A15,Concentrado!$B$2:$B859, "=Nacional")</f>
        <v>69.713999999999999</v>
      </c>
      <c r="AA15" s="7">
        <f>SUMIFS(Concentrado!AB$2:AB859,Concentrado!$A$2:$A859,"="&amp;$A15,Concentrado!$B$2:$B859, "=Nacional")</f>
        <v>52.445</v>
      </c>
      <c r="AB15" s="7">
        <f>SUMIFS(Concentrado!AC$2:AC859,Concentrado!$A$2:$A859,"="&amp;$A15,Concentrado!$B$2:$B859, "=Nacional")</f>
        <v>60.893000000000001</v>
      </c>
      <c r="AC15" s="7">
        <f>SUMIFS(Concentrado!AD$2:AD859,Concentrado!$A$2:$A859,"="&amp;$A15,Concentrado!$B$2:$B859, "=Nacional")</f>
        <v>404.125</v>
      </c>
      <c r="AD15" s="7">
        <f>SUMIFS(Concentrado!AE$2:AE859,Concentrado!$A$2:$A859,"="&amp;$A15,Concentrado!$B$2:$B859, "=Nacional")</f>
        <v>353.53300000000002</v>
      </c>
      <c r="AE15" s="7">
        <f>SUMIFS(Concentrado!AF$2:AF859,Concentrado!$A$2:$A859,"="&amp;$A15,Concentrado!$B$2:$B859, "=Nacional")</f>
        <v>378.34899999999999</v>
      </c>
      <c r="AF15" s="7">
        <f>SUMIFS(Concentrado!AG$2:AG859,Concentrado!$A$2:$A859,"="&amp;$A15,Concentrado!$B$2:$B859, "=Nacional")</f>
        <v>9.9390000000000001</v>
      </c>
      <c r="AG15" s="7">
        <f>SUMIFS(Concentrado!AH$2:AH859,Concentrado!$A$2:$A859,"="&amp;$A15,Concentrado!$B$2:$B859, "=Nacional")</f>
        <v>9.5009076527580003</v>
      </c>
      <c r="AH15" s="7">
        <f>SUMIFS(Concentrado!AI$2:AI859,Concentrado!$A$2:$A859,"="&amp;$A15,Concentrado!$B$2:$B859, "=Nacional")</f>
        <v>3.1945399328539001</v>
      </c>
      <c r="AI15" s="7">
        <f>SUMIFS(Concentrado!AJ$2:AJ859,Concentrado!$A$2:$A859,"="&amp;$A15,Concentrado!$B$2:$B859, "=Nacional")</f>
        <v>6.3323485737252101</v>
      </c>
      <c r="AJ15" s="7">
        <f>SUMIFS(Concentrado!AK$2:AK859,Concentrado!$A$2:$A859,"="&amp;$A15,Concentrado!$B$2:$B859, "=Nacional")</f>
        <v>8.109</v>
      </c>
      <c r="AK15" s="7">
        <f>SUMIFS(Concentrado!AL$2:AL859,Concentrado!$A$2:$A859,"="&amp;$A15,Concentrado!$B$2:$B859, "=Nacional")</f>
        <v>1.837</v>
      </c>
      <c r="AL15" s="7">
        <f>SUMIFS(Concentrado!AM$2:AM859,Concentrado!$A$2:$A859,"="&amp;$A15,Concentrado!$B$2:$B859, "=Nacional")</f>
        <v>4.9050000000000002</v>
      </c>
      <c r="AM15" s="7">
        <f>SUMIFS(Concentrado!AN$2:AN859,Concentrado!$A$2:$A859,"="&amp;$A15,Concentrado!$B$2:$B859, "=Nacional")</f>
        <v>60.817</v>
      </c>
      <c r="AN15" s="7">
        <f>SUMIFS(Concentrado!AO$2:AO859,Concentrado!$A$2:$A859,"="&amp;$A15,Concentrado!$B$2:$B859, "=Nacional")</f>
        <v>47.447000000000003</v>
      </c>
      <c r="AO15" s="7">
        <f>SUMIFS(Concentrado!AP$2:AP859,Concentrado!$A$2:$A859,"="&amp;$A15,Concentrado!$B$2:$B859, "=Nacional")</f>
        <v>54.01</v>
      </c>
      <c r="AP15" s="7">
        <f>SUMIFS(Concentrado!AQ$2:AQ859,Concentrado!$A$2:$A859,"="&amp;$A15,Concentrado!$B$2:$B859, "=Nacional")</f>
        <v>3.24</v>
      </c>
      <c r="AQ15" s="7">
        <f>SUMIFS(Concentrado!AR$2:AR859,Concentrado!$A$2:$A859,"="&amp;$A15,Concentrado!$B$2:$B859, "=Nacional")</f>
        <v>1.3779999999999999</v>
      </c>
      <c r="AR15" s="7">
        <f>SUMIFS(Concentrado!AS$2:AS859,Concentrado!$A$2:$A859,"="&amp;$A15,Concentrado!$B$2:$B859, "=Nacional")</f>
        <v>2.2890000000000001</v>
      </c>
      <c r="AS15" s="7">
        <f>SUMIFS(Concentrado!AT$2:AT859,Concentrado!$A$2:$A859,"="&amp;$A15,Concentrado!$B$2:$B859, "=Nacional")</f>
        <v>7.2229999999999999</v>
      </c>
      <c r="AT15" s="7">
        <f>SUMIFS(Concentrado!AU$2:AU859,Concentrado!$A$2:$A859,"="&amp;$A15,Concentrado!$B$2:$B859, "=Nacional")</f>
        <v>1.548</v>
      </c>
      <c r="AU15" s="7">
        <f>SUMIFS(Concentrado!AV$2:AV859,Concentrado!$A$2:$A859,"="&amp;$A15,Concentrado!$B$2:$B859, "=Nacional")</f>
        <v>4.3250000000000002</v>
      </c>
      <c r="AV15" s="7">
        <f>SUMIFS(Concentrado!AW$2:AW859,Concentrado!$A$2:$A859,"="&amp;$A15,Concentrado!$B$2:$B859, "=Nacional")</f>
        <v>582.92700000000002</v>
      </c>
      <c r="AW15" s="7">
        <f>SUMIFS(Concentrado!AX$2:AX859,Concentrado!$A$2:$A859,"="&amp;$A15,Concentrado!$B$2:$B859, "=Nacional")</f>
        <v>432.137</v>
      </c>
      <c r="AX15" s="7">
        <f>SUMIFS(Concentrado!AY$2:AY859,Concentrado!$A$2:$A859,"="&amp;$A15,Concentrado!$B$2:$B859, "=Nacional")</f>
        <v>506.36799999999999</v>
      </c>
      <c r="AY15" s="7">
        <f>SUMIFS(Concentrado!AZ$2:AZ859,Concentrado!$A$2:$A859,"="&amp;$A15,Concentrado!$B$2:$B859, "=Nacional")</f>
        <v>5.8289999999999997</v>
      </c>
      <c r="AZ15" s="7">
        <f>SUMIFS(Concentrado!BA$2:BA859,Concentrado!$A$2:$A859,"="&amp;$A15,Concentrado!$B$2:$B859, "=Nacional")</f>
        <v>4.3209999999999997</v>
      </c>
      <c r="BA15" s="7">
        <f>SUMIFS(Concentrado!BB$2:BB859,Concentrado!$A$2:$A859,"="&amp;$A15,Concentrado!$B$2:$B859, "=Nacional")</f>
        <v>5.0640000000000001</v>
      </c>
      <c r="BB15" s="7">
        <f>SUMIFS(Concentrado!BC$2:BC859,Concentrado!$A$2:$A859,"="&amp;$A15,Concentrado!$B$2:$B859, "=Nacional")</f>
        <v>22.353999999999999</v>
      </c>
      <c r="BC15" s="7">
        <f>SUMIFS(Concentrado!BD$2:BD859,Concentrado!$A$2:$A859,"="&amp;$A15,Concentrado!$B$2:$B859, "=Nacional")</f>
        <v>8.4580000000000002</v>
      </c>
      <c r="BD15" s="7">
        <f>SUMIFS(Concentrado!BE$2:BE859,Concentrado!$A$2:$A859,"="&amp;$A15,Concentrado!$B$2:$B859, "=Nacional")</f>
        <v>14.917999999999999</v>
      </c>
      <c r="BE15" s="7">
        <f>SUMIFS(Concentrado!BF$2:BF859,Concentrado!$A$2:$A859,"="&amp;$A15,Concentrado!$B$2:$B859, "=Nacional")</f>
        <v>17.402999999999999</v>
      </c>
      <c r="BF15" s="7">
        <f>SUMIFS(Concentrado!BG$2:BG859,Concentrado!$A$2:$A859,"="&amp;$A15,Concentrado!$B$2:$B859, "=Nacional")</f>
        <v>42.753999999999998</v>
      </c>
      <c r="BG15" s="7">
        <f>SUMIFS(Concentrado!BH$2:BH859,Concentrado!$A$2:$A859,"="&amp;$A15,Concentrado!$B$2:$B859, "=Nacional")</f>
        <v>8.025456729372106</v>
      </c>
    </row>
    <row r="16" spans="1:59" x14ac:dyDescent="0.25">
      <c r="A16" s="5">
        <v>2012</v>
      </c>
      <c r="B16" s="7">
        <f>SUMIFS(Concentrado!C$2:C859,Concentrado!$A$2:$A859,"="&amp;$A16,Concentrado!$B$2:$B859, "=Nacional")</f>
        <v>17.34</v>
      </c>
      <c r="C16" s="7">
        <f>SUMIFS(Concentrado!D$2:D859,Concentrado!$A$2:$A859,"="&amp;$A16,Concentrado!$B$2:$B859, "=Nacional")</f>
        <v>4.5629999999999997</v>
      </c>
      <c r="D16" s="7">
        <f>SUMIFS(Concentrado!E$2:E859,Concentrado!$A$2:$A859,"="&amp;$A16,Concentrado!$B$2:$B859, "=Nacional")</f>
        <v>10.826000000000001</v>
      </c>
      <c r="E16" s="7">
        <f>SUMIFS(Concentrado!F$2:F859,Concentrado!$A$2:$A859,"="&amp;$A16,Concentrado!$B$2:$B859, "=Nacional")</f>
        <v>11.938000000000001</v>
      </c>
      <c r="F16" s="7">
        <f>SUMIFS(Concentrado!G$2:G859,Concentrado!$A$2:$A859,"="&amp;$A16,Concentrado!$B$2:$B859, "=Nacional")</f>
        <v>17.393000000000001</v>
      </c>
      <c r="G16" s="7">
        <f>SUMIFS(Concentrado!H$2:H859,Concentrado!$A$2:$A859,"="&amp;$A16,Concentrado!$B$2:$B859, "=Nacional")</f>
        <v>4.3120000000000003</v>
      </c>
      <c r="H16" s="7">
        <f>SUMIFS(Concentrado!I$2:I859,Concentrado!$A$2:$A859,"="&amp;$A16,Concentrado!$B$2:$B859, "=Nacional")</f>
        <v>3.6909999999999998</v>
      </c>
      <c r="I16" s="7">
        <f>SUMIFS(Concentrado!J$2:J859,Concentrado!$A$2:$A859,"="&amp;$A16,Concentrado!$B$2:$B859, "=Nacional")</f>
        <v>3.9950000000000001</v>
      </c>
      <c r="J16" s="7">
        <f>SUMIFS(Concentrado!K$2:K859,Concentrado!$A$2:$A859,"="&amp;$A16,Concentrado!$B$2:$B859, "=Nacional")</f>
        <v>7.1769999999999996</v>
      </c>
      <c r="K16" s="7">
        <f>SUMIFS(Concentrado!L$2:L859,Concentrado!$A$2:$A859,"="&amp;$A16,Concentrado!$B$2:$B859, "=Nacional")</f>
        <v>3.7189999999999999</v>
      </c>
      <c r="L16" s="7">
        <f>SUMIFS(Concentrado!M$2:M859,Concentrado!$A$2:$A859,"="&amp;$A16,Concentrado!$B$2:$B859, "=Nacional")</f>
        <v>5.4109999999999996</v>
      </c>
      <c r="M16" s="7">
        <f>SUMIFS(Concentrado!N$2:N859,Concentrado!$A$2:$A859,"="&amp;$A16,Concentrado!$B$2:$B859, "=Nacional")</f>
        <v>45.835000000000001</v>
      </c>
      <c r="N16" s="7">
        <f>SUMIFS(Concentrado!O$2:O859,Concentrado!$A$2:$A859,"="&amp;$A16,Concentrado!$B$2:$B859, "=Nacional")</f>
        <v>103.258</v>
      </c>
      <c r="O16" s="7">
        <f>SUMIFS(Concentrado!P$2:P859,Concentrado!$A$2:$A859,"="&amp;$A16,Concentrado!$B$2:$B859, "=Nacional")</f>
        <v>22.068999999999999</v>
      </c>
      <c r="P16" s="7">
        <f>SUMIFS(Concentrado!Q$2:Q859,Concentrado!$A$2:$A859,"="&amp;$A16,Concentrado!$B$2:$B859, "=Nacional")</f>
        <v>62.064999999999998</v>
      </c>
      <c r="Q16" s="7">
        <f>SUMIFS(Concentrado!R$2:R859,Concentrado!$A$2:$A859,"="&amp;$A16,Concentrado!$B$2:$B859, "=Nacional")</f>
        <v>71.352999999999994</v>
      </c>
      <c r="R16" s="7">
        <f>SUMIFS(Concentrado!S$2:S859,Concentrado!$A$2:$A859,"="&amp;$A16,Concentrado!$B$2:$B859, "=Nacional")</f>
        <v>72.617000000000004</v>
      </c>
      <c r="S16" s="7">
        <f>SUMIFS(Concentrado!T$2:T859,Concentrado!$A$2:$A859,"="&amp;$A16,Concentrado!$B$2:$B859, "=Nacional")</f>
        <v>71.998999999999995</v>
      </c>
      <c r="T16" s="7">
        <f>SUMIFS(Concentrado!U$2:U859,Concentrado!$A$2:$A859,"="&amp;$A16,Concentrado!$B$2:$B859, "=Nacional")</f>
        <v>14.568</v>
      </c>
      <c r="U16" s="7">
        <f>SUMIFS(Concentrado!V$2:V859,Concentrado!$A$2:$A859,"="&amp;$A16,Concentrado!$B$2:$B859, "=Nacional")</f>
        <v>17.8</v>
      </c>
      <c r="V16" s="7">
        <f>SUMIFS(Concentrado!W$2:W859,Concentrado!$A$2:$A859,"="&amp;$A16,Concentrado!$B$2:$B859, "=Nacional")</f>
        <v>16.219000000000001</v>
      </c>
      <c r="W16" s="7">
        <f>SUMIFS(Concentrado!X$2:X859,Concentrado!$A$2:$A859,"="&amp;$A16,Concentrado!$B$2:$B859, "=Nacional")</f>
        <v>39.645000000000003</v>
      </c>
      <c r="X16" s="7">
        <f>SUMIFS(Concentrado!Y$2:Y859,Concentrado!$A$2:$A859,"="&amp;$A16,Concentrado!$B$2:$B859, "=Nacional")</f>
        <v>4.5599999999999996</v>
      </c>
      <c r="Y16" s="7">
        <f>SUMIFS(Concentrado!Z$2:Z859,Concentrado!$A$2:$A859,"="&amp;$A16,Concentrado!$B$2:$B859, "=Nacional")</f>
        <v>21.905999999999999</v>
      </c>
      <c r="Z16" s="7">
        <f>SUMIFS(Concentrado!AA$2:AA859,Concentrado!$A$2:$A859,"="&amp;$A16,Concentrado!$B$2:$B859, "=Nacional")</f>
        <v>71.191000000000003</v>
      </c>
      <c r="AA16" s="7">
        <f>SUMIFS(Concentrado!AB$2:AB859,Concentrado!$A$2:$A859,"="&amp;$A16,Concentrado!$B$2:$B859, "=Nacional")</f>
        <v>54.258000000000003</v>
      </c>
      <c r="AB16" s="7">
        <f>SUMIFS(Concentrado!AC$2:AC859,Concentrado!$A$2:$A859,"="&amp;$A16,Concentrado!$B$2:$B859, "=Nacional")</f>
        <v>62.55</v>
      </c>
      <c r="AC16" s="7">
        <f>SUMIFS(Concentrado!AD$2:AD859,Concentrado!$A$2:$A859,"="&amp;$A16,Concentrado!$B$2:$B859, "=Nacional")</f>
        <v>411.53</v>
      </c>
      <c r="AD16" s="7">
        <f>SUMIFS(Concentrado!AE$2:AE859,Concentrado!$A$2:$A859,"="&amp;$A16,Concentrado!$B$2:$B859, "=Nacional")</f>
        <v>358.55700000000002</v>
      </c>
      <c r="AE16" s="7">
        <f>SUMIFS(Concentrado!AF$2:AF859,Concentrado!$A$2:$A859,"="&amp;$A16,Concentrado!$B$2:$B859, "=Nacional")</f>
        <v>384.54399999999998</v>
      </c>
      <c r="AF16" s="7">
        <f>SUMIFS(Concentrado!AG$2:AG859,Concentrado!$A$2:$A859,"="&amp;$A16,Concentrado!$B$2:$B859, "=Nacional")</f>
        <v>10.23</v>
      </c>
      <c r="AG16" s="7">
        <f>SUMIFS(Concentrado!AH$2:AH859,Concentrado!$A$2:$A859,"="&amp;$A16,Concentrado!$B$2:$B859, "=Nacional")</f>
        <v>9.0326413114715596</v>
      </c>
      <c r="AH16" s="7">
        <f>SUMIFS(Concentrado!AI$2:AI859,Concentrado!$A$2:$A859,"="&amp;$A16,Concentrado!$B$2:$B859, "=Nacional")</f>
        <v>2.7653263183327601</v>
      </c>
      <c r="AI16" s="7">
        <f>SUMIFS(Concentrado!AJ$2:AJ859,Concentrado!$A$2:$A859,"="&amp;$A16,Concentrado!$B$2:$B859, "=Nacional")</f>
        <v>5.8916983519165003</v>
      </c>
      <c r="AJ16" s="7">
        <f>SUMIFS(Concentrado!AK$2:AK859,Concentrado!$A$2:$A859,"="&amp;$A16,Concentrado!$B$2:$B859, "=Nacional")</f>
        <v>7.7229999999999999</v>
      </c>
      <c r="AK16" s="7">
        <f>SUMIFS(Concentrado!AL$2:AL859,Concentrado!$A$2:$A859,"="&amp;$A16,Concentrado!$B$2:$B859, "=Nacional")</f>
        <v>1.784</v>
      </c>
      <c r="AL16" s="7">
        <f>SUMIFS(Concentrado!AM$2:AM859,Concentrado!$A$2:$A859,"="&amp;$A16,Concentrado!$B$2:$B859, "=Nacional")</f>
        <v>4.6920000000000002</v>
      </c>
      <c r="AM16" s="7">
        <f>SUMIFS(Concentrado!AN$2:AN859,Concentrado!$A$2:$A859,"="&amp;$A16,Concentrado!$B$2:$B859, "=Nacional")</f>
        <v>60.488999999999997</v>
      </c>
      <c r="AN16" s="7">
        <f>SUMIFS(Concentrado!AO$2:AO859,Concentrado!$A$2:$A859,"="&amp;$A16,Concentrado!$B$2:$B859, "=Nacional")</f>
        <v>46.976999999999997</v>
      </c>
      <c r="AO16" s="7">
        <f>SUMIFS(Concentrado!AP$2:AP859,Concentrado!$A$2:$A859,"="&amp;$A16,Concentrado!$B$2:$B859, "=Nacional")</f>
        <v>53.646999999999998</v>
      </c>
      <c r="AP16" s="7">
        <f>SUMIFS(Concentrado!AQ$2:AQ859,Concentrado!$A$2:$A859,"="&amp;$A16,Concentrado!$B$2:$B859, "=Nacional")</f>
        <v>2.9249999999999998</v>
      </c>
      <c r="AQ16" s="7">
        <f>SUMIFS(Concentrado!AR$2:AR859,Concentrado!$A$2:$A859,"="&amp;$A16,Concentrado!$B$2:$B859, "=Nacional")</f>
        <v>1.212</v>
      </c>
      <c r="AR16" s="7">
        <f>SUMIFS(Concentrado!AS$2:AS859,Concentrado!$A$2:$A859,"="&amp;$A16,Concentrado!$B$2:$B859, "=Nacional")</f>
        <v>2.0499999999999998</v>
      </c>
      <c r="AS16" s="7">
        <f>SUMIFS(Concentrado!AT$2:AT859,Concentrado!$A$2:$A859,"="&amp;$A16,Concentrado!$B$2:$B859, "=Nacional")</f>
        <v>7.0090000000000003</v>
      </c>
      <c r="AT16" s="7">
        <f>SUMIFS(Concentrado!AU$2:AU859,Concentrado!$A$2:$A859,"="&amp;$A16,Concentrado!$B$2:$B859, "=Nacional")</f>
        <v>1.5289999999999999</v>
      </c>
      <c r="AU16" s="7">
        <f>SUMIFS(Concentrado!AV$2:AV859,Concentrado!$A$2:$A859,"="&amp;$A16,Concentrado!$B$2:$B859, "=Nacional")</f>
        <v>4.2110000000000003</v>
      </c>
      <c r="AV16" s="7">
        <f>SUMIFS(Concentrado!AW$2:AW859,Concentrado!$A$2:$A859,"="&amp;$A16,Concentrado!$B$2:$B859, "=Nacional")</f>
        <v>584.61800000000005</v>
      </c>
      <c r="AW16" s="7">
        <f>SUMIFS(Concentrado!AX$2:AX859,Concentrado!$A$2:$A859,"="&amp;$A16,Concentrado!$B$2:$B859, "=Nacional")</f>
        <v>436.24900000000002</v>
      </c>
      <c r="AX16" s="7">
        <f>SUMIFS(Concentrado!AY$2:AY859,Concentrado!$A$2:$A859,"="&amp;$A16,Concentrado!$B$2:$B859, "=Nacional")</f>
        <v>509.28</v>
      </c>
      <c r="AY16" s="7">
        <f>SUMIFS(Concentrado!AZ$2:AZ859,Concentrado!$A$2:$A859,"="&amp;$A16,Concentrado!$B$2:$B859, "=Nacional")</f>
        <v>5.8460000000000001</v>
      </c>
      <c r="AZ16" s="7">
        <f>SUMIFS(Concentrado!BA$2:BA859,Concentrado!$A$2:$A859,"="&amp;$A16,Concentrado!$B$2:$B859, "=Nacional")</f>
        <v>4.3620000000000001</v>
      </c>
      <c r="BA16" s="7">
        <f>SUMIFS(Concentrado!BB$2:BB859,Concentrado!$A$2:$A859,"="&amp;$A16,Concentrado!$B$2:$B859, "=Nacional")</f>
        <v>5.093</v>
      </c>
      <c r="BB16" s="7">
        <f>SUMIFS(Concentrado!BC$2:BC859,Concentrado!$A$2:$A859,"="&amp;$A16,Concentrado!$B$2:$B859, "=Nacional")</f>
        <v>19.977</v>
      </c>
      <c r="BC16" s="7">
        <f>SUMIFS(Concentrado!BD$2:BD859,Concentrado!$A$2:$A859,"="&amp;$A16,Concentrado!$B$2:$B859, "=Nacional")</f>
        <v>8.3949999999999996</v>
      </c>
      <c r="BD16" s="7">
        <f>SUMIFS(Concentrado!BE$2:BE859,Concentrado!$A$2:$A859,"="&amp;$A16,Concentrado!$B$2:$B859, "=Nacional")</f>
        <v>14.374000000000001</v>
      </c>
      <c r="BE16" s="7">
        <f>SUMIFS(Concentrado!BF$2:BF859,Concentrado!$A$2:$A859,"="&amp;$A16,Concentrado!$B$2:$B859, "=Nacional")</f>
        <v>16.803000000000001</v>
      </c>
      <c r="BF16" s="7">
        <f>SUMIFS(Concentrado!BG$2:BG859,Concentrado!$A$2:$A859,"="&amp;$A16,Concentrado!$B$2:$B859, "=Nacional")</f>
        <v>42.069000000000003</v>
      </c>
      <c r="BG16" s="7">
        <f>SUMIFS(Concentrado!BH$2:BH859,Concentrado!$A$2:$A859,"="&amp;$A16,Concentrado!$B$2:$B859, "=Nacional")</f>
        <v>7.955406951011625</v>
      </c>
    </row>
    <row r="17" spans="1:59" x14ac:dyDescent="0.25">
      <c r="A17" s="5">
        <v>2013</v>
      </c>
      <c r="B17" s="7">
        <f>SUMIFS(Concentrado!C$2:C859,Concentrado!$A$2:$A859,"="&amp;$A17,Concentrado!$B$2:$B859, "=Nacional")</f>
        <v>15.827</v>
      </c>
      <c r="C17" s="7">
        <f>SUMIFS(Concentrado!D$2:D859,Concentrado!$A$2:$A859,"="&amp;$A17,Concentrado!$B$2:$B859, "=Nacional")</f>
        <v>3.867</v>
      </c>
      <c r="D17" s="7">
        <f>SUMIFS(Concentrado!E$2:E859,Concentrado!$A$2:$A859,"="&amp;$A17,Concentrado!$B$2:$B859, "=Nacional")</f>
        <v>9.7249999999999996</v>
      </c>
      <c r="E17" s="7">
        <f>SUMIFS(Concentrado!F$2:F859,Concentrado!$A$2:$A859,"="&amp;$A17,Concentrado!$B$2:$B859, "=Nacional")</f>
        <v>11.763999999999999</v>
      </c>
      <c r="F17" s="7">
        <f>SUMIFS(Concentrado!G$2:G859,Concentrado!$A$2:$A859,"="&amp;$A17,Concentrado!$B$2:$B859, "=Nacional")</f>
        <v>16.811</v>
      </c>
      <c r="G17" s="7">
        <f>SUMIFS(Concentrado!H$2:H859,Concentrado!$A$2:$A859,"="&amp;$A17,Concentrado!$B$2:$B859, "=Nacional")</f>
        <v>4.6760000000000002</v>
      </c>
      <c r="H17" s="7">
        <f>SUMIFS(Concentrado!I$2:I859,Concentrado!$A$2:$A859,"="&amp;$A17,Concentrado!$B$2:$B859, "=Nacional")</f>
        <v>4.0090000000000003</v>
      </c>
      <c r="I17" s="7">
        <f>SUMIFS(Concentrado!J$2:J859,Concentrado!$A$2:$A859,"="&amp;$A17,Concentrado!$B$2:$B859, "=Nacional")</f>
        <v>4.335</v>
      </c>
      <c r="J17" s="7">
        <f>SUMIFS(Concentrado!K$2:K859,Concentrado!$A$2:$A859,"="&amp;$A17,Concentrado!$B$2:$B859, "=Nacional")</f>
        <v>7.28</v>
      </c>
      <c r="K17" s="7">
        <f>SUMIFS(Concentrado!L$2:L859,Concentrado!$A$2:$A859,"="&amp;$A17,Concentrado!$B$2:$B859, "=Nacional")</f>
        <v>4.0289999999999999</v>
      </c>
      <c r="L17" s="7">
        <f>SUMIFS(Concentrado!M$2:M859,Concentrado!$A$2:$A859,"="&amp;$A17,Concentrado!$B$2:$B859, "=Nacional")</f>
        <v>5.6210000000000004</v>
      </c>
      <c r="M17" s="7">
        <f>SUMIFS(Concentrado!N$2:N859,Concentrado!$A$2:$A859,"="&amp;$A17,Concentrado!$B$2:$B859, "=Nacional")</f>
        <v>45.210999999999999</v>
      </c>
      <c r="N17" s="7">
        <f>SUMIFS(Concentrado!O$2:O859,Concentrado!$A$2:$A859,"="&amp;$A17,Concentrado!$B$2:$B859, "=Nacional")</f>
        <v>95.924999999999997</v>
      </c>
      <c r="O17" s="7">
        <f>SUMIFS(Concentrado!P$2:P859,Concentrado!$A$2:$A859,"="&amp;$A17,Concentrado!$B$2:$B859, "=Nacional")</f>
        <v>20.895</v>
      </c>
      <c r="P17" s="7">
        <f>SUMIFS(Concentrado!Q$2:Q859,Concentrado!$A$2:$A859,"="&amp;$A17,Concentrado!$B$2:$B859, "=Nacional")</f>
        <v>57.808999999999997</v>
      </c>
      <c r="Q17" s="7">
        <f>SUMIFS(Concentrado!R$2:R859,Concentrado!$A$2:$A859,"="&amp;$A17,Concentrado!$B$2:$B859, "=Nacional")</f>
        <v>74.075999999999993</v>
      </c>
      <c r="R17" s="7">
        <f>SUMIFS(Concentrado!S$2:S859,Concentrado!$A$2:$A859,"="&amp;$A17,Concentrado!$B$2:$B859, "=Nacional")</f>
        <v>75.408000000000001</v>
      </c>
      <c r="S17" s="7">
        <f>SUMIFS(Concentrado!T$2:T859,Concentrado!$A$2:$A859,"="&amp;$A17,Concentrado!$B$2:$B859, "=Nacional")</f>
        <v>74.757999999999996</v>
      </c>
      <c r="T17" s="7">
        <f>SUMIFS(Concentrado!U$2:U859,Concentrado!$A$2:$A859,"="&amp;$A17,Concentrado!$B$2:$B859, "=Nacional")</f>
        <v>14.863</v>
      </c>
      <c r="U17" s="7">
        <f>SUMIFS(Concentrado!V$2:V859,Concentrado!$A$2:$A859,"="&amp;$A17,Concentrado!$B$2:$B859, "=Nacional")</f>
        <v>18.295000000000002</v>
      </c>
      <c r="V17" s="7">
        <f>SUMIFS(Concentrado!W$2:W859,Concentrado!$A$2:$A859,"="&amp;$A17,Concentrado!$B$2:$B859, "=Nacional")</f>
        <v>16.616</v>
      </c>
      <c r="W17" s="7">
        <f>SUMIFS(Concentrado!X$2:X859,Concentrado!$A$2:$A859,"="&amp;$A17,Concentrado!$B$2:$B859, "=Nacional")</f>
        <v>34.526000000000003</v>
      </c>
      <c r="X17" s="7">
        <f>SUMIFS(Concentrado!Y$2:Y859,Concentrado!$A$2:$A859,"="&amp;$A17,Concentrado!$B$2:$B859, "=Nacional")</f>
        <v>4.32</v>
      </c>
      <c r="Y17" s="7">
        <f>SUMIFS(Concentrado!Z$2:Z859,Concentrado!$A$2:$A859,"="&amp;$A17,Concentrado!$B$2:$B859, "=Nacional")</f>
        <v>19.212</v>
      </c>
      <c r="Z17" s="7">
        <f>SUMIFS(Concentrado!AA$2:AA859,Concentrado!$A$2:$A859,"="&amp;$A17,Concentrado!$B$2:$B859, "=Nacional")</f>
        <v>75.768000000000001</v>
      </c>
      <c r="AA17" s="7">
        <f>SUMIFS(Concentrado!AB$2:AB859,Concentrado!$A$2:$A859,"="&amp;$A17,Concentrado!$B$2:$B859, "=Nacional")</f>
        <v>57.341000000000001</v>
      </c>
      <c r="AB17" s="7">
        <f>SUMIFS(Concentrado!AC$2:AC859,Concentrado!$A$2:$A859,"="&amp;$A17,Concentrado!$B$2:$B859, "=Nacional")</f>
        <v>66.366</v>
      </c>
      <c r="AC17" s="7">
        <f>SUMIFS(Concentrado!AD$2:AD859,Concentrado!$A$2:$A859,"="&amp;$A17,Concentrado!$B$2:$B859, "=Nacional")</f>
        <v>426.78699999999998</v>
      </c>
      <c r="AD17" s="7">
        <f>SUMIFS(Concentrado!AE$2:AE859,Concentrado!$A$2:$A859,"="&amp;$A17,Concentrado!$B$2:$B859, "=Nacional")</f>
        <v>372.125</v>
      </c>
      <c r="AE17" s="7">
        <f>SUMIFS(Concentrado!AF$2:AF859,Concentrado!$A$2:$A859,"="&amp;$A17,Concentrado!$B$2:$B859, "=Nacional")</f>
        <v>398.92399999999998</v>
      </c>
      <c r="AF17" s="7">
        <f>SUMIFS(Concentrado!AG$2:AG859,Concentrado!$A$2:$A859,"="&amp;$A17,Concentrado!$B$2:$B859, "=Nacional")</f>
        <v>10.288</v>
      </c>
      <c r="AG17" s="7">
        <f>SUMIFS(Concentrado!AH$2:AH859,Concentrado!$A$2:$A859,"="&amp;$A17,Concentrado!$B$2:$B859, "=Nacional")</f>
        <v>9.0031838531989905</v>
      </c>
      <c r="AH17" s="7">
        <f>SUMIFS(Concentrado!AI$2:AI859,Concentrado!$A$2:$A859,"="&amp;$A17,Concentrado!$B$2:$B859, "=Nacional")</f>
        <v>2.6862216329200401</v>
      </c>
      <c r="AI17" s="7">
        <f>SUMIFS(Concentrado!AJ$2:AJ859,Concentrado!$A$2:$A859,"="&amp;$A17,Concentrado!$B$2:$B859, "=Nacional")</f>
        <v>5.8440606852171397</v>
      </c>
      <c r="AJ17" s="7">
        <f>SUMIFS(Concentrado!AK$2:AK859,Concentrado!$A$2:$A859,"="&amp;$A17,Concentrado!$B$2:$B859, "=Nacional")</f>
        <v>8.2230000000000008</v>
      </c>
      <c r="AK17" s="7">
        <f>SUMIFS(Concentrado!AL$2:AL859,Concentrado!$A$2:$A859,"="&amp;$A17,Concentrado!$B$2:$B859, "=Nacional")</f>
        <v>1.76</v>
      </c>
      <c r="AL17" s="7">
        <f>SUMIFS(Concentrado!AM$2:AM859,Concentrado!$A$2:$A859,"="&amp;$A17,Concentrado!$B$2:$B859, "=Nacional")</f>
        <v>4.9240000000000004</v>
      </c>
      <c r="AM17" s="7">
        <f>SUMIFS(Concentrado!AN$2:AN859,Concentrado!$A$2:$A859,"="&amp;$A17,Concentrado!$B$2:$B859, "=Nacional")</f>
        <v>61.314</v>
      </c>
      <c r="AN17" s="7">
        <f>SUMIFS(Concentrado!AO$2:AO859,Concentrado!$A$2:$A859,"="&amp;$A17,Concentrado!$B$2:$B859, "=Nacional")</f>
        <v>48.170999999999999</v>
      </c>
      <c r="AO17" s="7">
        <f>SUMIFS(Concentrado!AP$2:AP859,Concentrado!$A$2:$A859,"="&amp;$A17,Concentrado!$B$2:$B859, "=Nacional")</f>
        <v>54.646000000000001</v>
      </c>
      <c r="AP17" s="7">
        <f>SUMIFS(Concentrado!AQ$2:AQ859,Concentrado!$A$2:$A859,"="&amp;$A17,Concentrado!$B$2:$B859, "=Nacional")</f>
        <v>3.044</v>
      </c>
      <c r="AQ17" s="7">
        <f>SUMIFS(Concentrado!AR$2:AR859,Concentrado!$A$2:$A859,"="&amp;$A17,Concentrado!$B$2:$B859, "=Nacional")</f>
        <v>1.246</v>
      </c>
      <c r="AR17" s="7">
        <f>SUMIFS(Concentrado!AS$2:AS859,Concentrado!$A$2:$A859,"="&amp;$A17,Concentrado!$B$2:$B859, "=Nacional")</f>
        <v>2.125</v>
      </c>
      <c r="AS17" s="7">
        <f>SUMIFS(Concentrado!AT$2:AT859,Concentrado!$A$2:$A859,"="&amp;$A17,Concentrado!$B$2:$B859, "=Nacional")</f>
        <v>7.0069999999999997</v>
      </c>
      <c r="AT17" s="7">
        <f>SUMIFS(Concentrado!AU$2:AU859,Concentrado!$A$2:$A859,"="&amp;$A17,Concentrado!$B$2:$B859, "=Nacional")</f>
        <v>1.4319999999999999</v>
      </c>
      <c r="AU17" s="7">
        <f>SUMIFS(Concentrado!AV$2:AV859,Concentrado!$A$2:$A859,"="&amp;$A17,Concentrado!$B$2:$B859, "=Nacional")</f>
        <v>4.16</v>
      </c>
      <c r="AV17" s="7">
        <f>SUMIFS(Concentrado!AW$2:AW859,Concentrado!$A$2:$A859,"="&amp;$A17,Concentrado!$B$2:$B859, "=Nacional")</f>
        <v>593.36199999999997</v>
      </c>
      <c r="AW17" s="7">
        <f>SUMIFS(Concentrado!AX$2:AX859,Concentrado!$A$2:$A859,"="&amp;$A17,Concentrado!$B$2:$B859, "=Nacional")</f>
        <v>450.04899999999998</v>
      </c>
      <c r="AX17" s="7">
        <f>SUMIFS(Concentrado!AY$2:AY859,Concentrado!$A$2:$A859,"="&amp;$A17,Concentrado!$B$2:$B859, "=Nacional")</f>
        <v>520.49099999999999</v>
      </c>
      <c r="AY17" s="7">
        <f>SUMIFS(Concentrado!AZ$2:AZ859,Concentrado!$A$2:$A859,"="&amp;$A17,Concentrado!$B$2:$B859, "=Nacional")</f>
        <v>5.9340000000000002</v>
      </c>
      <c r="AZ17" s="7">
        <f>SUMIFS(Concentrado!BA$2:BA859,Concentrado!$A$2:$A859,"="&amp;$A17,Concentrado!$B$2:$B859, "=Nacional")</f>
        <v>4.5</v>
      </c>
      <c r="BA17" s="7">
        <f>SUMIFS(Concentrado!BB$2:BB859,Concentrado!$A$2:$A859,"="&amp;$A17,Concentrado!$B$2:$B859, "=Nacional")</f>
        <v>5.2050000000000001</v>
      </c>
      <c r="BB17" s="7">
        <f>SUMIFS(Concentrado!BC$2:BC859,Concentrado!$A$2:$A859,"="&amp;$A17,Concentrado!$B$2:$B859, "=Nacional")</f>
        <v>21.02</v>
      </c>
      <c r="BC17" s="7">
        <f>SUMIFS(Concentrado!BD$2:BD859,Concentrado!$A$2:$A859,"="&amp;$A17,Concentrado!$B$2:$B859, "=Nacional")</f>
        <v>9.3970000000000002</v>
      </c>
      <c r="BD17" s="7">
        <f>SUMIFS(Concentrado!BE$2:BE859,Concentrado!$A$2:$A859,"="&amp;$A17,Concentrado!$B$2:$B859, "=Nacional")</f>
        <v>14.061999999999999</v>
      </c>
      <c r="BE17" s="7">
        <f>SUMIFS(Concentrado!BF$2:BF859,Concentrado!$A$2:$A859,"="&amp;$A17,Concentrado!$B$2:$B859, "=Nacional")</f>
        <v>16.515999999999998</v>
      </c>
      <c r="BF17" s="7">
        <f>SUMIFS(Concentrado!BG$2:BG859,Concentrado!$A$2:$A859,"="&amp;$A17,Concentrado!$B$2:$B859, "=Nacional")</f>
        <v>38.084000000000003</v>
      </c>
      <c r="BG17" s="7">
        <f>SUMIFS(Concentrado!BH$2:BH859,Concentrado!$A$2:$A859,"="&amp;$A17,Concentrado!$B$2:$B859, "=Nacional")</f>
        <v>7.4062901271728663</v>
      </c>
    </row>
    <row r="18" spans="1:59" x14ac:dyDescent="0.25">
      <c r="A18" s="5">
        <v>2014</v>
      </c>
      <c r="B18" s="7">
        <f>SUMIFS(Concentrado!C$2:C859,Concentrado!$A$2:$A859,"="&amp;$A18,Concentrado!$B$2:$B859, "=Nacional")</f>
        <v>15.667999999999999</v>
      </c>
      <c r="C18" s="7">
        <f>SUMIFS(Concentrado!D$2:D859,Concentrado!$A$2:$A859,"="&amp;$A18,Concentrado!$B$2:$B859, "=Nacional")</f>
        <v>3.9409999999999998</v>
      </c>
      <c r="D18" s="7">
        <f>SUMIFS(Concentrado!E$2:E859,Concentrado!$A$2:$A859,"="&amp;$A18,Concentrado!$B$2:$B859, "=Nacional")</f>
        <v>9.69</v>
      </c>
      <c r="E18" s="7">
        <f>SUMIFS(Concentrado!F$2:F859,Concentrado!$A$2:$A859,"="&amp;$A18,Concentrado!$B$2:$B859, "=Nacional")</f>
        <v>12.058999999999999</v>
      </c>
      <c r="F18" s="7">
        <f>SUMIFS(Concentrado!G$2:G859,Concentrado!$A$2:$A859,"="&amp;$A18,Concentrado!$B$2:$B859, "=Nacional")</f>
        <v>17.762</v>
      </c>
      <c r="G18" s="7">
        <f>SUMIFS(Concentrado!H$2:H859,Concentrado!$A$2:$A859,"="&amp;$A18,Concentrado!$B$2:$B859, "=Nacional")</f>
        <v>4.7759999999999998</v>
      </c>
      <c r="H18" s="7">
        <f>SUMIFS(Concentrado!I$2:I859,Concentrado!$A$2:$A859,"="&amp;$A18,Concentrado!$B$2:$B859, "=Nacional")</f>
        <v>4.1580000000000004</v>
      </c>
      <c r="I18" s="7">
        <f>SUMIFS(Concentrado!J$2:J859,Concentrado!$A$2:$A859,"="&amp;$A18,Concentrado!$B$2:$B859, "=Nacional")</f>
        <v>4.46</v>
      </c>
      <c r="J18" s="7">
        <f>SUMIFS(Concentrado!K$2:K859,Concentrado!$A$2:$A859,"="&amp;$A18,Concentrado!$B$2:$B859, "=Nacional")</f>
        <v>7.2050000000000001</v>
      </c>
      <c r="K18" s="7">
        <f>SUMIFS(Concentrado!L$2:L859,Concentrado!$A$2:$A859,"="&amp;$A18,Concentrado!$B$2:$B859, "=Nacional")</f>
        <v>4.0449999999999999</v>
      </c>
      <c r="L18" s="7">
        <f>SUMIFS(Concentrado!M$2:M859,Concentrado!$A$2:$A859,"="&amp;$A18,Concentrado!$B$2:$B859, "=Nacional")</f>
        <v>5.5910000000000002</v>
      </c>
      <c r="M18" s="7">
        <f>SUMIFS(Concentrado!N$2:N859,Concentrado!$A$2:$A859,"="&amp;$A18,Concentrado!$B$2:$B859, "=Nacional")</f>
        <v>45.664000000000001</v>
      </c>
      <c r="N18" s="7">
        <f>SUMIFS(Concentrado!O$2:O859,Concentrado!$A$2:$A859,"="&amp;$A18,Concentrado!$B$2:$B859, "=Nacional")</f>
        <v>89.807000000000002</v>
      </c>
      <c r="O18" s="7">
        <f>SUMIFS(Concentrado!P$2:P859,Concentrado!$A$2:$A859,"="&amp;$A18,Concentrado!$B$2:$B859, "=Nacional")</f>
        <v>20.812000000000001</v>
      </c>
      <c r="P18" s="7">
        <f>SUMIFS(Concentrado!Q$2:Q859,Concentrado!$A$2:$A859,"="&amp;$A18,Concentrado!$B$2:$B859, "=Nacional")</f>
        <v>54.722000000000001</v>
      </c>
      <c r="Q18" s="7">
        <f>SUMIFS(Concentrado!R$2:R859,Concentrado!$A$2:$A859,"="&amp;$A18,Concentrado!$B$2:$B859, "=Nacional")</f>
        <v>77.201999999999998</v>
      </c>
      <c r="R18" s="7">
        <f>SUMIFS(Concentrado!S$2:S859,Concentrado!$A$2:$A859,"="&amp;$A18,Concentrado!$B$2:$B859, "=Nacional")</f>
        <v>78.025999999999996</v>
      </c>
      <c r="S18" s="7">
        <f>SUMIFS(Concentrado!T$2:T859,Concentrado!$A$2:$A859,"="&amp;$A18,Concentrado!$B$2:$B859, "=Nacional")</f>
        <v>77.623000000000005</v>
      </c>
      <c r="T18" s="7">
        <f>SUMIFS(Concentrado!U$2:U859,Concentrado!$A$2:$A859,"="&amp;$A18,Concentrado!$B$2:$B859, "=Nacional")</f>
        <v>16.832000000000001</v>
      </c>
      <c r="U18" s="7">
        <f>SUMIFS(Concentrado!V$2:V859,Concentrado!$A$2:$A859,"="&amp;$A18,Concentrado!$B$2:$B859, "=Nacional")</f>
        <v>20.306999999999999</v>
      </c>
      <c r="V18" s="7">
        <f>SUMIFS(Concentrado!W$2:W859,Concentrado!$A$2:$A859,"="&amp;$A18,Concentrado!$B$2:$B859, "=Nacional")</f>
        <v>18.606999999999999</v>
      </c>
      <c r="W18" s="7">
        <f>SUMIFS(Concentrado!X$2:X859,Concentrado!$A$2:$A859,"="&amp;$A18,Concentrado!$B$2:$B859, "=Nacional")</f>
        <v>29.411999999999999</v>
      </c>
      <c r="X18" s="7">
        <f>SUMIFS(Concentrado!Y$2:Y859,Concentrado!$A$2:$A859,"="&amp;$A18,Concentrado!$B$2:$B859, "=Nacional")</f>
        <v>3.8860000000000001</v>
      </c>
      <c r="Y18" s="7">
        <f>SUMIFS(Concentrado!Z$2:Z859,Concentrado!$A$2:$A859,"="&amp;$A18,Concentrado!$B$2:$B859, "=Nacional")</f>
        <v>16.46</v>
      </c>
      <c r="Z18" s="7">
        <f>SUMIFS(Concentrado!AA$2:AA859,Concentrado!$A$2:$A859,"="&amp;$A18,Concentrado!$B$2:$B859, "=Nacional")</f>
        <v>77.679000000000002</v>
      </c>
      <c r="AA18" s="7">
        <f>SUMIFS(Concentrado!AB$2:AB859,Concentrado!$A$2:$A859,"="&amp;$A18,Concentrado!$B$2:$B859, "=Nacional")</f>
        <v>58.423999999999999</v>
      </c>
      <c r="AB18" s="7">
        <f>SUMIFS(Concentrado!AC$2:AC859,Concentrado!$A$2:$A859,"="&amp;$A18,Concentrado!$B$2:$B859, "=Nacional")</f>
        <v>67.847999999999999</v>
      </c>
      <c r="AC18" s="7">
        <f>SUMIFS(Concentrado!AD$2:AD859,Concentrado!$A$2:$A859,"="&amp;$A18,Concentrado!$B$2:$B859, "=Nacional")</f>
        <v>433.49400000000003</v>
      </c>
      <c r="AD18" s="7">
        <f>SUMIFS(Concentrado!AE$2:AE859,Concentrado!$A$2:$A859,"="&amp;$A18,Concentrado!$B$2:$B859, "=Nacional")</f>
        <v>378.70699999999999</v>
      </c>
      <c r="AE18" s="7">
        <f>SUMIFS(Concentrado!AF$2:AF859,Concentrado!$A$2:$A859,"="&amp;$A18,Concentrado!$B$2:$B859, "=Nacional")</f>
        <v>405.55900000000003</v>
      </c>
      <c r="AF18" s="7">
        <f>SUMIFS(Concentrado!AG$2:AG859,Concentrado!$A$2:$A859,"="&amp;$A18,Concentrado!$B$2:$B859, "=Nacional")</f>
        <v>10.622999999999999</v>
      </c>
      <c r="AG18" s="7">
        <f>SUMIFS(Concentrado!AH$2:AH859,Concentrado!$A$2:$A859,"="&amp;$A18,Concentrado!$B$2:$B859, "=Nacional")</f>
        <v>9.4528270540542003</v>
      </c>
      <c r="AH18" s="7">
        <f>SUMIFS(Concentrado!AI$2:AI859,Concentrado!$A$2:$A859,"="&amp;$A18,Concentrado!$B$2:$B859, "=Nacional")</f>
        <v>3.0600609848425999</v>
      </c>
      <c r="AI18" s="7">
        <f>SUMIFS(Concentrado!AJ$2:AJ859,Concentrado!$A$2:$A859,"="&amp;$A18,Concentrado!$B$2:$B859, "=Nacional")</f>
        <v>6.26161695467807</v>
      </c>
      <c r="AJ18" s="7">
        <f>SUMIFS(Concentrado!AK$2:AK859,Concentrado!$A$2:$A859,"="&amp;$A18,Concentrado!$B$2:$B859, "=Nacional")</f>
        <v>8.5449999999999999</v>
      </c>
      <c r="AK18" s="7">
        <f>SUMIFS(Concentrado!AL$2:AL859,Concentrado!$A$2:$A859,"="&amp;$A18,Concentrado!$B$2:$B859, "=Nacional")</f>
        <v>2.0299999999999998</v>
      </c>
      <c r="AL18" s="7">
        <f>SUMIFS(Concentrado!AM$2:AM859,Concentrado!$A$2:$A859,"="&amp;$A18,Concentrado!$B$2:$B859, "=Nacional")</f>
        <v>5.2190000000000003</v>
      </c>
      <c r="AM18" s="7">
        <f>SUMIFS(Concentrado!AN$2:AN859,Concentrado!$A$2:$A859,"="&amp;$A18,Concentrado!$B$2:$B859, "=Nacional")</f>
        <v>60.582000000000001</v>
      </c>
      <c r="AN18" s="7">
        <f>SUMIFS(Concentrado!AO$2:AO859,Concentrado!$A$2:$A859,"="&amp;$A18,Concentrado!$B$2:$B859, "=Nacional")</f>
        <v>46.722999999999999</v>
      </c>
      <c r="AO18" s="7">
        <f>SUMIFS(Concentrado!AP$2:AP859,Concentrado!$A$2:$A859,"="&amp;$A18,Concentrado!$B$2:$B859, "=Nacional")</f>
        <v>53.567999999999998</v>
      </c>
      <c r="AP18" s="7">
        <f>SUMIFS(Concentrado!AQ$2:AQ859,Concentrado!$A$2:$A859,"="&amp;$A18,Concentrado!$B$2:$B859, "=Nacional")</f>
        <v>2.7229999999999999</v>
      </c>
      <c r="AQ18" s="7">
        <f>SUMIFS(Concentrado!AR$2:AR859,Concentrado!$A$2:$A859,"="&amp;$A18,Concentrado!$B$2:$B859, "=Nacional")</f>
        <v>1.1679999999999999</v>
      </c>
      <c r="AR18" s="7">
        <f>SUMIFS(Concentrado!AS$2:AS859,Concentrado!$A$2:$A859,"="&amp;$A18,Concentrado!$B$2:$B859, "=Nacional")</f>
        <v>1.93</v>
      </c>
      <c r="AS18" s="7">
        <f>SUMIFS(Concentrado!AT$2:AT859,Concentrado!$A$2:$A859,"="&amp;$A18,Concentrado!$B$2:$B859, "=Nacional")</f>
        <v>6.5650000000000004</v>
      </c>
      <c r="AT18" s="7">
        <f>SUMIFS(Concentrado!AU$2:AU859,Concentrado!$A$2:$A859,"="&amp;$A18,Concentrado!$B$2:$B859, "=Nacional")</f>
        <v>1.4850000000000001</v>
      </c>
      <c r="AU18" s="7">
        <f>SUMIFS(Concentrado!AV$2:AV859,Concentrado!$A$2:$A859,"="&amp;$A18,Concentrado!$B$2:$B859, "=Nacional")</f>
        <v>3.9710000000000001</v>
      </c>
      <c r="AV18" s="7">
        <f>SUMIFS(Concentrado!AW$2:AW859,Concentrado!$A$2:$A859,"="&amp;$A18,Concentrado!$B$2:$B859, "=Nacional")</f>
        <v>593.02099999999996</v>
      </c>
      <c r="AW18" s="7">
        <f>SUMIFS(Concentrado!AX$2:AX859,Concentrado!$A$2:$A859,"="&amp;$A18,Concentrado!$B$2:$B859, "=Nacional")</f>
        <v>454.565</v>
      </c>
      <c r="AX18" s="7">
        <f>SUMIFS(Concentrado!AY$2:AY859,Concentrado!$A$2:$A859,"="&amp;$A18,Concentrado!$B$2:$B859, "=Nacional")</f>
        <v>522.58900000000006</v>
      </c>
      <c r="AY18" s="7">
        <f>SUMIFS(Concentrado!AZ$2:AZ859,Concentrado!$A$2:$A859,"="&amp;$A18,Concentrado!$B$2:$B859, "=Nacional")</f>
        <v>5.93</v>
      </c>
      <c r="AZ18" s="7">
        <f>SUMIFS(Concentrado!BA$2:BA859,Concentrado!$A$2:$A859,"="&amp;$A18,Concentrado!$B$2:$B859, "=Nacional")</f>
        <v>4.5460000000000003</v>
      </c>
      <c r="BA18" s="7">
        <f>SUMIFS(Concentrado!BB$2:BB859,Concentrado!$A$2:$A859,"="&amp;$A18,Concentrado!$B$2:$B859, "=Nacional")</f>
        <v>5.226</v>
      </c>
      <c r="BB18" s="7">
        <f>SUMIFS(Concentrado!BC$2:BC859,Concentrado!$A$2:$A859,"="&amp;$A18,Concentrado!$B$2:$B859, "=Nacional")</f>
        <v>19.757999999999999</v>
      </c>
      <c r="BC18" s="7">
        <f>SUMIFS(Concentrado!BD$2:BD859,Concentrado!$A$2:$A859,"="&amp;$A18,Concentrado!$B$2:$B859, "=Nacional")</f>
        <v>8.1300000000000008</v>
      </c>
      <c r="BD18" s="7">
        <f>SUMIFS(Concentrado!BE$2:BE859,Concentrado!$A$2:$A859,"="&amp;$A18,Concentrado!$B$2:$B859, "=Nacional")</f>
        <v>13.541</v>
      </c>
      <c r="BE18" s="7">
        <f>SUMIFS(Concentrado!BF$2:BF859,Concentrado!$A$2:$A859,"="&amp;$A18,Concentrado!$B$2:$B859, "=Nacional")</f>
        <v>15.868</v>
      </c>
      <c r="BF18" s="7">
        <f>SUMIFS(Concentrado!BG$2:BG859,Concentrado!$A$2:$A859,"="&amp;$A18,Concentrado!$B$2:$B859, "=Nacional")</f>
        <v>38.905000000000001</v>
      </c>
      <c r="BG18" s="7">
        <f>SUMIFS(Concentrado!BH$2:BH859,Concentrado!$A$2:$A859,"="&amp;$A18,Concentrado!$B$2:$B859, "=Nacional")</f>
        <v>7.370088745344896</v>
      </c>
    </row>
    <row r="19" spans="1:59" x14ac:dyDescent="0.25">
      <c r="A19" s="5">
        <v>2015</v>
      </c>
      <c r="B19" s="7">
        <f>SUMIFS(Concentrado!C$2:C859,Concentrado!$A$2:$A859,"="&amp;$A19,Concentrado!$B$2:$B859, "=Nacional")</f>
        <v>15.176</v>
      </c>
      <c r="C19" s="7">
        <f>SUMIFS(Concentrado!D$2:D859,Concentrado!$A$2:$A859,"="&amp;$A19,Concentrado!$B$2:$B859, "=Nacional")</f>
        <v>3.883</v>
      </c>
      <c r="D19" s="7">
        <f>SUMIFS(Concentrado!E$2:E859,Concentrado!$A$2:$A859,"="&amp;$A19,Concentrado!$B$2:$B859, "=Nacional")</f>
        <v>9.4190000000000005</v>
      </c>
      <c r="E19" s="7">
        <f>SUMIFS(Concentrado!F$2:F859,Concentrado!$A$2:$A859,"="&amp;$A19,Concentrado!$B$2:$B859, "=Nacional")</f>
        <v>11.618</v>
      </c>
      <c r="F19" s="7">
        <f>SUMIFS(Concentrado!G$2:G859,Concentrado!$A$2:$A859,"="&amp;$A19,Concentrado!$B$2:$B859, "=Nacional")</f>
        <v>18.187000000000001</v>
      </c>
      <c r="G19" s="7">
        <f>SUMIFS(Concentrado!H$2:H859,Concentrado!$A$2:$A859,"="&amp;$A19,Concentrado!$B$2:$B859, "=Nacional")</f>
        <v>5.1260000000000003</v>
      </c>
      <c r="H19" s="7">
        <f>SUMIFS(Concentrado!I$2:I859,Concentrado!$A$2:$A859,"="&amp;$A19,Concentrado!$B$2:$B859, "=Nacional")</f>
        <v>4.444</v>
      </c>
      <c r="I19" s="7">
        <f>SUMIFS(Concentrado!J$2:J859,Concentrado!$A$2:$A859,"="&amp;$A19,Concentrado!$B$2:$B859, "=Nacional")</f>
        <v>4.7770000000000001</v>
      </c>
      <c r="J19" s="7">
        <f>SUMIFS(Concentrado!K$2:K859,Concentrado!$A$2:$A859,"="&amp;$A19,Concentrado!$B$2:$B859, "=Nacional")</f>
        <v>7.2119999999999997</v>
      </c>
      <c r="K19" s="7">
        <f>SUMIFS(Concentrado!L$2:L859,Concentrado!$A$2:$A859,"="&amp;$A19,Concentrado!$B$2:$B859, "=Nacional")</f>
        <v>4.1109999999999998</v>
      </c>
      <c r="L19" s="7">
        <f>SUMIFS(Concentrado!M$2:M859,Concentrado!$A$2:$A859,"="&amp;$A19,Concentrado!$B$2:$B859, "=Nacional")</f>
        <v>5.6289999999999996</v>
      </c>
      <c r="M19" s="7">
        <f>SUMIFS(Concentrado!N$2:N859,Concentrado!$A$2:$A859,"="&amp;$A19,Concentrado!$B$2:$B859, "=Nacional")</f>
        <v>45.326000000000001</v>
      </c>
      <c r="N19" s="7">
        <f>SUMIFS(Concentrado!O$2:O859,Concentrado!$A$2:$A859,"="&amp;$A19,Concentrado!$B$2:$B859, "=Nacional")</f>
        <v>91.629000000000005</v>
      </c>
      <c r="O19" s="7">
        <f>SUMIFS(Concentrado!P$2:P859,Concentrado!$A$2:$A859,"="&amp;$A19,Concentrado!$B$2:$B859, "=Nacional")</f>
        <v>21.024999999999999</v>
      </c>
      <c r="P19" s="7">
        <f>SUMIFS(Concentrado!Q$2:Q859,Concentrado!$A$2:$A859,"="&amp;$A19,Concentrado!$B$2:$B859, "=Nacional")</f>
        <v>55.715000000000003</v>
      </c>
      <c r="Q19" s="7">
        <f>SUMIFS(Concentrado!R$2:R859,Concentrado!$A$2:$A859,"="&amp;$A19,Concentrado!$B$2:$B859, "=Nacional")</f>
        <v>79.754999999999995</v>
      </c>
      <c r="R19" s="7">
        <f>SUMIFS(Concentrado!S$2:S859,Concentrado!$A$2:$A859,"="&amp;$A19,Concentrado!$B$2:$B859, "=Nacional")</f>
        <v>81.114000000000004</v>
      </c>
      <c r="S19" s="7">
        <f>SUMIFS(Concentrado!T$2:T859,Concentrado!$A$2:$A859,"="&amp;$A19,Concentrado!$B$2:$B859, "=Nacional")</f>
        <v>80.448999999999998</v>
      </c>
      <c r="T19" s="7">
        <f>SUMIFS(Concentrado!U$2:U859,Concentrado!$A$2:$A859,"="&amp;$A19,Concentrado!$B$2:$B859, "=Nacional")</f>
        <v>17.335000000000001</v>
      </c>
      <c r="U19" s="7">
        <f>SUMIFS(Concentrado!V$2:V859,Concentrado!$A$2:$A859,"="&amp;$A19,Concentrado!$B$2:$B859, "=Nacional")</f>
        <v>20.585000000000001</v>
      </c>
      <c r="V19" s="7">
        <f>SUMIFS(Concentrado!W$2:W859,Concentrado!$A$2:$A859,"="&amp;$A19,Concentrado!$B$2:$B859, "=Nacional")</f>
        <v>18.994</v>
      </c>
      <c r="W19" s="7">
        <f>SUMIFS(Concentrado!X$2:X859,Concentrado!$A$2:$A859,"="&amp;$A19,Concentrado!$B$2:$B859, "=Nacional")</f>
        <v>30.417999999999999</v>
      </c>
      <c r="X19" s="7">
        <f>SUMIFS(Concentrado!Y$2:Y859,Concentrado!$A$2:$A859,"="&amp;$A19,Concentrado!$B$2:$B859, "=Nacional")</f>
        <v>3.802</v>
      </c>
      <c r="Y19" s="7">
        <f>SUMIFS(Concentrado!Z$2:Z859,Concentrado!$A$2:$A859,"="&amp;$A19,Concentrado!$B$2:$B859, "=Nacional")</f>
        <v>16.899999999999999</v>
      </c>
      <c r="Z19" s="7">
        <f>SUMIFS(Concentrado!AA$2:AA859,Concentrado!$A$2:$A859,"="&amp;$A19,Concentrado!$B$2:$B859, "=Nacional")</f>
        <v>81.94</v>
      </c>
      <c r="AA19" s="7">
        <f>SUMIFS(Concentrado!AB$2:AB859,Concentrado!$A$2:$A859,"="&amp;$A19,Concentrado!$B$2:$B859, "=Nacional")</f>
        <v>62.155000000000001</v>
      </c>
      <c r="AB19" s="7">
        <f>SUMIFS(Concentrado!AC$2:AC859,Concentrado!$A$2:$A859,"="&amp;$A19,Concentrado!$B$2:$B859, "=Nacional")</f>
        <v>71.843999999999994</v>
      </c>
      <c r="AC19" s="7">
        <f>SUMIFS(Concentrado!AD$2:AD859,Concentrado!$A$2:$A859,"="&amp;$A19,Concentrado!$B$2:$B859, "=Nacional")</f>
        <v>447.68200000000002</v>
      </c>
      <c r="AD19" s="7">
        <f>SUMIFS(Concentrado!AE$2:AE859,Concentrado!$A$2:$A859,"="&amp;$A19,Concentrado!$B$2:$B859, "=Nacional")</f>
        <v>392.00700000000001</v>
      </c>
      <c r="AE19" s="7">
        <f>SUMIFS(Concentrado!AF$2:AF859,Concentrado!$A$2:$A859,"="&amp;$A19,Concentrado!$B$2:$B859, "=Nacional")</f>
        <v>419.31700000000001</v>
      </c>
      <c r="AF19" s="7">
        <f>SUMIFS(Concentrado!AG$2:AG859,Concentrado!$A$2:$A859,"="&amp;$A19,Concentrado!$B$2:$B859, "=Nacional")</f>
        <v>10.754</v>
      </c>
      <c r="AG19" s="7">
        <f>SUMIFS(Concentrado!AH$2:AH859,Concentrado!$A$2:$A859,"="&amp;$A19,Concentrado!$B$2:$B859, "=Nacional")</f>
        <v>9.6749638456563201</v>
      </c>
      <c r="AH19" s="7">
        <f>SUMIFS(Concentrado!AI$2:AI859,Concentrado!$A$2:$A859,"="&amp;$A19,Concentrado!$B$2:$B859, "=Nacional")</f>
        <v>3.32835735629072</v>
      </c>
      <c r="AI19" s="7">
        <f>SUMIFS(Concentrado!AJ$2:AJ859,Concentrado!$A$2:$A859,"="&amp;$A19,Concentrado!$B$2:$B859, "=Nacional")</f>
        <v>6.5117507727667698</v>
      </c>
      <c r="AJ19" s="7">
        <f>SUMIFS(Concentrado!AK$2:AK859,Concentrado!$A$2:$A859,"="&amp;$A19,Concentrado!$B$2:$B859, "=Nacional")</f>
        <v>8.5609999999999999</v>
      </c>
      <c r="AK19" s="7">
        <f>SUMIFS(Concentrado!AL$2:AL859,Concentrado!$A$2:$A859,"="&amp;$A19,Concentrado!$B$2:$B859, "=Nacional")</f>
        <v>2.0459999999999998</v>
      </c>
      <c r="AL19" s="7">
        <f>SUMIFS(Concentrado!AM$2:AM859,Concentrado!$A$2:$A859,"="&amp;$A19,Concentrado!$B$2:$B859, "=Nacional")</f>
        <v>5.2380000000000004</v>
      </c>
      <c r="AM19" s="7">
        <f>SUMIFS(Concentrado!AN$2:AN859,Concentrado!$A$2:$A859,"="&amp;$A19,Concentrado!$B$2:$B859, "=Nacional")</f>
        <v>57.292999999999999</v>
      </c>
      <c r="AN19" s="7">
        <f>SUMIFS(Concentrado!AO$2:AO859,Concentrado!$A$2:$A859,"="&amp;$A19,Concentrado!$B$2:$B859, "=Nacional")</f>
        <v>44.704999999999998</v>
      </c>
      <c r="AO19" s="7">
        <f>SUMIFS(Concentrado!AP$2:AP859,Concentrado!$A$2:$A859,"="&amp;$A19,Concentrado!$B$2:$B859, "=Nacional")</f>
        <v>50.921999999999997</v>
      </c>
      <c r="AP19" s="7">
        <f>SUMIFS(Concentrado!AQ$2:AQ859,Concentrado!$A$2:$A859,"="&amp;$A19,Concentrado!$B$2:$B859, "=Nacional")</f>
        <v>2.64</v>
      </c>
      <c r="AQ19" s="7">
        <f>SUMIFS(Concentrado!AR$2:AR859,Concentrado!$A$2:$A859,"="&amp;$A19,Concentrado!$B$2:$B859, "=Nacional")</f>
        <v>1.036</v>
      </c>
      <c r="AR19" s="7">
        <f>SUMIFS(Concentrado!AS$2:AS859,Concentrado!$A$2:$A859,"="&amp;$A19,Concentrado!$B$2:$B859, "=Nacional")</f>
        <v>1.821</v>
      </c>
      <c r="AS19" s="7">
        <f>SUMIFS(Concentrado!AT$2:AT859,Concentrado!$A$2:$A859,"="&amp;$A19,Concentrado!$B$2:$B859, "=Nacional")</f>
        <v>6.4139999999999997</v>
      </c>
      <c r="AT19" s="7">
        <f>SUMIFS(Concentrado!AU$2:AU859,Concentrado!$A$2:$A859,"="&amp;$A19,Concentrado!$B$2:$B859, "=Nacional")</f>
        <v>1.4550000000000001</v>
      </c>
      <c r="AU19" s="7">
        <f>SUMIFS(Concentrado!AV$2:AV859,Concentrado!$A$2:$A859,"="&amp;$A19,Concentrado!$B$2:$B859, "=Nacional")</f>
        <v>3.883</v>
      </c>
      <c r="AV19" s="7">
        <f>SUMIFS(Concentrado!AW$2:AW859,Concentrado!$A$2:$A859,"="&amp;$A19,Concentrado!$B$2:$B859, "=Nacional")</f>
        <v>605.971</v>
      </c>
      <c r="AW19" s="7">
        <f>SUMIFS(Concentrado!AX$2:AX859,Concentrado!$A$2:$A859,"="&amp;$A19,Concentrado!$B$2:$B859, "=Nacional")</f>
        <v>466.32</v>
      </c>
      <c r="AX19" s="7">
        <f>SUMIFS(Concentrado!AY$2:AY859,Concentrado!$A$2:$A859,"="&amp;$A19,Concentrado!$B$2:$B859, "=Nacional")</f>
        <v>534.93600000000004</v>
      </c>
      <c r="AY19" s="7">
        <f>SUMIFS(Concentrado!AZ$2:AZ859,Concentrado!$A$2:$A859,"="&amp;$A19,Concentrado!$B$2:$B859, "=Nacional")</f>
        <v>6.06</v>
      </c>
      <c r="AZ19" s="7">
        <f>SUMIFS(Concentrado!BA$2:BA859,Concentrado!$A$2:$A859,"="&amp;$A19,Concentrado!$B$2:$B859, "=Nacional")</f>
        <v>4.6630000000000003</v>
      </c>
      <c r="BA19" s="7">
        <f>SUMIFS(Concentrado!BB$2:BB859,Concentrado!$A$2:$A859,"="&amp;$A19,Concentrado!$B$2:$B859, "=Nacional")</f>
        <v>5.3490000000000002</v>
      </c>
      <c r="BB19" s="7">
        <f>SUMIFS(Concentrado!BC$2:BC859,Concentrado!$A$2:$A859,"="&amp;$A19,Concentrado!$B$2:$B859, "=Nacional")</f>
        <v>17.241</v>
      </c>
      <c r="BC19" s="7">
        <f>SUMIFS(Concentrado!BD$2:BD859,Concentrado!$A$2:$A859,"="&amp;$A19,Concentrado!$B$2:$B859, "=Nacional")</f>
        <v>7.5819999999999999</v>
      </c>
      <c r="BD19" s="7">
        <f>SUMIFS(Concentrado!BE$2:BE859,Concentrado!$A$2:$A859,"="&amp;$A19,Concentrado!$B$2:$B859, "=Nacional")</f>
        <v>13.696999999999999</v>
      </c>
      <c r="BE19" s="7">
        <f>SUMIFS(Concentrado!BF$2:BF859,Concentrado!$A$2:$A859,"="&amp;$A19,Concentrado!$B$2:$B859, "=Nacional")</f>
        <v>16.085000000000001</v>
      </c>
      <c r="BF19" s="7">
        <f>SUMIFS(Concentrado!BG$2:BG859,Concentrado!$A$2:$A859,"="&amp;$A19,Concentrado!$B$2:$B859, "=Nacional")</f>
        <v>35.204999999999998</v>
      </c>
      <c r="BG19" s="7">
        <f>SUMIFS(Concentrado!BH$2:BH859,Concentrado!$A$2:$A859,"="&amp;$A19,Concentrado!$B$2:$B859, "=Nacional")</f>
        <v>7.4180129246193589</v>
      </c>
    </row>
    <row r="20" spans="1:59" x14ac:dyDescent="0.25">
      <c r="A20" s="5">
        <v>2016</v>
      </c>
      <c r="B20" s="7">
        <f>SUMIFS(Concentrado!C$2:C859,Concentrado!$A$2:$A859,"="&amp;$A20,Concentrado!$B$2:$B859, "=Nacional")</f>
        <v>15.054</v>
      </c>
      <c r="C20" s="7">
        <f>SUMIFS(Concentrado!D$2:D859,Concentrado!$A$2:$A859,"="&amp;$A20,Concentrado!$B$2:$B859, "=Nacional")</f>
        <v>3.673</v>
      </c>
      <c r="D20" s="7">
        <f>SUMIFS(Concentrado!E$2:E859,Concentrado!$A$2:$A859,"="&amp;$A20,Concentrado!$B$2:$B859, "=Nacional")</f>
        <v>9.2550000000000008</v>
      </c>
      <c r="E20" s="7">
        <f>SUMIFS(Concentrado!F$2:F859,Concentrado!$A$2:$A859,"="&amp;$A20,Concentrado!$B$2:$B859, "=Nacional")</f>
        <v>11.536</v>
      </c>
      <c r="F20" s="7">
        <f>SUMIFS(Concentrado!G$2:G859,Concentrado!$A$2:$A859,"="&amp;$A20,Concentrado!$B$2:$B859, "=Nacional")</f>
        <v>18.882000000000001</v>
      </c>
      <c r="G20" s="7">
        <f>SUMIFS(Concentrado!H$2:H859,Concentrado!$A$2:$A859,"="&amp;$A20,Concentrado!$B$2:$B859, "=Nacional")</f>
        <v>5.3369999999999997</v>
      </c>
      <c r="H20" s="7">
        <f>SUMIFS(Concentrado!I$2:I859,Concentrado!$A$2:$A859,"="&amp;$A20,Concentrado!$B$2:$B859, "=Nacional")</f>
        <v>4.4610000000000003</v>
      </c>
      <c r="I20" s="7">
        <f>SUMIFS(Concentrado!J$2:J859,Concentrado!$A$2:$A859,"="&amp;$A20,Concentrado!$B$2:$B859, "=Nacional")</f>
        <v>4.8899999999999997</v>
      </c>
      <c r="J20" s="7">
        <f>SUMIFS(Concentrado!K$2:K859,Concentrado!$A$2:$A859,"="&amp;$A20,Concentrado!$B$2:$B859, "=Nacional")</f>
        <v>7.2009999999999996</v>
      </c>
      <c r="K20" s="7">
        <f>SUMIFS(Concentrado!L$2:L859,Concentrado!$A$2:$A859,"="&amp;$A20,Concentrado!$B$2:$B859, "=Nacional")</f>
        <v>4.2370000000000001</v>
      </c>
      <c r="L20" s="7">
        <f>SUMIFS(Concentrado!M$2:M859,Concentrado!$A$2:$A859,"="&amp;$A20,Concentrado!$B$2:$B859, "=Nacional")</f>
        <v>5.6879999999999997</v>
      </c>
      <c r="M20" s="7">
        <f>SUMIFS(Concentrado!N$2:N859,Concentrado!$A$2:$A859,"="&amp;$A20,Concentrado!$B$2:$B859, "=Nacional")</f>
        <v>47.154000000000003</v>
      </c>
      <c r="N20" s="7">
        <f>SUMIFS(Concentrado!O$2:O859,Concentrado!$A$2:$A859,"="&amp;$A20,Concentrado!$B$2:$B859, "=Nacional")</f>
        <v>97.007000000000005</v>
      </c>
      <c r="O20" s="7">
        <f>SUMIFS(Concentrado!P$2:P859,Concentrado!$A$2:$A859,"="&amp;$A20,Concentrado!$B$2:$B859, "=Nacional")</f>
        <v>21.286999999999999</v>
      </c>
      <c r="P20" s="7">
        <f>SUMIFS(Concentrado!Q$2:Q859,Concentrado!$A$2:$A859,"="&amp;$A20,Concentrado!$B$2:$B859, "=Nacional")</f>
        <v>58.529000000000003</v>
      </c>
      <c r="Q20" s="7">
        <f>SUMIFS(Concentrado!R$2:R859,Concentrado!$A$2:$A859,"="&amp;$A20,Concentrado!$B$2:$B859, "=Nacional")</f>
        <v>85.403000000000006</v>
      </c>
      <c r="R20" s="7">
        <f>SUMIFS(Concentrado!S$2:S859,Concentrado!$A$2:$A859,"="&amp;$A20,Concentrado!$B$2:$B859, "=Nacional")</f>
        <v>85.328000000000003</v>
      </c>
      <c r="S20" s="7">
        <f>SUMIFS(Concentrado!T$2:T859,Concentrado!$A$2:$A859,"="&amp;$A20,Concentrado!$B$2:$B859, "=Nacional")</f>
        <v>85.364999999999995</v>
      </c>
      <c r="T20" s="7">
        <f>SUMIFS(Concentrado!U$2:U859,Concentrado!$A$2:$A859,"="&amp;$A20,Concentrado!$B$2:$B859, "=Nacional")</f>
        <v>16.553000000000001</v>
      </c>
      <c r="U20" s="7">
        <f>SUMIFS(Concentrado!V$2:V859,Concentrado!$A$2:$A859,"="&amp;$A20,Concentrado!$B$2:$B859, "=Nacional")</f>
        <v>19.933</v>
      </c>
      <c r="V20" s="7">
        <f>SUMIFS(Concentrado!W$2:W859,Concentrado!$A$2:$A859,"="&amp;$A20,Concentrado!$B$2:$B859, "=Nacional")</f>
        <v>18.279</v>
      </c>
      <c r="W20" s="7">
        <f>SUMIFS(Concentrado!X$2:X859,Concentrado!$A$2:$A859,"="&amp;$A20,Concentrado!$B$2:$B859, "=Nacional")</f>
        <v>35.656999999999996</v>
      </c>
      <c r="X20" s="7">
        <f>SUMIFS(Concentrado!Y$2:Y859,Concentrado!$A$2:$A859,"="&amp;$A20,Concentrado!$B$2:$B859, "=Nacional")</f>
        <v>4.4359999999999999</v>
      </c>
      <c r="Y20" s="7">
        <f>SUMIFS(Concentrado!Z$2:Z859,Concentrado!$A$2:$A859,"="&amp;$A20,Concentrado!$B$2:$B859, "=Nacional")</f>
        <v>19.78</v>
      </c>
      <c r="Z20" s="7">
        <f>SUMIFS(Concentrado!AA$2:AA859,Concentrado!$A$2:$A859,"="&amp;$A20,Concentrado!$B$2:$B859, "=Nacional")</f>
        <v>89.986000000000004</v>
      </c>
      <c r="AA20" s="7">
        <f>SUMIFS(Concentrado!AB$2:AB859,Concentrado!$A$2:$A859,"="&amp;$A20,Concentrado!$B$2:$B859, "=Nacional")</f>
        <v>68.150999999999996</v>
      </c>
      <c r="AB20" s="7">
        <f>SUMIFS(Concentrado!AC$2:AC859,Concentrado!$A$2:$A859,"="&amp;$A20,Concentrado!$B$2:$B859, "=Nacional")</f>
        <v>78.86</v>
      </c>
      <c r="AC20" s="7">
        <f>SUMIFS(Concentrado!AD$2:AD859,Concentrado!$A$2:$A859,"="&amp;$A20,Concentrado!$B$2:$B859, "=Nacional")</f>
        <v>466.14</v>
      </c>
      <c r="AD20" s="7">
        <f>SUMIFS(Concentrado!AE$2:AE859,Concentrado!$A$2:$A859,"="&amp;$A20,Concentrado!$B$2:$B859, "=Nacional")</f>
        <v>404.83</v>
      </c>
      <c r="AE20" s="7">
        <f>SUMIFS(Concentrado!AF$2:AF859,Concentrado!$A$2:$A859,"="&amp;$A20,Concentrado!$B$2:$B859, "=Nacional")</f>
        <v>434.93299999999999</v>
      </c>
      <c r="AF20" s="7">
        <f>SUMIFS(Concentrado!AG$2:AG859,Concentrado!$A$2:$A859,"="&amp;$A20,Concentrado!$B$2:$B859, "=Nacional")</f>
        <v>11.425000000000001</v>
      </c>
      <c r="AG20" s="7">
        <f>SUMIFS(Concentrado!AH$2:AH859,Concentrado!$A$2:$A859,"="&amp;$A20,Concentrado!$B$2:$B859, "=Nacional")</f>
        <v>9.7608223117381403</v>
      </c>
      <c r="AH20" s="7">
        <f>SUMIFS(Concentrado!AI$2:AI859,Concentrado!$A$2:$A859,"="&amp;$A20,Concentrado!$B$2:$B859, "=Nacional")</f>
        <v>2.9811596124582702</v>
      </c>
      <c r="AI20" s="7">
        <f>SUMIFS(Concentrado!AJ$2:AJ859,Concentrado!$A$2:$A859,"="&amp;$A20,Concentrado!$B$2:$B859, "=Nacional")</f>
        <v>6.38640645865254</v>
      </c>
      <c r="AJ20" s="7">
        <f>SUMIFS(Concentrado!AK$2:AK859,Concentrado!$A$2:$A859,"="&amp;$A20,Concentrado!$B$2:$B859, "=Nacional")</f>
        <v>8.5329999999999995</v>
      </c>
      <c r="AK20" s="7">
        <f>SUMIFS(Concentrado!AL$2:AL859,Concentrado!$A$2:$A859,"="&amp;$A20,Concentrado!$B$2:$B859, "=Nacional")</f>
        <v>1.875</v>
      </c>
      <c r="AL20" s="7">
        <f>SUMIFS(Concentrado!AM$2:AM859,Concentrado!$A$2:$A859,"="&amp;$A20,Concentrado!$B$2:$B859, "=Nacional")</f>
        <v>5.1360000000000001</v>
      </c>
      <c r="AM20" s="7">
        <f>SUMIFS(Concentrado!AN$2:AN859,Concentrado!$A$2:$A859,"="&amp;$A20,Concentrado!$B$2:$B859, "=Nacional")</f>
        <v>59.787999999999997</v>
      </c>
      <c r="AN20" s="7">
        <f>SUMIFS(Concentrado!AO$2:AO859,Concentrado!$A$2:$A859,"="&amp;$A20,Concentrado!$B$2:$B859, "=Nacional")</f>
        <v>45.244</v>
      </c>
      <c r="AO20" s="7">
        <f>SUMIFS(Concentrado!AP$2:AP859,Concentrado!$A$2:$A859,"="&amp;$A20,Concentrado!$B$2:$B859, "=Nacional")</f>
        <v>52.435000000000002</v>
      </c>
      <c r="AP20" s="7">
        <f>SUMIFS(Concentrado!AQ$2:AQ859,Concentrado!$A$2:$A859,"="&amp;$A20,Concentrado!$B$2:$B859, "=Nacional")</f>
        <v>2.5550000000000002</v>
      </c>
      <c r="AQ20" s="7">
        <f>SUMIFS(Concentrado!AR$2:AR859,Concentrado!$A$2:$A859,"="&amp;$A20,Concentrado!$B$2:$B859, "=Nacional")</f>
        <v>1.0429999999999999</v>
      </c>
      <c r="AR20" s="7">
        <f>SUMIFS(Concentrado!AS$2:AS859,Concentrado!$A$2:$A859,"="&amp;$A20,Concentrado!$B$2:$B859, "=Nacional")</f>
        <v>1.784</v>
      </c>
      <c r="AS20" s="7">
        <f>SUMIFS(Concentrado!AT$2:AT859,Concentrado!$A$2:$A859,"="&amp;$A20,Concentrado!$B$2:$B859, "=Nacional")</f>
        <v>6.2919999999999998</v>
      </c>
      <c r="AT20" s="7">
        <f>SUMIFS(Concentrado!AU$2:AU859,Concentrado!$A$2:$A859,"="&amp;$A20,Concentrado!$B$2:$B859, "=Nacional")</f>
        <v>1.302</v>
      </c>
      <c r="AU20" s="7">
        <f>SUMIFS(Concentrado!AV$2:AV859,Concentrado!$A$2:$A859,"="&amp;$A20,Concentrado!$B$2:$B859, "=Nacional")</f>
        <v>3.7450000000000001</v>
      </c>
      <c r="AV20" s="7">
        <f>SUMIFS(Concentrado!AW$2:AW859,Concentrado!$A$2:$A859,"="&amp;$A20,Concentrado!$B$2:$B859, "=Nacional")</f>
        <v>631.08000000000004</v>
      </c>
      <c r="AW20" s="7">
        <f>SUMIFS(Concentrado!AX$2:AX859,Concentrado!$A$2:$A859,"="&amp;$A20,Concentrado!$B$2:$B859, "=Nacional")</f>
        <v>479.01900000000001</v>
      </c>
      <c r="AX20" s="7">
        <f>SUMIFS(Concentrado!AY$2:AY859,Concentrado!$A$2:$A859,"="&amp;$A20,Concentrado!$B$2:$B859, "=Nacional")</f>
        <v>553.80799999999999</v>
      </c>
      <c r="AY20" s="7">
        <f>SUMIFS(Concentrado!AZ$2:AZ859,Concentrado!$A$2:$A859,"="&amp;$A20,Concentrado!$B$2:$B859, "=Nacional")</f>
        <v>6.3109999999999999</v>
      </c>
      <c r="AZ20" s="7">
        <f>SUMIFS(Concentrado!BA$2:BA859,Concentrado!$A$2:$A859,"="&amp;$A20,Concentrado!$B$2:$B859, "=Nacional")</f>
        <v>4.79</v>
      </c>
      <c r="BA20" s="7">
        <f>SUMIFS(Concentrado!BB$2:BB859,Concentrado!$A$2:$A859,"="&amp;$A20,Concentrado!$B$2:$B859, "=Nacional")</f>
        <v>5.5380000000000003</v>
      </c>
      <c r="BB20" s="7">
        <f>SUMIFS(Concentrado!BC$2:BC859,Concentrado!$A$2:$A859,"="&amp;$A20,Concentrado!$B$2:$B859, "=Nacional")</f>
        <v>17.276</v>
      </c>
      <c r="BC20" s="7">
        <f>SUMIFS(Concentrado!BD$2:BD859,Concentrado!$A$2:$A859,"="&amp;$A20,Concentrado!$B$2:$B859, "=Nacional")</f>
        <v>8.4220000000000006</v>
      </c>
      <c r="BD20" s="7">
        <f>SUMIFS(Concentrado!BE$2:BE859,Concentrado!$A$2:$A859,"="&amp;$A20,Concentrado!$B$2:$B859, "=Nacional")</f>
        <v>13.369</v>
      </c>
      <c r="BE20" s="7">
        <f>SUMIFS(Concentrado!BF$2:BF859,Concentrado!$A$2:$A859,"="&amp;$A20,Concentrado!$B$2:$B859, "=Nacional")</f>
        <v>15.757999999999999</v>
      </c>
      <c r="BF20" s="7">
        <f>SUMIFS(Concentrado!BG$2:BG859,Concentrado!$A$2:$A859,"="&amp;$A20,Concentrado!$B$2:$B859, "=Nacional")</f>
        <v>37.770000000000003</v>
      </c>
      <c r="BG20" s="7">
        <f>SUMIFS(Concentrado!BH$2:BH859,Concentrado!$A$2:$A859,"="&amp;$A20,Concentrado!$B$2:$B859, "=Nacional")</f>
        <v>7.1503261650212666</v>
      </c>
    </row>
    <row r="21" spans="1:59" x14ac:dyDescent="0.25">
      <c r="A21" s="5">
        <v>2017</v>
      </c>
      <c r="B21" s="7">
        <f>SUMIFS(Concentrado!C$2:C859,Concentrado!$A$2:$A859,"="&amp;$A21,Concentrado!$B$2:$B859, "=Nacional")</f>
        <v>14.098000000000001</v>
      </c>
      <c r="C21" s="7">
        <f>SUMIFS(Concentrado!D$2:D859,Concentrado!$A$2:$A859,"="&amp;$A21,Concentrado!$B$2:$B859, "=Nacional")</f>
        <v>3.403</v>
      </c>
      <c r="D21" s="7">
        <f>SUMIFS(Concentrado!E$2:E859,Concentrado!$A$2:$A859,"="&amp;$A21,Concentrado!$B$2:$B859, "=Nacional")</f>
        <v>8.641</v>
      </c>
      <c r="E21" s="7">
        <f>SUMIFS(Concentrado!F$2:F859,Concentrado!$A$2:$A859,"="&amp;$A21,Concentrado!$B$2:$B859, "=Nacional")</f>
        <v>11.244999999999999</v>
      </c>
      <c r="F21" s="7">
        <f>SUMIFS(Concentrado!G$2:G859,Concentrado!$A$2:$A859,"="&amp;$A21,Concentrado!$B$2:$B859, "=Nacional")</f>
        <v>19.009</v>
      </c>
      <c r="G21" s="7">
        <f>SUMIFS(Concentrado!H$2:H859,Concentrado!$A$2:$A859,"="&amp;$A21,Concentrado!$B$2:$B859, "=Nacional")</f>
        <v>5.6719999999999997</v>
      </c>
      <c r="H21" s="7">
        <f>SUMIFS(Concentrado!I$2:I859,Concentrado!$A$2:$A859,"="&amp;$A21,Concentrado!$B$2:$B859, "=Nacional")</f>
        <v>4.7080000000000002</v>
      </c>
      <c r="I21" s="7">
        <f>SUMIFS(Concentrado!J$2:J859,Concentrado!$A$2:$A859,"="&amp;$A21,Concentrado!$B$2:$B859, "=Nacional")</f>
        <v>5.18</v>
      </c>
      <c r="J21" s="7">
        <f>SUMIFS(Concentrado!K$2:K859,Concentrado!$A$2:$A859,"="&amp;$A21,Concentrado!$B$2:$B859, "=Nacional")</f>
        <v>7.0590000000000002</v>
      </c>
      <c r="K21" s="7">
        <f>SUMIFS(Concentrado!L$2:L859,Concentrado!$A$2:$A859,"="&amp;$A21,Concentrado!$B$2:$B859, "=Nacional")</f>
        <v>4.2469999999999999</v>
      </c>
      <c r="L21" s="7">
        <f>SUMIFS(Concentrado!M$2:M859,Concentrado!$A$2:$A859,"="&amp;$A21,Concentrado!$B$2:$B859, "=Nacional")</f>
        <v>5.6239999999999997</v>
      </c>
      <c r="M21" s="7">
        <f>SUMIFS(Concentrado!N$2:N859,Concentrado!$A$2:$A859,"="&amp;$A21,Concentrado!$B$2:$B859, "=Nacional")</f>
        <v>43.942</v>
      </c>
      <c r="N21" s="7">
        <f>SUMIFS(Concentrado!O$2:O859,Concentrado!$A$2:$A859,"="&amp;$A21,Concentrado!$B$2:$B859, "=Nacional")</f>
        <v>101.002</v>
      </c>
      <c r="O21" s="7">
        <f>SUMIFS(Concentrado!P$2:P859,Concentrado!$A$2:$A859,"="&amp;$A21,Concentrado!$B$2:$B859, "=Nacional")</f>
        <v>21.773</v>
      </c>
      <c r="P21" s="7">
        <f>SUMIFS(Concentrado!Q$2:Q859,Concentrado!$A$2:$A859,"="&amp;$A21,Concentrado!$B$2:$B859, "=Nacional")</f>
        <v>60.59</v>
      </c>
      <c r="Q21" s="7">
        <f>SUMIFS(Concentrado!R$2:R859,Concentrado!$A$2:$A859,"="&amp;$A21,Concentrado!$B$2:$B859, "=Nacional")</f>
        <v>85.290999999999997</v>
      </c>
      <c r="R21" s="7">
        <f>SUMIFS(Concentrado!S$2:S859,Concentrado!$A$2:$A859,"="&amp;$A21,Concentrado!$B$2:$B859, "=Nacional")</f>
        <v>84.926000000000002</v>
      </c>
      <c r="S21" s="7">
        <f>SUMIFS(Concentrado!T$2:T859,Concentrado!$A$2:$A859,"="&amp;$A21,Concentrado!$B$2:$B859, "=Nacional")</f>
        <v>85.105000000000004</v>
      </c>
      <c r="T21" s="7">
        <f>SUMIFS(Concentrado!U$2:U859,Concentrado!$A$2:$A859,"="&amp;$A21,Concentrado!$B$2:$B859, "=Nacional")</f>
        <v>17.196999999999999</v>
      </c>
      <c r="U21" s="7">
        <f>SUMIFS(Concentrado!V$2:V859,Concentrado!$A$2:$A859,"="&amp;$A21,Concentrado!$B$2:$B859, "=Nacional")</f>
        <v>19.82</v>
      </c>
      <c r="V21" s="7">
        <f>SUMIFS(Concentrado!W$2:W859,Concentrado!$A$2:$A859,"="&amp;$A21,Concentrado!$B$2:$B859, "=Nacional")</f>
        <v>18.536999999999999</v>
      </c>
      <c r="W21" s="7">
        <f>SUMIFS(Concentrado!X$2:X859,Concentrado!$A$2:$A859,"="&amp;$A21,Concentrado!$B$2:$B859, "=Nacional")</f>
        <v>43.488999999999997</v>
      </c>
      <c r="X21" s="7">
        <f>SUMIFS(Concentrado!Y$2:Y859,Concentrado!$A$2:$A859,"="&amp;$A21,Concentrado!$B$2:$B859, "=Nacional")</f>
        <v>5.0330000000000004</v>
      </c>
      <c r="Y21" s="7">
        <f>SUMIFS(Concentrado!Z$2:Z859,Concentrado!$A$2:$A859,"="&amp;$A21,Concentrado!$B$2:$B859, "=Nacional")</f>
        <v>23.879000000000001</v>
      </c>
      <c r="Z21" s="7">
        <f>SUMIFS(Concentrado!AA$2:AA859,Concentrado!$A$2:$A859,"="&amp;$A21,Concentrado!$B$2:$B859, "=Nacional")</f>
        <v>91.667000000000002</v>
      </c>
      <c r="AA21" s="7">
        <f>SUMIFS(Concentrado!AB$2:AB859,Concentrado!$A$2:$A859,"="&amp;$A21,Concentrado!$B$2:$B859, "=Nacional")</f>
        <v>70.521000000000001</v>
      </c>
      <c r="AB21" s="7">
        <f>SUMIFS(Concentrado!AC$2:AC859,Concentrado!$A$2:$A859,"="&amp;$A21,Concentrado!$B$2:$B859, "=Nacional")</f>
        <v>80.879000000000005</v>
      </c>
      <c r="AC21" s="7">
        <f>SUMIFS(Concentrado!AD$2:AD859,Concentrado!$A$2:$A859,"="&amp;$A21,Concentrado!$B$2:$B859, "=Nacional")</f>
        <v>466.43</v>
      </c>
      <c r="AD21" s="7">
        <f>SUMIFS(Concentrado!AE$2:AE859,Concentrado!$A$2:$A859,"="&amp;$A21,Concentrado!$B$2:$B859, "=Nacional")</f>
        <v>406.97899999999998</v>
      </c>
      <c r="AE21" s="7">
        <f>SUMIFS(Concentrado!AF$2:AF859,Concentrado!$A$2:$A859,"="&amp;$A21,Concentrado!$B$2:$B859, "=Nacional")</f>
        <v>436.13900000000001</v>
      </c>
      <c r="AF21" s="7">
        <f>SUMIFS(Concentrado!AG$2:AG859,Concentrado!$A$2:$A859,"="&amp;$A21,Concentrado!$B$2:$B859, "=Nacional")</f>
        <v>10.878</v>
      </c>
      <c r="AG21" s="7">
        <f>SUMIFS(Concentrado!AH$2:AH859,Concentrado!$A$2:$A859,"="&amp;$A21,Concentrado!$B$2:$B859, "=Nacional")</f>
        <v>9.9009530569225994</v>
      </c>
      <c r="AH21" s="7">
        <f>SUMIFS(Concentrado!AI$2:AI859,Concentrado!$A$2:$A859,"="&amp;$A21,Concentrado!$B$2:$B859, "=Nacional")</f>
        <v>2.9821645388111802</v>
      </c>
      <c r="AI21" s="7">
        <f>SUMIFS(Concentrado!AJ$2:AJ859,Concentrado!$A$2:$A859,"="&amp;$A21,Concentrado!$B$2:$B859, "=Nacional")</f>
        <v>6.4612178555811397</v>
      </c>
      <c r="AJ21" s="7">
        <f>SUMIFS(Concentrado!AK$2:AK859,Concentrado!$A$2:$A859,"="&amp;$A21,Concentrado!$B$2:$B859, "=Nacional")</f>
        <v>8.5760000000000005</v>
      </c>
      <c r="AK21" s="7">
        <f>SUMIFS(Concentrado!AL$2:AL859,Concentrado!$A$2:$A859,"="&amp;$A21,Concentrado!$B$2:$B859, "=Nacional")</f>
        <v>1.929</v>
      </c>
      <c r="AL21" s="7">
        <f>SUMIFS(Concentrado!AM$2:AM859,Concentrado!$A$2:$A859,"="&amp;$A21,Concentrado!$B$2:$B859, "=Nacional")</f>
        <v>5.1840000000000002</v>
      </c>
      <c r="AM21" s="7">
        <f>SUMIFS(Concentrado!AN$2:AN859,Concentrado!$A$2:$A859,"="&amp;$A21,Concentrado!$B$2:$B859, "=Nacional")</f>
        <v>57.86</v>
      </c>
      <c r="AN21" s="7">
        <f>SUMIFS(Concentrado!AO$2:AO859,Concentrado!$A$2:$A859,"="&amp;$A21,Concentrado!$B$2:$B859, "=Nacional")</f>
        <v>45.381</v>
      </c>
      <c r="AO21" s="7">
        <f>SUMIFS(Concentrado!AP$2:AP859,Concentrado!$A$2:$A859,"="&amp;$A21,Concentrado!$B$2:$B859, "=Nacional")</f>
        <v>51.524000000000001</v>
      </c>
      <c r="AP21" s="7">
        <f>SUMIFS(Concentrado!AQ$2:AQ859,Concentrado!$A$2:$A859,"="&amp;$A21,Concentrado!$B$2:$B859, "=Nacional")</f>
        <v>2.363</v>
      </c>
      <c r="AQ21" s="7">
        <f>SUMIFS(Concentrado!AR$2:AR859,Concentrado!$A$2:$A859,"="&amp;$A21,Concentrado!$B$2:$B859, "=Nacional")</f>
        <v>1.0509999999999999</v>
      </c>
      <c r="AR21" s="7">
        <f>SUMIFS(Concentrado!AS$2:AS859,Concentrado!$A$2:$A859,"="&amp;$A21,Concentrado!$B$2:$B859, "=Nacional")</f>
        <v>1.6930000000000001</v>
      </c>
      <c r="AS21" s="7">
        <f>SUMIFS(Concentrado!AT$2:AT859,Concentrado!$A$2:$A859,"="&amp;$A21,Concentrado!$B$2:$B859, "=Nacional")</f>
        <v>6.3090000000000002</v>
      </c>
      <c r="AT21" s="7">
        <f>SUMIFS(Concentrado!AU$2:AU859,Concentrado!$A$2:$A859,"="&amp;$A21,Concentrado!$B$2:$B859, "=Nacional")</f>
        <v>1.2889999999999999</v>
      </c>
      <c r="AU21" s="7">
        <f>SUMIFS(Concentrado!AV$2:AV859,Concentrado!$A$2:$A859,"="&amp;$A21,Concentrado!$B$2:$B859, "=Nacional")</f>
        <v>3.7469999999999999</v>
      </c>
      <c r="AV21" s="7">
        <f>SUMIFS(Concentrado!AW$2:AW859,Concentrado!$A$2:$A859,"="&amp;$A21,Concentrado!$B$2:$B859, "=Nacional")</f>
        <v>633.44200000000001</v>
      </c>
      <c r="AW21" s="7">
        <f>SUMIFS(Concentrado!AX$2:AX859,Concentrado!$A$2:$A859,"="&amp;$A21,Concentrado!$B$2:$B859, "=Nacional")</f>
        <v>481.62900000000002</v>
      </c>
      <c r="AX21" s="7">
        <f>SUMIFS(Concentrado!AY$2:AY859,Concentrado!$A$2:$A859,"="&amp;$A21,Concentrado!$B$2:$B859, "=Nacional")</f>
        <v>556.07000000000005</v>
      </c>
      <c r="AY21" s="7">
        <f>SUMIFS(Concentrado!AZ$2:AZ859,Concentrado!$A$2:$A859,"="&amp;$A21,Concentrado!$B$2:$B859, "=Nacional")</f>
        <v>6.3339999999999996</v>
      </c>
      <c r="AZ21" s="7">
        <f>SUMIFS(Concentrado!BA$2:BA859,Concentrado!$A$2:$A859,"="&amp;$A21,Concentrado!$B$2:$B859, "=Nacional")</f>
        <v>4.8159999999999998</v>
      </c>
      <c r="BA21" s="7">
        <f>SUMIFS(Concentrado!BB$2:BB859,Concentrado!$A$2:$A859,"="&amp;$A21,Concentrado!$B$2:$B859, "=Nacional")</f>
        <v>5.5609999999999999</v>
      </c>
      <c r="BB21" s="7">
        <f>SUMIFS(Concentrado!BC$2:BC859,Concentrado!$A$2:$A859,"="&amp;$A21,Concentrado!$B$2:$B859, "=Nacional")</f>
        <v>16.312999999999999</v>
      </c>
      <c r="BC21" s="7">
        <f>SUMIFS(Concentrado!BD$2:BD859,Concentrado!$A$2:$A859,"="&amp;$A21,Concentrado!$B$2:$B859, "=Nacional")</f>
        <v>6.0289999999999999</v>
      </c>
      <c r="BD21" s="7">
        <f>SUMIFS(Concentrado!BE$2:BE859,Concentrado!$A$2:$A859,"="&amp;$A21,Concentrado!$B$2:$B859, "=Nacional")</f>
        <v>13.673999999999999</v>
      </c>
      <c r="BE21" s="7">
        <f>SUMIFS(Concentrado!BF$2:BF859,Concentrado!$A$2:$A859,"="&amp;$A21,Concentrado!$B$2:$B859, "=Nacional")</f>
        <v>16.010999999999999</v>
      </c>
      <c r="BF21" s="7">
        <f>SUMIFS(Concentrado!BG$2:BG859,Concentrado!$A$2:$A859,"="&amp;$A21,Concentrado!$B$2:$B859, "=Nacional")</f>
        <v>35.561999999999998</v>
      </c>
      <c r="BG21" s="7">
        <f>SUMIFS(Concentrado!BH$2:BH859,Concentrado!$A$2:$A859,"="&amp;$A21,Concentrado!$B$2:$B859, "=Nacional")</f>
        <v>7.3919185256322137</v>
      </c>
    </row>
    <row r="22" spans="1:59" x14ac:dyDescent="0.25">
      <c r="A22" s="5">
        <v>2018</v>
      </c>
      <c r="B22" s="7">
        <f>SUMIFS(Concentrado!C$2:C859,Concentrado!$A$2:$A859,"="&amp;$A22,Concentrado!$B$2:$B859, "=Nacional")</f>
        <v>13.622</v>
      </c>
      <c r="C22" s="7">
        <f>SUMIFS(Concentrado!D$2:D859,Concentrado!$A$2:$A859,"="&amp;$A22,Concentrado!$B$2:$B859, "=Nacional")</f>
        <v>3.298</v>
      </c>
      <c r="D22" s="7">
        <f>SUMIFS(Concentrado!E$2:E859,Concentrado!$A$2:$A859,"="&amp;$A22,Concentrado!$B$2:$B859, "=Nacional")</f>
        <v>8.3539999999999992</v>
      </c>
      <c r="E22" s="7">
        <f>SUMIFS(Concentrado!F$2:F859,Concentrado!$A$2:$A859,"="&amp;$A22,Concentrado!$B$2:$B859, "=Nacional")</f>
        <v>11.186</v>
      </c>
      <c r="F22" s="7">
        <f>SUMIFS(Concentrado!G$2:G859,Concentrado!$A$2:$A859,"="&amp;$A22,Concentrado!$B$2:$B859, "=Nacional")</f>
        <v>19.61</v>
      </c>
      <c r="G22" s="7">
        <f>SUMIFS(Concentrado!H$2:H859,Concentrado!$A$2:$A859,"="&amp;$A22,Concentrado!$B$2:$B859, "=Nacional")</f>
        <v>5.6539999999999999</v>
      </c>
      <c r="H22" s="7">
        <f>SUMIFS(Concentrado!I$2:I859,Concentrado!$A$2:$A859,"="&amp;$A22,Concentrado!$B$2:$B859, "=Nacional")</f>
        <v>4.6959999999999997</v>
      </c>
      <c r="I22" s="7">
        <f>SUMIFS(Concentrado!J$2:J859,Concentrado!$A$2:$A859,"="&amp;$A22,Concentrado!$B$2:$B859, "=Nacional")</f>
        <v>5.165</v>
      </c>
      <c r="J22" s="7">
        <f>SUMIFS(Concentrado!K$2:K859,Concentrado!$A$2:$A859,"="&amp;$A22,Concentrado!$B$2:$B859, "=Nacional")</f>
        <v>6.7430000000000003</v>
      </c>
      <c r="K22" s="7">
        <f>SUMIFS(Concentrado!L$2:L859,Concentrado!$A$2:$A859,"="&amp;$A22,Concentrado!$B$2:$B859, "=Nacional")</f>
        <v>4.3010000000000002</v>
      </c>
      <c r="L22" s="7">
        <f>SUMIFS(Concentrado!M$2:M859,Concentrado!$A$2:$A859,"="&amp;$A22,Concentrado!$B$2:$B859, "=Nacional")</f>
        <v>5.4969999999999999</v>
      </c>
      <c r="M22" s="7">
        <f>SUMIFS(Concentrado!N$2:N859,Concentrado!$A$2:$A859,"="&amp;$A22,Concentrado!$B$2:$B859, "=Nacional")</f>
        <v>42.874000000000002</v>
      </c>
      <c r="N22" s="7">
        <f>SUMIFS(Concentrado!O$2:O859,Concentrado!$A$2:$A859,"="&amp;$A22,Concentrado!$B$2:$B859, "=Nacional")</f>
        <v>100.015</v>
      </c>
      <c r="O22" s="7">
        <f>SUMIFS(Concentrado!P$2:P859,Concentrado!$A$2:$A859,"="&amp;$A22,Concentrado!$B$2:$B859, "=Nacional")</f>
        <v>20.096</v>
      </c>
      <c r="P22" s="7">
        <f>SUMIFS(Concentrado!Q$2:Q859,Concentrado!$A$2:$A859,"="&amp;$A22,Concentrado!$B$2:$B859, "=Nacional")</f>
        <v>59.244999999999997</v>
      </c>
      <c r="Q22" s="7">
        <f>SUMIFS(Concentrado!R$2:R859,Concentrado!$A$2:$A859,"="&amp;$A22,Concentrado!$B$2:$B859, "=Nacional")</f>
        <v>79.762</v>
      </c>
      <c r="R22" s="7">
        <f>SUMIFS(Concentrado!S$2:S859,Concentrado!$A$2:$A859,"="&amp;$A22,Concentrado!$B$2:$B859, "=Nacional")</f>
        <v>79.53</v>
      </c>
      <c r="S22" s="7">
        <f>SUMIFS(Concentrado!T$2:T859,Concentrado!$A$2:$A859,"="&amp;$A22,Concentrado!$B$2:$B859, "=Nacional")</f>
        <v>79.644999999999996</v>
      </c>
      <c r="T22" s="7">
        <f>SUMIFS(Concentrado!U$2:U859,Concentrado!$A$2:$A859,"="&amp;$A22,Concentrado!$B$2:$B859, "=Nacional")</f>
        <v>17.375</v>
      </c>
      <c r="U22" s="7">
        <f>SUMIFS(Concentrado!V$2:V859,Concentrado!$A$2:$A859,"="&amp;$A22,Concentrado!$B$2:$B859, "=Nacional")</f>
        <v>19.888999999999999</v>
      </c>
      <c r="V22" s="7">
        <f>SUMIFS(Concentrado!W$2:W859,Concentrado!$A$2:$A859,"="&amp;$A22,Concentrado!$B$2:$B859, "=Nacional")</f>
        <v>18.658000000000001</v>
      </c>
      <c r="W22" s="7">
        <f>SUMIFS(Concentrado!X$2:X859,Concentrado!$A$2:$A859,"="&amp;$A22,Concentrado!$B$2:$B859, "=Nacional")</f>
        <v>45.917000000000002</v>
      </c>
      <c r="X22" s="7">
        <f>SUMIFS(Concentrado!Y$2:Y859,Concentrado!$A$2:$A859,"="&amp;$A22,Concentrado!$B$2:$B859, "=Nacional")</f>
        <v>5.1580000000000004</v>
      </c>
      <c r="Y22" s="7">
        <f>SUMIFS(Concentrado!Z$2:Z859,Concentrado!$A$2:$A859,"="&amp;$A22,Concentrado!$B$2:$B859, "=Nacional")</f>
        <v>25.126000000000001</v>
      </c>
      <c r="Z22" s="7">
        <f>SUMIFS(Concentrado!AA$2:AA859,Concentrado!$A$2:$A859,"="&amp;$A22,Concentrado!$B$2:$B859, "=Nacional")</f>
        <v>96.376999999999995</v>
      </c>
      <c r="AA22" s="7">
        <f>SUMIFS(Concentrado!AB$2:AB859,Concentrado!$A$2:$A859,"="&amp;$A22,Concentrado!$B$2:$B859, "=Nacional")</f>
        <v>73.472999999999999</v>
      </c>
      <c r="AB22" s="7">
        <f>SUMIFS(Concentrado!AC$2:AC859,Concentrado!$A$2:$A859,"="&amp;$A22,Concentrado!$B$2:$B859, "=Nacional")</f>
        <v>84.691999999999993</v>
      </c>
      <c r="AC22" s="7">
        <f>SUMIFS(Concentrado!AD$2:AD859,Concentrado!$A$2:$A859,"="&amp;$A22,Concentrado!$B$2:$B859, "=Nacional")</f>
        <v>468.46300000000002</v>
      </c>
      <c r="AD22" s="7">
        <f>SUMIFS(Concentrado!AE$2:AE859,Concentrado!$A$2:$A859,"="&amp;$A22,Concentrado!$B$2:$B859, "=Nacional")</f>
        <v>406.06599999999997</v>
      </c>
      <c r="AE22" s="7">
        <f>SUMIFS(Concentrado!AF$2:AF859,Concentrado!$A$2:$A859,"="&amp;$A22,Concentrado!$B$2:$B859, "=Nacional")</f>
        <v>436.67500000000001</v>
      </c>
      <c r="AF22" s="7">
        <f>SUMIFS(Concentrado!AG$2:AG859,Concentrado!$A$2:$A859,"="&amp;$A22,Concentrado!$B$2:$B859, "=Nacional")</f>
        <v>10.823</v>
      </c>
      <c r="AG22" s="7">
        <f>SUMIFS(Concentrado!AH$2:AH859,Concentrado!$A$2:$A859,"="&amp;$A22,Concentrado!$B$2:$B859, "=Nacional")</f>
        <v>9.6334421971493303</v>
      </c>
      <c r="AH22" s="7">
        <f>SUMIFS(Concentrado!AI$2:AI859,Concentrado!$A$2:$A859,"="&amp;$A22,Concentrado!$B$2:$B859, "=Nacional")</f>
        <v>3.0366302635430702</v>
      </c>
      <c r="AI22" s="7">
        <f>SUMIFS(Concentrado!AJ$2:AJ859,Concentrado!$A$2:$A859,"="&amp;$A22,Concentrado!$B$2:$B859, "=Nacional")</f>
        <v>6.3569333384933602</v>
      </c>
      <c r="AJ22" s="7">
        <f>SUMIFS(Concentrado!AK$2:AK859,Concentrado!$A$2:$A859,"="&amp;$A22,Concentrado!$B$2:$B859, "=Nacional")</f>
        <v>8.5109999999999992</v>
      </c>
      <c r="AK22" s="7">
        <f>SUMIFS(Concentrado!AL$2:AL859,Concentrado!$A$2:$A859,"="&amp;$A22,Concentrado!$B$2:$B859, "=Nacional")</f>
        <v>1.895</v>
      </c>
      <c r="AL22" s="7">
        <f>SUMIFS(Concentrado!AM$2:AM859,Concentrado!$A$2:$A859,"="&amp;$A22,Concentrado!$B$2:$B859, "=Nacional")</f>
        <v>5.1349999999999998</v>
      </c>
      <c r="AM22" s="7">
        <f>SUMIFS(Concentrado!AN$2:AN859,Concentrado!$A$2:$A859,"="&amp;$A22,Concentrado!$B$2:$B859, "=Nacional")</f>
        <v>63.100999999999999</v>
      </c>
      <c r="AN22" s="7">
        <f>SUMIFS(Concentrado!AO$2:AO859,Concentrado!$A$2:$A859,"="&amp;$A22,Concentrado!$B$2:$B859, "=Nacional")</f>
        <v>50.100999999999999</v>
      </c>
      <c r="AO22" s="7">
        <f>SUMIFS(Concentrado!AP$2:AP859,Concentrado!$A$2:$A859,"="&amp;$A22,Concentrado!$B$2:$B859, "=Nacional")</f>
        <v>56.488</v>
      </c>
      <c r="AP22" s="7">
        <f>SUMIFS(Concentrado!AQ$2:AQ859,Concentrado!$A$2:$A859,"="&amp;$A22,Concentrado!$B$2:$B859, "=Nacional")</f>
        <v>2.355</v>
      </c>
      <c r="AQ22" s="7">
        <f>SUMIFS(Concentrado!AR$2:AR859,Concentrado!$A$2:$A859,"="&amp;$A22,Concentrado!$B$2:$B859, "=Nacional")</f>
        <v>0.94399999999999995</v>
      </c>
      <c r="AR22" s="7">
        <f>SUMIFS(Concentrado!AS$2:AS859,Concentrado!$A$2:$A859,"="&amp;$A22,Concentrado!$B$2:$B859, "=Nacional")</f>
        <v>1.635</v>
      </c>
      <c r="AS22" s="7">
        <f>SUMIFS(Concentrado!AT$2:AT859,Concentrado!$A$2:$A859,"="&amp;$A22,Concentrado!$B$2:$B859, "=Nacional")</f>
        <v>6.6849999999999996</v>
      </c>
      <c r="AT22" s="7">
        <f>SUMIFS(Concentrado!AU$2:AU859,Concentrado!$A$2:$A859,"="&amp;$A22,Concentrado!$B$2:$B859, "=Nacional")</f>
        <v>1.3220000000000001</v>
      </c>
      <c r="AU22" s="7">
        <f>SUMIFS(Concentrado!AV$2:AV859,Concentrado!$A$2:$A859,"="&amp;$A22,Concentrado!$B$2:$B859, "=Nacional")</f>
        <v>3.9489999999999998</v>
      </c>
      <c r="AV22" s="7">
        <f>SUMIFS(Concentrado!AW$2:AW859,Concentrado!$A$2:$A859,"="&amp;$A22,Concentrado!$B$2:$B859, "=Nacional")</f>
        <v>638.68799999999999</v>
      </c>
      <c r="AW22" s="7">
        <f>SUMIFS(Concentrado!AX$2:AX859,Concentrado!$A$2:$A859,"="&amp;$A22,Concentrado!$B$2:$B859, "=Nacional")</f>
        <v>483.10899999999998</v>
      </c>
      <c r="AX22" s="7">
        <f>SUMIFS(Concentrado!AY$2:AY859,Concentrado!$A$2:$A859,"="&amp;$A22,Concentrado!$B$2:$B859, "=Nacional")</f>
        <v>559.38599999999997</v>
      </c>
      <c r="AY22" s="7">
        <f>SUMIFS(Concentrado!AZ$2:AZ859,Concentrado!$A$2:$A859,"="&amp;$A22,Concentrado!$B$2:$B859, "=Nacional")</f>
        <v>6.3869999999999996</v>
      </c>
      <c r="AZ22" s="7">
        <f>SUMIFS(Concentrado!BA$2:BA859,Concentrado!$A$2:$A859,"="&amp;$A22,Concentrado!$B$2:$B859, "=Nacional")</f>
        <v>4.8310000000000004</v>
      </c>
      <c r="BA22" s="7">
        <f>SUMIFS(Concentrado!BB$2:BB859,Concentrado!$A$2:$A859,"="&amp;$A22,Concentrado!$B$2:$B859, "=Nacional")</f>
        <v>5.5940000000000003</v>
      </c>
      <c r="BB22" s="7">
        <f>SUMIFS(Concentrado!BC$2:BC859,Concentrado!$A$2:$A859,"="&amp;$A22,Concentrado!$B$2:$B859, "=Nacional")</f>
        <v>14.510999999999999</v>
      </c>
      <c r="BC22" s="7">
        <f>SUMIFS(Concentrado!BD$2:BD859,Concentrado!$A$2:$A859,"="&amp;$A22,Concentrado!$B$2:$B859, "=Nacional")</f>
        <v>5.3159999999999998</v>
      </c>
      <c r="BD22" s="7">
        <f>SUMIFS(Concentrado!BE$2:BE859,Concentrado!$A$2:$A859,"="&amp;$A22,Concentrado!$B$2:$B859, "=Nacional")</f>
        <v>13.340999999999999</v>
      </c>
      <c r="BE22" s="7">
        <f>SUMIFS(Concentrado!BF$2:BF859,Concentrado!$A$2:$A859,"="&amp;$A22,Concentrado!$B$2:$B859, "=Nacional")</f>
        <v>15.574999999999999</v>
      </c>
      <c r="BF22" s="7">
        <f>SUMIFS(Concentrado!BG$2:BG859,Concentrado!$A$2:$A859,"="&amp;$A22,Concentrado!$B$2:$B859, "=Nacional")</f>
        <v>35.223999999999997</v>
      </c>
      <c r="BG22" s="7">
        <f>SUMIFS(Concentrado!BH$2:BH859,Concentrado!$A$2:$A859,"="&amp;$A22,Concentrado!$B$2:$B859, "=Nacional")</f>
        <v>7.3112782805373744</v>
      </c>
    </row>
    <row r="23" spans="1:59" x14ac:dyDescent="0.25">
      <c r="A23" s="5">
        <v>2019</v>
      </c>
      <c r="B23" s="7">
        <f>SUMIFS(Concentrado!C$2:C859,Concentrado!$A$2:$A859,"="&amp;$A23,Concentrado!$B$2:$B859, "=Nacional")</f>
        <v>13.051</v>
      </c>
      <c r="C23" s="7">
        <f>SUMIFS(Concentrado!D$2:D859,Concentrado!$A$2:$A859,"="&amp;$A23,Concentrado!$B$2:$B859, "=Nacional")</f>
        <v>3.2</v>
      </c>
      <c r="D23" s="7">
        <f>SUMIFS(Concentrado!E$2:E859,Concentrado!$A$2:$A859,"="&amp;$A23,Concentrado!$B$2:$B859, "=Nacional")</f>
        <v>8.0259999999999998</v>
      </c>
      <c r="E23" s="7">
        <f>SUMIFS(Concentrado!F$2:F859,Concentrado!$A$2:$A859,"="&amp;$A23,Concentrado!$B$2:$B859, "=Nacional")</f>
        <v>10.688000000000001</v>
      </c>
      <c r="F23" s="7">
        <f>SUMIFS(Concentrado!G$2:G859,Concentrado!$A$2:$A859,"="&amp;$A23,Concentrado!$B$2:$B859, "=Nacional")</f>
        <v>19.975999999999999</v>
      </c>
      <c r="G23" s="7">
        <f>SUMIFS(Concentrado!H$2:H859,Concentrado!$A$2:$A859,"="&amp;$A23,Concentrado!$B$2:$B859, "=Nacional")</f>
        <v>6.1340000000000003</v>
      </c>
      <c r="H23" s="7">
        <f>SUMIFS(Concentrado!I$2:I859,Concentrado!$A$2:$A859,"="&amp;$A23,Concentrado!$B$2:$B859, "=Nacional")</f>
        <v>4.9560000000000004</v>
      </c>
      <c r="I23" s="7">
        <f>SUMIFS(Concentrado!J$2:J859,Concentrado!$A$2:$A859,"="&amp;$A23,Concentrado!$B$2:$B859, "=Nacional")</f>
        <v>5.5330000000000004</v>
      </c>
      <c r="J23" s="7">
        <f>SUMIFS(Concentrado!K$2:K859,Concentrado!$A$2:$A859,"="&amp;$A23,Concentrado!$B$2:$B859, "=Nacional")</f>
        <v>6.742</v>
      </c>
      <c r="K23" s="7">
        <f>SUMIFS(Concentrado!L$2:L859,Concentrado!$A$2:$A859,"="&amp;$A23,Concentrado!$B$2:$B859, "=Nacional")</f>
        <v>4.1379999999999999</v>
      </c>
      <c r="L23" s="7">
        <f>SUMIFS(Concentrado!M$2:M859,Concentrado!$A$2:$A859,"="&amp;$A23,Concentrado!$B$2:$B859, "=Nacional")</f>
        <v>5.4139999999999997</v>
      </c>
      <c r="M23" s="7">
        <f>SUMIFS(Concentrado!N$2:N859,Concentrado!$A$2:$A859,"="&amp;$A23,Concentrado!$B$2:$B859, "=Nacional")</f>
        <v>42.920999999999999</v>
      </c>
      <c r="N23" s="7">
        <f>SUMIFS(Concentrado!O$2:O859,Concentrado!$A$2:$A859,"="&amp;$A23,Concentrado!$B$2:$B859, "=Nacional")</f>
        <v>102.136</v>
      </c>
      <c r="O23" s="7">
        <f>SUMIFS(Concentrado!P$2:P859,Concentrado!$A$2:$A859,"="&amp;$A23,Concentrado!$B$2:$B859, "=Nacional")</f>
        <v>20.486999999999998</v>
      </c>
      <c r="P23" s="7">
        <f>SUMIFS(Concentrado!Q$2:Q859,Concentrado!$A$2:$A859,"="&amp;$A23,Concentrado!$B$2:$B859, "=Nacional")</f>
        <v>60.517000000000003</v>
      </c>
      <c r="Q23" s="7">
        <f>SUMIFS(Concentrado!R$2:R859,Concentrado!$A$2:$A859,"="&amp;$A23,Concentrado!$B$2:$B859, "=Nacional")</f>
        <v>82.459000000000003</v>
      </c>
      <c r="R23" s="7">
        <f>SUMIFS(Concentrado!S$2:S859,Concentrado!$A$2:$A859,"="&amp;$A23,Concentrado!$B$2:$B859, "=Nacional")</f>
        <v>80.66</v>
      </c>
      <c r="S23" s="7">
        <f>SUMIFS(Concentrado!T$2:T859,Concentrado!$A$2:$A859,"="&amp;$A23,Concentrado!$B$2:$B859, "=Nacional")</f>
        <v>81.540999999999997</v>
      </c>
      <c r="T23" s="7">
        <f>SUMIFS(Concentrado!U$2:U859,Concentrado!$A$2:$A859,"="&amp;$A23,Concentrado!$B$2:$B859, "=Nacional")</f>
        <v>18.353000000000002</v>
      </c>
      <c r="U23" s="7">
        <f>SUMIFS(Concentrado!V$2:V859,Concentrado!$A$2:$A859,"="&amp;$A23,Concentrado!$B$2:$B859, "=Nacional")</f>
        <v>21.04</v>
      </c>
      <c r="V23" s="7">
        <f>SUMIFS(Concentrado!W$2:W859,Concentrado!$A$2:$A859,"="&amp;$A23,Concentrado!$B$2:$B859, "=Nacional")</f>
        <v>19.724</v>
      </c>
      <c r="W23" s="7">
        <f>SUMIFS(Concentrado!X$2:X859,Concentrado!$A$2:$A859,"="&amp;$A23,Concentrado!$B$2:$B859, "=Nacional")</f>
        <v>47.058</v>
      </c>
      <c r="X23" s="7">
        <f>SUMIFS(Concentrado!Y$2:Y859,Concentrado!$A$2:$A859,"="&amp;$A23,Concentrado!$B$2:$B859, "=Nacional")</f>
        <v>5.4509999999999996</v>
      </c>
      <c r="Y23" s="7">
        <f>SUMIFS(Concentrado!Z$2:Z859,Concentrado!$A$2:$A859,"="&amp;$A23,Concentrado!$B$2:$B859, "=Nacional")</f>
        <v>25.866</v>
      </c>
      <c r="Z23" s="7">
        <f>SUMIFS(Concentrado!AA$2:AA859,Concentrado!$A$2:$A859,"="&amp;$A23,Concentrado!$B$2:$B859, "=Nacional")</f>
        <v>100.124</v>
      </c>
      <c r="AA23" s="7">
        <f>SUMIFS(Concentrado!AB$2:AB859,Concentrado!$A$2:$A859,"="&amp;$A23,Concentrado!$B$2:$B859, "=Nacional")</f>
        <v>76.814999999999998</v>
      </c>
      <c r="AB23" s="7">
        <f>SUMIFS(Concentrado!AC$2:AC859,Concentrado!$A$2:$A859,"="&amp;$A23,Concentrado!$B$2:$B859, "=Nacional")</f>
        <v>88.231999999999999</v>
      </c>
      <c r="AC23" s="7">
        <f>SUMIFS(Concentrado!AD$2:AD859,Concentrado!$A$2:$A859,"="&amp;$A23,Concentrado!$B$2:$B859, "=Nacional")</f>
        <v>484.17</v>
      </c>
      <c r="AD23" s="7">
        <f>SUMIFS(Concentrado!AE$2:AE859,Concentrado!$A$2:$A859,"="&amp;$A23,Concentrado!$B$2:$B859, "=Nacional")</f>
        <v>416.23200000000003</v>
      </c>
      <c r="AE23" s="7">
        <f>SUMIFS(Concentrado!AF$2:AF859,Concentrado!$A$2:$A859,"="&amp;$A23,Concentrado!$B$2:$B859, "=Nacional")</f>
        <v>449.548</v>
      </c>
      <c r="AF23" s="7">
        <f>SUMIFS(Concentrado!AG$2:AG859,Concentrado!$A$2:$A859,"="&amp;$A23,Concentrado!$B$2:$B859, "=Nacional")</f>
        <v>11.053000000000001</v>
      </c>
      <c r="AG23" s="7">
        <f>SUMIFS(Concentrado!AH$2:AH859,Concentrado!$A$2:$A859,"="&amp;$A23,Concentrado!$B$2:$B859, "=Nacional")</f>
        <v>10.6752562260742</v>
      </c>
      <c r="AH23" s="7">
        <f>SUMIFS(Concentrado!AI$2:AI859,Concentrado!$A$2:$A859,"="&amp;$A23,Concentrado!$B$2:$B859, "=Nacional")</f>
        <v>3.1457531231823399</v>
      </c>
      <c r="AI23" s="7">
        <f>SUMIFS(Concentrado!AJ$2:AJ859,Concentrado!$A$2:$A859,"="&amp;$A23,Concentrado!$B$2:$B859, "=Nacional")</f>
        <v>6.9384410846172901</v>
      </c>
      <c r="AJ23" s="7">
        <f>SUMIFS(Concentrado!AK$2:AK859,Concentrado!$A$2:$A859,"="&amp;$A23,Concentrado!$B$2:$B859, "=Nacional")</f>
        <v>9.2230000000000008</v>
      </c>
      <c r="AK23" s="7">
        <f>SUMIFS(Concentrado!AL$2:AL859,Concentrado!$A$2:$A859,"="&amp;$A23,Concentrado!$B$2:$B859, "=Nacional")</f>
        <v>1.9830000000000001</v>
      </c>
      <c r="AL23" s="7">
        <f>SUMIFS(Concentrado!AM$2:AM859,Concentrado!$A$2:$A859,"="&amp;$A23,Concentrado!$B$2:$B859, "=Nacional")</f>
        <v>5.5289999999999999</v>
      </c>
      <c r="AM23" s="7">
        <f>SUMIFS(Concentrado!AN$2:AN859,Concentrado!$A$2:$A859,"="&amp;$A23,Concentrado!$B$2:$B859, "=Nacional")</f>
        <v>66.394999999999996</v>
      </c>
      <c r="AN23" s="7">
        <f>SUMIFS(Concentrado!AO$2:AO859,Concentrado!$A$2:$A859,"="&amp;$A23,Concentrado!$B$2:$B859, "=Nacional")</f>
        <v>52.347999999999999</v>
      </c>
      <c r="AO23" s="7">
        <f>SUMIFS(Concentrado!AP$2:AP859,Concentrado!$A$2:$A859,"="&amp;$A23,Concentrado!$B$2:$B859, "=Nacional")</f>
        <v>59.256999999999998</v>
      </c>
      <c r="AP23" s="7">
        <f>SUMIFS(Concentrado!AQ$2:AQ859,Concentrado!$A$2:$A859,"="&amp;$A23,Concentrado!$B$2:$B859, "=Nacional")</f>
        <v>2.5819999999999999</v>
      </c>
      <c r="AQ23" s="7">
        <f>SUMIFS(Concentrado!AR$2:AR859,Concentrado!$A$2:$A859,"="&amp;$A23,Concentrado!$B$2:$B859, "=Nacional")</f>
        <v>0.94</v>
      </c>
      <c r="AR23" s="7">
        <f>SUMIFS(Concentrado!AS$2:AS859,Concentrado!$A$2:$A859,"="&amp;$A23,Concentrado!$B$2:$B859, "=Nacional")</f>
        <v>1.744</v>
      </c>
      <c r="AS23" s="7">
        <f>SUMIFS(Concentrado!AT$2:AT859,Concentrado!$A$2:$A859,"="&amp;$A23,Concentrado!$B$2:$B859, "=Nacional")</f>
        <v>6.9480000000000004</v>
      </c>
      <c r="AT23" s="7">
        <f>SUMIFS(Concentrado!AU$2:AU859,Concentrado!$A$2:$A859,"="&amp;$A23,Concentrado!$B$2:$B859, "=Nacional")</f>
        <v>1.4239999999999999</v>
      </c>
      <c r="AU23" s="7">
        <f>SUMIFS(Concentrado!AV$2:AV859,Concentrado!$A$2:$A859,"="&amp;$A23,Concentrado!$B$2:$B859, "=Nacional")</f>
        <v>4.1289999999999996</v>
      </c>
      <c r="AV23" s="7">
        <f>SUMIFS(Concentrado!AW$2:AW859,Concentrado!$A$2:$A859,"="&amp;$A23,Concentrado!$B$2:$B859, "=Nacional")</f>
        <v>660.56700000000001</v>
      </c>
      <c r="AW23" s="7">
        <f>SUMIFS(Concentrado!AX$2:AX859,Concentrado!$A$2:$A859,"="&amp;$A23,Concentrado!$B$2:$B859, "=Nacional")</f>
        <v>496.51</v>
      </c>
      <c r="AX23" s="7">
        <f>SUMIFS(Concentrado!AY$2:AY859,Concentrado!$A$2:$A859,"="&amp;$A23,Concentrado!$B$2:$B859, "=Nacional")</f>
        <v>576.97400000000005</v>
      </c>
      <c r="AY23" s="7">
        <f>SUMIFS(Concentrado!AZ$2:AZ859,Concentrado!$A$2:$A859,"="&amp;$A23,Concentrado!$B$2:$B859, "=Nacional")</f>
        <v>6.6059999999999999</v>
      </c>
      <c r="AZ23" s="7">
        <f>SUMIFS(Concentrado!BA$2:BA859,Concentrado!$A$2:$A859,"="&amp;$A23,Concentrado!$B$2:$B859, "=Nacional")</f>
        <v>4.9649999999999999</v>
      </c>
      <c r="BA23" s="7">
        <f>SUMIFS(Concentrado!BB$2:BB859,Concentrado!$A$2:$A859,"="&amp;$A23,Concentrado!$B$2:$B859, "=Nacional")</f>
        <v>5.77</v>
      </c>
      <c r="BB23" s="7">
        <f>SUMIFS(Concentrado!BC$2:BC859,Concentrado!$A$2:$A859,"="&amp;$A23,Concentrado!$B$2:$B859, "=Nacional")</f>
        <v>18.66</v>
      </c>
      <c r="BC23" s="7">
        <f>SUMIFS(Concentrado!BD$2:BD859,Concentrado!$A$2:$A859,"="&amp;$A23,Concentrado!$B$2:$B859, "=Nacional")</f>
        <v>6.3730000000000002</v>
      </c>
      <c r="BD23" s="7">
        <f>SUMIFS(Concentrado!BE$2:BE859,Concentrado!$A$2:$A859,"="&amp;$A23,Concentrado!$B$2:$B859, "=Nacional")</f>
        <v>13.927</v>
      </c>
      <c r="BE23" s="7">
        <f>SUMIFS(Concentrado!BF$2:BF859,Concentrado!$A$2:$A859,"="&amp;$A23,Concentrado!$B$2:$B859, "=Nacional")</f>
        <v>16.247</v>
      </c>
      <c r="BF23" s="7">
        <f>SUMIFS(Concentrado!BG$2:BG859,Concentrado!$A$2:$A859,"="&amp;$A23,Concentrado!$B$2:$B859, "=Nacional")</f>
        <v>35.555</v>
      </c>
      <c r="BG23" s="7">
        <f>SUMIFS(Concentrado!BH$2:BH859,Concentrado!$A$2:$A859,"="&amp;$A23,Concentrado!$B$2:$B859, "=Nacional")</f>
        <v>7.2317410815688827</v>
      </c>
    </row>
    <row r="24" spans="1:59" x14ac:dyDescent="0.25">
      <c r="A24" s="5">
        <v>2020</v>
      </c>
      <c r="B24" s="7">
        <f>SUMIFS(Concentrado!C$2:C859,Concentrado!$A$2:$A859,"="&amp;$A24,Concentrado!$B$2:$B859, "=Nacional")</f>
        <v>12.419</v>
      </c>
      <c r="C24" s="7">
        <f>SUMIFS(Concentrado!D$2:D859,Concentrado!$A$2:$A859,"="&amp;$A24,Concentrado!$B$2:$B859, "=Nacional")</f>
        <v>2.6360000000000001</v>
      </c>
      <c r="D24" s="7">
        <f>SUMIFS(Concentrado!E$2:E859,Concentrado!$A$2:$A859,"="&amp;$A24,Concentrado!$B$2:$B859, "=Nacional")</f>
        <v>7.4260000000000002</v>
      </c>
      <c r="E24" s="7">
        <f>SUMIFS(Concentrado!F$2:F859,Concentrado!$A$2:$A859,"="&amp;$A24,Concentrado!$B$2:$B859, "=Nacional")</f>
        <v>11.007999999999999</v>
      </c>
      <c r="F24" s="7">
        <f>SUMIFS(Concentrado!G$2:G859,Concentrado!$A$2:$A859,"="&amp;$A24,Concentrado!$B$2:$B859, "=Nacional")</f>
        <v>20.477</v>
      </c>
      <c r="G24" s="7">
        <f>SUMIFS(Concentrado!H$2:H859,Concentrado!$A$2:$A859,"="&amp;$A24,Concentrado!$B$2:$B859, "=Nacional")</f>
        <v>6.4690000000000003</v>
      </c>
      <c r="H24" s="7">
        <f>SUMIFS(Concentrado!I$2:I859,Concentrado!$A$2:$A859,"="&amp;$A24,Concentrado!$B$2:$B859, "=Nacional")</f>
        <v>5.0960000000000001</v>
      </c>
      <c r="I24" s="7">
        <f>SUMIFS(Concentrado!J$2:J859,Concentrado!$A$2:$A859,"="&amp;$A24,Concentrado!$B$2:$B859, "=Nacional")</f>
        <v>5.7679999999999998</v>
      </c>
      <c r="J24" s="7">
        <f>SUMIFS(Concentrado!K$2:K859,Concentrado!$A$2:$A859,"="&amp;$A24,Concentrado!$B$2:$B859, "=Nacional")</f>
        <v>6.569</v>
      </c>
      <c r="K24" s="7">
        <f>SUMIFS(Concentrado!L$2:L859,Concentrado!$A$2:$A859,"="&amp;$A24,Concentrado!$B$2:$B859, "=Nacional")</f>
        <v>4.1680000000000001</v>
      </c>
      <c r="L24" s="7">
        <f>SUMIFS(Concentrado!M$2:M859,Concentrado!$A$2:$A859,"="&amp;$A24,Concentrado!$B$2:$B859, "=Nacional")</f>
        <v>5.3440000000000003</v>
      </c>
      <c r="M24" s="7">
        <f>SUMIFS(Concentrado!N$2:N859,Concentrado!$A$2:$A859,"="&amp;$A24,Concentrado!$B$2:$B859, "=Nacional")</f>
        <v>48.904000000000003</v>
      </c>
      <c r="N24" s="7">
        <f>SUMIFS(Concentrado!O$2:O859,Concentrado!$A$2:$A859,"="&amp;$A24,Concentrado!$B$2:$B859, "=Nacional")</f>
        <v>100.643</v>
      </c>
      <c r="O24" s="7">
        <f>SUMIFS(Concentrado!P$2:P859,Concentrado!$A$2:$A859,"="&amp;$A24,Concentrado!$B$2:$B859, "=Nacional")</f>
        <v>19.202999999999999</v>
      </c>
      <c r="P24" s="7">
        <f>SUMIFS(Concentrado!Q$2:Q859,Concentrado!$A$2:$A859,"="&amp;$A24,Concentrado!$B$2:$B859, "=Nacional")</f>
        <v>59.095999999999997</v>
      </c>
      <c r="Q24" s="7">
        <f>SUMIFS(Concentrado!R$2:R859,Concentrado!$A$2:$A859,"="&amp;$A24,Concentrado!$B$2:$B859, "=Nacional")</f>
        <v>125.29300000000001</v>
      </c>
      <c r="R24" s="7">
        <f>SUMIFS(Concentrado!S$2:S859,Concentrado!$A$2:$A859,"="&amp;$A24,Concentrado!$B$2:$B859, "=Nacional")</f>
        <v>109.84699999999999</v>
      </c>
      <c r="S24" s="7">
        <f>SUMIFS(Concentrado!T$2:T859,Concentrado!$A$2:$A859,"="&amp;$A24,Concentrado!$B$2:$B859, "=Nacional")</f>
        <v>117.411</v>
      </c>
      <c r="T24" s="7">
        <f>SUMIFS(Concentrado!U$2:U859,Concentrado!$A$2:$A859,"="&amp;$A24,Concentrado!$B$2:$B859, "=Nacional")</f>
        <v>26.225000000000001</v>
      </c>
      <c r="U24" s="7">
        <f>SUMIFS(Concentrado!V$2:V859,Concentrado!$A$2:$A859,"="&amp;$A24,Concentrado!$B$2:$B859, "=Nacional")</f>
        <v>26.96</v>
      </c>
      <c r="V24" s="7">
        <f>SUMIFS(Concentrado!W$2:W859,Concentrado!$A$2:$A859,"="&amp;$A24,Concentrado!$B$2:$B859, "=Nacional")</f>
        <v>26.6</v>
      </c>
      <c r="W24" s="7">
        <f>SUMIFS(Concentrado!X$2:X859,Concentrado!$A$2:$A859,"="&amp;$A24,Concentrado!$B$2:$B859, "=Nacional")</f>
        <v>46.482999999999997</v>
      </c>
      <c r="X24" s="7">
        <f>SUMIFS(Concentrado!Y$2:Y859,Concentrado!$A$2:$A859,"="&amp;$A24,Concentrado!$B$2:$B859, "=Nacional")</f>
        <v>5.47</v>
      </c>
      <c r="Y24" s="7">
        <f>SUMIFS(Concentrado!Z$2:Z859,Concentrado!$A$2:$A859,"="&amp;$A24,Concentrado!$B$2:$B859, "=Nacional")</f>
        <v>25.564</v>
      </c>
      <c r="Z24" s="7">
        <f>SUMIFS(Concentrado!AA$2:AA859,Concentrado!$A$2:$A859,"="&amp;$A24,Concentrado!$B$2:$B859, "=Nacional")</f>
        <v>151.34899999999999</v>
      </c>
      <c r="AA24" s="7">
        <f>SUMIFS(Concentrado!AB$2:AB859,Concentrado!$A$2:$A859,"="&amp;$A24,Concentrado!$B$2:$B859, "=Nacional")</f>
        <v>107.72</v>
      </c>
      <c r="AB24" s="7">
        <f>SUMIFS(Concentrado!AC$2:AC859,Concentrado!$A$2:$A859,"="&amp;$A24,Concentrado!$B$2:$B859, "=Nacional")</f>
        <v>129.08000000000001</v>
      </c>
      <c r="AC24" s="7">
        <f>SUMIFS(Concentrado!AD$2:AD859,Concentrado!$A$2:$A859,"="&amp;$A24,Concentrado!$B$2:$B859, "=Nacional")</f>
        <v>594.25900000000001</v>
      </c>
      <c r="AD24" s="7">
        <f>SUMIFS(Concentrado!AE$2:AE859,Concentrado!$A$2:$A859,"="&amp;$A24,Concentrado!$B$2:$B859, "=Nacional")</f>
        <v>479.65100000000001</v>
      </c>
      <c r="AE24" s="7">
        <f>SUMIFS(Concentrado!AF$2:AF859,Concentrado!$A$2:$A859,"="&amp;$A24,Concentrado!$B$2:$B859, "=Nacional")</f>
        <v>535.80100000000004</v>
      </c>
      <c r="AF24" s="7">
        <f>SUMIFS(Concentrado!AG$2:AG859,Concentrado!$A$2:$A859,"="&amp;$A24,Concentrado!$B$2:$B859, "=Nacional")</f>
        <v>12.768000000000001</v>
      </c>
      <c r="AG24" s="7">
        <f>SUMIFS(Concentrado!AH$2:AH859,Concentrado!$A$2:$A859,"="&amp;$A24,Concentrado!$B$2:$B859, "=Nacional")</f>
        <v>11.4893978905412</v>
      </c>
      <c r="AH24" s="7">
        <f>SUMIFS(Concentrado!AI$2:AI859,Concentrado!$A$2:$A859,"="&amp;$A24,Concentrado!$B$2:$B859, "=Nacional")</f>
        <v>3.68422606249373</v>
      </c>
      <c r="AI24" s="7">
        <f>SUMIFS(Concentrado!AJ$2:AJ859,Concentrado!$A$2:$A859,"="&amp;$A24,Concentrado!$B$2:$B859, "=Nacional")</f>
        <v>7.6266124646750999</v>
      </c>
      <c r="AJ24" s="7">
        <f>SUMIFS(Concentrado!AK$2:AK859,Concentrado!$A$2:$A859,"="&amp;$A24,Concentrado!$B$2:$B859, "=Nacional")</f>
        <v>10.053000000000001</v>
      </c>
      <c r="AK24" s="7">
        <f>SUMIFS(Concentrado!AL$2:AL859,Concentrado!$A$2:$A859,"="&amp;$A24,Concentrado!$B$2:$B859, "=Nacional")</f>
        <v>2.1589999999999998</v>
      </c>
      <c r="AL24" s="7">
        <f>SUMIFS(Concentrado!AM$2:AM859,Concentrado!$A$2:$A859,"="&amp;$A24,Concentrado!$B$2:$B859, "=Nacional")</f>
        <v>6.0279999999999996</v>
      </c>
      <c r="AM24" s="7">
        <f>SUMIFS(Concentrado!AN$2:AN859,Concentrado!$A$2:$A859,"="&amp;$A24,Concentrado!$B$2:$B859, "=Nacional")</f>
        <v>297.75599999999997</v>
      </c>
      <c r="AN24" s="7">
        <f>SUMIFS(Concentrado!AO$2:AO859,Concentrado!$A$2:$A859,"="&amp;$A24,Concentrado!$B$2:$B859, "=Nacional")</f>
        <v>172.291</v>
      </c>
      <c r="AO24" s="7">
        <f>SUMIFS(Concentrado!AP$2:AP859,Concentrado!$A$2:$A859,"="&amp;$A24,Concentrado!$B$2:$B859, "=Nacional")</f>
        <v>233.74</v>
      </c>
      <c r="AP24" s="7">
        <f>SUMIFS(Concentrado!AQ$2:AQ859,Concentrado!$A$2:$A859,"="&amp;$A24,Concentrado!$B$2:$B859, "=Nacional")</f>
        <v>2.3959999999999999</v>
      </c>
      <c r="AQ24" s="7">
        <f>SUMIFS(Concentrado!AR$2:AR859,Concentrado!$A$2:$A859,"="&amp;$A24,Concentrado!$B$2:$B859, "=Nacional")</f>
        <v>0.96899999999999997</v>
      </c>
      <c r="AR24" s="7">
        <f>SUMIFS(Concentrado!AS$2:AS859,Concentrado!$A$2:$A859,"="&amp;$A24,Concentrado!$B$2:$B859, "=Nacional")</f>
        <v>1.6679999999999999</v>
      </c>
      <c r="AS24" s="7">
        <f>SUMIFS(Concentrado!AT$2:AT859,Concentrado!$A$2:$A859,"="&amp;$A24,Concentrado!$B$2:$B859, "=Nacional")</f>
        <v>6.01</v>
      </c>
      <c r="AT24" s="7">
        <f>SUMIFS(Concentrado!AU$2:AU859,Concentrado!$A$2:$A859,"="&amp;$A24,Concentrado!$B$2:$B859, "=Nacional")</f>
        <v>1.1459999999999999</v>
      </c>
      <c r="AU24" s="7">
        <f>SUMIFS(Concentrado!AV$2:AV859,Concentrado!$A$2:$A859,"="&amp;$A24,Concentrado!$B$2:$B859, "=Nacional")</f>
        <v>3.5270000000000001</v>
      </c>
      <c r="AV24" s="7">
        <f>SUMIFS(Concentrado!AW$2:AW859,Concentrado!$A$2:$A859,"="&amp;$A24,Concentrado!$B$2:$B859, "=Nacional")</f>
        <v>1001.899</v>
      </c>
      <c r="AW24" s="7">
        <f>SUMIFS(Concentrado!AX$2:AX859,Concentrado!$A$2:$A859,"="&amp;$A24,Concentrado!$B$2:$B859, "=Nacional")</f>
        <v>678.99699999999996</v>
      </c>
      <c r="AX24" s="7">
        <f>SUMIFS(Concentrado!AY$2:AY859,Concentrado!$A$2:$A859,"="&amp;$A24,Concentrado!$B$2:$B859, "=Nacional")</f>
        <v>837.17100000000005</v>
      </c>
      <c r="AY24" s="7">
        <f>SUMIFS(Concentrado!AZ$2:AZ859,Concentrado!$A$2:$A859,"="&amp;$A24,Concentrado!$B$2:$B859, "=Nacional")</f>
        <v>10.019</v>
      </c>
      <c r="AZ24" s="7">
        <f>SUMIFS(Concentrado!BA$2:BA859,Concentrado!$A$2:$A859,"="&amp;$A24,Concentrado!$B$2:$B859, "=Nacional")</f>
        <v>6.79</v>
      </c>
      <c r="BA24" s="7">
        <f>SUMIFS(Concentrado!BB$2:BB859,Concentrado!$A$2:$A859,"="&amp;$A24,Concentrado!$B$2:$B859, "=Nacional")</f>
        <v>8.3719999999999999</v>
      </c>
      <c r="BB24" s="7">
        <f>SUMIFS(Concentrado!BC$2:BC859,Concentrado!$A$2:$A859,"="&amp;$A24,Concentrado!$B$2:$B859, "=Nacional")</f>
        <v>11.977</v>
      </c>
      <c r="BC24" s="7">
        <f>SUMIFS(Concentrado!BD$2:BD859,Concentrado!$A$2:$A859,"="&amp;$A24,Concentrado!$B$2:$B859, "=Nacional")</f>
        <v>5.327</v>
      </c>
      <c r="BD24" s="7">
        <f>SUMIFS(Concentrado!BE$2:BE859,Concentrado!$A$2:$A859,"="&amp;$A24,Concentrado!$B$2:$B859, "=Nacional")</f>
        <v>10.456</v>
      </c>
      <c r="BE24" s="7">
        <f>SUMIFS(Concentrado!BF$2:BF859,Concentrado!$A$2:$A859,"="&amp;$A24,Concentrado!$B$2:$B859, "=Nacional")</f>
        <v>13.646000000000001</v>
      </c>
      <c r="BF24" s="7">
        <f>SUMIFS(Concentrado!BG$2:BG859,Concentrado!$A$2:$A859,"="&amp;$A24,Concentrado!$B$2:$B859, "=Nacional")</f>
        <v>55.225000000000001</v>
      </c>
      <c r="BG24" s="7">
        <f>SUMIFS(Concentrado!BH$2:BH859,Concentrado!$A$2:$A859,"="&amp;$A24,Concentrado!$B$2:$B859, "=Nacional")</f>
        <v>6.7593768585427068</v>
      </c>
    </row>
    <row r="25" spans="1:59" x14ac:dyDescent="0.25">
      <c r="A25" s="5">
        <v>2021</v>
      </c>
      <c r="B25" s="7">
        <f>SUMIFS(Concentrado!C$2:C859,Concentrado!$A$2:$A859,"="&amp;$A25,Concentrado!$B$2:$B859, "=Nacional")</f>
        <v>12.897</v>
      </c>
      <c r="C25" s="7">
        <f>SUMIFS(Concentrado!D$2:D859,Concentrado!$A$2:$A859,"="&amp;$A25,Concentrado!$B$2:$B859, "=Nacional")</f>
        <v>2.9670000000000001</v>
      </c>
      <c r="D25" s="7">
        <f>SUMIFS(Concentrado!E$2:E859,Concentrado!$A$2:$A859,"="&amp;$A25,Concentrado!$B$2:$B859, "=Nacional")</f>
        <v>7.8259999999999996</v>
      </c>
      <c r="E25" s="7">
        <f>SUMIFS(Concentrado!F$2:F859,Concentrado!$A$2:$A859,"="&amp;$A25,Concentrado!$B$2:$B859, "=Nacional")</f>
        <v>10.919</v>
      </c>
      <c r="F25" s="7">
        <f>SUMIFS(Concentrado!G$2:G859,Concentrado!$A$2:$A859,"="&amp;$A25,Concentrado!$B$2:$B859, "=Nacional")</f>
        <v>20.324999999999999</v>
      </c>
      <c r="G25" s="7">
        <f>SUMIFS(Concentrado!H$2:H859,Concentrado!$A$2:$A859,"="&amp;$A25,Concentrado!$B$2:$B859, "=Nacional")</f>
        <v>6.5839999999999996</v>
      </c>
      <c r="H25" s="7">
        <f>SUMIFS(Concentrado!I$2:I859,Concentrado!$A$2:$A859,"="&amp;$A25,Concentrado!$B$2:$B859, "=Nacional")</f>
        <v>5.4290000000000003</v>
      </c>
      <c r="I25" s="7">
        <f>SUMIFS(Concentrado!J$2:J859,Concentrado!$A$2:$A859,"="&amp;$A25,Concentrado!$B$2:$B859, "=Nacional")</f>
        <v>5.9939999999999998</v>
      </c>
      <c r="J25" s="7">
        <f>SUMIFS(Concentrado!K$2:K859,Concentrado!$A$2:$A859,"="&amp;$A25,Concentrado!$B$2:$B859, "=Nacional")</f>
        <v>6.07</v>
      </c>
      <c r="K25" s="7">
        <f>SUMIFS(Concentrado!L$2:L859,Concentrado!$A$2:$A859,"="&amp;$A25,Concentrado!$B$2:$B859, "=Nacional")</f>
        <v>4.1980000000000004</v>
      </c>
      <c r="L25" s="7">
        <f>SUMIFS(Concentrado!M$2:M859,Concentrado!$A$2:$A859,"="&amp;$A25,Concentrado!$B$2:$B859, "=Nacional")</f>
        <v>5.1139999999999999</v>
      </c>
      <c r="M25" s="7">
        <f>SUMIFS(Concentrado!N$2:N859,Concentrado!$A$2:$A859,"="&amp;$A25,Concentrado!$B$2:$B859, "=Nacional")</f>
        <v>47.578000000000003</v>
      </c>
      <c r="N25" s="7">
        <f>SUMIFS(Concentrado!O$2:O859,Concentrado!$A$2:$A859,"="&amp;$A25,Concentrado!$B$2:$B859, "=Nacional")</f>
        <v>101.85</v>
      </c>
      <c r="O25" s="7">
        <f>SUMIFS(Concentrado!P$2:P859,Concentrado!$A$2:$A859,"="&amp;$A25,Concentrado!$B$2:$B859, "=Nacional")</f>
        <v>20.736000000000001</v>
      </c>
      <c r="P25" s="7">
        <f>SUMIFS(Concentrado!Q$2:Q859,Concentrado!$A$2:$A859,"="&amp;$A25,Concentrado!$B$2:$B859, "=Nacional")</f>
        <v>60.451000000000001</v>
      </c>
      <c r="Q25" s="7">
        <f>SUMIFS(Concentrado!R$2:R859,Concentrado!$A$2:$A859,"="&amp;$A25,Concentrado!$B$2:$B859, "=Nacional")</f>
        <v>112.846</v>
      </c>
      <c r="R25" s="7">
        <f>SUMIFS(Concentrado!S$2:S859,Concentrado!$A$2:$A859,"="&amp;$A25,Concentrado!$B$2:$B859, "=Nacional")</f>
        <v>105.151</v>
      </c>
      <c r="S25" s="7">
        <f>SUMIFS(Concentrado!T$2:T859,Concentrado!$A$2:$A859,"="&amp;$A25,Concentrado!$B$2:$B859, "=Nacional")</f>
        <v>108.916</v>
      </c>
      <c r="T25" s="7">
        <f>SUMIFS(Concentrado!U$2:U859,Concentrado!$A$2:$A859,"="&amp;$A25,Concentrado!$B$2:$B859, "=Nacional")</f>
        <v>23.631</v>
      </c>
      <c r="U25" s="7">
        <f>SUMIFS(Concentrado!V$2:V859,Concentrado!$A$2:$A859,"="&amp;$A25,Concentrado!$B$2:$B859, "=Nacional")</f>
        <v>24.917000000000002</v>
      </c>
      <c r="V25" s="7">
        <f>SUMIFS(Concentrado!W$2:W859,Concentrado!$A$2:$A859,"="&amp;$A25,Concentrado!$B$2:$B859, "=Nacional")</f>
        <v>24.288</v>
      </c>
      <c r="W25" s="7">
        <f>SUMIFS(Concentrado!X$2:X859,Concentrado!$A$2:$A859,"="&amp;$A25,Concentrado!$B$2:$B859, "=Nacional")</f>
        <v>44.600999999999999</v>
      </c>
      <c r="X25" s="7">
        <f>SUMIFS(Concentrado!Y$2:Y859,Concentrado!$A$2:$A859,"="&amp;$A25,Concentrado!$B$2:$B859, "=Nacional")</f>
        <v>5.48</v>
      </c>
      <c r="Y25" s="7">
        <f>SUMIFS(Concentrado!Z$2:Z859,Concentrado!$A$2:$A859,"="&amp;$A25,Concentrado!$B$2:$B859, "=Nacional")</f>
        <v>24.640999999999998</v>
      </c>
      <c r="Z25" s="7">
        <f>SUMIFS(Concentrado!AA$2:AA859,Concentrado!$A$2:$A859,"="&amp;$A25,Concentrado!$B$2:$B859, "=Nacional")</f>
        <v>156.25399999999999</v>
      </c>
      <c r="AA25" s="7">
        <f>SUMIFS(Concentrado!AB$2:AB859,Concentrado!$A$2:$A859,"="&amp;$A25,Concentrado!$B$2:$B859, "=Nacional")</f>
        <v>116.649</v>
      </c>
      <c r="AB25" s="7">
        <f>SUMIFS(Concentrado!AC$2:AC859,Concentrado!$A$2:$A859,"="&amp;$A25,Concentrado!$B$2:$B859, "=Nacional")</f>
        <v>136.023</v>
      </c>
      <c r="AC25" s="7">
        <f>SUMIFS(Concentrado!AD$2:AD859,Concentrado!$A$2:$A859,"="&amp;$A25,Concentrado!$B$2:$B859, "=Nacional")</f>
        <v>579.07399999999996</v>
      </c>
      <c r="AD25" s="7">
        <f>SUMIFS(Concentrado!AE$2:AE859,Concentrado!$A$2:$A859,"="&amp;$A25,Concentrado!$B$2:$B859, "=Nacional")</f>
        <v>483.601</v>
      </c>
      <c r="AE25" s="7">
        <f>SUMIFS(Concentrado!AF$2:AF859,Concentrado!$A$2:$A859,"="&amp;$A25,Concentrado!$B$2:$B859, "=Nacional")</f>
        <v>530.34100000000001</v>
      </c>
      <c r="AF25" s="7">
        <f>SUMIFS(Concentrado!AG$2:AG859,Concentrado!$A$2:$A859,"="&amp;$A25,Concentrado!$B$2:$B859, "=Nacional")</f>
        <v>12.52</v>
      </c>
      <c r="AG25" s="7">
        <f>SUMIFS(Concentrado!AH$2:AH859,Concentrado!$A$2:$A859,"="&amp;$A25,Concentrado!$B$2:$B859, "=Nacional")</f>
        <v>11.7347016181194</v>
      </c>
      <c r="AH25" s="7">
        <f>SUMIFS(Concentrado!AI$2:AI859,Concentrado!$A$2:$A859,"="&amp;$A25,Concentrado!$B$2:$B859, "=Nacional")</f>
        <v>4.0205814192472502</v>
      </c>
      <c r="AI25" s="7">
        <f>SUMIFS(Concentrado!AJ$2:AJ859,Concentrado!$A$2:$A859,"="&amp;$A25,Concentrado!$B$2:$B859, "=Nacional")</f>
        <v>7.91637648315265</v>
      </c>
      <c r="AJ25" s="7">
        <f>SUMIFS(Concentrado!AK$2:AK859,Concentrado!$A$2:$A859,"="&amp;$A25,Concentrado!$B$2:$B859, "=Nacional")</f>
        <v>10.656000000000001</v>
      </c>
      <c r="AK25" s="7">
        <f>SUMIFS(Concentrado!AL$2:AL859,Concentrado!$A$2:$A859,"="&amp;$A25,Concentrado!$B$2:$B859, "=Nacional")</f>
        <v>2.3610000000000002</v>
      </c>
      <c r="AL25" s="7">
        <f>SUMIFS(Concentrado!AM$2:AM859,Concentrado!$A$2:$A859,"="&amp;$A25,Concentrado!$B$2:$B859, "=Nacional")</f>
        <v>6.4260000000000002</v>
      </c>
      <c r="AM25" s="7">
        <f>SUMIFS(Concentrado!AN$2:AN859,Concentrado!$A$2:$A859,"="&amp;$A25,Concentrado!$B$2:$B859, "=Nacional")</f>
        <v>318.88</v>
      </c>
      <c r="AN25" s="7">
        <f>SUMIFS(Concentrado!AO$2:AO859,Concentrado!$A$2:$A859,"="&amp;$A25,Concentrado!$B$2:$B859, "=Nacional")</f>
        <v>204.221</v>
      </c>
      <c r="AO25" s="7">
        <f>SUMIFS(Concentrado!AP$2:AP859,Concentrado!$A$2:$A859,"="&amp;$A25,Concentrado!$B$2:$B859, "=Nacional")</f>
        <v>260.34300000000002</v>
      </c>
      <c r="AP25" s="7">
        <f>SUMIFS(Concentrado!AQ$2:AQ859,Concentrado!$A$2:$A859,"="&amp;$A25,Concentrado!$B$2:$B859, "=Nacional")</f>
        <v>2.5790000000000002</v>
      </c>
      <c r="AQ25" s="7">
        <f>SUMIFS(Concentrado!AR$2:AR859,Concentrado!$A$2:$A859,"="&amp;$A25,Concentrado!$B$2:$B859, "=Nacional")</f>
        <v>0.99399999999999999</v>
      </c>
      <c r="AR25" s="7">
        <f>SUMIFS(Concentrado!AS$2:AS859,Concentrado!$A$2:$A859,"="&amp;$A25,Concentrado!$B$2:$B859, "=Nacional")</f>
        <v>1.7689999999999999</v>
      </c>
      <c r="AS25" s="7">
        <f>SUMIFS(Concentrado!AT$2:AT859,Concentrado!$A$2:$A859,"="&amp;$A25,Concentrado!$B$2:$B859, "=Nacional")</f>
        <v>6.11</v>
      </c>
      <c r="AT25" s="7">
        <f>SUMIFS(Concentrado!AU$2:AU859,Concentrado!$A$2:$A859,"="&amp;$A25,Concentrado!$B$2:$B859, "=Nacional")</f>
        <v>1.153</v>
      </c>
      <c r="AU25" s="7">
        <f>SUMIFS(Concentrado!AV$2:AV859,Concentrado!$A$2:$A859,"="&amp;$A25,Concentrado!$B$2:$B859, "=Nacional")</f>
        <v>3.5779999999999998</v>
      </c>
      <c r="AV25" s="7">
        <f>SUMIFS(Concentrado!AW$2:AW859,Concentrado!$A$2:$A859,"="&amp;$A25,Concentrado!$B$2:$B859, "=Nacional")</f>
        <v>1010.021</v>
      </c>
      <c r="AW25" s="7">
        <f>SUMIFS(Concentrado!AX$2:AX859,Concentrado!$A$2:$A859,"="&amp;$A25,Concentrado!$B$2:$B859, "=Nacional")</f>
        <v>717.44799999999998</v>
      </c>
      <c r="AX25" s="7">
        <f>SUMIFS(Concentrado!AY$2:AY859,Concentrado!$A$2:$A859,"="&amp;$A25,Concentrado!$B$2:$B859, "=Nacional")</f>
        <v>860.67399999999998</v>
      </c>
      <c r="AY25" s="7">
        <f>SUMIFS(Concentrado!AZ$2:AZ859,Concentrado!$A$2:$A859,"="&amp;$A25,Concentrado!$B$2:$B859, "=Nacional")</f>
        <v>10.1</v>
      </c>
      <c r="AZ25" s="7">
        <f>SUMIFS(Concentrado!BA$2:BA859,Concentrado!$A$2:$A859,"="&amp;$A25,Concentrado!$B$2:$B859, "=Nacional")</f>
        <v>7.1740000000000004</v>
      </c>
      <c r="BA25" s="7">
        <f>SUMIFS(Concentrado!BB$2:BB859,Concentrado!$A$2:$A859,"="&amp;$A25,Concentrado!$B$2:$B859, "=Nacional")</f>
        <v>8.6069999999999993</v>
      </c>
      <c r="BB25" s="7">
        <f>SUMIFS(Concentrado!BC$2:BC859,Concentrado!$A$2:$A859,"="&amp;$A25,Concentrado!$B$2:$B859, "=Nacional")</f>
        <v>11.087</v>
      </c>
      <c r="BC25" s="7">
        <f>SUMIFS(Concentrado!BD$2:BD859,Concentrado!$A$2:$A859,"="&amp;$A25,Concentrado!$B$2:$B859, "=Nacional")</f>
        <v>6.29</v>
      </c>
      <c r="BD25" s="7">
        <f>SUMIFS(Concentrado!BE$2:BE859,Concentrado!$A$2:$A859,"="&amp;$A25,Concentrado!$B$2:$B859, "=Nacional")</f>
        <v>10.202999999999999</v>
      </c>
      <c r="BE25" s="7">
        <f>SUMIFS(Concentrado!BF$2:BF859,Concentrado!$A$2:$A859,"="&amp;$A25,Concentrado!$B$2:$B859, "=Nacional")</f>
        <v>14.471</v>
      </c>
      <c r="BF25" s="7">
        <f>SUMIFS(Concentrado!BG$2:BG859,Concentrado!$A$2:$A859,"="&amp;$A25,Concentrado!$B$2:$B859, "=Nacional")</f>
        <v>59.188000000000002</v>
      </c>
      <c r="BG25" s="7">
        <f>SUMIFS(Concentrado!BH$2:BH859,Concentrado!$A$2:$A859,"="&amp;$A25,Concentrado!$B$2:$B859, "=Nacional")</f>
        <v>6.7951366632634054</v>
      </c>
    </row>
    <row r="26" spans="1:59" x14ac:dyDescent="0.25">
      <c r="A26" s="5">
        <v>2022</v>
      </c>
      <c r="B26" s="7">
        <f>SUMIFS(Concentrado!C$2:C859,Concentrado!$A$2:$A859,"="&amp;$A26,Concentrado!$B$2:$B859, "=Nacional")</f>
        <v>13.941000000000001</v>
      </c>
      <c r="C26" s="7">
        <f>SUMIFS(Concentrado!D$2:D859,Concentrado!$A$2:$A859,"="&amp;$A26,Concentrado!$B$2:$B859, "=Nacional")</f>
        <v>3.5310000000000001</v>
      </c>
      <c r="D26" s="7">
        <f>SUMIFS(Concentrado!E$2:E859,Concentrado!$A$2:$A859,"="&amp;$A26,Concentrado!$B$2:$B859, "=Nacional")</f>
        <v>8.6280000000000001</v>
      </c>
      <c r="E26" s="7">
        <f>SUMIFS(Concentrado!F$2:F859,Concentrado!$A$2:$A859,"="&amp;$A26,Concentrado!$B$2:$B859, "=Nacional")</f>
        <v>10.759</v>
      </c>
      <c r="F26" s="7">
        <f>SUMIFS(Concentrado!G$2:G859,Concentrado!$A$2:$A859,"="&amp;$A26,Concentrado!$B$2:$B859, "=Nacional")</f>
        <v>19.792999999999999</v>
      </c>
      <c r="G26" s="7">
        <f>SUMIFS(Concentrado!H$2:H859,Concentrado!$A$2:$A859,"="&amp;$A26,Concentrado!$B$2:$B859, "=Nacional")</f>
        <v>6.5679999999999996</v>
      </c>
      <c r="H26" s="7">
        <f>SUMIFS(Concentrado!I$2:I859,Concentrado!$A$2:$A859,"="&amp;$A26,Concentrado!$B$2:$B859, "=Nacional")</f>
        <v>5.3559999999999999</v>
      </c>
      <c r="I26" s="7">
        <f>SUMIFS(Concentrado!J$2:J859,Concentrado!$A$2:$A859,"="&amp;$A26,Concentrado!$B$2:$B859, "=Nacional")</f>
        <v>5.9489999999999998</v>
      </c>
      <c r="J26" s="7">
        <f>SUMIFS(Concentrado!K$2:K859,Concentrado!$A$2:$A859,"="&amp;$A26,Concentrado!$B$2:$B859, "=Nacional")</f>
        <v>5.7370000000000001</v>
      </c>
      <c r="K26" s="7">
        <f>SUMIFS(Concentrado!L$2:L859,Concentrado!$A$2:$A859,"="&amp;$A26,Concentrado!$B$2:$B859, "=Nacional")</f>
        <v>4.0090000000000003</v>
      </c>
      <c r="L26" s="7">
        <f>SUMIFS(Concentrado!M$2:M859,Concentrado!$A$2:$A859,"="&amp;$A26,Concentrado!$B$2:$B859, "=Nacional")</f>
        <v>4.8550000000000004</v>
      </c>
      <c r="M26" s="7">
        <f>SUMIFS(Concentrado!N$2:N859,Concentrado!$A$2:$A859,"="&amp;$A26,Concentrado!$B$2:$B859, "=Nacional")</f>
        <v>43.378</v>
      </c>
      <c r="N26" s="7">
        <f>SUMIFS(Concentrado!O$2:O859,Concentrado!$A$2:$A859,"="&amp;$A26,Concentrado!$B$2:$B859, "=Nacional")</f>
        <v>100.09699999999999</v>
      </c>
      <c r="O26" s="7">
        <f>SUMIFS(Concentrado!P$2:P859,Concentrado!$A$2:$A859,"="&amp;$A26,Concentrado!$B$2:$B859, "=Nacional")</f>
        <v>21.581</v>
      </c>
      <c r="P26" s="7">
        <f>SUMIFS(Concentrado!Q$2:Q859,Concentrado!$A$2:$A859,"="&amp;$A26,Concentrado!$B$2:$B859, "=Nacional")</f>
        <v>60.02</v>
      </c>
      <c r="Q26" s="7">
        <f>SUMIFS(Concentrado!R$2:R859,Concentrado!$A$2:$A859,"="&amp;$A26,Concentrado!$B$2:$B859, "=Nacional")</f>
        <v>89.718000000000004</v>
      </c>
      <c r="R26" s="7">
        <f>SUMIFS(Concentrado!S$2:S859,Concentrado!$A$2:$A859,"="&amp;$A26,Concentrado!$B$2:$B859, "=Nacional")</f>
        <v>86.905000000000001</v>
      </c>
      <c r="S26" s="7">
        <f>SUMIFS(Concentrado!T$2:T859,Concentrado!$A$2:$A859,"="&amp;$A26,Concentrado!$B$2:$B859, "=Nacional")</f>
        <v>88.290999999999997</v>
      </c>
      <c r="T26" s="7">
        <f>SUMIFS(Concentrado!U$2:U859,Concentrado!$A$2:$A859,"="&amp;$A26,Concentrado!$B$2:$B859, "=Nacional")</f>
        <v>20.65</v>
      </c>
      <c r="U26" s="7">
        <f>SUMIFS(Concentrado!V$2:V859,Concentrado!$A$2:$A859,"="&amp;$A26,Concentrado!$B$2:$B859, "=Nacional")</f>
        <v>23.036999999999999</v>
      </c>
      <c r="V26" s="7">
        <f>SUMIFS(Concentrado!W$2:W859,Concentrado!$A$2:$A859,"="&amp;$A26,Concentrado!$B$2:$B859, "=Nacional")</f>
        <v>21.873999999999999</v>
      </c>
      <c r="W26" s="7">
        <f>SUMIFS(Concentrado!X$2:X859,Concentrado!$A$2:$A859,"="&amp;$A26,Concentrado!$B$2:$B859, "=Nacional")</f>
        <v>40.348999999999997</v>
      </c>
      <c r="X26" s="7">
        <f>SUMIFS(Concentrado!Y$2:Y859,Concentrado!$A$2:$A859,"="&amp;$A26,Concentrado!$B$2:$B859, "=Nacional")</f>
        <v>5.319</v>
      </c>
      <c r="Y26" s="7">
        <f>SUMIFS(Concentrado!Z$2:Z859,Concentrado!$A$2:$A859,"="&amp;$A26,Concentrado!$B$2:$B859, "=Nacional")</f>
        <v>22.471</v>
      </c>
      <c r="Z26" s="7">
        <f>SUMIFS(Concentrado!AA$2:AA859,Concentrado!$A$2:$A859,"="&amp;$A26,Concentrado!$B$2:$B859, "=Nacional")</f>
        <v>131.137</v>
      </c>
      <c r="AA26" s="7">
        <f>SUMIFS(Concentrado!AB$2:AB859,Concentrado!$A$2:$A859,"="&amp;$A26,Concentrado!$B$2:$B859, "=Nacional")</f>
        <v>102.801</v>
      </c>
      <c r="AB26" s="7">
        <f>SUMIFS(Concentrado!AC$2:AC859,Concentrado!$A$2:$A859,"="&amp;$A26,Concentrado!$B$2:$B859, "=Nacional")</f>
        <v>116.682</v>
      </c>
      <c r="AC26" s="7">
        <f>SUMIFS(Concentrado!AD$2:AD859,Concentrado!$A$2:$A859,"="&amp;$A26,Concentrado!$B$2:$B859, "=Nacional")</f>
        <v>522.53599999999994</v>
      </c>
      <c r="AD26" s="7">
        <f>SUMIFS(Concentrado!AE$2:AE859,Concentrado!$A$2:$A859,"="&amp;$A26,Concentrado!$B$2:$B859, "=Nacional")</f>
        <v>452.25099999999998</v>
      </c>
      <c r="AE26" s="7">
        <f>SUMIFS(Concentrado!AF$2:AF859,Concentrado!$A$2:$A859,"="&amp;$A26,Concentrado!$B$2:$B859, "=Nacional")</f>
        <v>486.72800000000001</v>
      </c>
      <c r="AF26" s="7">
        <f>SUMIFS(Concentrado!AG$2:AG859,Concentrado!$A$2:$A859,"="&amp;$A26,Concentrado!$B$2:$B859, "=Nacional")</f>
        <v>11.551</v>
      </c>
      <c r="AG26" s="7">
        <f>SUMIFS(Concentrado!AH$2:AH859,Concentrado!$A$2:$A859,"="&amp;$A26,Concentrado!$B$2:$B859, "=Nacional")</f>
        <v>11.534780729131899</v>
      </c>
      <c r="AH26" s="7">
        <f>SUMIFS(Concentrado!AI$2:AI859,Concentrado!$A$2:$A859,"="&amp;$A26,Concentrado!$B$2:$B859, "=Nacional")</f>
        <v>3.6634592247525499</v>
      </c>
      <c r="AI26" s="7">
        <f>SUMIFS(Concentrado!AJ$2:AJ859,Concentrado!$A$2:$A859,"="&amp;$A26,Concentrado!$B$2:$B859, "=Nacional")</f>
        <v>7.6335518141622796</v>
      </c>
      <c r="AJ26" s="7">
        <f>SUMIFS(Concentrado!AK$2:AK859,Concentrado!$A$2:$A859,"="&amp;$A26,Concentrado!$B$2:$B859, "=Nacional")</f>
        <v>10.364000000000001</v>
      </c>
      <c r="AK26" s="7">
        <f>SUMIFS(Concentrado!AL$2:AL859,Concentrado!$A$2:$A859,"="&amp;$A26,Concentrado!$B$2:$B859, "=Nacional")</f>
        <v>2.2890000000000001</v>
      </c>
      <c r="AL26" s="7">
        <f>SUMIFS(Concentrado!AM$2:AM859,Concentrado!$A$2:$A859,"="&amp;$A26,Concentrado!$B$2:$B859, "=Nacional")</f>
        <v>6.24</v>
      </c>
      <c r="AM26" s="7">
        <f>SUMIFS(Concentrado!AN$2:AN859,Concentrado!$A$2:$A859,"="&amp;$A26,Concentrado!$B$2:$B859, "=Nacional")</f>
        <v>103.02200000000001</v>
      </c>
      <c r="AN26" s="7">
        <f>SUMIFS(Concentrado!AO$2:AO859,Concentrado!$A$2:$A859,"="&amp;$A26,Concentrado!$B$2:$B859, "=Nacional")</f>
        <v>73.034000000000006</v>
      </c>
      <c r="AO26" s="7">
        <f>SUMIFS(Concentrado!AP$2:AP859,Concentrado!$A$2:$A859,"="&amp;$A26,Concentrado!$B$2:$B859, "=Nacional")</f>
        <v>87.733999999999995</v>
      </c>
      <c r="AP26" s="7">
        <f>SUMIFS(Concentrado!AQ$2:AQ859,Concentrado!$A$2:$A859,"="&amp;$A26,Concentrado!$B$2:$B859, "=Nacional")</f>
        <v>2.859</v>
      </c>
      <c r="AQ26" s="7">
        <f>SUMIFS(Concentrado!AR$2:AR859,Concentrado!$A$2:$A859,"="&amp;$A26,Concentrado!$B$2:$B859, "=Nacional")</f>
        <v>1.113</v>
      </c>
      <c r="AR26" s="7">
        <f>SUMIFS(Concentrado!AS$2:AS859,Concentrado!$A$2:$A859,"="&amp;$A26,Concentrado!$B$2:$B859, "=Nacional")</f>
        <v>1.968</v>
      </c>
      <c r="AS26" s="7">
        <f>SUMIFS(Concentrado!AT$2:AT859,Concentrado!$A$2:$A859,"="&amp;$A26,Concentrado!$B$2:$B859, "=Nacional")</f>
        <v>6.3159999999999998</v>
      </c>
      <c r="AT26" s="7">
        <f>SUMIFS(Concentrado!AU$2:AU859,Concentrado!$A$2:$A859,"="&amp;$A26,Concentrado!$B$2:$B859, "=Nacional")</f>
        <v>1.1910000000000001</v>
      </c>
      <c r="AU26" s="7">
        <f>SUMIFS(Concentrado!AV$2:AV859,Concentrado!$A$2:$A859,"="&amp;$A26,Concentrado!$B$2:$B859, "=Nacional")</f>
        <v>3.6970000000000001</v>
      </c>
      <c r="AV26" s="7">
        <f>SUMIFS(Concentrado!AW$2:AW859,Concentrado!$A$2:$A859,"="&amp;$A26,Concentrado!$B$2:$B859, "=Nacional")</f>
        <v>734.47699999999998</v>
      </c>
      <c r="AW26" s="7">
        <f>SUMIFS(Concentrado!AX$2:AX859,Concentrado!$A$2:$A859,"="&amp;$A26,Concentrado!$B$2:$B859, "=Nacional")</f>
        <v>554.75199999999995</v>
      </c>
      <c r="AX26" s="7">
        <f>SUMIFS(Concentrado!AY$2:AY859,Concentrado!$A$2:$A859,"="&amp;$A26,Concentrado!$B$2:$B859, "=Nacional")</f>
        <v>642.83600000000001</v>
      </c>
      <c r="AY26" s="7">
        <f>SUMIFS(Concentrado!AZ$2:AZ859,Concentrado!$A$2:$A859,"="&amp;$A26,Concentrado!$B$2:$B859, "=Nacional")</f>
        <v>7.3449999999999998</v>
      </c>
      <c r="AZ26" s="7">
        <f>SUMIFS(Concentrado!BA$2:BA859,Concentrado!$A$2:$A859,"="&amp;$A26,Concentrado!$B$2:$B859, "=Nacional")</f>
        <v>5.548</v>
      </c>
      <c r="BA26" s="7">
        <f>SUMIFS(Concentrado!BB$2:BB859,Concentrado!$A$2:$A859,"="&amp;$A26,Concentrado!$B$2:$B859, "=Nacional")</f>
        <v>6.4279999999999999</v>
      </c>
      <c r="BB26" s="7">
        <f>SUMIFS(Concentrado!BC$2:BC859,Concentrado!$A$2:$A859,"="&amp;$A26,Concentrado!$B$2:$B859, "=Nacional")</f>
        <v>15.367000000000001</v>
      </c>
      <c r="BC26" s="7">
        <f>SUMIFS(Concentrado!BD$2:BD859,Concentrado!$A$2:$A859,"="&amp;$A26,Concentrado!$B$2:$B859, "=Nacional")</f>
        <v>5.7249999999999996</v>
      </c>
      <c r="BD26" s="7">
        <f>SUMIFS(Concentrado!BE$2:BE859,Concentrado!$A$2:$A859,"="&amp;$A26,Concentrado!$B$2:$B859, "=Nacional")</f>
        <v>12.1</v>
      </c>
      <c r="BE26" s="7">
        <f>SUMIFS(Concentrado!BF$2:BF859,Concentrado!$A$2:$A859,"="&amp;$A26,Concentrado!$B$2:$B859, "=Nacional")</f>
        <v>15.257999999999999</v>
      </c>
      <c r="BF26" s="7">
        <f>SUMIFS(Concentrado!BG$2:BG859,Concentrado!$A$2:$A859,"="&amp;$A26,Concentrado!$B$2:$B859, "=Nacional")</f>
        <v>38.209000000000003</v>
      </c>
      <c r="BG26" s="7">
        <f>SUMIFS(Concentrado!BH$2:BH859,Concentrado!$A$2:$A859,"="&amp;$A26,Concentrado!$B$2:$B859, "=Nacional")</f>
        <v>7.0319865784747266</v>
      </c>
    </row>
    <row r="27" spans="1:59" x14ac:dyDescent="0.25">
      <c r="A27" s="5">
        <v>2023</v>
      </c>
      <c r="B27" s="7">
        <f>SUMIFS(Concentrado!C$2:C859,Concentrado!$A$2:$A859,"="&amp;$A27,Concentrado!$B$2:$B859, "=Nacional")</f>
        <v>14.781000000000001</v>
      </c>
      <c r="C27" s="7">
        <f>SUMIFS(Concentrado!D$2:D859,Concentrado!$A$2:$A859,"="&amp;$A27,Concentrado!$B$2:$B859, "=Nacional")</f>
        <v>3.573</v>
      </c>
      <c r="D27" s="7">
        <f>SUMIFS(Concentrado!E$2:E859,Concentrado!$A$2:$A859,"="&amp;$A27,Concentrado!$B$2:$B859, "=Nacional")</f>
        <v>9.06</v>
      </c>
      <c r="E27" s="7">
        <f>SUMIFS(Concentrado!F$2:F859,Concentrado!$A$2:$A859,"="&amp;$A27,Concentrado!$B$2:$B859, "=Nacional")</f>
        <v>11.206</v>
      </c>
      <c r="F27" s="7">
        <f>SUMIFS(Concentrado!G$2:G859,Concentrado!$A$2:$A859,"="&amp;$A27,Concentrado!$B$2:$B859, "=Nacional")</f>
        <v>19.870999999999999</v>
      </c>
      <c r="G27" s="7">
        <f>SUMIFS(Concentrado!H$2:H859,Concentrado!$A$2:$A859,"="&amp;$A27,Concentrado!$B$2:$B859, "=Nacional")</f>
        <v>6.6340000000000003</v>
      </c>
      <c r="H27" s="7">
        <f>SUMIFS(Concentrado!I$2:I859,Concentrado!$A$2:$A859,"="&amp;$A27,Concentrado!$B$2:$B859, "=Nacional")</f>
        <v>5.593</v>
      </c>
      <c r="I27" s="7">
        <f>SUMIFS(Concentrado!J$2:J859,Concentrado!$A$2:$A859,"="&amp;$A27,Concentrado!$B$2:$B859, "=Nacional")</f>
        <v>6.1020000000000003</v>
      </c>
      <c r="J27" s="7">
        <f>SUMIFS(Concentrado!K$2:K859,Concentrado!$A$2:$A859,"="&amp;$A27,Concentrado!$B$2:$B859, "=Nacional")</f>
        <v>5.7690000000000001</v>
      </c>
      <c r="K27" s="7">
        <f>SUMIFS(Concentrado!L$2:L859,Concentrado!$A$2:$A859,"="&amp;$A27,Concentrado!$B$2:$B859, "=Nacional")</f>
        <v>3.8849999999999998</v>
      </c>
      <c r="L27" s="7">
        <f>SUMIFS(Concentrado!M$2:M859,Concentrado!$A$2:$A859,"="&amp;$A27,Concentrado!$B$2:$B859, "=Nacional")</f>
        <v>4.806</v>
      </c>
      <c r="M27" s="7">
        <f>SUMIFS(Concentrado!N$2:N859,Concentrado!$A$2:$A859,"="&amp;$A27,Concentrado!$B$2:$B859, "=Nacional")</f>
        <v>41.622999999999998</v>
      </c>
      <c r="N27" s="7">
        <f>SUMIFS(Concentrado!O$2:O859,Concentrado!$A$2:$A859,"="&amp;$A27,Concentrado!$B$2:$B859, "=Nacional")</f>
        <v>99.68</v>
      </c>
      <c r="O27" s="7">
        <f>SUMIFS(Concentrado!P$2:P859,Concentrado!$A$2:$A859,"="&amp;$A27,Concentrado!$B$2:$B859, "=Nacional")</f>
        <v>21.422000000000001</v>
      </c>
      <c r="P27" s="7">
        <f>SUMIFS(Concentrado!Q$2:Q859,Concentrado!$A$2:$A859,"="&amp;$A27,Concentrado!$B$2:$B859, "=Nacional")</f>
        <v>59.722999999999999</v>
      </c>
      <c r="Q27" s="7">
        <f>SUMIFS(Concentrado!R$2:R859,Concentrado!$A$2:$A859,"="&amp;$A27,Concentrado!$B$2:$B859, "=Nacional")</f>
        <v>84.507999999999996</v>
      </c>
      <c r="R27" s="7">
        <f>SUMIFS(Concentrado!S$2:S859,Concentrado!$A$2:$A859,"="&amp;$A27,Concentrado!$B$2:$B859, "=Nacional")</f>
        <v>82.995000000000005</v>
      </c>
      <c r="S27" s="7">
        <f>SUMIFS(Concentrado!T$2:T859,Concentrado!$A$2:$A859,"="&amp;$A27,Concentrado!$B$2:$B859, "=Nacional")</f>
        <v>83.736000000000004</v>
      </c>
      <c r="T27" s="7">
        <f>SUMIFS(Concentrado!U$2:U859,Concentrado!$A$2:$A859,"="&amp;$A27,Concentrado!$B$2:$B859, "=Nacional")</f>
        <v>19.574999999999999</v>
      </c>
      <c r="U27" s="7">
        <f>SUMIFS(Concentrado!V$2:V859,Concentrado!$A$2:$A859,"="&amp;$A27,Concentrado!$B$2:$B859, "=Nacional")</f>
        <v>22.434999999999999</v>
      </c>
      <c r="V27" s="7">
        <f>SUMIFS(Concentrado!W$2:W859,Concentrado!$A$2:$A859,"="&amp;$A27,Concentrado!$B$2:$B859, "=Nacional")</f>
        <v>21.036999999999999</v>
      </c>
      <c r="W27" s="7">
        <f>SUMIFS(Concentrado!X$2:X859,Concentrado!$A$2:$A859,"="&amp;$A27,Concentrado!$B$2:$B859, "=Nacional")</f>
        <v>39.875999999999998</v>
      </c>
      <c r="X27" s="7">
        <f>SUMIFS(Concentrado!Y$2:Y859,Concentrado!$A$2:$A859,"="&amp;$A27,Concentrado!$B$2:$B859, "=Nacional")</f>
        <v>5.0540000000000003</v>
      </c>
      <c r="Y27" s="7">
        <f>SUMIFS(Concentrado!Z$2:Z859,Concentrado!$A$2:$A859,"="&amp;$A27,Concentrado!$B$2:$B859, "=Nacional")</f>
        <v>22.1</v>
      </c>
      <c r="Z27" s="7">
        <f>SUMIFS(Concentrado!AA$2:AA859,Concentrado!$A$2:$A859,"="&amp;$A27,Concentrado!$B$2:$B859, "=Nacional")</f>
        <v>121.09</v>
      </c>
      <c r="AA27" s="7">
        <f>SUMIFS(Concentrado!AB$2:AB859,Concentrado!$A$2:$A859,"="&amp;$A27,Concentrado!$B$2:$B859, "=Nacional")</f>
        <v>95.259</v>
      </c>
      <c r="AB27" s="7">
        <f>SUMIFS(Concentrado!AC$2:AC859,Concentrado!$A$2:$A859,"="&amp;$A27,Concentrado!$B$2:$B859, "=Nacional")</f>
        <v>107.895</v>
      </c>
      <c r="AC27" s="7">
        <f>SUMIFS(Concentrado!AD$2:AD859,Concentrado!$A$2:$A859,"="&amp;$A27,Concentrado!$B$2:$B859, "=Nacional")</f>
        <v>505.15</v>
      </c>
      <c r="AD27" s="7">
        <f>SUMIFS(Concentrado!AE$2:AE859,Concentrado!$A$2:$A859,"="&amp;$A27,Concentrado!$B$2:$B859, "=Nacional")</f>
        <v>441.46199999999999</v>
      </c>
      <c r="AE27" s="7">
        <f>SUMIFS(Concentrado!AF$2:AF859,Concentrado!$A$2:$A859,"="&amp;$A27,Concentrado!$B$2:$B859, "=Nacional")</f>
        <v>472.65100000000001</v>
      </c>
      <c r="AF27" s="7">
        <f>SUMIFS(Concentrado!AG$2:AG859,Concentrado!$A$2:$A859,"="&amp;$A27,Concentrado!$B$2:$B859, "=Nacional")</f>
        <v>11.273999999999999</v>
      </c>
      <c r="AG27" s="7">
        <f>SUMIFS(Concentrado!AH$2:AH859,Concentrado!$A$2:$A859,"="&amp;$A27,Concentrado!$B$2:$B859, "=Nacional")</f>
        <v>12.405658559285699</v>
      </c>
      <c r="AH27" s="7">
        <f>SUMIFS(Concentrado!AI$2:AI859,Concentrado!$A$2:$A859,"="&amp;$A27,Concentrado!$B$2:$B859, "=Nacional")</f>
        <v>4.3101259406149603</v>
      </c>
      <c r="AI27" s="7">
        <f>SUMIFS(Concentrado!AJ$2:AJ859,Concentrado!$A$2:$A859,"="&amp;$A27,Concentrado!$B$2:$B859, "=Nacional")</f>
        <v>8.3952388006764593</v>
      </c>
      <c r="AJ27" s="7">
        <f>SUMIFS(Concentrado!AK$2:AK859,Concentrado!$A$2:$A859,"="&amp;$A27,Concentrado!$B$2:$B859, "=Nacional")</f>
        <v>11.151999999999999</v>
      </c>
      <c r="AK27" s="7">
        <f>SUMIFS(Concentrado!AL$2:AL859,Concentrado!$A$2:$A859,"="&amp;$A27,Concentrado!$B$2:$B859, "=Nacional")</f>
        <v>2.5939999999999999</v>
      </c>
      <c r="AL27" s="7">
        <f>SUMIFS(Concentrado!AM$2:AM859,Concentrado!$A$2:$A859,"="&amp;$A27,Concentrado!$B$2:$B859, "=Nacional")</f>
        <v>6.782</v>
      </c>
      <c r="AM27" s="7">
        <f>SUMIFS(Concentrado!AN$2:AN859,Concentrado!$A$2:$A859,"="&amp;$A27,Concentrado!$B$2:$B859, "=Nacional")</f>
        <v>70.813000000000002</v>
      </c>
      <c r="AN27" s="7">
        <f>SUMIFS(Concentrado!AO$2:AO859,Concentrado!$A$2:$A859,"="&amp;$A27,Concentrado!$B$2:$B859, "=Nacional")</f>
        <v>53.497999999999998</v>
      </c>
      <c r="AO27" s="7">
        <f>SUMIFS(Concentrado!AP$2:AP859,Concentrado!$A$2:$A859,"="&amp;$A27,Concentrado!$B$2:$B859, "=Nacional")</f>
        <v>61.981999999999999</v>
      </c>
      <c r="AP27" s="7">
        <f>SUMIFS(Concentrado!AQ$2:AQ859,Concentrado!$A$2:$A859,"="&amp;$A27,Concentrado!$B$2:$B859, "=Nacional")</f>
        <v>3.1179999999999999</v>
      </c>
      <c r="AQ27" s="7">
        <f>SUMIFS(Concentrado!AR$2:AR859,Concentrado!$A$2:$A859,"="&amp;$A27,Concentrado!$B$2:$B859, "=Nacional")</f>
        <v>1.1339999999999999</v>
      </c>
      <c r="AR27" s="7">
        <f>SUMIFS(Concentrado!AS$2:AS859,Concentrado!$A$2:$A859,"="&amp;$A27,Concentrado!$B$2:$B859, "=Nacional")</f>
        <v>2.105</v>
      </c>
      <c r="AS27" s="7">
        <f>SUMIFS(Concentrado!AT$2:AT859,Concentrado!$A$2:$A859,"="&amp;$A27,Concentrado!$B$2:$B859, "=Nacional")</f>
        <v>6.3769999999999998</v>
      </c>
      <c r="AT27" s="7">
        <f>SUMIFS(Concentrado!AU$2:AU859,Concentrado!$A$2:$A859,"="&amp;$A27,Concentrado!$B$2:$B859, "=Nacional")</f>
        <v>1.224</v>
      </c>
      <c r="AU27" s="7">
        <f>SUMIFS(Concentrado!AV$2:AV859,Concentrado!$A$2:$A859,"="&amp;$A27,Concentrado!$B$2:$B859, "=Nacional")</f>
        <v>3.7440000000000002</v>
      </c>
      <c r="AV27" s="7">
        <f>SUMIFS(Concentrado!AW$2:AW859,Concentrado!$A$2:$A859,"="&amp;$A27,Concentrado!$B$2:$B859, "=Nacional")</f>
        <v>682.95500000000004</v>
      </c>
      <c r="AW27" s="7">
        <f>SUMIFS(Concentrado!AX$2:AX859,Concentrado!$A$2:$A859,"="&amp;$A27,Concentrado!$B$2:$B859, "=Nacional")</f>
        <v>523.43499999999995</v>
      </c>
      <c r="AX27" s="7">
        <f>SUMIFS(Concentrado!AY$2:AY859,Concentrado!$A$2:$A859,"="&amp;$A27,Concentrado!$B$2:$B859, "=Nacional")</f>
        <v>601.53899999999999</v>
      </c>
      <c r="AY27" s="7">
        <f>SUMIFS(Concentrado!AZ$2:AZ859,Concentrado!$A$2:$A859,"="&amp;$A27,Concentrado!$B$2:$B859, "=Nacional")</f>
        <v>6.83</v>
      </c>
      <c r="AZ27" s="7">
        <f>SUMIFS(Concentrado!BA$2:BA859,Concentrado!$A$2:$A859,"="&amp;$A27,Concentrado!$B$2:$B859, "=Nacional")</f>
        <v>5.234</v>
      </c>
      <c r="BA27" s="7">
        <f>SUMIFS(Concentrado!BB$2:BB859,Concentrado!$A$2:$A859,"="&amp;$A27,Concentrado!$B$2:$B859, "=Nacional")</f>
        <v>6.0149999999999997</v>
      </c>
      <c r="BB27" s="7">
        <f>SUMIFS(Concentrado!BC$2:BC859,Concentrado!$A$2:$A859,"="&amp;$A27,Concentrado!$B$2:$B859, "=Nacional")</f>
        <v>19.210999999999999</v>
      </c>
      <c r="BC27" s="7">
        <f>SUMIFS(Concentrado!BD$2:BD859,Concentrado!$A$2:$A859,"="&amp;$A27,Concentrado!$B$2:$B859, "=Nacional")</f>
        <v>7.0650000000000004</v>
      </c>
      <c r="BD27" s="7">
        <f>SUMIFS(Concentrado!BE$2:BE859,Concentrado!$A$2:$A859,"="&amp;$A27,Concentrado!$B$2:$B859, "=Nacional")</f>
        <v>13.427</v>
      </c>
      <c r="BE27" s="7">
        <f>SUMIFS(Concentrado!BF$2:BF859,Concentrado!$A$2:$A859,"="&amp;$A27,Concentrado!$B$2:$B859, "=Nacional")</f>
        <v>16.056999999999999</v>
      </c>
      <c r="BF27" s="7">
        <f>SUMIFS(Concentrado!BG$2:BG859,Concentrado!$A$2:$A859,"="&amp;$A27,Concentrado!$B$2:$B859, "=Nacional")</f>
        <v>34.584000000000003</v>
      </c>
      <c r="BG27" s="7">
        <f>SUMIFS(Concentrado!BH$2:BH859,Concentrado!$A$2:$A859,"="&amp;$A27,Concentrado!$B$2:$B859, "=Nacional")</f>
        <v>8.3675665304444991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P13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"=Aguascalientes")</f>
        <v>16.236000000000001</v>
      </c>
      <c r="C2" s="9">
        <f>SUMIFS(Concentrado!D$2:D826,Concentrado!$A$2:$A826,"="&amp;$A2,Concentrado!$B$2:$B826, "=Aguascalientes")</f>
        <v>3.7879999999999998</v>
      </c>
      <c r="D2" s="9">
        <f>SUMIFS(Concentrado!E$2:E826,Concentrado!$A$2:$A826,"="&amp;$A2,Concentrado!$B$2:$B826, "=Aguascalientes")</f>
        <v>9.8819999999999997</v>
      </c>
      <c r="E2" s="9">
        <f>SUMIFS(Concentrado!F$2:F826,Concentrado!$A$2:$A826,"="&amp;$A2,Concentrado!$B$2:$B826, "=Aguascalientes")</f>
        <v>14.173999999999999</v>
      </c>
      <c r="F2" s="9">
        <f>SUMIFS(Concentrado!G$2:G826,Concentrado!$A$2:$A826,"="&amp;$A2,Concentrado!$B$2:$B826, "=Aguascalientes")</f>
        <v>16.617999999999999</v>
      </c>
      <c r="G2" s="9">
        <f>SUMIFS(Concentrado!H$2:H826,Concentrado!$A$2:$A826,"="&amp;$A2,Concentrado!$B$2:$B826, "=Aguascalientes")</f>
        <v>1.9750000000000001</v>
      </c>
      <c r="H2" s="9">
        <f>SUMIFS(Concentrado!I$2:I826,Concentrado!$A$2:$A826,"="&amp;$A2,Concentrado!$B$2:$B826, "=Aguascalientes")</f>
        <v>2.3149999999999999</v>
      </c>
      <c r="I2" s="9">
        <f>SUMIFS(Concentrado!J$2:J826,Concentrado!$A$2:$A826,"="&amp;$A2,Concentrado!$B$2:$B826, "=Aguascalientes")</f>
        <v>2.1480000000000001</v>
      </c>
      <c r="J2" s="9">
        <f>SUMIFS(Concentrado!K$2:K826,Concentrado!$A$2:$A826,"="&amp;$A2,Concentrado!$B$2:$B826, "=Aguascalientes")</f>
        <v>10.97</v>
      </c>
      <c r="K2" s="9">
        <f>SUMIFS(Concentrado!L$2:L826,Concentrado!$A$2:$A826,"="&amp;$A2,Concentrado!$B$2:$B826, "=Aguascalientes")</f>
        <v>6.944</v>
      </c>
      <c r="L2" s="9">
        <f>SUMIFS(Concentrado!M$2:M826,Concentrado!$A$2:$A826,"="&amp;$A2,Concentrado!$B$2:$B826, "=Aguascalientes")</f>
        <v>8.9149999999999991</v>
      </c>
      <c r="M2" s="9">
        <f>SUMIFS(Concentrado!N$2:N826,Concentrado!$A$2:$A826,"="&amp;$A2,Concentrado!$B$2:$B826, "=Aguascalientes")</f>
        <v>48.853000000000002</v>
      </c>
      <c r="N2" s="9">
        <f>SUMIFS(Concentrado!O$2:O826,Concentrado!$A$2:$A826,"="&amp;$A2,Concentrado!$B$2:$B826, "=Aguascalientes")</f>
        <v>64.941999999999993</v>
      </c>
      <c r="O2" s="9">
        <f>SUMIFS(Concentrado!P$2:P826,Concentrado!$A$2:$A826,"="&amp;$A2,Concentrado!$B$2:$B826, "=Aguascalientes")</f>
        <v>19.149000000000001</v>
      </c>
      <c r="P2" s="9">
        <f>SUMIFS(Concentrado!Q$2:Q826,Concentrado!$A$2:$A826,"="&amp;$A2,Concentrado!$B$2:$B826, "=Aguascalientes")</f>
        <v>41.567999999999998</v>
      </c>
      <c r="Q2" s="9">
        <f>SUMIFS(Concentrado!R$2:R826,Concentrado!$A$2:$A826,"="&amp;$A2,Concentrado!$B$2:$B826, "=Aguascalientes")</f>
        <v>43.002000000000002</v>
      </c>
      <c r="R2" s="9">
        <f>SUMIFS(Concentrado!S$2:S826,Concentrado!$A$2:$A826,"="&amp;$A2,Concentrado!$B$2:$B826, "=Aguascalientes")</f>
        <v>46.716000000000001</v>
      </c>
      <c r="S2" s="9">
        <f>SUMIFS(Concentrado!T$2:T826,Concentrado!$A$2:$A826,"="&amp;$A2,Concentrado!$B$2:$B826, "=Aguascalientes")</f>
        <v>44.898000000000003</v>
      </c>
      <c r="T2" s="9">
        <f>SUMIFS(Concentrado!U$2:U826,Concentrado!$A$2:$A826,"="&amp;$A2,Concentrado!$B$2:$B826, "=Aguascalientes")</f>
        <v>5.0460000000000003</v>
      </c>
      <c r="U2" s="9">
        <f>SUMIFS(Concentrado!V$2:V826,Concentrado!$A$2:$A826,"="&amp;$A2,Concentrado!$B$2:$B826, "=Aguascalientes")</f>
        <v>9.89</v>
      </c>
      <c r="V2" s="9">
        <f>SUMIFS(Concentrado!W$2:W826,Concentrado!$A$2:$A826,"="&amp;$A2,Concentrado!$B$2:$B826, "=Aguascalientes")</f>
        <v>7.5190000000000001</v>
      </c>
      <c r="W2" s="9">
        <f>SUMIFS(Concentrado!X$2:X826,Concentrado!$A$2:$A826,"="&amp;$A2,Concentrado!$B$2:$B826, "=Aguascalientes")</f>
        <v>6.1429999999999998</v>
      </c>
      <c r="X2" s="9">
        <f>SUMIFS(Concentrado!Y$2:Y826,Concentrado!$A$2:$A826,"="&amp;$A2,Concentrado!$B$2:$B826, "=Aguascalientes")</f>
        <v>2.3149999999999999</v>
      </c>
      <c r="Y2" s="9">
        <f>SUMIFS(Concentrado!Z$2:Z826,Concentrado!$A$2:$A826,"="&amp;$A2,Concentrado!$B$2:$B826, "=Aguascalientes")</f>
        <v>4.1890000000000001</v>
      </c>
      <c r="Z2" s="9">
        <f>SUMIFS(Concentrado!AA$2:AA826,Concentrado!$A$2:$A826,"="&amp;$A2,Concentrado!$B$2:$B826, "=Aguascalientes")</f>
        <v>40.15</v>
      </c>
      <c r="AA2" s="9">
        <f>SUMIFS(Concentrado!AB$2:AB826,Concentrado!$A$2:$A826,"="&amp;$A2,Concentrado!$B$2:$B826, "=Aguascalientes")</f>
        <v>28.198</v>
      </c>
      <c r="AB2" s="9">
        <f>SUMIFS(Concentrado!AC$2:AC826,Concentrado!$A$2:$A826,"="&amp;$A2,Concentrado!$B$2:$B826, "=Aguascalientes")</f>
        <v>34.048999999999999</v>
      </c>
      <c r="AC2" s="9">
        <f>SUMIFS(Concentrado!AD$2:AD826,Concentrado!$A$2:$A826,"="&amp;$A2,Concentrado!$B$2:$B826, "=Aguascalientes")</f>
        <v>311.11</v>
      </c>
      <c r="AD2" s="9">
        <f>SUMIFS(Concentrado!AE$2:AE826,Concentrado!$A$2:$A826,"="&amp;$A2,Concentrado!$B$2:$B826, "=Aguascalientes")</f>
        <v>280.50299999999999</v>
      </c>
      <c r="AE2" s="9">
        <f>SUMIFS(Concentrado!AF$2:AF826,Concentrado!$A$2:$A826,"="&amp;$A2,Concentrado!$B$2:$B826, "=Aguascalientes")</f>
        <v>295.48700000000002</v>
      </c>
      <c r="AF2" s="9">
        <f>SUMIFS(Concentrado!AG$2:AG826,Concentrado!$A$2:$A826,"="&amp;$A2,Concentrado!$B$2:$B826, "=Aguascalientes")</f>
        <v>7.46</v>
      </c>
      <c r="AG2" s="9">
        <f>SUMIFS(Concentrado!AH$2:AH826,Concentrado!$A$2:$A826,"="&amp;$A2,Concentrado!$B$2:$B826, "=Aguascalientes")</f>
        <v>4.39623242880851</v>
      </c>
      <c r="AH2" s="9">
        <f>SUMIFS(Concentrado!AI$2:AI826,Concentrado!$A$2:$A826,"="&amp;$A2,Concentrado!$B$2:$B826, "=Aguascalientes")</f>
        <v>1.0510549964526901</v>
      </c>
      <c r="AI2" s="9">
        <f>SUMIFS(Concentrado!AJ$2:AJ826,Concentrado!$A$2:$A826,"="&amp;$A2,Concentrado!$B$2:$B826, "=Aguascalientes")</f>
        <v>2.6863017415294199</v>
      </c>
      <c r="AJ2" s="9">
        <f>SUMIFS(Concentrado!AK$2:AK826,Concentrado!$A$2:$A826,"="&amp;$A2,Concentrado!$B$2:$B826, "=Aguascalientes")</f>
        <v>3.73</v>
      </c>
      <c r="AK2" s="9">
        <f>SUMIFS(Concentrado!AL$2:AL826,Concentrado!$A$2:$A826,"="&amp;$A2,Concentrado!$B$2:$B826, "=Aguascalientes")</f>
        <v>0.63100000000000001</v>
      </c>
      <c r="AL2" s="9">
        <f>SUMIFS(Concentrado!AM$2:AM826,Concentrado!$A$2:$A826,"="&amp;$A2,Concentrado!$B$2:$B826, "=Aguascalientes")</f>
        <v>2.1480000000000001</v>
      </c>
      <c r="AM2" s="9">
        <f>SUMIFS(Concentrado!AN$2:AN826,Concentrado!$A$2:$A826,"="&amp;$A2,Concentrado!$B$2:$B826, "=Aguascalientes")</f>
        <v>73.498999999999995</v>
      </c>
      <c r="AN2" s="9">
        <f>SUMIFS(Concentrado!AO$2:AO826,Concentrado!$A$2:$A826,"="&amp;$A2,Concentrado!$B$2:$B826, "=Aguascalientes")</f>
        <v>59.552</v>
      </c>
      <c r="AO2" s="9">
        <f>SUMIFS(Concentrado!AP$2:AP826,Concentrado!$A$2:$A826,"="&amp;$A2,Concentrado!$B$2:$B826, "=Aguascalientes")</f>
        <v>66.38</v>
      </c>
      <c r="AP2" s="9">
        <f>SUMIFS(Concentrado!AQ$2:AQ826,Concentrado!$A$2:$A826,"="&amp;$A2,Concentrado!$B$2:$B826, "=Aguascalientes")</f>
        <v>4.827</v>
      </c>
      <c r="AQ2" s="9">
        <f>SUMIFS(Concentrado!AR$2:AR826,Concentrado!$A$2:$A826,"="&amp;$A2,Concentrado!$B$2:$B826, "=Aguascalientes")</f>
        <v>1.052</v>
      </c>
      <c r="AR2" s="9">
        <f>SUMIFS(Concentrado!AS$2:AS826,Concentrado!$A$2:$A826,"="&amp;$A2,Concentrado!$B$2:$B826, "=Aguascalientes")</f>
        <v>2.9</v>
      </c>
      <c r="AS2" s="9">
        <f>SUMIFS(Concentrado!AT$2:AT826,Concentrado!$A$2:$A826,"="&amp;$A2,Concentrado!$B$2:$B826, "=Aguascalientes")</f>
        <v>4.3879999999999999</v>
      </c>
      <c r="AT2" s="9">
        <f>SUMIFS(Concentrado!AU$2:AU826,Concentrado!$A$2:$A826,"="&amp;$A2,Concentrado!$B$2:$B826, "=Aguascalientes")</f>
        <v>0.63100000000000001</v>
      </c>
      <c r="AU2" s="9">
        <f>SUMIFS(Concentrado!AV$2:AV826,Concentrado!$A$2:$A826,"="&amp;$A2,Concentrado!$B$2:$B826, "=Aguascalientes")</f>
        <v>2.4700000000000002</v>
      </c>
      <c r="AV2" s="9">
        <f>SUMIFS(Concentrado!AW$2:AW826,Concentrado!$A$2:$A826,"="&amp;$A2,Concentrado!$B$2:$B826, "=Aguascalientes")</f>
        <v>452.84199999999998</v>
      </c>
      <c r="AW2" s="9">
        <f>SUMIFS(Concentrado!AX$2:AX826,Concentrado!$A$2:$A826,"="&amp;$A2,Concentrado!$B$2:$B826, "=Aguascalientes")</f>
        <v>361.72899999999998</v>
      </c>
      <c r="AX2" s="9">
        <f>SUMIFS(Concentrado!AY$2:AY826,Concentrado!$A$2:$A826,"="&amp;$A2,Concentrado!$B$2:$B826, "=Aguascalientes")</f>
        <v>406.33499999999998</v>
      </c>
      <c r="AY2" s="9">
        <f>SUMIFS(Concentrado!AZ$2:AZ826,Concentrado!$A$2:$A826,"="&amp;$A2,Concentrado!$B$2:$B826, "=Aguascalientes")</f>
        <v>4.5279999999999996</v>
      </c>
      <c r="AZ2" s="9">
        <f>SUMIFS(Concentrado!BA$2:BA826,Concentrado!$A$2:$A826,"="&amp;$A2,Concentrado!$B$2:$B826, "=Aguascalientes")</f>
        <v>3.617</v>
      </c>
      <c r="BA2" s="9">
        <f>SUMIFS(Concentrado!BB$2:BB826,Concentrado!$A$2:$A826,"="&amp;$A2,Concentrado!$B$2:$B826, "=Aguascalientes")</f>
        <v>4.0629999999999997</v>
      </c>
      <c r="BB2" s="9">
        <f>SUMIFS(Concentrado!BC$2:BC826,Concentrado!$A$2:$A826,"="&amp;$A2,Concentrado!$B$2:$B826, "=Aguascalientes")</f>
        <v>18.940000000000001</v>
      </c>
      <c r="BC2" s="9">
        <f>SUMIFS(Concentrado!BD$2:BD826,Concentrado!$A$2:$A826,"="&amp;$A2,Concentrado!$B$2:$B826, "=Aguascalientes")</f>
        <v>22.885000000000002</v>
      </c>
      <c r="BD2" s="9">
        <f>SUMIFS(Concentrado!BE$2:BE826,Concentrado!$A$2:$A826,"="&amp;$A2,Concentrado!$B$2:$B826, "=Aguascalientes")</f>
        <v>19.727</v>
      </c>
      <c r="BE2" s="9">
        <f>SUMIFS(Concentrado!BF$2:BF826,Concentrado!$A$2:$A826,"="&amp;$A2,Concentrado!$B$2:$B826, "=Aguascalientes")</f>
        <v>22.164000000000001</v>
      </c>
      <c r="BF2" s="9">
        <f>SUMIFS(Concentrado!BG$2:BG826,Concentrado!$A$2:$A826,"="&amp;$A2,Concentrado!$B$2:$B826, "=Aguascalientes")</f>
        <v>34.098999999999997</v>
      </c>
      <c r="BG2" s="9">
        <f>SUMIFS(Concentrado!BH$2:BH826,Concentrado!$A$2:$A826,"="&amp;$A2,Concentrado!$B$2:$B826, "=Aguascalientes")</f>
        <v>10.60847162233841</v>
      </c>
    </row>
    <row r="3" spans="1:59" x14ac:dyDescent="0.25">
      <c r="A3" s="4">
        <v>1999</v>
      </c>
      <c r="B3" s="9">
        <f>SUMIFS(Concentrado!C$2:C859,Concentrado!$A$2:$A859,"="&amp;$A3,Concentrado!$B$2:$B859, "=Aguascalientes")</f>
        <v>14.022</v>
      </c>
      <c r="C3" s="9">
        <f>SUMIFS(Concentrado!D$2:D859,Concentrado!$A$2:$A859,"="&amp;$A3,Concentrado!$B$2:$B859, "=Aguascalientes")</f>
        <v>3.2970000000000002</v>
      </c>
      <c r="D3" s="9">
        <f>SUMIFS(Concentrado!E$2:E859,Concentrado!$A$2:$A859,"="&amp;$A3,Concentrado!$B$2:$B859, "=Aguascalientes")</f>
        <v>8.5370000000000008</v>
      </c>
      <c r="E3" s="9">
        <f>SUMIFS(Concentrado!F$2:F859,Concentrado!$A$2:$A859,"="&amp;$A3,Concentrado!$B$2:$B859, "=Aguascalientes")</f>
        <v>16.036000000000001</v>
      </c>
      <c r="F3" s="9">
        <f>SUMIFS(Concentrado!G$2:G859,Concentrado!$A$2:$A859,"="&amp;$A3,Concentrado!$B$2:$B859, "=Aguascalientes")</f>
        <v>14.621</v>
      </c>
      <c r="G3" s="9">
        <f>SUMIFS(Concentrado!H$2:H859,Concentrado!$A$2:$A859,"="&amp;$A3,Concentrado!$B$2:$B859, "=Aguascalientes")</f>
        <v>2.589</v>
      </c>
      <c r="H3" s="9">
        <f>SUMIFS(Concentrado!I$2:I859,Concentrado!$A$2:$A859,"="&amp;$A3,Concentrado!$B$2:$B859, "=Aguascalientes")</f>
        <v>2.2669999999999999</v>
      </c>
      <c r="I3" s="9">
        <f>SUMIFS(Concentrado!J$2:J859,Concentrado!$A$2:$A859,"="&amp;$A3,Concentrado!$B$2:$B859, "=Aguascalientes")</f>
        <v>2.4239999999999999</v>
      </c>
      <c r="J3" s="9">
        <f>SUMIFS(Concentrado!K$2:K859,Concentrado!$A$2:$A859,"="&amp;$A3,Concentrado!$B$2:$B859, "=Aguascalientes")</f>
        <v>9.4920000000000009</v>
      </c>
      <c r="K3" s="9">
        <f>SUMIFS(Concentrado!L$2:L859,Concentrado!$A$2:$A859,"="&amp;$A3,Concentrado!$B$2:$B859, "=Aguascalientes")</f>
        <v>7.2130000000000001</v>
      </c>
      <c r="L3" s="9">
        <f>SUMIFS(Concentrado!M$2:M859,Concentrado!$A$2:$A859,"="&amp;$A3,Concentrado!$B$2:$B859, "=Aguascalientes")</f>
        <v>8.3260000000000005</v>
      </c>
      <c r="M3" s="9">
        <f>SUMIFS(Concentrado!N$2:N859,Concentrado!$A$2:$A859,"="&amp;$A3,Concentrado!$B$2:$B859, "=Aguascalientes")</f>
        <v>45.698999999999998</v>
      </c>
      <c r="N3" s="9">
        <f>SUMIFS(Concentrado!O$2:O859,Concentrado!$A$2:$A859,"="&amp;$A3,Concentrado!$B$2:$B859, "=Aguascalientes")</f>
        <v>72.266000000000005</v>
      </c>
      <c r="O3" s="9">
        <f>SUMIFS(Concentrado!P$2:P859,Concentrado!$A$2:$A859,"="&amp;$A3,Concentrado!$B$2:$B859, "=Aguascalientes")</f>
        <v>19.989999999999998</v>
      </c>
      <c r="P3" s="9">
        <f>SUMIFS(Concentrado!Q$2:Q859,Concentrado!$A$2:$A859,"="&amp;$A3,Concentrado!$B$2:$B859, "=Aguascalientes")</f>
        <v>45.530999999999999</v>
      </c>
      <c r="Q3" s="9">
        <f>SUMIFS(Concentrado!R$2:R859,Concentrado!$A$2:$A859,"="&amp;$A3,Concentrado!$B$2:$B859, "=Aguascalientes")</f>
        <v>44.438000000000002</v>
      </c>
      <c r="R3" s="9">
        <f>SUMIFS(Concentrado!S$2:S859,Concentrado!$A$2:$A859,"="&amp;$A3,Concentrado!$B$2:$B859, "=Aguascalientes")</f>
        <v>56.055999999999997</v>
      </c>
      <c r="S3" s="9">
        <f>SUMIFS(Concentrado!T$2:T859,Concentrado!$A$2:$A859,"="&amp;$A3,Concentrado!$B$2:$B859, "=Aguascalientes")</f>
        <v>50.378999999999998</v>
      </c>
      <c r="T3" s="9">
        <f>SUMIFS(Concentrado!U$2:U859,Concentrado!$A$2:$A859,"="&amp;$A3,Concentrado!$B$2:$B859, "=Aguascalientes")</f>
        <v>10.138999999999999</v>
      </c>
      <c r="U3" s="9">
        <f>SUMIFS(Concentrado!V$2:V859,Concentrado!$A$2:$A859,"="&amp;$A3,Concentrado!$B$2:$B859, "=Aguascalientes")</f>
        <v>14.632</v>
      </c>
      <c r="V3" s="9">
        <f>SUMIFS(Concentrado!W$2:W859,Concentrado!$A$2:$A859,"="&amp;$A3,Concentrado!$B$2:$B859, "=Aguascalientes")</f>
        <v>12.436999999999999</v>
      </c>
      <c r="W3" s="9">
        <f>SUMIFS(Concentrado!X$2:X859,Concentrado!$A$2:$A859,"="&amp;$A3,Concentrado!$B$2:$B859, "=Aguascalientes")</f>
        <v>4.3140000000000001</v>
      </c>
      <c r="X3" s="9">
        <f>SUMIFS(Concentrado!Y$2:Y859,Concentrado!$A$2:$A859,"="&amp;$A3,Concentrado!$B$2:$B859, "=Aguascalientes")</f>
        <v>0.41199999999999998</v>
      </c>
      <c r="Y3" s="9">
        <f>SUMIFS(Concentrado!Z$2:Z859,Concentrado!$A$2:$A859,"="&amp;$A3,Concentrado!$B$2:$B859, "=Aguascalientes")</f>
        <v>2.319</v>
      </c>
      <c r="Z3" s="9">
        <f>SUMIFS(Concentrado!AA$2:AA859,Concentrado!$A$2:$A859,"="&amp;$A3,Concentrado!$B$2:$B859, "=Aguascalientes")</f>
        <v>40.771000000000001</v>
      </c>
      <c r="AA3" s="9">
        <f>SUMIFS(Concentrado!AB$2:AB859,Concentrado!$A$2:$A859,"="&amp;$A3,Concentrado!$B$2:$B859, "=Aguascalientes")</f>
        <v>26.585000000000001</v>
      </c>
      <c r="AB3" s="9">
        <f>SUMIFS(Concentrado!AC$2:AC859,Concentrado!$A$2:$A859,"="&amp;$A3,Concentrado!$B$2:$B859, "=Aguascalientes")</f>
        <v>33.621000000000002</v>
      </c>
      <c r="AC3" s="9">
        <f>SUMIFS(Concentrado!AD$2:AD859,Concentrado!$A$2:$A859,"="&amp;$A3,Concentrado!$B$2:$B859, "=Aguascalientes")</f>
        <v>320.774</v>
      </c>
      <c r="AD3" s="9">
        <f>SUMIFS(Concentrado!AE$2:AE859,Concentrado!$A$2:$A859,"="&amp;$A3,Concentrado!$B$2:$B859, "=Aguascalientes")</f>
        <v>289.346</v>
      </c>
      <c r="AE3" s="9">
        <f>SUMIFS(Concentrado!AF$2:AF859,Concentrado!$A$2:$A859,"="&amp;$A3,Concentrado!$B$2:$B859, "=Aguascalientes")</f>
        <v>304.80599999999998</v>
      </c>
      <c r="AF3" s="9">
        <f>SUMIFS(Concentrado!AG$2:AG859,Concentrado!$A$2:$A859,"="&amp;$A3,Concentrado!$B$2:$B859, "=Aguascalientes")</f>
        <v>7.3339999999999996</v>
      </c>
      <c r="AG3" s="9">
        <f>SUMIFS(Concentrado!AH$2:AH859,Concentrado!$A$2:$A859,"="&amp;$A3,Concentrado!$B$2:$B859, "=Aguascalientes")</f>
        <v>7.6294277929155303</v>
      </c>
      <c r="AH3" s="9">
        <f>SUMIFS(Concentrado!AI$2:AI859,Concentrado!$A$2:$A859,"="&amp;$A3,Concentrado!$B$2:$B859, "=Aguascalientes")</f>
        <v>1.5537118175320801</v>
      </c>
      <c r="AI3" s="9">
        <f>SUMIFS(Concentrado!AJ$2:AJ859,Concentrado!$A$2:$A859,"="&amp;$A3,Concentrado!$B$2:$B859, "=Aguascalientes")</f>
        <v>4.5142411029618703</v>
      </c>
      <c r="AJ3" s="9">
        <f>SUMIFS(Concentrado!AK$2:AK859,Concentrado!$A$2:$A859,"="&amp;$A3,Concentrado!$B$2:$B859, "=Aguascalientes")</f>
        <v>6.4720000000000004</v>
      </c>
      <c r="AK3" s="9">
        <f>SUMIFS(Concentrado!AL$2:AL859,Concentrado!$A$2:$A859,"="&amp;$A3,Concentrado!$B$2:$B859, "=Aguascalientes")</f>
        <v>0.82399999999999995</v>
      </c>
      <c r="AL3" s="9">
        <f>SUMIFS(Concentrado!AM$2:AM859,Concentrado!$A$2:$A859,"="&amp;$A3,Concentrado!$B$2:$B859, "=Aguascalientes")</f>
        <v>3.5830000000000002</v>
      </c>
      <c r="AM3" s="9">
        <f>SUMIFS(Concentrado!AN$2:AN859,Concentrado!$A$2:$A859,"="&amp;$A3,Concentrado!$B$2:$B859, "=Aguascalientes")</f>
        <v>62.127000000000002</v>
      </c>
      <c r="AN3" s="9">
        <f>SUMIFS(Concentrado!AO$2:AO859,Concentrado!$A$2:$A859,"="&amp;$A3,Concentrado!$B$2:$B859, "=Aguascalientes")</f>
        <v>52.345999999999997</v>
      </c>
      <c r="AO3" s="9">
        <f>SUMIFS(Concentrado!AP$2:AP859,Concentrado!$A$2:$A859,"="&amp;$A3,Concentrado!$B$2:$B859, "=Aguascalientes")</f>
        <v>57.23</v>
      </c>
      <c r="AP3" s="9">
        <f>SUMIFS(Concentrado!AQ$2:AQ859,Concentrado!$A$2:$A859,"="&amp;$A3,Concentrado!$B$2:$B859, "=Aguascalientes")</f>
        <v>2.8039999999999998</v>
      </c>
      <c r="AQ3" s="9">
        <f>SUMIFS(Concentrado!AR$2:AR859,Concentrado!$A$2:$A859,"="&amp;$A3,Concentrado!$B$2:$B859, "=Aguascalientes")</f>
        <v>2.0609999999999999</v>
      </c>
      <c r="AR3" s="9">
        <f>SUMIFS(Concentrado!AS$2:AS859,Concentrado!$A$2:$A859,"="&amp;$A3,Concentrado!$B$2:$B859, "=Aguascalientes")</f>
        <v>2.4239999999999999</v>
      </c>
      <c r="AS3" s="9">
        <f>SUMIFS(Concentrado!AT$2:AT859,Concentrado!$A$2:$A859,"="&amp;$A3,Concentrado!$B$2:$B859, "=Aguascalientes")</f>
        <v>5.3929999999999998</v>
      </c>
      <c r="AT3" s="9">
        <f>SUMIFS(Concentrado!AU$2:AU859,Concentrado!$A$2:$A859,"="&amp;$A3,Concentrado!$B$2:$B859, "=Aguascalientes")</f>
        <v>0.20599999999999999</v>
      </c>
      <c r="AU3" s="9">
        <f>SUMIFS(Concentrado!AV$2:AV859,Concentrado!$A$2:$A859,"="&amp;$A3,Concentrado!$B$2:$B859, "=Aguascalientes")</f>
        <v>2.74</v>
      </c>
      <c r="AV3" s="9">
        <f>SUMIFS(Concentrado!AW$2:AW859,Concentrado!$A$2:$A859,"="&amp;$A3,Concentrado!$B$2:$B859, "=Aguascalientes")</f>
        <v>460.56</v>
      </c>
      <c r="AW3" s="9">
        <f>SUMIFS(Concentrado!AX$2:AX859,Concentrado!$A$2:$A859,"="&amp;$A3,Concentrado!$B$2:$B859, "=Aguascalientes")</f>
        <v>366.834</v>
      </c>
      <c r="AX3" s="9">
        <f>SUMIFS(Concentrado!AY$2:AY859,Concentrado!$A$2:$A859,"="&amp;$A3,Concentrado!$B$2:$B859, "=Aguascalientes")</f>
        <v>412.83800000000002</v>
      </c>
      <c r="AY3" s="9">
        <f>SUMIFS(Concentrado!AZ$2:AZ859,Concentrado!$A$2:$A859,"="&amp;$A3,Concentrado!$B$2:$B859, "=Aguascalientes")</f>
        <v>4.6059999999999999</v>
      </c>
      <c r="AZ3" s="9">
        <f>SUMIFS(Concentrado!BA$2:BA859,Concentrado!$A$2:$A859,"="&amp;$A3,Concentrado!$B$2:$B859, "=Aguascalientes")</f>
        <v>3.6680000000000001</v>
      </c>
      <c r="BA3" s="9">
        <f>SUMIFS(Concentrado!BB$2:BB859,Concentrado!$A$2:$A859,"="&amp;$A3,Concentrado!$B$2:$B859, "=Aguascalientes")</f>
        <v>4.1280000000000001</v>
      </c>
      <c r="BB3" s="9">
        <f>SUMIFS(Concentrado!BC$2:BC859,Concentrado!$A$2:$A859,"="&amp;$A3,Concentrado!$B$2:$B859, "=Aguascalientes")</f>
        <v>18.939</v>
      </c>
      <c r="BC3" s="9">
        <f>SUMIFS(Concentrado!BD$2:BD859,Concentrado!$A$2:$A859,"="&amp;$A3,Concentrado!$B$2:$B859, "=Aguascalientes")</f>
        <v>16.571000000000002</v>
      </c>
      <c r="BD3" s="9">
        <f>SUMIFS(Concentrado!BE$2:BE859,Concentrado!$A$2:$A859,"="&amp;$A3,Concentrado!$B$2:$B859, "=Aguascalientes")</f>
        <v>20.161999999999999</v>
      </c>
      <c r="BE3" s="9">
        <f>SUMIFS(Concentrado!BF$2:BF859,Concentrado!$A$2:$A859,"="&amp;$A3,Concentrado!$B$2:$B859, "=Aguascalientes")</f>
        <v>22.736000000000001</v>
      </c>
      <c r="BF3" s="9">
        <f>SUMIFS(Concentrado!BG$2:BG859,Concentrado!$A$2:$A859,"="&amp;$A3,Concentrado!$B$2:$B859, "=Aguascalientes")</f>
        <v>79.048000000000002</v>
      </c>
      <c r="BG3" s="9">
        <f>SUMIFS(Concentrado!BH$2:BH859,Concentrado!$A$2:$A859,"="&amp;$A3,Concentrado!$B$2:$B859, "=Aguascalientes")</f>
        <v>10.163366709327713</v>
      </c>
    </row>
    <row r="4" spans="1:59" x14ac:dyDescent="0.25">
      <c r="A4" s="4">
        <v>2000</v>
      </c>
      <c r="B4" s="9">
        <f>SUMIFS(Concentrado!C$2:C859,Concentrado!$A$2:$A859,"="&amp;$A4,Concentrado!$B$2:$B859, "=Aguascalientes")</f>
        <v>18.824999999999999</v>
      </c>
      <c r="C4" s="9">
        <f>SUMIFS(Concentrado!D$2:D859,Concentrado!$A$2:$A859,"="&amp;$A4,Concentrado!$B$2:$B859, "=Aguascalientes")</f>
        <v>6.2489999999999997</v>
      </c>
      <c r="D4" s="9">
        <f>SUMIFS(Concentrado!E$2:E859,Concentrado!$A$2:$A859,"="&amp;$A4,Concentrado!$B$2:$B859, "=Aguascalientes")</f>
        <v>12.385999999999999</v>
      </c>
      <c r="E4" s="9">
        <f>SUMIFS(Concentrado!F$2:F859,Concentrado!$A$2:$A859,"="&amp;$A4,Concentrado!$B$2:$B859, "=Aguascalientes")</f>
        <v>15.920999999999999</v>
      </c>
      <c r="F4" s="9">
        <f>SUMIFS(Concentrado!G$2:G859,Concentrado!$A$2:$A859,"="&amp;$A4,Concentrado!$B$2:$B859, "=Aguascalientes")</f>
        <v>16.376000000000001</v>
      </c>
      <c r="G4" s="9">
        <f>SUMIFS(Concentrado!H$2:H859,Concentrado!$A$2:$A859,"="&amp;$A4,Concentrado!$B$2:$B859, "=Aguascalientes")</f>
        <v>1.2689999999999999</v>
      </c>
      <c r="H4" s="9">
        <f>SUMIFS(Concentrado!I$2:I859,Concentrado!$A$2:$A859,"="&amp;$A4,Concentrado!$B$2:$B859, "=Aguascalientes")</f>
        <v>1.613</v>
      </c>
      <c r="I4" s="9">
        <f>SUMIFS(Concentrado!J$2:J859,Concentrado!$A$2:$A859,"="&amp;$A4,Concentrado!$B$2:$B859, "=Aguascalientes")</f>
        <v>1.4450000000000001</v>
      </c>
      <c r="J4" s="9">
        <f>SUMIFS(Concentrado!K$2:K859,Concentrado!$A$2:$A859,"="&amp;$A4,Concentrado!$B$2:$B859, "=Aguascalientes")</f>
        <v>6.7679999999999998</v>
      </c>
      <c r="K4" s="9">
        <f>SUMIFS(Concentrado!L$2:L859,Concentrado!$A$2:$A859,"="&amp;$A4,Concentrado!$B$2:$B859, "=Aguascalientes")</f>
        <v>5.4429999999999996</v>
      </c>
      <c r="L4" s="9">
        <f>SUMIFS(Concentrado!M$2:M859,Concentrado!$A$2:$A859,"="&amp;$A4,Concentrado!$B$2:$B859, "=Aguascalientes")</f>
        <v>6.09</v>
      </c>
      <c r="M4" s="9">
        <f>SUMIFS(Concentrado!N$2:N859,Concentrado!$A$2:$A859,"="&amp;$A4,Concentrado!$B$2:$B859, "=Aguascalientes")</f>
        <v>34.332999999999998</v>
      </c>
      <c r="N4" s="9">
        <f>SUMIFS(Concentrado!O$2:O859,Concentrado!$A$2:$A859,"="&amp;$A4,Concentrado!$B$2:$B859, "=Aguascalientes")</f>
        <v>67.262</v>
      </c>
      <c r="O4" s="9">
        <f>SUMIFS(Concentrado!P$2:P859,Concentrado!$A$2:$A859,"="&amp;$A4,Concentrado!$B$2:$B859, "=Aguascalientes")</f>
        <v>20.966000000000001</v>
      </c>
      <c r="P4" s="9">
        <f>SUMIFS(Concentrado!Q$2:Q859,Concentrado!$A$2:$A859,"="&amp;$A4,Concentrado!$B$2:$B859, "=Aguascalientes")</f>
        <v>43.558</v>
      </c>
      <c r="Q4" s="9">
        <f>SUMIFS(Concentrado!R$2:R859,Concentrado!$A$2:$A859,"="&amp;$A4,Concentrado!$B$2:$B859, "=Aguascalientes")</f>
        <v>43.149000000000001</v>
      </c>
      <c r="R4" s="9">
        <f>SUMIFS(Concentrado!S$2:S859,Concentrado!$A$2:$A859,"="&amp;$A4,Concentrado!$B$2:$B859, "=Aguascalientes")</f>
        <v>40.720999999999997</v>
      </c>
      <c r="S4" s="9">
        <f>SUMIFS(Concentrado!T$2:T859,Concentrado!$A$2:$A859,"="&amp;$A4,Concentrado!$B$2:$B859, "=Aguascalientes")</f>
        <v>41.905999999999999</v>
      </c>
      <c r="T4" s="9">
        <f>SUMIFS(Concentrado!U$2:U859,Concentrado!$A$2:$A859,"="&amp;$A4,Concentrado!$B$2:$B859, "=Aguascalientes")</f>
        <v>8.8840000000000003</v>
      </c>
      <c r="U4" s="9">
        <f>SUMIFS(Concentrado!V$2:V859,Concentrado!$A$2:$A859,"="&amp;$A4,Concentrado!$B$2:$B859, "=Aguascalientes")</f>
        <v>10.483000000000001</v>
      </c>
      <c r="V4" s="9">
        <f>SUMIFS(Concentrado!W$2:W859,Concentrado!$A$2:$A859,"="&amp;$A4,Concentrado!$B$2:$B859, "=Aguascalientes")</f>
        <v>9.702</v>
      </c>
      <c r="W4" s="9">
        <f>SUMIFS(Concentrado!X$2:X859,Concentrado!$A$2:$A859,"="&amp;$A4,Concentrado!$B$2:$B859, "=Aguascalientes")</f>
        <v>3.5960000000000001</v>
      </c>
      <c r="X4" s="9">
        <f>SUMIFS(Concentrado!Y$2:Y859,Concentrado!$A$2:$A859,"="&amp;$A4,Concentrado!$B$2:$B859, "=Aguascalientes")</f>
        <v>0.80600000000000005</v>
      </c>
      <c r="Y4" s="9">
        <f>SUMIFS(Concentrado!Z$2:Z859,Concentrado!$A$2:$A859,"="&amp;$A4,Concentrado!$B$2:$B859, "=Aguascalientes")</f>
        <v>2.1680000000000001</v>
      </c>
      <c r="Z4" s="9">
        <f>SUMIFS(Concentrado!AA$2:AA859,Concentrado!$A$2:$A859,"="&amp;$A4,Concentrado!$B$2:$B859, "=Aguascalientes")</f>
        <v>41.033999999999999</v>
      </c>
      <c r="AA4" s="9">
        <f>SUMIFS(Concentrado!AB$2:AB859,Concentrado!$A$2:$A859,"="&amp;$A4,Concentrado!$B$2:$B859, "=Aguascalientes")</f>
        <v>29.231000000000002</v>
      </c>
      <c r="AB4" s="9">
        <f>SUMIFS(Concentrado!AC$2:AC859,Concentrado!$A$2:$A859,"="&amp;$A4,Concentrado!$B$2:$B859, "=Aguascalientes")</f>
        <v>34.991</v>
      </c>
      <c r="AC4" s="9">
        <f>SUMIFS(Concentrado!AD$2:AD859,Concentrado!$A$2:$A859,"="&amp;$A4,Concentrado!$B$2:$B859, "=Aguascalientes")</f>
        <v>291.25599999999997</v>
      </c>
      <c r="AD4" s="9">
        <f>SUMIFS(Concentrado!AE$2:AE859,Concentrado!$A$2:$A859,"="&amp;$A4,Concentrado!$B$2:$B859, "=Aguascalientes")</f>
        <v>269.72899999999998</v>
      </c>
      <c r="AE4" s="9">
        <f>SUMIFS(Concentrado!AF$2:AF859,Concentrado!$A$2:$A859,"="&amp;$A4,Concentrado!$B$2:$B859, "=Aguascalientes")</f>
        <v>280.33699999999999</v>
      </c>
      <c r="AF4" s="9">
        <f>SUMIFS(Concentrado!AG$2:AG859,Concentrado!$A$2:$A859,"="&amp;$A4,Concentrado!$B$2:$B859, "=Aguascalientes")</f>
        <v>5.7110000000000003</v>
      </c>
      <c r="AG4" s="9">
        <f>SUMIFS(Concentrado!AH$2:AH859,Concentrado!$A$2:$A859,"="&amp;$A4,Concentrado!$B$2:$B859, "=Aguascalientes")</f>
        <v>6.4550833781602996</v>
      </c>
      <c r="AH4" s="9">
        <f>SUMIFS(Concentrado!AI$2:AI859,Concentrado!$A$2:$A859,"="&amp;$A4,Concentrado!$B$2:$B859, "=Aguascalientes")</f>
        <v>2.0386632485079499</v>
      </c>
      <c r="AI4" s="9">
        <f>SUMIFS(Concentrado!AJ$2:AJ859,Concentrado!$A$2:$A859,"="&amp;$A4,Concentrado!$B$2:$B859, "=Aguascalientes")</f>
        <v>4.1873087904696904</v>
      </c>
      <c r="AJ4" s="9">
        <f>SUMIFS(Concentrado!AK$2:AK859,Concentrado!$A$2:$A859,"="&amp;$A4,Concentrado!$B$2:$B859, "=Aguascalientes")</f>
        <v>4.8650000000000002</v>
      </c>
      <c r="AK4" s="9">
        <f>SUMIFS(Concentrado!AL$2:AL859,Concentrado!$A$2:$A859,"="&amp;$A4,Concentrado!$B$2:$B859, "=Aguascalientes")</f>
        <v>1.411</v>
      </c>
      <c r="AL4" s="9">
        <f>SUMIFS(Concentrado!AM$2:AM859,Concentrado!$A$2:$A859,"="&amp;$A4,Concentrado!$B$2:$B859, "=Aguascalientes")</f>
        <v>3.097</v>
      </c>
      <c r="AM4" s="9">
        <f>SUMIFS(Concentrado!AN$2:AN859,Concentrado!$A$2:$A859,"="&amp;$A4,Concentrado!$B$2:$B859, "=Aguascalientes")</f>
        <v>61.762</v>
      </c>
      <c r="AN4" s="9">
        <f>SUMIFS(Concentrado!AO$2:AO859,Concentrado!$A$2:$A859,"="&amp;$A4,Concentrado!$B$2:$B859, "=Aguascalientes")</f>
        <v>51.405999999999999</v>
      </c>
      <c r="AO4" s="9">
        <f>SUMIFS(Concentrado!AP$2:AP859,Concentrado!$A$2:$A859,"="&amp;$A4,Concentrado!$B$2:$B859, "=Aguascalientes")</f>
        <v>56.46</v>
      </c>
      <c r="AP4" s="9">
        <f>SUMIFS(Concentrado!AQ$2:AQ859,Concentrado!$A$2:$A859,"="&amp;$A4,Concentrado!$B$2:$B859, "=Aguascalientes")</f>
        <v>2.327</v>
      </c>
      <c r="AQ4" s="9">
        <f>SUMIFS(Concentrado!AR$2:AR859,Concentrado!$A$2:$A859,"="&amp;$A4,Concentrado!$B$2:$B859, "=Aguascalientes")</f>
        <v>2.016</v>
      </c>
      <c r="AR4" s="9">
        <f>SUMIFS(Concentrado!AS$2:AS859,Concentrado!$A$2:$A859,"="&amp;$A4,Concentrado!$B$2:$B859, "=Aguascalientes")</f>
        <v>2.1680000000000001</v>
      </c>
      <c r="AS4" s="9">
        <f>SUMIFS(Concentrado!AT$2:AT859,Concentrado!$A$2:$A859,"="&amp;$A4,Concentrado!$B$2:$B859, "=Aguascalientes")</f>
        <v>3.3839999999999999</v>
      </c>
      <c r="AT4" s="9">
        <f>SUMIFS(Concentrado!AU$2:AU859,Concentrado!$A$2:$A859,"="&amp;$A4,Concentrado!$B$2:$B859, "=Aguascalientes")</f>
        <v>0.40300000000000002</v>
      </c>
      <c r="AU4" s="9">
        <f>SUMIFS(Concentrado!AV$2:AV859,Concentrado!$A$2:$A859,"="&amp;$A4,Concentrado!$B$2:$B859, "=Aguascalientes")</f>
        <v>1.8580000000000001</v>
      </c>
      <c r="AV4" s="9">
        <f>SUMIFS(Concentrado!AW$2:AW859,Concentrado!$A$2:$A859,"="&amp;$A4,Concentrado!$B$2:$B859, "=Aguascalientes")</f>
        <v>424.72199999999998</v>
      </c>
      <c r="AW4" s="9">
        <f>SUMIFS(Concentrado!AX$2:AX859,Concentrado!$A$2:$A859,"="&amp;$A4,Concentrado!$B$2:$B859, "=Aguascalientes")</f>
        <v>346.536</v>
      </c>
      <c r="AX4" s="9">
        <f>SUMIFS(Concentrado!AY$2:AY859,Concentrado!$A$2:$A859,"="&amp;$A4,Concentrado!$B$2:$B859, "=Aguascalientes")</f>
        <v>384.79300000000001</v>
      </c>
      <c r="AY4" s="9">
        <f>SUMIFS(Concentrado!AZ$2:AZ859,Concentrado!$A$2:$A859,"="&amp;$A4,Concentrado!$B$2:$B859, "=Aguascalientes")</f>
        <v>4.2469999999999999</v>
      </c>
      <c r="AZ4" s="9">
        <f>SUMIFS(Concentrado!BA$2:BA859,Concentrado!$A$2:$A859,"="&amp;$A4,Concentrado!$B$2:$B859, "=Aguascalientes")</f>
        <v>3.4649999999999999</v>
      </c>
      <c r="BA4" s="9">
        <f>SUMIFS(Concentrado!BB$2:BB859,Concentrado!$A$2:$A859,"="&amp;$A4,Concentrado!$B$2:$B859, "=Aguascalientes")</f>
        <v>3.8479999999999999</v>
      </c>
      <c r="BB4" s="9">
        <f>SUMIFS(Concentrado!BC$2:BC859,Concentrado!$A$2:$A859,"="&amp;$A4,Concentrado!$B$2:$B859, "=Aguascalientes")</f>
        <v>16.539000000000001</v>
      </c>
      <c r="BC4" s="9">
        <f>SUMIFS(Concentrado!BD$2:BD859,Concentrado!$A$2:$A859,"="&amp;$A4,Concentrado!$B$2:$B859, "=Aguascalientes")</f>
        <v>19.690000000000001</v>
      </c>
      <c r="BD4" s="9">
        <f>SUMIFS(Concentrado!BE$2:BE859,Concentrado!$A$2:$A859,"="&amp;$A4,Concentrado!$B$2:$B859, "=Aguascalientes")</f>
        <v>20.454999999999998</v>
      </c>
      <c r="BE4" s="9">
        <f>SUMIFS(Concentrado!BF$2:BF859,Concentrado!$A$2:$A859,"="&amp;$A4,Concentrado!$B$2:$B859, "=Aguascalientes")</f>
        <v>23.178000000000001</v>
      </c>
      <c r="BF4" s="9">
        <f>SUMIFS(Concentrado!BG$2:BG859,Concentrado!$A$2:$A859,"="&amp;$A4,Concentrado!$B$2:$B859, "=Aguascalientes")</f>
        <v>67.727999999999994</v>
      </c>
      <c r="BG4" s="9">
        <f>SUMIFS(Concentrado!BH$2:BH859,Concentrado!$A$2:$A859,"="&amp;$A4,Concentrado!$B$2:$B859, "=Aguascalientes")</f>
        <v>9.5947623885314375</v>
      </c>
    </row>
    <row r="5" spans="1:59" x14ac:dyDescent="0.25">
      <c r="A5" s="4">
        <v>2001</v>
      </c>
      <c r="B5" s="9">
        <f>SUMIFS(Concentrado!C$2:C859,Concentrado!$A$2:$A859,"="&amp;$A5,Concentrado!$B$2:$B859, "=Aguascalientes")</f>
        <v>21.062999999999999</v>
      </c>
      <c r="C5" s="9">
        <f>SUMIFS(Concentrado!D$2:D859,Concentrado!$A$2:$A859,"="&amp;$A5,Concentrado!$B$2:$B859, "=Aguascalientes")</f>
        <v>5.7060000000000004</v>
      </c>
      <c r="D5" s="9">
        <f>SUMIFS(Concentrado!E$2:E859,Concentrado!$A$2:$A859,"="&amp;$A5,Concentrado!$B$2:$B859, "=Aguascalientes")</f>
        <v>13.2</v>
      </c>
      <c r="E5" s="9">
        <f>SUMIFS(Concentrado!F$2:F859,Concentrado!$A$2:$A859,"="&amp;$A5,Concentrado!$B$2:$B859, "=Aguascalientes")</f>
        <v>14.026</v>
      </c>
      <c r="F5" s="9">
        <f>SUMIFS(Concentrado!G$2:G859,Concentrado!$A$2:$A859,"="&amp;$A5,Concentrado!$B$2:$B859, "=Aguascalientes")</f>
        <v>13.587999999999999</v>
      </c>
      <c r="G5" s="9">
        <f>SUMIFS(Concentrado!H$2:H859,Concentrado!$A$2:$A859,"="&amp;$A5,Concentrado!$B$2:$B859, "=Aguascalientes")</f>
        <v>1.8580000000000001</v>
      </c>
      <c r="H5" s="9">
        <f>SUMIFS(Concentrado!I$2:I859,Concentrado!$A$2:$A859,"="&amp;$A5,Concentrado!$B$2:$B859, "=Aguascalientes")</f>
        <v>2.952</v>
      </c>
      <c r="I5" s="9">
        <f>SUMIFS(Concentrado!J$2:J859,Concentrado!$A$2:$A859,"="&amp;$A5,Concentrado!$B$2:$B859, "=Aguascalientes")</f>
        <v>2.4180000000000001</v>
      </c>
      <c r="J5" s="9">
        <f>SUMIFS(Concentrado!K$2:K859,Concentrado!$A$2:$A859,"="&amp;$A5,Concentrado!$B$2:$B859, "=Aguascalientes")</f>
        <v>8.26</v>
      </c>
      <c r="K5" s="9">
        <f>SUMIFS(Concentrado!L$2:L859,Concentrado!$A$2:$A859,"="&amp;$A5,Concentrado!$B$2:$B859, "=Aguascalientes")</f>
        <v>4.9189999999999996</v>
      </c>
      <c r="L5" s="9">
        <f>SUMIFS(Concentrado!M$2:M859,Concentrado!$A$2:$A859,"="&amp;$A5,Concentrado!$B$2:$B859, "=Aguascalientes")</f>
        <v>6.5490000000000004</v>
      </c>
      <c r="M5" s="9">
        <f>SUMIFS(Concentrado!N$2:N859,Concentrado!$A$2:$A859,"="&amp;$A5,Concentrado!$B$2:$B859, "=Aguascalientes")</f>
        <v>47.396000000000001</v>
      </c>
      <c r="N5" s="9">
        <f>SUMIFS(Concentrado!O$2:O859,Concentrado!$A$2:$A859,"="&amp;$A5,Concentrado!$B$2:$B859, "=Aguascalientes")</f>
        <v>65.046999999999997</v>
      </c>
      <c r="O5" s="9">
        <f>SUMIFS(Concentrado!P$2:P859,Concentrado!$A$2:$A859,"="&amp;$A5,Concentrado!$B$2:$B859, "=Aguascalientes")</f>
        <v>18.103000000000002</v>
      </c>
      <c r="P5" s="9">
        <f>SUMIFS(Concentrado!Q$2:Q859,Concentrado!$A$2:$A859,"="&amp;$A5,Concentrado!$B$2:$B859, "=Aguascalientes")</f>
        <v>41.009</v>
      </c>
      <c r="Q5" s="9">
        <f>SUMIFS(Concentrado!R$2:R859,Concentrado!$A$2:$A859,"="&amp;$A5,Concentrado!$B$2:$B859, "=Aguascalientes")</f>
        <v>41.298999999999999</v>
      </c>
      <c r="R5" s="9">
        <f>SUMIFS(Concentrado!S$2:S859,Concentrado!$A$2:$A859,"="&amp;$A5,Concentrado!$B$2:$B859, "=Aguascalientes")</f>
        <v>52.539000000000001</v>
      </c>
      <c r="S5" s="9">
        <f>SUMIFS(Concentrado!T$2:T859,Concentrado!$A$2:$A859,"="&amp;$A5,Concentrado!$B$2:$B859, "=Aguascalientes")</f>
        <v>47.055</v>
      </c>
      <c r="T5" s="9">
        <f>SUMIFS(Concentrado!U$2:U859,Concentrado!$A$2:$A859,"="&amp;$A5,Concentrado!$B$2:$B859, "=Aguascalientes")</f>
        <v>8.4659999999999993</v>
      </c>
      <c r="U5" s="9">
        <f>SUMIFS(Concentrado!V$2:V859,Concentrado!$A$2:$A859,"="&amp;$A5,Concentrado!$B$2:$B859, "=Aguascalientes")</f>
        <v>12.593999999999999</v>
      </c>
      <c r="V5" s="9">
        <f>SUMIFS(Concentrado!W$2:W859,Concentrado!$A$2:$A859,"="&amp;$A5,Concentrado!$B$2:$B859, "=Aguascalientes")</f>
        <v>10.58</v>
      </c>
      <c r="W5" s="9">
        <f>SUMIFS(Concentrado!X$2:X859,Concentrado!$A$2:$A859,"="&amp;$A5,Concentrado!$B$2:$B859, "=Aguascalientes")</f>
        <v>4.13</v>
      </c>
      <c r="X5" s="9">
        <f>SUMIFS(Concentrado!Y$2:Y859,Concentrado!$A$2:$A859,"="&amp;$A5,Concentrado!$B$2:$B859, "=Aguascalientes")</f>
        <v>0.98399999999999999</v>
      </c>
      <c r="Y5" s="9">
        <f>SUMIFS(Concentrado!Z$2:Z859,Concentrado!$A$2:$A859,"="&amp;$A5,Concentrado!$B$2:$B859, "=Aguascalientes")</f>
        <v>2.5190000000000001</v>
      </c>
      <c r="Z5" s="9">
        <f>SUMIFS(Concentrado!AA$2:AA859,Concentrado!$A$2:$A859,"="&amp;$A5,Concentrado!$B$2:$B859, "=Aguascalientes")</f>
        <v>33.658999999999999</v>
      </c>
      <c r="AA5" s="9">
        <f>SUMIFS(Concentrado!AB$2:AB859,Concentrado!$A$2:$A859,"="&amp;$A5,Concentrado!$B$2:$B859, "=Aguascalientes")</f>
        <v>32.664999999999999</v>
      </c>
      <c r="AB5" s="9">
        <f>SUMIFS(Concentrado!AC$2:AC859,Concentrado!$A$2:$A859,"="&amp;$A5,Concentrado!$B$2:$B859, "=Aguascalientes")</f>
        <v>33.15</v>
      </c>
      <c r="AC5" s="9">
        <f>SUMIFS(Concentrado!AD$2:AD859,Concentrado!$A$2:$A859,"="&amp;$A5,Concentrado!$B$2:$B859, "=Aguascalientes")</f>
        <v>292.19400000000002</v>
      </c>
      <c r="AD5" s="9">
        <f>SUMIFS(Concentrado!AE$2:AE859,Concentrado!$A$2:$A859,"="&amp;$A5,Concentrado!$B$2:$B859, "=Aguascalientes")</f>
        <v>284.14400000000001</v>
      </c>
      <c r="AE5" s="9">
        <f>SUMIFS(Concentrado!AF$2:AF859,Concentrado!$A$2:$A859,"="&amp;$A5,Concentrado!$B$2:$B859, "=Aguascalientes")</f>
        <v>288.27300000000002</v>
      </c>
      <c r="AF5" s="9">
        <f>SUMIFS(Concentrado!AG$2:AG859,Concentrado!$A$2:$A859,"="&amp;$A5,Concentrado!$B$2:$B859, "=Aguascalientes")</f>
        <v>7.4340000000000002</v>
      </c>
      <c r="AG5" s="9">
        <f>SUMIFS(Concentrado!AH$2:AH859,Concentrado!$A$2:$A859,"="&amp;$A5,Concentrado!$B$2:$B859, "=Aguascalientes")</f>
        <v>7.9058466371163698</v>
      </c>
      <c r="AH5" s="9">
        <f>SUMIFS(Concentrado!AI$2:AI859,Concentrado!$A$2:$A859,"="&amp;$A5,Concentrado!$B$2:$B859, "=Aguascalientes")</f>
        <v>0.50018006482333599</v>
      </c>
      <c r="AI5" s="9">
        <f>SUMIFS(Concentrado!AJ$2:AJ859,Concentrado!$A$2:$A859,"="&amp;$A5,Concentrado!$B$2:$B859, "=Aguascalientes")</f>
        <v>4.1061332799535997</v>
      </c>
      <c r="AJ5" s="9">
        <f>SUMIFS(Concentrado!AK$2:AK859,Concentrado!$A$2:$A859,"="&amp;$A5,Concentrado!$B$2:$B859, "=Aguascalientes")</f>
        <v>8.4659999999999993</v>
      </c>
      <c r="AK5" s="9">
        <f>SUMIFS(Concentrado!AL$2:AL859,Concentrado!$A$2:$A859,"="&amp;$A5,Concentrado!$B$2:$B859, "=Aguascalientes")</f>
        <v>0.98399999999999999</v>
      </c>
      <c r="AL5" s="9">
        <f>SUMIFS(Concentrado!AM$2:AM859,Concentrado!$A$2:$A859,"="&amp;$A5,Concentrado!$B$2:$B859, "=Aguascalientes")</f>
        <v>4.6349999999999998</v>
      </c>
      <c r="AM5" s="9">
        <f>SUMIFS(Concentrado!AN$2:AN859,Concentrado!$A$2:$A859,"="&amp;$A5,Concentrado!$B$2:$B859, "=Aguascalientes")</f>
        <v>56.993000000000002</v>
      </c>
      <c r="AN5" s="9">
        <f>SUMIFS(Concentrado!AO$2:AO859,Concentrado!$A$2:$A859,"="&amp;$A5,Concentrado!$B$2:$B859, "=Aguascalientes")</f>
        <v>48.603999999999999</v>
      </c>
      <c r="AO5" s="9">
        <f>SUMIFS(Concentrado!AP$2:AP859,Concentrado!$A$2:$A859,"="&amp;$A5,Concentrado!$B$2:$B859, "=Aguascalientes")</f>
        <v>52.697000000000003</v>
      </c>
      <c r="AP5" s="9">
        <f>SUMIFS(Concentrado!AQ$2:AQ859,Concentrado!$A$2:$A859,"="&amp;$A5,Concentrado!$B$2:$B859, "=Aguascalientes")</f>
        <v>2.2709999999999999</v>
      </c>
      <c r="AQ5" s="9">
        <f>SUMIFS(Concentrado!AR$2:AR859,Concentrado!$A$2:$A859,"="&amp;$A5,Concentrado!$B$2:$B859, "=Aguascalientes")</f>
        <v>1.181</v>
      </c>
      <c r="AR5" s="9">
        <f>SUMIFS(Concentrado!AS$2:AS859,Concentrado!$A$2:$A859,"="&amp;$A5,Concentrado!$B$2:$B859, "=Aguascalientes")</f>
        <v>1.7130000000000001</v>
      </c>
      <c r="AS5" s="9">
        <f>SUMIFS(Concentrado!AT$2:AT859,Concentrado!$A$2:$A859,"="&amp;$A5,Concentrado!$B$2:$B859, "=Aguascalientes")</f>
        <v>5.5750000000000002</v>
      </c>
      <c r="AT5" s="9">
        <f>SUMIFS(Concentrado!AU$2:AU859,Concentrado!$A$2:$A859,"="&amp;$A5,Concentrado!$B$2:$B859, "=Aguascalientes")</f>
        <v>0.78700000000000003</v>
      </c>
      <c r="AU5" s="9">
        <f>SUMIFS(Concentrado!AV$2:AV859,Concentrado!$A$2:$A859,"="&amp;$A5,Concentrado!$B$2:$B859, "=Aguascalientes")</f>
        <v>3.1240000000000001</v>
      </c>
      <c r="AV5" s="9">
        <f>SUMIFS(Concentrado!AW$2:AW859,Concentrado!$A$2:$A859,"="&amp;$A5,Concentrado!$B$2:$B859, "=Aguascalientes")</f>
        <v>418.15699999999998</v>
      </c>
      <c r="AW5" s="9">
        <f>SUMIFS(Concentrado!AX$2:AX859,Concentrado!$A$2:$A859,"="&amp;$A5,Concentrado!$B$2:$B859, "=Aguascalientes")</f>
        <v>353.99900000000002</v>
      </c>
      <c r="AX5" s="9">
        <f>SUMIFS(Concentrado!AY$2:AY859,Concentrado!$A$2:$A859,"="&amp;$A5,Concentrado!$B$2:$B859, "=Aguascalientes")</f>
        <v>385.50599999999997</v>
      </c>
      <c r="AY5" s="9">
        <f>SUMIFS(Concentrado!AZ$2:AZ859,Concentrado!$A$2:$A859,"="&amp;$A5,Concentrado!$B$2:$B859, "=Aguascalientes")</f>
        <v>4.1820000000000004</v>
      </c>
      <c r="AZ5" s="9">
        <f>SUMIFS(Concentrado!BA$2:BA859,Concentrado!$A$2:$A859,"="&amp;$A5,Concentrado!$B$2:$B859, "=Aguascalientes")</f>
        <v>3.54</v>
      </c>
      <c r="BA5" s="9">
        <f>SUMIFS(Concentrado!BB$2:BB859,Concentrado!$A$2:$A859,"="&amp;$A5,Concentrado!$B$2:$B859, "=Aguascalientes")</f>
        <v>3.855</v>
      </c>
      <c r="BB5" s="9">
        <f>SUMIFS(Concentrado!BC$2:BC859,Concentrado!$A$2:$A859,"="&amp;$A5,Concentrado!$B$2:$B859, "=Aguascalientes")</f>
        <v>9.4039999999999999</v>
      </c>
      <c r="BC5" s="9">
        <f>SUMIFS(Concentrado!BD$2:BD859,Concentrado!$A$2:$A859,"="&amp;$A5,Concentrado!$B$2:$B859, "=Aguascalientes")</f>
        <v>12.539</v>
      </c>
      <c r="BD5" s="9">
        <f>SUMIFS(Concentrado!BE$2:BE859,Concentrado!$A$2:$A859,"="&amp;$A5,Concentrado!$B$2:$B859, "=Aguascalientes")</f>
        <v>20.393999999999998</v>
      </c>
      <c r="BE5" s="9">
        <f>SUMIFS(Concentrado!BF$2:BF859,Concentrado!$A$2:$A859,"="&amp;$A5,Concentrado!$B$2:$B859, "=Aguascalientes")</f>
        <v>23.096</v>
      </c>
      <c r="BF5" s="9">
        <f>SUMIFS(Concentrado!BG$2:BG859,Concentrado!$A$2:$A859,"="&amp;$A5,Concentrado!$B$2:$B859, "=Aguascalientes")</f>
        <v>56.792000000000002</v>
      </c>
      <c r="BG5" s="9">
        <f>SUMIFS(Concentrado!BH$2:BH859,Concentrado!$A$2:$A859,"="&amp;$A5,Concentrado!$B$2:$B859, "=Aguascalientes")</f>
        <v>9.2003634711494762</v>
      </c>
    </row>
    <row r="6" spans="1:59" x14ac:dyDescent="0.25">
      <c r="A6" s="4">
        <v>2002</v>
      </c>
      <c r="B6" s="9">
        <f>SUMIFS(Concentrado!C$2:C859,Concentrado!$A$2:$A859,"="&amp;$A6,Concentrado!$B$2:$B859, "=Aguascalientes")</f>
        <v>20.544</v>
      </c>
      <c r="C6" s="9">
        <f>SUMIFS(Concentrado!D$2:D859,Concentrado!$A$2:$A859,"="&amp;$A6,Concentrado!$B$2:$B859, "=Aguascalientes")</f>
        <v>5.9509999999999996</v>
      </c>
      <c r="D6" s="9">
        <f>SUMIFS(Concentrado!E$2:E859,Concentrado!$A$2:$A859,"="&amp;$A6,Concentrado!$B$2:$B859, "=Aguascalientes")</f>
        <v>13.073</v>
      </c>
      <c r="E6" s="9">
        <f>SUMIFS(Concentrado!F$2:F859,Concentrado!$A$2:$A859,"="&amp;$A6,Concentrado!$B$2:$B859, "=Aguascalientes")</f>
        <v>12.678000000000001</v>
      </c>
      <c r="F6" s="9">
        <f>SUMIFS(Concentrado!G$2:G859,Concentrado!$A$2:$A859,"="&amp;$A6,Concentrado!$B$2:$B859, "=Aguascalientes")</f>
        <v>15.635999999999999</v>
      </c>
      <c r="G6" s="9">
        <f>SUMIFS(Concentrado!H$2:H859,Concentrado!$A$2:$A859,"="&amp;$A6,Concentrado!$B$2:$B859, "=Aguascalientes")</f>
        <v>2.4169999999999998</v>
      </c>
      <c r="H6" s="9">
        <f>SUMIFS(Concentrado!I$2:I859,Concentrado!$A$2:$A859,"="&amp;$A6,Concentrado!$B$2:$B859, "=Aguascalientes")</f>
        <v>2.3039999999999998</v>
      </c>
      <c r="I6" s="9">
        <f>SUMIFS(Concentrado!J$2:J859,Concentrado!$A$2:$A859,"="&amp;$A6,Concentrado!$B$2:$B859, "=Aguascalientes")</f>
        <v>2.359</v>
      </c>
      <c r="J6" s="9">
        <f>SUMIFS(Concentrado!K$2:K859,Concentrado!$A$2:$A859,"="&amp;$A6,Concentrado!$B$2:$B859, "=Aguascalientes")</f>
        <v>8.6609999999999996</v>
      </c>
      <c r="K6" s="9">
        <f>SUMIFS(Concentrado!L$2:L859,Concentrado!$A$2:$A859,"="&amp;$A6,Concentrado!$B$2:$B859, "=Aguascalientes")</f>
        <v>6.7190000000000003</v>
      </c>
      <c r="L6" s="9">
        <f>SUMIFS(Concentrado!M$2:M859,Concentrado!$A$2:$A859,"="&amp;$A6,Concentrado!$B$2:$B859, "=Aguascalientes")</f>
        <v>7.6669999999999998</v>
      </c>
      <c r="M6" s="9">
        <f>SUMIFS(Concentrado!N$2:N859,Concentrado!$A$2:$A859,"="&amp;$A6,Concentrado!$B$2:$B859, "=Aguascalientes")</f>
        <v>58.008000000000003</v>
      </c>
      <c r="N6" s="9">
        <f>SUMIFS(Concentrado!O$2:O859,Concentrado!$A$2:$A859,"="&amp;$A6,Concentrado!$B$2:$B859, "=Aguascalientes")</f>
        <v>75.125</v>
      </c>
      <c r="O6" s="9">
        <f>SUMIFS(Concentrado!P$2:P859,Concentrado!$A$2:$A859,"="&amp;$A6,Concentrado!$B$2:$B859, "=Aguascalientes")</f>
        <v>25.149000000000001</v>
      </c>
      <c r="P6" s="9">
        <f>SUMIFS(Concentrado!Q$2:Q859,Concentrado!$A$2:$A859,"="&amp;$A6,Concentrado!$B$2:$B859, "=Aguascalientes")</f>
        <v>49.636000000000003</v>
      </c>
      <c r="Q6" s="9">
        <f>SUMIFS(Concentrado!R$2:R859,Concentrado!$A$2:$A859,"="&amp;$A6,Concentrado!$B$2:$B859, "=Aguascalientes")</f>
        <v>48.539000000000001</v>
      </c>
      <c r="R6" s="9">
        <f>SUMIFS(Concentrado!S$2:S859,Concentrado!$A$2:$A859,"="&amp;$A6,Concentrado!$B$2:$B859, "=Aguascalientes")</f>
        <v>59.512999999999998</v>
      </c>
      <c r="S6" s="9">
        <f>SUMIFS(Concentrado!T$2:T859,Concentrado!$A$2:$A859,"="&amp;$A6,Concentrado!$B$2:$B859, "=Aguascalientes")</f>
        <v>54.158000000000001</v>
      </c>
      <c r="T6" s="9">
        <f>SUMIFS(Concentrado!U$2:U859,Concentrado!$A$2:$A859,"="&amp;$A6,Concentrado!$B$2:$B859, "=Aguascalientes")</f>
        <v>11.48</v>
      </c>
      <c r="U6" s="9">
        <f>SUMIFS(Concentrado!V$2:V859,Concentrado!$A$2:$A859,"="&amp;$A6,Concentrado!$B$2:$B859, "=Aguascalientes")</f>
        <v>16.318000000000001</v>
      </c>
      <c r="V6" s="9">
        <f>SUMIFS(Concentrado!W$2:W859,Concentrado!$A$2:$A859,"="&amp;$A6,Concentrado!$B$2:$B859, "=Aguascalientes")</f>
        <v>13.957000000000001</v>
      </c>
      <c r="W6" s="9">
        <f>SUMIFS(Concentrado!X$2:X859,Concentrado!$A$2:$A859,"="&amp;$A6,Concentrado!$B$2:$B859, "=Aguascalientes")</f>
        <v>4.2300000000000004</v>
      </c>
      <c r="X6" s="9">
        <f>SUMIFS(Concentrado!Y$2:Y859,Concentrado!$A$2:$A859,"="&amp;$A6,Concentrado!$B$2:$B859, "=Aguascalientes")</f>
        <v>1.1519999999999999</v>
      </c>
      <c r="Y6" s="9">
        <f>SUMIFS(Concentrado!Z$2:Z859,Concentrado!$A$2:$A859,"="&amp;$A6,Concentrado!$B$2:$B859, "=Aguascalientes")</f>
        <v>2.6539999999999999</v>
      </c>
      <c r="Z6" s="9">
        <f>SUMIFS(Concentrado!AA$2:AA859,Concentrado!$A$2:$A859,"="&amp;$A6,Concentrado!$B$2:$B859, "=Aguascalientes")</f>
        <v>43.906999999999996</v>
      </c>
      <c r="AA6" s="9">
        <f>SUMIFS(Concentrado!AB$2:AB859,Concentrado!$A$2:$A859,"="&amp;$A6,Concentrado!$B$2:$B859, "=Aguascalientes")</f>
        <v>30.524999999999999</v>
      </c>
      <c r="AB6" s="9">
        <f>SUMIFS(Concentrado!AC$2:AC859,Concentrado!$A$2:$A859,"="&amp;$A6,Concentrado!$B$2:$B859, "=Aguascalientes")</f>
        <v>37.35</v>
      </c>
      <c r="AC6" s="9">
        <f>SUMIFS(Concentrado!AD$2:AD859,Concentrado!$A$2:$A859,"="&amp;$A6,Concentrado!$B$2:$B859, "=Aguascalientes")</f>
        <v>322.85599999999999</v>
      </c>
      <c r="AD6" s="9">
        <f>SUMIFS(Concentrado!AE$2:AE859,Concentrado!$A$2:$A859,"="&amp;$A6,Concentrado!$B$2:$B859, "=Aguascalientes")</f>
        <v>310.04599999999999</v>
      </c>
      <c r="AE6" s="9">
        <f>SUMIFS(Concentrado!AF$2:AF859,Concentrado!$A$2:$A859,"="&amp;$A6,Concentrado!$B$2:$B859, "=Aguascalientes")</f>
        <v>316.69099999999997</v>
      </c>
      <c r="AF6" s="9">
        <f>SUMIFS(Concentrado!AG$2:AG859,Concentrado!$A$2:$A859,"="&amp;$A6,Concentrado!$B$2:$B859, "=Aguascalientes")</f>
        <v>9.2650000000000006</v>
      </c>
      <c r="AG6" s="9">
        <f>SUMIFS(Concentrado!AH$2:AH859,Concentrado!$A$2:$A859,"="&amp;$A6,Concentrado!$B$2:$B859, "=Aguascalientes")</f>
        <v>8.2441080390358508</v>
      </c>
      <c r="AH6" s="9">
        <f>SUMIFS(Concentrado!AI$2:AI859,Concentrado!$A$2:$A859,"="&amp;$A6,Concentrado!$B$2:$B859, "=Aguascalientes")</f>
        <v>0.98094995193345202</v>
      </c>
      <c r="AI6" s="9">
        <f>SUMIFS(Concentrado!AJ$2:AJ859,Concentrado!$A$2:$A859,"="&amp;$A6,Concentrado!$B$2:$B859, "=Aguascalientes")</f>
        <v>4.5230449138359896</v>
      </c>
      <c r="AJ6" s="9">
        <f>SUMIFS(Concentrado!AK$2:AK859,Concentrado!$A$2:$A859,"="&amp;$A6,Concentrado!$B$2:$B859, "=Aguascalientes")</f>
        <v>7.452</v>
      </c>
      <c r="AK6" s="9">
        <f>SUMIFS(Concentrado!AL$2:AL859,Concentrado!$A$2:$A859,"="&amp;$A6,Concentrado!$B$2:$B859, "=Aguascalientes")</f>
        <v>1.3440000000000001</v>
      </c>
      <c r="AL6" s="9">
        <f>SUMIFS(Concentrado!AM$2:AM859,Concentrado!$A$2:$A859,"="&amp;$A6,Concentrado!$B$2:$B859, "=Aguascalientes")</f>
        <v>4.3250000000000002</v>
      </c>
      <c r="AM6" s="9">
        <f>SUMIFS(Concentrado!AN$2:AN859,Concentrado!$A$2:$A859,"="&amp;$A6,Concentrado!$B$2:$B859, "=Aguascalientes")</f>
        <v>56.594999999999999</v>
      </c>
      <c r="AN6" s="9">
        <f>SUMIFS(Concentrado!AO$2:AO859,Concentrado!$A$2:$A859,"="&amp;$A6,Concentrado!$B$2:$B859, "=Aguascalientes")</f>
        <v>47.610999999999997</v>
      </c>
      <c r="AO6" s="9">
        <f>SUMIFS(Concentrado!AP$2:AP859,Concentrado!$A$2:$A859,"="&amp;$A6,Concentrado!$B$2:$B859, "=Aguascalientes")</f>
        <v>52.094000000000001</v>
      </c>
      <c r="AP6" s="9">
        <f>SUMIFS(Concentrado!AQ$2:AQ859,Concentrado!$A$2:$A859,"="&amp;$A6,Concentrado!$B$2:$B859, "=Aguascalientes")</f>
        <v>1.611</v>
      </c>
      <c r="AQ6" s="9">
        <f>SUMIFS(Concentrado!AR$2:AR859,Concentrado!$A$2:$A859,"="&amp;$A6,Concentrado!$B$2:$B859, "=Aguascalientes")</f>
        <v>1.728</v>
      </c>
      <c r="AR6" s="9">
        <f>SUMIFS(Concentrado!AS$2:AS859,Concentrado!$A$2:$A859,"="&amp;$A6,Concentrado!$B$2:$B859, "=Aguascalientes")</f>
        <v>1.671</v>
      </c>
      <c r="AS6" s="9">
        <f>SUMIFS(Concentrado!AT$2:AT859,Concentrado!$A$2:$A859,"="&amp;$A6,Concentrado!$B$2:$B859, "=Aguascalientes")</f>
        <v>3.625</v>
      </c>
      <c r="AT6" s="9">
        <f>SUMIFS(Concentrado!AU$2:AU859,Concentrado!$A$2:$A859,"="&amp;$A6,Concentrado!$B$2:$B859, "=Aguascalientes")</f>
        <v>0</v>
      </c>
      <c r="AU6" s="9">
        <f>SUMIFS(Concentrado!AV$2:AV859,Concentrado!$A$2:$A859,"="&amp;$A6,Concentrado!$B$2:$B859, "=Aguascalientes")</f>
        <v>1.7689999999999999</v>
      </c>
      <c r="AV6" s="9">
        <f>SUMIFS(Concentrado!AW$2:AW859,Concentrado!$A$2:$A859,"="&amp;$A6,Concentrado!$B$2:$B859, "=Aguascalientes")</f>
        <v>458.60500000000002</v>
      </c>
      <c r="AW6" s="9">
        <f>SUMIFS(Concentrado!AX$2:AX859,Concentrado!$A$2:$A859,"="&amp;$A6,Concentrado!$B$2:$B859, "=Aguascalientes")</f>
        <v>387.41300000000001</v>
      </c>
      <c r="AX6" s="9">
        <f>SUMIFS(Concentrado!AY$2:AY859,Concentrado!$A$2:$A859,"="&amp;$A6,Concentrado!$B$2:$B859, "=Aguascalientes")</f>
        <v>422.745</v>
      </c>
      <c r="AY6" s="9">
        <f>SUMIFS(Concentrado!AZ$2:AZ859,Concentrado!$A$2:$A859,"="&amp;$A6,Concentrado!$B$2:$B859, "=Aguascalientes")</f>
        <v>4.5860000000000003</v>
      </c>
      <c r="AZ6" s="9">
        <f>SUMIFS(Concentrado!BA$2:BA859,Concentrado!$A$2:$A859,"="&amp;$A6,Concentrado!$B$2:$B859, "=Aguascalientes")</f>
        <v>3.8740000000000001</v>
      </c>
      <c r="BA6" s="9">
        <f>SUMIFS(Concentrado!BB$2:BB859,Concentrado!$A$2:$A859,"="&amp;$A6,Concentrado!$B$2:$B859, "=Aguascalientes")</f>
        <v>4.2270000000000003</v>
      </c>
      <c r="BB6" s="9">
        <f>SUMIFS(Concentrado!BC$2:BC859,Concentrado!$A$2:$A859,"="&amp;$A6,Concentrado!$B$2:$B859, "=Aguascalientes")</f>
        <v>13.24</v>
      </c>
      <c r="BC6" s="9">
        <f>SUMIFS(Concentrado!BD$2:BD859,Concentrado!$A$2:$A859,"="&amp;$A6,Concentrado!$B$2:$B859, "=Aguascalientes")</f>
        <v>14.019</v>
      </c>
      <c r="BD6" s="9">
        <f>SUMIFS(Concentrado!BE$2:BE859,Concentrado!$A$2:$A859,"="&amp;$A6,Concentrado!$B$2:$B859, "=Aguascalientes")</f>
        <v>20.027999999999999</v>
      </c>
      <c r="BE6" s="9">
        <f>SUMIFS(Concentrado!BF$2:BF859,Concentrado!$A$2:$A859,"="&amp;$A6,Concentrado!$B$2:$B859, "=Aguascalientes")</f>
        <v>22.754000000000001</v>
      </c>
      <c r="BF6" s="9">
        <f>SUMIFS(Concentrado!BG$2:BG859,Concentrado!$A$2:$A859,"="&amp;$A6,Concentrado!$B$2:$B859, "=Aguascalientes")</f>
        <v>22.945</v>
      </c>
      <c r="BG6" s="9">
        <f>SUMIFS(Concentrado!BH$2:BH859,Concentrado!$A$2:$A859,"="&amp;$A6,Concentrado!$B$2:$B859, "=Aguascalientes")</f>
        <v>10.440169796168114</v>
      </c>
    </row>
    <row r="7" spans="1:59" x14ac:dyDescent="0.25">
      <c r="A7" s="4">
        <v>2003</v>
      </c>
      <c r="B7" s="9">
        <f>SUMIFS(Concentrado!C$2:C859,Concentrado!$A$2:$A859,"="&amp;$A7,Concentrado!$B$2:$B859, "=Aguascalientes")</f>
        <v>16.510999999999999</v>
      </c>
      <c r="C7" s="9">
        <f>SUMIFS(Concentrado!D$2:D859,Concentrado!$A$2:$A859,"="&amp;$A7,Concentrado!$B$2:$B859, "=Aguascalientes")</f>
        <v>7.306</v>
      </c>
      <c r="D7" s="9">
        <f>SUMIFS(Concentrado!E$2:E859,Concentrado!$A$2:$A859,"="&amp;$A7,Concentrado!$B$2:$B859, "=Aguascalientes")</f>
        <v>11.798</v>
      </c>
      <c r="E7" s="9">
        <f>SUMIFS(Concentrado!F$2:F859,Concentrado!$A$2:$A859,"="&amp;$A7,Concentrado!$B$2:$B859, "=Aguascalientes")</f>
        <v>14.271000000000001</v>
      </c>
      <c r="F7" s="9">
        <f>SUMIFS(Concentrado!G$2:G859,Concentrado!$A$2:$A859,"="&amp;$A7,Concentrado!$B$2:$B859, "=Aguascalientes")</f>
        <v>16.309999999999999</v>
      </c>
      <c r="G7" s="9">
        <f>SUMIFS(Concentrado!H$2:H859,Concentrado!$A$2:$A859,"="&amp;$A7,Concentrado!$B$2:$B859, "=Aguascalientes")</f>
        <v>1.3759999999999999</v>
      </c>
      <c r="H7" s="9">
        <f>SUMIFS(Concentrado!I$2:I859,Concentrado!$A$2:$A859,"="&amp;$A7,Concentrado!$B$2:$B859, "=Aguascalientes")</f>
        <v>3.5590000000000002</v>
      </c>
      <c r="I7" s="9">
        <f>SUMIFS(Concentrado!J$2:J859,Concentrado!$A$2:$A859,"="&amp;$A7,Concentrado!$B$2:$B859, "=Aguascalientes")</f>
        <v>2.4940000000000002</v>
      </c>
      <c r="J7" s="9">
        <f>SUMIFS(Concentrado!K$2:K859,Concentrado!$A$2:$A859,"="&amp;$A7,Concentrado!$B$2:$B859, "=Aguascalientes")</f>
        <v>9.8279999999999994</v>
      </c>
      <c r="K7" s="9">
        <f>SUMIFS(Concentrado!L$2:L859,Concentrado!$A$2:$A859,"="&amp;$A7,Concentrado!$B$2:$B859, "=Aguascalientes")</f>
        <v>7.1180000000000003</v>
      </c>
      <c r="L7" s="9">
        <f>SUMIFS(Concentrado!M$2:M859,Concentrado!$A$2:$A859,"="&amp;$A7,Concentrado!$B$2:$B859, "=Aguascalientes")</f>
        <v>8.4410000000000007</v>
      </c>
      <c r="M7" s="9">
        <f>SUMIFS(Concentrado!N$2:N859,Concentrado!$A$2:$A859,"="&amp;$A7,Concentrado!$B$2:$B859, "=Aguascalientes")</f>
        <v>50.722000000000001</v>
      </c>
      <c r="N7" s="9">
        <f>SUMIFS(Concentrado!O$2:O859,Concentrado!$A$2:$A859,"="&amp;$A7,Concentrado!$B$2:$B859, "=Aguascalientes")</f>
        <v>71.745000000000005</v>
      </c>
      <c r="O7" s="9">
        <f>SUMIFS(Concentrado!P$2:P859,Concentrado!$A$2:$A859,"="&amp;$A7,Concentrado!$B$2:$B859, "=Aguascalientes")</f>
        <v>26.6</v>
      </c>
      <c r="P7" s="9">
        <f>SUMIFS(Concentrado!Q$2:Q859,Concentrado!$A$2:$A859,"="&amp;$A7,Concentrado!$B$2:$B859, "=Aguascalientes")</f>
        <v>48.725000000000001</v>
      </c>
      <c r="Q7" s="9">
        <f>SUMIFS(Concentrado!R$2:R859,Concentrado!$A$2:$A859,"="&amp;$A7,Concentrado!$B$2:$B859, "=Aguascalientes")</f>
        <v>48.747999999999998</v>
      </c>
      <c r="R7" s="9">
        <f>SUMIFS(Concentrado!S$2:S859,Concentrado!$A$2:$A859,"="&amp;$A7,Concentrado!$B$2:$B859, "=Aguascalientes")</f>
        <v>57.695</v>
      </c>
      <c r="S7" s="9">
        <f>SUMIFS(Concentrado!T$2:T859,Concentrado!$A$2:$A859,"="&amp;$A7,Concentrado!$B$2:$B859, "=Aguascalientes")</f>
        <v>53.329000000000001</v>
      </c>
      <c r="T7" s="9">
        <f>SUMIFS(Concentrado!U$2:U859,Concentrado!$A$2:$A859,"="&amp;$A7,Concentrado!$B$2:$B859, "=Aguascalientes")</f>
        <v>12.58</v>
      </c>
      <c r="U7" s="9">
        <f>SUMIFS(Concentrado!V$2:V859,Concentrado!$A$2:$A859,"="&amp;$A7,Concentrado!$B$2:$B859, "=Aguascalientes")</f>
        <v>14.611000000000001</v>
      </c>
      <c r="V7" s="9">
        <f>SUMIFS(Concentrado!W$2:W859,Concentrado!$A$2:$A859,"="&amp;$A7,Concentrado!$B$2:$B859, "=Aguascalientes")</f>
        <v>13.715999999999999</v>
      </c>
      <c r="W7" s="9">
        <f>SUMIFS(Concentrado!X$2:X859,Concentrado!$A$2:$A859,"="&amp;$A7,Concentrado!$B$2:$B859, "=Aguascalientes")</f>
        <v>3.931</v>
      </c>
      <c r="X7" s="9">
        <f>SUMIFS(Concentrado!Y$2:Y859,Concentrado!$A$2:$A859,"="&amp;$A7,Concentrado!$B$2:$B859, "=Aguascalientes")</f>
        <v>1.3109999999999999</v>
      </c>
      <c r="Y7" s="9">
        <f>SUMIFS(Concentrado!Z$2:Z859,Concentrado!$A$2:$A859,"="&amp;$A7,Concentrado!$B$2:$B859, "=Aguascalientes")</f>
        <v>2.59</v>
      </c>
      <c r="Z7" s="9">
        <f>SUMIFS(Concentrado!AA$2:AA859,Concentrado!$A$2:$A859,"="&amp;$A7,Concentrado!$B$2:$B859, "=Aguascalientes")</f>
        <v>38.526000000000003</v>
      </c>
      <c r="AA7" s="9">
        <f>SUMIFS(Concentrado!AB$2:AB859,Concentrado!$A$2:$A859,"="&amp;$A7,Concentrado!$B$2:$B859, "=Aguascalientes")</f>
        <v>28.66</v>
      </c>
      <c r="AB7" s="9">
        <f>SUMIFS(Concentrado!AC$2:AC859,Concentrado!$A$2:$A859,"="&amp;$A7,Concentrado!$B$2:$B859, "=Aguascalientes")</f>
        <v>33.475000000000001</v>
      </c>
      <c r="AC7" s="9">
        <f>SUMIFS(Concentrado!AD$2:AD859,Concentrado!$A$2:$A859,"="&amp;$A7,Concentrado!$B$2:$B859, "=Aguascalientes")</f>
        <v>316.27</v>
      </c>
      <c r="AD7" s="9">
        <f>SUMIFS(Concentrado!AE$2:AE859,Concentrado!$A$2:$A859,"="&amp;$A7,Concentrado!$B$2:$B859, "=Aguascalientes")</f>
        <v>297.46699999999998</v>
      </c>
      <c r="AE7" s="9">
        <f>SUMIFS(Concentrado!AF$2:AF859,Concentrado!$A$2:$A859,"="&amp;$A7,Concentrado!$B$2:$B859, "=Aguascalientes")</f>
        <v>306.738</v>
      </c>
      <c r="AF7" s="9">
        <f>SUMIFS(Concentrado!AG$2:AG859,Concentrado!$A$2:$A859,"="&amp;$A7,Concentrado!$B$2:$B859, "=Aguascalientes")</f>
        <v>8.452</v>
      </c>
      <c r="AG7" s="9">
        <f>SUMIFS(Concentrado!AH$2:AH859,Concentrado!$A$2:$A859,"="&amp;$A7,Concentrado!$B$2:$B859, "=Aguascalientes")</f>
        <v>14.6136209025171</v>
      </c>
      <c r="AH7" s="9">
        <f>SUMIFS(Concentrado!AI$2:AI859,Concentrado!$A$2:$A859,"="&amp;$A7,Concentrado!$B$2:$B859, "=Aguascalientes")</f>
        <v>1.9242610837438401</v>
      </c>
      <c r="AI7" s="9">
        <f>SUMIFS(Concentrado!AJ$2:AJ859,Concentrado!$A$2:$A859,"="&amp;$A7,Concentrado!$B$2:$B859, "=Aguascalientes")</f>
        <v>8.1217374611448694</v>
      </c>
      <c r="AJ7" s="9">
        <f>SUMIFS(Concentrado!AK$2:AK859,Concentrado!$A$2:$A859,"="&amp;$A7,Concentrado!$B$2:$B859, "=Aguascalientes")</f>
        <v>10.417999999999999</v>
      </c>
      <c r="AK7" s="9">
        <f>SUMIFS(Concentrado!AL$2:AL859,Concentrado!$A$2:$A859,"="&amp;$A7,Concentrado!$B$2:$B859, "=Aguascalientes")</f>
        <v>2.0609999999999999</v>
      </c>
      <c r="AL7" s="9">
        <f>SUMIFS(Concentrado!AM$2:AM859,Concentrado!$A$2:$A859,"="&amp;$A7,Concentrado!$B$2:$B859, "=Aguascalientes")</f>
        <v>6.1390000000000002</v>
      </c>
      <c r="AM7" s="9">
        <f>SUMIFS(Concentrado!AN$2:AN859,Concentrado!$A$2:$A859,"="&amp;$A7,Concentrado!$B$2:$B859, "=Aguascalientes")</f>
        <v>54.448</v>
      </c>
      <c r="AN7" s="9">
        <f>SUMIFS(Concentrado!AO$2:AO859,Concentrado!$A$2:$A859,"="&amp;$A7,Concentrado!$B$2:$B859, "=Aguascalientes")</f>
        <v>49.078000000000003</v>
      </c>
      <c r="AO7" s="9">
        <f>SUMIFS(Concentrado!AP$2:AP859,Concentrado!$A$2:$A859,"="&amp;$A7,Concentrado!$B$2:$B859, "=Aguascalientes")</f>
        <v>51.698999999999998</v>
      </c>
      <c r="AP7" s="9">
        <f>SUMIFS(Concentrado!AQ$2:AQ859,Concentrado!$A$2:$A859,"="&amp;$A7,Concentrado!$B$2:$B859, "=Aguascalientes")</f>
        <v>3.3420000000000001</v>
      </c>
      <c r="AQ7" s="9">
        <f>SUMIFS(Concentrado!AR$2:AR859,Concentrado!$A$2:$A859,"="&amp;$A7,Concentrado!$B$2:$B859, "=Aguascalientes")</f>
        <v>2.4350000000000001</v>
      </c>
      <c r="AR7" s="9">
        <f>SUMIFS(Concentrado!AS$2:AS859,Concentrado!$A$2:$A859,"="&amp;$A7,Concentrado!$B$2:$B859, "=Aguascalientes")</f>
        <v>2.8769999999999998</v>
      </c>
      <c r="AS7" s="9">
        <f>SUMIFS(Concentrado!AT$2:AT859,Concentrado!$A$2:$A859,"="&amp;$A7,Concentrado!$B$2:$B859, "=Aguascalientes")</f>
        <v>6.29</v>
      </c>
      <c r="AT7" s="9">
        <f>SUMIFS(Concentrado!AU$2:AU859,Concentrado!$A$2:$A859,"="&amp;$A7,Concentrado!$B$2:$B859, "=Aguascalientes")</f>
        <v>0.93700000000000006</v>
      </c>
      <c r="AU7" s="9">
        <f>SUMIFS(Concentrado!AV$2:AV859,Concentrado!$A$2:$A859,"="&amp;$A7,Concentrado!$B$2:$B859, "=Aguascalientes")</f>
        <v>3.5489999999999999</v>
      </c>
      <c r="AV7" s="9">
        <f>SUMIFS(Concentrado!AW$2:AW859,Concentrado!$A$2:$A859,"="&amp;$A7,Concentrado!$B$2:$B859, "=Aguascalientes")</f>
        <v>448.75299999999999</v>
      </c>
      <c r="AW7" s="9">
        <f>SUMIFS(Concentrado!AX$2:AX859,Concentrado!$A$2:$A859,"="&amp;$A7,Concentrado!$B$2:$B859, "=Aguascalientes")</f>
        <v>376.14299999999997</v>
      </c>
      <c r="AX7" s="9">
        <f>SUMIFS(Concentrado!AY$2:AY859,Concentrado!$A$2:$A859,"="&amp;$A7,Concentrado!$B$2:$B859, "=Aguascalientes")</f>
        <v>411.76600000000002</v>
      </c>
      <c r="AY7" s="9">
        <f>SUMIFS(Concentrado!AZ$2:AZ859,Concentrado!$A$2:$A859,"="&amp;$A7,Concentrado!$B$2:$B859, "=Aguascalientes")</f>
        <v>4.4880000000000004</v>
      </c>
      <c r="AZ7" s="9">
        <f>SUMIFS(Concentrado!BA$2:BA859,Concentrado!$A$2:$A859,"="&amp;$A7,Concentrado!$B$2:$B859, "=Aguascalientes")</f>
        <v>3.7610000000000001</v>
      </c>
      <c r="BA7" s="9">
        <f>SUMIFS(Concentrado!BB$2:BB859,Concentrado!$A$2:$A859,"="&amp;$A7,Concentrado!$B$2:$B859, "=Aguascalientes")</f>
        <v>4.1180000000000003</v>
      </c>
      <c r="BB7" s="9">
        <f>SUMIFS(Concentrado!BC$2:BC859,Concentrado!$A$2:$A859,"="&amp;$A7,Concentrado!$B$2:$B859, "=Aguascalientes")</f>
        <v>13.176</v>
      </c>
      <c r="BC7" s="9">
        <f>SUMIFS(Concentrado!BD$2:BD859,Concentrado!$A$2:$A859,"="&amp;$A7,Concentrado!$B$2:$B859, "=Aguascalientes")</f>
        <v>15.500999999999999</v>
      </c>
      <c r="BD7" s="9">
        <f>SUMIFS(Concentrado!BE$2:BE859,Concentrado!$A$2:$A859,"="&amp;$A7,Concentrado!$B$2:$B859, "=Aguascalientes")</f>
        <v>19.420999999999999</v>
      </c>
      <c r="BE7" s="9">
        <f>SUMIFS(Concentrado!BF$2:BF859,Concentrado!$A$2:$A859,"="&amp;$A7,Concentrado!$B$2:$B859, "=Aguascalientes")</f>
        <v>22.015999999999998</v>
      </c>
      <c r="BF7" s="9">
        <f>SUMIFS(Concentrado!BG$2:BG859,Concentrado!$A$2:$A859,"="&amp;$A7,Concentrado!$B$2:$B859, "=Aguascalientes")</f>
        <v>46.268000000000001</v>
      </c>
      <c r="BG7" s="9">
        <f>SUMIFS(Concentrado!BH$2:BH859,Concentrado!$A$2:$A859,"="&amp;$A7,Concentrado!$B$2:$B859, "=Aguascalientes")</f>
        <v>8.3667489204194947</v>
      </c>
    </row>
    <row r="8" spans="1:59" x14ac:dyDescent="0.25">
      <c r="A8" s="4">
        <v>2004</v>
      </c>
      <c r="B8" s="9">
        <f>SUMIFS(Concentrado!C$2:C859,Concentrado!$A$2:$A859,"="&amp;$A8,Concentrado!$B$2:$B859, "=Aguascalientes")</f>
        <v>13.250999999999999</v>
      </c>
      <c r="C8" s="9">
        <f>SUMIFS(Concentrado!D$2:D859,Concentrado!$A$2:$A859,"="&amp;$A8,Concentrado!$B$2:$B859, "=Aguascalientes")</f>
        <v>3.6560000000000001</v>
      </c>
      <c r="D8" s="9">
        <f>SUMIFS(Concentrado!E$2:E859,Concentrado!$A$2:$A859,"="&amp;$A8,Concentrado!$B$2:$B859, "=Aguascalientes")</f>
        <v>8.4290000000000003</v>
      </c>
      <c r="E8" s="9">
        <f>SUMIFS(Concentrado!F$2:F859,Concentrado!$A$2:$A859,"="&amp;$A8,Concentrado!$B$2:$B859, "=Aguascalientes")</f>
        <v>13.384</v>
      </c>
      <c r="F8" s="9">
        <f>SUMIFS(Concentrado!G$2:G859,Concentrado!$A$2:$A859,"="&amp;$A8,Concentrado!$B$2:$B859, "=Aguascalientes")</f>
        <v>16.533000000000001</v>
      </c>
      <c r="G8" s="9">
        <f>SUMIFS(Concentrado!H$2:H859,Concentrado!$A$2:$A859,"="&amp;$A8,Concentrado!$B$2:$B859, "=Aguascalientes")</f>
        <v>2.3050000000000002</v>
      </c>
      <c r="H8" s="9">
        <f>SUMIFS(Concentrado!I$2:I859,Concentrado!$A$2:$A859,"="&amp;$A8,Concentrado!$B$2:$B859, "=Aguascalientes")</f>
        <v>3.1080000000000001</v>
      </c>
      <c r="I8" s="9">
        <f>SUMIFS(Concentrado!J$2:J859,Concentrado!$A$2:$A859,"="&amp;$A8,Concentrado!$B$2:$B859, "=Aguascalientes")</f>
        <v>2.7160000000000002</v>
      </c>
      <c r="J8" s="9">
        <f>SUMIFS(Concentrado!K$2:K859,Concentrado!$A$2:$A859,"="&amp;$A8,Concentrado!$B$2:$B859, "=Aguascalientes")</f>
        <v>8.6419999999999995</v>
      </c>
      <c r="K8" s="9">
        <f>SUMIFS(Concentrado!L$2:L859,Concentrado!$A$2:$A859,"="&amp;$A8,Concentrado!$B$2:$B859, "=Aguascalientes")</f>
        <v>6.9470000000000001</v>
      </c>
      <c r="L8" s="9">
        <f>SUMIFS(Concentrado!M$2:M859,Concentrado!$A$2:$A859,"="&amp;$A8,Concentrado!$B$2:$B859, "=Aguascalientes")</f>
        <v>7.774</v>
      </c>
      <c r="M8" s="9">
        <f>SUMIFS(Concentrado!N$2:N859,Concentrado!$A$2:$A859,"="&amp;$A8,Concentrado!$B$2:$B859, "=Aguascalientes")</f>
        <v>48.561</v>
      </c>
      <c r="N8" s="9">
        <f>SUMIFS(Concentrado!O$2:O859,Concentrado!$A$2:$A859,"="&amp;$A8,Concentrado!$B$2:$B859, "=Aguascalientes")</f>
        <v>68.56</v>
      </c>
      <c r="O8" s="9">
        <f>SUMIFS(Concentrado!P$2:P859,Concentrado!$A$2:$A859,"="&amp;$A8,Concentrado!$B$2:$B859, "=Aguascalientes")</f>
        <v>19.745000000000001</v>
      </c>
      <c r="P8" s="9">
        <f>SUMIFS(Concentrado!Q$2:Q859,Concentrado!$A$2:$A859,"="&amp;$A8,Concentrado!$B$2:$B859, "=Aguascalientes")</f>
        <v>43.646000000000001</v>
      </c>
      <c r="Q8" s="9">
        <f>SUMIFS(Concentrado!R$2:R859,Concentrado!$A$2:$A859,"="&amp;$A8,Concentrado!$B$2:$B859, "=Aguascalientes")</f>
        <v>52.235999999999997</v>
      </c>
      <c r="R8" s="9">
        <f>SUMIFS(Concentrado!S$2:S859,Concentrado!$A$2:$A859,"="&amp;$A8,Concentrado!$B$2:$B859, "=Aguascalientes")</f>
        <v>55.212000000000003</v>
      </c>
      <c r="S8" s="9">
        <f>SUMIFS(Concentrado!T$2:T859,Concentrado!$A$2:$A859,"="&amp;$A8,Concentrado!$B$2:$B859, "=Aguascalientes")</f>
        <v>53.761000000000003</v>
      </c>
      <c r="T8" s="9">
        <f>SUMIFS(Concentrado!U$2:U859,Concentrado!$A$2:$A859,"="&amp;$A8,Concentrado!$B$2:$B859, "=Aguascalientes")</f>
        <v>13.058999999999999</v>
      </c>
      <c r="U8" s="9">
        <f>SUMIFS(Concentrado!V$2:V859,Concentrado!$A$2:$A859,"="&amp;$A8,Concentrado!$B$2:$B859, "=Aguascalientes")</f>
        <v>14.26</v>
      </c>
      <c r="V8" s="9">
        <f>SUMIFS(Concentrado!W$2:W859,Concentrado!$A$2:$A859,"="&amp;$A8,Concentrado!$B$2:$B859, "=Aguascalientes")</f>
        <v>13.673999999999999</v>
      </c>
      <c r="W8" s="9">
        <f>SUMIFS(Concentrado!X$2:X859,Concentrado!$A$2:$A859,"="&amp;$A8,Concentrado!$B$2:$B859, "=Aguascalientes")</f>
        <v>3.073</v>
      </c>
      <c r="X8" s="9">
        <f>SUMIFS(Concentrado!Y$2:Y859,Concentrado!$A$2:$A859,"="&amp;$A8,Concentrado!$B$2:$B859, "=Aguascalientes")</f>
        <v>0.73099999999999998</v>
      </c>
      <c r="Y8" s="9">
        <f>SUMIFS(Concentrado!Z$2:Z859,Concentrado!$A$2:$A859,"="&amp;$A8,Concentrado!$B$2:$B859, "=Aguascalientes")</f>
        <v>1.873</v>
      </c>
      <c r="Z8" s="9">
        <f>SUMIFS(Concentrado!AA$2:AA859,Concentrado!$A$2:$A859,"="&amp;$A8,Concentrado!$B$2:$B859, "=Aguascalientes")</f>
        <v>35.335999999999999</v>
      </c>
      <c r="AA8" s="9">
        <f>SUMIFS(Concentrado!AB$2:AB859,Concentrado!$A$2:$A859,"="&amp;$A8,Concentrado!$B$2:$B859, "=Aguascalientes")</f>
        <v>27.789000000000001</v>
      </c>
      <c r="AB8" s="9">
        <f>SUMIFS(Concentrado!AC$2:AC859,Concentrado!$A$2:$A859,"="&amp;$A8,Concentrado!$B$2:$B859, "=Aguascalientes")</f>
        <v>31.562999999999999</v>
      </c>
      <c r="AC8" s="9">
        <f>SUMIFS(Concentrado!AD$2:AD859,Concentrado!$A$2:$A859,"="&amp;$A8,Concentrado!$B$2:$B859, "=Aguascalientes")</f>
        <v>318.02499999999998</v>
      </c>
      <c r="AD8" s="9">
        <f>SUMIFS(Concentrado!AE$2:AE859,Concentrado!$A$2:$A859,"="&amp;$A8,Concentrado!$B$2:$B859, "=Aguascalientes")</f>
        <v>287.03100000000001</v>
      </c>
      <c r="AE8" s="9">
        <f>SUMIFS(Concentrado!AF$2:AF859,Concentrado!$A$2:$A859,"="&amp;$A8,Concentrado!$B$2:$B859, "=Aguascalientes")</f>
        <v>302.428</v>
      </c>
      <c r="AF8" s="9">
        <f>SUMIFS(Concentrado!AG$2:AG859,Concentrado!$A$2:$A859,"="&amp;$A8,Concentrado!$B$2:$B859, "=Aguascalientes")</f>
        <v>8.0660000000000007</v>
      </c>
      <c r="AG8" s="9">
        <f>SUMIFS(Concentrado!AH$2:AH859,Concentrado!$A$2:$A859,"="&amp;$A8,Concentrado!$B$2:$B859, "=Aguascalientes")</f>
        <v>11.846118915290401</v>
      </c>
      <c r="AH8" s="9">
        <f>SUMIFS(Concentrado!AI$2:AI859,Concentrado!$A$2:$A859,"="&amp;$A8,Concentrado!$B$2:$B859, "=Aguascalientes")</f>
        <v>2.3611189815077198</v>
      </c>
      <c r="AI8" s="9">
        <f>SUMIFS(Concentrado!AJ$2:AJ859,Concentrado!$A$2:$A859,"="&amp;$A8,Concentrado!$B$2:$B859, "=Aguascalientes")</f>
        <v>6.9987112717865099</v>
      </c>
      <c r="AJ8" s="9">
        <f>SUMIFS(Concentrado!AK$2:AK859,Concentrado!$A$2:$A859,"="&amp;$A8,Concentrado!$B$2:$B859, "=Aguascalientes")</f>
        <v>10.178000000000001</v>
      </c>
      <c r="AK8" s="9">
        <f>SUMIFS(Concentrado!AL$2:AL859,Concentrado!$A$2:$A859,"="&amp;$A8,Concentrado!$B$2:$B859, "=Aguascalientes")</f>
        <v>2.0110000000000001</v>
      </c>
      <c r="AL8" s="9">
        <f>SUMIFS(Concentrado!AM$2:AM859,Concentrado!$A$2:$A859,"="&amp;$A8,Concentrado!$B$2:$B859, "=Aguascalientes")</f>
        <v>5.9939999999999998</v>
      </c>
      <c r="AM8" s="9">
        <f>SUMIFS(Concentrado!AN$2:AN859,Concentrado!$A$2:$A859,"="&amp;$A8,Concentrado!$B$2:$B859, "=Aguascalientes")</f>
        <v>52.235999999999997</v>
      </c>
      <c r="AN8" s="9">
        <f>SUMIFS(Concentrado!AO$2:AO859,Concentrado!$A$2:$A859,"="&amp;$A8,Concentrado!$B$2:$B859, "=Aguascalientes")</f>
        <v>42.78</v>
      </c>
      <c r="AO8" s="9">
        <f>SUMIFS(Concentrado!AP$2:AP859,Concentrado!$A$2:$A859,"="&amp;$A8,Concentrado!$B$2:$B859, "=Aguascalientes")</f>
        <v>47.485999999999997</v>
      </c>
      <c r="AP8" s="9">
        <f>SUMIFS(Concentrado!AQ$2:AQ859,Concentrado!$A$2:$A859,"="&amp;$A8,Concentrado!$B$2:$B859, "=Aguascalientes")</f>
        <v>1.1519999999999999</v>
      </c>
      <c r="AQ8" s="9">
        <f>SUMIFS(Concentrado!AR$2:AR859,Concentrado!$A$2:$A859,"="&amp;$A8,Concentrado!$B$2:$B859, "=Aguascalientes")</f>
        <v>1.097</v>
      </c>
      <c r="AR8" s="9">
        <f>SUMIFS(Concentrado!AS$2:AS859,Concentrado!$A$2:$A859,"="&amp;$A8,Concentrado!$B$2:$B859, "=Aguascalientes")</f>
        <v>1.1240000000000001</v>
      </c>
      <c r="AS8" s="9">
        <f>SUMIFS(Concentrado!AT$2:AT859,Concentrado!$A$2:$A859,"="&amp;$A8,Concentrado!$B$2:$B859, "=Aguascalientes")</f>
        <v>4.9930000000000003</v>
      </c>
      <c r="AT8" s="9">
        <f>SUMIFS(Concentrado!AU$2:AU859,Concentrado!$A$2:$A859,"="&amp;$A8,Concentrado!$B$2:$B859, "=Aguascalientes")</f>
        <v>1.645</v>
      </c>
      <c r="AU8" s="9">
        <f>SUMIFS(Concentrado!AV$2:AV859,Concentrado!$A$2:$A859,"="&amp;$A8,Concentrado!$B$2:$B859, "=Aguascalientes")</f>
        <v>3.278</v>
      </c>
      <c r="AV8" s="9">
        <f>SUMIFS(Concentrado!AW$2:AW859,Concentrado!$A$2:$A859,"="&amp;$A8,Concentrado!$B$2:$B859, "=Aguascalientes")</f>
        <v>441.50900000000001</v>
      </c>
      <c r="AW8" s="9">
        <f>SUMIFS(Concentrado!AX$2:AX859,Concentrado!$A$2:$A859,"="&amp;$A8,Concentrado!$B$2:$B859, "=Aguascalientes")</f>
        <v>354.31</v>
      </c>
      <c r="AX8" s="9">
        <f>SUMIFS(Concentrado!AY$2:AY859,Concentrado!$A$2:$A859,"="&amp;$A8,Concentrado!$B$2:$B859, "=Aguascalientes")</f>
        <v>397.30500000000001</v>
      </c>
      <c r="AY8" s="9">
        <f>SUMIFS(Concentrado!AZ$2:AZ859,Concentrado!$A$2:$A859,"="&amp;$A8,Concentrado!$B$2:$B859, "=Aguascalientes")</f>
        <v>4.415</v>
      </c>
      <c r="AZ8" s="9">
        <f>SUMIFS(Concentrado!BA$2:BA859,Concentrado!$A$2:$A859,"="&amp;$A8,Concentrado!$B$2:$B859, "=Aguascalientes")</f>
        <v>3.5430000000000001</v>
      </c>
      <c r="BA8" s="9">
        <f>SUMIFS(Concentrado!BB$2:BB859,Concentrado!$A$2:$A859,"="&amp;$A8,Concentrado!$B$2:$B859, "=Aguascalientes")</f>
        <v>3.9729999999999999</v>
      </c>
      <c r="BB8" s="9">
        <f>SUMIFS(Concentrado!BC$2:BC859,Concentrado!$A$2:$A859,"="&amp;$A8,Concentrado!$B$2:$B859, "=Aguascalientes")</f>
        <v>10.051</v>
      </c>
      <c r="BC8" s="9">
        <f>SUMIFS(Concentrado!BD$2:BD859,Concentrado!$A$2:$A859,"="&amp;$A8,Concentrado!$B$2:$B859, "=Aguascalientes")</f>
        <v>9.2780000000000005</v>
      </c>
      <c r="BD8" s="9">
        <f>SUMIFS(Concentrado!BE$2:BE859,Concentrado!$A$2:$A859,"="&amp;$A8,Concentrado!$B$2:$B859, "=Aguascalientes")</f>
        <v>18.728000000000002</v>
      </c>
      <c r="BE8" s="9">
        <f>SUMIFS(Concentrado!BF$2:BF859,Concentrado!$A$2:$A859,"="&amp;$A8,Concentrado!$B$2:$B859, "=Aguascalientes")</f>
        <v>21.37</v>
      </c>
      <c r="BF8" s="9">
        <f>SUMIFS(Concentrado!BG$2:BG859,Concentrado!$A$2:$A859,"="&amp;$A8,Concentrado!$B$2:$B859, "=Aguascalientes")</f>
        <v>19.356999999999999</v>
      </c>
      <c r="BG8" s="9">
        <f>SUMIFS(Concentrado!BH$2:BH859,Concentrado!$A$2:$A859,"="&amp;$A8,Concentrado!$B$2:$B859, "=Aguascalientes")</f>
        <v>8.8266036932368088</v>
      </c>
    </row>
    <row r="9" spans="1:59" x14ac:dyDescent="0.25">
      <c r="A9" s="4">
        <v>2005</v>
      </c>
      <c r="B9" s="9">
        <f>SUMIFS(Concentrado!C$2:C859,Concentrado!$A$2:$A859,"="&amp;$A9,Concentrado!$B$2:$B859, "=Aguascalientes")</f>
        <v>11.273</v>
      </c>
      <c r="C9" s="9">
        <f>SUMIFS(Concentrado!D$2:D859,Concentrado!$A$2:$A859,"="&amp;$A9,Concentrado!$B$2:$B859, "=Aguascalientes")</f>
        <v>5.7130000000000001</v>
      </c>
      <c r="D9" s="9">
        <f>SUMIFS(Concentrado!E$2:E859,Concentrado!$A$2:$A859,"="&amp;$A9,Concentrado!$B$2:$B859, "=Aguascalientes")</f>
        <v>8.4220000000000006</v>
      </c>
      <c r="E9" s="9">
        <f>SUMIFS(Concentrado!F$2:F859,Concentrado!$A$2:$A859,"="&amp;$A9,Concentrado!$B$2:$B859, "=Aguascalientes")</f>
        <v>14.827</v>
      </c>
      <c r="F9" s="9">
        <f>SUMIFS(Concentrado!G$2:G859,Concentrado!$A$2:$A859,"="&amp;$A9,Concentrado!$B$2:$B859, "=Aguascalientes")</f>
        <v>19.009</v>
      </c>
      <c r="G9" s="9">
        <f>SUMIFS(Concentrado!H$2:H859,Concentrado!$A$2:$A859,"="&amp;$A9,Concentrado!$B$2:$B859, "=Aguascalientes")</f>
        <v>2.8180000000000001</v>
      </c>
      <c r="H9" s="9">
        <f>SUMIFS(Concentrado!I$2:I859,Concentrado!$A$2:$A859,"="&amp;$A9,Concentrado!$B$2:$B859, "=Aguascalientes")</f>
        <v>2.8570000000000002</v>
      </c>
      <c r="I9" s="9">
        <f>SUMIFS(Concentrado!J$2:J859,Concentrado!$A$2:$A859,"="&amp;$A9,Concentrado!$B$2:$B859, "=Aguascalientes")</f>
        <v>2.8380000000000001</v>
      </c>
      <c r="J9" s="9">
        <f>SUMIFS(Concentrado!K$2:K859,Concentrado!$A$2:$A859,"="&amp;$A9,Concentrado!$B$2:$B859, "=Aguascalientes")</f>
        <v>11.273</v>
      </c>
      <c r="K9" s="9">
        <f>SUMIFS(Concentrado!L$2:L859,Concentrado!$A$2:$A859,"="&amp;$A9,Concentrado!$B$2:$B859, "=Aguascalientes")</f>
        <v>7.1420000000000003</v>
      </c>
      <c r="L9" s="9">
        <f>SUMIFS(Concentrado!M$2:M859,Concentrado!$A$2:$A859,"="&amp;$A9,Concentrado!$B$2:$B859, "=Aguascalientes")</f>
        <v>9.1549999999999994</v>
      </c>
      <c r="M9" s="9">
        <f>SUMIFS(Concentrado!N$2:N859,Concentrado!$A$2:$A859,"="&amp;$A9,Concentrado!$B$2:$B859, "=Aguascalientes")</f>
        <v>54.171999999999997</v>
      </c>
      <c r="N9" s="9">
        <f>SUMIFS(Concentrado!O$2:O859,Concentrado!$A$2:$A859,"="&amp;$A9,Concentrado!$B$2:$B859, "=Aguascalientes")</f>
        <v>64.632000000000005</v>
      </c>
      <c r="O9" s="9">
        <f>SUMIFS(Concentrado!P$2:P859,Concentrado!$A$2:$A859,"="&amp;$A9,Concentrado!$B$2:$B859, "=Aguascalientes")</f>
        <v>26.423999999999999</v>
      </c>
      <c r="P9" s="9">
        <f>SUMIFS(Concentrado!Q$2:Q859,Concentrado!$A$2:$A859,"="&amp;$A9,Concentrado!$B$2:$B859, "=Aguascalientes")</f>
        <v>45.131999999999998</v>
      </c>
      <c r="Q9" s="9">
        <f>SUMIFS(Concentrado!R$2:R859,Concentrado!$A$2:$A859,"="&amp;$A9,Concentrado!$B$2:$B859, "=Aguascalientes")</f>
        <v>45.843000000000004</v>
      </c>
      <c r="R9" s="9">
        <f>SUMIFS(Concentrado!S$2:S859,Concentrado!$A$2:$A859,"="&amp;$A9,Concentrado!$B$2:$B859, "=Aguascalientes")</f>
        <v>58.561</v>
      </c>
      <c r="S9" s="9">
        <f>SUMIFS(Concentrado!T$2:T859,Concentrado!$A$2:$A859,"="&amp;$A9,Concentrado!$B$2:$B859, "=Aguascalientes")</f>
        <v>52.363999999999997</v>
      </c>
      <c r="T9" s="9">
        <f>SUMIFS(Concentrado!U$2:U859,Concentrado!$A$2:$A859,"="&amp;$A9,Concentrado!$B$2:$B859, "=Aguascalientes")</f>
        <v>9.77</v>
      </c>
      <c r="U9" s="9">
        <f>SUMIFS(Concentrado!V$2:V859,Concentrado!$A$2:$A859,"="&amp;$A9,Concentrado!$B$2:$B859, "=Aguascalientes")</f>
        <v>14.462</v>
      </c>
      <c r="V9" s="9">
        <f>SUMIFS(Concentrado!W$2:W859,Concentrado!$A$2:$A859,"="&amp;$A9,Concentrado!$B$2:$B859, "=Aguascalientes")</f>
        <v>12.176</v>
      </c>
      <c r="W9" s="9">
        <f>SUMIFS(Concentrado!X$2:X859,Concentrado!$A$2:$A859,"="&amp;$A9,Concentrado!$B$2:$B859, "=Aguascalientes")</f>
        <v>3.57</v>
      </c>
      <c r="X9" s="9">
        <f>SUMIFS(Concentrado!Y$2:Y859,Concentrado!$A$2:$A859,"="&amp;$A9,Concentrado!$B$2:$B859, "=Aguascalientes")</f>
        <v>1.25</v>
      </c>
      <c r="Y9" s="9">
        <f>SUMIFS(Concentrado!Z$2:Z859,Concentrado!$A$2:$A859,"="&amp;$A9,Concentrado!$B$2:$B859, "=Aguascalientes")</f>
        <v>2.38</v>
      </c>
      <c r="Z9" s="9">
        <f>SUMIFS(Concentrado!AA$2:AA859,Concentrado!$A$2:$A859,"="&amp;$A9,Concentrado!$B$2:$B859, "=Aguascalientes")</f>
        <v>38.328000000000003</v>
      </c>
      <c r="AA9" s="9">
        <f>SUMIFS(Concentrado!AB$2:AB859,Concentrado!$A$2:$A859,"="&amp;$A9,Concentrado!$B$2:$B859, "=Aguascalientes")</f>
        <v>34.457999999999998</v>
      </c>
      <c r="AB9" s="9">
        <f>SUMIFS(Concentrado!AC$2:AC859,Concentrado!$A$2:$A859,"="&amp;$A9,Concentrado!$B$2:$B859, "=Aguascalientes")</f>
        <v>36.344000000000001</v>
      </c>
      <c r="AC9" s="9">
        <f>SUMIFS(Concentrado!AD$2:AD859,Concentrado!$A$2:$A859,"="&amp;$A9,Concentrado!$B$2:$B859, "=Aguascalientes")</f>
        <v>314.13900000000001</v>
      </c>
      <c r="AD9" s="9">
        <f>SUMIFS(Concentrado!AE$2:AE859,Concentrado!$A$2:$A859,"="&amp;$A9,Concentrado!$B$2:$B859, "=Aguascalientes")</f>
        <v>303.51900000000001</v>
      </c>
      <c r="AE9" s="9">
        <f>SUMIFS(Concentrado!AF$2:AF859,Concentrado!$A$2:$A859,"="&amp;$A9,Concentrado!$B$2:$B859, "=Aguascalientes")</f>
        <v>308.78500000000003</v>
      </c>
      <c r="AF9" s="9">
        <f>SUMIFS(Concentrado!AG$2:AG859,Concentrado!$A$2:$A859,"="&amp;$A9,Concentrado!$B$2:$B859, "=Aguascalientes")</f>
        <v>9.2059999999999995</v>
      </c>
      <c r="AG9" s="9">
        <f>SUMIFS(Concentrado!AH$2:AH859,Concentrado!$A$2:$A859,"="&amp;$A9,Concentrado!$B$2:$B859, "=Aguascalientes")</f>
        <v>7.2572451497411601</v>
      </c>
      <c r="AH9" s="9">
        <f>SUMIFS(Concentrado!AI$2:AI859,Concentrado!$A$2:$A859,"="&amp;$A9,Concentrado!$B$2:$B859, "=Aguascalientes")</f>
        <v>1.85360247641291</v>
      </c>
      <c r="AI9" s="9">
        <f>SUMIFS(Concentrado!AJ$2:AJ859,Concentrado!$A$2:$A859,"="&amp;$A9,Concentrado!$B$2:$B859, "=Aguascalientes")</f>
        <v>4.4971904394465101</v>
      </c>
      <c r="AJ9" s="9">
        <f>SUMIFS(Concentrado!AK$2:AK859,Concentrado!$A$2:$A859,"="&amp;$A9,Concentrado!$B$2:$B859, "=Aguascalientes")</f>
        <v>8.2669999999999995</v>
      </c>
      <c r="AK9" s="9">
        <f>SUMIFS(Concentrado!AL$2:AL859,Concentrado!$A$2:$A859,"="&amp;$A9,Concentrado!$B$2:$B859, "=Aguascalientes")</f>
        <v>2.5</v>
      </c>
      <c r="AL9" s="9">
        <f>SUMIFS(Concentrado!AM$2:AM859,Concentrado!$A$2:$A859,"="&amp;$A9,Concentrado!$B$2:$B859, "=Aguascalientes")</f>
        <v>5.31</v>
      </c>
      <c r="AM9" s="9">
        <f>SUMIFS(Concentrado!AN$2:AN859,Concentrado!$A$2:$A859,"="&amp;$A9,Concentrado!$B$2:$B859, "=Aguascalientes")</f>
        <v>47.722000000000001</v>
      </c>
      <c r="AN9" s="9">
        <f>SUMIFS(Concentrado!AO$2:AO859,Concentrado!$A$2:$A859,"="&amp;$A9,Concentrado!$B$2:$B859, "=Aguascalientes")</f>
        <v>46.956000000000003</v>
      </c>
      <c r="AO9" s="9">
        <f>SUMIFS(Concentrado!AP$2:AP859,Concentrado!$A$2:$A859,"="&amp;$A9,Concentrado!$B$2:$B859, "=Aguascalientes")</f>
        <v>47.329000000000001</v>
      </c>
      <c r="AP9" s="9">
        <f>SUMIFS(Concentrado!AQ$2:AQ859,Concentrado!$A$2:$A859,"="&amp;$A9,Concentrado!$B$2:$B859, "=Aguascalientes")</f>
        <v>0.93899999999999995</v>
      </c>
      <c r="AQ9" s="9">
        <f>SUMIFS(Concentrado!AR$2:AR859,Concentrado!$A$2:$A859,"="&amp;$A9,Concentrado!$B$2:$B859, "=Aguascalientes")</f>
        <v>1.607</v>
      </c>
      <c r="AR9" s="9">
        <f>SUMIFS(Concentrado!AS$2:AS859,Concentrado!$A$2:$A859,"="&amp;$A9,Concentrado!$B$2:$B859, "=Aguascalientes")</f>
        <v>1.282</v>
      </c>
      <c r="AS9" s="9">
        <f>SUMIFS(Concentrado!AT$2:AT859,Concentrado!$A$2:$A859,"="&amp;$A9,Concentrado!$B$2:$B859, "=Aguascalientes")</f>
        <v>6.5759999999999996</v>
      </c>
      <c r="AT9" s="9">
        <f>SUMIFS(Concentrado!AU$2:AU859,Concentrado!$A$2:$A859,"="&amp;$A9,Concentrado!$B$2:$B859, "=Aguascalientes")</f>
        <v>0.71399999999999997</v>
      </c>
      <c r="AU9" s="9">
        <f>SUMIFS(Concentrado!AV$2:AV859,Concentrado!$A$2:$A859,"="&amp;$A9,Concentrado!$B$2:$B859, "=Aguascalientes")</f>
        <v>3.57</v>
      </c>
      <c r="AV9" s="9">
        <f>SUMIFS(Concentrado!AW$2:AW859,Concentrado!$A$2:$A859,"="&amp;$A9,Concentrado!$B$2:$B859, "=Aguascalientes")</f>
        <v>430.43799999999999</v>
      </c>
      <c r="AW9" s="9">
        <f>SUMIFS(Concentrado!AX$2:AX859,Concentrado!$A$2:$A859,"="&amp;$A9,Concentrado!$B$2:$B859, "=Aguascalientes")</f>
        <v>381.72</v>
      </c>
      <c r="AX9" s="9">
        <f>SUMIFS(Concentrado!AY$2:AY859,Concentrado!$A$2:$A859,"="&amp;$A9,Concentrado!$B$2:$B859, "=Aguascalientes")</f>
        <v>405.64100000000002</v>
      </c>
      <c r="AY9" s="9">
        <f>SUMIFS(Concentrado!AZ$2:AZ859,Concentrado!$A$2:$A859,"="&amp;$A9,Concentrado!$B$2:$B859, "=Aguascalientes")</f>
        <v>4.3040000000000003</v>
      </c>
      <c r="AZ9" s="9">
        <f>SUMIFS(Concentrado!BA$2:BA859,Concentrado!$A$2:$A859,"="&amp;$A9,Concentrado!$B$2:$B859, "=Aguascalientes")</f>
        <v>3.8170000000000002</v>
      </c>
      <c r="BA9" s="9">
        <f>SUMIFS(Concentrado!BB$2:BB859,Concentrado!$A$2:$A859,"="&amp;$A9,Concentrado!$B$2:$B859, "=Aguascalientes")</f>
        <v>4.056</v>
      </c>
      <c r="BB9" s="9">
        <f>SUMIFS(Concentrado!BC$2:BC859,Concentrado!$A$2:$A859,"="&amp;$A9,Concentrado!$B$2:$B859, "=Aguascalientes")</f>
        <v>13.164999999999999</v>
      </c>
      <c r="BC9" s="9">
        <f>SUMIFS(Concentrado!BD$2:BD859,Concentrado!$A$2:$A859,"="&amp;$A9,Concentrado!$B$2:$B859, "=Aguascalientes")</f>
        <v>6.1950000000000003</v>
      </c>
      <c r="BD9" s="9">
        <f>SUMIFS(Concentrado!BE$2:BE859,Concentrado!$A$2:$A859,"="&amp;$A9,Concentrado!$B$2:$B859, "=Aguascalientes")</f>
        <v>17.971</v>
      </c>
      <c r="BE9" s="9">
        <f>SUMIFS(Concentrado!BF$2:BF859,Concentrado!$A$2:$A859,"="&amp;$A9,Concentrado!$B$2:$B859, "=Aguascalientes")</f>
        <v>20.452999999999999</v>
      </c>
      <c r="BF9" s="9">
        <f>SUMIFS(Concentrado!BG$2:BG859,Concentrado!$A$2:$A859,"="&amp;$A9,Concentrado!$B$2:$B859, "=Aguascalientes")</f>
        <v>27.065000000000001</v>
      </c>
      <c r="BG9" s="9">
        <f>SUMIFS(Concentrado!BH$2:BH859,Concentrado!$A$2:$A859,"="&amp;$A9,Concentrado!$B$2:$B859, "=Aguascalientes")</f>
        <v>7.0754716981132075</v>
      </c>
    </row>
    <row r="10" spans="1:59" x14ac:dyDescent="0.25">
      <c r="A10" s="4">
        <v>2006</v>
      </c>
      <c r="B10" s="9">
        <f>SUMIFS(Concentrado!C$2:C859,Concentrado!$A$2:$A859,"="&amp;$A10,Concentrado!$B$2:$B859, "=Aguascalientes")</f>
        <v>10.132</v>
      </c>
      <c r="C10" s="9">
        <f>SUMIFS(Concentrado!D$2:D859,Concentrado!$A$2:$A859,"="&amp;$A10,Concentrado!$B$2:$B859, "=Aguascalientes")</f>
        <v>3.6680000000000001</v>
      </c>
      <c r="D10" s="9">
        <f>SUMIFS(Concentrado!E$2:E859,Concentrado!$A$2:$A859,"="&amp;$A10,Concentrado!$B$2:$B859, "=Aguascalientes")</f>
        <v>6.8140000000000001</v>
      </c>
      <c r="E10" s="9">
        <f>SUMIFS(Concentrado!F$2:F859,Concentrado!$A$2:$A859,"="&amp;$A10,Concentrado!$B$2:$B859, "=Aguascalientes")</f>
        <v>11.037000000000001</v>
      </c>
      <c r="F10" s="9">
        <f>SUMIFS(Concentrado!G$2:G859,Concentrado!$A$2:$A859,"="&amp;$A10,Concentrado!$B$2:$B859, "=Aguascalientes")</f>
        <v>13.612</v>
      </c>
      <c r="G10" s="9">
        <f>SUMIFS(Concentrado!H$2:H859,Concentrado!$A$2:$A859,"="&amp;$A10,Concentrado!$B$2:$B859, "=Aguascalientes")</f>
        <v>3.5</v>
      </c>
      <c r="H10" s="9">
        <f>SUMIFS(Concentrado!I$2:I859,Concentrado!$A$2:$A859,"="&amp;$A10,Concentrado!$B$2:$B859, "=Aguascalientes")</f>
        <v>3.1440000000000001</v>
      </c>
      <c r="I10" s="9">
        <f>SUMIFS(Concentrado!J$2:J859,Concentrado!$A$2:$A859,"="&amp;$A10,Concentrado!$B$2:$B859, "=Aguascalientes")</f>
        <v>3.3170000000000002</v>
      </c>
      <c r="J10" s="9">
        <f>SUMIFS(Concentrado!K$2:K859,Concentrado!$A$2:$A859,"="&amp;$A10,Concentrado!$B$2:$B859, "=Aguascalientes")</f>
        <v>10.316000000000001</v>
      </c>
      <c r="K10" s="9">
        <f>SUMIFS(Concentrado!L$2:L859,Concentrado!$A$2:$A859,"="&amp;$A10,Concentrado!$B$2:$B859, "=Aguascalientes")</f>
        <v>5.7649999999999997</v>
      </c>
      <c r="L10" s="9">
        <f>SUMIFS(Concentrado!M$2:M859,Concentrado!$A$2:$A859,"="&amp;$A10,Concentrado!$B$2:$B859, "=Aguascalientes")</f>
        <v>7.98</v>
      </c>
      <c r="M10" s="9">
        <f>SUMIFS(Concentrado!N$2:N859,Concentrado!$A$2:$A859,"="&amp;$A10,Concentrado!$B$2:$B859, "=Aguascalientes")</f>
        <v>53.981000000000002</v>
      </c>
      <c r="N10" s="9">
        <f>SUMIFS(Concentrado!O$2:O859,Concentrado!$A$2:$A859,"="&amp;$A10,Concentrado!$B$2:$B859, "=Aguascalientes")</f>
        <v>64.290000000000006</v>
      </c>
      <c r="O10" s="9">
        <f>SUMIFS(Concentrado!P$2:P859,Concentrado!$A$2:$A859,"="&amp;$A10,Concentrado!$B$2:$B859, "=Aguascalientes")</f>
        <v>21.137</v>
      </c>
      <c r="P10" s="9">
        <f>SUMIFS(Concentrado!Q$2:Q859,Concentrado!$A$2:$A859,"="&amp;$A10,Concentrado!$B$2:$B859, "=Aguascalientes")</f>
        <v>42.140999999999998</v>
      </c>
      <c r="Q10" s="9">
        <f>SUMIFS(Concentrado!R$2:R859,Concentrado!$A$2:$A859,"="&amp;$A10,Concentrado!$B$2:$B859, "=Aguascalientes")</f>
        <v>56.000999999999998</v>
      </c>
      <c r="R10" s="9">
        <f>SUMIFS(Concentrado!S$2:S859,Concentrado!$A$2:$A859,"="&amp;$A10,Concentrado!$B$2:$B859, "=Aguascalientes")</f>
        <v>57.122</v>
      </c>
      <c r="S10" s="9">
        <f>SUMIFS(Concentrado!T$2:T859,Concentrado!$A$2:$A859,"="&amp;$A10,Concentrado!$B$2:$B859, "=Aguascalientes")</f>
        <v>56.576000000000001</v>
      </c>
      <c r="T10" s="9">
        <f>SUMIFS(Concentrado!U$2:U859,Concentrado!$A$2:$A859,"="&amp;$A10,Concentrado!$B$2:$B859, "=Aguascalientes")</f>
        <v>10.5</v>
      </c>
      <c r="U10" s="9">
        <f>SUMIFS(Concentrado!V$2:V859,Concentrado!$A$2:$A859,"="&amp;$A10,Concentrado!$B$2:$B859, "=Aguascalientes")</f>
        <v>13.8</v>
      </c>
      <c r="V10" s="9">
        <f>SUMIFS(Concentrado!W$2:W859,Concentrado!$A$2:$A859,"="&amp;$A10,Concentrado!$B$2:$B859, "=Aguascalientes")</f>
        <v>12.194000000000001</v>
      </c>
      <c r="W10" s="9">
        <f>SUMIFS(Concentrado!X$2:X859,Concentrado!$A$2:$A859,"="&amp;$A10,Concentrado!$B$2:$B859, "=Aguascalientes")</f>
        <v>3.5</v>
      </c>
      <c r="X10" s="9">
        <f>SUMIFS(Concentrado!Y$2:Y859,Concentrado!$A$2:$A859,"="&amp;$A10,Concentrado!$B$2:$B859, "=Aguascalientes")</f>
        <v>1.2230000000000001</v>
      </c>
      <c r="Y10" s="9">
        <f>SUMIFS(Concentrado!Z$2:Z859,Concentrado!$A$2:$A859,"="&amp;$A10,Concentrado!$B$2:$B859, "=Aguascalientes")</f>
        <v>2.331</v>
      </c>
      <c r="Z10" s="9">
        <f>SUMIFS(Concentrado!AA$2:AA859,Concentrado!$A$2:$A859,"="&amp;$A10,Concentrado!$B$2:$B859, "=Aguascalientes")</f>
        <v>41.079000000000001</v>
      </c>
      <c r="AA10" s="9">
        <f>SUMIFS(Concentrado!AB$2:AB859,Concentrado!$A$2:$A859,"="&amp;$A10,Concentrado!$B$2:$B859, "=Aguascalientes")</f>
        <v>33.19</v>
      </c>
      <c r="AB10" s="9">
        <f>SUMIFS(Concentrado!AC$2:AC859,Concentrado!$A$2:$A859,"="&amp;$A10,Concentrado!$B$2:$B859, "=Aguascalientes")</f>
        <v>37.03</v>
      </c>
      <c r="AC10" s="9">
        <f>SUMIFS(Concentrado!AD$2:AD859,Concentrado!$A$2:$A859,"="&amp;$A10,Concentrado!$B$2:$B859, "=Aguascalientes")</f>
        <v>330.47699999999998</v>
      </c>
      <c r="AD10" s="9">
        <f>SUMIFS(Concentrado!AE$2:AE859,Concentrado!$A$2:$A859,"="&amp;$A10,Concentrado!$B$2:$B859, "=Aguascalientes")</f>
        <v>288.40699999999998</v>
      </c>
      <c r="AE10" s="9">
        <f>SUMIFS(Concentrado!AF$2:AF859,Concentrado!$A$2:$A859,"="&amp;$A10,Concentrado!$B$2:$B859, "=Aguascalientes")</f>
        <v>309.33199999999999</v>
      </c>
      <c r="AF10" s="9">
        <f>SUMIFS(Concentrado!AG$2:AG859,Concentrado!$A$2:$A859,"="&amp;$A10,Concentrado!$B$2:$B859, "=Aguascalientes")</f>
        <v>9.3949999999999996</v>
      </c>
      <c r="AG10" s="9">
        <f>SUMIFS(Concentrado!AH$2:AH859,Concentrado!$A$2:$A859,"="&amp;$A10,Concentrado!$B$2:$B859, "=Aguascalientes")</f>
        <v>9.0198293828063107</v>
      </c>
      <c r="AH10" s="9">
        <f>SUMIFS(Concentrado!AI$2:AI859,Concentrado!$A$2:$A859,"="&amp;$A10,Concentrado!$B$2:$B859, "=Aguascalientes")</f>
        <v>2.7310216752087002</v>
      </c>
      <c r="AI10" s="9">
        <f>SUMIFS(Concentrado!AJ$2:AJ859,Concentrado!$A$2:$A859,"="&amp;$A10,Concentrado!$B$2:$B859, "=Aguascalientes")</f>
        <v>5.8092925443539496</v>
      </c>
      <c r="AJ10" s="9">
        <f>SUMIFS(Concentrado!AK$2:AK859,Concentrado!$A$2:$A859,"="&amp;$A10,Concentrado!$B$2:$B859, "=Aguascalientes")</f>
        <v>9.3949999999999996</v>
      </c>
      <c r="AK10" s="9">
        <f>SUMIFS(Concentrado!AL$2:AL859,Concentrado!$A$2:$A859,"="&amp;$A10,Concentrado!$B$2:$B859, "=Aguascalientes")</f>
        <v>1.9219999999999999</v>
      </c>
      <c r="AL10" s="9">
        <f>SUMIFS(Concentrado!AM$2:AM859,Concentrado!$A$2:$A859,"="&amp;$A10,Concentrado!$B$2:$B859, "=Aguascalientes")</f>
        <v>5.5590000000000002</v>
      </c>
      <c r="AM10" s="9">
        <f>SUMIFS(Concentrado!AN$2:AN859,Concentrado!$A$2:$A859,"="&amp;$A10,Concentrado!$B$2:$B859, "=Aguascalientes")</f>
        <v>51.764000000000003</v>
      </c>
      <c r="AN10" s="9">
        <f>SUMIFS(Concentrado!AO$2:AO859,Concentrado!$A$2:$A859,"="&amp;$A10,Concentrado!$B$2:$B859, "=Aguascalientes")</f>
        <v>41.225999999999999</v>
      </c>
      <c r="AO10" s="9">
        <f>SUMIFS(Concentrado!AP$2:AP859,Concentrado!$A$2:$A859,"="&amp;$A10,Concentrado!$B$2:$B859, "=Aguascalientes")</f>
        <v>46.354999999999997</v>
      </c>
      <c r="AP10" s="9">
        <f>SUMIFS(Concentrado!AQ$2:AQ859,Concentrado!$A$2:$A859,"="&amp;$A10,Concentrado!$B$2:$B859, "=Aguascalientes")</f>
        <v>2.0259999999999998</v>
      </c>
      <c r="AQ10" s="9">
        <f>SUMIFS(Concentrado!AR$2:AR859,Concentrado!$A$2:$A859,"="&amp;$A10,Concentrado!$B$2:$B859, "=Aguascalientes")</f>
        <v>1.5720000000000001</v>
      </c>
      <c r="AR10" s="9">
        <f>SUMIFS(Concentrado!AS$2:AS859,Concentrado!$A$2:$A859,"="&amp;$A10,Concentrado!$B$2:$B859, "=Aguascalientes")</f>
        <v>1.7929999999999999</v>
      </c>
      <c r="AS10" s="9">
        <f>SUMIFS(Concentrado!AT$2:AT859,Concentrado!$A$2:$A859,"="&amp;$A10,Concentrado!$B$2:$B859, "=Aguascalientes")</f>
        <v>5.7110000000000003</v>
      </c>
      <c r="AT10" s="9">
        <f>SUMIFS(Concentrado!AU$2:AU859,Concentrado!$A$2:$A859,"="&amp;$A10,Concentrado!$B$2:$B859, "=Aguascalientes")</f>
        <v>1.7470000000000001</v>
      </c>
      <c r="AU10" s="9">
        <f>SUMIFS(Concentrado!AV$2:AV859,Concentrado!$A$2:$A859,"="&amp;$A10,Concentrado!$B$2:$B859, "=Aguascalientes")</f>
        <v>3.6760000000000002</v>
      </c>
      <c r="AV10" s="9">
        <f>SUMIFS(Concentrado!AW$2:AW859,Concentrado!$A$2:$A859,"="&amp;$A10,Concentrado!$B$2:$B859, "=Aguascalientes")</f>
        <v>451.87400000000002</v>
      </c>
      <c r="AW10" s="9">
        <f>SUMIFS(Concentrado!AX$2:AX859,Concentrado!$A$2:$A859,"="&amp;$A10,Concentrado!$B$2:$B859, "=Aguascalientes")</f>
        <v>354.613</v>
      </c>
      <c r="AX10" s="9">
        <f>SUMIFS(Concentrado!AY$2:AY859,Concentrado!$A$2:$A859,"="&amp;$A10,Concentrado!$B$2:$B859, "=Aguascalientes")</f>
        <v>402.40100000000001</v>
      </c>
      <c r="AY10" s="9">
        <f>SUMIFS(Concentrado!AZ$2:AZ859,Concentrado!$A$2:$A859,"="&amp;$A10,Concentrado!$B$2:$B859, "=Aguascalientes")</f>
        <v>4.5190000000000001</v>
      </c>
      <c r="AZ10" s="9">
        <f>SUMIFS(Concentrado!BA$2:BA859,Concentrado!$A$2:$A859,"="&amp;$A10,Concentrado!$B$2:$B859, "=Aguascalientes")</f>
        <v>3.5459999999999998</v>
      </c>
      <c r="BA10" s="9">
        <f>SUMIFS(Concentrado!BB$2:BB859,Concentrado!$A$2:$A859,"="&amp;$A10,Concentrado!$B$2:$B859, "=Aguascalientes")</f>
        <v>4.024</v>
      </c>
      <c r="BB10" s="9">
        <f>SUMIFS(Concentrado!BC$2:BC859,Concentrado!$A$2:$A859,"="&amp;$A10,Concentrado!$B$2:$B859, "=Aguascalientes")</f>
        <v>18.635000000000002</v>
      </c>
      <c r="BC10" s="9">
        <f>SUMIFS(Concentrado!BD$2:BD859,Concentrado!$A$2:$A859,"="&amp;$A10,Concentrado!$B$2:$B859, "=Aguascalientes")</f>
        <v>10.87</v>
      </c>
      <c r="BD10" s="9">
        <f>SUMIFS(Concentrado!BE$2:BE859,Concentrado!$A$2:$A859,"="&amp;$A10,Concentrado!$B$2:$B859, "=Aguascalientes")</f>
        <v>17.105</v>
      </c>
      <c r="BE10" s="9">
        <f>SUMIFS(Concentrado!BF$2:BF859,Concentrado!$A$2:$A859,"="&amp;$A10,Concentrado!$B$2:$B859, "=Aguascalientes")</f>
        <v>19.419</v>
      </c>
      <c r="BF10" s="9">
        <f>SUMIFS(Concentrado!BG$2:BG859,Concentrado!$A$2:$A859,"="&amp;$A10,Concentrado!$B$2:$B859, "=Aguascalientes")</f>
        <v>46.143000000000001</v>
      </c>
      <c r="BG10" s="9">
        <f>SUMIFS(Concentrado!BH$2:BH859,Concentrado!$A$2:$A859,"="&amp;$A10,Concentrado!$B$2:$B859, "=Aguascalientes")</f>
        <v>8.1135122664000612</v>
      </c>
    </row>
    <row r="11" spans="1:59" x14ac:dyDescent="0.25">
      <c r="A11" s="4">
        <v>2007</v>
      </c>
      <c r="B11" s="9">
        <f>SUMIFS(Concentrado!C$2:C859,Concentrado!$A$2:$A859,"="&amp;$A11,Concentrado!$B$2:$B859, "=Aguascalientes")</f>
        <v>20.427</v>
      </c>
      <c r="C11" s="9">
        <f>SUMIFS(Concentrado!D$2:D859,Concentrado!$A$2:$A859,"="&amp;$A11,Concentrado!$B$2:$B859, "=Aguascalientes")</f>
        <v>5.9880000000000004</v>
      </c>
      <c r="D11" s="9">
        <f>SUMIFS(Concentrado!E$2:E859,Concentrado!$A$2:$A859,"="&amp;$A11,Concentrado!$B$2:$B859, "=Aguascalientes")</f>
        <v>13.009</v>
      </c>
      <c r="E11" s="9">
        <f>SUMIFS(Concentrado!F$2:F859,Concentrado!$A$2:$A859,"="&amp;$A11,Concentrado!$B$2:$B859, "=Aguascalientes")</f>
        <v>13.192</v>
      </c>
      <c r="F11" s="9">
        <f>SUMIFS(Concentrado!G$2:G859,Concentrado!$A$2:$A859,"="&amp;$A11,Concentrado!$B$2:$B859, "=Aguascalientes")</f>
        <v>17.471</v>
      </c>
      <c r="G11" s="9">
        <f>SUMIFS(Concentrado!H$2:H859,Concentrado!$A$2:$A859,"="&amp;$A11,Concentrado!$B$2:$B859, "=Aguascalientes")</f>
        <v>1.627</v>
      </c>
      <c r="H11" s="9">
        <f>SUMIFS(Concentrado!I$2:I859,Concentrado!$A$2:$A859,"="&amp;$A11,Concentrado!$B$2:$B859, "=Aguascalientes")</f>
        <v>2.395</v>
      </c>
      <c r="I11" s="9">
        <f>SUMIFS(Concentrado!J$2:J859,Concentrado!$A$2:$A859,"="&amp;$A11,Concentrado!$B$2:$B859, "=Aguascalientes")</f>
        <v>2.0219999999999998</v>
      </c>
      <c r="J11" s="9">
        <f>SUMIFS(Concentrado!K$2:K859,Concentrado!$A$2:$A859,"="&amp;$A11,Concentrado!$B$2:$B859, "=Aguascalientes")</f>
        <v>9.0380000000000003</v>
      </c>
      <c r="K11" s="9">
        <f>SUMIFS(Concentrado!L$2:L859,Concentrado!$A$2:$A859,"="&amp;$A11,Concentrado!$B$2:$B859, "=Aguascalientes")</f>
        <v>6.33</v>
      </c>
      <c r="L11" s="9">
        <f>SUMIFS(Concentrado!M$2:M859,Concentrado!$A$2:$A859,"="&amp;$A11,Concentrado!$B$2:$B859, "=Aguascalientes")</f>
        <v>7.6470000000000002</v>
      </c>
      <c r="M11" s="9">
        <f>SUMIFS(Concentrado!N$2:N859,Concentrado!$A$2:$A859,"="&amp;$A11,Concentrado!$B$2:$B859, "=Aguascalientes")</f>
        <v>47.712000000000003</v>
      </c>
      <c r="N11" s="9">
        <f>SUMIFS(Concentrado!O$2:O859,Concentrado!$A$2:$A859,"="&amp;$A11,Concentrado!$B$2:$B859, "=Aguascalientes")</f>
        <v>73.572000000000003</v>
      </c>
      <c r="O11" s="9">
        <f>SUMIFS(Concentrado!P$2:P859,Concentrado!$A$2:$A859,"="&amp;$A11,Concentrado!$B$2:$B859, "=Aguascalientes")</f>
        <v>17.622</v>
      </c>
      <c r="P11" s="9">
        <f>SUMIFS(Concentrado!Q$2:Q859,Concentrado!$A$2:$A859,"="&amp;$A11,Concentrado!$B$2:$B859, "=Aguascalientes")</f>
        <v>44.826999999999998</v>
      </c>
      <c r="Q11" s="9">
        <f>SUMIFS(Concentrado!R$2:R859,Concentrado!$A$2:$A859,"="&amp;$A11,Concentrado!$B$2:$B859, "=Aguascalientes")</f>
        <v>61.46</v>
      </c>
      <c r="R11" s="9">
        <f>SUMIFS(Concentrado!S$2:S859,Concentrado!$A$2:$A859,"="&amp;$A11,Concentrado!$B$2:$B859, "=Aguascalientes")</f>
        <v>57.314</v>
      </c>
      <c r="S11" s="9">
        <f>SUMIFS(Concentrado!T$2:T859,Concentrado!$A$2:$A859,"="&amp;$A11,Concentrado!$B$2:$B859, "=Aguascalientes")</f>
        <v>59.417999999999999</v>
      </c>
      <c r="T11" s="9">
        <f>SUMIFS(Concentrado!U$2:U859,Concentrado!$A$2:$A859,"="&amp;$A11,Concentrado!$B$2:$B859, "=Aguascalientes")</f>
        <v>14.461</v>
      </c>
      <c r="U11" s="9">
        <f>SUMIFS(Concentrado!V$2:V859,Concentrado!$A$2:$A859,"="&amp;$A11,Concentrado!$B$2:$B859, "=Aguascalientes")</f>
        <v>16.937000000000001</v>
      </c>
      <c r="V11" s="9">
        <f>SUMIFS(Concentrado!W$2:W859,Concentrado!$A$2:$A859,"="&amp;$A11,Concentrado!$B$2:$B859, "=Aguascalientes")</f>
        <v>15.733000000000001</v>
      </c>
      <c r="W11" s="9">
        <f>SUMIFS(Concentrado!X$2:X859,Concentrado!$A$2:$A859,"="&amp;$A11,Concentrado!$B$2:$B859, "=Aguascalientes")</f>
        <v>6.6879999999999997</v>
      </c>
      <c r="X11" s="9">
        <f>SUMIFS(Concentrado!Y$2:Y859,Concentrado!$A$2:$A859,"="&amp;$A11,Concentrado!$B$2:$B859, "=Aguascalientes")</f>
        <v>1.369</v>
      </c>
      <c r="Y11" s="9">
        <f>SUMIFS(Concentrado!Z$2:Z859,Concentrado!$A$2:$A859,"="&amp;$A11,Concentrado!$B$2:$B859, "=Aguascalientes")</f>
        <v>3.9550000000000001</v>
      </c>
      <c r="Z11" s="9">
        <f>SUMIFS(Concentrado!AA$2:AA859,Concentrado!$A$2:$A859,"="&amp;$A11,Concentrado!$B$2:$B859, "=Aguascalientes")</f>
        <v>45.192</v>
      </c>
      <c r="AA11" s="9">
        <f>SUMIFS(Concentrado!AB$2:AB859,Concentrado!$A$2:$A859,"="&amp;$A11,Concentrado!$B$2:$B859, "=Aguascalientes")</f>
        <v>30.795000000000002</v>
      </c>
      <c r="AB11" s="9">
        <f>SUMIFS(Concentrado!AC$2:AC859,Concentrado!$A$2:$A859,"="&amp;$A11,Concentrado!$B$2:$B859, "=Aguascalientes")</f>
        <v>37.795000000000002</v>
      </c>
      <c r="AC11" s="9">
        <f>SUMIFS(Concentrado!AD$2:AD859,Concentrado!$A$2:$A859,"="&amp;$A11,Concentrado!$B$2:$B859, "=Aguascalientes")</f>
        <v>348.69799999999998</v>
      </c>
      <c r="AD11" s="9">
        <f>SUMIFS(Concentrado!AE$2:AE859,Concentrado!$A$2:$A859,"="&amp;$A11,Concentrado!$B$2:$B859, "=Aguascalientes")</f>
        <v>295.46499999999997</v>
      </c>
      <c r="AE11" s="9">
        <f>SUMIFS(Concentrado!AF$2:AF859,Concentrado!$A$2:$A859,"="&amp;$A11,Concentrado!$B$2:$B859, "=Aguascalientes")</f>
        <v>321.78800000000001</v>
      </c>
      <c r="AF11" s="9">
        <f>SUMIFS(Concentrado!AG$2:AG859,Concentrado!$A$2:$A859,"="&amp;$A11,Concentrado!$B$2:$B859, "=Aguascalientes")</f>
        <v>8.4960000000000004</v>
      </c>
      <c r="AG11" s="9">
        <f>SUMIFS(Concentrado!AH$2:AH859,Concentrado!$A$2:$A859,"="&amp;$A11,Concentrado!$B$2:$B859, "=Aguascalientes")</f>
        <v>7.9197588666359202</v>
      </c>
      <c r="AH11" s="9">
        <f>SUMIFS(Concentrado!AI$2:AI859,Concentrado!$A$2:$A859,"="&amp;$A11,Concentrado!$B$2:$B859, "=Aguascalientes")</f>
        <v>2.6853206944239298</v>
      </c>
      <c r="AI11" s="9">
        <f>SUMIFS(Concentrado!AJ$2:AJ859,Concentrado!$A$2:$A859,"="&amp;$A11,Concentrado!$B$2:$B859, "=Aguascalientes")</f>
        <v>5.2500627724896702</v>
      </c>
      <c r="AJ11" s="9">
        <f>SUMIFS(Concentrado!AK$2:AK859,Concentrado!$A$2:$A859,"="&amp;$A11,Concentrado!$B$2:$B859, "=Aguascalientes")</f>
        <v>7.9539999999999997</v>
      </c>
      <c r="AK11" s="9">
        <f>SUMIFS(Concentrado!AL$2:AL859,Concentrado!$A$2:$A859,"="&amp;$A11,Concentrado!$B$2:$B859, "=Aguascalientes")</f>
        <v>1.7110000000000001</v>
      </c>
      <c r="AL11" s="9">
        <f>SUMIFS(Concentrado!AM$2:AM859,Concentrado!$A$2:$A859,"="&amp;$A11,Concentrado!$B$2:$B859, "=Aguascalientes")</f>
        <v>4.7460000000000004</v>
      </c>
      <c r="AM11" s="9">
        <f>SUMIFS(Concentrado!AN$2:AN859,Concentrado!$A$2:$A859,"="&amp;$A11,Concentrado!$B$2:$B859, "=Aguascalientes")</f>
        <v>41.938000000000002</v>
      </c>
      <c r="AN11" s="9">
        <f>SUMIFS(Concentrado!AO$2:AO859,Concentrado!$A$2:$A859,"="&amp;$A11,Concentrado!$B$2:$B859, "=Aguascalientes")</f>
        <v>39.521000000000001</v>
      </c>
      <c r="AO11" s="9">
        <f>SUMIFS(Concentrado!AP$2:AP859,Concentrado!$A$2:$A859,"="&amp;$A11,Concentrado!$B$2:$B859, "=Aguascalientes")</f>
        <v>40.695999999999998</v>
      </c>
      <c r="AP11" s="9">
        <f>SUMIFS(Concentrado!AQ$2:AQ859,Concentrado!$A$2:$A859,"="&amp;$A11,Concentrado!$B$2:$B859, "=Aguascalientes")</f>
        <v>0.90400000000000003</v>
      </c>
      <c r="AQ11" s="9">
        <f>SUMIFS(Concentrado!AR$2:AR859,Concentrado!$A$2:$A859,"="&amp;$A11,Concentrado!$B$2:$B859, "=Aguascalientes")</f>
        <v>0.85499999999999998</v>
      </c>
      <c r="AR11" s="9">
        <f>SUMIFS(Concentrado!AS$2:AS859,Concentrado!$A$2:$A859,"="&amp;$A11,Concentrado!$B$2:$B859, "=Aguascalientes")</f>
        <v>0.879</v>
      </c>
      <c r="AS11" s="9">
        <f>SUMIFS(Concentrado!AT$2:AT859,Concentrado!$A$2:$A859,"="&amp;$A11,Concentrado!$B$2:$B859, "=Aguascalientes")</f>
        <v>5.6040000000000001</v>
      </c>
      <c r="AT11" s="9">
        <f>SUMIFS(Concentrado!AU$2:AU859,Concentrado!$A$2:$A859,"="&amp;$A11,Concentrado!$B$2:$B859, "=Aguascalientes")</f>
        <v>0.68400000000000005</v>
      </c>
      <c r="AU11" s="9">
        <f>SUMIFS(Concentrado!AV$2:AV859,Concentrado!$A$2:$A859,"="&amp;$A11,Concentrado!$B$2:$B859, "=Aguascalientes")</f>
        <v>3.0760000000000001</v>
      </c>
      <c r="AV11" s="9">
        <f>SUMIFS(Concentrado!AW$2:AW859,Concentrado!$A$2:$A859,"="&amp;$A11,Concentrado!$B$2:$B859, "=Aguascalientes")</f>
        <v>469.99200000000002</v>
      </c>
      <c r="AW11" s="9">
        <f>SUMIFS(Concentrado!AX$2:AX859,Concentrado!$A$2:$A859,"="&amp;$A11,Concentrado!$B$2:$B859, "=Aguascalientes")</f>
        <v>357.39800000000002</v>
      </c>
      <c r="AX11" s="9">
        <f>SUMIFS(Concentrado!AY$2:AY859,Concentrado!$A$2:$A859,"="&amp;$A11,Concentrado!$B$2:$B859, "=Aguascalientes")</f>
        <v>412.58499999999998</v>
      </c>
      <c r="AY11" s="9">
        <f>SUMIFS(Concentrado!AZ$2:AZ859,Concentrado!$A$2:$A859,"="&amp;$A11,Concentrado!$B$2:$B859, "=Aguascalientes")</f>
        <v>4.7</v>
      </c>
      <c r="AZ11" s="9">
        <f>SUMIFS(Concentrado!BA$2:BA859,Concentrado!$A$2:$A859,"="&amp;$A11,Concentrado!$B$2:$B859, "=Aguascalientes")</f>
        <v>3.5739999999999998</v>
      </c>
      <c r="BA11" s="9">
        <f>SUMIFS(Concentrado!BB$2:BB859,Concentrado!$A$2:$A859,"="&amp;$A11,Concentrado!$B$2:$B859, "=Aguascalientes")</f>
        <v>4.1260000000000003</v>
      </c>
      <c r="BB11" s="9">
        <f>SUMIFS(Concentrado!BC$2:BC859,Concentrado!$A$2:$A859,"="&amp;$A11,Concentrado!$B$2:$B859, "=Aguascalientes")</f>
        <v>6.9820000000000002</v>
      </c>
      <c r="BC11" s="9">
        <f>SUMIFS(Concentrado!BD$2:BD859,Concentrado!$A$2:$A859,"="&amp;$A11,Concentrado!$B$2:$B859, "=Aguascalientes")</f>
        <v>6.9820000000000002</v>
      </c>
      <c r="BD11" s="9">
        <f>SUMIFS(Concentrado!BE$2:BE859,Concentrado!$A$2:$A859,"="&amp;$A11,Concentrado!$B$2:$B859, "=Aguascalientes")</f>
        <v>16.282</v>
      </c>
      <c r="BE11" s="9">
        <f>SUMIFS(Concentrado!BF$2:BF859,Concentrado!$A$2:$A859,"="&amp;$A11,Concentrado!$B$2:$B859, "=Aguascalientes")</f>
        <v>18.460999999999999</v>
      </c>
      <c r="BF11" s="9">
        <f>SUMIFS(Concentrado!BG$2:BG859,Concentrado!$A$2:$A859,"="&amp;$A11,Concentrado!$B$2:$B859, "=Aguascalientes")</f>
        <v>15.257</v>
      </c>
      <c r="BG11" s="9">
        <f>SUMIFS(Concentrado!BH$2:BH859,Concentrado!$A$2:$A859,"="&amp;$A11,Concentrado!$B$2:$B859, "=Aguascalientes")</f>
        <v>5.7975436722862161</v>
      </c>
    </row>
    <row r="12" spans="1:59" x14ac:dyDescent="0.25">
      <c r="A12" s="4">
        <v>2008</v>
      </c>
      <c r="B12" s="9">
        <f>SUMIFS(Concentrado!C$2:C859,Concentrado!$A$2:$A859,"="&amp;$A12,Concentrado!$B$2:$B859, "=Aguascalientes")</f>
        <v>23.558</v>
      </c>
      <c r="C12" s="9">
        <f>SUMIFS(Concentrado!D$2:D859,Concentrado!$A$2:$A859,"="&amp;$A12,Concentrado!$B$2:$B859, "=Aguascalientes")</f>
        <v>5.1959999999999997</v>
      </c>
      <c r="D12" s="9">
        <f>SUMIFS(Concentrado!E$2:E859,Concentrado!$A$2:$A859,"="&amp;$A12,Concentrado!$B$2:$B859, "=Aguascalientes")</f>
        <v>14.21</v>
      </c>
      <c r="E12" s="9">
        <f>SUMIFS(Concentrado!F$2:F859,Concentrado!$A$2:$A859,"="&amp;$A12,Concentrado!$B$2:$B859, "=Aguascalientes")</f>
        <v>7.26</v>
      </c>
      <c r="F12" s="9">
        <f>SUMIFS(Concentrado!G$2:G859,Concentrado!$A$2:$A859,"="&amp;$A12,Concentrado!$B$2:$B859, "=Aguascalientes")</f>
        <v>23.855</v>
      </c>
      <c r="G12" s="9">
        <f>SUMIFS(Concentrado!H$2:H859,Concentrado!$A$2:$A859,"="&amp;$A12,Concentrado!$B$2:$B859, "=Aguascalientes")</f>
        <v>2.657</v>
      </c>
      <c r="H12" s="9">
        <f>SUMIFS(Concentrado!I$2:I859,Concentrado!$A$2:$A859,"="&amp;$A12,Concentrado!$B$2:$B859, "=Aguascalientes")</f>
        <v>3.1850000000000001</v>
      </c>
      <c r="I12" s="9">
        <f>SUMIFS(Concentrado!J$2:J859,Concentrado!$A$2:$A859,"="&amp;$A12,Concentrado!$B$2:$B859, "=Aguascalientes")</f>
        <v>2.9279999999999999</v>
      </c>
      <c r="J12" s="9">
        <f>SUMIFS(Concentrado!K$2:K859,Concentrado!$A$2:$A859,"="&amp;$A12,Concentrado!$B$2:$B859, "=Aguascalientes")</f>
        <v>8.8569999999999993</v>
      </c>
      <c r="K12" s="9">
        <f>SUMIFS(Concentrado!L$2:L859,Concentrado!$A$2:$A859,"="&amp;$A12,Concentrado!$B$2:$B859, "=Aguascalientes")</f>
        <v>6.8719999999999999</v>
      </c>
      <c r="L12" s="9">
        <f>SUMIFS(Concentrado!M$2:M859,Concentrado!$A$2:$A859,"="&amp;$A12,Concentrado!$B$2:$B859, "=Aguascalientes")</f>
        <v>7.8369999999999997</v>
      </c>
      <c r="M12" s="9">
        <f>SUMIFS(Concentrado!N$2:N859,Concentrado!$A$2:$A859,"="&amp;$A12,Concentrado!$B$2:$B859, "=Aguascalientes")</f>
        <v>51.593000000000004</v>
      </c>
      <c r="N12" s="9">
        <f>SUMIFS(Concentrado!O$2:O859,Concentrado!$A$2:$A859,"="&amp;$A12,Concentrado!$B$2:$B859, "=Aguascalientes")</f>
        <v>70.498000000000005</v>
      </c>
      <c r="O12" s="9">
        <f>SUMIFS(Concentrado!P$2:P859,Concentrado!$A$2:$A859,"="&amp;$A12,Concentrado!$B$2:$B859, "=Aguascalientes")</f>
        <v>20.280999999999999</v>
      </c>
      <c r="P12" s="9">
        <f>SUMIFS(Concentrado!Q$2:Q859,Concentrado!$A$2:$A859,"="&amp;$A12,Concentrado!$B$2:$B859, "=Aguascalientes")</f>
        <v>44.781999999999996</v>
      </c>
      <c r="Q12" s="9">
        <f>SUMIFS(Concentrado!R$2:R859,Concentrado!$A$2:$A859,"="&amp;$A12,Concentrado!$B$2:$B859, "=Aguascalientes")</f>
        <v>54.201999999999998</v>
      </c>
      <c r="R12" s="9">
        <f>SUMIFS(Concentrado!S$2:S859,Concentrado!$A$2:$A859,"="&amp;$A12,Concentrado!$B$2:$B859, "=Aguascalientes")</f>
        <v>61.009</v>
      </c>
      <c r="S12" s="9">
        <f>SUMIFS(Concentrado!T$2:T859,Concentrado!$A$2:$A859,"="&amp;$A12,Concentrado!$B$2:$B859, "=Aguascalientes")</f>
        <v>57.7</v>
      </c>
      <c r="T12" s="9">
        <f>SUMIFS(Concentrado!U$2:U859,Concentrado!$A$2:$A859,"="&amp;$A12,Concentrado!$B$2:$B859, "=Aguascalientes")</f>
        <v>17.536000000000001</v>
      </c>
      <c r="U12" s="9">
        <f>SUMIFS(Concentrado!V$2:V859,Concentrado!$A$2:$A859,"="&amp;$A12,Concentrado!$B$2:$B859, "=Aguascalientes")</f>
        <v>14.917</v>
      </c>
      <c r="V12" s="9">
        <f>SUMIFS(Concentrado!W$2:W859,Concentrado!$A$2:$A859,"="&amp;$A12,Concentrado!$B$2:$B859, "=Aguascalientes")</f>
        <v>16.190000000000001</v>
      </c>
      <c r="W12" s="9">
        <f>SUMIFS(Concentrado!X$2:X859,Concentrado!$A$2:$A859,"="&amp;$A12,Concentrado!$B$2:$B859, "=Aguascalientes")</f>
        <v>9.7420000000000009</v>
      </c>
      <c r="X12" s="9">
        <f>SUMIFS(Concentrado!Y$2:Y859,Concentrado!$A$2:$A859,"="&amp;$A12,Concentrado!$B$2:$B859, "=Aguascalientes")</f>
        <v>1.173</v>
      </c>
      <c r="Y12" s="9">
        <f>SUMIFS(Concentrado!Z$2:Z859,Concentrado!$A$2:$A859,"="&amp;$A12,Concentrado!$B$2:$B859, "=Aguascalientes")</f>
        <v>5.3390000000000004</v>
      </c>
      <c r="Z12" s="9">
        <f>SUMIFS(Concentrado!AA$2:AA859,Concentrado!$A$2:$A859,"="&amp;$A12,Concentrado!$B$2:$B859, "=Aguascalientes")</f>
        <v>50.128</v>
      </c>
      <c r="AA12" s="9">
        <f>SUMIFS(Concentrado!AB$2:AB859,Concentrado!$A$2:$A859,"="&amp;$A12,Concentrado!$B$2:$B859, "=Aguascalientes")</f>
        <v>35.533000000000001</v>
      </c>
      <c r="AB12" s="9">
        <f>SUMIFS(Concentrado!AC$2:AC859,Concentrado!$A$2:$A859,"="&amp;$A12,Concentrado!$B$2:$B859, "=Aguascalientes")</f>
        <v>42.628999999999998</v>
      </c>
      <c r="AC12" s="9">
        <f>SUMIFS(Concentrado!AD$2:AD859,Concentrado!$A$2:$A859,"="&amp;$A12,Concentrado!$B$2:$B859, "=Aguascalientes")</f>
        <v>356.03100000000001</v>
      </c>
      <c r="AD12" s="9">
        <f>SUMIFS(Concentrado!AE$2:AE859,Concentrado!$A$2:$A859,"="&amp;$A12,Concentrado!$B$2:$B859, "=Aguascalientes")</f>
        <v>315.77300000000002</v>
      </c>
      <c r="AE12" s="9">
        <f>SUMIFS(Concentrado!AF$2:AF859,Concentrado!$A$2:$A859,"="&amp;$A12,Concentrado!$B$2:$B859, "=Aguascalientes")</f>
        <v>335.51799999999997</v>
      </c>
      <c r="AF12" s="9">
        <f>SUMIFS(Concentrado!AG$2:AG859,Concentrado!$A$2:$A859,"="&amp;$A12,Concentrado!$B$2:$B859, "=Aguascalientes")</f>
        <v>9.3879999999999999</v>
      </c>
      <c r="AG12" s="9">
        <f>SUMIFS(Concentrado!AH$2:AH859,Concentrado!$A$2:$A859,"="&amp;$A12,Concentrado!$B$2:$B859, "=Aguascalientes")</f>
        <v>5.4723055735432302</v>
      </c>
      <c r="AH12" s="9">
        <f>SUMIFS(Concentrado!AI$2:AI859,Concentrado!$A$2:$A859,"="&amp;$A12,Concentrado!$B$2:$B859, "=Aguascalientes")</f>
        <v>0.88001830438073103</v>
      </c>
      <c r="AI12" s="9">
        <f>SUMIFS(Concentrado!AJ$2:AJ859,Concentrado!$A$2:$A859,"="&amp;$A12,Concentrado!$B$2:$B859, "=Aguascalientes")</f>
        <v>3.1351191569216699</v>
      </c>
      <c r="AJ12" s="9">
        <f>SUMIFS(Concentrado!AK$2:AK859,Concentrado!$A$2:$A859,"="&amp;$A12,Concentrado!$B$2:$B859, "=Aguascalientes")</f>
        <v>6.0220000000000002</v>
      </c>
      <c r="AK12" s="9">
        <f>SUMIFS(Concentrado!AL$2:AL859,Concentrado!$A$2:$A859,"="&amp;$A12,Concentrado!$B$2:$B859, "=Aguascalientes")</f>
        <v>1.341</v>
      </c>
      <c r="AL12" s="9">
        <f>SUMIFS(Concentrado!AM$2:AM859,Concentrado!$A$2:$A859,"="&amp;$A12,Concentrado!$B$2:$B859, "=Aguascalientes")</f>
        <v>3.617</v>
      </c>
      <c r="AM12" s="9">
        <f>SUMIFS(Concentrado!AN$2:AN859,Concentrado!$A$2:$A859,"="&amp;$A12,Concentrado!$B$2:$B859, "=Aguascalientes")</f>
        <v>45.877000000000002</v>
      </c>
      <c r="AN12" s="9">
        <f>SUMIFS(Concentrado!AO$2:AO859,Concentrado!$A$2:$A859,"="&amp;$A12,Concentrado!$B$2:$B859, "=Aguascalientes")</f>
        <v>39.722999999999999</v>
      </c>
      <c r="AO12" s="9">
        <f>SUMIFS(Concentrado!AP$2:AP859,Concentrado!$A$2:$A859,"="&amp;$A12,Concentrado!$B$2:$B859, "=Aguascalientes")</f>
        <v>42.801000000000002</v>
      </c>
      <c r="AP12" s="9">
        <f>SUMIFS(Concentrado!AQ$2:AQ859,Concentrado!$A$2:$A859,"="&amp;$A12,Concentrado!$B$2:$B859, "=Aguascalientes")</f>
        <v>1.0629999999999999</v>
      </c>
      <c r="AQ12" s="9">
        <f>SUMIFS(Concentrado!AR$2:AR859,Concentrado!$A$2:$A859,"="&amp;$A12,Concentrado!$B$2:$B859, "=Aguascalientes")</f>
        <v>0.67</v>
      </c>
      <c r="AR12" s="9">
        <f>SUMIFS(Concentrado!AS$2:AS859,Concentrado!$A$2:$A859,"="&amp;$A12,Concentrado!$B$2:$B859, "=Aguascalientes")</f>
        <v>0.86099999999999999</v>
      </c>
      <c r="AS12" s="9">
        <f>SUMIFS(Concentrado!AT$2:AT859,Concentrado!$A$2:$A859,"="&amp;$A12,Concentrado!$B$2:$B859, "=Aguascalientes")</f>
        <v>2.8340000000000001</v>
      </c>
      <c r="AT12" s="9">
        <f>SUMIFS(Concentrado!AU$2:AU859,Concentrado!$A$2:$A859,"="&amp;$A12,Concentrado!$B$2:$B859, "=Aguascalientes")</f>
        <v>0.67</v>
      </c>
      <c r="AU12" s="9">
        <f>SUMIFS(Concentrado!AV$2:AV859,Concentrado!$A$2:$A859,"="&amp;$A12,Concentrado!$B$2:$B859, "=Aguascalientes")</f>
        <v>1.722</v>
      </c>
      <c r="AV12" s="9">
        <f>SUMIFS(Concentrado!AW$2:AW859,Concentrado!$A$2:$A859,"="&amp;$A12,Concentrado!$B$2:$B859, "=Aguascalientes")</f>
        <v>476.303</v>
      </c>
      <c r="AW12" s="9">
        <f>SUMIFS(Concentrado!AX$2:AX859,Concentrado!$A$2:$A859,"="&amp;$A12,Concentrado!$B$2:$B859, "=Aguascalientes")</f>
        <v>378.96100000000001</v>
      </c>
      <c r="AX12" s="9">
        <f>SUMIFS(Concentrado!AY$2:AY859,Concentrado!$A$2:$A859,"="&amp;$A12,Concentrado!$B$2:$B859, "=Aguascalientes")</f>
        <v>426.71800000000002</v>
      </c>
      <c r="AY12" s="9">
        <f>SUMIFS(Concentrado!AZ$2:AZ859,Concentrado!$A$2:$A859,"="&amp;$A12,Concentrado!$B$2:$B859, "=Aguascalientes")</f>
        <v>4.7629999999999999</v>
      </c>
      <c r="AZ12" s="9">
        <f>SUMIFS(Concentrado!BA$2:BA859,Concentrado!$A$2:$A859,"="&amp;$A12,Concentrado!$B$2:$B859, "=Aguascalientes")</f>
        <v>3.79</v>
      </c>
      <c r="BA12" s="9">
        <f>SUMIFS(Concentrado!BB$2:BB859,Concentrado!$A$2:$A859,"="&amp;$A12,Concentrado!$B$2:$B859, "=Aguascalientes")</f>
        <v>4.2670000000000003</v>
      </c>
      <c r="BB12" s="9">
        <f>SUMIFS(Concentrado!BC$2:BC859,Concentrado!$A$2:$A859,"="&amp;$A12,Concentrado!$B$2:$B859, "=Aguascalientes")</f>
        <v>18.542000000000002</v>
      </c>
      <c r="BC12" s="9">
        <f>SUMIFS(Concentrado!BD$2:BD859,Concentrado!$A$2:$A859,"="&amp;$A12,Concentrado!$B$2:$B859, "=Aguascalientes")</f>
        <v>10.044</v>
      </c>
      <c r="BD12" s="9">
        <f>SUMIFS(Concentrado!BE$2:BE859,Concentrado!$A$2:$A859,"="&amp;$A12,Concentrado!$B$2:$B859, "=Aguascalientes")</f>
        <v>15.526999999999999</v>
      </c>
      <c r="BE12" s="9">
        <f>SUMIFS(Concentrado!BF$2:BF859,Concentrado!$A$2:$A859,"="&amp;$A12,Concentrado!$B$2:$B859, "=Aguascalientes")</f>
        <v>17.571999999999999</v>
      </c>
      <c r="BF12" s="9">
        <f>SUMIFS(Concentrado!BG$2:BG859,Concentrado!$A$2:$A859,"="&amp;$A12,Concentrado!$B$2:$B859, "=Aguascalientes")</f>
        <v>34.011000000000003</v>
      </c>
      <c r="BG12" s="9">
        <f>SUMIFS(Concentrado!BH$2:BH859,Concentrado!$A$2:$A859,"="&amp;$A12,Concentrado!$B$2:$B859, "=Aguascalientes")</f>
        <v>7.5957977477137026</v>
      </c>
    </row>
    <row r="13" spans="1:59" x14ac:dyDescent="0.25">
      <c r="A13" s="4">
        <v>2009</v>
      </c>
      <c r="B13" s="9">
        <f>SUMIFS(Concentrado!C$2:C859,Concentrado!$A$2:$A859,"="&amp;$A13,Concentrado!$B$2:$B859, "=Aguascalientes")</f>
        <v>13.005000000000001</v>
      </c>
      <c r="C13" s="9">
        <f>SUMIFS(Concentrado!D$2:D859,Concentrado!$A$2:$A859,"="&amp;$A13,Concentrado!$B$2:$B859, "=Aguascalientes")</f>
        <v>5.0949999999999998</v>
      </c>
      <c r="D13" s="9">
        <f>SUMIFS(Concentrado!E$2:E859,Concentrado!$A$2:$A859,"="&amp;$A13,Concentrado!$B$2:$B859, "=Aguascalientes")</f>
        <v>8.9440000000000008</v>
      </c>
      <c r="E13" s="9">
        <f>SUMIFS(Concentrado!F$2:F859,Concentrado!$A$2:$A859,"="&amp;$A13,Concentrado!$B$2:$B859, "=Aguascalientes")</f>
        <v>10.738</v>
      </c>
      <c r="F13" s="9">
        <f>SUMIFS(Concentrado!G$2:G859,Concentrado!$A$2:$A859,"="&amp;$A13,Concentrado!$B$2:$B859, "=Aguascalientes")</f>
        <v>16.777999999999999</v>
      </c>
      <c r="G13" s="9">
        <f>SUMIFS(Concentrado!H$2:H859,Concentrado!$A$2:$A859,"="&amp;$A13,Concentrado!$B$2:$B859, "=Aguascalientes")</f>
        <v>2.948</v>
      </c>
      <c r="H13" s="9">
        <f>SUMIFS(Concentrado!I$2:I859,Concentrado!$A$2:$A859,"="&amp;$A13,Concentrado!$B$2:$B859, "=Aguascalientes")</f>
        <v>3.452</v>
      </c>
      <c r="I13" s="9">
        <f>SUMIFS(Concentrado!J$2:J859,Concentrado!$A$2:$A859,"="&amp;$A13,Concentrado!$B$2:$B859, "=Aguascalientes")</f>
        <v>3.206</v>
      </c>
      <c r="J13" s="9">
        <f>SUMIFS(Concentrado!K$2:K859,Concentrado!$A$2:$A859,"="&amp;$A13,Concentrado!$B$2:$B859, "=Aguascalientes")</f>
        <v>10.75</v>
      </c>
      <c r="K13" s="9">
        <f>SUMIFS(Concentrado!L$2:L859,Concentrado!$A$2:$A859,"="&amp;$A13,Concentrado!$B$2:$B859, "=Aguascalientes")</f>
        <v>5.4240000000000004</v>
      </c>
      <c r="L13" s="9">
        <f>SUMIFS(Concentrado!M$2:M859,Concentrado!$A$2:$A859,"="&amp;$A13,Concentrado!$B$2:$B859, "=Aguascalientes")</f>
        <v>8.016</v>
      </c>
      <c r="M13" s="9">
        <f>SUMIFS(Concentrado!N$2:N859,Concentrado!$A$2:$A859,"="&amp;$A13,Concentrado!$B$2:$B859, "=Aguascalientes")</f>
        <v>59.731999999999999</v>
      </c>
      <c r="N13" s="9">
        <f>SUMIFS(Concentrado!O$2:O859,Concentrado!$A$2:$A859,"="&amp;$A13,Concentrado!$B$2:$B859, "=Aguascalientes")</f>
        <v>68.317999999999998</v>
      </c>
      <c r="O13" s="9">
        <f>SUMIFS(Concentrado!P$2:P859,Concentrado!$A$2:$A859,"="&amp;$A13,Concentrado!$B$2:$B859, "=Aguascalientes")</f>
        <v>23.173999999999999</v>
      </c>
      <c r="P13" s="9">
        <f>SUMIFS(Concentrado!Q$2:Q859,Concentrado!$A$2:$A859,"="&amp;$A13,Concentrado!$B$2:$B859, "=Aguascalientes")</f>
        <v>45.225999999999999</v>
      </c>
      <c r="Q13" s="9">
        <f>SUMIFS(Concentrado!R$2:R859,Concentrado!$A$2:$A859,"="&amp;$A13,Concentrado!$B$2:$B859, "=Aguascalientes")</f>
        <v>54.966000000000001</v>
      </c>
      <c r="R13" s="9">
        <f>SUMIFS(Concentrado!S$2:S859,Concentrado!$A$2:$A859,"="&amp;$A13,Concentrado!$B$2:$B859, "=Aguascalientes")</f>
        <v>63.771000000000001</v>
      </c>
      <c r="S13" s="9">
        <f>SUMIFS(Concentrado!T$2:T859,Concentrado!$A$2:$A859,"="&amp;$A13,Concentrado!$B$2:$B859, "=Aguascalientes")</f>
        <v>59.485999999999997</v>
      </c>
      <c r="T13" s="9">
        <f>SUMIFS(Concentrado!U$2:U859,Concentrado!$A$2:$A859,"="&amp;$A13,Concentrado!$B$2:$B859, "=Aguascalientes")</f>
        <v>11.097</v>
      </c>
      <c r="U13" s="9">
        <f>SUMIFS(Concentrado!V$2:V859,Concentrado!$A$2:$A859,"="&amp;$A13,Concentrado!$B$2:$B859, "=Aguascalientes")</f>
        <v>16.106999999999999</v>
      </c>
      <c r="V13" s="9">
        <f>SUMIFS(Concentrado!W$2:W859,Concentrado!$A$2:$A859,"="&amp;$A13,Concentrado!$B$2:$B859, "=Aguascalientes")</f>
        <v>13.669</v>
      </c>
      <c r="W13" s="9">
        <f>SUMIFS(Concentrado!X$2:X859,Concentrado!$A$2:$A859,"="&amp;$A13,Concentrado!$B$2:$B859, "=Aguascalientes")</f>
        <v>9.8840000000000003</v>
      </c>
      <c r="X13" s="9">
        <f>SUMIFS(Concentrado!Y$2:Y859,Concentrado!$A$2:$A859,"="&amp;$A13,Concentrado!$B$2:$B859, "=Aguascalientes")</f>
        <v>1.8080000000000001</v>
      </c>
      <c r="Y13" s="9">
        <f>SUMIFS(Concentrado!Z$2:Z859,Concentrado!$A$2:$A859,"="&amp;$A13,Concentrado!$B$2:$B859, "=Aguascalientes")</f>
        <v>5.7380000000000004</v>
      </c>
      <c r="Z13" s="9">
        <f>SUMIFS(Concentrado!AA$2:AA859,Concentrado!$A$2:$A859,"="&amp;$A13,Concentrado!$B$2:$B859, "=Aguascalientes")</f>
        <v>52.365000000000002</v>
      </c>
      <c r="AA13" s="9">
        <f>SUMIFS(Concentrado!AB$2:AB859,Concentrado!$A$2:$A859,"="&amp;$A13,Concentrado!$B$2:$B859, "=Aguascalientes")</f>
        <v>32.707000000000001</v>
      </c>
      <c r="AB13" s="9">
        <f>SUMIFS(Concentrado!AC$2:AC859,Concentrado!$A$2:$A859,"="&amp;$A13,Concentrado!$B$2:$B859, "=Aguascalientes")</f>
        <v>42.273000000000003</v>
      </c>
      <c r="AC13" s="9">
        <f>SUMIFS(Concentrado!AD$2:AD859,Concentrado!$A$2:$A859,"="&amp;$A13,Concentrado!$B$2:$B859, "=Aguascalientes")</f>
        <v>346.44299999999998</v>
      </c>
      <c r="AD13" s="9">
        <f>SUMIFS(Concentrado!AE$2:AE859,Concentrado!$A$2:$A859,"="&amp;$A13,Concentrado!$B$2:$B859, "=Aguascalientes")</f>
        <v>308.00599999999997</v>
      </c>
      <c r="AE13" s="9">
        <f>SUMIFS(Concentrado!AF$2:AF859,Concentrado!$A$2:$A859,"="&amp;$A13,Concentrado!$B$2:$B859, "=Aguascalientes")</f>
        <v>326.79500000000002</v>
      </c>
      <c r="AF13" s="9">
        <f>SUMIFS(Concentrado!AG$2:AG859,Concentrado!$A$2:$A859,"="&amp;$A13,Concentrado!$B$2:$B859, "=Aguascalientes")</f>
        <v>11.097</v>
      </c>
      <c r="AG13" s="9">
        <f>SUMIFS(Concentrado!AH$2:AH859,Concentrado!$A$2:$A859,"="&amp;$A13,Concentrado!$B$2:$B859, "=Aguascalientes")</f>
        <v>6.6832411046060898</v>
      </c>
      <c r="AH13" s="9">
        <f>SUMIFS(Concentrado!AI$2:AI859,Concentrado!$A$2:$A859,"="&amp;$A13,Concentrado!$B$2:$B859, "=Aguascalientes")</f>
        <v>0.865748396201096</v>
      </c>
      <c r="AI13" s="9">
        <f>SUMIFS(Concentrado!AJ$2:AJ859,Concentrado!$A$2:$A859,"="&amp;$A13,Concentrado!$B$2:$B859, "=Aguascalientes")</f>
        <v>3.7325230099065601</v>
      </c>
      <c r="AJ13" s="9">
        <f>SUMIFS(Concentrado!AK$2:AK859,Concentrado!$A$2:$A859,"="&amp;$A13,Concentrado!$B$2:$B859, "=Aguascalientes")</f>
        <v>8.843</v>
      </c>
      <c r="AK13" s="9">
        <f>SUMIFS(Concentrado!AL$2:AL859,Concentrado!$A$2:$A859,"="&amp;$A13,Concentrado!$B$2:$B859, "=Aguascalientes")</f>
        <v>1.8080000000000001</v>
      </c>
      <c r="AL13" s="9">
        <f>SUMIFS(Concentrado!AM$2:AM859,Concentrado!$A$2:$A859,"="&amp;$A13,Concentrado!$B$2:$B859, "=Aguascalientes")</f>
        <v>5.2309999999999999</v>
      </c>
      <c r="AM13" s="9">
        <f>SUMIFS(Concentrado!AN$2:AN859,Concentrado!$A$2:$A859,"="&amp;$A13,Concentrado!$B$2:$B859, "=Aguascalientes")</f>
        <v>48.03</v>
      </c>
      <c r="AN13" s="9">
        <f>SUMIFS(Concentrado!AO$2:AO859,Concentrado!$A$2:$A859,"="&amp;$A13,Concentrado!$B$2:$B859, "=Aguascalientes")</f>
        <v>42.24</v>
      </c>
      <c r="AO13" s="9">
        <f>SUMIFS(Concentrado!AP$2:AP859,Concentrado!$A$2:$A859,"="&amp;$A13,Concentrado!$B$2:$B859, "=Aguascalientes")</f>
        <v>45.058</v>
      </c>
      <c r="AP13" s="9">
        <f>SUMIFS(Concentrado!AQ$2:AQ859,Concentrado!$A$2:$A859,"="&amp;$A13,Concentrado!$B$2:$B859, "=Aguascalientes")</f>
        <v>1.907</v>
      </c>
      <c r="AQ13" s="9">
        <f>SUMIFS(Concentrado!AR$2:AR859,Concentrado!$A$2:$A859,"="&amp;$A13,Concentrado!$B$2:$B859, "=Aguascalientes")</f>
        <v>0.49299999999999999</v>
      </c>
      <c r="AR13" s="9">
        <f>SUMIFS(Concentrado!AS$2:AS859,Concentrado!$A$2:$A859,"="&amp;$A13,Concentrado!$B$2:$B859, "=Aguascalientes")</f>
        <v>1.181</v>
      </c>
      <c r="AS13" s="9">
        <f>SUMIFS(Concentrado!AT$2:AT859,Concentrado!$A$2:$A859,"="&amp;$A13,Concentrado!$B$2:$B859, "=Aguascalientes")</f>
        <v>3.988</v>
      </c>
      <c r="AT13" s="9">
        <f>SUMIFS(Concentrado!AU$2:AU859,Concentrado!$A$2:$A859,"="&amp;$A13,Concentrado!$B$2:$B859, "=Aguascalientes")</f>
        <v>0.49299999999999999</v>
      </c>
      <c r="AU13" s="9">
        <f>SUMIFS(Concentrado!AV$2:AV859,Concentrado!$A$2:$A859,"="&amp;$A13,Concentrado!$B$2:$B859, "=Aguascalientes")</f>
        <v>2.194</v>
      </c>
      <c r="AV13" s="9">
        <f>SUMIFS(Concentrado!AW$2:AW859,Concentrado!$A$2:$A859,"="&amp;$A13,Concentrado!$B$2:$B859, "=Aguascalientes")</f>
        <v>465.565</v>
      </c>
      <c r="AW13" s="9">
        <f>SUMIFS(Concentrado!AX$2:AX859,Concentrado!$A$2:$A859,"="&amp;$A13,Concentrado!$B$2:$B859, "=Aguascalientes")</f>
        <v>378.02199999999999</v>
      </c>
      <c r="AX13" s="9">
        <f>SUMIFS(Concentrado!AY$2:AY859,Concentrado!$A$2:$A859,"="&amp;$A13,Concentrado!$B$2:$B859, "=Aguascalientes")</f>
        <v>420.791</v>
      </c>
      <c r="AY13" s="9">
        <f>SUMIFS(Concentrado!AZ$2:AZ859,Concentrado!$A$2:$A859,"="&amp;$A13,Concentrado!$B$2:$B859, "=Aguascalientes")</f>
        <v>4.6559999999999997</v>
      </c>
      <c r="AZ13" s="9">
        <f>SUMIFS(Concentrado!BA$2:BA859,Concentrado!$A$2:$A859,"="&amp;$A13,Concentrado!$B$2:$B859, "=Aguascalientes")</f>
        <v>3.78</v>
      </c>
      <c r="BA13" s="9">
        <f>SUMIFS(Concentrado!BB$2:BB859,Concentrado!$A$2:$A859,"="&amp;$A13,Concentrado!$B$2:$B859, "=Aguascalientes")</f>
        <v>4.2080000000000002</v>
      </c>
      <c r="BB13" s="9">
        <f>SUMIFS(Concentrado!BC$2:BC859,Concentrado!$A$2:$A859,"="&amp;$A13,Concentrado!$B$2:$B859, "=Aguascalientes")</f>
        <v>9.2129999999999992</v>
      </c>
      <c r="BC13" s="9">
        <f>SUMIFS(Concentrado!BD$2:BD859,Concentrado!$A$2:$A859,"="&amp;$A13,Concentrado!$B$2:$B859, "=Aguascalientes")</f>
        <v>3.839</v>
      </c>
      <c r="BD13" s="9">
        <f>SUMIFS(Concentrado!BE$2:BE859,Concentrado!$A$2:$A859,"="&amp;$A13,Concentrado!$B$2:$B859, "=Aguascalientes")</f>
        <v>14.789</v>
      </c>
      <c r="BE13" s="9">
        <f>SUMIFS(Concentrado!BF$2:BF859,Concentrado!$A$2:$A859,"="&amp;$A13,Concentrado!$B$2:$B859, "=Aguascalientes")</f>
        <v>16.331</v>
      </c>
      <c r="BF13" s="9">
        <f>SUMIFS(Concentrado!BG$2:BG859,Concentrado!$A$2:$A859,"="&amp;$A13,Concentrado!$B$2:$B859, "=Aguascalientes")</f>
        <v>48.805999999999997</v>
      </c>
      <c r="BG13" s="9">
        <f>SUMIFS(Concentrado!BH$2:BH859,Concentrado!$A$2:$A859,"="&amp;$A13,Concentrado!$B$2:$B859, "=Aguascalientes")</f>
        <v>5.856735245532362</v>
      </c>
    </row>
    <row r="14" spans="1:59" x14ac:dyDescent="0.25">
      <c r="A14" s="4">
        <v>2010</v>
      </c>
      <c r="B14" s="9">
        <f>SUMIFS(Concentrado!C$2:C859,Concentrado!$A$2:$A859,"="&amp;$A14,Concentrado!$B$2:$B859, "=Aguascalientes")</f>
        <v>20.853000000000002</v>
      </c>
      <c r="C14" s="9">
        <f>SUMIFS(Concentrado!D$2:D859,Concentrado!$A$2:$A859,"="&amp;$A14,Concentrado!$B$2:$B859, "=Aguascalientes")</f>
        <v>5.6390000000000002</v>
      </c>
      <c r="D14" s="9">
        <f>SUMIFS(Concentrado!E$2:E859,Concentrado!$A$2:$A859,"="&amp;$A14,Concentrado!$B$2:$B859, "=Aguascalientes")</f>
        <v>13.052</v>
      </c>
      <c r="E14" s="9">
        <f>SUMIFS(Concentrado!F$2:F859,Concentrado!$A$2:$A859,"="&amp;$A14,Concentrado!$B$2:$B859, "=Aguascalientes")</f>
        <v>13.035</v>
      </c>
      <c r="F14" s="9">
        <f>SUMIFS(Concentrado!G$2:G859,Concentrado!$A$2:$A859,"="&amp;$A14,Concentrado!$B$2:$B859, "=Aguascalientes")</f>
        <v>14.664</v>
      </c>
      <c r="G14" s="9">
        <f>SUMIFS(Concentrado!H$2:H859,Concentrado!$A$2:$A859,"="&amp;$A14,Concentrado!$B$2:$B859, "=Aguascalientes")</f>
        <v>3.391</v>
      </c>
      <c r="H14" s="9">
        <f>SUMIFS(Concentrado!I$2:I859,Concentrado!$A$2:$A859,"="&amp;$A14,Concentrado!$B$2:$B859, "=Aguascalientes")</f>
        <v>3.7050000000000001</v>
      </c>
      <c r="I14" s="9">
        <f>SUMIFS(Concentrado!J$2:J859,Concentrado!$A$2:$A859,"="&amp;$A14,Concentrado!$B$2:$B859, "=Aguascalientes")</f>
        <v>3.552</v>
      </c>
      <c r="J14" s="9">
        <f>SUMIFS(Concentrado!K$2:K859,Concentrado!$A$2:$A859,"="&amp;$A14,Concentrado!$B$2:$B859, "=Aguascalientes")</f>
        <v>7.7990000000000004</v>
      </c>
      <c r="K14" s="9">
        <f>SUMIFS(Concentrado!L$2:L859,Concentrado!$A$2:$A859,"="&amp;$A14,Concentrado!$B$2:$B859, "=Aguascalientes")</f>
        <v>5.8</v>
      </c>
      <c r="L14" s="9">
        <f>SUMIFS(Concentrado!M$2:M859,Concentrado!$A$2:$A859,"="&amp;$A14,Concentrado!$B$2:$B859, "=Aguascalientes")</f>
        <v>6.8559999999999999</v>
      </c>
      <c r="M14" s="9">
        <f>SUMIFS(Concentrado!N$2:N859,Concentrado!$A$2:$A859,"="&amp;$A14,Concentrado!$B$2:$B859, "=Aguascalientes")</f>
        <v>40.279000000000003</v>
      </c>
      <c r="N14" s="9">
        <f>SUMIFS(Concentrado!O$2:O859,Concentrado!$A$2:$A859,"="&amp;$A14,Concentrado!$B$2:$B859, "=Aguascalientes")</f>
        <v>72.900999999999996</v>
      </c>
      <c r="O14" s="9">
        <f>SUMIFS(Concentrado!P$2:P859,Concentrado!$A$2:$A859,"="&amp;$A14,Concentrado!$B$2:$B859, "=Aguascalientes")</f>
        <v>21.588000000000001</v>
      </c>
      <c r="P14" s="9">
        <f>SUMIFS(Concentrado!Q$2:Q859,Concentrado!$A$2:$A859,"="&amp;$A14,Concentrado!$B$2:$B859, "=Aguascalientes")</f>
        <v>46.59</v>
      </c>
      <c r="Q14" s="9">
        <f>SUMIFS(Concentrado!R$2:R859,Concentrado!$A$2:$A859,"="&amp;$A14,Concentrado!$B$2:$B859, "=Aguascalientes")</f>
        <v>53.912999999999997</v>
      </c>
      <c r="R14" s="9">
        <f>SUMIFS(Concentrado!S$2:S859,Concentrado!$A$2:$A859,"="&amp;$A14,Concentrado!$B$2:$B859, "=Aguascalientes")</f>
        <v>60.898000000000003</v>
      </c>
      <c r="S14" s="9">
        <f>SUMIFS(Concentrado!T$2:T859,Concentrado!$A$2:$A859,"="&amp;$A14,Concentrado!$B$2:$B859, "=Aguascalientes")</f>
        <v>57.494</v>
      </c>
      <c r="T14" s="9">
        <f>SUMIFS(Concentrado!U$2:U859,Concentrado!$A$2:$A859,"="&amp;$A14,Concentrado!$B$2:$B859, "=Aguascalientes")</f>
        <v>13.393000000000001</v>
      </c>
      <c r="U14" s="9">
        <f>SUMIFS(Concentrado!V$2:V859,Concentrado!$A$2:$A859,"="&amp;$A14,Concentrado!$B$2:$B859, "=Aguascalientes")</f>
        <v>17.722000000000001</v>
      </c>
      <c r="V14" s="9">
        <f>SUMIFS(Concentrado!W$2:W859,Concentrado!$A$2:$A859,"="&amp;$A14,Concentrado!$B$2:$B859, "=Aguascalientes")</f>
        <v>15.695</v>
      </c>
      <c r="W14" s="9">
        <f>SUMIFS(Concentrado!X$2:X859,Concentrado!$A$2:$A859,"="&amp;$A14,Concentrado!$B$2:$B859, "=Aguascalientes")</f>
        <v>12.885</v>
      </c>
      <c r="X14" s="9">
        <f>SUMIFS(Concentrado!Y$2:Y859,Concentrado!$A$2:$A859,"="&amp;$A14,Concentrado!$B$2:$B859, "=Aguascalientes")</f>
        <v>1.2889999999999999</v>
      </c>
      <c r="Y14" s="9">
        <f>SUMIFS(Concentrado!Z$2:Z859,Concentrado!$A$2:$A859,"="&amp;$A14,Concentrado!$B$2:$B859, "=Aguascalientes")</f>
        <v>6.9390000000000001</v>
      </c>
      <c r="Z14" s="9">
        <f>SUMIFS(Concentrado!AA$2:AA859,Concentrado!$A$2:$A859,"="&amp;$A14,Concentrado!$B$2:$B859, "=Aguascalientes")</f>
        <v>42.554000000000002</v>
      </c>
      <c r="AA14" s="9">
        <f>SUMIFS(Concentrado!AB$2:AB859,Concentrado!$A$2:$A859,"="&amp;$A14,Concentrado!$B$2:$B859, "=Aguascalientes")</f>
        <v>37.698999999999998</v>
      </c>
      <c r="AB14" s="9">
        <f>SUMIFS(Concentrado!AC$2:AC859,Concentrado!$A$2:$A859,"="&amp;$A14,Concentrado!$B$2:$B859, "=Aguascalientes")</f>
        <v>40.064</v>
      </c>
      <c r="AC14" s="9">
        <f>SUMIFS(Concentrado!AD$2:AD859,Concentrado!$A$2:$A859,"="&amp;$A14,Concentrado!$B$2:$B859, "=Aguascalientes")</f>
        <v>333.81799999999998</v>
      </c>
      <c r="AD14" s="9">
        <f>SUMIFS(Concentrado!AE$2:AE859,Concentrado!$A$2:$A859,"="&amp;$A14,Concentrado!$B$2:$B859, "=Aguascalientes")</f>
        <v>326.56</v>
      </c>
      <c r="AE14" s="9">
        <f>SUMIFS(Concentrado!AF$2:AF859,Concentrado!$A$2:$A859,"="&amp;$A14,Concentrado!$B$2:$B859, "=Aguascalientes")</f>
        <v>330.50900000000001</v>
      </c>
      <c r="AF14" s="9">
        <f>SUMIFS(Concentrado!AG$2:AG859,Concentrado!$A$2:$A859,"="&amp;$A14,Concentrado!$B$2:$B859, "=Aguascalientes")</f>
        <v>7.6289999999999996</v>
      </c>
      <c r="AG14" s="9">
        <f>SUMIFS(Concentrado!AH$2:AH859,Concentrado!$A$2:$A859,"="&amp;$A14,Concentrado!$B$2:$B859, "=Aguascalientes")</f>
        <v>9.1165617538528299</v>
      </c>
      <c r="AH14" s="9">
        <f>SUMIFS(Concentrado!AI$2:AI859,Concentrado!$A$2:$A859,"="&amp;$A14,Concentrado!$B$2:$B859, "=Aguascalientes")</f>
        <v>2.1267726650162899</v>
      </c>
      <c r="AI14" s="9">
        <f>SUMIFS(Concentrado!AJ$2:AJ859,Concentrado!$A$2:$A859,"="&amp;$A14,Concentrado!$B$2:$B859, "=Aguascalientes")</f>
        <v>5.5860160533507504</v>
      </c>
      <c r="AJ14" s="9">
        <f>SUMIFS(Concentrado!AK$2:AK859,Concentrado!$A$2:$A859,"="&amp;$A14,Concentrado!$B$2:$B859, "=Aguascalientes")</f>
        <v>6.9509999999999996</v>
      </c>
      <c r="AK14" s="9">
        <f>SUMIFS(Concentrado!AL$2:AL859,Concentrado!$A$2:$A859,"="&amp;$A14,Concentrado!$B$2:$B859, "=Aguascalientes")</f>
        <v>1.45</v>
      </c>
      <c r="AL14" s="9">
        <f>SUMIFS(Concentrado!AM$2:AM859,Concentrado!$A$2:$A859,"="&amp;$A14,Concentrado!$B$2:$B859, "=Aguascalientes")</f>
        <v>4.13</v>
      </c>
      <c r="AM14" s="9">
        <f>SUMIFS(Concentrado!AN$2:AN859,Concentrado!$A$2:$A859,"="&amp;$A14,Concentrado!$B$2:$B859, "=Aguascalientes")</f>
        <v>49.505000000000003</v>
      </c>
      <c r="AN14" s="9">
        <f>SUMIFS(Concentrado!AO$2:AO859,Concentrado!$A$2:$A859,"="&amp;$A14,Concentrado!$B$2:$B859, "=Aguascalientes")</f>
        <v>41.404000000000003</v>
      </c>
      <c r="AO14" s="9">
        <f>SUMIFS(Concentrado!AP$2:AP859,Concentrado!$A$2:$A859,"="&amp;$A14,Concentrado!$B$2:$B859, "=Aguascalientes")</f>
        <v>45.350999999999999</v>
      </c>
      <c r="AP14" s="9">
        <f>SUMIFS(Concentrado!AQ$2:AQ859,Concentrado!$A$2:$A859,"="&amp;$A14,Concentrado!$B$2:$B859, "=Aguascalientes")</f>
        <v>1.3560000000000001</v>
      </c>
      <c r="AQ14" s="9">
        <f>SUMIFS(Concentrado!AR$2:AR859,Concentrado!$A$2:$A859,"="&amp;$A14,Concentrado!$B$2:$B859, "=Aguascalientes")</f>
        <v>1.1279999999999999</v>
      </c>
      <c r="AR14" s="9">
        <f>SUMIFS(Concentrado!AS$2:AS859,Concentrado!$A$2:$A859,"="&amp;$A14,Concentrado!$B$2:$B859, "=Aguascalientes")</f>
        <v>1.2390000000000001</v>
      </c>
      <c r="AS14" s="9">
        <f>SUMIFS(Concentrado!AT$2:AT859,Concentrado!$A$2:$A859,"="&amp;$A14,Concentrado!$B$2:$B859, "=Aguascalientes")</f>
        <v>3.2210000000000001</v>
      </c>
      <c r="AT14" s="9">
        <f>SUMIFS(Concentrado!AU$2:AU859,Concentrado!$A$2:$A859,"="&amp;$A14,Concentrado!$B$2:$B859, "=Aguascalientes")</f>
        <v>0.48299999999999998</v>
      </c>
      <c r="AU14" s="9">
        <f>SUMIFS(Concentrado!AV$2:AV859,Concentrado!$A$2:$A859,"="&amp;$A14,Concentrado!$B$2:$B859, "=Aguascalientes")</f>
        <v>1.8169999999999999</v>
      </c>
      <c r="AV14" s="9">
        <f>SUMIFS(Concentrado!AW$2:AW859,Concentrado!$A$2:$A859,"="&amp;$A14,Concentrado!$B$2:$B859, "=Aguascalientes")</f>
        <v>461.30900000000003</v>
      </c>
      <c r="AW14" s="9">
        <f>SUMIFS(Concentrado!AX$2:AX859,Concentrado!$A$2:$A859,"="&amp;$A14,Concentrado!$B$2:$B859, "=Aguascalientes")</f>
        <v>394.54599999999999</v>
      </c>
      <c r="AX14" s="9">
        <f>SUMIFS(Concentrado!AY$2:AY859,Concentrado!$A$2:$A859,"="&amp;$A14,Concentrado!$B$2:$B859, "=Aguascalientes")</f>
        <v>427.65499999999997</v>
      </c>
      <c r="AY14" s="9">
        <f>SUMIFS(Concentrado!AZ$2:AZ859,Concentrado!$A$2:$A859,"="&amp;$A14,Concentrado!$B$2:$B859, "=Aguascalientes")</f>
        <v>4.6130000000000004</v>
      </c>
      <c r="AZ14" s="9">
        <f>SUMIFS(Concentrado!BA$2:BA859,Concentrado!$A$2:$A859,"="&amp;$A14,Concentrado!$B$2:$B859, "=Aguascalientes")</f>
        <v>3.9449999999999998</v>
      </c>
      <c r="BA14" s="9">
        <f>SUMIFS(Concentrado!BB$2:BB859,Concentrado!$A$2:$A859,"="&amp;$A14,Concentrado!$B$2:$B859, "=Aguascalientes")</f>
        <v>4.2770000000000001</v>
      </c>
      <c r="BB14" s="9">
        <f>SUMIFS(Concentrado!BC$2:BC859,Concentrado!$A$2:$A859,"="&amp;$A14,Concentrado!$B$2:$B859, "=Aguascalientes")</f>
        <v>4.5640000000000001</v>
      </c>
      <c r="BC14" s="9">
        <f>SUMIFS(Concentrado!BD$2:BD859,Concentrado!$A$2:$A859,"="&amp;$A14,Concentrado!$B$2:$B859, "=Aguascalientes")</f>
        <v>7.6059999999999999</v>
      </c>
      <c r="BD14" s="9">
        <f>SUMIFS(Concentrado!BE$2:BE859,Concentrado!$A$2:$A859,"="&amp;$A14,Concentrado!$B$2:$B859, "=Aguascalientes")</f>
        <v>14.079000000000001</v>
      </c>
      <c r="BE14" s="9">
        <f>SUMIFS(Concentrado!BF$2:BF859,Concentrado!$A$2:$A859,"="&amp;$A14,Concentrado!$B$2:$B859, "=Aguascalientes")</f>
        <v>15.353999999999999</v>
      </c>
      <c r="BF14" s="9">
        <f>SUMIFS(Concentrado!BG$2:BG859,Concentrado!$A$2:$A859,"="&amp;$A14,Concentrado!$B$2:$B859, "=Aguascalientes")</f>
        <v>37.448</v>
      </c>
      <c r="BG14" s="9">
        <f>SUMIFS(Concentrado!BH$2:BH859,Concentrado!$A$2:$A859,"="&amp;$A14,Concentrado!$B$2:$B859, "=Aguascalientes")</f>
        <v>6.5907729179149195</v>
      </c>
    </row>
    <row r="15" spans="1:59" x14ac:dyDescent="0.25">
      <c r="A15" s="4">
        <v>2011</v>
      </c>
      <c r="B15" s="9">
        <f>SUMIFS(Concentrado!C$2:C859,Concentrado!$A$2:$A859,"="&amp;$A15,Concentrado!$B$2:$B859, "=Aguascalientes")</f>
        <v>19.029</v>
      </c>
      <c r="C15" s="9">
        <f>SUMIFS(Concentrado!D$2:D859,Concentrado!$A$2:$A859,"="&amp;$A15,Concentrado!$B$2:$B859, "=Aguascalientes")</f>
        <v>5.8380000000000001</v>
      </c>
      <c r="D15" s="9">
        <f>SUMIFS(Concentrado!E$2:E859,Concentrado!$A$2:$A859,"="&amp;$A15,Concentrado!$B$2:$B859, "=Aguascalientes")</f>
        <v>12.276999999999999</v>
      </c>
      <c r="E15" s="9">
        <f>SUMIFS(Concentrado!F$2:F859,Concentrado!$A$2:$A859,"="&amp;$A15,Concentrado!$B$2:$B859, "=Aguascalientes")</f>
        <v>9.8070000000000004</v>
      </c>
      <c r="F15" s="9">
        <f>SUMIFS(Concentrado!G$2:G859,Concentrado!$A$2:$A859,"="&amp;$A15,Concentrado!$B$2:$B859, "=Aguascalientes")</f>
        <v>18.664999999999999</v>
      </c>
      <c r="G15" s="9">
        <f>SUMIFS(Concentrado!H$2:H859,Concentrado!$A$2:$A859,"="&amp;$A15,Concentrado!$B$2:$B859, "=Aguascalientes")</f>
        <v>4.468</v>
      </c>
      <c r="H15" s="9">
        <f>SUMIFS(Concentrado!I$2:I859,Concentrado!$A$2:$A859,"="&amp;$A15,Concentrado!$B$2:$B859, "=Aguascalientes")</f>
        <v>3.7869999999999999</v>
      </c>
      <c r="I15" s="9">
        <f>SUMIFS(Concentrado!J$2:J859,Concentrado!$A$2:$A859,"="&amp;$A15,Concentrado!$B$2:$B859, "=Aguascalientes")</f>
        <v>4.1189999999999998</v>
      </c>
      <c r="J15" s="9">
        <f>SUMIFS(Concentrado!K$2:K859,Concentrado!$A$2:$A859,"="&amp;$A15,Concentrado!$B$2:$B859, "=Aguascalientes")</f>
        <v>5.7910000000000004</v>
      </c>
      <c r="K15" s="9">
        <f>SUMIFS(Concentrado!L$2:L859,Concentrado!$A$2:$A859,"="&amp;$A15,Concentrado!$B$2:$B859, "=Aguascalientes")</f>
        <v>5.9960000000000004</v>
      </c>
      <c r="L15" s="9">
        <f>SUMIFS(Concentrado!M$2:M859,Concentrado!$A$2:$A859,"="&amp;$A15,Concentrado!$B$2:$B859, "=Aguascalientes")</f>
        <v>5.8959999999999999</v>
      </c>
      <c r="M15" s="9">
        <f>SUMIFS(Concentrado!N$2:N859,Concentrado!$A$2:$A859,"="&amp;$A15,Concentrado!$B$2:$B859, "=Aguascalientes")</f>
        <v>54.037999999999997</v>
      </c>
      <c r="N15" s="9">
        <f>SUMIFS(Concentrado!O$2:O859,Concentrado!$A$2:$A859,"="&amp;$A15,Concentrado!$B$2:$B859, "=Aguascalientes")</f>
        <v>76.445999999999998</v>
      </c>
      <c r="O15" s="9">
        <f>SUMIFS(Concentrado!P$2:P859,Concentrado!$A$2:$A859,"="&amp;$A15,Concentrado!$B$2:$B859, "=Aguascalientes")</f>
        <v>22.562999999999999</v>
      </c>
      <c r="P15" s="9">
        <f>SUMIFS(Concentrado!Q$2:Q859,Concentrado!$A$2:$A859,"="&amp;$A15,Concentrado!$B$2:$B859, "=Aguascalientes")</f>
        <v>48.863999999999997</v>
      </c>
      <c r="Q15" s="9">
        <f>SUMIFS(Concentrado!R$2:R859,Concentrado!$A$2:$A859,"="&amp;$A15,Concentrado!$B$2:$B859, "=Aguascalientes")</f>
        <v>45.668999999999997</v>
      </c>
      <c r="R15" s="9">
        <f>SUMIFS(Concentrado!S$2:S859,Concentrado!$A$2:$A859,"="&amp;$A15,Concentrado!$B$2:$B859, "=Aguascalientes")</f>
        <v>48.125</v>
      </c>
      <c r="S15" s="9">
        <f>SUMIFS(Concentrado!T$2:T859,Concentrado!$A$2:$A859,"="&amp;$A15,Concentrado!$B$2:$B859, "=Aguascalientes")</f>
        <v>46.926000000000002</v>
      </c>
      <c r="T15" s="9">
        <f>SUMIFS(Concentrado!U$2:U859,Concentrado!$A$2:$A859,"="&amp;$A15,Concentrado!$B$2:$B859, "=Aguascalientes")</f>
        <v>12.741</v>
      </c>
      <c r="U15" s="9">
        <f>SUMIFS(Concentrado!V$2:V859,Concentrado!$A$2:$A859,"="&amp;$A15,Concentrado!$B$2:$B859, "=Aguascalientes")</f>
        <v>17.041</v>
      </c>
      <c r="V15" s="9">
        <f>SUMIFS(Concentrado!W$2:W859,Concentrado!$A$2:$A859,"="&amp;$A15,Concentrado!$B$2:$B859, "=Aguascalientes")</f>
        <v>14.942</v>
      </c>
      <c r="W15" s="9">
        <f>SUMIFS(Concentrado!X$2:X859,Concentrado!$A$2:$A859,"="&amp;$A15,Concentrado!$B$2:$B859, "=Aguascalientes")</f>
        <v>15.057</v>
      </c>
      <c r="X15" s="9">
        <f>SUMIFS(Concentrado!Y$2:Y859,Concentrado!$A$2:$A859,"="&amp;$A15,Concentrado!$B$2:$B859, "=Aguascalientes")</f>
        <v>2.5249999999999999</v>
      </c>
      <c r="Y15" s="9">
        <f>SUMIFS(Concentrado!Z$2:Z859,Concentrado!$A$2:$A859,"="&amp;$A15,Concentrado!$B$2:$B859, "=Aguascalientes")</f>
        <v>8.6419999999999995</v>
      </c>
      <c r="Z15" s="9">
        <f>SUMIFS(Concentrado!AA$2:AA859,Concentrado!$A$2:$A859,"="&amp;$A15,Concentrado!$B$2:$B859, "=Aguascalientes")</f>
        <v>42.027999999999999</v>
      </c>
      <c r="AA15" s="9">
        <f>SUMIFS(Concentrado!AB$2:AB859,Concentrado!$A$2:$A859,"="&amp;$A15,Concentrado!$B$2:$B859, "=Aguascalientes")</f>
        <v>31.084</v>
      </c>
      <c r="AB15" s="9">
        <f>SUMIFS(Concentrado!AC$2:AC859,Concentrado!$A$2:$A859,"="&amp;$A15,Concentrado!$B$2:$B859, "=Aguascalientes")</f>
        <v>36.426000000000002</v>
      </c>
      <c r="AC15" s="9">
        <f>SUMIFS(Concentrado!AD$2:AD859,Concentrado!$A$2:$A859,"="&amp;$A15,Concentrado!$B$2:$B859, "=Aguascalientes")</f>
        <v>322.99099999999999</v>
      </c>
      <c r="AD15" s="9">
        <f>SUMIFS(Concentrado!AE$2:AE859,Concentrado!$A$2:$A859,"="&amp;$A15,Concentrado!$B$2:$B859, "=Aguascalientes")</f>
        <v>292.37799999999999</v>
      </c>
      <c r="AE15" s="9">
        <f>SUMIFS(Concentrado!AF$2:AF859,Concentrado!$A$2:$A859,"="&amp;$A15,Concentrado!$B$2:$B859, "=Aguascalientes")</f>
        <v>307.48200000000003</v>
      </c>
      <c r="AF15" s="9">
        <f>SUMIFS(Concentrado!AG$2:AG859,Concentrado!$A$2:$A859,"="&amp;$A15,Concentrado!$B$2:$B859, "=Aguascalientes")</f>
        <v>10.423999999999999</v>
      </c>
      <c r="AG15" s="9">
        <f>SUMIFS(Concentrado!AH$2:AH859,Concentrado!$A$2:$A859,"="&amp;$A15,Concentrado!$B$2:$B859, "=Aguascalientes")</f>
        <v>16.449241436904501</v>
      </c>
      <c r="AH15" s="9">
        <f>SUMIFS(Concentrado!AI$2:AI859,Concentrado!$A$2:$A859,"="&amp;$A15,Concentrado!$B$2:$B859, "=Aguascalientes")</f>
        <v>3.7564172127384299</v>
      </c>
      <c r="AI15" s="9">
        <f>SUMIFS(Concentrado!AJ$2:AJ859,Concentrado!$A$2:$A859,"="&amp;$A15,Concentrado!$B$2:$B859, "=Aguascalientes")</f>
        <v>10.069585028205299</v>
      </c>
      <c r="AJ15" s="9">
        <f>SUMIFS(Concentrado!AK$2:AK859,Concentrado!$A$2:$A859,"="&amp;$A15,Concentrado!$B$2:$B859, "=Aguascalientes")</f>
        <v>13.403</v>
      </c>
      <c r="AK15" s="9">
        <f>SUMIFS(Concentrado!AL$2:AL859,Concentrado!$A$2:$A859,"="&amp;$A15,Concentrado!$B$2:$B859, "=Aguascalientes")</f>
        <v>2.6819999999999999</v>
      </c>
      <c r="AL15" s="9">
        <f>SUMIFS(Concentrado!AM$2:AM859,Concentrado!$A$2:$A859,"="&amp;$A15,Concentrado!$B$2:$B859, "=Aguascalientes")</f>
        <v>7.915</v>
      </c>
      <c r="AM15" s="9">
        <f>SUMIFS(Concentrado!AN$2:AN859,Concentrado!$A$2:$A859,"="&amp;$A15,Concentrado!$B$2:$B859, "=Aguascalientes")</f>
        <v>37.892000000000003</v>
      </c>
      <c r="AN15" s="9">
        <f>SUMIFS(Concentrado!AO$2:AO859,Concentrado!$A$2:$A859,"="&amp;$A15,Concentrado!$B$2:$B859, "=Aguascalientes")</f>
        <v>35.817999999999998</v>
      </c>
      <c r="AO15" s="9">
        <f>SUMIFS(Concentrado!AP$2:AP859,Concentrado!$A$2:$A859,"="&amp;$A15,Concentrado!$B$2:$B859, "=Aguascalientes")</f>
        <v>36.83</v>
      </c>
      <c r="AP15" s="9">
        <f>SUMIFS(Concentrado!AQ$2:AQ859,Concentrado!$A$2:$A859,"="&amp;$A15,Concentrado!$B$2:$B859, "=Aguascalientes")</f>
        <v>1.4890000000000001</v>
      </c>
      <c r="AQ15" s="9">
        <f>SUMIFS(Concentrado!AR$2:AR859,Concentrado!$A$2:$A859,"="&amp;$A15,Concentrado!$B$2:$B859, "=Aguascalientes")</f>
        <v>0.78900000000000003</v>
      </c>
      <c r="AR15" s="9">
        <f>SUMIFS(Concentrado!AS$2:AS859,Concentrado!$A$2:$A859,"="&amp;$A15,Concentrado!$B$2:$B859, "=Aguascalientes")</f>
        <v>1.131</v>
      </c>
      <c r="AS15" s="9">
        <f>SUMIFS(Concentrado!AT$2:AT859,Concentrado!$A$2:$A859,"="&amp;$A15,Concentrado!$B$2:$B859, "=Aguascalientes")</f>
        <v>2.9780000000000002</v>
      </c>
      <c r="AT15" s="9">
        <f>SUMIFS(Concentrado!AU$2:AU859,Concentrado!$A$2:$A859,"="&amp;$A15,Concentrado!$B$2:$B859, "=Aguascalientes")</f>
        <v>0.63100000000000001</v>
      </c>
      <c r="AU15" s="9">
        <f>SUMIFS(Concentrado!AV$2:AV859,Concentrado!$A$2:$A859,"="&amp;$A15,Concentrado!$B$2:$B859, "=Aguascalientes")</f>
        <v>1.7769999999999999</v>
      </c>
      <c r="AV15" s="9">
        <f>SUMIFS(Concentrado!AW$2:AW859,Concentrado!$A$2:$A859,"="&amp;$A15,Concentrado!$B$2:$B859, "=Aguascalientes")</f>
        <v>443.28500000000003</v>
      </c>
      <c r="AW15" s="9">
        <f>SUMIFS(Concentrado!AX$2:AX859,Concentrado!$A$2:$A859,"="&amp;$A15,Concentrado!$B$2:$B859, "=Aguascalientes")</f>
        <v>355.49299999999999</v>
      </c>
      <c r="AX15" s="9">
        <f>SUMIFS(Concentrado!AY$2:AY859,Concentrado!$A$2:$A859,"="&amp;$A15,Concentrado!$B$2:$B859, "=Aguascalientes")</f>
        <v>398.50700000000001</v>
      </c>
      <c r="AY15" s="9">
        <f>SUMIFS(Concentrado!AZ$2:AZ859,Concentrado!$A$2:$A859,"="&amp;$A15,Concentrado!$B$2:$B859, "=Aguascalientes")</f>
        <v>4.4329999999999998</v>
      </c>
      <c r="AZ15" s="9">
        <f>SUMIFS(Concentrado!BA$2:BA859,Concentrado!$A$2:$A859,"="&amp;$A15,Concentrado!$B$2:$B859, "=Aguascalientes")</f>
        <v>3.5550000000000002</v>
      </c>
      <c r="BA15" s="9">
        <f>SUMIFS(Concentrado!BB$2:BB859,Concentrado!$A$2:$A859,"="&amp;$A15,Concentrado!$B$2:$B859, "=Aguascalientes")</f>
        <v>3.9849999999999999</v>
      </c>
      <c r="BB15" s="9">
        <f>SUMIFS(Concentrado!BC$2:BC859,Concentrado!$A$2:$A859,"="&amp;$A15,Concentrado!$B$2:$B859, "=Aguascalientes")</f>
        <v>8.2899999999999991</v>
      </c>
      <c r="BC15" s="9">
        <f>SUMIFS(Concentrado!BD$2:BD859,Concentrado!$A$2:$A859,"="&amp;$A15,Concentrado!$B$2:$B859, "=Aguascalientes")</f>
        <v>1.5069999999999999</v>
      </c>
      <c r="BD15" s="9">
        <f>SUMIFS(Concentrado!BE$2:BE859,Concentrado!$A$2:$A859,"="&amp;$A15,Concentrado!$B$2:$B859, "=Aguascalientes")</f>
        <v>9.8580000000000005</v>
      </c>
      <c r="BE15" s="9">
        <f>SUMIFS(Concentrado!BF$2:BF859,Concentrado!$A$2:$A859,"="&amp;$A15,Concentrado!$B$2:$B859, "=Aguascalientes")</f>
        <v>11.711</v>
      </c>
      <c r="BF15" s="9">
        <f>SUMIFS(Concentrado!BG$2:BG859,Concentrado!$A$2:$A859,"="&amp;$A15,Concentrado!$B$2:$B859, "=Aguascalientes")</f>
        <v>18.53</v>
      </c>
      <c r="BG15" s="9">
        <f>SUMIFS(Concentrado!BH$2:BH859,Concentrado!$A$2:$A859,"="&amp;$A15,Concentrado!$B$2:$B859, "=Aguascalientes")</f>
        <v>6.4855649853611528</v>
      </c>
    </row>
    <row r="16" spans="1:59" x14ac:dyDescent="0.25">
      <c r="A16" s="4">
        <v>2012</v>
      </c>
      <c r="B16" s="9">
        <f>SUMIFS(Concentrado!C$2:C859,Concentrado!$A$2:$A859,"="&amp;$A16,Concentrado!$B$2:$B859, "=Aguascalientes")</f>
        <v>21.643000000000001</v>
      </c>
      <c r="C16" s="9">
        <f>SUMIFS(Concentrado!D$2:D859,Concentrado!$A$2:$A859,"="&amp;$A16,Concentrado!$B$2:$B859, "=Aguascalientes")</f>
        <v>7.1109999999999998</v>
      </c>
      <c r="D16" s="9">
        <f>SUMIFS(Concentrado!E$2:E859,Concentrado!$A$2:$A859,"="&amp;$A16,Concentrado!$B$2:$B859, "=Aguascalientes")</f>
        <v>14.218</v>
      </c>
      <c r="E16" s="9">
        <f>SUMIFS(Concentrado!F$2:F859,Concentrado!$A$2:$A859,"="&amp;$A16,Concentrado!$B$2:$B859, "=Aguascalientes")</f>
        <v>12.592000000000001</v>
      </c>
      <c r="F16" s="9">
        <f>SUMIFS(Concentrado!G$2:G859,Concentrado!$A$2:$A859,"="&amp;$A16,Concentrado!$B$2:$B859, "=Aguascalientes")</f>
        <v>21.190999999999999</v>
      </c>
      <c r="G16" s="9">
        <f>SUMIFS(Concentrado!H$2:H859,Concentrado!$A$2:$A859,"="&amp;$A16,Concentrado!$B$2:$B859, "=Aguascalientes")</f>
        <v>4.0380000000000003</v>
      </c>
      <c r="H16" s="9">
        <f>SUMIFS(Concentrado!I$2:I859,Concentrado!$A$2:$A859,"="&amp;$A16,Concentrado!$B$2:$B859, "=Aguascalientes")</f>
        <v>3.0920000000000001</v>
      </c>
      <c r="I16" s="9">
        <f>SUMIFS(Concentrado!J$2:J859,Concentrado!$A$2:$A859,"="&amp;$A16,Concentrado!$B$2:$B859, "=Aguascalientes")</f>
        <v>3.5550000000000002</v>
      </c>
      <c r="J16" s="9">
        <f>SUMIFS(Concentrado!K$2:K859,Concentrado!$A$2:$A859,"="&amp;$A16,Concentrado!$B$2:$B859, "=Aguascalientes")</f>
        <v>7.43</v>
      </c>
      <c r="K16" s="9">
        <f>SUMIFS(Concentrado!L$2:L859,Concentrado!$A$2:$A859,"="&amp;$A16,Concentrado!$B$2:$B859, "=Aguascalientes")</f>
        <v>5.875</v>
      </c>
      <c r="L16" s="9">
        <f>SUMIFS(Concentrado!M$2:M859,Concentrado!$A$2:$A859,"="&amp;$A16,Concentrado!$B$2:$B859, "=Aguascalientes")</f>
        <v>6.6349999999999998</v>
      </c>
      <c r="M16" s="9">
        <f>SUMIFS(Concentrado!N$2:N859,Concentrado!$A$2:$A859,"="&amp;$A16,Concentrado!$B$2:$B859, "=Aguascalientes")</f>
        <v>63.271000000000001</v>
      </c>
      <c r="N16" s="9">
        <f>SUMIFS(Concentrado!O$2:O859,Concentrado!$A$2:$A859,"="&amp;$A16,Concentrado!$B$2:$B859, "=Aguascalientes")</f>
        <v>68.968000000000004</v>
      </c>
      <c r="O16" s="9">
        <f>SUMIFS(Concentrado!P$2:P859,Concentrado!$A$2:$A859,"="&amp;$A16,Concentrado!$B$2:$B859, "=Aguascalientes")</f>
        <v>24.271999999999998</v>
      </c>
      <c r="P16" s="9">
        <f>SUMIFS(Concentrado!Q$2:Q859,Concentrado!$A$2:$A859,"="&amp;$A16,Concentrado!$B$2:$B859, "=Aguascalientes")</f>
        <v>46.21</v>
      </c>
      <c r="Q16" s="9">
        <f>SUMIFS(Concentrado!R$2:R859,Concentrado!$A$2:$A859,"="&amp;$A16,Concentrado!$B$2:$B859, "=Aguascalientes")</f>
        <v>51.201000000000001</v>
      </c>
      <c r="R16" s="9">
        <f>SUMIFS(Concentrado!S$2:S859,Concentrado!$A$2:$A859,"="&amp;$A16,Concentrado!$B$2:$B859, "=Aguascalientes")</f>
        <v>61.993000000000002</v>
      </c>
      <c r="S16" s="9">
        <f>SUMIFS(Concentrado!T$2:T859,Concentrado!$A$2:$A859,"="&amp;$A16,Concentrado!$B$2:$B859, "=Aguascalientes")</f>
        <v>56.715000000000003</v>
      </c>
      <c r="T16" s="9">
        <f>SUMIFS(Concentrado!U$2:U859,Concentrado!$A$2:$A859,"="&amp;$A16,Concentrado!$B$2:$B859, "=Aguascalientes")</f>
        <v>17.443999999999999</v>
      </c>
      <c r="U16" s="9">
        <f>SUMIFS(Concentrado!V$2:V859,Concentrado!$A$2:$A859,"="&amp;$A16,Concentrado!$B$2:$B859, "=Aguascalientes")</f>
        <v>18.861000000000001</v>
      </c>
      <c r="V16" s="9">
        <f>SUMIFS(Concentrado!W$2:W859,Concentrado!$A$2:$A859,"="&amp;$A16,Concentrado!$B$2:$B859, "=Aguascalientes")</f>
        <v>18.167999999999999</v>
      </c>
      <c r="W16" s="9">
        <f>SUMIFS(Concentrado!X$2:X859,Concentrado!$A$2:$A859,"="&amp;$A16,Concentrado!$B$2:$B859, "=Aguascalientes")</f>
        <v>7.2679999999999998</v>
      </c>
      <c r="X16" s="9">
        <f>SUMIFS(Concentrado!Y$2:Y859,Concentrado!$A$2:$A859,"="&amp;$A16,Concentrado!$B$2:$B859, "=Aguascalientes")</f>
        <v>1.546</v>
      </c>
      <c r="Y16" s="9">
        <f>SUMIFS(Concentrado!Z$2:Z859,Concentrado!$A$2:$A859,"="&amp;$A16,Concentrado!$B$2:$B859, "=Aguascalientes")</f>
        <v>4.423</v>
      </c>
      <c r="Z16" s="9">
        <f>SUMIFS(Concentrado!AA$2:AA859,Concentrado!$A$2:$A859,"="&amp;$A16,Concentrado!$B$2:$B859, "=Aguascalientes")</f>
        <v>49.101999999999997</v>
      </c>
      <c r="AA16" s="9">
        <f>SUMIFS(Concentrado!AB$2:AB859,Concentrado!$A$2:$A859,"="&amp;$A16,Concentrado!$B$2:$B859, "=Aguascalientes")</f>
        <v>37.720999999999997</v>
      </c>
      <c r="AB16" s="9">
        <f>SUMIFS(Concentrado!AC$2:AC859,Concentrado!$A$2:$A859,"="&amp;$A16,Concentrado!$B$2:$B859, "=Aguascalientes")</f>
        <v>43.286999999999999</v>
      </c>
      <c r="AC16" s="9">
        <f>SUMIFS(Concentrado!AD$2:AD859,Concentrado!$A$2:$A859,"="&amp;$A16,Concentrado!$B$2:$B859, "=Aguascalientes")</f>
        <v>347.58699999999999</v>
      </c>
      <c r="AD16" s="9">
        <f>SUMIFS(Concentrado!AE$2:AE859,Concentrado!$A$2:$A859,"="&amp;$A16,Concentrado!$B$2:$B859, "=Aguascalientes")</f>
        <v>310.58300000000003</v>
      </c>
      <c r="AE16" s="9">
        <f>SUMIFS(Concentrado!AF$2:AF859,Concentrado!$A$2:$A859,"="&amp;$A16,Concentrado!$B$2:$B859, "=Aguascalientes")</f>
        <v>328.68</v>
      </c>
      <c r="AF16" s="9">
        <f>SUMIFS(Concentrado!AG$2:AG859,Concentrado!$A$2:$A859,"="&amp;$A16,Concentrado!$B$2:$B859, "=Aguascalientes")</f>
        <v>12.436999999999999</v>
      </c>
      <c r="AG16" s="9">
        <f>SUMIFS(Concentrado!AH$2:AH859,Concentrado!$A$2:$A859,"="&amp;$A16,Concentrado!$B$2:$B859, "=Aguascalientes")</f>
        <v>15.586802080427899</v>
      </c>
      <c r="AH16" s="9">
        <f>SUMIFS(Concentrado!AI$2:AI859,Concentrado!$A$2:$A859,"="&amp;$A16,Concentrado!$B$2:$B859, "=Aguascalientes")</f>
        <v>5.7382928578747796</v>
      </c>
      <c r="AI16" s="9">
        <f>SUMIFS(Concentrado!AJ$2:AJ859,Concentrado!$A$2:$A859,"="&amp;$A16,Concentrado!$B$2:$B859, "=Aguascalientes")</f>
        <v>10.660740388420001</v>
      </c>
      <c r="AJ16" s="9">
        <f>SUMIFS(Concentrado!AK$2:AK859,Concentrado!$A$2:$A859,"="&amp;$A16,Concentrado!$B$2:$B859, "=Aguascalientes")</f>
        <v>15.343999999999999</v>
      </c>
      <c r="AK16" s="9">
        <f>SUMIFS(Concentrado!AL$2:AL859,Concentrado!$A$2:$A859,"="&amp;$A16,Concentrado!$B$2:$B859, "=Aguascalientes")</f>
        <v>3.2469999999999999</v>
      </c>
      <c r="AL16" s="9">
        <f>SUMIFS(Concentrado!AM$2:AM859,Concentrado!$A$2:$A859,"="&amp;$A16,Concentrado!$B$2:$B859, "=Aguascalientes")</f>
        <v>9.1630000000000003</v>
      </c>
      <c r="AM16" s="9">
        <f>SUMIFS(Concentrado!AN$2:AN859,Concentrado!$A$2:$A859,"="&amp;$A16,Concentrado!$B$2:$B859, "=Aguascalientes")</f>
        <v>38.28</v>
      </c>
      <c r="AN16" s="9">
        <f>SUMIFS(Concentrado!AO$2:AO859,Concentrado!$A$2:$A859,"="&amp;$A16,Concentrado!$B$2:$B859, "=Aguascalientes")</f>
        <v>37.875999999999998</v>
      </c>
      <c r="AO16" s="9">
        <f>SUMIFS(Concentrado!AP$2:AP859,Concentrado!$A$2:$A859,"="&amp;$A16,Concentrado!$B$2:$B859, "=Aguascalientes")</f>
        <v>38.231000000000002</v>
      </c>
      <c r="AP16" s="9">
        <f>SUMIFS(Concentrado!AQ$2:AQ859,Concentrado!$A$2:$A859,"="&amp;$A16,Concentrado!$B$2:$B859, "=Aguascalientes")</f>
        <v>1.292</v>
      </c>
      <c r="AQ16" s="9">
        <f>SUMIFS(Concentrado!AR$2:AR859,Concentrado!$A$2:$A859,"="&amp;$A16,Concentrado!$B$2:$B859, "=Aguascalientes")</f>
        <v>0.46400000000000002</v>
      </c>
      <c r="AR16" s="9">
        <f>SUMIFS(Concentrado!AS$2:AS859,Concentrado!$A$2:$A859,"="&amp;$A16,Concentrado!$B$2:$B859, "=Aguascalientes")</f>
        <v>0.86899999999999999</v>
      </c>
      <c r="AS16" s="9">
        <f>SUMIFS(Concentrado!AT$2:AT859,Concentrado!$A$2:$A859,"="&amp;$A16,Concentrado!$B$2:$B859, "=Aguascalientes")</f>
        <v>3.8759999999999999</v>
      </c>
      <c r="AT16" s="9">
        <f>SUMIFS(Concentrado!AU$2:AU859,Concentrado!$A$2:$A859,"="&amp;$A16,Concentrado!$B$2:$B859, "=Aguascalientes")</f>
        <v>0.46400000000000002</v>
      </c>
      <c r="AU16" s="9">
        <f>SUMIFS(Concentrado!AV$2:AV859,Concentrado!$A$2:$A859,"="&amp;$A16,Concentrado!$B$2:$B859, "=Aguascalientes")</f>
        <v>2.133</v>
      </c>
      <c r="AV16" s="9">
        <f>SUMIFS(Concentrado!AW$2:AW859,Concentrado!$A$2:$A859,"="&amp;$A16,Concentrado!$B$2:$B859, "=Aguascalientes")</f>
        <v>457.74299999999999</v>
      </c>
      <c r="AW16" s="9">
        <f>SUMIFS(Concentrado!AX$2:AX859,Concentrado!$A$2:$A859,"="&amp;$A16,Concentrado!$B$2:$B859, "=Aguascalientes")</f>
        <v>375.66800000000001</v>
      </c>
      <c r="AX16" s="9">
        <f>SUMIFS(Concentrado!AY$2:AY859,Concentrado!$A$2:$A859,"="&amp;$A16,Concentrado!$B$2:$B859, "=Aguascalientes")</f>
        <v>416.04399999999998</v>
      </c>
      <c r="AY16" s="9">
        <f>SUMIFS(Concentrado!AZ$2:AZ859,Concentrado!$A$2:$A859,"="&amp;$A16,Concentrado!$B$2:$B859, "=Aguascalientes")</f>
        <v>4.577</v>
      </c>
      <c r="AZ16" s="9">
        <f>SUMIFS(Concentrado!BA$2:BA859,Concentrado!$A$2:$A859,"="&amp;$A16,Concentrado!$B$2:$B859, "=Aguascalientes")</f>
        <v>3.7570000000000001</v>
      </c>
      <c r="BA16" s="9">
        <f>SUMIFS(Concentrado!BB$2:BB859,Concentrado!$A$2:$A859,"="&amp;$A16,Concentrado!$B$2:$B859, "=Aguascalientes")</f>
        <v>4.16</v>
      </c>
      <c r="BB16" s="9">
        <f>SUMIFS(Concentrado!BC$2:BC859,Concentrado!$A$2:$A859,"="&amp;$A16,Concentrado!$B$2:$B859, "=Aguascalientes")</f>
        <v>6.75</v>
      </c>
      <c r="BC16" s="9">
        <f>SUMIFS(Concentrado!BD$2:BD859,Concentrado!$A$2:$A859,"="&amp;$A16,Concentrado!$B$2:$B859, "=Aguascalientes")</f>
        <v>8.25</v>
      </c>
      <c r="BD16" s="9">
        <f>SUMIFS(Concentrado!BE$2:BE859,Concentrado!$A$2:$A859,"="&amp;$A16,Concentrado!$B$2:$B859, "=Aguascalientes")</f>
        <v>12.94</v>
      </c>
      <c r="BE16" s="9">
        <f>SUMIFS(Concentrado!BF$2:BF859,Concentrado!$A$2:$A859,"="&amp;$A16,Concentrado!$B$2:$B859, "=Aguascalientes")</f>
        <v>15.762</v>
      </c>
      <c r="BF16" s="9">
        <f>SUMIFS(Concentrado!BG$2:BG859,Concentrado!$A$2:$A859,"="&amp;$A16,Concentrado!$B$2:$B859, "=Aguascalientes")</f>
        <v>47.654000000000003</v>
      </c>
      <c r="BG16" s="9">
        <f>SUMIFS(Concentrado!BH$2:BH859,Concentrado!$A$2:$A859,"="&amp;$A16,Concentrado!$B$2:$B859, "=Aguascalientes")</f>
        <v>6.0483870967741931</v>
      </c>
    </row>
    <row r="17" spans="1:59" x14ac:dyDescent="0.25">
      <c r="A17" s="4">
        <v>2013</v>
      </c>
      <c r="B17" s="9">
        <f>SUMIFS(Concentrado!C$2:C859,Concentrado!$A$2:$A859,"="&amp;$A17,Concentrado!$B$2:$B859, "=Aguascalientes")</f>
        <v>17.202999999999999</v>
      </c>
      <c r="C17" s="9">
        <f>SUMIFS(Concentrado!D$2:D859,Concentrado!$A$2:$A859,"="&amp;$A17,Concentrado!$B$2:$B859, "=Aguascalientes")</f>
        <v>7.5789999999999997</v>
      </c>
      <c r="D17" s="9">
        <f>SUMIFS(Concentrado!E$2:E859,Concentrado!$A$2:$A859,"="&amp;$A17,Concentrado!$B$2:$B859, "=Aguascalientes")</f>
        <v>12.294</v>
      </c>
      <c r="E17" s="9">
        <f>SUMIFS(Concentrado!F$2:F859,Concentrado!$A$2:$A859,"="&amp;$A17,Concentrado!$B$2:$B859, "=Aguascalientes")</f>
        <v>7.7560000000000002</v>
      </c>
      <c r="F17" s="9">
        <f>SUMIFS(Concentrado!G$2:G859,Concentrado!$A$2:$A859,"="&amp;$A17,Concentrado!$B$2:$B859, "=Aguascalientes")</f>
        <v>16.408000000000001</v>
      </c>
      <c r="G17" s="9">
        <f>SUMIFS(Concentrado!H$2:H859,Concentrado!$A$2:$A859,"="&amp;$A17,Concentrado!$B$2:$B859, "=Aguascalientes")</f>
        <v>3.7879999999999998</v>
      </c>
      <c r="H17" s="9">
        <f>SUMIFS(Concentrado!I$2:I859,Concentrado!$A$2:$A859,"="&amp;$A17,Concentrado!$B$2:$B859, "=Aguascalientes")</f>
        <v>4.5469999999999997</v>
      </c>
      <c r="I17" s="9">
        <f>SUMIFS(Concentrado!J$2:J859,Concentrado!$A$2:$A859,"="&amp;$A17,Concentrado!$B$2:$B859, "=Aguascalientes")</f>
        <v>4.1749999999999998</v>
      </c>
      <c r="J17" s="9">
        <f>SUMIFS(Concentrado!K$2:K859,Concentrado!$A$2:$A859,"="&amp;$A17,Concentrado!$B$2:$B859, "=Aguascalientes")</f>
        <v>6.944</v>
      </c>
      <c r="K17" s="9">
        <f>SUMIFS(Concentrado!L$2:L859,Concentrado!$A$2:$A859,"="&amp;$A17,Concentrado!$B$2:$B859, "=Aguascalientes")</f>
        <v>4.3959999999999999</v>
      </c>
      <c r="L17" s="9">
        <f>SUMIFS(Concentrado!M$2:M859,Concentrado!$A$2:$A859,"="&amp;$A17,Concentrado!$B$2:$B859, "=Aguascalientes")</f>
        <v>5.6440000000000001</v>
      </c>
      <c r="M17" s="9">
        <f>SUMIFS(Concentrado!N$2:N859,Concentrado!$A$2:$A859,"="&amp;$A17,Concentrado!$B$2:$B859, "=Aguascalientes")</f>
        <v>49.637999999999998</v>
      </c>
      <c r="N17" s="9">
        <f>SUMIFS(Concentrado!O$2:O859,Concentrado!$A$2:$A859,"="&amp;$A17,Concentrado!$B$2:$B859, "=Aguascalientes")</f>
        <v>63.603999999999999</v>
      </c>
      <c r="O17" s="9">
        <f>SUMIFS(Concentrado!P$2:P859,Concentrado!$A$2:$A859,"="&amp;$A17,Concentrado!$B$2:$B859, "=Aguascalientes")</f>
        <v>25.465</v>
      </c>
      <c r="P17" s="9">
        <f>SUMIFS(Concentrado!Q$2:Q859,Concentrado!$A$2:$A859,"="&amp;$A17,Concentrado!$B$2:$B859, "=Aguascalientes")</f>
        <v>44.226999999999997</v>
      </c>
      <c r="Q17" s="9">
        <f>SUMIFS(Concentrado!R$2:R859,Concentrado!$A$2:$A859,"="&amp;$A17,Concentrado!$B$2:$B859, "=Aguascalientes")</f>
        <v>63.289000000000001</v>
      </c>
      <c r="R17" s="9">
        <f>SUMIFS(Concentrado!S$2:S859,Concentrado!$A$2:$A859,"="&amp;$A17,Concentrado!$B$2:$B859, "=Aguascalientes")</f>
        <v>57.295999999999999</v>
      </c>
      <c r="S17" s="9">
        <f>SUMIFS(Concentrado!T$2:T859,Concentrado!$A$2:$A859,"="&amp;$A17,Concentrado!$B$2:$B859, "=Aguascalientes")</f>
        <v>60.231999999999999</v>
      </c>
      <c r="T17" s="9">
        <f>SUMIFS(Concentrado!U$2:U859,Concentrado!$A$2:$A859,"="&amp;$A17,Concentrado!$B$2:$B859, "=Aguascalientes")</f>
        <v>16.097999999999999</v>
      </c>
      <c r="U17" s="9">
        <f>SUMIFS(Concentrado!V$2:V859,Concentrado!$A$2:$A859,"="&amp;$A17,Concentrado!$B$2:$B859, "=Aguascalientes")</f>
        <v>22.433</v>
      </c>
      <c r="V17" s="9">
        <f>SUMIFS(Concentrado!W$2:W859,Concentrado!$A$2:$A859,"="&amp;$A17,Concentrado!$B$2:$B859, "=Aguascalientes")</f>
        <v>19.329999999999998</v>
      </c>
      <c r="W17" s="9">
        <f>SUMIFS(Concentrado!X$2:X859,Concentrado!$A$2:$A859,"="&amp;$A17,Concentrado!$B$2:$B859, "=Aguascalientes")</f>
        <v>5.6820000000000004</v>
      </c>
      <c r="X17" s="9">
        <f>SUMIFS(Concentrado!Y$2:Y859,Concentrado!$A$2:$A859,"="&amp;$A17,Concentrado!$B$2:$B859, "=Aguascalientes")</f>
        <v>1.516</v>
      </c>
      <c r="Y17" s="9">
        <f>SUMIFS(Concentrado!Z$2:Z859,Concentrado!$A$2:$A859,"="&amp;$A17,Concentrado!$B$2:$B859, "=Aguascalientes")</f>
        <v>3.5569999999999999</v>
      </c>
      <c r="Z17" s="9">
        <f>SUMIFS(Concentrado!AA$2:AA859,Concentrado!$A$2:$A859,"="&amp;$A17,Concentrado!$B$2:$B859, "=Aguascalientes")</f>
        <v>54.765999999999998</v>
      </c>
      <c r="AA17" s="9">
        <f>SUMIFS(Concentrado!AB$2:AB859,Concentrado!$A$2:$A859,"="&amp;$A17,Concentrado!$B$2:$B859, "=Aguascalientes")</f>
        <v>37.893999999999998</v>
      </c>
      <c r="AB17" s="9">
        <f>SUMIFS(Concentrado!AC$2:AC859,Concentrado!$A$2:$A859,"="&amp;$A17,Concentrado!$B$2:$B859, "=Aguascalientes")</f>
        <v>46.16</v>
      </c>
      <c r="AC17" s="9">
        <f>SUMIFS(Concentrado!AD$2:AD859,Concentrado!$A$2:$A859,"="&amp;$A17,Concentrado!$B$2:$B859, "=Aguascalientes")</f>
        <v>360.79300000000001</v>
      </c>
      <c r="AD17" s="9">
        <f>SUMIFS(Concentrado!AE$2:AE859,Concentrado!$A$2:$A859,"="&amp;$A17,Concentrado!$B$2:$B859, "=Aguascalientes")</f>
        <v>320.58699999999999</v>
      </c>
      <c r="AE17" s="9">
        <f>SUMIFS(Concentrado!AF$2:AF859,Concentrado!$A$2:$A859,"="&amp;$A17,Concentrado!$B$2:$B859, "=Aguascalientes")</f>
        <v>340.28399999999999</v>
      </c>
      <c r="AF17" s="9">
        <f>SUMIFS(Concentrado!AG$2:AG859,Concentrado!$A$2:$A859,"="&amp;$A17,Concentrado!$B$2:$B859, "=Aguascalientes")</f>
        <v>9.9429999999999996</v>
      </c>
      <c r="AG17" s="9">
        <f>SUMIFS(Concentrado!AH$2:AH859,Concentrado!$A$2:$A859,"="&amp;$A17,Concentrado!$B$2:$B859, "=Aguascalientes")</f>
        <v>13.9941784217765</v>
      </c>
      <c r="AH17" s="9">
        <f>SUMIFS(Concentrado!AI$2:AI859,Concentrado!$A$2:$A859,"="&amp;$A17,Concentrado!$B$2:$B859, "=Aguascalientes")</f>
        <v>4.0306977944021698</v>
      </c>
      <c r="AI17" s="9">
        <f>SUMIFS(Concentrado!AJ$2:AJ859,Concentrado!$A$2:$A859,"="&amp;$A17,Concentrado!$B$2:$B859, "=Aguascalientes")</f>
        <v>9.0325170614211192</v>
      </c>
      <c r="AJ17" s="9">
        <f>SUMIFS(Concentrado!AK$2:AK859,Concentrado!$A$2:$A859,"="&amp;$A17,Concentrado!$B$2:$B859, "=Aguascalientes")</f>
        <v>14.204000000000001</v>
      </c>
      <c r="AK17" s="9">
        <f>SUMIFS(Concentrado!AL$2:AL859,Concentrado!$A$2:$A859,"="&amp;$A17,Concentrado!$B$2:$B859, "=Aguascalientes")</f>
        <v>3.4860000000000002</v>
      </c>
      <c r="AL17" s="9">
        <f>SUMIFS(Concentrado!AM$2:AM859,Concentrado!$A$2:$A859,"="&amp;$A17,Concentrado!$B$2:$B859, "=Aguascalientes")</f>
        <v>8.7370000000000001</v>
      </c>
      <c r="AM17" s="9">
        <f>SUMIFS(Concentrado!AN$2:AN859,Concentrado!$A$2:$A859,"="&amp;$A17,Concentrado!$B$2:$B859, "=Aguascalientes")</f>
        <v>41.823999999999998</v>
      </c>
      <c r="AN17" s="9">
        <f>SUMIFS(Concentrado!AO$2:AO859,Concentrado!$A$2:$A859,"="&amp;$A17,Concentrado!$B$2:$B859, "=Aguascalientes")</f>
        <v>36.984999999999999</v>
      </c>
      <c r="AO17" s="9">
        <f>SUMIFS(Concentrado!AP$2:AP859,Concentrado!$A$2:$A859,"="&amp;$A17,Concentrado!$B$2:$B859, "=Aguascalientes")</f>
        <v>39.588000000000001</v>
      </c>
      <c r="AP17" s="9">
        <f>SUMIFS(Concentrado!AQ$2:AQ859,Concentrado!$A$2:$A859,"="&amp;$A17,Concentrado!$B$2:$B859, "=Aguascalientes")</f>
        <v>1.105</v>
      </c>
      <c r="AQ17" s="9">
        <f>SUMIFS(Concentrado!AR$2:AR859,Concentrado!$A$2:$A859,"="&amp;$A17,Concentrado!$B$2:$B859, "=Aguascalientes")</f>
        <v>1.3640000000000001</v>
      </c>
      <c r="AR17" s="9">
        <f>SUMIFS(Concentrado!AS$2:AS859,Concentrado!$A$2:$A859,"="&amp;$A17,Concentrado!$B$2:$B859, "=Aguascalientes")</f>
        <v>1.2370000000000001</v>
      </c>
      <c r="AS17" s="9">
        <f>SUMIFS(Concentrado!AT$2:AT859,Concentrado!$A$2:$A859,"="&amp;$A17,Concentrado!$B$2:$B859, "=Aguascalientes")</f>
        <v>4.577</v>
      </c>
      <c r="AT17" s="9">
        <f>SUMIFS(Concentrado!AU$2:AU859,Concentrado!$A$2:$A859,"="&amp;$A17,Concentrado!$B$2:$B859, "=Aguascalientes")</f>
        <v>0.75800000000000001</v>
      </c>
      <c r="AU17" s="9">
        <f>SUMIFS(Concentrado!AV$2:AV859,Concentrado!$A$2:$A859,"="&amp;$A17,Concentrado!$B$2:$B859, "=Aguascalientes")</f>
        <v>2.629</v>
      </c>
      <c r="AV17" s="9">
        <f>SUMIFS(Concentrado!AW$2:AW859,Concentrado!$A$2:$A859,"="&amp;$A17,Concentrado!$B$2:$B859, "=Aguascalientes")</f>
        <v>468.90499999999997</v>
      </c>
      <c r="AW17" s="9">
        <f>SUMIFS(Concentrado!AX$2:AX859,Concentrado!$A$2:$A859,"="&amp;$A17,Concentrado!$B$2:$B859, "=Aguascalientes")</f>
        <v>386.06799999999998</v>
      </c>
      <c r="AX17" s="9">
        <f>SUMIFS(Concentrado!AY$2:AY859,Concentrado!$A$2:$A859,"="&amp;$A17,Concentrado!$B$2:$B859, "=Aguascalientes")</f>
        <v>426.959</v>
      </c>
      <c r="AY17" s="9">
        <f>SUMIFS(Concentrado!AZ$2:AZ859,Concentrado!$A$2:$A859,"="&amp;$A17,Concentrado!$B$2:$B859, "=Aguascalientes")</f>
        <v>4.6890000000000001</v>
      </c>
      <c r="AZ17" s="9">
        <f>SUMIFS(Concentrado!BA$2:BA859,Concentrado!$A$2:$A859,"="&amp;$A17,Concentrado!$B$2:$B859, "=Aguascalientes")</f>
        <v>3.8610000000000002</v>
      </c>
      <c r="BA17" s="9">
        <f>SUMIFS(Concentrado!BB$2:BB859,Concentrado!$A$2:$A859,"="&amp;$A17,Concentrado!$B$2:$B859, "=Aguascalientes")</f>
        <v>4.2699999999999996</v>
      </c>
      <c r="BB17" s="9">
        <f>SUMIFS(Concentrado!BC$2:BC859,Concentrado!$A$2:$A859,"="&amp;$A17,Concentrado!$B$2:$B859, "=Aguascalientes")</f>
        <v>10.481</v>
      </c>
      <c r="BC17" s="9">
        <f>SUMIFS(Concentrado!BD$2:BD859,Concentrado!$A$2:$A859,"="&amp;$A17,Concentrado!$B$2:$B859, "=Aguascalientes")</f>
        <v>4.492</v>
      </c>
      <c r="BD17" s="9">
        <f>SUMIFS(Concentrado!BE$2:BE859,Concentrado!$A$2:$A859,"="&amp;$A17,Concentrado!$B$2:$B859, "=Aguascalientes")</f>
        <v>9.4120000000000008</v>
      </c>
      <c r="BE17" s="9">
        <f>SUMIFS(Concentrado!BF$2:BF859,Concentrado!$A$2:$A859,"="&amp;$A17,Concentrado!$B$2:$B859, "=Aguascalientes")</f>
        <v>10.919</v>
      </c>
      <c r="BF17" s="9">
        <f>SUMIFS(Concentrado!BG$2:BG859,Concentrado!$A$2:$A859,"="&amp;$A17,Concentrado!$B$2:$B859, "=Aguascalientes")</f>
        <v>25.734999999999999</v>
      </c>
      <c r="BG17" s="9">
        <f>SUMIFS(Concentrado!BH$2:BH859,Concentrado!$A$2:$A859,"="&amp;$A17,Concentrado!$B$2:$B859, "=Aguascalientes")</f>
        <v>5.8088235294117645</v>
      </c>
    </row>
    <row r="18" spans="1:59" x14ac:dyDescent="0.25">
      <c r="A18" s="4">
        <v>2014</v>
      </c>
      <c r="B18" s="9">
        <f>SUMIFS(Concentrado!C$2:C859,Concentrado!$A$2:$A859,"="&amp;$A18,Concentrado!$B$2:$B859, "=Aguascalientes")</f>
        <v>20.532</v>
      </c>
      <c r="C18" s="9">
        <f>SUMIFS(Concentrado!D$2:D859,Concentrado!$A$2:$A859,"="&amp;$A18,Concentrado!$B$2:$B859, "=Aguascalientes")</f>
        <v>5.95</v>
      </c>
      <c r="D18" s="9">
        <f>SUMIFS(Concentrado!E$2:E859,Concentrado!$A$2:$A859,"="&amp;$A18,Concentrado!$B$2:$B859, "=Aguascalientes")</f>
        <v>13.106</v>
      </c>
      <c r="E18" s="9">
        <f>SUMIFS(Concentrado!F$2:F859,Concentrado!$A$2:$A859,"="&amp;$A18,Concentrado!$B$2:$B859, "=Aguascalientes")</f>
        <v>8.7010000000000005</v>
      </c>
      <c r="F18" s="9">
        <f>SUMIFS(Concentrado!G$2:G859,Concentrado!$A$2:$A859,"="&amp;$A18,Concentrado!$B$2:$B859, "=Aguascalientes")</f>
        <v>19.141999999999999</v>
      </c>
      <c r="G18" s="9">
        <f>SUMIFS(Concentrado!H$2:H859,Concentrado!$A$2:$A859,"="&amp;$A18,Concentrado!$B$2:$B859, "=Aguascalientes")</f>
        <v>4.4770000000000003</v>
      </c>
      <c r="H18" s="9">
        <f>SUMIFS(Concentrado!I$2:I859,Concentrado!$A$2:$A859,"="&amp;$A18,Concentrado!$B$2:$B859, "=Aguascalientes")</f>
        <v>3.57</v>
      </c>
      <c r="I18" s="9">
        <f>SUMIFS(Concentrado!J$2:J859,Concentrado!$A$2:$A859,"="&amp;$A18,Concentrado!$B$2:$B859, "=Aguascalientes")</f>
        <v>4.0149999999999997</v>
      </c>
      <c r="J18" s="9">
        <f>SUMIFS(Concentrado!K$2:K859,Concentrado!$A$2:$A859,"="&amp;$A18,Concentrado!$B$2:$B859, "=Aguascalientes")</f>
        <v>5.8659999999999997</v>
      </c>
      <c r="K18" s="9">
        <f>SUMIFS(Concentrado!L$2:L859,Concentrado!$A$2:$A859,"="&amp;$A18,Concentrado!$B$2:$B859, "=Aguascalientes")</f>
        <v>5.8010000000000002</v>
      </c>
      <c r="L18" s="9">
        <f>SUMIFS(Concentrado!M$2:M859,Concentrado!$A$2:$A859,"="&amp;$A18,Concentrado!$B$2:$B859, "=Aguascalientes")</f>
        <v>5.8330000000000002</v>
      </c>
      <c r="M18" s="9">
        <f>SUMIFS(Concentrado!N$2:N859,Concentrado!$A$2:$A859,"="&amp;$A18,Concentrado!$B$2:$B859, "=Aguascalientes")</f>
        <v>49.917999999999999</v>
      </c>
      <c r="N18" s="9">
        <f>SUMIFS(Concentrado!O$2:O859,Concentrado!$A$2:$A859,"="&amp;$A18,Concentrado!$B$2:$B859, "=Aguascalientes")</f>
        <v>67.462999999999994</v>
      </c>
      <c r="O18" s="9">
        <f>SUMIFS(Concentrado!P$2:P859,Concentrado!$A$2:$A859,"="&amp;$A18,Concentrado!$B$2:$B859, "=Aguascalientes")</f>
        <v>21.271000000000001</v>
      </c>
      <c r="P18" s="9">
        <f>SUMIFS(Concentrado!Q$2:Q859,Concentrado!$A$2:$A859,"="&amp;$A18,Concentrado!$B$2:$B859, "=Aguascalientes")</f>
        <v>43.938000000000002</v>
      </c>
      <c r="Q18" s="9">
        <f>SUMIFS(Concentrado!R$2:R859,Concentrado!$A$2:$A859,"="&amp;$A18,Concentrado!$B$2:$B859, "=Aguascalientes")</f>
        <v>64.992999999999995</v>
      </c>
      <c r="R18" s="9">
        <f>SUMIFS(Concentrado!S$2:S859,Concentrado!$A$2:$A859,"="&amp;$A18,Concentrado!$B$2:$B859, "=Aguascalientes")</f>
        <v>55.484000000000002</v>
      </c>
      <c r="S18" s="9">
        <f>SUMIFS(Concentrado!T$2:T859,Concentrado!$A$2:$A859,"="&amp;$A18,Concentrado!$B$2:$B859, "=Aguascalientes")</f>
        <v>60.15</v>
      </c>
      <c r="T18" s="9">
        <f>SUMIFS(Concentrado!U$2:U859,Concentrado!$A$2:$A859,"="&amp;$A18,Concentrado!$B$2:$B859, "=Aguascalientes")</f>
        <v>19.914999999999999</v>
      </c>
      <c r="U18" s="9">
        <f>SUMIFS(Concentrado!V$2:V859,Concentrado!$A$2:$A859,"="&amp;$A18,Concentrado!$B$2:$B859, "=Aguascalientes")</f>
        <v>18.445</v>
      </c>
      <c r="V18" s="9">
        <f>SUMIFS(Concentrado!W$2:W859,Concentrado!$A$2:$A859,"="&amp;$A18,Concentrado!$B$2:$B859, "=Aguascalientes")</f>
        <v>19.166</v>
      </c>
      <c r="W18" s="9">
        <f>SUMIFS(Concentrado!X$2:X859,Concentrado!$A$2:$A859,"="&amp;$A18,Concentrado!$B$2:$B859, "=Aguascalientes")</f>
        <v>7.7190000000000003</v>
      </c>
      <c r="X18" s="9">
        <f>SUMIFS(Concentrado!Y$2:Y859,Concentrado!$A$2:$A859,"="&amp;$A18,Concentrado!$B$2:$B859, "=Aguascalientes")</f>
        <v>0.74399999999999999</v>
      </c>
      <c r="Y18" s="9">
        <f>SUMIFS(Concentrado!Z$2:Z859,Concentrado!$A$2:$A859,"="&amp;$A18,Concentrado!$B$2:$B859, "=Aguascalientes")</f>
        <v>4.1669999999999998</v>
      </c>
      <c r="Z18" s="9">
        <f>SUMIFS(Concentrado!AA$2:AA859,Concentrado!$A$2:$A859,"="&amp;$A18,Concentrado!$B$2:$B859, "=Aguascalientes")</f>
        <v>48.32</v>
      </c>
      <c r="AA18" s="9">
        <f>SUMIFS(Concentrado!AB$2:AB859,Concentrado!$A$2:$A859,"="&amp;$A18,Concentrado!$B$2:$B859, "=Aguascalientes")</f>
        <v>36.444000000000003</v>
      </c>
      <c r="AB18" s="9">
        <f>SUMIFS(Concentrado!AC$2:AC859,Concentrado!$A$2:$A859,"="&amp;$A18,Concentrado!$B$2:$B859, "=Aguascalientes")</f>
        <v>42.271999999999998</v>
      </c>
      <c r="AC18" s="9">
        <f>SUMIFS(Concentrado!AD$2:AD859,Concentrado!$A$2:$A859,"="&amp;$A18,Concentrado!$B$2:$B859, "=Aguascalientes")</f>
        <v>362.47699999999998</v>
      </c>
      <c r="AD18" s="9">
        <f>SUMIFS(Concentrado!AE$2:AE859,Concentrado!$A$2:$A859,"="&amp;$A18,Concentrado!$B$2:$B859, "=Aguascalientes")</f>
        <v>308.50700000000001</v>
      </c>
      <c r="AE18" s="9">
        <f>SUMIFS(Concentrado!AF$2:AF859,Concentrado!$A$2:$A859,"="&amp;$A18,Concentrado!$B$2:$B859, "=Aguascalientes")</f>
        <v>334.99099999999999</v>
      </c>
      <c r="AF18" s="9">
        <f>SUMIFS(Concentrado!AG$2:AG859,Concentrado!$A$2:$A859,"="&amp;$A18,Concentrado!$B$2:$B859, "=Aguascalientes")</f>
        <v>10.189</v>
      </c>
      <c r="AG18" s="9">
        <f>SUMIFS(Concentrado!AH$2:AH859,Concentrado!$A$2:$A859,"="&amp;$A18,Concentrado!$B$2:$B859, "=Aguascalientes")</f>
        <v>16.404968361846699</v>
      </c>
      <c r="AH18" s="9">
        <f>SUMIFS(Concentrado!AI$2:AI859,Concentrado!$A$2:$A859,"="&amp;$A18,Concentrado!$B$2:$B859, "=Aguascalientes")</f>
        <v>5.5574742073652397</v>
      </c>
      <c r="AI18" s="9">
        <f>SUMIFS(Concentrado!AJ$2:AJ859,Concentrado!$A$2:$A859,"="&amp;$A18,Concentrado!$B$2:$B859, "=Aguascalientes")</f>
        <v>11.0250761419321</v>
      </c>
      <c r="AJ18" s="9">
        <f>SUMIFS(Concentrado!AK$2:AK859,Concentrado!$A$2:$A859,"="&amp;$A18,Concentrado!$B$2:$B859, "=Aguascalientes")</f>
        <v>13.276</v>
      </c>
      <c r="AK18" s="9">
        <f>SUMIFS(Concentrado!AL$2:AL859,Concentrado!$A$2:$A859,"="&amp;$A18,Concentrado!$B$2:$B859, "=Aguascalientes")</f>
        <v>3.57</v>
      </c>
      <c r="AL18" s="9">
        <f>SUMIFS(Concentrado!AM$2:AM859,Concentrado!$A$2:$A859,"="&amp;$A18,Concentrado!$B$2:$B859, "=Aguascalientes")</f>
        <v>8.3330000000000002</v>
      </c>
      <c r="AM18" s="9">
        <f>SUMIFS(Concentrado!AN$2:AN859,Concentrado!$A$2:$A859,"="&amp;$A18,Concentrado!$B$2:$B859, "=Aguascalientes")</f>
        <v>45.231999999999999</v>
      </c>
      <c r="AN18" s="9">
        <f>SUMIFS(Concentrado!AO$2:AO859,Concentrado!$A$2:$A859,"="&amp;$A18,Concentrado!$B$2:$B859, "=Aguascalientes")</f>
        <v>33.021999999999998</v>
      </c>
      <c r="AO18" s="9">
        <f>SUMIFS(Concentrado!AP$2:AP859,Concentrado!$A$2:$A859,"="&amp;$A18,Concentrado!$B$2:$B859, "=Aguascalientes")</f>
        <v>39.241</v>
      </c>
      <c r="AP18" s="9">
        <f>SUMIFS(Concentrado!AQ$2:AQ859,Concentrado!$A$2:$A859,"="&amp;$A18,Concentrado!$B$2:$B859, "=Aguascalientes")</f>
        <v>0.92600000000000005</v>
      </c>
      <c r="AQ18" s="9">
        <f>SUMIFS(Concentrado!AR$2:AR859,Concentrado!$A$2:$A859,"="&amp;$A18,Concentrado!$B$2:$B859, "=Aguascalientes")</f>
        <v>0.29699999999999999</v>
      </c>
      <c r="AR18" s="9">
        <f>SUMIFS(Concentrado!AS$2:AS859,Concentrado!$A$2:$A859,"="&amp;$A18,Concentrado!$B$2:$B859, "=Aguascalientes")</f>
        <v>0.60599999999999998</v>
      </c>
      <c r="AS18" s="9">
        <f>SUMIFS(Concentrado!AT$2:AT859,Concentrado!$A$2:$A859,"="&amp;$A18,Concentrado!$B$2:$B859, "=Aguascalientes")</f>
        <v>3.7050000000000001</v>
      </c>
      <c r="AT18" s="9">
        <f>SUMIFS(Concentrado!AU$2:AU859,Concentrado!$A$2:$A859,"="&amp;$A18,Concentrado!$B$2:$B859, "=Aguascalientes")</f>
        <v>0.44600000000000001</v>
      </c>
      <c r="AU18" s="9">
        <f>SUMIFS(Concentrado!AV$2:AV859,Concentrado!$A$2:$A859,"="&amp;$A18,Concentrado!$B$2:$B859, "=Aguascalientes")</f>
        <v>2.0449999999999999</v>
      </c>
      <c r="AV18" s="9">
        <f>SUMIFS(Concentrado!AW$2:AW859,Concentrado!$A$2:$A859,"="&amp;$A18,Concentrado!$B$2:$B859, "=Aguascalientes")</f>
        <v>478.56799999999998</v>
      </c>
      <c r="AW18" s="9">
        <f>SUMIFS(Concentrado!AX$2:AX859,Concentrado!$A$2:$A859,"="&amp;$A18,Concentrado!$B$2:$B859, "=Aguascalientes")</f>
        <v>366.51900000000001</v>
      </c>
      <c r="AX18" s="9">
        <f>SUMIFS(Concentrado!AY$2:AY859,Concentrado!$A$2:$A859,"="&amp;$A18,Concentrado!$B$2:$B859, "=Aguascalientes")</f>
        <v>421.73099999999999</v>
      </c>
      <c r="AY18" s="9">
        <f>SUMIFS(Concentrado!AZ$2:AZ859,Concentrado!$A$2:$A859,"="&amp;$A18,Concentrado!$B$2:$B859, "=Aguascalientes")</f>
        <v>4.7859999999999996</v>
      </c>
      <c r="AZ18" s="9">
        <f>SUMIFS(Concentrado!BA$2:BA859,Concentrado!$A$2:$A859,"="&amp;$A18,Concentrado!$B$2:$B859, "=Aguascalientes")</f>
        <v>3.665</v>
      </c>
      <c r="BA18" s="9">
        <f>SUMIFS(Concentrado!BB$2:BB859,Concentrado!$A$2:$A859,"="&amp;$A18,Concentrado!$B$2:$B859, "=Aguascalientes")</f>
        <v>4.2169999999999996</v>
      </c>
      <c r="BB18" s="9">
        <f>SUMIFS(Concentrado!BC$2:BC859,Concentrado!$A$2:$A859,"="&amp;$A18,Concentrado!$B$2:$B859, "=Aguascalientes")</f>
        <v>8.9890000000000008</v>
      </c>
      <c r="BC18" s="9">
        <f>SUMIFS(Concentrado!BD$2:BD859,Concentrado!$A$2:$A859,"="&amp;$A18,Concentrado!$B$2:$B859, "=Aguascalientes")</f>
        <v>2.2469999999999999</v>
      </c>
      <c r="BD18" s="9">
        <f>SUMIFS(Concentrado!BE$2:BE859,Concentrado!$A$2:$A859,"="&amp;$A18,Concentrado!$B$2:$B859, "=Aguascalientes")</f>
        <v>10.438000000000001</v>
      </c>
      <c r="BE18" s="9">
        <f>SUMIFS(Concentrado!BF$2:BF859,Concentrado!$A$2:$A859,"="&amp;$A18,Concentrado!$B$2:$B859, "=Aguascalientes")</f>
        <v>11.651</v>
      </c>
      <c r="BF18" s="9">
        <f>SUMIFS(Concentrado!BG$2:BG859,Concentrado!$A$2:$A859,"="&amp;$A18,Concentrado!$B$2:$B859, "=Aguascalientes")</f>
        <v>22.053000000000001</v>
      </c>
      <c r="BG18" s="9">
        <f>SUMIFS(Concentrado!BH$2:BH859,Concentrado!$A$2:$A859,"="&amp;$A18,Concentrado!$B$2:$B859, "=Aguascalientes")</f>
        <v>6.1748814643290331</v>
      </c>
    </row>
    <row r="19" spans="1:59" x14ac:dyDescent="0.25">
      <c r="A19" s="4">
        <v>2015</v>
      </c>
      <c r="B19" s="9">
        <f>SUMIFS(Concentrado!C$2:C859,Concentrado!$A$2:$A859,"="&amp;$A19,Concentrado!$B$2:$B859, "=Aguascalientes")</f>
        <v>18.170000000000002</v>
      </c>
      <c r="C19" s="9">
        <f>SUMIFS(Concentrado!D$2:D859,Concentrado!$A$2:$A859,"="&amp;$A19,Concentrado!$B$2:$B859, "=Aguascalientes")</f>
        <v>4.5309999999999997</v>
      </c>
      <c r="D19" s="9">
        <f>SUMIFS(Concentrado!E$2:E859,Concentrado!$A$2:$A859,"="&amp;$A19,Concentrado!$B$2:$B859, "=Aguascalientes")</f>
        <v>11.23</v>
      </c>
      <c r="E19" s="9">
        <f>SUMIFS(Concentrado!F$2:F859,Concentrado!$A$2:$A859,"="&amp;$A19,Concentrado!$B$2:$B859, "=Aguascalientes")</f>
        <v>9.3000000000000007</v>
      </c>
      <c r="F19" s="9">
        <f>SUMIFS(Concentrado!G$2:G859,Concentrado!$A$2:$A859,"="&amp;$A19,Concentrado!$B$2:$B859, "=Aguascalientes")</f>
        <v>20.010000000000002</v>
      </c>
      <c r="G19" s="9">
        <f>SUMIFS(Concentrado!H$2:H859,Concentrado!$A$2:$A859,"="&amp;$A19,Concentrado!$B$2:$B859, "=Aguascalientes")</f>
        <v>3.9369999999999998</v>
      </c>
      <c r="H19" s="9">
        <f>SUMIFS(Concentrado!I$2:I859,Concentrado!$A$2:$A859,"="&amp;$A19,Concentrado!$B$2:$B859, "=Aguascalientes")</f>
        <v>3.6539999999999999</v>
      </c>
      <c r="I19" s="9">
        <f>SUMIFS(Concentrado!J$2:J859,Concentrado!$A$2:$A859,"="&amp;$A19,Concentrado!$B$2:$B859, "=Aguascalientes")</f>
        <v>3.7930000000000001</v>
      </c>
      <c r="J19" s="9">
        <f>SUMIFS(Concentrado!K$2:K859,Concentrado!$A$2:$A859,"="&amp;$A19,Concentrado!$B$2:$B859, "=Aguascalientes")</f>
        <v>7.7220000000000004</v>
      </c>
      <c r="K19" s="9">
        <f>SUMIFS(Concentrado!L$2:L859,Concentrado!$A$2:$A859,"="&amp;$A19,Concentrado!$B$2:$B859, "=Aguascalientes")</f>
        <v>6.2850000000000001</v>
      </c>
      <c r="L19" s="9">
        <f>SUMIFS(Concentrado!M$2:M859,Concentrado!$A$2:$A859,"="&amp;$A19,Concentrado!$B$2:$B859, "=Aguascalientes")</f>
        <v>6.9909999999999997</v>
      </c>
      <c r="M19" s="9">
        <f>SUMIFS(Concentrado!N$2:N859,Concentrado!$A$2:$A859,"="&amp;$A19,Concentrado!$B$2:$B859, "=Aguascalientes")</f>
        <v>39.994</v>
      </c>
      <c r="N19" s="9">
        <f>SUMIFS(Concentrado!O$2:O859,Concentrado!$A$2:$A859,"="&amp;$A19,Concentrado!$B$2:$B859, "=Aguascalientes")</f>
        <v>64.653000000000006</v>
      </c>
      <c r="O19" s="9">
        <f>SUMIFS(Concentrado!P$2:P859,Concentrado!$A$2:$A859,"="&amp;$A19,Concentrado!$B$2:$B859, "=Aguascalientes")</f>
        <v>22.946000000000002</v>
      </c>
      <c r="P19" s="9">
        <f>SUMIFS(Concentrado!Q$2:Q859,Concentrado!$A$2:$A859,"="&amp;$A19,Concentrado!$B$2:$B859, "=Aguascalientes")</f>
        <v>43.430999999999997</v>
      </c>
      <c r="Q19" s="9">
        <f>SUMIFS(Concentrado!R$2:R859,Concentrado!$A$2:$A859,"="&amp;$A19,Concentrado!$B$2:$B859, "=Aguascalientes")</f>
        <v>62.381999999999998</v>
      </c>
      <c r="R19" s="9">
        <f>SUMIFS(Concentrado!S$2:S859,Concentrado!$A$2:$A859,"="&amp;$A19,Concentrado!$B$2:$B859, "=Aguascalientes")</f>
        <v>59.192999999999998</v>
      </c>
      <c r="S19" s="9">
        <f>SUMIFS(Concentrado!T$2:T859,Concentrado!$A$2:$A859,"="&amp;$A19,Concentrado!$B$2:$B859, "=Aguascalientes")</f>
        <v>60.759</v>
      </c>
      <c r="T19" s="9">
        <f>SUMIFS(Concentrado!U$2:U859,Concentrado!$A$2:$A859,"="&amp;$A19,Concentrado!$B$2:$B859, "=Aguascalientes")</f>
        <v>16.05</v>
      </c>
      <c r="U19" s="9">
        <f>SUMIFS(Concentrado!V$2:V859,Concentrado!$A$2:$A859,"="&amp;$A19,Concentrado!$B$2:$B859, "=Aguascalientes")</f>
        <v>19.292000000000002</v>
      </c>
      <c r="V19" s="9">
        <f>SUMIFS(Concentrado!W$2:W859,Concentrado!$A$2:$A859,"="&amp;$A19,Concentrado!$B$2:$B859, "=Aguascalientes")</f>
        <v>17.7</v>
      </c>
      <c r="W19" s="9">
        <f>SUMIFS(Concentrado!X$2:X859,Concentrado!$A$2:$A859,"="&amp;$A19,Concentrado!$B$2:$B859, "=Aguascalientes")</f>
        <v>4.9969999999999999</v>
      </c>
      <c r="X19" s="9">
        <f>SUMIFS(Concentrado!Y$2:Y859,Concentrado!$A$2:$A859,"="&amp;$A19,Concentrado!$B$2:$B859, "=Aguascalientes")</f>
        <v>1.3149999999999999</v>
      </c>
      <c r="Y19" s="9">
        <f>SUMIFS(Concentrado!Z$2:Z859,Concentrado!$A$2:$A859,"="&amp;$A19,Concentrado!$B$2:$B859, "=Aguascalientes")</f>
        <v>3.1230000000000002</v>
      </c>
      <c r="Z19" s="9">
        <f>SUMIFS(Concentrado!AA$2:AA859,Concentrado!$A$2:$A859,"="&amp;$A19,Concentrado!$B$2:$B859, "=Aguascalientes")</f>
        <v>46.03</v>
      </c>
      <c r="AA19" s="9">
        <f>SUMIFS(Concentrado!AB$2:AB859,Concentrado!$A$2:$A859,"="&amp;$A19,Concentrado!$B$2:$B859, "=Aguascalientes")</f>
        <v>28.646000000000001</v>
      </c>
      <c r="AB19" s="9">
        <f>SUMIFS(Concentrado!AC$2:AC859,Concentrado!$A$2:$A859,"="&amp;$A19,Concentrado!$B$2:$B859, "=Aguascalientes")</f>
        <v>37.183999999999997</v>
      </c>
      <c r="AC19" s="9">
        <f>SUMIFS(Concentrado!AD$2:AD859,Concentrado!$A$2:$A859,"="&amp;$A19,Concentrado!$B$2:$B859, "=Aguascalientes")</f>
        <v>360.666</v>
      </c>
      <c r="AD19" s="9">
        <f>SUMIFS(Concentrado!AE$2:AE859,Concentrado!$A$2:$A859,"="&amp;$A19,Concentrado!$B$2:$B859, "=Aguascalientes")</f>
        <v>316.71800000000002</v>
      </c>
      <c r="AE19" s="9">
        <f>SUMIFS(Concentrado!AF$2:AF859,Concentrado!$A$2:$A859,"="&amp;$A19,Concentrado!$B$2:$B859, "=Aguascalientes")</f>
        <v>338.37799999999999</v>
      </c>
      <c r="AF19" s="9">
        <f>SUMIFS(Concentrado!AG$2:AG859,Concentrado!$A$2:$A859,"="&amp;$A19,Concentrado!$B$2:$B859, "=Aguascalientes")</f>
        <v>8.3279999999999994</v>
      </c>
      <c r="AG19" s="9">
        <f>SUMIFS(Concentrado!AH$2:AH859,Concentrado!$A$2:$A859,"="&amp;$A19,Concentrado!$B$2:$B859, "=Aguascalientes")</f>
        <v>16.907210156622199</v>
      </c>
      <c r="AH19" s="9">
        <f>SUMIFS(Concentrado!AI$2:AI859,Concentrado!$A$2:$A859,"="&amp;$A19,Concentrado!$B$2:$B859, "=Aguascalientes")</f>
        <v>3.5315306831157498</v>
      </c>
      <c r="AI19" s="9">
        <f>SUMIFS(Concentrado!AJ$2:AJ859,Concentrado!$A$2:$A859,"="&amp;$A19,Concentrado!$B$2:$B859, "=Aguascalientes")</f>
        <v>10.289444001157101</v>
      </c>
      <c r="AJ19" s="9">
        <f>SUMIFS(Concentrado!AK$2:AK859,Concentrado!$A$2:$A859,"="&amp;$A19,Concentrado!$B$2:$B859, "=Aguascalientes")</f>
        <v>15.444000000000001</v>
      </c>
      <c r="AK19" s="9">
        <f>SUMIFS(Concentrado!AL$2:AL859,Concentrado!$A$2:$A859,"="&amp;$A19,Concentrado!$B$2:$B859, "=Aguascalientes")</f>
        <v>3.2149999999999999</v>
      </c>
      <c r="AL19" s="9">
        <f>SUMIFS(Concentrado!AM$2:AM859,Concentrado!$A$2:$A859,"="&amp;$A19,Concentrado!$B$2:$B859, "=Aguascalientes")</f>
        <v>9.2219999999999995</v>
      </c>
      <c r="AM19" s="9">
        <f>SUMIFS(Concentrado!AN$2:AN859,Concentrado!$A$2:$A859,"="&amp;$A19,Concentrado!$B$2:$B859, "=Aguascalientes")</f>
        <v>35.279000000000003</v>
      </c>
      <c r="AN19" s="9">
        <f>SUMIFS(Concentrado!AO$2:AO859,Concentrado!$A$2:$A859,"="&amp;$A19,Concentrado!$B$2:$B859, "=Aguascalientes")</f>
        <v>32.445999999999998</v>
      </c>
      <c r="AO19" s="9">
        <f>SUMIFS(Concentrado!AP$2:AP859,Concentrado!$A$2:$A859,"="&amp;$A19,Concentrado!$B$2:$B859, "=Aguascalientes")</f>
        <v>33.838000000000001</v>
      </c>
      <c r="AP19" s="9">
        <f>SUMIFS(Concentrado!AQ$2:AQ859,Concentrado!$A$2:$A859,"="&amp;$A19,Concentrado!$B$2:$B859, "=Aguascalientes")</f>
        <v>0.90800000000000003</v>
      </c>
      <c r="AQ19" s="9">
        <f>SUMIFS(Concentrado!AR$2:AR859,Concentrado!$A$2:$A859,"="&amp;$A19,Concentrado!$B$2:$B859, "=Aguascalientes")</f>
        <v>0.438</v>
      </c>
      <c r="AR19" s="9">
        <f>SUMIFS(Concentrado!AS$2:AS859,Concentrado!$A$2:$A859,"="&amp;$A19,Concentrado!$B$2:$B859, "=Aguascalientes")</f>
        <v>0.66900000000000004</v>
      </c>
      <c r="AS19" s="9">
        <f>SUMIFS(Concentrado!AT$2:AT859,Concentrado!$A$2:$A859,"="&amp;$A19,Concentrado!$B$2:$B859, "=Aguascalientes")</f>
        <v>3.028</v>
      </c>
      <c r="AT19" s="9">
        <f>SUMIFS(Concentrado!AU$2:AU859,Concentrado!$A$2:$A859,"="&amp;$A19,Concentrado!$B$2:$B859, "=Aguascalientes")</f>
        <v>0.29199999999999998</v>
      </c>
      <c r="AU19" s="9">
        <f>SUMIFS(Concentrado!AV$2:AV859,Concentrado!$A$2:$A859,"="&amp;$A19,Concentrado!$B$2:$B859, "=Aguascalientes")</f>
        <v>1.6359999999999999</v>
      </c>
      <c r="AV19" s="9">
        <f>SUMIFS(Concentrado!AW$2:AW859,Concentrado!$A$2:$A859,"="&amp;$A19,Concentrado!$B$2:$B859, "=Aguascalientes")</f>
        <v>464.38499999999999</v>
      </c>
      <c r="AW19" s="9">
        <f>SUMIFS(Concentrado!AX$2:AX859,Concentrado!$A$2:$A859,"="&amp;$A19,Concentrado!$B$2:$B859, "=Aguascalientes")</f>
        <v>375.32600000000002</v>
      </c>
      <c r="AX19" s="9">
        <f>SUMIFS(Concentrado!AY$2:AY859,Concentrado!$A$2:$A859,"="&amp;$A19,Concentrado!$B$2:$B859, "=Aguascalientes")</f>
        <v>419.14299999999997</v>
      </c>
      <c r="AY19" s="9">
        <f>SUMIFS(Concentrado!AZ$2:AZ859,Concentrado!$A$2:$A859,"="&amp;$A19,Concentrado!$B$2:$B859, "=Aguascalientes")</f>
        <v>4.6440000000000001</v>
      </c>
      <c r="AZ19" s="9">
        <f>SUMIFS(Concentrado!BA$2:BA859,Concentrado!$A$2:$A859,"="&amp;$A19,Concentrado!$B$2:$B859, "=Aguascalientes")</f>
        <v>3.7530000000000001</v>
      </c>
      <c r="BA19" s="9">
        <f>SUMIFS(Concentrado!BB$2:BB859,Concentrado!$A$2:$A859,"="&amp;$A19,Concentrado!$B$2:$B859, "=Aguascalientes")</f>
        <v>4.1909999999999998</v>
      </c>
      <c r="BB19" s="9">
        <f>SUMIFS(Concentrado!BC$2:BC859,Concentrado!$A$2:$A859,"="&amp;$A19,Concentrado!$B$2:$B859, "=Aguascalientes")</f>
        <v>4.5039999999999996</v>
      </c>
      <c r="BC19" s="9">
        <f>SUMIFS(Concentrado!BD$2:BD859,Concentrado!$A$2:$A859,"="&amp;$A19,Concentrado!$B$2:$B859, "=Aguascalientes")</f>
        <v>3.0030000000000001</v>
      </c>
      <c r="BD19" s="9">
        <f>SUMIFS(Concentrado!BE$2:BE859,Concentrado!$A$2:$A859,"="&amp;$A19,Concentrado!$B$2:$B859, "=Aguascalientes")</f>
        <v>12.581</v>
      </c>
      <c r="BE19" s="9">
        <f>SUMIFS(Concentrado!BF$2:BF859,Concentrado!$A$2:$A859,"="&amp;$A19,Concentrado!$B$2:$B859, "=Aguascalientes")</f>
        <v>14.278</v>
      </c>
      <c r="BF19" s="9">
        <f>SUMIFS(Concentrado!BG$2:BG859,Concentrado!$A$2:$A859,"="&amp;$A19,Concentrado!$B$2:$B859, "=Aguascalientes")</f>
        <v>25.826000000000001</v>
      </c>
      <c r="BG19" s="9">
        <f>SUMIFS(Concentrado!BH$2:BH859,Concentrado!$A$2:$A859,"="&amp;$A19,Concentrado!$B$2:$B859, "=Aguascalientes")</f>
        <v>5.5711334120425029</v>
      </c>
    </row>
    <row r="20" spans="1:59" x14ac:dyDescent="0.25">
      <c r="A20" s="4">
        <v>2016</v>
      </c>
      <c r="B20" s="9">
        <f>SUMIFS(Concentrado!C$2:C859,Concentrado!$A$2:$A859,"="&amp;$A20,Concentrado!$B$2:$B859, "=Aguascalientes")</f>
        <v>18.015999999999998</v>
      </c>
      <c r="C20" s="9">
        <f>SUMIFS(Concentrado!D$2:D859,Concentrado!$A$2:$A859,"="&amp;$A20,Concentrado!$B$2:$B859, "=Aguascalientes")</f>
        <v>5.1740000000000004</v>
      </c>
      <c r="D20" s="9">
        <f>SUMIFS(Concentrado!E$2:E859,Concentrado!$A$2:$A859,"="&amp;$A20,Concentrado!$B$2:$B859, "=Aguascalientes")</f>
        <v>11.481999999999999</v>
      </c>
      <c r="E20" s="9">
        <f>SUMIFS(Concentrado!F$2:F859,Concentrado!$A$2:$A859,"="&amp;$A20,Concentrado!$B$2:$B859, "=Aguascalientes")</f>
        <v>9.5779999999999994</v>
      </c>
      <c r="F20" s="9">
        <f>SUMIFS(Concentrado!G$2:G859,Concentrado!$A$2:$A859,"="&amp;$A20,Concentrado!$B$2:$B859, "=Aguascalientes")</f>
        <v>19.43</v>
      </c>
      <c r="G20" s="9">
        <f>SUMIFS(Concentrado!H$2:H859,Concentrado!$A$2:$A859,"="&amp;$A20,Concentrado!$B$2:$B859, "=Aguascalientes")</f>
        <v>4.4669999999999996</v>
      </c>
      <c r="H20" s="9">
        <f>SUMIFS(Concentrado!I$2:I859,Concentrado!$A$2:$A859,"="&amp;$A20,Concentrado!$B$2:$B859, "=Aguascalientes")</f>
        <v>2.8740000000000001</v>
      </c>
      <c r="I20" s="9">
        <f>SUMIFS(Concentrado!J$2:J859,Concentrado!$A$2:$A859,"="&amp;$A20,Concentrado!$B$2:$B859, "=Aguascalientes")</f>
        <v>3.657</v>
      </c>
      <c r="J20" s="9">
        <f>SUMIFS(Concentrado!K$2:K859,Concentrado!$A$2:$A859,"="&amp;$A20,Concentrado!$B$2:$B859, "=Aguascalientes")</f>
        <v>9.0820000000000007</v>
      </c>
      <c r="K20" s="9">
        <f>SUMIFS(Concentrado!L$2:L859,Concentrado!$A$2:$A859,"="&amp;$A20,Concentrado!$B$2:$B859, "=Aguascalientes")</f>
        <v>5.3179999999999996</v>
      </c>
      <c r="L20" s="9">
        <f>SUMIFS(Concentrado!M$2:M859,Concentrado!$A$2:$A859,"="&amp;$A20,Concentrado!$B$2:$B859, "=Aguascalientes")</f>
        <v>7.1669999999999998</v>
      </c>
      <c r="M20" s="9">
        <f>SUMIFS(Concentrado!N$2:N859,Concentrado!$A$2:$A859,"="&amp;$A20,Concentrado!$B$2:$B859, "=Aguascalientes")</f>
        <v>44.118000000000002</v>
      </c>
      <c r="N20" s="9">
        <f>SUMIFS(Concentrado!O$2:O859,Concentrado!$A$2:$A859,"="&amp;$A20,Concentrado!$B$2:$B859, "=Aguascalientes")</f>
        <v>66.852000000000004</v>
      </c>
      <c r="O20" s="9">
        <f>SUMIFS(Concentrado!P$2:P859,Concentrado!$A$2:$A859,"="&amp;$A20,Concentrado!$B$2:$B859, "=Aguascalientes")</f>
        <v>22.420999999999999</v>
      </c>
      <c r="P20" s="9">
        <f>SUMIFS(Concentrado!Q$2:Q859,Concentrado!$A$2:$A859,"="&amp;$A20,Concentrado!$B$2:$B859, "=Aguascalientes")</f>
        <v>44.244</v>
      </c>
      <c r="Q20" s="9">
        <f>SUMIFS(Concentrado!R$2:R859,Concentrado!$A$2:$A859,"="&amp;$A20,Concentrado!$B$2:$B859, "=Aguascalientes")</f>
        <v>59.109000000000002</v>
      </c>
      <c r="R20" s="9">
        <f>SUMIFS(Concentrado!S$2:S859,Concentrado!$A$2:$A859,"="&amp;$A20,Concentrado!$B$2:$B859, "=Aguascalientes")</f>
        <v>61.37</v>
      </c>
      <c r="S20" s="9">
        <f>SUMIFS(Concentrado!T$2:T859,Concentrado!$A$2:$A859,"="&amp;$A20,Concentrado!$B$2:$B859, "=Aguascalientes")</f>
        <v>60.26</v>
      </c>
      <c r="T20" s="9">
        <f>SUMIFS(Concentrado!U$2:U859,Concentrado!$A$2:$A859,"="&amp;$A20,Concentrado!$B$2:$B859, "=Aguascalientes")</f>
        <v>11.167</v>
      </c>
      <c r="U20" s="9">
        <f>SUMIFS(Concentrado!V$2:V859,Concentrado!$A$2:$A859,"="&amp;$A20,Concentrado!$B$2:$B859, "=Aguascalientes")</f>
        <v>17.966000000000001</v>
      </c>
      <c r="V20" s="9">
        <f>SUMIFS(Concentrado!W$2:W859,Concentrado!$A$2:$A859,"="&amp;$A20,Concentrado!$B$2:$B859, "=Aguascalientes")</f>
        <v>14.625999999999999</v>
      </c>
      <c r="W20" s="9">
        <f>SUMIFS(Concentrado!X$2:X859,Concentrado!$A$2:$A859,"="&amp;$A20,Concentrado!$B$2:$B859, "=Aguascalientes")</f>
        <v>7.2960000000000003</v>
      </c>
      <c r="X20" s="9">
        <f>SUMIFS(Concentrado!Y$2:Y859,Concentrado!$A$2:$A859,"="&amp;$A20,Concentrado!$B$2:$B859, "=Aguascalientes")</f>
        <v>0.57499999999999996</v>
      </c>
      <c r="Y20" s="9">
        <f>SUMIFS(Concentrado!Z$2:Z859,Concentrado!$A$2:$A859,"="&amp;$A20,Concentrado!$B$2:$B859, "=Aguascalientes")</f>
        <v>3.8759999999999999</v>
      </c>
      <c r="Z20" s="9">
        <f>SUMIFS(Concentrado!AA$2:AA859,Concentrado!$A$2:$A859,"="&amp;$A20,Concentrado!$B$2:$B859, "=Aguascalientes")</f>
        <v>58.365000000000002</v>
      </c>
      <c r="AA20" s="9">
        <f>SUMIFS(Concentrado!AB$2:AB859,Concentrado!$A$2:$A859,"="&amp;$A20,Concentrado!$B$2:$B859, "=Aguascalientes")</f>
        <v>41.104999999999997</v>
      </c>
      <c r="AB20" s="9">
        <f>SUMIFS(Concentrado!AC$2:AC859,Concentrado!$A$2:$A859,"="&amp;$A20,Concentrado!$B$2:$B859, "=Aguascalientes")</f>
        <v>49.582999999999998</v>
      </c>
      <c r="AC20" s="9">
        <f>SUMIFS(Concentrado!AD$2:AD859,Concentrado!$A$2:$A859,"="&amp;$A20,Concentrado!$B$2:$B859, "=Aguascalientes")</f>
        <v>362.69600000000003</v>
      </c>
      <c r="AD20" s="9">
        <f>SUMIFS(Concentrado!AE$2:AE859,Concentrado!$A$2:$A859,"="&amp;$A20,Concentrado!$B$2:$B859, "=Aguascalientes")</f>
        <v>332.291</v>
      </c>
      <c r="AE20" s="9">
        <f>SUMIFS(Concentrado!AF$2:AF859,Concentrado!$A$2:$A859,"="&amp;$A20,Concentrado!$B$2:$B859, "=Aguascalientes")</f>
        <v>347.298</v>
      </c>
      <c r="AF20" s="9">
        <f>SUMIFS(Concentrado!AG$2:AG859,Concentrado!$A$2:$A859,"="&amp;$A20,Concentrado!$B$2:$B859, "=Aguascalientes")</f>
        <v>9.6780000000000008</v>
      </c>
      <c r="AG20" s="9">
        <f>SUMIFS(Concentrado!AH$2:AH859,Concentrado!$A$2:$A859,"="&amp;$A20,Concentrado!$B$2:$B859, "=Aguascalientes")</f>
        <v>14.458399759534</v>
      </c>
      <c r="AH20" s="9">
        <f>SUMIFS(Concentrado!AI$2:AI859,Concentrado!$A$2:$A859,"="&amp;$A20,Concentrado!$B$2:$B859, "=Aguascalientes")</f>
        <v>3.1124650334006398</v>
      </c>
      <c r="AI20" s="9">
        <f>SUMIFS(Concentrado!AJ$2:AJ859,Concentrado!$A$2:$A859,"="&amp;$A20,Concentrado!$B$2:$B859, "=Aguascalientes")</f>
        <v>8.8486382715146892</v>
      </c>
      <c r="AJ20" s="9">
        <f>SUMIFS(Concentrado!AK$2:AK859,Concentrado!$A$2:$A859,"="&amp;$A20,Concentrado!$B$2:$B859, "=Aguascalientes")</f>
        <v>15.186999999999999</v>
      </c>
      <c r="AK20" s="9">
        <f>SUMIFS(Concentrado!AL$2:AL859,Concentrado!$A$2:$A859,"="&amp;$A20,Concentrado!$B$2:$B859, "=Aguascalientes")</f>
        <v>3.306</v>
      </c>
      <c r="AL20" s="9">
        <f>SUMIFS(Concentrado!AM$2:AM859,Concentrado!$A$2:$A859,"="&amp;$A20,Concentrado!$B$2:$B859, "=Aguascalientes")</f>
        <v>9.141</v>
      </c>
      <c r="AM20" s="9">
        <f>SUMIFS(Concentrado!AN$2:AN859,Concentrado!$A$2:$A859,"="&amp;$A20,Concentrado!$B$2:$B859, "=Aguascalientes")</f>
        <v>44.369</v>
      </c>
      <c r="AN20" s="9">
        <f>SUMIFS(Concentrado!AO$2:AO859,Concentrado!$A$2:$A859,"="&amp;$A20,Concentrado!$B$2:$B859, "=Aguascalientes")</f>
        <v>32.194000000000003</v>
      </c>
      <c r="AO20" s="9">
        <f>SUMIFS(Concentrado!AP$2:AP859,Concentrado!$A$2:$A859,"="&amp;$A20,Concentrado!$B$2:$B859, "=Aguascalientes")</f>
        <v>38.173999999999999</v>
      </c>
      <c r="AP20" s="9">
        <f>SUMIFS(Concentrado!AQ$2:AQ859,Concentrado!$A$2:$A859,"="&amp;$A20,Concentrado!$B$2:$B859, "=Aguascalientes")</f>
        <v>0.89300000000000002</v>
      </c>
      <c r="AQ20" s="9">
        <f>SUMIFS(Concentrado!AR$2:AR859,Concentrado!$A$2:$A859,"="&amp;$A20,Concentrado!$B$2:$B859, "=Aguascalientes")</f>
        <v>0.43099999999999999</v>
      </c>
      <c r="AR20" s="9">
        <f>SUMIFS(Concentrado!AS$2:AS859,Concentrado!$A$2:$A859,"="&amp;$A20,Concentrado!$B$2:$B859, "=Aguascalientes")</f>
        <v>0.65800000000000003</v>
      </c>
      <c r="AS20" s="9">
        <f>SUMIFS(Concentrado!AT$2:AT859,Concentrado!$A$2:$A859,"="&amp;$A20,Concentrado!$B$2:$B859, "=Aguascalientes")</f>
        <v>3.722</v>
      </c>
      <c r="AT20" s="9">
        <f>SUMIFS(Concentrado!AU$2:AU859,Concentrado!$A$2:$A859,"="&amp;$A20,Concentrado!$B$2:$B859, "=Aguascalientes")</f>
        <v>0.71899999999999997</v>
      </c>
      <c r="AU20" s="9">
        <f>SUMIFS(Concentrado!AV$2:AV859,Concentrado!$A$2:$A859,"="&amp;$A20,Concentrado!$B$2:$B859, "=Aguascalientes")</f>
        <v>2.194</v>
      </c>
      <c r="AV20" s="9">
        <f>SUMIFS(Concentrado!AW$2:AW859,Concentrado!$A$2:$A859,"="&amp;$A20,Concentrado!$B$2:$B859, "=Aguascalientes")</f>
        <v>476.15100000000001</v>
      </c>
      <c r="AW20" s="9">
        <f>SUMIFS(Concentrado!AX$2:AX859,Concentrado!$A$2:$A859,"="&amp;$A20,Concentrado!$B$2:$B859, "=Aguascalientes")</f>
        <v>389.637</v>
      </c>
      <c r="AX20" s="9">
        <f>SUMIFS(Concentrado!AY$2:AY859,Concentrado!$A$2:$A859,"="&amp;$A20,Concentrado!$B$2:$B859, "=Aguascalientes")</f>
        <v>432.20299999999997</v>
      </c>
      <c r="AY20" s="9">
        <f>SUMIFS(Concentrado!AZ$2:AZ859,Concentrado!$A$2:$A859,"="&amp;$A20,Concentrado!$B$2:$B859, "=Aguascalientes")</f>
        <v>4.7619999999999996</v>
      </c>
      <c r="AZ20" s="9">
        <f>SUMIFS(Concentrado!BA$2:BA859,Concentrado!$A$2:$A859,"="&amp;$A20,Concentrado!$B$2:$B859, "=Aguascalientes")</f>
        <v>3.8959999999999999</v>
      </c>
      <c r="BA20" s="9">
        <f>SUMIFS(Concentrado!BB$2:BB859,Concentrado!$A$2:$A859,"="&amp;$A20,Concentrado!$B$2:$B859, "=Aguascalientes")</f>
        <v>4.3220000000000001</v>
      </c>
      <c r="BB20" s="9">
        <f>SUMIFS(Concentrado!BC$2:BC859,Concentrado!$A$2:$A859,"="&amp;$A20,Concentrado!$B$2:$B859, "=Aguascalientes")</f>
        <v>9.02</v>
      </c>
      <c r="BC20" s="9">
        <f>SUMIFS(Concentrado!BD$2:BD859,Concentrado!$A$2:$A859,"="&amp;$A20,Concentrado!$B$2:$B859, "=Aguascalientes")</f>
        <v>6.0129999999999999</v>
      </c>
      <c r="BD20" s="9">
        <f>SUMIFS(Concentrado!BE$2:BE859,Concentrado!$A$2:$A859,"="&amp;$A20,Concentrado!$B$2:$B859, "=Aguascalientes")</f>
        <v>9.4369999999999994</v>
      </c>
      <c r="BE20" s="9">
        <f>SUMIFS(Concentrado!BF$2:BF859,Concentrado!$A$2:$A859,"="&amp;$A20,Concentrado!$B$2:$B859, "=Aguascalientes")</f>
        <v>10.917999999999999</v>
      </c>
      <c r="BF20" s="9">
        <f>SUMIFS(Concentrado!BG$2:BG859,Concentrado!$A$2:$A859,"="&amp;$A20,Concentrado!$B$2:$B859, "=Aguascalientes")</f>
        <v>18.504999999999999</v>
      </c>
      <c r="BG20" s="9">
        <f>SUMIFS(Concentrado!BH$2:BH859,Concentrado!$A$2:$A859,"="&amp;$A20,Concentrado!$B$2:$B859, "=Aguascalientes")</f>
        <v>5.921539600296077</v>
      </c>
    </row>
    <row r="21" spans="1:59" x14ac:dyDescent="0.25">
      <c r="A21" s="4">
        <v>2017</v>
      </c>
      <c r="B21" s="9">
        <f>SUMIFS(Concentrado!C$2:C859,Concentrado!$A$2:$A859,"="&amp;$A21,Concentrado!$B$2:$B859, "=Aguascalientes")</f>
        <v>15.676</v>
      </c>
      <c r="C21" s="9">
        <f>SUMIFS(Concentrado!D$2:D859,Concentrado!$A$2:$A859,"="&amp;$A21,Concentrado!$B$2:$B859, "=Aguascalientes")</f>
        <v>4.0999999999999996</v>
      </c>
      <c r="D21" s="9">
        <f>SUMIFS(Concentrado!E$2:E859,Concentrado!$A$2:$A859,"="&amp;$A21,Concentrado!$B$2:$B859, "=Aguascalientes")</f>
        <v>9.7840000000000007</v>
      </c>
      <c r="E21" s="9">
        <f>SUMIFS(Concentrado!F$2:F859,Concentrado!$A$2:$A859,"="&amp;$A21,Concentrado!$B$2:$B859, "=Aguascalientes")</f>
        <v>9.57</v>
      </c>
      <c r="F21" s="9">
        <f>SUMIFS(Concentrado!G$2:G859,Concentrado!$A$2:$A859,"="&amp;$A21,Concentrado!$B$2:$B859, "=Aguascalientes")</f>
        <v>23.393999999999998</v>
      </c>
      <c r="G21" s="9">
        <f>SUMIFS(Concentrado!H$2:H859,Concentrado!$A$2:$A859,"="&amp;$A21,Concentrado!$B$2:$B859, "=Aguascalientes")</f>
        <v>4.6879999999999997</v>
      </c>
      <c r="H21" s="9">
        <f>SUMIFS(Concentrado!I$2:I859,Concentrado!$A$2:$A859,"="&amp;$A21,Concentrado!$B$2:$B859, "=Aguascalientes")</f>
        <v>5.6550000000000002</v>
      </c>
      <c r="I21" s="9">
        <f>SUMIFS(Concentrado!J$2:J859,Concentrado!$A$2:$A859,"="&amp;$A21,Concentrado!$B$2:$B859, "=Aguascalientes")</f>
        <v>5.18</v>
      </c>
      <c r="J21" s="9">
        <f>SUMIFS(Concentrado!K$2:K859,Concentrado!$A$2:$A859,"="&amp;$A21,Concentrado!$B$2:$B859, "=Aguascalientes")</f>
        <v>8.6440000000000001</v>
      </c>
      <c r="K21" s="9">
        <f>SUMIFS(Concentrado!L$2:L859,Concentrado!$A$2:$A859,"="&amp;$A21,Concentrado!$B$2:$B859, "=Aguascalientes")</f>
        <v>4.524</v>
      </c>
      <c r="L21" s="9">
        <f>SUMIFS(Concentrado!M$2:M859,Concentrado!$A$2:$A859,"="&amp;$A21,Concentrado!$B$2:$B859, "=Aguascalientes")</f>
        <v>6.5469999999999997</v>
      </c>
      <c r="M21" s="9">
        <f>SUMIFS(Concentrado!N$2:N859,Concentrado!$A$2:$A859,"="&amp;$A21,Concentrado!$B$2:$B859, "=Aguascalientes")</f>
        <v>46.564999999999998</v>
      </c>
      <c r="N21" s="9">
        <f>SUMIFS(Concentrado!O$2:O859,Concentrado!$A$2:$A859,"="&amp;$A21,Concentrado!$B$2:$B859, "=Aguascalientes")</f>
        <v>71.933000000000007</v>
      </c>
      <c r="O21" s="9">
        <f>SUMIFS(Concentrado!P$2:P859,Concentrado!$A$2:$A859,"="&amp;$A21,Concentrado!$B$2:$B859, "=Aguascalientes")</f>
        <v>21.062999999999999</v>
      </c>
      <c r="P21" s="9">
        <f>SUMIFS(Concentrado!Q$2:Q859,Concentrado!$A$2:$A859,"="&amp;$A21,Concentrado!$B$2:$B859, "=Aguascalientes")</f>
        <v>46.043999999999997</v>
      </c>
      <c r="Q21" s="9">
        <f>SUMIFS(Concentrado!R$2:R859,Concentrado!$A$2:$A859,"="&amp;$A21,Concentrado!$B$2:$B859, "=Aguascalientes")</f>
        <v>56.843000000000004</v>
      </c>
      <c r="R21" s="9">
        <f>SUMIFS(Concentrado!S$2:S859,Concentrado!$A$2:$A859,"="&amp;$A21,Concentrado!$B$2:$B859, "=Aguascalientes")</f>
        <v>58.384</v>
      </c>
      <c r="S21" s="9">
        <f>SUMIFS(Concentrado!T$2:T859,Concentrado!$A$2:$A859,"="&amp;$A21,Concentrado!$B$2:$B859, "=Aguascalientes")</f>
        <v>57.627000000000002</v>
      </c>
      <c r="T21" s="9">
        <f>SUMIFS(Concentrado!U$2:U859,Concentrado!$A$2:$A859,"="&amp;$A21,Concentrado!$B$2:$B859, "=Aguascalientes")</f>
        <v>17.579999999999998</v>
      </c>
      <c r="U21" s="9">
        <f>SUMIFS(Concentrado!V$2:V859,Concentrado!$A$2:$A859,"="&amp;$A21,Concentrado!$B$2:$B859, "=Aguascalientes")</f>
        <v>15.974</v>
      </c>
      <c r="V21" s="9">
        <f>SUMIFS(Concentrado!W$2:W859,Concentrado!$A$2:$A859,"="&amp;$A21,Concentrado!$B$2:$B859, "=Aguascalientes")</f>
        <v>16.763000000000002</v>
      </c>
      <c r="W21" s="9">
        <f>SUMIFS(Concentrado!X$2:X859,Concentrado!$A$2:$A859,"="&amp;$A21,Concentrado!$B$2:$B859, "=Aguascalientes")</f>
        <v>10.548</v>
      </c>
      <c r="X21" s="9">
        <f>SUMIFS(Concentrado!Y$2:Y859,Concentrado!$A$2:$A859,"="&amp;$A21,Concentrado!$B$2:$B859, "=Aguascalientes")</f>
        <v>0.84799999999999998</v>
      </c>
      <c r="Y21" s="9">
        <f>SUMIFS(Concentrado!Z$2:Z859,Concentrado!$A$2:$A859,"="&amp;$A21,Concentrado!$B$2:$B859, "=Aguascalientes")</f>
        <v>5.6120000000000001</v>
      </c>
      <c r="Z21" s="9">
        <f>SUMIFS(Concentrado!AA$2:AA859,Concentrado!$A$2:$A859,"="&amp;$A21,Concentrado!$B$2:$B859, "=Aguascalientes")</f>
        <v>60.359000000000002</v>
      </c>
      <c r="AA21" s="9">
        <f>SUMIFS(Concentrado!AB$2:AB859,Concentrado!$A$2:$A859,"="&amp;$A21,Concentrado!$B$2:$B859, "=Aguascalientes")</f>
        <v>42.408999999999999</v>
      </c>
      <c r="AB21" s="9">
        <f>SUMIFS(Concentrado!AC$2:AC859,Concentrado!$A$2:$A859,"="&amp;$A21,Concentrado!$B$2:$B859, "=Aguascalientes")</f>
        <v>51.223999999999997</v>
      </c>
      <c r="AC21" s="9">
        <f>SUMIFS(Concentrado!AD$2:AD859,Concentrado!$A$2:$A859,"="&amp;$A21,Concentrado!$B$2:$B859, "=Aguascalientes")</f>
        <v>374.16699999999997</v>
      </c>
      <c r="AD21" s="9">
        <f>SUMIFS(Concentrado!AE$2:AE859,Concentrado!$A$2:$A859,"="&amp;$A21,Concentrado!$B$2:$B859, "=Aguascalientes")</f>
        <v>327.11799999999999</v>
      </c>
      <c r="AE21" s="9">
        <f>SUMIFS(Concentrado!AF$2:AF859,Concentrado!$A$2:$A859,"="&amp;$A21,Concentrado!$B$2:$B859, "=Aguascalientes")</f>
        <v>350.29500000000002</v>
      </c>
      <c r="AF21" s="9">
        <f>SUMIFS(Concentrado!AG$2:AG859,Concentrado!$A$2:$A859,"="&amp;$A21,Concentrado!$B$2:$B859, "=Aguascalientes")</f>
        <v>10.109</v>
      </c>
      <c r="AG21" s="9">
        <f>SUMIFS(Concentrado!AH$2:AH859,Concentrado!$A$2:$A859,"="&amp;$A21,Concentrado!$B$2:$B859, "=Aguascalientes")</f>
        <v>19.610579153200099</v>
      </c>
      <c r="AH21" s="9">
        <f>SUMIFS(Concentrado!AI$2:AI859,Concentrado!$A$2:$A859,"="&amp;$A21,Concentrado!$B$2:$B859, "=Aguascalientes")</f>
        <v>4.2437944151665503</v>
      </c>
      <c r="AI21" s="9">
        <f>SUMIFS(Concentrado!AJ$2:AJ859,Concentrado!$A$2:$A859,"="&amp;$A21,Concentrado!$B$2:$B859, "=Aguascalientes")</f>
        <v>12.0145318623478</v>
      </c>
      <c r="AJ21" s="9">
        <f>SUMIFS(Concentrado!AK$2:AK859,Concentrado!$A$2:$A859,"="&amp;$A21,Concentrado!$B$2:$B859, "=Aguascalientes")</f>
        <v>16.847999999999999</v>
      </c>
      <c r="AK21" s="9">
        <f>SUMIFS(Concentrado!AL$2:AL859,Concentrado!$A$2:$A859,"="&amp;$A21,Concentrado!$B$2:$B859, "=Aguascalientes")</f>
        <v>3.5339999999999998</v>
      </c>
      <c r="AL21" s="9">
        <f>SUMIFS(Concentrado!AM$2:AM859,Concentrado!$A$2:$A859,"="&amp;$A21,Concentrado!$B$2:$B859, "=Aguascalientes")</f>
        <v>10.071999999999999</v>
      </c>
      <c r="AM21" s="9">
        <f>SUMIFS(Concentrado!AN$2:AN859,Concentrado!$A$2:$A859,"="&amp;$A21,Concentrado!$B$2:$B859, "=Aguascalientes")</f>
        <v>44.83</v>
      </c>
      <c r="AN21" s="9">
        <f>SUMIFS(Concentrado!AO$2:AO859,Concentrado!$A$2:$A859,"="&amp;$A21,Concentrado!$B$2:$B859, "=Aguascalientes")</f>
        <v>44.106000000000002</v>
      </c>
      <c r="AO21" s="9">
        <f>SUMIFS(Concentrado!AP$2:AP859,Concentrado!$A$2:$A859,"="&amp;$A21,Concentrado!$B$2:$B859, "=Aguascalientes")</f>
        <v>44.460999999999999</v>
      </c>
      <c r="AP21" s="9">
        <f>SUMIFS(Concentrado!AQ$2:AQ859,Concentrado!$A$2:$A859,"="&amp;$A21,Concentrado!$B$2:$B859, "=Aguascalientes")</f>
        <v>0.879</v>
      </c>
      <c r="AQ21" s="9">
        <f>SUMIFS(Concentrado!AR$2:AR859,Concentrado!$A$2:$A859,"="&amp;$A21,Concentrado!$B$2:$B859, "=Aguascalientes")</f>
        <v>0.56499999999999995</v>
      </c>
      <c r="AR21" s="9">
        <f>SUMIFS(Concentrado!AS$2:AS859,Concentrado!$A$2:$A859,"="&amp;$A21,Concentrado!$B$2:$B859, "=Aguascalientes")</f>
        <v>0.71899999999999997</v>
      </c>
      <c r="AS21" s="9">
        <f>SUMIFS(Concentrado!AT$2:AT859,Concentrado!$A$2:$A859,"="&amp;$A21,Concentrado!$B$2:$B859, "=Aguascalientes")</f>
        <v>1.4650000000000001</v>
      </c>
      <c r="AT21" s="9">
        <f>SUMIFS(Concentrado!AU$2:AU859,Concentrado!$A$2:$A859,"="&amp;$A21,Concentrado!$B$2:$B859, "=Aguascalientes")</f>
        <v>0.42399999999999999</v>
      </c>
      <c r="AU21" s="9">
        <f>SUMIFS(Concentrado!AV$2:AV859,Concentrado!$A$2:$A859,"="&amp;$A21,Concentrado!$B$2:$B859, "=Aguascalientes")</f>
        <v>0.93500000000000005</v>
      </c>
      <c r="AV21" s="9">
        <f>SUMIFS(Concentrado!AW$2:AW859,Concentrado!$A$2:$A859,"="&amp;$A21,Concentrado!$B$2:$B859, "=Aguascalientes")</f>
        <v>494.3</v>
      </c>
      <c r="AW21" s="9">
        <f>SUMIFS(Concentrado!AX$2:AX859,Concentrado!$A$2:$A859,"="&amp;$A21,Concentrado!$B$2:$B859, "=Aguascalientes")</f>
        <v>393.41899999999998</v>
      </c>
      <c r="AX21" s="9">
        <f>SUMIFS(Concentrado!AY$2:AY859,Concentrado!$A$2:$A859,"="&amp;$A21,Concentrado!$B$2:$B859, "=Aguascalientes")</f>
        <v>443.03100000000001</v>
      </c>
      <c r="AY21" s="9">
        <f>SUMIFS(Concentrado!AZ$2:AZ859,Concentrado!$A$2:$A859,"="&amp;$A21,Concentrado!$B$2:$B859, "=Aguascalientes")</f>
        <v>4.9429999999999996</v>
      </c>
      <c r="AZ21" s="9">
        <f>SUMIFS(Concentrado!BA$2:BA859,Concentrado!$A$2:$A859,"="&amp;$A21,Concentrado!$B$2:$B859, "=Aguascalientes")</f>
        <v>3.9340000000000002</v>
      </c>
      <c r="BA21" s="9">
        <f>SUMIFS(Concentrado!BB$2:BB859,Concentrado!$A$2:$A859,"="&amp;$A21,Concentrado!$B$2:$B859, "=Aguascalientes")</f>
        <v>4.43</v>
      </c>
      <c r="BB21" s="9">
        <f>SUMIFS(Concentrado!BC$2:BC859,Concentrado!$A$2:$A859,"="&amp;$A21,Concentrado!$B$2:$B859, "=Aguascalientes")</f>
        <v>12.031000000000001</v>
      </c>
      <c r="BC21" s="9">
        <f>SUMIFS(Concentrado!BD$2:BD859,Concentrado!$A$2:$A859,"="&amp;$A21,Concentrado!$B$2:$B859, "=Aguascalientes")</f>
        <v>2.2559999999999998</v>
      </c>
      <c r="BD21" s="9">
        <f>SUMIFS(Concentrado!BE$2:BE859,Concentrado!$A$2:$A859,"="&amp;$A21,Concentrado!$B$2:$B859, "=Aguascalientes")</f>
        <v>9.9819999999999993</v>
      </c>
      <c r="BE21" s="9">
        <f>SUMIFS(Concentrado!BF$2:BF859,Concentrado!$A$2:$A859,"="&amp;$A21,Concentrado!$B$2:$B859, "=Aguascalientes")</f>
        <v>11.712999999999999</v>
      </c>
      <c r="BF21" s="9">
        <f>SUMIFS(Concentrado!BG$2:BG859,Concentrado!$A$2:$A859,"="&amp;$A21,Concentrado!$B$2:$B859, "=Aguascalientes")</f>
        <v>22.1</v>
      </c>
      <c r="BG21" s="9">
        <f>SUMIFS(Concentrado!BH$2:BH859,Concentrado!$A$2:$A859,"="&amp;$A21,Concentrado!$B$2:$B859, "=Aguascalientes")</f>
        <v>6.6300784559283947</v>
      </c>
    </row>
    <row r="22" spans="1:59" x14ac:dyDescent="0.25">
      <c r="A22" s="4">
        <v>2018</v>
      </c>
      <c r="B22" s="9">
        <f>SUMIFS(Concentrado!C$2:C859,Concentrado!$A$2:$A859,"="&amp;$A22,Concentrado!$B$2:$B859, "=Aguascalientes")</f>
        <v>15.135999999999999</v>
      </c>
      <c r="C22" s="9">
        <f>SUMIFS(Concentrado!D$2:D859,Concentrado!$A$2:$A859,"="&amp;$A22,Concentrado!$B$2:$B859, "=Aguascalientes")</f>
        <v>5.0049999999999999</v>
      </c>
      <c r="D22" s="9">
        <f>SUMIFS(Concentrado!E$2:E859,Concentrado!$A$2:$A859,"="&amp;$A22,Concentrado!$B$2:$B859, "=Aguascalientes")</f>
        <v>9.9789999999999992</v>
      </c>
      <c r="E22" s="9">
        <f>SUMIFS(Concentrado!F$2:F859,Concentrado!$A$2:$A859,"="&amp;$A22,Concentrado!$B$2:$B859, "=Aguascalientes")</f>
        <v>7.7480000000000002</v>
      </c>
      <c r="F22" s="9">
        <f>SUMIFS(Concentrado!G$2:G859,Concentrado!$A$2:$A859,"="&amp;$A22,Concentrado!$B$2:$B859, "=Aguascalientes")</f>
        <v>25.311</v>
      </c>
      <c r="G22" s="9">
        <f>SUMIFS(Concentrado!H$2:H859,Concentrado!$A$2:$A859,"="&amp;$A22,Concentrado!$B$2:$B859, "=Aguascalientes")</f>
        <v>4.4690000000000003</v>
      </c>
      <c r="H22" s="9">
        <f>SUMIFS(Concentrado!I$2:I859,Concentrado!$A$2:$A859,"="&amp;$A22,Concentrado!$B$2:$B859, "=Aguascalientes")</f>
        <v>4.032</v>
      </c>
      <c r="I22" s="9">
        <f>SUMIFS(Concentrado!J$2:J859,Concentrado!$A$2:$A859,"="&amp;$A22,Concentrado!$B$2:$B859, "=Aguascalientes")</f>
        <v>4.2460000000000004</v>
      </c>
      <c r="J22" s="9">
        <f>SUMIFS(Concentrado!K$2:K859,Concentrado!$A$2:$A859,"="&amp;$A22,Concentrado!$B$2:$B859, "=Aguascalientes")</f>
        <v>6.343</v>
      </c>
      <c r="K22" s="9">
        <f>SUMIFS(Concentrado!L$2:L859,Concentrado!$A$2:$A859,"="&amp;$A22,Concentrado!$B$2:$B859, "=Aguascalientes")</f>
        <v>5.2830000000000004</v>
      </c>
      <c r="L22" s="9">
        <f>SUMIFS(Concentrado!M$2:M859,Concentrado!$A$2:$A859,"="&amp;$A22,Concentrado!$B$2:$B859, "=Aguascalientes")</f>
        <v>5.8029999999999999</v>
      </c>
      <c r="M22" s="9">
        <f>SUMIFS(Concentrado!N$2:N859,Concentrado!$A$2:$A859,"="&amp;$A22,Concentrado!$B$2:$B859, "=Aguascalientes")</f>
        <v>45.543999999999997</v>
      </c>
      <c r="N22" s="9">
        <f>SUMIFS(Concentrado!O$2:O859,Concentrado!$A$2:$A859,"="&amp;$A22,Concentrado!$B$2:$B859, "=Aguascalientes")</f>
        <v>74.093000000000004</v>
      </c>
      <c r="O22" s="9">
        <f>SUMIFS(Concentrado!P$2:P859,Concentrado!$A$2:$A859,"="&amp;$A22,Concentrado!$B$2:$B859, "=Aguascalientes")</f>
        <v>25.859000000000002</v>
      </c>
      <c r="P22" s="9">
        <f>SUMIFS(Concentrado!Q$2:Q859,Concentrado!$A$2:$A859,"="&amp;$A22,Concentrado!$B$2:$B859, "=Aguascalientes")</f>
        <v>49.54</v>
      </c>
      <c r="Q22" s="9">
        <f>SUMIFS(Concentrado!R$2:R859,Concentrado!$A$2:$A859,"="&amp;$A22,Concentrado!$B$2:$B859, "=Aguascalientes")</f>
        <v>50.02</v>
      </c>
      <c r="R22" s="9">
        <f>SUMIFS(Concentrado!S$2:S859,Concentrado!$A$2:$A859,"="&amp;$A22,Concentrado!$B$2:$B859, "=Aguascalientes")</f>
        <v>47.686999999999998</v>
      </c>
      <c r="S22" s="9">
        <f>SUMIFS(Concentrado!T$2:T859,Concentrado!$A$2:$A859,"="&amp;$A22,Concentrado!$B$2:$B859, "=Aguascalientes")</f>
        <v>48.832000000000001</v>
      </c>
      <c r="T22" s="9">
        <f>SUMIFS(Concentrado!U$2:U859,Concentrado!$A$2:$A859,"="&amp;$A22,Concentrado!$B$2:$B859, "=Aguascalientes")</f>
        <v>15.856</v>
      </c>
      <c r="U22" s="9">
        <f>SUMIFS(Concentrado!V$2:V859,Concentrado!$A$2:$A859,"="&amp;$A22,Concentrado!$B$2:$B859, "=Aguascalientes")</f>
        <v>16.405000000000001</v>
      </c>
      <c r="V22" s="9">
        <f>SUMIFS(Concentrado!W$2:W859,Concentrado!$A$2:$A859,"="&amp;$A22,Concentrado!$B$2:$B859, "=Aguascalientes")</f>
        <v>16.135999999999999</v>
      </c>
      <c r="W22" s="9">
        <f>SUMIFS(Concentrado!X$2:X859,Concentrado!$A$2:$A859,"="&amp;$A22,Concentrado!$B$2:$B859, "=Aguascalientes")</f>
        <v>12.253</v>
      </c>
      <c r="X22" s="9">
        <f>SUMIFS(Concentrado!Y$2:Y859,Concentrado!$A$2:$A859,"="&amp;$A22,Concentrado!$B$2:$B859, "=Aguascalientes")</f>
        <v>1.2509999999999999</v>
      </c>
      <c r="Y22" s="9">
        <f>SUMIFS(Concentrado!Z$2:Z859,Concentrado!$A$2:$A859,"="&amp;$A22,Concentrado!$B$2:$B859, "=Aguascalientes")</f>
        <v>6.6520000000000001</v>
      </c>
      <c r="Z22" s="9">
        <f>SUMIFS(Concentrado!AA$2:AA859,Concentrado!$A$2:$A859,"="&amp;$A22,Concentrado!$B$2:$B859, "=Aguascalientes")</f>
        <v>62.704999999999998</v>
      </c>
      <c r="AA22" s="9">
        <f>SUMIFS(Concentrado!AB$2:AB859,Concentrado!$A$2:$A859,"="&amp;$A22,Concentrado!$B$2:$B859, "=Aguascalientes")</f>
        <v>37.954999999999998</v>
      </c>
      <c r="AB22" s="9">
        <f>SUMIFS(Concentrado!AC$2:AC859,Concentrado!$A$2:$A859,"="&amp;$A22,Concentrado!$B$2:$B859, "=Aguascalientes")</f>
        <v>50.106000000000002</v>
      </c>
      <c r="AC22" s="9">
        <f>SUMIFS(Concentrado!AD$2:AD859,Concentrado!$A$2:$A859,"="&amp;$A22,Concentrado!$B$2:$B859, "=Aguascalientes")</f>
        <v>368.447</v>
      </c>
      <c r="AD22" s="9">
        <f>SUMIFS(Concentrado!AE$2:AE859,Concentrado!$A$2:$A859,"="&amp;$A22,Concentrado!$B$2:$B859, "=Aguascalientes")</f>
        <v>315.315</v>
      </c>
      <c r="AE22" s="9">
        <f>SUMIFS(Concentrado!AF$2:AF859,Concentrado!$A$2:$A859,"="&amp;$A22,Concentrado!$B$2:$B859, "=Aguascalientes")</f>
        <v>341.40100000000001</v>
      </c>
      <c r="AF22" s="9">
        <f>SUMIFS(Concentrado!AG$2:AG859,Concentrado!$A$2:$A859,"="&amp;$A22,Concentrado!$B$2:$B859, "=Aguascalientes")</f>
        <v>10.09</v>
      </c>
      <c r="AG22" s="9">
        <f>SUMIFS(Concentrado!AH$2:AH859,Concentrado!$A$2:$A859,"="&amp;$A22,Concentrado!$B$2:$B859, "=Aguascalientes")</f>
        <v>19.0672738284843</v>
      </c>
      <c r="AH22" s="9">
        <f>SUMIFS(Concentrado!AI$2:AI859,Concentrado!$A$2:$A859,"="&amp;$A22,Concentrado!$B$2:$B859, "=Aguascalientes")</f>
        <v>4.5901212939551899</v>
      </c>
      <c r="AI22" s="9">
        <f>SUMIFS(Concentrado!AJ$2:AJ859,Concentrado!$A$2:$A859,"="&amp;$A22,Concentrado!$B$2:$B859, "=Aguascalientes")</f>
        <v>11.9114018585568</v>
      </c>
      <c r="AJ22" s="9">
        <f>SUMIFS(Concentrado!AK$2:AK859,Concentrado!$A$2:$A859,"="&amp;$A22,Concentrado!$B$2:$B859, "=Aguascalientes")</f>
        <v>16.433</v>
      </c>
      <c r="AK22" s="9">
        <f>SUMIFS(Concentrado!AL$2:AL859,Concentrado!$A$2:$A859,"="&amp;$A22,Concentrado!$B$2:$B859, "=Aguascalientes")</f>
        <v>3.6150000000000002</v>
      </c>
      <c r="AL22" s="9">
        <f>SUMIFS(Concentrado!AM$2:AM859,Concentrado!$A$2:$A859,"="&amp;$A22,Concentrado!$B$2:$B859, "=Aguascalientes")</f>
        <v>9.9079999999999995</v>
      </c>
      <c r="AM22" s="9">
        <f>SUMIFS(Concentrado!AN$2:AN859,Concentrado!$A$2:$A859,"="&amp;$A22,Concentrado!$B$2:$B859, "=Aguascalientes")</f>
        <v>49.731999999999999</v>
      </c>
      <c r="AN22" s="9">
        <f>SUMIFS(Concentrado!AO$2:AO859,Concentrado!$A$2:$A859,"="&amp;$A22,Concentrado!$B$2:$B859, "=Aguascalientes")</f>
        <v>45.183999999999997</v>
      </c>
      <c r="AO22" s="9">
        <f>SUMIFS(Concentrado!AP$2:AP859,Concentrado!$A$2:$A859,"="&amp;$A22,Concentrado!$B$2:$B859, "=Aguascalientes")</f>
        <v>47.488</v>
      </c>
      <c r="AP22" s="9">
        <f>SUMIFS(Concentrado!AQ$2:AQ859,Concentrado!$A$2:$A859,"="&amp;$A22,Concentrado!$B$2:$B859, "=Aguascalientes")</f>
        <v>1.0089999999999999</v>
      </c>
      <c r="AQ22" s="9">
        <f>SUMIFS(Concentrado!AR$2:AR859,Concentrado!$A$2:$A859,"="&amp;$A22,Concentrado!$B$2:$B859, "=Aguascalientes")</f>
        <v>0.69499999999999995</v>
      </c>
      <c r="AR22" s="9">
        <f>SUMIFS(Concentrado!AS$2:AS859,Concentrado!$A$2:$A859,"="&amp;$A22,Concentrado!$B$2:$B859, "=Aguascalientes")</f>
        <v>0.84899999999999998</v>
      </c>
      <c r="AS22" s="9">
        <f>SUMIFS(Concentrado!AT$2:AT859,Concentrado!$A$2:$A859,"="&amp;$A22,Concentrado!$B$2:$B859, "=Aguascalientes")</f>
        <v>3.0270000000000001</v>
      </c>
      <c r="AT22" s="9">
        <f>SUMIFS(Concentrado!AU$2:AU859,Concentrado!$A$2:$A859,"="&amp;$A22,Concentrado!$B$2:$B859, "=Aguascalientes")</f>
        <v>0.41699999999999998</v>
      </c>
      <c r="AU22" s="9">
        <f>SUMIFS(Concentrado!AV$2:AV859,Concentrado!$A$2:$A859,"="&amp;$A22,Concentrado!$B$2:$B859, "=Aguascalientes")</f>
        <v>1.6990000000000001</v>
      </c>
      <c r="AV22" s="9">
        <f>SUMIFS(Concentrado!AW$2:AW859,Concentrado!$A$2:$A859,"="&amp;$A22,Concentrado!$B$2:$B859, "=Aguascalientes")</f>
        <v>494.86599999999999</v>
      </c>
      <c r="AW22" s="9">
        <f>SUMIFS(Concentrado!AX$2:AX859,Concentrado!$A$2:$A859,"="&amp;$A22,Concentrado!$B$2:$B859, "=Aguascalientes")</f>
        <v>388.166</v>
      </c>
      <c r="AX22" s="9">
        <f>SUMIFS(Concentrado!AY$2:AY859,Concentrado!$A$2:$A859,"="&amp;$A22,Concentrado!$B$2:$B859, "=Aguascalientes")</f>
        <v>440.62200000000001</v>
      </c>
      <c r="AY22" s="9">
        <f>SUMIFS(Concentrado!AZ$2:AZ859,Concentrado!$A$2:$A859,"="&amp;$A22,Concentrado!$B$2:$B859, "=Aguascalientes")</f>
        <v>4.9489999999999998</v>
      </c>
      <c r="AZ22" s="9">
        <f>SUMIFS(Concentrado!BA$2:BA859,Concentrado!$A$2:$A859,"="&amp;$A22,Concentrado!$B$2:$B859, "=Aguascalientes")</f>
        <v>3.8820000000000001</v>
      </c>
      <c r="BA22" s="9">
        <f>SUMIFS(Concentrado!BB$2:BB859,Concentrado!$A$2:$A859,"="&amp;$A22,Concentrado!$B$2:$B859, "=Aguascalientes")</f>
        <v>4.4059999999999997</v>
      </c>
      <c r="BB22" s="9">
        <f>SUMIFS(Concentrado!BC$2:BC859,Concentrado!$A$2:$A859,"="&amp;$A22,Concentrado!$B$2:$B859, "=Aguascalientes")</f>
        <v>9.0150000000000006</v>
      </c>
      <c r="BC22" s="9">
        <f>SUMIFS(Concentrado!BD$2:BD859,Concentrado!$A$2:$A859,"="&amp;$A22,Concentrado!$B$2:$B859, "=Aguascalientes")</f>
        <v>7.5119999999999996</v>
      </c>
      <c r="BD22" s="9">
        <f>SUMIFS(Concentrado!BE$2:BE859,Concentrado!$A$2:$A859,"="&amp;$A22,Concentrado!$B$2:$B859, "=Aguascalientes")</f>
        <v>13.111000000000001</v>
      </c>
      <c r="BE22" s="9">
        <f>SUMIFS(Concentrado!BF$2:BF859,Concentrado!$A$2:$A859,"="&amp;$A22,Concentrado!$B$2:$B859, "=Aguascalientes")</f>
        <v>14.882999999999999</v>
      </c>
      <c r="BF22" s="9">
        <f>SUMIFS(Concentrado!BG$2:BG859,Concentrado!$A$2:$A859,"="&amp;$A22,Concentrado!$B$2:$B859, "=Aguascalientes")</f>
        <v>23.623999999999999</v>
      </c>
      <c r="BG22" s="9">
        <f>SUMIFS(Concentrado!BH$2:BH859,Concentrado!$A$2:$A859,"="&amp;$A22,Concentrado!$B$2:$B859, "=Aguascalientes")</f>
        <v>5.7091109536183948</v>
      </c>
    </row>
    <row r="23" spans="1:59" x14ac:dyDescent="0.25">
      <c r="A23" s="4">
        <v>2019</v>
      </c>
      <c r="B23" s="9">
        <f>SUMIFS(Concentrado!C$2:C859,Concentrado!$A$2:$A859,"="&amp;$A23,Concentrado!$B$2:$B859, "=Aguascalientes")</f>
        <v>16.312999999999999</v>
      </c>
      <c r="C23" s="9">
        <f>SUMIFS(Concentrado!D$2:D859,Concentrado!$A$2:$A859,"="&amp;$A23,Concentrado!$B$2:$B859, "=Aguascalientes")</f>
        <v>4.649</v>
      </c>
      <c r="D23" s="9">
        <f>SUMIFS(Concentrado!E$2:E859,Concentrado!$A$2:$A859,"="&amp;$A23,Concentrado!$B$2:$B859, "=Aguascalientes")</f>
        <v>10.374000000000001</v>
      </c>
      <c r="E23" s="9">
        <f>SUMIFS(Concentrado!F$2:F859,Concentrado!$A$2:$A859,"="&amp;$A23,Concentrado!$B$2:$B859, "=Aguascalientes")</f>
        <v>7.2809999999999997</v>
      </c>
      <c r="F23" s="9">
        <f>SUMIFS(Concentrado!G$2:G859,Concentrado!$A$2:$A859,"="&amp;$A23,Concentrado!$B$2:$B859, "=Aguascalientes")</f>
        <v>19.081</v>
      </c>
      <c r="G23" s="9">
        <f>SUMIFS(Concentrado!H$2:H859,Concentrado!$A$2:$A859,"="&amp;$A23,Concentrado!$B$2:$B859, "=Aguascalientes")</f>
        <v>4.681</v>
      </c>
      <c r="H23" s="9">
        <f>SUMIFS(Concentrado!I$2:I859,Concentrado!$A$2:$A859,"="&amp;$A23,Concentrado!$B$2:$B859, "=Aguascalientes")</f>
        <v>3.5550000000000002</v>
      </c>
      <c r="I23" s="9">
        <f>SUMIFS(Concentrado!J$2:J859,Concentrado!$A$2:$A859,"="&amp;$A23,Concentrado!$B$2:$B859, "=Aguascalientes")</f>
        <v>4.1079999999999997</v>
      </c>
      <c r="J23" s="9">
        <f>SUMIFS(Concentrado!K$2:K859,Concentrado!$A$2:$A859,"="&amp;$A23,Concentrado!$B$2:$B859, "=Aguascalientes")</f>
        <v>10.071999999999999</v>
      </c>
      <c r="K23" s="9">
        <f>SUMIFS(Concentrado!L$2:L859,Concentrado!$A$2:$A859,"="&amp;$A23,Concentrado!$B$2:$B859, "=Aguascalientes")</f>
        <v>3.9649999999999999</v>
      </c>
      <c r="L23" s="9">
        <f>SUMIFS(Concentrado!M$2:M859,Concentrado!$A$2:$A859,"="&amp;$A23,Concentrado!$B$2:$B859, "=Aguascalientes")</f>
        <v>6.9619999999999997</v>
      </c>
      <c r="M23" s="9">
        <f>SUMIFS(Concentrado!N$2:N859,Concentrado!$A$2:$A859,"="&amp;$A23,Concentrado!$B$2:$B859, "=Aguascalientes")</f>
        <v>43.338999999999999</v>
      </c>
      <c r="N23" s="9">
        <f>SUMIFS(Concentrado!O$2:O859,Concentrado!$A$2:$A859,"="&amp;$A23,Concentrado!$B$2:$B859, "=Aguascalientes")</f>
        <v>76.319000000000003</v>
      </c>
      <c r="O23" s="9">
        <f>SUMIFS(Concentrado!P$2:P859,Concentrado!$A$2:$A859,"="&amp;$A23,Concentrado!$B$2:$B859, "=Aguascalientes")</f>
        <v>26.114000000000001</v>
      </c>
      <c r="P23" s="9">
        <f>SUMIFS(Concentrado!Q$2:Q859,Concentrado!$A$2:$A859,"="&amp;$A23,Concentrado!$B$2:$B859, "=Aguascalientes")</f>
        <v>50.753999999999998</v>
      </c>
      <c r="Q23" s="9">
        <f>SUMIFS(Concentrado!R$2:R859,Concentrado!$A$2:$A859,"="&amp;$A23,Concentrado!$B$2:$B859, "=Aguascalientes")</f>
        <v>49.792000000000002</v>
      </c>
      <c r="R23" s="9">
        <f>SUMIFS(Concentrado!S$2:S859,Concentrado!$A$2:$A859,"="&amp;$A23,Concentrado!$B$2:$B859, "=Aguascalientes")</f>
        <v>52.091999999999999</v>
      </c>
      <c r="S23" s="9">
        <f>SUMIFS(Concentrado!T$2:T859,Concentrado!$A$2:$A859,"="&amp;$A23,Concentrado!$B$2:$B859, "=Aguascalientes")</f>
        <v>50.963000000000001</v>
      </c>
      <c r="T23" s="9">
        <f>SUMIFS(Concentrado!U$2:U859,Concentrado!$A$2:$A859,"="&amp;$A23,Concentrado!$B$2:$B859, "=Aguascalientes")</f>
        <v>19.86</v>
      </c>
      <c r="U23" s="9">
        <f>SUMIFS(Concentrado!V$2:V859,Concentrado!$A$2:$A859,"="&amp;$A23,Concentrado!$B$2:$B859, "=Aguascalientes")</f>
        <v>24.337</v>
      </c>
      <c r="V23" s="9">
        <f>SUMIFS(Concentrado!W$2:W859,Concentrado!$A$2:$A859,"="&amp;$A23,Concentrado!$B$2:$B859, "=Aguascalientes")</f>
        <v>22.14</v>
      </c>
      <c r="W23" s="9">
        <f>SUMIFS(Concentrado!X$2:X859,Concentrado!$A$2:$A859,"="&amp;$A23,Concentrado!$B$2:$B859, "=Aguascalientes")</f>
        <v>13.476000000000001</v>
      </c>
      <c r="X23" s="9">
        <f>SUMIFS(Concentrado!Y$2:Y859,Concentrado!$A$2:$A859,"="&amp;$A23,Concentrado!$B$2:$B859, "=Aguascalientes")</f>
        <v>1.504</v>
      </c>
      <c r="Y23" s="9">
        <f>SUMIFS(Concentrado!Z$2:Z859,Concentrado!$A$2:$A859,"="&amp;$A23,Concentrado!$B$2:$B859, "=Aguascalientes")</f>
        <v>7.38</v>
      </c>
      <c r="Z23" s="9">
        <f>SUMIFS(Concentrado!AA$2:AA859,Concentrado!$A$2:$A859,"="&amp;$A23,Concentrado!$B$2:$B859, "=Aguascalientes")</f>
        <v>54.615000000000002</v>
      </c>
      <c r="AA23" s="9">
        <f>SUMIFS(Concentrado!AB$2:AB859,Concentrado!$A$2:$A859,"="&amp;$A23,Concentrado!$B$2:$B859, "=Aguascalientes")</f>
        <v>34.865000000000002</v>
      </c>
      <c r="AB23" s="9">
        <f>SUMIFS(Concentrado!AC$2:AC859,Concentrado!$A$2:$A859,"="&amp;$A23,Concentrado!$B$2:$B859, "=Aguascalientes")</f>
        <v>44.558</v>
      </c>
      <c r="AC23" s="9">
        <f>SUMIFS(Concentrado!AD$2:AD859,Concentrado!$A$2:$A859,"="&amp;$A23,Concentrado!$B$2:$B859, "=Aguascalientes")</f>
        <v>391.80700000000002</v>
      </c>
      <c r="AD23" s="9">
        <f>SUMIFS(Concentrado!AE$2:AE859,Concentrado!$A$2:$A859,"="&amp;$A23,Concentrado!$B$2:$B859, "=Aguascalientes")</f>
        <v>335.11099999999999</v>
      </c>
      <c r="AE23" s="9">
        <f>SUMIFS(Concentrado!AF$2:AF859,Concentrado!$A$2:$A859,"="&amp;$A23,Concentrado!$B$2:$B859, "=Aguascalientes")</f>
        <v>363.00599999999997</v>
      </c>
      <c r="AF23" s="9">
        <f>SUMIFS(Concentrado!AG$2:AG859,Concentrado!$A$2:$A859,"="&amp;$A23,Concentrado!$B$2:$B859, "=Aguascalientes")</f>
        <v>9.7880000000000003</v>
      </c>
      <c r="AG23" s="9">
        <f>SUMIFS(Concentrado!AH$2:AH859,Concentrado!$A$2:$A859,"="&amp;$A23,Concentrado!$B$2:$B859, "=Aguascalientes")</f>
        <v>19.286260023291899</v>
      </c>
      <c r="AH23" s="9">
        <f>SUMIFS(Concentrado!AI$2:AI859,Concentrado!$A$2:$A859,"="&amp;$A23,Concentrado!$B$2:$B859, "=Aguascalientes")</f>
        <v>5.3111781331208903</v>
      </c>
      <c r="AI23" s="9">
        <f>SUMIFS(Concentrado!AJ$2:AJ859,Concentrado!$A$2:$A859,"="&amp;$A23,Concentrado!$B$2:$B859, "=Aguascalientes")</f>
        <v>12.377699885787599</v>
      </c>
      <c r="AJ23" s="9">
        <f>SUMIFS(Concentrado!AK$2:AK859,Concentrado!$A$2:$A859,"="&amp;$A23,Concentrado!$B$2:$B859, "=Aguascalientes")</f>
        <v>18.298999999999999</v>
      </c>
      <c r="AK23" s="9">
        <f>SUMIFS(Concentrado!AL$2:AL859,Concentrado!$A$2:$A859,"="&amp;$A23,Concentrado!$B$2:$B859, "=Aguascalientes")</f>
        <v>3.8279999999999998</v>
      </c>
      <c r="AL23" s="9">
        <f>SUMIFS(Concentrado!AM$2:AM859,Concentrado!$A$2:$A859,"="&amp;$A23,Concentrado!$B$2:$B859, "=Aguascalientes")</f>
        <v>10.930999999999999</v>
      </c>
      <c r="AM23" s="9">
        <f>SUMIFS(Concentrado!AN$2:AN859,Concentrado!$A$2:$A859,"="&amp;$A23,Concentrado!$B$2:$B859, "=Aguascalientes")</f>
        <v>59.154000000000003</v>
      </c>
      <c r="AN23" s="9">
        <f>SUMIFS(Concentrado!AO$2:AO859,Concentrado!$A$2:$A859,"="&amp;$A23,Concentrado!$B$2:$B859, "=Aguascalientes")</f>
        <v>51.819000000000003</v>
      </c>
      <c r="AO23" s="9">
        <f>SUMIFS(Concentrado!AP$2:AP859,Concentrado!$A$2:$A859,"="&amp;$A23,Concentrado!$B$2:$B859, "=Aguascalientes")</f>
        <v>55.558</v>
      </c>
      <c r="AP23" s="9">
        <f>SUMIFS(Concentrado!AQ$2:AQ859,Concentrado!$A$2:$A859,"="&amp;$A23,Concentrado!$B$2:$B859, "=Aguascalientes")</f>
        <v>1.135</v>
      </c>
      <c r="AQ23" s="9">
        <f>SUMIFS(Concentrado!AR$2:AR859,Concentrado!$A$2:$A859,"="&amp;$A23,Concentrado!$B$2:$B859, "=Aguascalientes")</f>
        <v>0.13700000000000001</v>
      </c>
      <c r="AR23" s="9">
        <f>SUMIFS(Concentrado!AS$2:AS859,Concentrado!$A$2:$A859,"="&amp;$A23,Concentrado!$B$2:$B859, "=Aguascalientes")</f>
        <v>0.627</v>
      </c>
      <c r="AS23" s="9">
        <f>SUMIFS(Concentrado!AT$2:AT859,Concentrado!$A$2:$A859,"="&amp;$A23,Concentrado!$B$2:$B859, "=Aguascalientes")</f>
        <v>5.2489999999999997</v>
      </c>
      <c r="AT23" s="9">
        <f>SUMIFS(Concentrado!AU$2:AU859,Concentrado!$A$2:$A859,"="&amp;$A23,Concentrado!$B$2:$B859, "=Aguascalientes")</f>
        <v>0.54700000000000004</v>
      </c>
      <c r="AU23" s="9">
        <f>SUMIFS(Concentrado!AV$2:AV859,Concentrado!$A$2:$A859,"="&amp;$A23,Concentrado!$B$2:$B859, "=Aguascalientes")</f>
        <v>2.8540000000000001</v>
      </c>
      <c r="AV23" s="9">
        <f>SUMIFS(Concentrado!AW$2:AW859,Concentrado!$A$2:$A859,"="&amp;$A23,Concentrado!$B$2:$B859, "=Aguascalientes")</f>
        <v>529.40800000000002</v>
      </c>
      <c r="AW23" s="9">
        <f>SUMIFS(Concentrado!AX$2:AX859,Concentrado!$A$2:$A859,"="&amp;$A23,Concentrado!$B$2:$B859, "=Aguascalientes")</f>
        <v>414.685</v>
      </c>
      <c r="AX23" s="9">
        <f>SUMIFS(Concentrado!AY$2:AY859,Concentrado!$A$2:$A859,"="&amp;$A23,Concentrado!$B$2:$B859, "=Aguascalientes")</f>
        <v>471.19799999999998</v>
      </c>
      <c r="AY23" s="9">
        <f>SUMIFS(Concentrado!AZ$2:AZ859,Concentrado!$A$2:$A859,"="&amp;$A23,Concentrado!$B$2:$B859, "=Aguascalientes")</f>
        <v>5.2939999999999996</v>
      </c>
      <c r="AZ23" s="9">
        <f>SUMIFS(Concentrado!BA$2:BA859,Concentrado!$A$2:$A859,"="&amp;$A23,Concentrado!$B$2:$B859, "=Aguascalientes")</f>
        <v>4.1470000000000002</v>
      </c>
      <c r="BA23" s="9">
        <f>SUMIFS(Concentrado!BB$2:BB859,Concentrado!$A$2:$A859,"="&amp;$A23,Concentrado!$B$2:$B859, "=Aguascalientes")</f>
        <v>4.7119999999999997</v>
      </c>
      <c r="BB23" s="9">
        <f>SUMIFS(Concentrado!BC$2:BC859,Concentrado!$A$2:$A859,"="&amp;$A23,Concentrado!$B$2:$B859, "=Aguascalientes")</f>
        <v>16.472000000000001</v>
      </c>
      <c r="BC23" s="9">
        <f>SUMIFS(Concentrado!BD$2:BD859,Concentrado!$A$2:$A859,"="&amp;$A23,Concentrado!$B$2:$B859, "=Aguascalientes")</f>
        <v>2.9950000000000001</v>
      </c>
      <c r="BD23" s="9">
        <f>SUMIFS(Concentrado!BE$2:BE859,Concentrado!$A$2:$A859,"="&amp;$A23,Concentrado!$B$2:$B859, "=Aguascalientes")</f>
        <v>10.693</v>
      </c>
      <c r="BE23" s="9">
        <f>SUMIFS(Concentrado!BF$2:BF859,Concentrado!$A$2:$A859,"="&amp;$A23,Concentrado!$B$2:$B859, "=Aguascalientes")</f>
        <v>12.718</v>
      </c>
      <c r="BF23" s="9">
        <f>SUMIFS(Concentrado!BG$2:BG859,Concentrado!$A$2:$A859,"="&amp;$A23,Concentrado!$B$2:$B859, "=Aguascalientes")</f>
        <v>12.151</v>
      </c>
      <c r="BG23" s="9">
        <f>SUMIFS(Concentrado!BH$2:BH859,Concentrado!$A$2:$A859,"="&amp;$A23,Concentrado!$B$2:$B859, "=Aguascalientes")</f>
        <v>6.8448764682057517</v>
      </c>
    </row>
    <row r="24" spans="1:59" x14ac:dyDescent="0.25">
      <c r="A24" s="4">
        <v>2020</v>
      </c>
      <c r="B24" s="9">
        <f>SUMIFS(Concentrado!C$2:C859,Concentrado!$A$2:$A859,"="&amp;$A24,Concentrado!$B$2:$B859, "=Aguascalientes")</f>
        <v>13.443</v>
      </c>
      <c r="C24" s="9">
        <f>SUMIFS(Concentrado!D$2:D859,Concentrado!$A$2:$A859,"="&amp;$A24,Concentrado!$B$2:$B859, "=Aguascalientes")</f>
        <v>3.774</v>
      </c>
      <c r="D24" s="9">
        <f>SUMIFS(Concentrado!E$2:E859,Concentrado!$A$2:$A859,"="&amp;$A24,Concentrado!$B$2:$B859, "=Aguascalientes")</f>
        <v>8.516</v>
      </c>
      <c r="E24" s="9">
        <f>SUMIFS(Concentrado!F$2:F859,Concentrado!$A$2:$A859,"="&amp;$A24,Concentrado!$B$2:$B859, "=Aguascalientes")</f>
        <v>7.3419999999999996</v>
      </c>
      <c r="F24" s="9">
        <f>SUMIFS(Concentrado!G$2:G859,Concentrado!$A$2:$A859,"="&amp;$A24,Concentrado!$B$2:$B859, "=Aguascalientes")</f>
        <v>21.292999999999999</v>
      </c>
      <c r="G24" s="9">
        <f>SUMIFS(Concentrado!H$2:H859,Concentrado!$A$2:$A859,"="&amp;$A24,Concentrado!$B$2:$B859, "=Aguascalientes")</f>
        <v>6.1609999999999996</v>
      </c>
      <c r="H24" s="9">
        <f>SUMIFS(Concentrado!I$2:I859,Concentrado!$A$2:$A859,"="&amp;$A24,Concentrado!$B$2:$B859, "=Aguascalientes")</f>
        <v>4.5830000000000002</v>
      </c>
      <c r="I24" s="9">
        <f>SUMIFS(Concentrado!J$2:J859,Concentrado!$A$2:$A859,"="&amp;$A24,Concentrado!$B$2:$B859, "=Aguascalientes")</f>
        <v>5.3570000000000002</v>
      </c>
      <c r="J24" s="9">
        <f>SUMIFS(Concentrado!K$2:K859,Concentrado!$A$2:$A859,"="&amp;$A24,Concentrado!$B$2:$B859, "=Aguascalientes")</f>
        <v>7.4219999999999997</v>
      </c>
      <c r="K24" s="9">
        <f>SUMIFS(Concentrado!L$2:L859,Concentrado!$A$2:$A859,"="&amp;$A24,Concentrado!$B$2:$B859, "=Aguascalientes")</f>
        <v>4.3129999999999997</v>
      </c>
      <c r="L24" s="9">
        <f>SUMIFS(Concentrado!M$2:M859,Concentrado!$A$2:$A859,"="&amp;$A24,Concentrado!$B$2:$B859, "=Aguascalientes")</f>
        <v>5.8380000000000001</v>
      </c>
      <c r="M24" s="9">
        <f>SUMIFS(Concentrado!N$2:N859,Concentrado!$A$2:$A859,"="&amp;$A24,Concentrado!$B$2:$B859, "=Aguascalientes")</f>
        <v>61.69</v>
      </c>
      <c r="N24" s="9">
        <f>SUMIFS(Concentrado!O$2:O859,Concentrado!$A$2:$A859,"="&amp;$A24,Concentrado!$B$2:$B859, "=Aguascalientes")</f>
        <v>79.817999999999998</v>
      </c>
      <c r="O24" s="9">
        <f>SUMIFS(Concentrado!P$2:P859,Concentrado!$A$2:$A859,"="&amp;$A24,Concentrado!$B$2:$B859, "=Aguascalientes")</f>
        <v>22.105</v>
      </c>
      <c r="P24" s="9">
        <f>SUMIFS(Concentrado!Q$2:Q859,Concentrado!$A$2:$A859,"="&amp;$A24,Concentrado!$B$2:$B859, "=Aguascalientes")</f>
        <v>50.41</v>
      </c>
      <c r="Q24" s="9">
        <f>SUMIFS(Concentrado!R$2:R859,Concentrado!$A$2:$A859,"="&amp;$A24,Concentrado!$B$2:$B859, "=Aguascalientes")</f>
        <v>63.715000000000003</v>
      </c>
      <c r="R24" s="9">
        <f>SUMIFS(Concentrado!S$2:S859,Concentrado!$A$2:$A859,"="&amp;$A24,Concentrado!$B$2:$B859, "=Aguascalientes")</f>
        <v>56.744</v>
      </c>
      <c r="S24" s="9">
        <f>SUMIFS(Concentrado!T$2:T859,Concentrado!$A$2:$A859,"="&amp;$A24,Concentrado!$B$2:$B859, "=Aguascalientes")</f>
        <v>60.162999999999997</v>
      </c>
      <c r="T24" s="9">
        <f>SUMIFS(Concentrado!U$2:U859,Concentrado!$A$2:$A859,"="&amp;$A24,Concentrado!$B$2:$B859, "=Aguascalientes")</f>
        <v>22.965</v>
      </c>
      <c r="U24" s="9">
        <f>SUMIFS(Concentrado!V$2:V859,Concentrado!$A$2:$A859,"="&amp;$A24,Concentrado!$B$2:$B859, "=Aguascalientes")</f>
        <v>22.105</v>
      </c>
      <c r="V24" s="9">
        <f>SUMIFS(Concentrado!W$2:W859,Concentrado!$A$2:$A859,"="&amp;$A24,Concentrado!$B$2:$B859, "=Aguascalientes")</f>
        <v>22.527000000000001</v>
      </c>
      <c r="W24" s="9">
        <f>SUMIFS(Concentrado!X$2:X859,Concentrado!$A$2:$A859,"="&amp;$A24,Concentrado!$B$2:$B859, "=Aguascalientes")</f>
        <v>12.882999999999999</v>
      </c>
      <c r="X24" s="9">
        <f>SUMIFS(Concentrado!Y$2:Y859,Concentrado!$A$2:$A859,"="&amp;$A24,Concentrado!$B$2:$B859, "=Aguascalientes")</f>
        <v>1.2130000000000001</v>
      </c>
      <c r="Y24" s="9">
        <f>SUMIFS(Concentrado!Z$2:Z859,Concentrado!$A$2:$A859,"="&amp;$A24,Concentrado!$B$2:$B859, "=Aguascalientes")</f>
        <v>6.9370000000000003</v>
      </c>
      <c r="Z24" s="9">
        <f>SUMIFS(Concentrado!AA$2:AA859,Concentrado!$A$2:$A859,"="&amp;$A24,Concentrado!$B$2:$B859, "=Aguascalientes")</f>
        <v>74.356999999999999</v>
      </c>
      <c r="AA24" s="9">
        <f>SUMIFS(Concentrado!AB$2:AB859,Concentrado!$A$2:$A859,"="&amp;$A24,Concentrado!$B$2:$B859, "=Aguascalientes")</f>
        <v>47.04</v>
      </c>
      <c r="AB24" s="9">
        <f>SUMIFS(Concentrado!AC$2:AC859,Concentrado!$A$2:$A859,"="&amp;$A24,Concentrado!$B$2:$B859, "=Aguascalientes")</f>
        <v>60.436999999999998</v>
      </c>
      <c r="AC24" s="9">
        <f>SUMIFS(Concentrado!AD$2:AD859,Concentrado!$A$2:$A859,"="&amp;$A24,Concentrado!$B$2:$B859, "=Aguascalientes")</f>
        <v>417.01600000000002</v>
      </c>
      <c r="AD24" s="9">
        <f>SUMIFS(Concentrado!AE$2:AE859,Concentrado!$A$2:$A859,"="&amp;$A24,Concentrado!$B$2:$B859, "=Aguascalientes")</f>
        <v>334.12900000000002</v>
      </c>
      <c r="AE24" s="9">
        <f>SUMIFS(Concentrado!AF$2:AF859,Concentrado!$A$2:$A859,"="&amp;$A24,Concentrado!$B$2:$B859, "=Aguascalientes")</f>
        <v>374.78100000000001</v>
      </c>
      <c r="AF24" s="9">
        <f>SUMIFS(Concentrado!AG$2:AG859,Concentrado!$A$2:$A859,"="&amp;$A24,Concentrado!$B$2:$B859, "=Aguascalientes")</f>
        <v>14.143000000000001</v>
      </c>
      <c r="AG24" s="9">
        <f>SUMIFS(Concentrado!AH$2:AH859,Concentrado!$A$2:$A859,"="&amp;$A24,Concentrado!$B$2:$B859, "=Aguascalientes")</f>
        <v>24.325788653125301</v>
      </c>
      <c r="AH24" s="9">
        <f>SUMIFS(Concentrado!AI$2:AI859,Concentrado!$A$2:$A859,"="&amp;$A24,Concentrado!$B$2:$B859, "=Aguascalientes")</f>
        <v>4.5227892041021702</v>
      </c>
      <c r="AI24" s="9">
        <f>SUMIFS(Concentrado!AJ$2:AJ859,Concentrado!$A$2:$A859,"="&amp;$A24,Concentrado!$B$2:$B859, "=Aguascalientes")</f>
        <v>14.5348837209302</v>
      </c>
      <c r="AJ24" s="9">
        <f>SUMIFS(Concentrado!AK$2:AK859,Concentrado!$A$2:$A859,"="&amp;$A24,Concentrado!$B$2:$B859, "=Aguascalientes")</f>
        <v>21.984999999999999</v>
      </c>
      <c r="AK24" s="9">
        <f>SUMIFS(Concentrado!AL$2:AL859,Concentrado!$A$2:$A859,"="&amp;$A24,Concentrado!$B$2:$B859, "=Aguascalientes")</f>
        <v>3.2349999999999999</v>
      </c>
      <c r="AL24" s="9">
        <f>SUMIFS(Concentrado!AM$2:AM859,Concentrado!$A$2:$A859,"="&amp;$A24,Concentrado!$B$2:$B859, "=Aguascalientes")</f>
        <v>12.430999999999999</v>
      </c>
      <c r="AM24" s="9">
        <f>SUMIFS(Concentrado!AN$2:AN859,Concentrado!$A$2:$A859,"="&amp;$A24,Concentrado!$B$2:$B859, "=Aguascalientes")</f>
        <v>282.86500000000001</v>
      </c>
      <c r="AN24" s="9">
        <f>SUMIFS(Concentrado!AO$2:AO859,Concentrado!$A$2:$A859,"="&amp;$A24,Concentrado!$B$2:$B859, "=Aguascalientes")</f>
        <v>174.95</v>
      </c>
      <c r="AO24" s="9">
        <f>SUMIFS(Concentrado!AP$2:AP859,Concentrado!$A$2:$A859,"="&amp;$A24,Concentrado!$B$2:$B859, "=Aguascalientes")</f>
        <v>228.01400000000001</v>
      </c>
      <c r="AP24" s="9">
        <f>SUMIFS(Concentrado!AQ$2:AQ859,Concentrado!$A$2:$A859,"="&amp;$A24,Concentrado!$B$2:$B859, "=Aguascalientes")</f>
        <v>0.84</v>
      </c>
      <c r="AQ24" s="9">
        <f>SUMIFS(Concentrado!AR$2:AR859,Concentrado!$A$2:$A859,"="&amp;$A24,Concentrado!$B$2:$B859, "=Aguascalientes")</f>
        <v>0.53900000000000003</v>
      </c>
      <c r="AR24" s="9">
        <f>SUMIFS(Concentrado!AS$2:AS859,Concentrado!$A$2:$A859,"="&amp;$A24,Concentrado!$B$2:$B859, "=Aguascalientes")</f>
        <v>0.68700000000000006</v>
      </c>
      <c r="AS24" s="9">
        <f>SUMIFS(Concentrado!AT$2:AT859,Concentrado!$A$2:$A859,"="&amp;$A24,Concentrado!$B$2:$B859, "=Aguascalientes")</f>
        <v>2.9409999999999998</v>
      </c>
      <c r="AT24" s="9">
        <f>SUMIFS(Concentrado!AU$2:AU859,Concentrado!$A$2:$A859,"="&amp;$A24,Concentrado!$B$2:$B859, "=Aguascalientes")</f>
        <v>0.13500000000000001</v>
      </c>
      <c r="AU24" s="9">
        <f>SUMIFS(Concentrado!AV$2:AV859,Concentrado!$A$2:$A859,"="&amp;$A24,Concentrado!$B$2:$B859, "=Aguascalientes")</f>
        <v>1.5109999999999999</v>
      </c>
      <c r="AV24" s="9">
        <f>SUMIFS(Concentrado!AW$2:AW859,Concentrado!$A$2:$A859,"="&amp;$A24,Concentrado!$B$2:$B859, "=Aguascalientes")</f>
        <v>781.09900000000005</v>
      </c>
      <c r="AW24" s="9">
        <f>SUMIFS(Concentrado!AX$2:AX859,Concentrado!$A$2:$A859,"="&amp;$A24,Concentrado!$B$2:$B859, "=Aguascalientes")</f>
        <v>534.82299999999998</v>
      </c>
      <c r="AX24" s="9">
        <f>SUMIFS(Concentrado!AY$2:AY859,Concentrado!$A$2:$A859,"="&amp;$A24,Concentrado!$B$2:$B859, "=Aguascalientes")</f>
        <v>655.74699999999996</v>
      </c>
      <c r="AY24" s="9">
        <f>SUMIFS(Concentrado!AZ$2:AZ859,Concentrado!$A$2:$A859,"="&amp;$A24,Concentrado!$B$2:$B859, "=Aguascalientes")</f>
        <v>7.8109999999999999</v>
      </c>
      <c r="AZ24" s="9">
        <f>SUMIFS(Concentrado!BA$2:BA859,Concentrado!$A$2:$A859,"="&amp;$A24,Concentrado!$B$2:$B859, "=Aguascalientes")</f>
        <v>5.3479999999999999</v>
      </c>
      <c r="BA24" s="9">
        <f>SUMIFS(Concentrado!BB$2:BB859,Concentrado!$A$2:$A859,"="&amp;$A24,Concentrado!$B$2:$B859, "=Aguascalientes")</f>
        <v>6.5570000000000004</v>
      </c>
      <c r="BB24" s="9">
        <f>SUMIFS(Concentrado!BC$2:BC859,Concentrado!$A$2:$A859,"="&amp;$A24,Concentrado!$B$2:$B859, "=Aguascalientes")</f>
        <v>15.829000000000001</v>
      </c>
      <c r="BC24" s="9">
        <f>SUMIFS(Concentrado!BD$2:BD859,Concentrado!$A$2:$A859,"="&amp;$A24,Concentrado!$B$2:$B859, "=Aguascalientes")</f>
        <v>3.7690000000000001</v>
      </c>
      <c r="BD24" s="9">
        <f>SUMIFS(Concentrado!BE$2:BE859,Concentrado!$A$2:$A859,"="&amp;$A24,Concentrado!$B$2:$B859, "=Aguascalientes")</f>
        <v>8.02</v>
      </c>
      <c r="BE24" s="9">
        <f>SUMIFS(Concentrado!BF$2:BF859,Concentrado!$A$2:$A859,"="&amp;$A24,Concentrado!$B$2:$B859, "=Aguascalientes")</f>
        <v>14.006</v>
      </c>
      <c r="BF24" s="9">
        <f>SUMIFS(Concentrado!BG$2:BG859,Concentrado!$A$2:$A859,"="&amp;$A24,Concentrado!$B$2:$B859, "=Aguascalientes")</f>
        <v>52.710999999999999</v>
      </c>
      <c r="BG24" s="9">
        <f>SUMIFS(Concentrado!BH$2:BH859,Concentrado!$A$2:$A859,"="&amp;$A24,Concentrado!$B$2:$B859, "=Aguascalientes")</f>
        <v>5.1581325301204819</v>
      </c>
    </row>
    <row r="25" spans="1:59" x14ac:dyDescent="0.25">
      <c r="A25" s="4">
        <v>2021</v>
      </c>
      <c r="B25" s="9">
        <f>SUMIFS(Concentrado!C$2:C859,Concentrado!$A$2:$A859,"="&amp;$A25,Concentrado!$B$2:$B859, "=Aguascalientes")</f>
        <v>15.102</v>
      </c>
      <c r="C25" s="9">
        <f>SUMIFS(Concentrado!D$2:D859,Concentrado!$A$2:$A859,"="&amp;$A25,Concentrado!$B$2:$B859, "=Aguascalientes")</f>
        <v>2.5299999999999998</v>
      </c>
      <c r="D25" s="9">
        <f>SUMIFS(Concentrado!E$2:E859,Concentrado!$A$2:$A859,"="&amp;$A25,Concentrado!$B$2:$B859, "=Aguascalientes")</f>
        <v>8.6920000000000002</v>
      </c>
      <c r="E25" s="9">
        <f>SUMIFS(Concentrado!F$2:F859,Concentrado!$A$2:$A859,"="&amp;$A25,Concentrado!$B$2:$B859, "=Aguascalientes")</f>
        <v>9.5649999999999995</v>
      </c>
      <c r="F25" s="9">
        <f>SUMIFS(Concentrado!G$2:G859,Concentrado!$A$2:$A859,"="&amp;$A25,Concentrado!$B$2:$B859, "=Aguascalientes")</f>
        <v>17.934000000000001</v>
      </c>
      <c r="G25" s="9">
        <f>SUMIFS(Concentrado!H$2:H859,Concentrado!$A$2:$A859,"="&amp;$A25,Concentrado!$B$2:$B859, "=Aguascalientes")</f>
        <v>5.1260000000000003</v>
      </c>
      <c r="H25" s="9">
        <f>SUMIFS(Concentrado!I$2:I859,Concentrado!$A$2:$A859,"="&amp;$A25,Concentrado!$B$2:$B859, "=Aguascalientes")</f>
        <v>3.9950000000000001</v>
      </c>
      <c r="I25" s="9">
        <f>SUMIFS(Concentrado!J$2:J859,Concentrado!$A$2:$A859,"="&amp;$A25,Concentrado!$B$2:$B859, "=Aguascalientes")</f>
        <v>4.55</v>
      </c>
      <c r="J25" s="9">
        <f>SUMIFS(Concentrado!K$2:K859,Concentrado!$A$2:$A859,"="&amp;$A25,Concentrado!$B$2:$B859, "=Aguascalientes")</f>
        <v>6.5119999999999996</v>
      </c>
      <c r="K25" s="9">
        <f>SUMIFS(Concentrado!L$2:L859,Concentrado!$A$2:$A859,"="&amp;$A25,Concentrado!$B$2:$B859, "=Aguascalientes")</f>
        <v>6.3920000000000003</v>
      </c>
      <c r="L25" s="9">
        <f>SUMIFS(Concentrado!M$2:M859,Concentrado!$A$2:$A859,"="&amp;$A25,Concentrado!$B$2:$B859, "=Aguascalientes")</f>
        <v>6.4509999999999996</v>
      </c>
      <c r="M25" s="9">
        <f>SUMIFS(Concentrado!N$2:N859,Concentrado!$A$2:$A859,"="&amp;$A25,Concentrado!$B$2:$B859, "=Aguascalientes")</f>
        <v>50.137</v>
      </c>
      <c r="N25" s="9">
        <f>SUMIFS(Concentrado!O$2:O859,Concentrado!$A$2:$A859,"="&amp;$A25,Concentrado!$B$2:$B859, "=Aguascalientes")</f>
        <v>78.004999999999995</v>
      </c>
      <c r="O25" s="9">
        <f>SUMIFS(Concentrado!P$2:P859,Concentrado!$A$2:$A859,"="&amp;$A25,Concentrado!$B$2:$B859, "=Aguascalientes")</f>
        <v>20.908000000000001</v>
      </c>
      <c r="P25" s="9">
        <f>SUMIFS(Concentrado!Q$2:Q859,Concentrado!$A$2:$A859,"="&amp;$A25,Concentrado!$B$2:$B859, "=Aguascalientes")</f>
        <v>48.892000000000003</v>
      </c>
      <c r="Q25" s="9">
        <f>SUMIFS(Concentrado!R$2:R859,Concentrado!$A$2:$A859,"="&amp;$A25,Concentrado!$B$2:$B859, "=Aguascalientes")</f>
        <v>63.872999999999998</v>
      </c>
      <c r="R25" s="9">
        <f>SUMIFS(Concentrado!S$2:S859,Concentrado!$A$2:$A859,"="&amp;$A25,Concentrado!$B$2:$B859, "=Aguascalientes")</f>
        <v>54.069000000000003</v>
      </c>
      <c r="S25" s="9">
        <f>SUMIFS(Concentrado!T$2:T859,Concentrado!$A$2:$A859,"="&amp;$A25,Concentrado!$B$2:$B859, "=Aguascalientes")</f>
        <v>58.874000000000002</v>
      </c>
      <c r="T25" s="9">
        <f>SUMIFS(Concentrado!U$2:U859,Concentrado!$A$2:$A859,"="&amp;$A25,Concentrado!$B$2:$B859, "=Aguascalientes")</f>
        <v>21.890999999999998</v>
      </c>
      <c r="U25" s="9">
        <f>SUMIFS(Concentrado!V$2:V859,Concentrado!$A$2:$A859,"="&amp;$A25,Concentrado!$B$2:$B859, "=Aguascalientes")</f>
        <v>21.574000000000002</v>
      </c>
      <c r="V25" s="9">
        <f>SUMIFS(Concentrado!W$2:W859,Concentrado!$A$2:$A859,"="&amp;$A25,Concentrado!$B$2:$B859, "=Aguascalientes")</f>
        <v>21.73</v>
      </c>
      <c r="W25" s="9">
        <f>SUMIFS(Concentrado!X$2:X859,Concentrado!$A$2:$A859,"="&amp;$A25,Concentrado!$B$2:$B859, "=Aguascalientes")</f>
        <v>11.914999999999999</v>
      </c>
      <c r="X25" s="9">
        <f>SUMIFS(Concentrado!Y$2:Y859,Concentrado!$A$2:$A859,"="&amp;$A25,Concentrado!$B$2:$B859, "=Aguascalientes")</f>
        <v>1.7310000000000001</v>
      </c>
      <c r="Y25" s="9">
        <f>SUMIFS(Concentrado!Z$2:Z859,Concentrado!$A$2:$A859,"="&amp;$A25,Concentrado!$B$2:$B859, "=Aguascalientes")</f>
        <v>6.7229999999999999</v>
      </c>
      <c r="Z25" s="9">
        <f>SUMIFS(Concentrado!AA$2:AA859,Concentrado!$A$2:$A859,"="&amp;$A25,Concentrado!$B$2:$B859, "=Aguascalientes")</f>
        <v>86.179000000000002</v>
      </c>
      <c r="AA25" s="9">
        <f>SUMIFS(Concentrado!AB$2:AB859,Concentrado!$A$2:$A859,"="&amp;$A25,Concentrado!$B$2:$B859, "=Aguascalientes")</f>
        <v>56.865000000000002</v>
      </c>
      <c r="AB25" s="9">
        <f>SUMIFS(Concentrado!AC$2:AC859,Concentrado!$A$2:$A859,"="&amp;$A25,Concentrado!$B$2:$B859, "=Aguascalientes")</f>
        <v>71.231999999999999</v>
      </c>
      <c r="AC25" s="9">
        <f>SUMIFS(Concentrado!AD$2:AD859,Concentrado!$A$2:$A859,"="&amp;$A25,Concentrado!$B$2:$B859, "=Aguascalientes")</f>
        <v>427.71</v>
      </c>
      <c r="AD25" s="9">
        <f>SUMIFS(Concentrado!AE$2:AE859,Concentrado!$A$2:$A859,"="&amp;$A25,Concentrado!$B$2:$B859, "=Aguascalientes")</f>
        <v>366.89600000000002</v>
      </c>
      <c r="AE25" s="9">
        <f>SUMIFS(Concentrado!AF$2:AF859,Concentrado!$A$2:$A859,"="&amp;$A25,Concentrado!$B$2:$B859, "=Aguascalientes")</f>
        <v>396.70100000000002</v>
      </c>
      <c r="AF25" s="9">
        <f>SUMIFS(Concentrado!AG$2:AG859,Concentrado!$A$2:$A859,"="&amp;$A25,Concentrado!$B$2:$B859, "=Aguascalientes")</f>
        <v>11.638</v>
      </c>
      <c r="AG25" s="9">
        <f>SUMIFS(Concentrado!AH$2:AH859,Concentrado!$A$2:$A859,"="&amp;$A25,Concentrado!$B$2:$B859, "=Aguascalientes")</f>
        <v>22.009948496720501</v>
      </c>
      <c r="AH25" s="9">
        <f>SUMIFS(Concentrado!AI$2:AI859,Concentrado!$A$2:$A859,"="&amp;$A25,Concentrado!$B$2:$B859, "=Aguascalientes")</f>
        <v>6.7533344588890802</v>
      </c>
      <c r="AI25" s="9">
        <f>SUMIFS(Concentrado!AJ$2:AJ859,Concentrado!$A$2:$A859,"="&amp;$A25,Concentrado!$B$2:$B859, "=Aguascalientes")</f>
        <v>14.4675120887192</v>
      </c>
      <c r="AJ25" s="9">
        <f>SUMIFS(Concentrado!AK$2:AK859,Concentrado!$A$2:$A859,"="&amp;$A25,Concentrado!$B$2:$B859, "=Aguascalientes")</f>
        <v>19.812999999999999</v>
      </c>
      <c r="AK25" s="9">
        <f>SUMIFS(Concentrado!AL$2:AL859,Concentrado!$A$2:$A859,"="&amp;$A25,Concentrado!$B$2:$B859, "=Aguascalientes")</f>
        <v>4.1280000000000001</v>
      </c>
      <c r="AL25" s="9">
        <f>SUMIFS(Concentrado!AM$2:AM859,Concentrado!$A$2:$A859,"="&amp;$A25,Concentrado!$B$2:$B859, "=Aguascalientes")</f>
        <v>11.815</v>
      </c>
      <c r="AM25" s="9">
        <f>SUMIFS(Concentrado!AN$2:AN859,Concentrado!$A$2:$A859,"="&amp;$A25,Concentrado!$B$2:$B859, "=Aguascalientes")</f>
        <v>245.93</v>
      </c>
      <c r="AN25" s="9">
        <f>SUMIFS(Concentrado!AO$2:AO859,Concentrado!$A$2:$A859,"="&amp;$A25,Concentrado!$B$2:$B859, "=Aguascalientes")</f>
        <v>175.524</v>
      </c>
      <c r="AO25" s="9">
        <f>SUMIFS(Concentrado!AP$2:AP859,Concentrado!$A$2:$A859,"="&amp;$A25,Concentrado!$B$2:$B859, "=Aguascalientes")</f>
        <v>210.03</v>
      </c>
      <c r="AP25" s="9">
        <f>SUMIFS(Concentrado!AQ$2:AQ859,Concentrado!$A$2:$A859,"="&amp;$A25,Concentrado!$B$2:$B859, "=Aguascalientes")</f>
        <v>1.524</v>
      </c>
      <c r="AQ25" s="9">
        <f>SUMIFS(Concentrado!AR$2:AR859,Concentrado!$A$2:$A859,"="&amp;$A25,Concentrado!$B$2:$B859, "=Aguascalientes")</f>
        <v>0.79900000000000004</v>
      </c>
      <c r="AR25" s="9">
        <f>SUMIFS(Concentrado!AS$2:AS859,Concentrado!$A$2:$A859,"="&amp;$A25,Concentrado!$B$2:$B859, "=Aguascalientes")</f>
        <v>1.1539999999999999</v>
      </c>
      <c r="AS25" s="9">
        <f>SUMIFS(Concentrado!AT$2:AT859,Concentrado!$A$2:$A859,"="&amp;$A25,Concentrado!$B$2:$B859, "=Aguascalientes")</f>
        <v>1.8009999999999999</v>
      </c>
      <c r="AT25" s="9">
        <f>SUMIFS(Concentrado!AU$2:AU859,Concentrado!$A$2:$A859,"="&amp;$A25,Concentrado!$B$2:$B859, "=Aguascalientes")</f>
        <v>0.13300000000000001</v>
      </c>
      <c r="AU25" s="9">
        <f>SUMIFS(Concentrado!AV$2:AV859,Concentrado!$A$2:$A859,"="&amp;$A25,Concentrado!$B$2:$B859, "=Aguascalientes")</f>
        <v>0.95099999999999996</v>
      </c>
      <c r="AV25" s="9">
        <f>SUMIFS(Concentrado!AW$2:AW859,Concentrado!$A$2:$A859,"="&amp;$A25,Concentrado!$B$2:$B859, "=Aguascalientes")</f>
        <v>756.07899999999995</v>
      </c>
      <c r="AW25" s="9">
        <f>SUMIFS(Concentrado!AX$2:AX859,Concentrado!$A$2:$A859,"="&amp;$A25,Concentrado!$B$2:$B859, "=Aguascalientes")</f>
        <v>566.65700000000004</v>
      </c>
      <c r="AX25" s="9">
        <f>SUMIFS(Concentrado!AY$2:AY859,Concentrado!$A$2:$A859,"="&amp;$A25,Concentrado!$B$2:$B859, "=Aguascalientes")</f>
        <v>659.49400000000003</v>
      </c>
      <c r="AY25" s="9">
        <f>SUMIFS(Concentrado!AZ$2:AZ859,Concentrado!$A$2:$A859,"="&amp;$A25,Concentrado!$B$2:$B859, "=Aguascalientes")</f>
        <v>7.5609999999999999</v>
      </c>
      <c r="AZ25" s="9">
        <f>SUMIFS(Concentrado!BA$2:BA859,Concentrado!$A$2:$A859,"="&amp;$A25,Concentrado!$B$2:$B859, "=Aguascalientes")</f>
        <v>5.6669999999999998</v>
      </c>
      <c r="BA25" s="9">
        <f>SUMIFS(Concentrado!BB$2:BB859,Concentrado!$A$2:$A859,"="&amp;$A25,Concentrado!$B$2:$B859, "=Aguascalientes")</f>
        <v>6.5949999999999998</v>
      </c>
      <c r="BB25" s="9">
        <f>SUMIFS(Concentrado!BC$2:BC859,Concentrado!$A$2:$A859,"="&amp;$A25,Concentrado!$B$2:$B859, "=Aguascalientes")</f>
        <v>11.484</v>
      </c>
      <c r="BC25" s="9">
        <f>SUMIFS(Concentrado!BD$2:BD859,Concentrado!$A$2:$A859,"="&amp;$A25,Concentrado!$B$2:$B859, "=Aguascalientes")</f>
        <v>7.6559999999999997</v>
      </c>
      <c r="BD25" s="9">
        <f>SUMIFS(Concentrado!BE$2:BE859,Concentrado!$A$2:$A859,"="&amp;$A25,Concentrado!$B$2:$B859, "=Aguascalientes")</f>
        <v>10.451000000000001</v>
      </c>
      <c r="BE25" s="9">
        <f>SUMIFS(Concentrado!BF$2:BF859,Concentrado!$A$2:$A859,"="&amp;$A25,Concentrado!$B$2:$B859, "=Aguascalientes")</f>
        <v>19.43</v>
      </c>
      <c r="BF25" s="9">
        <f>SUMIFS(Concentrado!BG$2:BG859,Concentrado!$A$2:$A859,"="&amp;$A25,Concentrado!$B$2:$B859, "=Aguascalientes")</f>
        <v>47.506</v>
      </c>
      <c r="BG25" s="9">
        <f>SUMIFS(Concentrado!BH$2:BH859,Concentrado!$A$2:$A859,"="&amp;$A25,Concentrado!$B$2:$B859, "=Aguascalientes")</f>
        <v>7.1258907363420434</v>
      </c>
    </row>
    <row r="26" spans="1:59" x14ac:dyDescent="0.25">
      <c r="A26" s="4">
        <v>2022</v>
      </c>
      <c r="B26" s="9">
        <f>SUMIFS(Concentrado!C$2:C859,Concentrado!$A$2:$A859,"="&amp;$A26,Concentrado!$B$2:$B859, "=Aguascalientes")</f>
        <v>17.106999999999999</v>
      </c>
      <c r="C26" s="9">
        <f>SUMIFS(Concentrado!D$2:D859,Concentrado!$A$2:$A859,"="&amp;$A26,Concentrado!$B$2:$B859, "=Aguascalientes")</f>
        <v>5.26</v>
      </c>
      <c r="D26" s="9">
        <f>SUMIFS(Concentrado!E$2:E859,Concentrado!$A$2:$A859,"="&amp;$A26,Concentrado!$B$2:$B859, "=Aguascalientes")</f>
        <v>11.065</v>
      </c>
      <c r="E26" s="9">
        <f>SUMIFS(Concentrado!F$2:F859,Concentrado!$A$2:$A859,"="&amp;$A26,Concentrado!$B$2:$B859, "=Aguascalientes")</f>
        <v>9.8010000000000002</v>
      </c>
      <c r="F26" s="9">
        <f>SUMIFS(Concentrado!G$2:G859,Concentrado!$A$2:$A859,"="&amp;$A26,Concentrado!$B$2:$B859, "=Aguascalientes")</f>
        <v>17.268000000000001</v>
      </c>
      <c r="G26" s="9">
        <f>SUMIFS(Concentrado!H$2:H859,Concentrado!$A$2:$A859,"="&amp;$A26,Concentrado!$B$2:$B859, "=Aguascalientes")</f>
        <v>4.9269999999999996</v>
      </c>
      <c r="H26" s="9">
        <f>SUMIFS(Concentrado!I$2:I859,Concentrado!$A$2:$A859,"="&amp;$A26,Concentrado!$B$2:$B859, "=Aguascalientes")</f>
        <v>4.9969999999999999</v>
      </c>
      <c r="I26" s="9">
        <f>SUMIFS(Concentrado!J$2:J859,Concentrado!$A$2:$A859,"="&amp;$A26,Concentrado!$B$2:$B859, "=Aguascalientes")</f>
        <v>4.9630000000000001</v>
      </c>
      <c r="J26" s="9">
        <f>SUMIFS(Concentrado!K$2:K859,Concentrado!$A$2:$A859,"="&amp;$A26,Concentrado!$B$2:$B859, "=Aguascalientes")</f>
        <v>7.39</v>
      </c>
      <c r="K26" s="9">
        <f>SUMIFS(Concentrado!L$2:L859,Concentrado!$A$2:$A859,"="&amp;$A26,Concentrado!$B$2:$B859, "=Aguascalientes")</f>
        <v>5.5229999999999997</v>
      </c>
      <c r="L26" s="9">
        <f>SUMIFS(Concentrado!M$2:M859,Concentrado!$A$2:$A859,"="&amp;$A26,Concentrado!$B$2:$B859, "=Aguascalientes")</f>
        <v>6.4379999999999997</v>
      </c>
      <c r="M26" s="9">
        <f>SUMIFS(Concentrado!N$2:N859,Concentrado!$A$2:$A859,"="&amp;$A26,Concentrado!$B$2:$B859, "=Aguascalientes")</f>
        <v>40.017000000000003</v>
      </c>
      <c r="N26" s="9">
        <f>SUMIFS(Concentrado!O$2:O859,Concentrado!$A$2:$A859,"="&amp;$A26,Concentrado!$B$2:$B859, "=Aguascalientes")</f>
        <v>78.557000000000002</v>
      </c>
      <c r="O26" s="9">
        <f>SUMIFS(Concentrado!P$2:P859,Concentrado!$A$2:$A859,"="&amp;$A26,Concentrado!$B$2:$B859, "=Aguascalientes")</f>
        <v>21.434999999999999</v>
      </c>
      <c r="P26" s="9">
        <f>SUMIFS(Concentrado!Q$2:Q859,Concentrado!$A$2:$A859,"="&amp;$A26,Concentrado!$B$2:$B859, "=Aguascalientes")</f>
        <v>49.426000000000002</v>
      </c>
      <c r="Q26" s="9">
        <f>SUMIFS(Concentrado!R$2:R859,Concentrado!$A$2:$A859,"="&amp;$A26,Concentrado!$B$2:$B859, "=Aguascalientes")</f>
        <v>63.091999999999999</v>
      </c>
      <c r="R26" s="9">
        <f>SUMIFS(Concentrado!S$2:S859,Concentrado!$A$2:$A859,"="&amp;$A26,Concentrado!$B$2:$B859, "=Aguascalientes")</f>
        <v>57.597999999999999</v>
      </c>
      <c r="S26" s="9">
        <f>SUMIFS(Concentrado!T$2:T859,Concentrado!$A$2:$A859,"="&amp;$A26,Concentrado!$B$2:$B859, "=Aguascalientes")</f>
        <v>60.29</v>
      </c>
      <c r="T26" s="9">
        <f>SUMIFS(Concentrado!U$2:U859,Concentrado!$A$2:$A859,"="&amp;$A26,Concentrado!$B$2:$B859, "=Aguascalientes")</f>
        <v>16.97</v>
      </c>
      <c r="U26" s="9">
        <f>SUMIFS(Concentrado!V$2:V859,Concentrado!$A$2:$A859,"="&amp;$A26,Concentrado!$B$2:$B859, "=Aguascalientes")</f>
        <v>19.462</v>
      </c>
      <c r="V26" s="9">
        <f>SUMIFS(Concentrado!W$2:W859,Concentrado!$A$2:$A859,"="&amp;$A26,Concentrado!$B$2:$B859, "=Aguascalientes")</f>
        <v>18.241</v>
      </c>
      <c r="W26" s="9">
        <f>SUMIFS(Concentrado!X$2:X859,Concentrado!$A$2:$A859,"="&amp;$A26,Concentrado!$B$2:$B859, "=Aguascalientes")</f>
        <v>10.127000000000001</v>
      </c>
      <c r="X26" s="9">
        <f>SUMIFS(Concentrado!Y$2:Y859,Concentrado!$A$2:$A859,"="&amp;$A26,Concentrado!$B$2:$B859, "=Aguascalientes")</f>
        <v>1.71</v>
      </c>
      <c r="Y26" s="9">
        <f>SUMIFS(Concentrado!Z$2:Z859,Concentrado!$A$2:$A859,"="&amp;$A26,Concentrado!$B$2:$B859, "=Aguascalientes")</f>
        <v>5.835</v>
      </c>
      <c r="Z26" s="9">
        <f>SUMIFS(Concentrado!AA$2:AA859,Concentrado!$A$2:$A859,"="&amp;$A26,Concentrado!$B$2:$B859, "=Aguascalientes")</f>
        <v>84.715000000000003</v>
      </c>
      <c r="AA26" s="9">
        <f>SUMIFS(Concentrado!AB$2:AB859,Concentrado!$A$2:$A859,"="&amp;$A26,Concentrado!$B$2:$B859, "=Aguascalientes")</f>
        <v>54.968000000000004</v>
      </c>
      <c r="AB26" s="9">
        <f>SUMIFS(Concentrado!AC$2:AC859,Concentrado!$A$2:$A859,"="&amp;$A26,Concentrado!$B$2:$B859, "=Aguascalientes")</f>
        <v>69.545000000000002</v>
      </c>
      <c r="AC26" s="9">
        <f>SUMIFS(Concentrado!AD$2:AD859,Concentrado!$A$2:$A859,"="&amp;$A26,Concentrado!$B$2:$B859, "=Aguascalientes")</f>
        <v>416.459</v>
      </c>
      <c r="AD26" s="9">
        <f>SUMIFS(Concentrado!AE$2:AE859,Concentrado!$A$2:$A859,"="&amp;$A26,Concentrado!$B$2:$B859, "=Aguascalientes")</f>
        <v>369.78500000000003</v>
      </c>
      <c r="AE26" s="9">
        <f>SUMIFS(Concentrado!AF$2:AF859,Concentrado!$A$2:$A859,"="&amp;$A26,Concentrado!$B$2:$B859, "=Aguascalientes")</f>
        <v>392.65600000000001</v>
      </c>
      <c r="AF26" s="9">
        <f>SUMIFS(Concentrado!AG$2:AG859,Concentrado!$A$2:$A859,"="&amp;$A26,Concentrado!$B$2:$B859, "=Aguascalientes")</f>
        <v>9.4429999999999996</v>
      </c>
      <c r="AG26" s="9">
        <f>SUMIFS(Concentrado!AH$2:AH859,Concentrado!$A$2:$A859,"="&amp;$A26,Concentrado!$B$2:$B859, "=Aguascalientes")</f>
        <v>16.077699135092899</v>
      </c>
      <c r="AH26" s="9">
        <f>SUMIFS(Concentrado!AI$2:AI859,Concentrado!$A$2:$A859,"="&amp;$A26,Concentrado!$B$2:$B859, "=Aguascalientes")</f>
        <v>5.6077491616415003</v>
      </c>
      <c r="AI26" s="9">
        <f>SUMIFS(Concentrado!AJ$2:AJ859,Concentrado!$A$2:$A859,"="&amp;$A26,Concentrado!$B$2:$B859, "=Aguascalientes")</f>
        <v>10.902546021679401</v>
      </c>
      <c r="AJ26" s="9">
        <f>SUMIFS(Concentrado!AK$2:AK859,Concentrado!$A$2:$A859,"="&amp;$A26,Concentrado!$B$2:$B859, "=Aguascalientes")</f>
        <v>16.834</v>
      </c>
      <c r="AK26" s="9">
        <f>SUMIFS(Concentrado!AL$2:AL859,Concentrado!$A$2:$A859,"="&amp;$A26,Concentrado!$B$2:$B859, "=Aguascalientes")</f>
        <v>4.2080000000000002</v>
      </c>
      <c r="AL26" s="9">
        <f>SUMIFS(Concentrado!AM$2:AM859,Concentrado!$A$2:$A859,"="&amp;$A26,Concentrado!$B$2:$B859, "=Aguascalientes")</f>
        <v>10.395</v>
      </c>
      <c r="AM26" s="9">
        <f>SUMIFS(Concentrado!AN$2:AN859,Concentrado!$A$2:$A859,"="&amp;$A26,Concentrado!$B$2:$B859, "=Aguascalientes")</f>
        <v>111.95</v>
      </c>
      <c r="AN26" s="9">
        <f>SUMIFS(Concentrado!AO$2:AO859,Concentrado!$A$2:$A859,"="&amp;$A26,Concentrado!$B$2:$B859, "=Aguascalientes")</f>
        <v>79.953999999999994</v>
      </c>
      <c r="AO26" s="9">
        <f>SUMIFS(Concentrado!AP$2:AP859,Concentrado!$A$2:$A859,"="&amp;$A26,Concentrado!$B$2:$B859, "=Aguascalientes")</f>
        <v>95.632000000000005</v>
      </c>
      <c r="AP26" s="9">
        <f>SUMIFS(Concentrado!AQ$2:AQ859,Concentrado!$A$2:$A859,"="&amp;$A26,Concentrado!$B$2:$B859, "=Aguascalientes")</f>
        <v>0.82099999999999995</v>
      </c>
      <c r="AQ26" s="9">
        <f>SUMIFS(Concentrado!AR$2:AR859,Concentrado!$A$2:$A859,"="&amp;$A26,Concentrado!$B$2:$B859, "=Aguascalientes")</f>
        <v>0.92100000000000004</v>
      </c>
      <c r="AR26" s="9">
        <f>SUMIFS(Concentrado!AS$2:AS859,Concentrado!$A$2:$A859,"="&amp;$A26,Concentrado!$B$2:$B859, "=Aguascalientes")</f>
        <v>0.872</v>
      </c>
      <c r="AS26" s="9">
        <f>SUMIFS(Concentrado!AT$2:AT859,Concentrado!$A$2:$A859,"="&amp;$A26,Concentrado!$B$2:$B859, "=Aguascalientes")</f>
        <v>3.1480000000000001</v>
      </c>
      <c r="AT26" s="9">
        <f>SUMIFS(Concentrado!AU$2:AU859,Concentrado!$A$2:$A859,"="&amp;$A26,Concentrado!$B$2:$B859, "=Aguascalientes")</f>
        <v>0.78900000000000003</v>
      </c>
      <c r="AU26" s="9">
        <f>SUMIFS(Concentrado!AV$2:AV859,Concentrado!$A$2:$A859,"="&amp;$A26,Concentrado!$B$2:$B859, "=Aguascalientes")</f>
        <v>1.9450000000000001</v>
      </c>
      <c r="AV26" s="9">
        <f>SUMIFS(Concentrado!AW$2:AW859,Concentrado!$A$2:$A859,"="&amp;$A26,Concentrado!$B$2:$B859, "=Aguascalientes")</f>
        <v>611.61900000000003</v>
      </c>
      <c r="AW26" s="9">
        <f>SUMIFS(Concentrado!AX$2:AX859,Concentrado!$A$2:$A859,"="&amp;$A26,Concentrado!$B$2:$B859, "=Aguascalientes")</f>
        <v>474.98700000000002</v>
      </c>
      <c r="AX26" s="9">
        <f>SUMIFS(Concentrado!AY$2:AY859,Concentrado!$A$2:$A859,"="&amp;$A26,Concentrado!$B$2:$B859, "=Aguascalientes")</f>
        <v>541.93899999999996</v>
      </c>
      <c r="AY26" s="9">
        <f>SUMIFS(Concentrado!AZ$2:AZ859,Concentrado!$A$2:$A859,"="&amp;$A26,Concentrado!$B$2:$B859, "=Aguascalientes")</f>
        <v>6.1159999999999997</v>
      </c>
      <c r="AZ26" s="9">
        <f>SUMIFS(Concentrado!BA$2:BA859,Concentrado!$A$2:$A859,"="&amp;$A26,Concentrado!$B$2:$B859, "=Aguascalientes")</f>
        <v>4.75</v>
      </c>
      <c r="BA26" s="9">
        <f>SUMIFS(Concentrado!BB$2:BB859,Concentrado!$A$2:$A859,"="&amp;$A26,Concentrado!$B$2:$B859, "=Aguascalientes")</f>
        <v>5.4189999999999996</v>
      </c>
      <c r="BB26" s="9">
        <f>SUMIFS(Concentrado!BC$2:BC859,Concentrado!$A$2:$A859,"="&amp;$A26,Concentrado!$B$2:$B859, "=Aguascalientes")</f>
        <v>5.4219999999999997</v>
      </c>
      <c r="BC26" s="9">
        <f>SUMIFS(Concentrado!BD$2:BD859,Concentrado!$A$2:$A859,"="&amp;$A26,Concentrado!$B$2:$B859, "=Aguascalientes")</f>
        <v>3.0979999999999999</v>
      </c>
      <c r="BD26" s="9">
        <f>SUMIFS(Concentrado!BE$2:BE859,Concentrado!$A$2:$A859,"="&amp;$A26,Concentrado!$B$2:$B859, "=Aguascalientes")</f>
        <v>9.6820000000000004</v>
      </c>
      <c r="BE26" s="9">
        <f>SUMIFS(Concentrado!BF$2:BF859,Concentrado!$A$2:$A859,"="&amp;$A26,Concentrado!$B$2:$B859, "=Aguascalientes")</f>
        <v>11.428000000000001</v>
      </c>
      <c r="BF26" s="9">
        <f>SUMIFS(Concentrado!BG$2:BG859,Concentrado!$A$2:$A859,"="&amp;$A26,Concentrado!$B$2:$B859, "=Aguascalientes")</f>
        <v>7.5940000000000003</v>
      </c>
      <c r="BG26" s="9">
        <f>SUMIFS(Concentrado!BH$2:BH859,Concentrado!$A$2:$A859,"="&amp;$A26,Concentrado!$B$2:$B859, "=Aguascalientes")</f>
        <v>5.3155137064317719</v>
      </c>
    </row>
    <row r="27" spans="1:59" x14ac:dyDescent="0.25">
      <c r="A27" s="4">
        <v>2023</v>
      </c>
      <c r="B27" s="9">
        <f>SUMIFS(Concentrado!C$2:C859,Concentrado!$A$2:$A859,"="&amp;$A27,Concentrado!$B$2:$B859, "=Aguascalientes")</f>
        <v>15.666</v>
      </c>
      <c r="C27" s="9">
        <f>SUMIFS(Concentrado!D$2:D859,Concentrado!$A$2:$A859,"="&amp;$A27,Concentrado!$B$2:$B859, "=Aguascalientes")</f>
        <v>3.1150000000000002</v>
      </c>
      <c r="D27" s="9">
        <f>SUMIFS(Concentrado!E$2:E859,Concentrado!$A$2:$A859,"="&amp;$A27,Concentrado!$B$2:$B859, "=Aguascalientes")</f>
        <v>9.266</v>
      </c>
      <c r="E27" s="9">
        <f>SUMIFS(Concentrado!F$2:F859,Concentrado!$A$2:$A859,"="&amp;$A27,Concentrado!$B$2:$B859, "=Aguascalientes")</f>
        <v>11.377000000000001</v>
      </c>
      <c r="F27" s="9">
        <f>SUMIFS(Concentrado!G$2:G859,Concentrado!$A$2:$A859,"="&amp;$A27,Concentrado!$B$2:$B859, "=Aguascalientes")</f>
        <v>19.568000000000001</v>
      </c>
      <c r="G27" s="9">
        <f>SUMIFS(Concentrado!H$2:H859,Concentrado!$A$2:$A859,"="&amp;$A27,Concentrado!$B$2:$B859, "=Aguascalientes")</f>
        <v>6.4829999999999997</v>
      </c>
      <c r="H27" s="9">
        <f>SUMIFS(Concentrado!I$2:I859,Concentrado!$A$2:$A859,"="&amp;$A27,Concentrado!$B$2:$B859, "=Aguascalientes")</f>
        <v>5.452</v>
      </c>
      <c r="I27" s="9">
        <f>SUMIFS(Concentrado!J$2:J859,Concentrado!$A$2:$A859,"="&amp;$A27,Concentrado!$B$2:$B859, "=Aguascalientes")</f>
        <v>5.9569999999999999</v>
      </c>
      <c r="J27" s="9">
        <f>SUMIFS(Concentrado!K$2:K859,Concentrado!$A$2:$A859,"="&amp;$A27,Concentrado!$B$2:$B859, "=Aguascalientes")</f>
        <v>7.1580000000000004</v>
      </c>
      <c r="K27" s="9">
        <f>SUMIFS(Concentrado!L$2:L859,Concentrado!$A$2:$A859,"="&amp;$A27,Concentrado!$B$2:$B859, "=Aguascalientes")</f>
        <v>5.452</v>
      </c>
      <c r="L27" s="9">
        <f>SUMIFS(Concentrado!M$2:M859,Concentrado!$A$2:$A859,"="&amp;$A27,Concentrado!$B$2:$B859, "=Aguascalientes")</f>
        <v>6.2880000000000003</v>
      </c>
      <c r="M27" s="9">
        <f>SUMIFS(Concentrado!N$2:N859,Concentrado!$A$2:$A859,"="&amp;$A27,Concentrado!$B$2:$B859, "=Aguascalientes")</f>
        <v>38.744999999999997</v>
      </c>
      <c r="N27" s="9">
        <f>SUMIFS(Concentrado!O$2:O859,Concentrado!$A$2:$A859,"="&amp;$A27,Concentrado!$B$2:$B859, "=Aguascalientes")</f>
        <v>79.277000000000001</v>
      </c>
      <c r="O27" s="9">
        <f>SUMIFS(Concentrado!P$2:P859,Concentrado!$A$2:$A859,"="&amp;$A27,Concentrado!$B$2:$B859, "=Aguascalientes")</f>
        <v>22.585999999999999</v>
      </c>
      <c r="P27" s="9">
        <f>SUMIFS(Concentrado!Q$2:Q859,Concentrado!$A$2:$A859,"="&amp;$A27,Concentrado!$B$2:$B859, "=Aguascalientes")</f>
        <v>50.369</v>
      </c>
      <c r="Q27" s="9">
        <f>SUMIFS(Concentrado!R$2:R859,Concentrado!$A$2:$A859,"="&amp;$A27,Concentrado!$B$2:$B859, "=Aguascalientes")</f>
        <v>51.996000000000002</v>
      </c>
      <c r="R27" s="9">
        <f>SUMIFS(Concentrado!S$2:S859,Concentrado!$A$2:$A859,"="&amp;$A27,Concentrado!$B$2:$B859, "=Aguascalientes")</f>
        <v>46.728999999999999</v>
      </c>
      <c r="S27" s="9">
        <f>SUMIFS(Concentrado!T$2:T859,Concentrado!$A$2:$A859,"="&amp;$A27,Concentrado!$B$2:$B859, "=Aguascalientes")</f>
        <v>49.31</v>
      </c>
      <c r="T27" s="9">
        <f>SUMIFS(Concentrado!U$2:U859,Concentrado!$A$2:$A859,"="&amp;$A27,Concentrado!$B$2:$B859, "=Aguascalientes")</f>
        <v>22.149000000000001</v>
      </c>
      <c r="U27" s="9">
        <f>SUMIFS(Concentrado!V$2:V859,Concentrado!$A$2:$A859,"="&amp;$A27,Concentrado!$B$2:$B859, "=Aguascalientes")</f>
        <v>19.471</v>
      </c>
      <c r="V27" s="9">
        <f>SUMIFS(Concentrado!W$2:W859,Concentrado!$A$2:$A859,"="&amp;$A27,Concentrado!$B$2:$B859, "=Aguascalientes")</f>
        <v>20.783000000000001</v>
      </c>
      <c r="W27" s="9">
        <f>SUMIFS(Concentrado!X$2:X859,Concentrado!$A$2:$A859,"="&amp;$A27,Concentrado!$B$2:$B859, "=Aguascalientes")</f>
        <v>13.911</v>
      </c>
      <c r="X27" s="9">
        <f>SUMIFS(Concentrado!Y$2:Y859,Concentrado!$A$2:$A859,"="&amp;$A27,Concentrado!$B$2:$B859, "=Aguascalientes")</f>
        <v>1.8169999999999999</v>
      </c>
      <c r="Y27" s="9">
        <f>SUMIFS(Concentrado!Z$2:Z859,Concentrado!$A$2:$A859,"="&amp;$A27,Concentrado!$B$2:$B859, "=Aguascalientes")</f>
        <v>7.7439999999999998</v>
      </c>
      <c r="Z27" s="9">
        <f>SUMIFS(Concentrado!AA$2:AA859,Concentrado!$A$2:$A859,"="&amp;$A27,Concentrado!$B$2:$B859, "=Aguascalientes")</f>
        <v>70.768000000000001</v>
      </c>
      <c r="AA27" s="9">
        <f>SUMIFS(Concentrado!AB$2:AB859,Concentrado!$A$2:$A859,"="&amp;$A27,Concentrado!$B$2:$B859, "=Aguascalientes")</f>
        <v>44.781999999999996</v>
      </c>
      <c r="AB27" s="9">
        <f>SUMIFS(Concentrado!AC$2:AC859,Concentrado!$A$2:$A859,"="&amp;$A27,Concentrado!$B$2:$B859, "=Aguascalientes")</f>
        <v>57.518000000000001</v>
      </c>
      <c r="AC27" s="9">
        <f>SUMIFS(Concentrado!AD$2:AD859,Concentrado!$A$2:$A859,"="&amp;$A27,Concentrado!$B$2:$B859, "=Aguascalientes")</f>
        <v>407.45699999999999</v>
      </c>
      <c r="AD27" s="9">
        <f>SUMIFS(Concentrado!AE$2:AE859,Concentrado!$A$2:$A859,"="&amp;$A27,Concentrado!$B$2:$B859, "=Aguascalientes")</f>
        <v>344.88900000000001</v>
      </c>
      <c r="AE27" s="9">
        <f>SUMIFS(Concentrado!AF$2:AF859,Concentrado!$A$2:$A859,"="&amp;$A27,Concentrado!$B$2:$B859, "=Aguascalientes")</f>
        <v>375.61900000000003</v>
      </c>
      <c r="AF27" s="9">
        <f>SUMIFS(Concentrado!AG$2:AG859,Concentrado!$A$2:$A859,"="&amp;$A27,Concentrado!$B$2:$B859, "=Aguascalientes")</f>
        <v>9.3190000000000008</v>
      </c>
      <c r="AG27" s="9">
        <f>SUMIFS(Concentrado!AH$2:AH859,Concentrado!$A$2:$A859,"="&amp;$A27,Concentrado!$B$2:$B859, "=Aguascalientes")</f>
        <v>16.388546955008</v>
      </c>
      <c r="AH27" s="9">
        <f>SUMIFS(Concentrado!AI$2:AI859,Concentrado!$A$2:$A859,"="&amp;$A27,Concentrado!$B$2:$B859, "=Aguascalientes")</f>
        <v>7.0821793729662001</v>
      </c>
      <c r="AI27" s="9">
        <f>SUMIFS(Concentrado!AJ$2:AJ859,Concentrado!$A$2:$A859,"="&amp;$A27,Concentrado!$B$2:$B859, "=Aguascalientes")</f>
        <v>11.7893899174927</v>
      </c>
      <c r="AJ27" s="9">
        <f>SUMIFS(Concentrado!AK$2:AK859,Concentrado!$A$2:$A859,"="&amp;$A27,Concentrado!$B$2:$B859, "=Aguascalientes")</f>
        <v>14.586</v>
      </c>
      <c r="AK27" s="9">
        <f>SUMIFS(Concentrado!AL$2:AL859,Concentrado!$A$2:$A859,"="&amp;$A27,Concentrado!$B$2:$B859, "=Aguascalientes")</f>
        <v>5.3220000000000001</v>
      </c>
      <c r="AL27" s="9">
        <f>SUMIFS(Concentrado!AM$2:AM859,Concentrado!$A$2:$A859,"="&amp;$A27,Concentrado!$B$2:$B859, "=Aguascalientes")</f>
        <v>9.8620000000000001</v>
      </c>
      <c r="AM27" s="9">
        <f>SUMIFS(Concentrado!AN$2:AN859,Concentrado!$A$2:$A859,"="&amp;$A27,Concentrado!$B$2:$B859, "=Aguascalientes")</f>
        <v>61.854999999999997</v>
      </c>
      <c r="AN27" s="9">
        <f>SUMIFS(Concentrado!AO$2:AO859,Concentrado!$A$2:$A859,"="&amp;$A27,Concentrado!$B$2:$B859, "=Aguascalientes")</f>
        <v>48.027000000000001</v>
      </c>
      <c r="AO27" s="9">
        <f>SUMIFS(Concentrado!AP$2:AP859,Concentrado!$A$2:$A859,"="&amp;$A27,Concentrado!$B$2:$B859, "=Aguascalientes")</f>
        <v>54.804000000000002</v>
      </c>
      <c r="AP27" s="9">
        <f>SUMIFS(Concentrado!AQ$2:AQ859,Concentrado!$A$2:$A859,"="&amp;$A27,Concentrado!$B$2:$B859, "=Aguascalientes")</f>
        <v>1.351</v>
      </c>
      <c r="AQ27" s="9">
        <f>SUMIFS(Concentrado!AR$2:AR859,Concentrado!$A$2:$A859,"="&amp;$A27,Concentrado!$B$2:$B859, "=Aguascalientes")</f>
        <v>0.64900000000000002</v>
      </c>
      <c r="AR27" s="9">
        <f>SUMIFS(Concentrado!AS$2:AS859,Concentrado!$A$2:$A859,"="&amp;$A27,Concentrado!$B$2:$B859, "=Aguascalientes")</f>
        <v>0.99299999999999999</v>
      </c>
      <c r="AS27" s="9">
        <f>SUMIFS(Concentrado!AT$2:AT859,Concentrado!$A$2:$A859,"="&amp;$A27,Concentrado!$B$2:$B859, "=Aguascalientes")</f>
        <v>2.5659999999999998</v>
      </c>
      <c r="AT27" s="9">
        <f>SUMIFS(Concentrado!AU$2:AU859,Concentrado!$A$2:$A859,"="&amp;$A27,Concentrado!$B$2:$B859, "=Aguascalientes")</f>
        <v>0.51900000000000002</v>
      </c>
      <c r="AU27" s="9">
        <f>SUMIFS(Concentrado!AV$2:AV859,Concentrado!$A$2:$A859,"="&amp;$A27,Concentrado!$B$2:$B859, "=Aguascalientes")</f>
        <v>1.522</v>
      </c>
      <c r="AV27" s="9">
        <f>SUMIFS(Concentrado!AW$2:AW859,Concentrado!$A$2:$A859,"="&amp;$A27,Concentrado!$B$2:$B859, "=Aguascalientes")</f>
        <v>553.04499999999996</v>
      </c>
      <c r="AW27" s="9">
        <f>SUMIFS(Concentrado!AX$2:AX859,Concentrado!$A$2:$A859,"="&amp;$A27,Concentrado!$B$2:$B859, "=Aguascalientes")</f>
        <v>421.47300000000001</v>
      </c>
      <c r="AX27" s="9">
        <f>SUMIFS(Concentrado!AY$2:AY859,Concentrado!$A$2:$A859,"="&amp;$A27,Concentrado!$B$2:$B859, "=Aguascalientes")</f>
        <v>486.02100000000002</v>
      </c>
      <c r="AY27" s="9">
        <f>SUMIFS(Concentrado!AZ$2:AZ859,Concentrado!$A$2:$A859,"="&amp;$A27,Concentrado!$B$2:$B859, "=Aguascalientes")</f>
        <v>5.53</v>
      </c>
      <c r="AZ27" s="9">
        <f>SUMIFS(Concentrado!BA$2:BA859,Concentrado!$A$2:$A859,"="&amp;$A27,Concentrado!$B$2:$B859, "=Aguascalientes")</f>
        <v>4.2149999999999999</v>
      </c>
      <c r="BA27" s="9">
        <f>SUMIFS(Concentrado!BB$2:BB859,Concentrado!$A$2:$A859,"="&amp;$A27,Concentrado!$B$2:$B859, "=Aguascalientes")</f>
        <v>4.8600000000000003</v>
      </c>
      <c r="BB27" s="9">
        <f>SUMIFS(Concentrado!BC$2:BC859,Concentrado!$A$2:$A859,"="&amp;$A27,Concentrado!$B$2:$B859, "=Aguascalientes")</f>
        <v>20.34</v>
      </c>
      <c r="BC27" s="9">
        <f>SUMIFS(Concentrado!BD$2:BD859,Concentrado!$A$2:$A859,"="&amp;$A27,Concentrado!$B$2:$B859, "=Aguascalientes")</f>
        <v>1.5649999999999999</v>
      </c>
      <c r="BD27" s="9">
        <f>SUMIFS(Concentrado!BE$2:BE859,Concentrado!$A$2:$A859,"="&amp;$A27,Concentrado!$B$2:$B859, "=Aguascalientes")</f>
        <v>11.705</v>
      </c>
      <c r="BE27" s="9">
        <f>SUMIFS(Concentrado!BF$2:BF859,Concentrado!$A$2:$A859,"="&amp;$A27,Concentrado!$B$2:$B859, "=Aguascalientes")</f>
        <v>13.22</v>
      </c>
      <c r="BF27" s="9">
        <f>SUMIFS(Concentrado!BG$2:BG859,Concentrado!$A$2:$A859,"="&amp;$A27,Concentrado!$B$2:$B859, "=Aguascalientes")</f>
        <v>11.364000000000001</v>
      </c>
      <c r="BG27" s="9">
        <f>SUMIFS(Concentrado!BH$2:BH859,Concentrado!$A$2:$A859,"="&amp;$A27,Concentrado!$B$2:$B859, "=Aguascalientes")</f>
        <v>7.0836016515777116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"=Baja California")</f>
        <v>13.52</v>
      </c>
      <c r="C2" s="9">
        <f>SUMIFS(Concentrado!D$2:D826,Concentrado!$A$2:$A826,"="&amp;$A2,Concentrado!$B$2:$B826, "=Baja California")</f>
        <v>3.8090000000000002</v>
      </c>
      <c r="D2" s="9">
        <f>SUMIFS(Concentrado!E$2:E826,Concentrado!$A$2:$A826,"="&amp;$A2,Concentrado!$B$2:$B826, "=Baja California")</f>
        <v>8.7390000000000008</v>
      </c>
      <c r="E2" s="9">
        <f>SUMIFS(Concentrado!F$2:F826,Concentrado!$A$2:$A826,"="&amp;$A2,Concentrado!$B$2:$B826, "=Baja California")</f>
        <v>18.545000000000002</v>
      </c>
      <c r="F2" s="9">
        <f>SUMIFS(Concentrado!G$2:G826,Concentrado!$A$2:$A826,"="&amp;$A2,Concentrado!$B$2:$B826, "=Baja California")</f>
        <v>13.673999999999999</v>
      </c>
      <c r="G2" s="9">
        <f>SUMIFS(Concentrado!H$2:H826,Concentrado!$A$2:$A826,"="&amp;$A2,Concentrado!$B$2:$B826, "=Baja California")</f>
        <v>2.7709999999999999</v>
      </c>
      <c r="H2" s="9">
        <f>SUMIFS(Concentrado!I$2:I826,Concentrado!$A$2:$A826,"="&amp;$A2,Concentrado!$B$2:$B826, "=Baja California")</f>
        <v>3.117</v>
      </c>
      <c r="I2" s="9">
        <f>SUMIFS(Concentrado!J$2:J826,Concentrado!$A$2:$A826,"="&amp;$A2,Concentrado!$B$2:$B826, "=Baja California")</f>
        <v>2.9409999999999998</v>
      </c>
      <c r="J2" s="9">
        <f>SUMIFS(Concentrado!K$2:K826,Concentrado!$A$2:$A826,"="&amp;$A2,Concentrado!$B$2:$B826, "=Baja California")</f>
        <v>12.513</v>
      </c>
      <c r="K2" s="9">
        <f>SUMIFS(Concentrado!L$2:L826,Concentrado!$A$2:$A826,"="&amp;$A2,Concentrado!$B$2:$B826, "=Baja California")</f>
        <v>6.06</v>
      </c>
      <c r="L2" s="9">
        <f>SUMIFS(Concentrado!M$2:M826,Concentrado!$A$2:$A826,"="&amp;$A2,Concentrado!$B$2:$B826, "=Baja California")</f>
        <v>9.3360000000000003</v>
      </c>
      <c r="M2" s="9">
        <f>SUMIFS(Concentrado!N$2:N826,Concentrado!$A$2:$A826,"="&amp;$A2,Concentrado!$B$2:$B826, "=Baja California")</f>
        <v>50.338999999999999</v>
      </c>
      <c r="N2" s="9">
        <f>SUMIFS(Concentrado!O$2:O826,Concentrado!$A$2:$A826,"="&amp;$A2,Concentrado!$B$2:$B826, "=Baja California")</f>
        <v>135.624</v>
      </c>
      <c r="O2" s="9">
        <f>SUMIFS(Concentrado!P$2:P826,Concentrado!$A$2:$A826,"="&amp;$A2,Concentrado!$B$2:$B826, "=Baja California")</f>
        <v>27.445</v>
      </c>
      <c r="P2" s="9">
        <f>SUMIFS(Concentrado!Q$2:Q826,Concentrado!$A$2:$A826,"="&amp;$A2,Concentrado!$B$2:$B826, "=Baja California")</f>
        <v>82.444000000000003</v>
      </c>
      <c r="Q2" s="9">
        <f>SUMIFS(Concentrado!R$2:R826,Concentrado!$A$2:$A826,"="&amp;$A2,Concentrado!$B$2:$B826, "=Baja California")</f>
        <v>43.247999999999998</v>
      </c>
      <c r="R2" s="9">
        <f>SUMIFS(Concentrado!S$2:S826,Concentrado!$A$2:$A826,"="&amp;$A2,Concentrado!$B$2:$B826, "=Baja California")</f>
        <v>40.258000000000003</v>
      </c>
      <c r="S2" s="9">
        <f>SUMIFS(Concentrado!T$2:T826,Concentrado!$A$2:$A826,"="&amp;$A2,Concentrado!$B$2:$B826, "=Baja California")</f>
        <v>41.776000000000003</v>
      </c>
      <c r="T2" s="9">
        <f>SUMIFS(Concentrado!U$2:U826,Concentrado!$A$2:$A826,"="&amp;$A2,Concentrado!$B$2:$B826, "=Baja California")</f>
        <v>6.8860000000000001</v>
      </c>
      <c r="U2" s="9">
        <f>SUMIFS(Concentrado!V$2:V826,Concentrado!$A$2:$A826,"="&amp;$A2,Concentrado!$B$2:$B826, "=Baja California")</f>
        <v>7.7050000000000001</v>
      </c>
      <c r="V2" s="9">
        <f>SUMIFS(Concentrado!W$2:W826,Concentrado!$A$2:$A826,"="&amp;$A2,Concentrado!$B$2:$B826, "=Baja California")</f>
        <v>7.2889999999999997</v>
      </c>
      <c r="W2" s="9">
        <f>SUMIFS(Concentrado!X$2:X826,Concentrado!$A$2:$A826,"="&amp;$A2,Concentrado!$B$2:$B826, "=Baja California")</f>
        <v>41.064999999999998</v>
      </c>
      <c r="X2" s="9">
        <f>SUMIFS(Concentrado!Y$2:Y826,Concentrado!$A$2:$A826,"="&amp;$A2,Concentrado!$B$2:$B826, "=Baja California")</f>
        <v>5.0209999999999999</v>
      </c>
      <c r="Y2" s="9">
        <f>SUMIFS(Concentrado!Z$2:Z826,Concentrado!$A$2:$A826,"="&amp;$A2,Concentrado!$B$2:$B826, "=Baja California")</f>
        <v>23.318000000000001</v>
      </c>
      <c r="Z2" s="9">
        <f>SUMIFS(Concentrado!AA$2:AA826,Concentrado!$A$2:$A826,"="&amp;$A2,Concentrado!$B$2:$B826, "=Baja California")</f>
        <v>68.945999999999998</v>
      </c>
      <c r="AA2" s="9">
        <f>SUMIFS(Concentrado!AB$2:AB826,Concentrado!$A$2:$A826,"="&amp;$A2,Concentrado!$B$2:$B826, "=Baja California")</f>
        <v>43.548000000000002</v>
      </c>
      <c r="AB2" s="9">
        <f>SUMIFS(Concentrado!AC$2:AC826,Concentrado!$A$2:$A826,"="&amp;$A2,Concentrado!$B$2:$B826, "=Baja California")</f>
        <v>56.44</v>
      </c>
      <c r="AC2" s="9">
        <f>SUMIFS(Concentrado!AD$2:AD826,Concentrado!$A$2:$A826,"="&amp;$A2,Concentrado!$B$2:$B826, "=Baja California")</f>
        <v>347.66699999999997</v>
      </c>
      <c r="AD2" s="9">
        <f>SUMIFS(Concentrado!AE$2:AE826,Concentrado!$A$2:$A826,"="&amp;$A2,Concentrado!$B$2:$B826, "=Baja California")</f>
        <v>267.34699999999998</v>
      </c>
      <c r="AE2" s="9">
        <f>SUMIFS(Concentrado!AF$2:AF826,Concentrado!$A$2:$A826,"="&amp;$A2,Concentrado!$B$2:$B826, "=Baja California")</f>
        <v>308.16199999999998</v>
      </c>
      <c r="AF2" s="9">
        <f>SUMIFS(Concentrado!AG$2:AG826,Concentrado!$A$2:$A826,"="&amp;$A2,Concentrado!$B$2:$B826, "=Baja California")</f>
        <v>7.4740000000000002</v>
      </c>
      <c r="AG2" s="9">
        <f>SUMIFS(Concentrado!AH$2:AH826,Concentrado!$A$2:$A826,"="&amp;$A2,Concentrado!$B$2:$B826, "=Baja California")</f>
        <v>8.5780698505951296</v>
      </c>
      <c r="AH2" s="9">
        <f>SUMIFS(Concentrado!AI$2:AI826,Concentrado!$A$2:$A826,"="&amp;$A2,Concentrado!$B$2:$B826, "=Baja California")</f>
        <v>0.87067438084168103</v>
      </c>
      <c r="AI2" s="9">
        <f>SUMIFS(Concentrado!AJ$2:AJ826,Concentrado!$A$2:$A826,"="&amp;$A2,Concentrado!$B$2:$B826, "=Baja California")</f>
        <v>4.8006298426353498</v>
      </c>
      <c r="AJ2" s="9">
        <f>SUMIFS(Concentrado!AK$2:AK826,Concentrado!$A$2:$A826,"="&amp;$A2,Concentrado!$B$2:$B826, "=Baja California")</f>
        <v>7.8940000000000001</v>
      </c>
      <c r="AK2" s="9">
        <f>SUMIFS(Concentrado!AL$2:AL826,Concentrado!$A$2:$A826,"="&amp;$A2,Concentrado!$B$2:$B826, "=Baja California")</f>
        <v>0.60599999999999998</v>
      </c>
      <c r="AL2" s="9">
        <f>SUMIFS(Concentrado!AM$2:AM826,Concentrado!$A$2:$A826,"="&amp;$A2,Concentrado!$B$2:$B826, "=Baja California")</f>
        <v>4.3049999999999997</v>
      </c>
      <c r="AM2" s="9">
        <f>SUMIFS(Concentrado!AN$2:AN826,Concentrado!$A$2:$A826,"="&amp;$A2,Concentrado!$B$2:$B826, "=Baja California")</f>
        <v>84.23</v>
      </c>
      <c r="AN2" s="9">
        <f>SUMIFS(Concentrado!AO$2:AO826,Concentrado!$A$2:$A826,"="&amp;$A2,Concentrado!$B$2:$B826, "=Baja California")</f>
        <v>53.503999999999998</v>
      </c>
      <c r="AO2" s="9">
        <f>SUMIFS(Concentrado!AP$2:AP826,Concentrado!$A$2:$A826,"="&amp;$A2,Concentrado!$B$2:$B826, "=Baja California")</f>
        <v>69.100999999999999</v>
      </c>
      <c r="AP2" s="9">
        <f>SUMIFS(Concentrado!AQ$2:AQ826,Concentrado!$A$2:$A826,"="&amp;$A2,Concentrado!$B$2:$B826, "=Baja California")</f>
        <v>13.94</v>
      </c>
      <c r="AQ2" s="9">
        <f>SUMIFS(Concentrado!AR$2:AR826,Concentrado!$A$2:$A826,"="&amp;$A2,Concentrado!$B$2:$B826, "=Baja California")</f>
        <v>3.3759999999999999</v>
      </c>
      <c r="AR2" s="9">
        <f>SUMIFS(Concentrado!AS$2:AS826,Concentrado!$A$2:$A826,"="&amp;$A2,Concentrado!$B$2:$B826, "=Baja California")</f>
        <v>8.7390000000000008</v>
      </c>
      <c r="AS2" s="9">
        <f>SUMIFS(Concentrado!AT$2:AT826,Concentrado!$A$2:$A826,"="&amp;$A2,Concentrado!$B$2:$B826, "=Baja California")</f>
        <v>14.023999999999999</v>
      </c>
      <c r="AT2" s="9">
        <f>SUMIFS(Concentrado!AU$2:AU826,Concentrado!$A$2:$A826,"="&amp;$A2,Concentrado!$B$2:$B826, "=Baja California")</f>
        <v>3.4630000000000001</v>
      </c>
      <c r="AU2" s="9">
        <f>SUMIFS(Concentrado!AV$2:AV826,Concentrado!$A$2:$A826,"="&amp;$A2,Concentrado!$B$2:$B826, "=Baja California")</f>
        <v>8.8239999999999998</v>
      </c>
      <c r="AV2" s="9">
        <f>SUMIFS(Concentrado!AW$2:AW826,Concentrado!$A$2:$A826,"="&amp;$A2,Concentrado!$B$2:$B826, "=Baja California")</f>
        <v>573.14700000000005</v>
      </c>
      <c r="AW2" s="9">
        <f>SUMIFS(Concentrado!AX$2:AX826,Concentrado!$A$2:$A826,"="&amp;$A2,Concentrado!$B$2:$B826, "=Baja California")</f>
        <v>353.14400000000001</v>
      </c>
      <c r="AX2" s="9">
        <f>SUMIFS(Concentrado!AY$2:AY826,Concentrado!$A$2:$A826,"="&amp;$A2,Concentrado!$B$2:$B826, "=Baja California")</f>
        <v>465.077</v>
      </c>
      <c r="AY2" s="9">
        <f>SUMIFS(Concentrado!AZ$2:AZ826,Concentrado!$A$2:$A826,"="&amp;$A2,Concentrado!$B$2:$B826, "=Baja California")</f>
        <v>5.7309999999999999</v>
      </c>
      <c r="AZ2" s="9">
        <f>SUMIFS(Concentrado!BA$2:BA826,Concentrado!$A$2:$A826,"="&amp;$A2,Concentrado!$B$2:$B826, "=Baja California")</f>
        <v>3.5310000000000001</v>
      </c>
      <c r="BA2" s="9">
        <f>SUMIFS(Concentrado!BB$2:BB826,Concentrado!$A$2:$A826,"="&amp;$A2,Concentrado!$B$2:$B826, "=Baja California")</f>
        <v>4.6509999999999998</v>
      </c>
      <c r="BB2" s="9">
        <f>SUMIFS(Concentrado!BC$2:BC826,Concentrado!$A$2:$A826,"="&amp;$A2,Concentrado!$B$2:$B826, "=Baja California")</f>
        <v>33.442999999999998</v>
      </c>
      <c r="BC2" s="9">
        <f>SUMIFS(Concentrado!BD$2:BD826,Concentrado!$A$2:$A826,"="&amp;$A2,Concentrado!$B$2:$B826, "=Baja California")</f>
        <v>11.496</v>
      </c>
      <c r="BD2" s="9">
        <f>SUMIFS(Concentrado!BE$2:BE826,Concentrado!$A$2:$A826,"="&amp;$A2,Concentrado!$B$2:$B826, "=Baja California")</f>
        <v>14.944000000000001</v>
      </c>
      <c r="BE2" s="9">
        <f>SUMIFS(Concentrado!BF$2:BF826,Concentrado!$A$2:$A826,"="&amp;$A2,Concentrado!$B$2:$B826, "=Baja California")</f>
        <v>16.242999999999999</v>
      </c>
      <c r="BF2" s="9">
        <f>SUMIFS(Concentrado!BG$2:BG826,Concentrado!$A$2:$A826,"="&amp;$A2,Concentrado!$B$2:$B826, "=Baja California")</f>
        <v>44.69</v>
      </c>
      <c r="BG2" s="9">
        <f>SUMIFS(Concentrado!BH$2:BH826,Concentrado!$A$2:$A826,"="&amp;$A2,Concentrado!$B$2:$B826, "=Baja California")</f>
        <v>10.347376201034738</v>
      </c>
    </row>
    <row r="3" spans="1:59" x14ac:dyDescent="0.25">
      <c r="A3" s="4">
        <v>1999</v>
      </c>
      <c r="B3" s="9">
        <f>SUMIFS(Concentrado!C$2:C859,Concentrado!$A$2:$A859,"="&amp;$A3,Concentrado!$B$2:$B859, "=Baja California")</f>
        <v>11.625</v>
      </c>
      <c r="C3" s="9">
        <f>SUMIFS(Concentrado!D$2:D859,Concentrado!$A$2:$A859,"="&amp;$A3,Concentrado!$B$2:$B859, "=Baja California")</f>
        <v>3.2730000000000001</v>
      </c>
      <c r="D3" s="9">
        <f>SUMIFS(Concentrado!E$2:E859,Concentrado!$A$2:$A859,"="&amp;$A3,Concentrado!$B$2:$B859, "=Baja California")</f>
        <v>7.516</v>
      </c>
      <c r="E3" s="9">
        <f>SUMIFS(Concentrado!F$2:F859,Concentrado!$A$2:$A859,"="&amp;$A3,Concentrado!$B$2:$B859, "=Baja California")</f>
        <v>14.706</v>
      </c>
      <c r="F3" s="9">
        <f>SUMIFS(Concentrado!G$2:G859,Concentrado!$A$2:$A859,"="&amp;$A3,Concentrado!$B$2:$B859, "=Baja California")</f>
        <v>19.190000000000001</v>
      </c>
      <c r="G3" s="9">
        <f>SUMIFS(Concentrado!H$2:H859,Concentrado!$A$2:$A859,"="&amp;$A3,Concentrado!$B$2:$B859, "=Baja California")</f>
        <v>4.2270000000000003</v>
      </c>
      <c r="H3" s="9">
        <f>SUMIFS(Concentrado!I$2:I859,Concentrado!$A$2:$A859,"="&amp;$A3,Concentrado!$B$2:$B859, "=Baja California")</f>
        <v>2.8530000000000002</v>
      </c>
      <c r="I3" s="9">
        <f>SUMIFS(Concentrado!J$2:J859,Concentrado!$A$2:$A859,"="&amp;$A3,Concentrado!$B$2:$B859, "=Baja California")</f>
        <v>3.5510000000000002</v>
      </c>
      <c r="J3" s="9">
        <f>SUMIFS(Concentrado!K$2:K859,Concentrado!$A$2:$A859,"="&amp;$A3,Concentrado!$B$2:$B859, "=Baja California")</f>
        <v>11.869</v>
      </c>
      <c r="K3" s="9">
        <f>SUMIFS(Concentrado!L$2:L859,Concentrado!$A$2:$A859,"="&amp;$A3,Concentrado!$B$2:$B859, "=Baja California")</f>
        <v>4.7839999999999998</v>
      </c>
      <c r="L3" s="9">
        <f>SUMIFS(Concentrado!M$2:M859,Concentrado!$A$2:$A859,"="&amp;$A3,Concentrado!$B$2:$B859, "=Baja California")</f>
        <v>8.3829999999999991</v>
      </c>
      <c r="M3" s="9">
        <f>SUMIFS(Concentrado!N$2:N859,Concentrado!$A$2:$A859,"="&amp;$A3,Concentrado!$B$2:$B859, "=Baja California")</f>
        <v>41.170999999999999</v>
      </c>
      <c r="N3" s="9">
        <f>SUMIFS(Concentrado!O$2:O859,Concentrado!$A$2:$A859,"="&amp;$A3,Concentrado!$B$2:$B859, "=Baja California")</f>
        <v>134.94800000000001</v>
      </c>
      <c r="O3" s="9">
        <f>SUMIFS(Concentrado!P$2:P859,Concentrado!$A$2:$A859,"="&amp;$A3,Concentrado!$B$2:$B859, "=Baja California")</f>
        <v>25.01</v>
      </c>
      <c r="P3" s="9">
        <f>SUMIFS(Concentrado!Q$2:Q859,Concentrado!$A$2:$A859,"="&amp;$A3,Concentrado!$B$2:$B859, "=Baja California")</f>
        <v>80.853999999999999</v>
      </c>
      <c r="Q3" s="9">
        <f>SUMIFS(Concentrado!R$2:R859,Concentrado!$A$2:$A859,"="&amp;$A3,Concentrado!$B$2:$B859, "=Baja California")</f>
        <v>43.491999999999997</v>
      </c>
      <c r="R3" s="9">
        <f>SUMIFS(Concentrado!S$2:S859,Concentrado!$A$2:$A859,"="&amp;$A3,Concentrado!$B$2:$B859, "=Baja California")</f>
        <v>51.698</v>
      </c>
      <c r="S3" s="9">
        <f>SUMIFS(Concentrado!T$2:T859,Concentrado!$A$2:$A859,"="&amp;$A3,Concentrado!$B$2:$B859, "=Baja California")</f>
        <v>47.53</v>
      </c>
      <c r="T3" s="9">
        <f>SUMIFS(Concentrado!U$2:U859,Concentrado!$A$2:$A859,"="&amp;$A3,Concentrado!$B$2:$B859, "=Baja California")</f>
        <v>6.5039999999999996</v>
      </c>
      <c r="U3" s="9">
        <f>SUMIFS(Concentrado!V$2:V859,Concentrado!$A$2:$A859,"="&amp;$A3,Concentrado!$B$2:$B859, "=Baja California")</f>
        <v>7.5529999999999999</v>
      </c>
      <c r="V3" s="9">
        <f>SUMIFS(Concentrado!W$2:W859,Concentrado!$A$2:$A859,"="&amp;$A3,Concentrado!$B$2:$B859, "=Baja California")</f>
        <v>7.02</v>
      </c>
      <c r="W3" s="9">
        <f>SUMIFS(Concentrado!X$2:X859,Concentrado!$A$2:$A859,"="&amp;$A3,Concentrado!$B$2:$B859, "=Baja California")</f>
        <v>44.223999999999997</v>
      </c>
      <c r="X3" s="9">
        <f>SUMIFS(Concentrado!Y$2:Y859,Concentrado!$A$2:$A859,"="&amp;$A3,Concentrado!$B$2:$B859, "=Baja California")</f>
        <v>4.28</v>
      </c>
      <c r="Y3" s="9">
        <f>SUMIFS(Concentrado!Z$2:Z859,Concentrado!$A$2:$A859,"="&amp;$A3,Concentrado!$B$2:$B859, "=Baja California")</f>
        <v>24.57</v>
      </c>
      <c r="Z3" s="9">
        <f>SUMIFS(Concentrado!AA$2:AA859,Concentrado!$A$2:$A859,"="&amp;$A3,Concentrado!$B$2:$B859, "=Baja California")</f>
        <v>68.775000000000006</v>
      </c>
      <c r="AA3" s="9">
        <f>SUMIFS(Concentrado!AB$2:AB859,Concentrado!$A$2:$A859,"="&amp;$A3,Concentrado!$B$2:$B859, "=Baja California")</f>
        <v>44.228999999999999</v>
      </c>
      <c r="AB3" s="9">
        <f>SUMIFS(Concentrado!AC$2:AC859,Concentrado!$A$2:$A859,"="&amp;$A3,Concentrado!$B$2:$B859, "=Baja California")</f>
        <v>56.738</v>
      </c>
      <c r="AC3" s="9">
        <f>SUMIFS(Concentrado!AD$2:AD859,Concentrado!$A$2:$A859,"="&amp;$A3,Concentrado!$B$2:$B859, "=Baja California")</f>
        <v>338.50700000000001</v>
      </c>
      <c r="AD3" s="9">
        <f>SUMIFS(Concentrado!AE$2:AE859,Concentrado!$A$2:$A859,"="&amp;$A3,Concentrado!$B$2:$B859, "=Baja California")</f>
        <v>268.14100000000002</v>
      </c>
      <c r="AE3" s="9">
        <f>SUMIFS(Concentrado!AF$2:AF859,Concentrado!$A$2:$A859,"="&amp;$A3,Concentrado!$B$2:$B859, "=Baja California")</f>
        <v>303.96699999999998</v>
      </c>
      <c r="AF3" s="9">
        <f>SUMIFS(Concentrado!AG$2:AG859,Concentrado!$A$2:$A859,"="&amp;$A3,Concentrado!$B$2:$B859, "=Baja California")</f>
        <v>6.1779999999999999</v>
      </c>
      <c r="AG3" s="9">
        <f>SUMIFS(Concentrado!AH$2:AH859,Concentrado!$A$2:$A859,"="&amp;$A3,Concentrado!$B$2:$B859, "=Baja California")</f>
        <v>6.9433382753564601</v>
      </c>
      <c r="AH3" s="9">
        <f>SUMIFS(Concentrado!AI$2:AI859,Concentrado!$A$2:$A859,"="&amp;$A3,Concentrado!$B$2:$B859, "=Baja California")</f>
        <v>1.27425599378163</v>
      </c>
      <c r="AI3" s="9">
        <f>SUMIFS(Concentrado!AJ$2:AJ859,Concentrado!$A$2:$A859,"="&amp;$A3,Concentrado!$B$2:$B859, "=Baja California")</f>
        <v>4.1643198988903096</v>
      </c>
      <c r="AJ3" s="9">
        <f>SUMIFS(Concentrado!AK$2:AK859,Concentrado!$A$2:$A859,"="&amp;$A3,Concentrado!$B$2:$B859, "=Baja California")</f>
        <v>7.6420000000000003</v>
      </c>
      <c r="AK3" s="9">
        <f>SUMIFS(Concentrado!AL$2:AL859,Concentrado!$A$2:$A859,"="&amp;$A3,Concentrado!$B$2:$B859, "=Baja California")</f>
        <v>0.67100000000000004</v>
      </c>
      <c r="AL3" s="9">
        <f>SUMIFS(Concentrado!AM$2:AM859,Concentrado!$A$2:$A859,"="&amp;$A3,Concentrado!$B$2:$B859, "=Baja California")</f>
        <v>4.2119999999999997</v>
      </c>
      <c r="AM3" s="9">
        <f>SUMIFS(Concentrado!AN$2:AN859,Concentrado!$A$2:$A859,"="&amp;$A3,Concentrado!$B$2:$B859, "=Baja California")</f>
        <v>92.430999999999997</v>
      </c>
      <c r="AN3" s="9">
        <f>SUMIFS(Concentrado!AO$2:AO859,Concentrado!$A$2:$A859,"="&amp;$A3,Concentrado!$B$2:$B859, "=Baja California")</f>
        <v>57.741</v>
      </c>
      <c r="AO3" s="9">
        <f>SUMIFS(Concentrado!AP$2:AP859,Concentrado!$A$2:$A859,"="&amp;$A3,Concentrado!$B$2:$B859, "=Baja California")</f>
        <v>75.361999999999995</v>
      </c>
      <c r="AP3" s="9">
        <f>SUMIFS(Concentrado!AQ$2:AQ859,Concentrado!$A$2:$A859,"="&amp;$A3,Concentrado!$B$2:$B859, "=Baja California")</f>
        <v>11.706</v>
      </c>
      <c r="AQ3" s="9">
        <f>SUMIFS(Concentrado!AR$2:AR859,Concentrado!$A$2:$A859,"="&amp;$A3,Concentrado!$B$2:$B859, "=Baja California")</f>
        <v>3.609</v>
      </c>
      <c r="AR3" s="9">
        <f>SUMIFS(Concentrado!AS$2:AS859,Concentrado!$A$2:$A859,"="&amp;$A3,Concentrado!$B$2:$B859, "=Baja California")</f>
        <v>7.7220000000000004</v>
      </c>
      <c r="AS3" s="9">
        <f>SUMIFS(Concentrado!AT$2:AT859,Concentrado!$A$2:$A859,"="&amp;$A3,Concentrado!$B$2:$B859, "=Baja California")</f>
        <v>16.420999999999999</v>
      </c>
      <c r="AT3" s="9">
        <f>SUMIFS(Concentrado!AU$2:AU859,Concentrado!$A$2:$A859,"="&amp;$A3,Concentrado!$B$2:$B859, "=Baja California")</f>
        <v>2.6859999999999999</v>
      </c>
      <c r="AU3" s="9">
        <f>SUMIFS(Concentrado!AV$2:AV859,Concentrado!$A$2:$A859,"="&amp;$A3,Concentrado!$B$2:$B859, "=Baja California")</f>
        <v>9.6630000000000003</v>
      </c>
      <c r="AV3" s="9">
        <f>SUMIFS(Concentrado!AW$2:AW859,Concentrado!$A$2:$A859,"="&amp;$A3,Concentrado!$B$2:$B859, "=Baja California")</f>
        <v>572.06500000000005</v>
      </c>
      <c r="AW3" s="9">
        <f>SUMIFS(Concentrado!AX$2:AX859,Concentrado!$A$2:$A859,"="&amp;$A3,Concentrado!$B$2:$B859, "=Baja California")</f>
        <v>357.52199999999999</v>
      </c>
      <c r="AX3" s="9">
        <f>SUMIFS(Concentrado!AY$2:AY859,Concentrado!$A$2:$A859,"="&amp;$A3,Concentrado!$B$2:$B859, "=Baja California")</f>
        <v>466.66699999999997</v>
      </c>
      <c r="AY3" s="9">
        <f>SUMIFS(Concentrado!AZ$2:AZ859,Concentrado!$A$2:$A859,"="&amp;$A3,Concentrado!$B$2:$B859, "=Baja California")</f>
        <v>5.7210000000000001</v>
      </c>
      <c r="AZ3" s="9">
        <f>SUMIFS(Concentrado!BA$2:BA859,Concentrado!$A$2:$A859,"="&amp;$A3,Concentrado!$B$2:$B859, "=Baja California")</f>
        <v>3.5750000000000002</v>
      </c>
      <c r="BA3" s="9">
        <f>SUMIFS(Concentrado!BB$2:BB859,Concentrado!$A$2:$A859,"="&amp;$A3,Concentrado!$B$2:$B859, "=Baja California")</f>
        <v>4.6669999999999998</v>
      </c>
      <c r="BB3" s="9">
        <f>SUMIFS(Concentrado!BC$2:BC859,Concentrado!$A$2:$A859,"="&amp;$A3,Concentrado!$B$2:$B859, "=Baja California")</f>
        <v>42.982999999999997</v>
      </c>
      <c r="BC3" s="9">
        <f>SUMIFS(Concentrado!BD$2:BD859,Concentrado!$A$2:$A859,"="&amp;$A3,Concentrado!$B$2:$B859, "=Baja California")</f>
        <v>11.004</v>
      </c>
      <c r="BD3" s="9">
        <f>SUMIFS(Concentrado!BE$2:BE859,Concentrado!$A$2:$A859,"="&amp;$A3,Concentrado!$B$2:$B859, "=Baja California")</f>
        <v>15.893000000000001</v>
      </c>
      <c r="BE3" s="9">
        <f>SUMIFS(Concentrado!BF$2:BF859,Concentrado!$A$2:$A859,"="&amp;$A3,Concentrado!$B$2:$B859, "=Baja California")</f>
        <v>17.367000000000001</v>
      </c>
      <c r="BF3" s="9">
        <f>SUMIFS(Concentrado!BG$2:BG859,Concentrado!$A$2:$A859,"="&amp;$A3,Concentrado!$B$2:$B859, "=Baja California")</f>
        <v>38.667000000000002</v>
      </c>
      <c r="BG3" s="9">
        <f>SUMIFS(Concentrado!BH$2:BH859,Concentrado!$A$2:$A859,"="&amp;$A3,Concentrado!$B$2:$B859, "=Baja California")</f>
        <v>11.684206986987661</v>
      </c>
    </row>
    <row r="4" spans="1:59" x14ac:dyDescent="0.25">
      <c r="A4" s="4">
        <v>2000</v>
      </c>
      <c r="B4" s="9">
        <f>SUMIFS(Concentrado!C$2:C859,Concentrado!$A$2:$A859,"="&amp;$A4,Concentrado!$B$2:$B859, "=Baja California")</f>
        <v>10.015000000000001</v>
      </c>
      <c r="C4" s="9">
        <f>SUMIFS(Concentrado!D$2:D859,Concentrado!$A$2:$A859,"="&amp;$A4,Concentrado!$B$2:$B859, "=Baja California")</f>
        <v>2.6880000000000002</v>
      </c>
      <c r="D4" s="9">
        <f>SUMIFS(Concentrado!E$2:E859,Concentrado!$A$2:$A859,"="&amp;$A4,Concentrado!$B$2:$B859, "=Baja California")</f>
        <v>6.41</v>
      </c>
      <c r="E4" s="9">
        <f>SUMIFS(Concentrado!F$2:F859,Concentrado!$A$2:$A859,"="&amp;$A4,Concentrado!$B$2:$B859, "=Baja California")</f>
        <v>18.937000000000001</v>
      </c>
      <c r="F4" s="9">
        <f>SUMIFS(Concentrado!G$2:G859,Concentrado!$A$2:$A859,"="&amp;$A4,Concentrado!$B$2:$B859, "=Baja California")</f>
        <v>16.870999999999999</v>
      </c>
      <c r="G4" s="9">
        <f>SUMIFS(Concentrado!H$2:H859,Concentrado!$A$2:$A859,"="&amp;$A4,Concentrado!$B$2:$B859, "=Baja California")</f>
        <v>3.8639999999999999</v>
      </c>
      <c r="H4" s="9">
        <f>SUMIFS(Concentrado!I$2:I859,Concentrado!$A$2:$A859,"="&amp;$A4,Concentrado!$B$2:$B859, "=Baja California")</f>
        <v>3.5019999999999998</v>
      </c>
      <c r="I4" s="9">
        <f>SUMIFS(Concentrado!J$2:J859,Concentrado!$A$2:$A859,"="&amp;$A4,Concentrado!$B$2:$B859, "=Baja California")</f>
        <v>3.6859999999999999</v>
      </c>
      <c r="J4" s="9">
        <f>SUMIFS(Concentrado!K$2:K859,Concentrado!$A$2:$A859,"="&amp;$A4,Concentrado!$B$2:$B859, "=Baja California")</f>
        <v>9.5419999999999998</v>
      </c>
      <c r="K4" s="9">
        <f>SUMIFS(Concentrado!L$2:L859,Concentrado!$A$2:$A859,"="&amp;$A4,Concentrado!$B$2:$B859, "=Baja California")</f>
        <v>4.968</v>
      </c>
      <c r="L4" s="9">
        <f>SUMIFS(Concentrado!M$2:M859,Concentrado!$A$2:$A859,"="&amp;$A4,Concentrado!$B$2:$B859, "=Baja California")</f>
        <v>7.2919999999999998</v>
      </c>
      <c r="M4" s="9">
        <f>SUMIFS(Concentrado!N$2:N859,Concentrado!$A$2:$A859,"="&amp;$A4,Concentrado!$B$2:$B859, "=Baja California")</f>
        <v>46.104999999999997</v>
      </c>
      <c r="N4" s="9">
        <f>SUMIFS(Concentrado!O$2:O859,Concentrado!$A$2:$A859,"="&amp;$A4,Concentrado!$B$2:$B859, "=Baja California")</f>
        <v>119.31699999999999</v>
      </c>
      <c r="O4" s="9">
        <f>SUMIFS(Concentrado!P$2:P859,Concentrado!$A$2:$A859,"="&amp;$A4,Concentrado!$B$2:$B859, "=Baja California")</f>
        <v>27.119</v>
      </c>
      <c r="P4" s="9">
        <f>SUMIFS(Concentrado!Q$2:Q859,Concentrado!$A$2:$A859,"="&amp;$A4,Concentrado!$B$2:$B859, "=Baja California")</f>
        <v>73.959999999999994</v>
      </c>
      <c r="Q4" s="9">
        <f>SUMIFS(Concentrado!R$2:R859,Concentrado!$A$2:$A859,"="&amp;$A4,Concentrado!$B$2:$B859, "=Baja California")</f>
        <v>42.664000000000001</v>
      </c>
      <c r="R4" s="9">
        <f>SUMIFS(Concentrado!S$2:S859,Concentrado!$A$2:$A859,"="&amp;$A4,Concentrado!$B$2:$B859, "=Baja California")</f>
        <v>47.561</v>
      </c>
      <c r="S4" s="9">
        <f>SUMIFS(Concentrado!T$2:T859,Concentrado!$A$2:$A859,"="&amp;$A4,Concentrado!$B$2:$B859, "=Baja California")</f>
        <v>45.073</v>
      </c>
      <c r="T4" s="9">
        <f>SUMIFS(Concentrado!U$2:U859,Concentrado!$A$2:$A859,"="&amp;$A4,Concentrado!$B$2:$B859, "=Baja California")</f>
        <v>6.1509999999999998</v>
      </c>
      <c r="U4" s="9">
        <f>SUMIFS(Concentrado!V$2:V859,Concentrado!$A$2:$A859,"="&amp;$A4,Concentrado!$B$2:$B859, "=Baja California")</f>
        <v>7.0039999999999996</v>
      </c>
      <c r="V4" s="9">
        <f>SUMIFS(Concentrado!W$2:W859,Concentrado!$A$2:$A859,"="&amp;$A4,Concentrado!$B$2:$B859, "=Baja California")</f>
        <v>6.5709999999999997</v>
      </c>
      <c r="W4" s="9">
        <f>SUMIFS(Concentrado!X$2:X859,Concentrado!$A$2:$A859,"="&amp;$A4,Concentrado!$B$2:$B859, "=Baja California")</f>
        <v>30.045999999999999</v>
      </c>
      <c r="X4" s="9">
        <f>SUMIFS(Concentrado!Y$2:Y859,Concentrado!$A$2:$A859,"="&amp;$A4,Concentrado!$B$2:$B859, "=Baja California")</f>
        <v>2.4430000000000001</v>
      </c>
      <c r="Y4" s="9">
        <f>SUMIFS(Concentrado!Z$2:Z859,Concentrado!$A$2:$A859,"="&amp;$A4,Concentrado!$B$2:$B859, "=Baja California")</f>
        <v>16.466999999999999</v>
      </c>
      <c r="Z4" s="9">
        <f>SUMIFS(Concentrado!AA$2:AA859,Concentrado!$A$2:$A859,"="&amp;$A4,Concentrado!$B$2:$B859, "=Baja California")</f>
        <v>70.739000000000004</v>
      </c>
      <c r="AA4" s="9">
        <f>SUMIFS(Concentrado!AB$2:AB859,Concentrado!$A$2:$A859,"="&amp;$A4,Concentrado!$B$2:$B859, "=Baja California")</f>
        <v>44.792000000000002</v>
      </c>
      <c r="AB4" s="9">
        <f>SUMIFS(Concentrado!AC$2:AC859,Concentrado!$A$2:$A859,"="&amp;$A4,Concentrado!$B$2:$B859, "=Baja California")</f>
        <v>57.973999999999997</v>
      </c>
      <c r="AC4" s="9">
        <f>SUMIFS(Concentrado!AD$2:AD859,Concentrado!$A$2:$A859,"="&amp;$A4,Concentrado!$B$2:$B859, "=Baja California")</f>
        <v>339.10399999999998</v>
      </c>
      <c r="AD4" s="9">
        <f>SUMIFS(Concentrado!AE$2:AE859,Concentrado!$A$2:$A859,"="&amp;$A4,Concentrado!$B$2:$B859, "=Baja California")</f>
        <v>265.24799999999999</v>
      </c>
      <c r="AE4" s="9">
        <f>SUMIFS(Concentrado!AF$2:AF859,Concentrado!$A$2:$A859,"="&amp;$A4,Concentrado!$B$2:$B859, "=Baja California")</f>
        <v>302.77</v>
      </c>
      <c r="AF4" s="9">
        <f>SUMIFS(Concentrado!AG$2:AG859,Concentrado!$A$2:$A859,"="&amp;$A4,Concentrado!$B$2:$B859, "=Baja California")</f>
        <v>7.0979999999999999</v>
      </c>
      <c r="AG4" s="9">
        <f>SUMIFS(Concentrado!AH$2:AH859,Concentrado!$A$2:$A859,"="&amp;$A4,Concentrado!$B$2:$B859, "=Baja California")</f>
        <v>7.3828422745539397</v>
      </c>
      <c r="AH4" s="9">
        <f>SUMIFS(Concentrado!AI$2:AI859,Concentrado!$A$2:$A859,"="&amp;$A4,Concentrado!$B$2:$B859, "=Baja California")</f>
        <v>0.62156327306932102</v>
      </c>
      <c r="AI4" s="9">
        <f>SUMIFS(Concentrado!AJ$2:AJ859,Concentrado!$A$2:$A859,"="&amp;$A4,Concentrado!$B$2:$B859, "=Baja California")</f>
        <v>4.0658009221236497</v>
      </c>
      <c r="AJ4" s="9">
        <f>SUMIFS(Concentrado!AK$2:AK859,Concentrado!$A$2:$A859,"="&amp;$A4,Concentrado!$B$2:$B859, "=Baja California")</f>
        <v>6.782</v>
      </c>
      <c r="AK4" s="9">
        <f>SUMIFS(Concentrado!AL$2:AL859,Concentrado!$A$2:$A859,"="&amp;$A4,Concentrado!$B$2:$B859, "=Baja California")</f>
        <v>0.48899999999999999</v>
      </c>
      <c r="AL4" s="9">
        <f>SUMIFS(Concentrado!AM$2:AM859,Concentrado!$A$2:$A859,"="&amp;$A4,Concentrado!$B$2:$B859, "=Baja California")</f>
        <v>3.6859999999999999</v>
      </c>
      <c r="AM4" s="9">
        <f>SUMIFS(Concentrado!AN$2:AN859,Concentrado!$A$2:$A859,"="&amp;$A4,Concentrado!$B$2:$B859, "=Baja California")</f>
        <v>90.769000000000005</v>
      </c>
      <c r="AN4" s="9">
        <f>SUMIFS(Concentrado!AO$2:AO859,Concentrado!$A$2:$A859,"="&amp;$A4,Concentrado!$B$2:$B859, "=Baja California")</f>
        <v>53.831000000000003</v>
      </c>
      <c r="AO4" s="9">
        <f>SUMIFS(Concentrado!AP$2:AP859,Concentrado!$A$2:$A859,"="&amp;$A4,Concentrado!$B$2:$B859, "=Baja California")</f>
        <v>72.596999999999994</v>
      </c>
      <c r="AP4" s="9">
        <f>SUMIFS(Concentrado!AQ$2:AQ859,Concentrado!$A$2:$A859,"="&amp;$A4,Concentrado!$B$2:$B859, "=Baja California")</f>
        <v>12.224</v>
      </c>
      <c r="AQ4" s="9">
        <f>SUMIFS(Concentrado!AR$2:AR859,Concentrado!$A$2:$A859,"="&amp;$A4,Concentrado!$B$2:$B859, "=Baja California")</f>
        <v>3.5019999999999998</v>
      </c>
      <c r="AR4" s="9">
        <f>SUMIFS(Concentrado!AS$2:AS859,Concentrado!$A$2:$A859,"="&amp;$A4,Concentrado!$B$2:$B859, "=Baja California")</f>
        <v>7.9329999999999998</v>
      </c>
      <c r="AS4" s="9">
        <f>SUMIFS(Concentrado!AT$2:AT859,Concentrado!$A$2:$A859,"="&amp;$A4,Concentrado!$B$2:$B859, "=Baja California")</f>
        <v>18.690000000000001</v>
      </c>
      <c r="AT4" s="9">
        <f>SUMIFS(Concentrado!AU$2:AU859,Concentrado!$A$2:$A859,"="&amp;$A4,Concentrado!$B$2:$B859, "=Baja California")</f>
        <v>2.6880000000000002</v>
      </c>
      <c r="AU4" s="9">
        <f>SUMIFS(Concentrado!AV$2:AV859,Concentrado!$A$2:$A859,"="&amp;$A4,Concentrado!$B$2:$B859, "=Baja California")</f>
        <v>10.818</v>
      </c>
      <c r="AV4" s="9">
        <f>SUMIFS(Concentrado!AW$2:AW859,Concentrado!$A$2:$A859,"="&amp;$A4,Concentrado!$B$2:$B859, "=Baja California")</f>
        <v>555.02599999999995</v>
      </c>
      <c r="AW4" s="9">
        <f>SUMIFS(Concentrado!AX$2:AX859,Concentrado!$A$2:$A859,"="&amp;$A4,Concentrado!$B$2:$B859, "=Baja California")</f>
        <v>352.30700000000002</v>
      </c>
      <c r="AX4" s="9">
        <f>SUMIFS(Concentrado!AY$2:AY859,Concentrado!$A$2:$A859,"="&amp;$A4,Concentrado!$B$2:$B859, "=Baja California")</f>
        <v>455.29700000000003</v>
      </c>
      <c r="AY4" s="9">
        <f>SUMIFS(Concentrado!AZ$2:AZ859,Concentrado!$A$2:$A859,"="&amp;$A4,Concentrado!$B$2:$B859, "=Baja California")</f>
        <v>5.55</v>
      </c>
      <c r="AZ4" s="9">
        <f>SUMIFS(Concentrado!BA$2:BA859,Concentrado!$A$2:$A859,"="&amp;$A4,Concentrado!$B$2:$B859, "=Baja California")</f>
        <v>3.5230000000000001</v>
      </c>
      <c r="BA4" s="9">
        <f>SUMIFS(Concentrado!BB$2:BB859,Concentrado!$A$2:$A859,"="&amp;$A4,Concentrado!$B$2:$B859, "=Baja California")</f>
        <v>4.5529999999999999</v>
      </c>
      <c r="BB4" s="9">
        <f>SUMIFS(Concentrado!BC$2:BC859,Concentrado!$A$2:$A859,"="&amp;$A4,Concentrado!$B$2:$B859, "=Baja California")</f>
        <v>38.753999999999998</v>
      </c>
      <c r="BC4" s="9">
        <f>SUMIFS(Concentrado!BD$2:BD859,Concentrado!$A$2:$A859,"="&amp;$A4,Concentrado!$B$2:$B859, "=Baja California")</f>
        <v>14.278</v>
      </c>
      <c r="BD4" s="9">
        <f>SUMIFS(Concentrado!BE$2:BE859,Concentrado!$A$2:$A859,"="&amp;$A4,Concentrado!$B$2:$B859, "=Baja California")</f>
        <v>16.773</v>
      </c>
      <c r="BE4" s="9">
        <f>SUMIFS(Concentrado!BF$2:BF859,Concentrado!$A$2:$A859,"="&amp;$A4,Concentrado!$B$2:$B859, "=Baja California")</f>
        <v>18.346</v>
      </c>
      <c r="BF4" s="9">
        <f>SUMIFS(Concentrado!BG$2:BG859,Concentrado!$A$2:$A859,"="&amp;$A4,Concentrado!$B$2:$B859, "=Baja California")</f>
        <v>49.853000000000002</v>
      </c>
      <c r="BG4" s="9">
        <f>SUMIFS(Concentrado!BH$2:BH859,Concentrado!$A$2:$A859,"="&amp;$A4,Concentrado!$B$2:$B859, "=Baja California")</f>
        <v>10.734998421323761</v>
      </c>
    </row>
    <row r="5" spans="1:59" x14ac:dyDescent="0.25">
      <c r="A5" s="4">
        <v>2001</v>
      </c>
      <c r="B5" s="9">
        <f>SUMIFS(Concentrado!C$2:C859,Concentrado!$A$2:$A859,"="&amp;$A5,Concentrado!$B$2:$B859, "=Baja California")</f>
        <v>9.4939999999999998</v>
      </c>
      <c r="C5" s="9">
        <f>SUMIFS(Concentrado!D$2:D859,Concentrado!$A$2:$A859,"="&amp;$A5,Concentrado!$B$2:$B859, "=Baja California")</f>
        <v>2.3719999999999999</v>
      </c>
      <c r="D5" s="9">
        <f>SUMIFS(Concentrado!E$2:E859,Concentrado!$A$2:$A859,"="&amp;$A5,Concentrado!$B$2:$B859, "=Baja California")</f>
        <v>5.99</v>
      </c>
      <c r="E5" s="9">
        <f>SUMIFS(Concentrado!F$2:F859,Concentrado!$A$2:$A859,"="&amp;$A5,Concentrado!$B$2:$B859, "=Baja California")</f>
        <v>18.882000000000001</v>
      </c>
      <c r="F5" s="9">
        <f>SUMIFS(Concentrado!G$2:G859,Concentrado!$A$2:$A859,"="&amp;$A5,Concentrado!$B$2:$B859, "=Baja California")</f>
        <v>16.893999999999998</v>
      </c>
      <c r="G5" s="9">
        <f>SUMIFS(Concentrado!H$2:H859,Concentrado!$A$2:$A859,"="&amp;$A5,Concentrado!$B$2:$B859, "=Baja California")</f>
        <v>4.0579999999999998</v>
      </c>
      <c r="H5" s="9">
        <f>SUMIFS(Concentrado!I$2:I859,Concentrado!$A$2:$A859,"="&amp;$A5,Concentrado!$B$2:$B859, "=Baja California")</f>
        <v>3.7949999999999999</v>
      </c>
      <c r="I5" s="9">
        <f>SUMIFS(Concentrado!J$2:J859,Concentrado!$A$2:$A859,"="&amp;$A5,Concentrado!$B$2:$B859, "=Baja California")</f>
        <v>3.9289999999999998</v>
      </c>
      <c r="J5" s="9">
        <f>SUMIFS(Concentrado!K$2:K859,Concentrado!$A$2:$A859,"="&amp;$A5,Concentrado!$B$2:$B859, "=Baja California")</f>
        <v>11.638</v>
      </c>
      <c r="K5" s="9">
        <f>SUMIFS(Concentrado!L$2:L859,Concentrado!$A$2:$A859,"="&amp;$A5,Concentrado!$B$2:$B859, "=Baja California")</f>
        <v>4.7439999999999998</v>
      </c>
      <c r="L5" s="9">
        <f>SUMIFS(Concentrado!M$2:M859,Concentrado!$A$2:$A859,"="&amp;$A5,Concentrado!$B$2:$B859, "=Baja California")</f>
        <v>8.2460000000000004</v>
      </c>
      <c r="M5" s="9">
        <f>SUMIFS(Concentrado!N$2:N859,Concentrado!$A$2:$A859,"="&amp;$A5,Concentrado!$B$2:$B859, "=Baja California")</f>
        <v>34.634999999999998</v>
      </c>
      <c r="N5" s="9">
        <f>SUMIFS(Concentrado!O$2:O859,Concentrado!$A$2:$A859,"="&amp;$A5,Concentrado!$B$2:$B859, "=Baja California")</f>
        <v>107.425</v>
      </c>
      <c r="O5" s="9">
        <f>SUMIFS(Concentrado!P$2:P859,Concentrado!$A$2:$A859,"="&amp;$A5,Concentrado!$B$2:$B859, "=Baja California")</f>
        <v>27.513999999999999</v>
      </c>
      <c r="P5" s="9">
        <f>SUMIFS(Concentrado!Q$2:Q859,Concentrado!$A$2:$A859,"="&amp;$A5,Concentrado!$B$2:$B859, "=Baja California")</f>
        <v>68.11</v>
      </c>
      <c r="Q5" s="9">
        <f>SUMIFS(Concentrado!R$2:R859,Concentrado!$A$2:$A859,"="&amp;$A5,Concentrado!$B$2:$B859, "=Baja California")</f>
        <v>39.509</v>
      </c>
      <c r="R5" s="9">
        <f>SUMIFS(Concentrado!S$2:S859,Concentrado!$A$2:$A859,"="&amp;$A5,Concentrado!$B$2:$B859, "=Baja California")</f>
        <v>42.536000000000001</v>
      </c>
      <c r="S5" s="9">
        <f>SUMIFS(Concentrado!T$2:T859,Concentrado!$A$2:$A859,"="&amp;$A5,Concentrado!$B$2:$B859, "=Baja California")</f>
        <v>41.036999999999999</v>
      </c>
      <c r="T5" s="9">
        <f>SUMIFS(Concentrado!U$2:U859,Concentrado!$A$2:$A859,"="&amp;$A5,Concentrado!$B$2:$B859, "=Baja California")</f>
        <v>6.508</v>
      </c>
      <c r="U5" s="9">
        <f>SUMIFS(Concentrado!V$2:V859,Concentrado!$A$2:$A859,"="&amp;$A5,Concentrado!$B$2:$B859, "=Baja California")</f>
        <v>10.041</v>
      </c>
      <c r="V5" s="9">
        <f>SUMIFS(Concentrado!W$2:W859,Concentrado!$A$2:$A859,"="&amp;$A5,Concentrado!$B$2:$B859, "=Baja California")</f>
        <v>8.2460000000000004</v>
      </c>
      <c r="W5" s="9">
        <f>SUMIFS(Concentrado!X$2:X859,Concentrado!$A$2:$A859,"="&amp;$A5,Concentrado!$B$2:$B859, "=Baja California")</f>
        <v>26.416</v>
      </c>
      <c r="X5" s="9">
        <f>SUMIFS(Concentrado!Y$2:Y859,Concentrado!$A$2:$A859,"="&amp;$A5,Concentrado!$B$2:$B859, "=Baja California")</f>
        <v>3.242</v>
      </c>
      <c r="Y5" s="9">
        <f>SUMIFS(Concentrado!Z$2:Z859,Concentrado!$A$2:$A859,"="&amp;$A5,Concentrado!$B$2:$B859, "=Baja California")</f>
        <v>15.015000000000001</v>
      </c>
      <c r="Z5" s="9">
        <f>SUMIFS(Concentrado!AA$2:AA859,Concentrado!$A$2:$A859,"="&amp;$A5,Concentrado!$B$2:$B859, "=Baja California")</f>
        <v>69.677000000000007</v>
      </c>
      <c r="AA5" s="9">
        <f>SUMIFS(Concentrado!AB$2:AB859,Concentrado!$A$2:$A859,"="&amp;$A5,Concentrado!$B$2:$B859, "=Baja California")</f>
        <v>43.484999999999999</v>
      </c>
      <c r="AB5" s="9">
        <f>SUMIFS(Concentrado!AC$2:AC859,Concentrado!$A$2:$A859,"="&amp;$A5,Concentrado!$B$2:$B859, "=Baja California")</f>
        <v>56.83</v>
      </c>
      <c r="AC5" s="9">
        <f>SUMIFS(Concentrado!AD$2:AD859,Concentrado!$A$2:$A859,"="&amp;$A5,Concentrado!$B$2:$B859, "=Baja California")</f>
        <v>322.96300000000002</v>
      </c>
      <c r="AD5" s="9">
        <f>SUMIFS(Concentrado!AE$2:AE859,Concentrado!$A$2:$A859,"="&amp;$A5,Concentrado!$B$2:$B859, "=Baja California")</f>
        <v>260.59399999999999</v>
      </c>
      <c r="AE5" s="9">
        <f>SUMIFS(Concentrado!AF$2:AF859,Concentrado!$A$2:$A859,"="&amp;$A5,Concentrado!$B$2:$B859, "=Baja California")</f>
        <v>292.47300000000001</v>
      </c>
      <c r="AF5" s="9">
        <f>SUMIFS(Concentrado!AG$2:AG859,Concentrado!$A$2:$A859,"="&amp;$A5,Concentrado!$B$2:$B859, "=Baja California")</f>
        <v>5.36</v>
      </c>
      <c r="AG5" s="9">
        <f>SUMIFS(Concentrado!AH$2:AH859,Concentrado!$A$2:$A859,"="&amp;$A5,Concentrado!$B$2:$B859, "=Baja California")</f>
        <v>7.9823531587729004</v>
      </c>
      <c r="AH5" s="9">
        <f>SUMIFS(Concentrado!AI$2:AI859,Concentrado!$A$2:$A859,"="&amp;$A5,Concentrado!$B$2:$B859, "=Baja California")</f>
        <v>1.41308516866181</v>
      </c>
      <c r="AI5" s="9">
        <f>SUMIFS(Concentrado!AJ$2:AJ859,Concentrado!$A$2:$A859,"="&amp;$A5,Concentrado!$B$2:$B859, "=Baja California")</f>
        <v>4.7571711877962697</v>
      </c>
      <c r="AJ5" s="9">
        <f>SUMIFS(Concentrado!AK$2:AK859,Concentrado!$A$2:$A859,"="&amp;$A5,Concentrado!$B$2:$B859, "=Baja California")</f>
        <v>6.3550000000000004</v>
      </c>
      <c r="AK5" s="9">
        <f>SUMIFS(Concentrado!AL$2:AL859,Concentrado!$A$2:$A859,"="&amp;$A5,Concentrado!$B$2:$B859, "=Baja California")</f>
        <v>1.107</v>
      </c>
      <c r="AL5" s="9">
        <f>SUMIFS(Concentrado!AM$2:AM859,Concentrado!$A$2:$A859,"="&amp;$A5,Concentrado!$B$2:$B859, "=Baja California")</f>
        <v>3.7730000000000001</v>
      </c>
      <c r="AM5" s="9">
        <f>SUMIFS(Concentrado!AN$2:AN859,Concentrado!$A$2:$A859,"="&amp;$A5,Concentrado!$B$2:$B859, "=Baja California")</f>
        <v>78.558999999999997</v>
      </c>
      <c r="AN5" s="9">
        <f>SUMIFS(Concentrado!AO$2:AO859,Concentrado!$A$2:$A859,"="&amp;$A5,Concentrado!$B$2:$B859, "=Baja California")</f>
        <v>45.462000000000003</v>
      </c>
      <c r="AO5" s="9">
        <f>SUMIFS(Concentrado!AP$2:AP859,Concentrado!$A$2:$A859,"="&amp;$A5,Concentrado!$B$2:$B859, "=Baja California")</f>
        <v>62.314</v>
      </c>
      <c r="AP5" s="9">
        <f>SUMIFS(Concentrado!AQ$2:AQ859,Concentrado!$A$2:$A859,"="&amp;$A5,Concentrado!$B$2:$B859, "=Baja California")</f>
        <v>11.409000000000001</v>
      </c>
      <c r="AQ5" s="9">
        <f>SUMIFS(Concentrado!AR$2:AR859,Concentrado!$A$2:$A859,"="&amp;$A5,Concentrado!$B$2:$B859, "=Baja California")</f>
        <v>3.3210000000000002</v>
      </c>
      <c r="AR5" s="9">
        <f>SUMIFS(Concentrado!AS$2:AS859,Concentrado!$A$2:$A859,"="&amp;$A5,Concentrado!$B$2:$B859, "=Baja California")</f>
        <v>7.4290000000000003</v>
      </c>
      <c r="AS5" s="9">
        <f>SUMIFS(Concentrado!AT$2:AT859,Concentrado!$A$2:$A859,"="&amp;$A5,Concentrado!$B$2:$B859, "=Baja California")</f>
        <v>12.71</v>
      </c>
      <c r="AT5" s="9">
        <f>SUMIFS(Concentrado!AU$2:AU859,Concentrado!$A$2:$A859,"="&amp;$A5,Concentrado!$B$2:$B859, "=Baja California")</f>
        <v>2.9249999999999998</v>
      </c>
      <c r="AU5" s="9">
        <f>SUMIFS(Concentrado!AV$2:AV859,Concentrado!$A$2:$A859,"="&amp;$A5,Concentrado!$B$2:$B859, "=Baja California")</f>
        <v>7.8959999999999999</v>
      </c>
      <c r="AV5" s="9">
        <f>SUMIFS(Concentrado!AW$2:AW859,Concentrado!$A$2:$A859,"="&amp;$A5,Concentrado!$B$2:$B859, "=Baja California")</f>
        <v>519.20600000000002</v>
      </c>
      <c r="AW5" s="9">
        <f>SUMIFS(Concentrado!AX$2:AX859,Concentrado!$A$2:$A859,"="&amp;$A5,Concentrado!$B$2:$B859, "=Baja California")</f>
        <v>340.21100000000001</v>
      </c>
      <c r="AX5" s="9">
        <f>SUMIFS(Concentrado!AY$2:AY859,Concentrado!$A$2:$A859,"="&amp;$A5,Concentrado!$B$2:$B859, "=Baja California")</f>
        <v>431.37700000000001</v>
      </c>
      <c r="AY5" s="9">
        <f>SUMIFS(Concentrado!AZ$2:AZ859,Concentrado!$A$2:$A859,"="&amp;$A5,Concentrado!$B$2:$B859, "=Baja California")</f>
        <v>5.1920000000000002</v>
      </c>
      <c r="AZ5" s="9">
        <f>SUMIFS(Concentrado!BA$2:BA859,Concentrado!$A$2:$A859,"="&amp;$A5,Concentrado!$B$2:$B859, "=Baja California")</f>
        <v>3.4020000000000001</v>
      </c>
      <c r="BA5" s="9">
        <f>SUMIFS(Concentrado!BB$2:BB859,Concentrado!$A$2:$A859,"="&amp;$A5,Concentrado!$B$2:$B859, "=Baja California")</f>
        <v>4.3140000000000001</v>
      </c>
      <c r="BB5" s="9">
        <f>SUMIFS(Concentrado!BC$2:BC859,Concentrado!$A$2:$A859,"="&amp;$A5,Concentrado!$B$2:$B859, "=Baja California")</f>
        <v>33.320999999999998</v>
      </c>
      <c r="BC5" s="9">
        <f>SUMIFS(Concentrado!BD$2:BD859,Concentrado!$A$2:$A859,"="&amp;$A5,Concentrado!$B$2:$B859, "=Baja California")</f>
        <v>8.7509999999999994</v>
      </c>
      <c r="BD5" s="9">
        <f>SUMIFS(Concentrado!BE$2:BE859,Concentrado!$A$2:$A859,"="&amp;$A5,Concentrado!$B$2:$B859, "=Baja California")</f>
        <v>17.175000000000001</v>
      </c>
      <c r="BE5" s="9">
        <f>SUMIFS(Concentrado!BF$2:BF859,Concentrado!$A$2:$A859,"="&amp;$A5,Concentrado!$B$2:$B859, "=Baja California")</f>
        <v>18.832999999999998</v>
      </c>
      <c r="BF5" s="9">
        <f>SUMIFS(Concentrado!BG$2:BG859,Concentrado!$A$2:$A859,"="&amp;$A5,Concentrado!$B$2:$B859, "=Baja California")</f>
        <v>38.265999999999998</v>
      </c>
      <c r="BG5" s="9">
        <f>SUMIFS(Concentrado!BH$2:BH859,Concentrado!$A$2:$A859,"="&amp;$A5,Concentrado!$B$2:$B859, "=Baja California")</f>
        <v>10.281835424084118</v>
      </c>
    </row>
    <row r="6" spans="1:59" x14ac:dyDescent="0.25">
      <c r="A6" s="4">
        <v>2002</v>
      </c>
      <c r="B6" s="9">
        <f>SUMIFS(Concentrado!C$2:C859,Concentrado!$A$2:$A859,"="&amp;$A6,Concentrado!$B$2:$B859, "=Baja California")</f>
        <v>12.117000000000001</v>
      </c>
      <c r="C6" s="9">
        <f>SUMIFS(Concentrado!D$2:D859,Concentrado!$A$2:$A859,"="&amp;$A6,Concentrado!$B$2:$B859, "=Baja California")</f>
        <v>3.4550000000000001</v>
      </c>
      <c r="D6" s="9">
        <f>SUMIFS(Concentrado!E$2:E859,Concentrado!$A$2:$A859,"="&amp;$A6,Concentrado!$B$2:$B859, "=Baja California")</f>
        <v>7.8559999999999999</v>
      </c>
      <c r="E6" s="9">
        <f>SUMIFS(Concentrado!F$2:F859,Concentrado!$A$2:$A859,"="&amp;$A6,Concentrado!$B$2:$B859, "=Baja California")</f>
        <v>17.864000000000001</v>
      </c>
      <c r="F6" s="9">
        <f>SUMIFS(Concentrado!G$2:G859,Concentrado!$A$2:$A859,"="&amp;$A6,Concentrado!$B$2:$B859, "=Baja California")</f>
        <v>16.428999999999998</v>
      </c>
      <c r="G6" s="9">
        <f>SUMIFS(Concentrado!H$2:H859,Concentrado!$A$2:$A859,"="&amp;$A6,Concentrado!$B$2:$B859, "=Baja California")</f>
        <v>3.3450000000000002</v>
      </c>
      <c r="H6" s="9">
        <f>SUMIFS(Concentrado!I$2:I859,Concentrado!$A$2:$A859,"="&amp;$A6,Concentrado!$B$2:$B859, "=Baja California")</f>
        <v>3.609</v>
      </c>
      <c r="I6" s="9">
        <f>SUMIFS(Concentrado!J$2:J859,Concentrado!$A$2:$A859,"="&amp;$A6,Concentrado!$B$2:$B859, "=Baja California")</f>
        <v>3.4750000000000001</v>
      </c>
      <c r="J6" s="9">
        <f>SUMIFS(Concentrado!K$2:K859,Concentrado!$A$2:$A859,"="&amp;$A6,Concentrado!$B$2:$B859, "=Baja California")</f>
        <v>9.2919999999999998</v>
      </c>
      <c r="K6" s="9">
        <f>SUMIFS(Concentrado!L$2:L859,Concentrado!$A$2:$A859,"="&amp;$A6,Concentrado!$B$2:$B859, "=Baja California")</f>
        <v>6.2190000000000003</v>
      </c>
      <c r="L6" s="9">
        <f>SUMIFS(Concentrado!M$2:M859,Concentrado!$A$2:$A859,"="&amp;$A6,Concentrado!$B$2:$B859, "=Baja California")</f>
        <v>7.78</v>
      </c>
      <c r="M6" s="9">
        <f>SUMIFS(Concentrado!N$2:N859,Concentrado!$A$2:$A859,"="&amp;$A6,Concentrado!$B$2:$B859, "=Baja California")</f>
        <v>41.581000000000003</v>
      </c>
      <c r="N6" s="9">
        <f>SUMIFS(Concentrado!O$2:O859,Concentrado!$A$2:$A859,"="&amp;$A6,Concentrado!$B$2:$B859, "=Baja California")</f>
        <v>103.479</v>
      </c>
      <c r="O6" s="9">
        <f>SUMIFS(Concentrado!P$2:P859,Concentrado!$A$2:$A859,"="&amp;$A6,Concentrado!$B$2:$B859, "=Baja California")</f>
        <v>26.027000000000001</v>
      </c>
      <c r="P6" s="9">
        <f>SUMIFS(Concentrado!Q$2:Q859,Concentrado!$A$2:$A859,"="&amp;$A6,Concentrado!$B$2:$B859, "=Baja California")</f>
        <v>65.415999999999997</v>
      </c>
      <c r="Q6" s="9">
        <f>SUMIFS(Concentrado!R$2:R859,Concentrado!$A$2:$A859,"="&amp;$A6,Concentrado!$B$2:$B859, "=Baja California")</f>
        <v>41.704000000000001</v>
      </c>
      <c r="R6" s="9">
        <f>SUMIFS(Concentrado!S$2:S859,Concentrado!$A$2:$A859,"="&amp;$A6,Concentrado!$B$2:$B859, "=Baja California")</f>
        <v>46.143000000000001</v>
      </c>
      <c r="S6" s="9">
        <f>SUMIFS(Concentrado!T$2:T859,Concentrado!$A$2:$A859,"="&amp;$A6,Concentrado!$B$2:$B859, "=Baja California")</f>
        <v>43.887999999999998</v>
      </c>
      <c r="T6" s="9">
        <f>SUMIFS(Concentrado!U$2:U859,Concentrado!$A$2:$A859,"="&amp;$A6,Concentrado!$B$2:$B859, "=Baja California")</f>
        <v>7.4340000000000002</v>
      </c>
      <c r="U6" s="9">
        <f>SUMIFS(Concentrado!V$2:V859,Concentrado!$A$2:$A859,"="&amp;$A6,Concentrado!$B$2:$B859, "=Baja California")</f>
        <v>8.2149999999999999</v>
      </c>
      <c r="V6" s="9">
        <f>SUMIFS(Concentrado!W$2:W859,Concentrado!$A$2:$A859,"="&amp;$A6,Concentrado!$B$2:$B859, "=Baja California")</f>
        <v>7.8179999999999996</v>
      </c>
      <c r="W6" s="9">
        <f>SUMIFS(Concentrado!X$2:X859,Concentrado!$A$2:$A859,"="&amp;$A6,Concentrado!$B$2:$B859, "=Baja California")</f>
        <v>27.431000000000001</v>
      </c>
      <c r="X6" s="9">
        <f>SUMIFS(Concentrado!Y$2:Y859,Concentrado!$A$2:$A859,"="&amp;$A6,Concentrado!$B$2:$B859, "=Baja California")</f>
        <v>2.5339999999999998</v>
      </c>
      <c r="Y6" s="9">
        <f>SUMIFS(Concentrado!Z$2:Z859,Concentrado!$A$2:$A859,"="&amp;$A6,Concentrado!$B$2:$B859, "=Baja California")</f>
        <v>15.221</v>
      </c>
      <c r="Z6" s="9">
        <f>SUMIFS(Concentrado!AA$2:AA859,Concentrado!$A$2:$A859,"="&amp;$A6,Concentrado!$B$2:$B859, "=Baja California")</f>
        <v>67.721999999999994</v>
      </c>
      <c r="AA6" s="9">
        <f>SUMIFS(Concentrado!AB$2:AB859,Concentrado!$A$2:$A859,"="&amp;$A6,Concentrado!$B$2:$B859, "=Baja California")</f>
        <v>45.835999999999999</v>
      </c>
      <c r="AB6" s="9">
        <f>SUMIFS(Concentrado!AC$2:AC859,Concentrado!$A$2:$A859,"="&amp;$A6,Concentrado!$B$2:$B859, "=Baja California")</f>
        <v>56.956000000000003</v>
      </c>
      <c r="AC6" s="9">
        <f>SUMIFS(Concentrado!AD$2:AD859,Concentrado!$A$2:$A859,"="&amp;$A6,Concentrado!$B$2:$B859, "=Baja California")</f>
        <v>323.29700000000003</v>
      </c>
      <c r="AD6" s="9">
        <f>SUMIFS(Concentrado!AE$2:AE859,Concentrado!$A$2:$A859,"="&amp;$A6,Concentrado!$B$2:$B859, "=Baja California")</f>
        <v>259.19900000000001</v>
      </c>
      <c r="AE6" s="9">
        <f>SUMIFS(Concentrado!AF$2:AF859,Concentrado!$A$2:$A859,"="&amp;$A6,Concentrado!$B$2:$B859, "=Baja California")</f>
        <v>291.803</v>
      </c>
      <c r="AF6" s="9">
        <f>SUMIFS(Concentrado!AG$2:AG859,Concentrado!$A$2:$A859,"="&amp;$A6,Concentrado!$B$2:$B859, "=Baja California")</f>
        <v>6.6159999999999997</v>
      </c>
      <c r="AG6" s="9">
        <f>SUMIFS(Concentrado!AH$2:AH859,Concentrado!$A$2:$A859,"="&amp;$A6,Concentrado!$B$2:$B859, "=Baja California")</f>
        <v>7.0185688569027596</v>
      </c>
      <c r="AH6" s="9">
        <f>SUMIFS(Concentrado!AI$2:AI859,Concentrado!$A$2:$A859,"="&amp;$A6,Concentrado!$B$2:$B859, "=Baja California")</f>
        <v>1.9662126026363</v>
      </c>
      <c r="AI6" s="9">
        <f>SUMIFS(Concentrado!AJ$2:AJ859,Concentrado!$A$2:$A859,"="&amp;$A6,Concentrado!$B$2:$B859, "=Baja California")</f>
        <v>4.5377088432221599</v>
      </c>
      <c r="AJ6" s="9">
        <f>SUMIFS(Concentrado!AK$2:AK859,Concentrado!$A$2:$A859,"="&amp;$A6,Concentrado!$B$2:$B859, "=Baja California")</f>
        <v>6.5419999999999998</v>
      </c>
      <c r="AK6" s="9">
        <f>SUMIFS(Concentrado!AL$2:AL859,Concentrado!$A$2:$A859,"="&amp;$A6,Concentrado!$B$2:$B859, "=Baja California")</f>
        <v>1.3049999999999999</v>
      </c>
      <c r="AL6" s="9">
        <f>SUMIFS(Concentrado!AM$2:AM859,Concentrado!$A$2:$A859,"="&amp;$A6,Concentrado!$B$2:$B859, "=Baja California")</f>
        <v>3.9660000000000002</v>
      </c>
      <c r="AM6" s="9">
        <f>SUMIFS(Concentrado!AN$2:AN859,Concentrado!$A$2:$A859,"="&amp;$A6,Concentrado!$B$2:$B859, "=Baja California")</f>
        <v>82.59</v>
      </c>
      <c r="AN6" s="9">
        <f>SUMIFS(Concentrado!AO$2:AO859,Concentrado!$A$2:$A859,"="&amp;$A6,Concentrado!$B$2:$B859, "=Baja California")</f>
        <v>46.066000000000003</v>
      </c>
      <c r="AO6" s="9">
        <f>SUMIFS(Concentrado!AP$2:AP859,Concentrado!$A$2:$A859,"="&amp;$A6,Concentrado!$B$2:$B859, "=Baja California")</f>
        <v>64.66</v>
      </c>
      <c r="AP6" s="9">
        <f>SUMIFS(Concentrado!AQ$2:AQ859,Concentrado!$A$2:$A859,"="&amp;$A6,Concentrado!$B$2:$B859, "=Baja California")</f>
        <v>10.779</v>
      </c>
      <c r="AQ6" s="9">
        <f>SUMIFS(Concentrado!AR$2:AR859,Concentrado!$A$2:$A859,"="&amp;$A6,Concentrado!$B$2:$B859, "=Baja California")</f>
        <v>3.1480000000000001</v>
      </c>
      <c r="AR6" s="9">
        <f>SUMIFS(Concentrado!AS$2:AS859,Concentrado!$A$2:$A859,"="&amp;$A6,Concentrado!$B$2:$B859, "=Baja California")</f>
        <v>7.0250000000000004</v>
      </c>
      <c r="AS6" s="9">
        <f>SUMIFS(Concentrado!AT$2:AT859,Concentrado!$A$2:$A859,"="&amp;$A6,Concentrado!$B$2:$B859, "=Baja California")</f>
        <v>15.239000000000001</v>
      </c>
      <c r="AT6" s="9">
        <f>SUMIFS(Concentrado!AU$2:AU859,Concentrado!$A$2:$A859,"="&amp;$A6,Concentrado!$B$2:$B859, "=Baja California")</f>
        <v>3.762</v>
      </c>
      <c r="AU6" s="9">
        <f>SUMIFS(Concentrado!AV$2:AV859,Concentrado!$A$2:$A859,"="&amp;$A6,Concentrado!$B$2:$B859, "=Baja California")</f>
        <v>9.593</v>
      </c>
      <c r="AV6" s="9">
        <f>SUMIFS(Concentrado!AW$2:AW859,Concentrado!$A$2:$A859,"="&amp;$A6,Concentrado!$B$2:$B859, "=Baja California")</f>
        <v>516.94799999999998</v>
      </c>
      <c r="AW6" s="9">
        <f>SUMIFS(Concentrado!AX$2:AX859,Concentrado!$A$2:$A859,"="&amp;$A6,Concentrado!$B$2:$B859, "=Baja California")</f>
        <v>338.35599999999999</v>
      </c>
      <c r="AX6" s="9">
        <f>SUMIFS(Concentrado!AY$2:AY859,Concentrado!$A$2:$A859,"="&amp;$A6,Concentrado!$B$2:$B859, "=Baja California")</f>
        <v>429.24400000000003</v>
      </c>
      <c r="AY6" s="9">
        <f>SUMIFS(Concentrado!AZ$2:AZ859,Concentrado!$A$2:$A859,"="&amp;$A6,Concentrado!$B$2:$B859, "=Baja California")</f>
        <v>5.1689999999999996</v>
      </c>
      <c r="AZ6" s="9">
        <f>SUMIFS(Concentrado!BA$2:BA859,Concentrado!$A$2:$A859,"="&amp;$A6,Concentrado!$B$2:$B859, "=Baja California")</f>
        <v>3.3839999999999999</v>
      </c>
      <c r="BA6" s="9">
        <f>SUMIFS(Concentrado!BB$2:BB859,Concentrado!$A$2:$A859,"="&amp;$A6,Concentrado!$B$2:$B859, "=Baja California")</f>
        <v>4.2919999999999998</v>
      </c>
      <c r="BB6" s="9">
        <f>SUMIFS(Concentrado!BC$2:BC859,Concentrado!$A$2:$A859,"="&amp;$A6,Concentrado!$B$2:$B859, "=Baja California")</f>
        <v>23.695</v>
      </c>
      <c r="BC6" s="9">
        <f>SUMIFS(Concentrado!BD$2:BD859,Concentrado!$A$2:$A859,"="&amp;$A6,Concentrado!$B$2:$B859, "=Baja California")</f>
        <v>8.01</v>
      </c>
      <c r="BD6" s="9">
        <f>SUMIFS(Concentrado!BE$2:BE859,Concentrado!$A$2:$A859,"="&amp;$A6,Concentrado!$B$2:$B859, "=Baja California")</f>
        <v>17.218</v>
      </c>
      <c r="BE6" s="9">
        <f>SUMIFS(Concentrado!BF$2:BF859,Concentrado!$A$2:$A859,"="&amp;$A6,Concentrado!$B$2:$B859, "=Baja California")</f>
        <v>18.890999999999998</v>
      </c>
      <c r="BF6" s="9">
        <f>SUMIFS(Concentrado!BG$2:BG859,Concentrado!$A$2:$A859,"="&amp;$A6,Concentrado!$B$2:$B859, "=Baja California")</f>
        <v>28.547000000000001</v>
      </c>
      <c r="BG6" s="9">
        <f>SUMIFS(Concentrado!BH$2:BH859,Concentrado!$A$2:$A859,"="&amp;$A6,Concentrado!$B$2:$B859, "=Baja California")</f>
        <v>10.092189887659318</v>
      </c>
    </row>
    <row r="7" spans="1:59" x14ac:dyDescent="0.25">
      <c r="A7" s="4">
        <v>2003</v>
      </c>
      <c r="B7" s="9">
        <f>SUMIFS(Concentrado!C$2:C859,Concentrado!$A$2:$A859,"="&amp;$A7,Concentrado!$B$2:$B859, "=Baja California")</f>
        <v>8.2349999999999994</v>
      </c>
      <c r="C7" s="9">
        <f>SUMIFS(Concentrado!D$2:D859,Concentrado!$A$2:$A859,"="&amp;$A7,Concentrado!$B$2:$B859, "=Baja California")</f>
        <v>2.6850000000000001</v>
      </c>
      <c r="D7" s="9">
        <f>SUMIFS(Concentrado!E$2:E859,Concentrado!$A$2:$A859,"="&amp;$A7,Concentrado!$B$2:$B859, "=Baja California")</f>
        <v>5.5049999999999999</v>
      </c>
      <c r="E7" s="9">
        <f>SUMIFS(Concentrado!F$2:F859,Concentrado!$A$2:$A859,"="&amp;$A7,Concentrado!$B$2:$B859, "=Baja California")</f>
        <v>13.067</v>
      </c>
      <c r="F7" s="9">
        <f>SUMIFS(Concentrado!G$2:G859,Concentrado!$A$2:$A859,"="&amp;$A7,Concentrado!$B$2:$B859, "=Baja California")</f>
        <v>16.141999999999999</v>
      </c>
      <c r="G7" s="9">
        <f>SUMIFS(Concentrado!H$2:H859,Concentrado!$A$2:$A859,"="&amp;$A7,Concentrado!$B$2:$B859, "=Baja California")</f>
        <v>3.7570000000000001</v>
      </c>
      <c r="H7" s="9">
        <f>SUMIFS(Concentrado!I$2:I859,Concentrado!$A$2:$A859,"="&amp;$A7,Concentrado!$B$2:$B859, "=Baja California")</f>
        <v>3.58</v>
      </c>
      <c r="I7" s="9">
        <f>SUMIFS(Concentrado!J$2:J859,Concentrado!$A$2:$A859,"="&amp;$A7,Concentrado!$B$2:$B859, "=Baja California")</f>
        <v>3.67</v>
      </c>
      <c r="J7" s="9">
        <f>SUMIFS(Concentrado!K$2:K859,Concentrado!$A$2:$A859,"="&amp;$A7,Concentrado!$B$2:$B859, "=Baja California")</f>
        <v>13.509</v>
      </c>
      <c r="K7" s="9">
        <f>SUMIFS(Concentrado!L$2:L859,Concentrado!$A$2:$A859,"="&amp;$A7,Concentrado!$B$2:$B859, "=Baja California")</f>
        <v>4.8479999999999999</v>
      </c>
      <c r="L7" s="9">
        <f>SUMIFS(Concentrado!M$2:M859,Concentrado!$A$2:$A859,"="&amp;$A7,Concentrado!$B$2:$B859, "=Baja California")</f>
        <v>9.2479999999999993</v>
      </c>
      <c r="M7" s="9">
        <f>SUMIFS(Concentrado!N$2:N859,Concentrado!$A$2:$A859,"="&amp;$A7,Concentrado!$B$2:$B859, "=Baja California")</f>
        <v>55.499000000000002</v>
      </c>
      <c r="N7" s="9">
        <f>SUMIFS(Concentrado!O$2:O859,Concentrado!$A$2:$A859,"="&amp;$A7,Concentrado!$B$2:$B859, "=Baja California")</f>
        <v>109.373</v>
      </c>
      <c r="O7" s="9">
        <f>SUMIFS(Concentrado!P$2:P859,Concentrado!$A$2:$A859,"="&amp;$A7,Concentrado!$B$2:$B859, "=Baja California")</f>
        <v>26.030999999999999</v>
      </c>
      <c r="P7" s="9">
        <f>SUMIFS(Concentrado!Q$2:Q859,Concentrado!$A$2:$A859,"="&amp;$A7,Concentrado!$B$2:$B859, "=Baja California")</f>
        <v>68.367999999999995</v>
      </c>
      <c r="Q7" s="9">
        <f>SUMIFS(Concentrado!R$2:R859,Concentrado!$A$2:$A859,"="&amp;$A7,Concentrado!$B$2:$B859, "=Baja California")</f>
        <v>44.862000000000002</v>
      </c>
      <c r="R7" s="9">
        <f>SUMIFS(Concentrado!S$2:S859,Concentrado!$A$2:$A859,"="&amp;$A7,Concentrado!$B$2:$B859, "=Baja California")</f>
        <v>49.823999999999998</v>
      </c>
      <c r="S7" s="9">
        <f>SUMIFS(Concentrado!T$2:T859,Concentrado!$A$2:$A859,"="&amp;$A7,Concentrado!$B$2:$B859, "=Baja California")</f>
        <v>47.302999999999997</v>
      </c>
      <c r="T7" s="9">
        <f>SUMIFS(Concentrado!U$2:U859,Concentrado!$A$2:$A859,"="&amp;$A7,Concentrado!$B$2:$B859, "=Baja California")</f>
        <v>5.9240000000000004</v>
      </c>
      <c r="U7" s="9">
        <f>SUMIFS(Concentrado!V$2:V859,Concentrado!$A$2:$A859,"="&amp;$A7,Concentrado!$B$2:$B859, "=Baja California")</f>
        <v>8.0549999999999997</v>
      </c>
      <c r="V7" s="9">
        <f>SUMIFS(Concentrado!W$2:W859,Concentrado!$A$2:$A859,"="&amp;$A7,Concentrado!$B$2:$B859, "=Baja California")</f>
        <v>6.9729999999999999</v>
      </c>
      <c r="W7" s="9">
        <f>SUMIFS(Concentrado!X$2:X859,Concentrado!$A$2:$A859,"="&amp;$A7,Concentrado!$B$2:$B859, "=Baja California")</f>
        <v>26.946000000000002</v>
      </c>
      <c r="X7" s="9">
        <f>SUMIFS(Concentrado!Y$2:Y859,Concentrado!$A$2:$A859,"="&amp;$A7,Concentrado!$B$2:$B859, "=Baja California")</f>
        <v>3.431</v>
      </c>
      <c r="Y7" s="9">
        <f>SUMIFS(Concentrado!Z$2:Z859,Concentrado!$A$2:$A859,"="&amp;$A7,Concentrado!$B$2:$B859, "=Baja California")</f>
        <v>15.375999999999999</v>
      </c>
      <c r="Z7" s="9">
        <f>SUMIFS(Concentrado!AA$2:AA859,Concentrado!$A$2:$A859,"="&amp;$A7,Concentrado!$B$2:$B859, "=Baja California")</f>
        <v>69.061999999999998</v>
      </c>
      <c r="AA7" s="9">
        <f>SUMIFS(Concentrado!AB$2:AB859,Concentrado!$A$2:$A859,"="&amp;$A7,Concentrado!$B$2:$B859, "=Baja California")</f>
        <v>41.768999999999998</v>
      </c>
      <c r="AB7" s="9">
        <f>SUMIFS(Concentrado!AC$2:AC859,Concentrado!$A$2:$A859,"="&amp;$A7,Concentrado!$B$2:$B859, "=Baja California")</f>
        <v>55.634</v>
      </c>
      <c r="AC7" s="9">
        <f>SUMIFS(Concentrado!AD$2:AD859,Concentrado!$A$2:$A859,"="&amp;$A7,Concentrado!$B$2:$B859, "=Baja California")</f>
        <v>340.61599999999999</v>
      </c>
      <c r="AD7" s="9">
        <f>SUMIFS(Concentrado!AE$2:AE859,Concentrado!$A$2:$A859,"="&amp;$A7,Concentrado!$B$2:$B859, "=Baja California")</f>
        <v>256.05700000000002</v>
      </c>
      <c r="AE7" s="9">
        <f>SUMIFS(Concentrado!AF$2:AF859,Concentrado!$A$2:$A859,"="&amp;$A7,Concentrado!$B$2:$B859, "=Baja California")</f>
        <v>299.04899999999998</v>
      </c>
      <c r="AF7" s="9">
        <f>SUMIFS(Concentrado!AG$2:AG859,Concentrado!$A$2:$A859,"="&amp;$A7,Concentrado!$B$2:$B859, "=Baja California")</f>
        <v>8.8859999999999992</v>
      </c>
      <c r="AG7" s="9">
        <f>SUMIFS(Concentrado!AH$2:AH859,Concentrado!$A$2:$A859,"="&amp;$A7,Concentrado!$B$2:$B859, "=Baja California")</f>
        <v>8.1354026839432994</v>
      </c>
      <c r="AH7" s="9">
        <f>SUMIFS(Concentrado!AI$2:AI859,Concentrado!$A$2:$A859,"="&amp;$A7,Concentrado!$B$2:$B859, "=Baja California")</f>
        <v>1.72410820503095</v>
      </c>
      <c r="AI7" s="9">
        <f>SUMIFS(Concentrado!AJ$2:AJ859,Concentrado!$A$2:$A859,"="&amp;$A7,Concentrado!$B$2:$B859, "=Baja California")</f>
        <v>4.9865691933518699</v>
      </c>
      <c r="AJ7" s="9">
        <f>SUMIFS(Concentrado!AK$2:AK859,Concentrado!$A$2:$A859,"="&amp;$A7,Concentrado!$B$2:$B859, "=Baja California")</f>
        <v>7.8739999999999997</v>
      </c>
      <c r="AK7" s="9">
        <f>SUMIFS(Concentrado!AL$2:AL859,Concentrado!$A$2:$A859,"="&amp;$A7,Concentrado!$B$2:$B859, "=Baja California")</f>
        <v>1.417</v>
      </c>
      <c r="AL7" s="9">
        <f>SUMIFS(Concentrado!AM$2:AM859,Concentrado!$A$2:$A859,"="&amp;$A7,Concentrado!$B$2:$B859, "=Baja California")</f>
        <v>4.6970000000000001</v>
      </c>
      <c r="AM7" s="9">
        <f>SUMIFS(Concentrado!AN$2:AN859,Concentrado!$A$2:$A859,"="&amp;$A7,Concentrado!$B$2:$B859, "=Baja California")</f>
        <v>80.837999999999994</v>
      </c>
      <c r="AN7" s="9">
        <f>SUMIFS(Concentrado!AO$2:AO859,Concentrado!$A$2:$A859,"="&amp;$A7,Concentrado!$B$2:$B859, "=Baja California")</f>
        <v>47.213999999999999</v>
      </c>
      <c r="AO7" s="9">
        <f>SUMIFS(Concentrado!AP$2:AP859,Concentrado!$A$2:$A859,"="&amp;$A7,Concentrado!$B$2:$B859, "=Baja California")</f>
        <v>64.293999999999997</v>
      </c>
      <c r="AP7" s="9">
        <f>SUMIFS(Concentrado!AQ$2:AQ859,Concentrado!$A$2:$A859,"="&amp;$A7,Concentrado!$B$2:$B859, "=Baja California")</f>
        <v>13.654</v>
      </c>
      <c r="AQ7" s="9">
        <f>SUMIFS(Concentrado!AR$2:AR859,Concentrado!$A$2:$A859,"="&amp;$A7,Concentrado!$B$2:$B859, "=Baja California")</f>
        <v>3.7290000000000001</v>
      </c>
      <c r="AR7" s="9">
        <f>SUMIFS(Concentrado!AS$2:AS859,Concentrado!$A$2:$A859,"="&amp;$A7,Concentrado!$B$2:$B859, "=Baja California")</f>
        <v>8.7710000000000008</v>
      </c>
      <c r="AS7" s="9">
        <f>SUMIFS(Concentrado!AT$2:AT859,Concentrado!$A$2:$A859,"="&amp;$A7,Concentrado!$B$2:$B859, "=Baja California")</f>
        <v>13.726000000000001</v>
      </c>
      <c r="AT7" s="9">
        <f>SUMIFS(Concentrado!AU$2:AU859,Concentrado!$A$2:$A859,"="&amp;$A7,Concentrado!$B$2:$B859, "=Baja California")</f>
        <v>3.282</v>
      </c>
      <c r="AU7" s="9">
        <f>SUMIFS(Concentrado!AV$2:AV859,Concentrado!$A$2:$A859,"="&amp;$A7,Concentrado!$B$2:$B859, "=Baja California")</f>
        <v>8.5869999999999997</v>
      </c>
      <c r="AV7" s="9">
        <f>SUMIFS(Concentrado!AW$2:AW859,Concentrado!$A$2:$A859,"="&amp;$A7,Concentrado!$B$2:$B859, "=Baja California")</f>
        <v>536.60500000000002</v>
      </c>
      <c r="AW7" s="9">
        <f>SUMIFS(Concentrado!AX$2:AX859,Concentrado!$A$2:$A859,"="&amp;$A7,Concentrado!$B$2:$B859, "=Baja California")</f>
        <v>334.59699999999998</v>
      </c>
      <c r="AX7" s="9">
        <f>SUMIFS(Concentrado!AY$2:AY859,Concentrado!$A$2:$A859,"="&amp;$A7,Concentrado!$B$2:$B859, "=Baja California")</f>
        <v>437.36200000000002</v>
      </c>
      <c r="AY7" s="9">
        <f>SUMIFS(Concentrado!AZ$2:AZ859,Concentrado!$A$2:$A859,"="&amp;$A7,Concentrado!$B$2:$B859, "=Baja California")</f>
        <v>5.3659999999999997</v>
      </c>
      <c r="AZ7" s="9">
        <f>SUMIFS(Concentrado!BA$2:BA859,Concentrado!$A$2:$A859,"="&amp;$A7,Concentrado!$B$2:$B859, "=Baja California")</f>
        <v>3.3460000000000001</v>
      </c>
      <c r="BA7" s="9">
        <f>SUMIFS(Concentrado!BB$2:BB859,Concentrado!$A$2:$A859,"="&amp;$A7,Concentrado!$B$2:$B859, "=Baja California")</f>
        <v>4.3739999999999997</v>
      </c>
      <c r="BB7" s="9">
        <f>SUMIFS(Concentrado!BC$2:BC859,Concentrado!$A$2:$A859,"="&amp;$A7,Concentrado!$B$2:$B859, "=Baja California")</f>
        <v>20.253</v>
      </c>
      <c r="BC7" s="9">
        <f>SUMIFS(Concentrado!BD$2:BD859,Concentrado!$A$2:$A859,"="&amp;$A7,Concentrado!$B$2:$B859, "=Baja California")</f>
        <v>8.9640000000000004</v>
      </c>
      <c r="BD7" s="9">
        <f>SUMIFS(Concentrado!BE$2:BE859,Concentrado!$A$2:$A859,"="&amp;$A7,Concentrado!$B$2:$B859, "=Baja California")</f>
        <v>16.992000000000001</v>
      </c>
      <c r="BE7" s="9">
        <f>SUMIFS(Concentrado!BF$2:BF859,Concentrado!$A$2:$A859,"="&amp;$A7,Concentrado!$B$2:$B859, "=Baja California")</f>
        <v>18.628</v>
      </c>
      <c r="BF7" s="9">
        <f>SUMIFS(Concentrado!BG$2:BG859,Concentrado!$A$2:$A859,"="&amp;$A7,Concentrado!$B$2:$B859, "=Baja California")</f>
        <v>37.290999999999997</v>
      </c>
      <c r="BG7" s="9">
        <f>SUMIFS(Concentrado!BH$2:BH859,Concentrado!$A$2:$A859,"="&amp;$A7,Concentrado!$B$2:$B859, "=Baja California")</f>
        <v>10.068479218930097</v>
      </c>
    </row>
    <row r="8" spans="1:59" x14ac:dyDescent="0.25">
      <c r="A8" s="4">
        <v>2004</v>
      </c>
      <c r="B8" s="9">
        <f>SUMIFS(Concentrado!C$2:C859,Concentrado!$A$2:$A859,"="&amp;$A8,Concentrado!$B$2:$B859, "=Baja California")</f>
        <v>8.0839999999999996</v>
      </c>
      <c r="C8" s="9">
        <f>SUMIFS(Concentrado!D$2:D859,Concentrado!$A$2:$A859,"="&amp;$A8,Concentrado!$B$2:$B859, "=Baja California")</f>
        <v>3.0449999999999999</v>
      </c>
      <c r="D8" s="9">
        <f>SUMIFS(Concentrado!E$2:E859,Concentrado!$A$2:$A859,"="&amp;$A8,Concentrado!$B$2:$B859, "=Baja California")</f>
        <v>5.6029999999999998</v>
      </c>
      <c r="E8" s="9">
        <f>SUMIFS(Concentrado!F$2:F859,Concentrado!$A$2:$A859,"="&amp;$A8,Concentrado!$B$2:$B859, "=Baja California")</f>
        <v>12.157999999999999</v>
      </c>
      <c r="F8" s="9">
        <f>SUMIFS(Concentrado!G$2:G859,Concentrado!$A$2:$A859,"="&amp;$A8,Concentrado!$B$2:$B859, "=Baja California")</f>
        <v>17.792999999999999</v>
      </c>
      <c r="G8" s="9">
        <f>SUMIFS(Concentrado!H$2:H859,Concentrado!$A$2:$A859,"="&amp;$A8,Concentrado!$B$2:$B859, "=Baja California")</f>
        <v>4.218</v>
      </c>
      <c r="H8" s="9">
        <f>SUMIFS(Concentrado!I$2:I859,Concentrado!$A$2:$A859,"="&amp;$A8,Concentrado!$B$2:$B859, "=Baja California")</f>
        <v>2.972</v>
      </c>
      <c r="I8" s="9">
        <f>SUMIFS(Concentrado!J$2:J859,Concentrado!$A$2:$A859,"="&amp;$A8,Concentrado!$B$2:$B859, "=Baja California")</f>
        <v>3.6040000000000001</v>
      </c>
      <c r="J8" s="9">
        <f>SUMIFS(Concentrado!K$2:K859,Concentrado!$A$2:$A859,"="&amp;$A8,Concentrado!$B$2:$B859, "=Baja California")</f>
        <v>9.1379999999999999</v>
      </c>
      <c r="K8" s="9">
        <f>SUMIFS(Concentrado!L$2:L859,Concentrado!$A$2:$A859,"="&amp;$A8,Concentrado!$B$2:$B859, "=Baja California")</f>
        <v>4.5670000000000002</v>
      </c>
      <c r="L8" s="9">
        <f>SUMIFS(Concentrado!M$2:M859,Concentrado!$A$2:$A859,"="&amp;$A8,Concentrado!$B$2:$B859, "=Baja California")</f>
        <v>6.8879999999999999</v>
      </c>
      <c r="M8" s="9">
        <f>SUMIFS(Concentrado!N$2:N859,Concentrado!$A$2:$A859,"="&amp;$A8,Concentrado!$B$2:$B859, "=Baja California")</f>
        <v>41.777000000000001</v>
      </c>
      <c r="N8" s="9">
        <f>SUMIFS(Concentrado!O$2:O859,Concentrado!$A$2:$A859,"="&amp;$A8,Concentrado!$B$2:$B859, "=Baja California")</f>
        <v>107.476</v>
      </c>
      <c r="O8" s="9">
        <f>SUMIFS(Concentrado!P$2:P859,Concentrado!$A$2:$A859,"="&amp;$A8,Concentrado!$B$2:$B859, "=Baja California")</f>
        <v>28.055</v>
      </c>
      <c r="P8" s="9">
        <f>SUMIFS(Concentrado!Q$2:Q859,Concentrado!$A$2:$A859,"="&amp;$A8,Concentrado!$B$2:$B859, "=Baja California")</f>
        <v>68.378</v>
      </c>
      <c r="Q8" s="9">
        <f>SUMIFS(Concentrado!R$2:R859,Concentrado!$A$2:$A859,"="&amp;$A8,Concentrado!$B$2:$B859, "=Baja California")</f>
        <v>46.744</v>
      </c>
      <c r="R8" s="9">
        <f>SUMIFS(Concentrado!S$2:S859,Concentrado!$A$2:$A859,"="&amp;$A8,Concentrado!$B$2:$B859, "=Baja California")</f>
        <v>54.371000000000002</v>
      </c>
      <c r="S8" s="9">
        <f>SUMIFS(Concentrado!T$2:T859,Concentrado!$A$2:$A859,"="&amp;$A8,Concentrado!$B$2:$B859, "=Baja California")</f>
        <v>50.499000000000002</v>
      </c>
      <c r="T8" s="9">
        <f>SUMIFS(Concentrado!U$2:U859,Concentrado!$A$2:$A859,"="&amp;$A8,Concentrado!$B$2:$B859, "=Baja California")</f>
        <v>6.0449999999999999</v>
      </c>
      <c r="U8" s="9">
        <f>SUMIFS(Concentrado!V$2:V859,Concentrado!$A$2:$A859,"="&amp;$A8,Concentrado!$B$2:$B859, "=Baja California")</f>
        <v>9.9320000000000004</v>
      </c>
      <c r="V8" s="9">
        <f>SUMIFS(Concentrado!W$2:W859,Concentrado!$A$2:$A859,"="&amp;$A8,Concentrado!$B$2:$B859, "=Baja California")</f>
        <v>7.9580000000000002</v>
      </c>
      <c r="W8" s="9">
        <f>SUMIFS(Concentrado!X$2:X859,Concentrado!$A$2:$A859,"="&amp;$A8,Concentrado!$B$2:$B859, "=Baja California")</f>
        <v>28.257000000000001</v>
      </c>
      <c r="X8" s="9">
        <f>SUMIFS(Concentrado!Y$2:Y859,Concentrado!$A$2:$A859,"="&amp;$A8,Concentrado!$B$2:$B859, "=Baja California")</f>
        <v>2.9</v>
      </c>
      <c r="Y8" s="9">
        <f>SUMIFS(Concentrado!Z$2:Z859,Concentrado!$A$2:$A859,"="&amp;$A8,Concentrado!$B$2:$B859, "=Baja California")</f>
        <v>15.773999999999999</v>
      </c>
      <c r="Z8" s="9">
        <f>SUMIFS(Concentrado!AA$2:AA859,Concentrado!$A$2:$A859,"="&amp;$A8,Concentrado!$B$2:$B859, "=Baja California")</f>
        <v>72.891999999999996</v>
      </c>
      <c r="AA8" s="9">
        <f>SUMIFS(Concentrado!AB$2:AB859,Concentrado!$A$2:$A859,"="&amp;$A8,Concentrado!$B$2:$B859, "=Baja California")</f>
        <v>46.469000000000001</v>
      </c>
      <c r="AB8" s="9">
        <f>SUMIFS(Concentrado!AC$2:AC859,Concentrado!$A$2:$A859,"="&amp;$A8,Concentrado!$B$2:$B859, "=Baja California")</f>
        <v>59.884999999999998</v>
      </c>
      <c r="AC8" s="9">
        <f>SUMIFS(Concentrado!AD$2:AD859,Concentrado!$A$2:$A859,"="&amp;$A8,Concentrado!$B$2:$B859, "=Baja California")</f>
        <v>341.19600000000003</v>
      </c>
      <c r="AD8" s="9">
        <f>SUMIFS(Concentrado!AE$2:AE859,Concentrado!$A$2:$A859,"="&amp;$A8,Concentrado!$B$2:$B859, "=Baja California")</f>
        <v>267.28800000000001</v>
      </c>
      <c r="AE8" s="9">
        <f>SUMIFS(Concentrado!AF$2:AF859,Concentrado!$A$2:$A859,"="&amp;$A8,Concentrado!$B$2:$B859, "=Baja California")</f>
        <v>304.88299999999998</v>
      </c>
      <c r="AF8" s="9">
        <f>SUMIFS(Concentrado!AG$2:AG859,Concentrado!$A$2:$A859,"="&amp;$A8,Concentrado!$B$2:$B859, "=Baja California")</f>
        <v>6.8179999999999996</v>
      </c>
      <c r="AG8" s="9">
        <f>SUMIFS(Concentrado!AH$2:AH859,Concentrado!$A$2:$A859,"="&amp;$A8,Concentrado!$B$2:$B859, "=Baja California")</f>
        <v>6.6777360669939396</v>
      </c>
      <c r="AH8" s="9">
        <f>SUMIFS(Concentrado!AI$2:AI859,Concentrado!$A$2:$A859,"="&amp;$A8,Concentrado!$B$2:$B859, "=Baja California")</f>
        <v>1.30760465507257</v>
      </c>
      <c r="AI8" s="9">
        <f>SUMIFS(Concentrado!AJ$2:AJ859,Concentrado!$A$2:$A859,"="&amp;$A8,Concentrado!$B$2:$B859, "=Baja California")</f>
        <v>4.0388834323165703</v>
      </c>
      <c r="AJ8" s="9">
        <f>SUMIFS(Concentrado!AK$2:AK859,Concentrado!$A$2:$A859,"="&amp;$A8,Concentrado!$B$2:$B859, "=Baja California")</f>
        <v>6.8179999999999996</v>
      </c>
      <c r="AK8" s="9">
        <f>SUMIFS(Concentrado!AL$2:AL859,Concentrado!$A$2:$A859,"="&amp;$A8,Concentrado!$B$2:$B859, "=Baja California")</f>
        <v>0.87</v>
      </c>
      <c r="AL8" s="9">
        <f>SUMIFS(Concentrado!AM$2:AM859,Concentrado!$A$2:$A859,"="&amp;$A8,Concentrado!$B$2:$B859, "=Baja California")</f>
        <v>3.89</v>
      </c>
      <c r="AM8" s="9">
        <f>SUMIFS(Concentrado!AN$2:AN859,Concentrado!$A$2:$A859,"="&amp;$A8,Concentrado!$B$2:$B859, "=Baja California")</f>
        <v>81.608999999999995</v>
      </c>
      <c r="AN8" s="9">
        <f>SUMIFS(Concentrado!AO$2:AO859,Concentrado!$A$2:$A859,"="&amp;$A8,Concentrado!$B$2:$B859, "=Baja California")</f>
        <v>50.021000000000001</v>
      </c>
      <c r="AO8" s="9">
        <f>SUMIFS(Concentrado!AP$2:AP859,Concentrado!$A$2:$A859,"="&amp;$A8,Concentrado!$B$2:$B859, "=Baja California")</f>
        <v>66.093999999999994</v>
      </c>
      <c r="AP8" s="9">
        <f>SUMIFS(Concentrado!AQ$2:AQ859,Concentrado!$A$2:$A859,"="&amp;$A8,Concentrado!$B$2:$B859, "=Baja California")</f>
        <v>11.667999999999999</v>
      </c>
      <c r="AQ8" s="9">
        <f>SUMIFS(Concentrado!AR$2:AR859,Concentrado!$A$2:$A859,"="&amp;$A8,Concentrado!$B$2:$B859, "=Baja California")</f>
        <v>2.9</v>
      </c>
      <c r="AR8" s="9">
        <f>SUMIFS(Concentrado!AS$2:AS859,Concentrado!$A$2:$A859,"="&amp;$A8,Concentrado!$B$2:$B859, "=Baja California")</f>
        <v>7.3520000000000003</v>
      </c>
      <c r="AS8" s="9">
        <f>SUMIFS(Concentrado!AT$2:AT859,Concentrado!$A$2:$A859,"="&amp;$A8,Concentrado!$B$2:$B859, "=Baja California")</f>
        <v>16.378</v>
      </c>
      <c r="AT8" s="9">
        <f>SUMIFS(Concentrado!AU$2:AU859,Concentrado!$A$2:$A859,"="&amp;$A8,Concentrado!$B$2:$B859, "=Baja California")</f>
        <v>3.48</v>
      </c>
      <c r="AU8" s="9">
        <f>SUMIFS(Concentrado!AV$2:AV859,Concentrado!$A$2:$A859,"="&amp;$A8,Concentrado!$B$2:$B859, "=Baja California")</f>
        <v>10.028</v>
      </c>
      <c r="AV8" s="9">
        <f>SUMIFS(Concentrado!AW$2:AW859,Concentrado!$A$2:$A859,"="&amp;$A8,Concentrado!$B$2:$B859, "=Baja California")</f>
        <v>534.28700000000003</v>
      </c>
      <c r="AW8" s="9">
        <f>SUMIFS(Concentrado!AX$2:AX859,Concentrado!$A$2:$A859,"="&amp;$A8,Concentrado!$B$2:$B859, "=Baja California")</f>
        <v>349.13499999999999</v>
      </c>
      <c r="AX8" s="9">
        <f>SUMIFS(Concentrado!AY$2:AY859,Concentrado!$A$2:$A859,"="&amp;$A8,Concentrado!$B$2:$B859, "=Baja California")</f>
        <v>443.31799999999998</v>
      </c>
      <c r="AY8" s="9">
        <f>SUMIFS(Concentrado!AZ$2:AZ859,Concentrado!$A$2:$A859,"="&amp;$A8,Concentrado!$B$2:$B859, "=Baja California")</f>
        <v>5.343</v>
      </c>
      <c r="AZ8" s="9">
        <f>SUMIFS(Concentrado!BA$2:BA859,Concentrado!$A$2:$A859,"="&amp;$A8,Concentrado!$B$2:$B859, "=Baja California")</f>
        <v>3.4910000000000001</v>
      </c>
      <c r="BA8" s="9">
        <f>SUMIFS(Concentrado!BB$2:BB859,Concentrado!$A$2:$A859,"="&amp;$A8,Concentrado!$B$2:$B859, "=Baja California")</f>
        <v>4.4329999999999998</v>
      </c>
      <c r="BB8" s="9">
        <f>SUMIFS(Concentrado!BC$2:BC859,Concentrado!$A$2:$A859,"="&amp;$A8,Concentrado!$B$2:$B859, "=Baja California")</f>
        <v>22.876999999999999</v>
      </c>
      <c r="BC8" s="9">
        <f>SUMIFS(Concentrado!BD$2:BD859,Concentrado!$A$2:$A859,"="&amp;$A8,Concentrado!$B$2:$B859, "=Baja California")</f>
        <v>8.2889999999999997</v>
      </c>
      <c r="BD8" s="9">
        <f>SUMIFS(Concentrado!BE$2:BE859,Concentrado!$A$2:$A859,"="&amp;$A8,Concentrado!$B$2:$B859, "=Baja California")</f>
        <v>16.506</v>
      </c>
      <c r="BE8" s="9">
        <f>SUMIFS(Concentrado!BF$2:BF859,Concentrado!$A$2:$A859,"="&amp;$A8,Concentrado!$B$2:$B859, "=Baja California")</f>
        <v>18.239999999999998</v>
      </c>
      <c r="BF8" s="9">
        <f>SUMIFS(Concentrado!BG$2:BG859,Concentrado!$A$2:$A859,"="&amp;$A8,Concentrado!$B$2:$B859, "=Baja California")</f>
        <v>56.36</v>
      </c>
      <c r="BG8" s="9">
        <f>SUMIFS(Concentrado!BH$2:BH859,Concentrado!$A$2:$A859,"="&amp;$A8,Concentrado!$B$2:$B859, "=Baja California")</f>
        <v>10.213143872113678</v>
      </c>
    </row>
    <row r="9" spans="1:59" x14ac:dyDescent="0.25">
      <c r="A9" s="4">
        <v>2005</v>
      </c>
      <c r="B9" s="9">
        <f>SUMIFS(Concentrado!C$2:C859,Concentrado!$A$2:$A859,"="&amp;$A9,Concentrado!$B$2:$B859, "=Baja California")</f>
        <v>8.6340000000000003</v>
      </c>
      <c r="C9" s="9">
        <f>SUMIFS(Concentrado!D$2:D859,Concentrado!$A$2:$A859,"="&amp;$A9,Concentrado!$B$2:$B859, "=Baja California")</f>
        <v>2.61</v>
      </c>
      <c r="D9" s="9">
        <f>SUMIFS(Concentrado!E$2:E859,Concentrado!$A$2:$A859,"="&amp;$A9,Concentrado!$B$2:$B859, "=Baja California")</f>
        <v>5.665</v>
      </c>
      <c r="E9" s="9">
        <f>SUMIFS(Concentrado!F$2:F859,Concentrado!$A$2:$A859,"="&amp;$A9,Concentrado!$B$2:$B859, "=Baja California")</f>
        <v>12.721</v>
      </c>
      <c r="F9" s="9">
        <f>SUMIFS(Concentrado!G$2:G859,Concentrado!$A$2:$A859,"="&amp;$A9,Concentrado!$B$2:$B859, "=Baja California")</f>
        <v>18.009</v>
      </c>
      <c r="G9" s="9">
        <f>SUMIFS(Concentrado!H$2:H859,Concentrado!$A$2:$A859,"="&amp;$A9,Concentrado!$B$2:$B859, "=Baja California")</f>
        <v>4.0430000000000001</v>
      </c>
      <c r="H9" s="9">
        <f>SUMIFS(Concentrado!I$2:I859,Concentrado!$A$2:$A859,"="&amp;$A9,Concentrado!$B$2:$B859, "=Baja California")</f>
        <v>3.1030000000000002</v>
      </c>
      <c r="I9" s="9">
        <f>SUMIFS(Concentrado!J$2:J859,Concentrado!$A$2:$A859,"="&amp;$A9,Concentrado!$B$2:$B859, "=Baja California")</f>
        <v>3.58</v>
      </c>
      <c r="J9" s="9">
        <f>SUMIFS(Concentrado!K$2:K859,Concentrado!$A$2:$A859,"="&amp;$A9,Concentrado!$B$2:$B859, "=Baja California")</f>
        <v>11.374000000000001</v>
      </c>
      <c r="K9" s="9">
        <f>SUMIFS(Concentrado!L$2:L859,Concentrado!$A$2:$A859,"="&amp;$A9,Concentrado!$B$2:$B859, "=Baja California")</f>
        <v>4.1609999999999996</v>
      </c>
      <c r="L9" s="9">
        <f>SUMIFS(Concentrado!M$2:M859,Concentrado!$A$2:$A859,"="&amp;$A9,Concentrado!$B$2:$B859, "=Baja California")</f>
        <v>7.82</v>
      </c>
      <c r="M9" s="9">
        <f>SUMIFS(Concentrado!N$2:N859,Concentrado!$A$2:$A859,"="&amp;$A9,Concentrado!$B$2:$B859, "=Baja California")</f>
        <v>36.405000000000001</v>
      </c>
      <c r="N9" s="9">
        <f>SUMIFS(Concentrado!O$2:O859,Concentrado!$A$2:$A859,"="&amp;$A9,Concentrado!$B$2:$B859, "=Baja California")</f>
        <v>108.05800000000001</v>
      </c>
      <c r="O9" s="9">
        <f>SUMIFS(Concentrado!P$2:P859,Concentrado!$A$2:$A859,"="&amp;$A9,Concentrado!$B$2:$B859, "=Baja California")</f>
        <v>27.646999999999998</v>
      </c>
      <c r="P9" s="9">
        <f>SUMIFS(Concentrado!Q$2:Q859,Concentrado!$A$2:$A859,"="&amp;$A9,Concentrado!$B$2:$B859, "=Baja California")</f>
        <v>68.572000000000003</v>
      </c>
      <c r="Q9" s="9">
        <f>SUMIFS(Concentrado!R$2:R859,Concentrado!$A$2:$A859,"="&amp;$A9,Concentrado!$B$2:$B859, "=Baja California")</f>
        <v>50.706000000000003</v>
      </c>
      <c r="R9" s="9">
        <f>SUMIFS(Concentrado!S$2:S859,Concentrado!$A$2:$A859,"="&amp;$A9,Concentrado!$B$2:$B859, "=Baja California")</f>
        <v>52.826000000000001</v>
      </c>
      <c r="S9" s="9">
        <f>SUMIFS(Concentrado!T$2:T859,Concentrado!$A$2:$A859,"="&amp;$A9,Concentrado!$B$2:$B859, "=Baja California")</f>
        <v>51.75</v>
      </c>
      <c r="T9" s="9">
        <f>SUMIFS(Concentrado!U$2:U859,Concentrado!$A$2:$A859,"="&amp;$A9,Concentrado!$B$2:$B859, "=Baja California")</f>
        <v>9.0449999999999999</v>
      </c>
      <c r="U9" s="9">
        <f>SUMIFS(Concentrado!V$2:V859,Concentrado!$A$2:$A859,"="&amp;$A9,Concentrado!$B$2:$B859, "=Baja California")</f>
        <v>8.7460000000000004</v>
      </c>
      <c r="V9" s="9">
        <f>SUMIFS(Concentrado!W$2:W859,Concentrado!$A$2:$A859,"="&amp;$A9,Concentrado!$B$2:$B859, "=Baja California")</f>
        <v>8.8970000000000002</v>
      </c>
      <c r="W9" s="9">
        <f>SUMIFS(Concentrado!X$2:X859,Concentrado!$A$2:$A859,"="&amp;$A9,Concentrado!$B$2:$B859, "=Baja California")</f>
        <v>25.763999999999999</v>
      </c>
      <c r="X9" s="9">
        <f>SUMIFS(Concentrado!Y$2:Y859,Concentrado!$A$2:$A859,"="&amp;$A9,Concentrado!$B$2:$B859, "=Baja California")</f>
        <v>2.3980000000000001</v>
      </c>
      <c r="Y9" s="9">
        <f>SUMIFS(Concentrado!Z$2:Z859,Concentrado!$A$2:$A859,"="&amp;$A9,Concentrado!$B$2:$B859, "=Baja California")</f>
        <v>14.284000000000001</v>
      </c>
      <c r="Z9" s="9">
        <f>SUMIFS(Concentrado!AA$2:AA859,Concentrado!$A$2:$A859,"="&amp;$A9,Concentrado!$B$2:$B859, "=Baja California")</f>
        <v>66.602000000000004</v>
      </c>
      <c r="AA9" s="9">
        <f>SUMIFS(Concentrado!AB$2:AB859,Concentrado!$A$2:$A859,"="&amp;$A9,Concentrado!$B$2:$B859, "=Baja California")</f>
        <v>45.279000000000003</v>
      </c>
      <c r="AB9" s="9">
        <f>SUMIFS(Concentrado!AC$2:AC859,Concentrado!$A$2:$A859,"="&amp;$A9,Concentrado!$B$2:$B859, "=Baja California")</f>
        <v>56.094999999999999</v>
      </c>
      <c r="AC9" s="9">
        <f>SUMIFS(Concentrado!AD$2:AD859,Concentrado!$A$2:$A859,"="&amp;$A9,Concentrado!$B$2:$B859, "=Baja California")</f>
        <v>339.65899999999999</v>
      </c>
      <c r="AD9" s="9">
        <f>SUMIFS(Concentrado!AE$2:AE859,Concentrado!$A$2:$A859,"="&amp;$A9,Concentrado!$B$2:$B859, "=Baja California")</f>
        <v>268.149</v>
      </c>
      <c r="AE9" s="9">
        <f>SUMIFS(Concentrado!AF$2:AF859,Concentrado!$A$2:$A859,"="&amp;$A9,Concentrado!$B$2:$B859, "=Baja California")</f>
        <v>304.42</v>
      </c>
      <c r="AF9" s="9">
        <f>SUMIFS(Concentrado!AG$2:AG859,Concentrado!$A$2:$A859,"="&amp;$A9,Concentrado!$B$2:$B859, "=Baja California")</f>
        <v>6.1669999999999998</v>
      </c>
      <c r="AG9" s="9">
        <f>SUMIFS(Concentrado!AH$2:AH859,Concentrado!$A$2:$A859,"="&amp;$A9,Concentrado!$B$2:$B859, "=Baja California")</f>
        <v>4.9479405964389001</v>
      </c>
      <c r="AH9" s="9">
        <f>SUMIFS(Concentrado!AI$2:AI859,Concentrado!$A$2:$A859,"="&amp;$A9,Concentrado!$B$2:$B859, "=Baja California")</f>
        <v>1.27763571685402</v>
      </c>
      <c r="AI9" s="9">
        <f>SUMIFS(Concentrado!AJ$2:AJ859,Concentrado!$A$2:$A859,"="&amp;$A9,Concentrado!$B$2:$B859, "=Baja California")</f>
        <v>3.1424546521347598</v>
      </c>
      <c r="AJ9" s="9">
        <f>SUMIFS(Concentrado!AK$2:AK859,Concentrado!$A$2:$A859,"="&amp;$A9,Concentrado!$B$2:$B859, "=Baja California")</f>
        <v>6.4409999999999998</v>
      </c>
      <c r="AK9" s="9">
        <f>SUMIFS(Concentrado!AL$2:AL859,Concentrado!$A$2:$A859,"="&amp;$A9,Concentrado!$B$2:$B859, "=Baja California")</f>
        <v>0.77600000000000002</v>
      </c>
      <c r="AL9" s="9">
        <f>SUMIFS(Concentrado!AM$2:AM859,Concentrado!$A$2:$A859,"="&amp;$A9,Concentrado!$B$2:$B859, "=Baja California")</f>
        <v>3.649</v>
      </c>
      <c r="AM9" s="9">
        <f>SUMIFS(Concentrado!AN$2:AN859,Concentrado!$A$2:$A859,"="&amp;$A9,Concentrado!$B$2:$B859, "=Baja California")</f>
        <v>79.278999999999996</v>
      </c>
      <c r="AN9" s="9">
        <f>SUMIFS(Concentrado!AO$2:AO859,Concentrado!$A$2:$A859,"="&amp;$A9,Concentrado!$B$2:$B859, "=Baja California")</f>
        <v>48.453000000000003</v>
      </c>
      <c r="AO9" s="9">
        <f>SUMIFS(Concentrado!AP$2:AP859,Concentrado!$A$2:$A859,"="&amp;$A9,Concentrado!$B$2:$B859, "=Baja California")</f>
        <v>64.087999999999994</v>
      </c>
      <c r="AP9" s="9">
        <f>SUMIFS(Concentrado!AQ$2:AQ859,Concentrado!$A$2:$A859,"="&amp;$A9,Concentrado!$B$2:$B859, "=Baja California")</f>
        <v>12.676</v>
      </c>
      <c r="AQ9" s="9">
        <f>SUMIFS(Concentrado!AR$2:AR859,Concentrado!$A$2:$A859,"="&amp;$A9,Concentrado!$B$2:$B859, "=Baja California")</f>
        <v>3.95</v>
      </c>
      <c r="AR9" s="9">
        <f>SUMIFS(Concentrado!AS$2:AS859,Concentrado!$A$2:$A859,"="&amp;$A9,Concentrado!$B$2:$B859, "=Baja California")</f>
        <v>8.3759999999999994</v>
      </c>
      <c r="AS9" s="9">
        <f>SUMIFS(Concentrado!AT$2:AT859,Concentrado!$A$2:$A859,"="&amp;$A9,Concentrado!$B$2:$B859, "=Baja California")</f>
        <v>15.143000000000001</v>
      </c>
      <c r="AT9" s="9">
        <f>SUMIFS(Concentrado!AU$2:AU859,Concentrado!$A$2:$A859,"="&amp;$A9,Concentrado!$B$2:$B859, "=Baja California")</f>
        <v>3.3849999999999998</v>
      </c>
      <c r="AU9" s="9">
        <f>SUMIFS(Concentrado!AV$2:AV859,Concentrado!$A$2:$A859,"="&amp;$A9,Concentrado!$B$2:$B859, "=Baja California")</f>
        <v>9.3490000000000002</v>
      </c>
      <c r="AV9" s="9">
        <f>SUMIFS(Concentrado!AW$2:AW859,Concentrado!$A$2:$A859,"="&amp;$A9,Concentrado!$B$2:$B859, "=Baja California")</f>
        <v>531.51800000000003</v>
      </c>
      <c r="AW9" s="9">
        <f>SUMIFS(Concentrado!AX$2:AX859,Concentrado!$A$2:$A859,"="&amp;$A9,Concentrado!$B$2:$B859, "=Baja California")</f>
        <v>347.98700000000002</v>
      </c>
      <c r="AX9" s="9">
        <f>SUMIFS(Concentrado!AY$2:AY859,Concentrado!$A$2:$A859,"="&amp;$A9,Concentrado!$B$2:$B859, "=Baja California")</f>
        <v>441.21600000000001</v>
      </c>
      <c r="AY9" s="9">
        <f>SUMIFS(Concentrado!AZ$2:AZ859,Concentrado!$A$2:$A859,"="&amp;$A9,Concentrado!$B$2:$B859, "=Baja California")</f>
        <v>5.3150000000000004</v>
      </c>
      <c r="AZ9" s="9">
        <f>SUMIFS(Concentrado!BA$2:BA859,Concentrado!$A$2:$A859,"="&amp;$A9,Concentrado!$B$2:$B859, "=Baja California")</f>
        <v>3.48</v>
      </c>
      <c r="BA9" s="9">
        <f>SUMIFS(Concentrado!BB$2:BB859,Concentrado!$A$2:$A859,"="&amp;$A9,Concentrado!$B$2:$B859, "=Baja California")</f>
        <v>4.4119999999999999</v>
      </c>
      <c r="BB9" s="9">
        <f>SUMIFS(Concentrado!BC$2:BC859,Concentrado!$A$2:$A859,"="&amp;$A9,Concentrado!$B$2:$B859, "=Baja California")</f>
        <v>19.959</v>
      </c>
      <c r="BC9" s="9">
        <f>SUMIFS(Concentrado!BD$2:BD859,Concentrado!$A$2:$A859,"="&amp;$A9,Concentrado!$B$2:$B859, "=Baja California")</f>
        <v>4.3239999999999998</v>
      </c>
      <c r="BD9" s="9">
        <f>SUMIFS(Concentrado!BE$2:BE859,Concentrado!$A$2:$A859,"="&amp;$A9,Concentrado!$B$2:$B859, "=Baja California")</f>
        <v>15.901999999999999</v>
      </c>
      <c r="BE9" s="9">
        <f>SUMIFS(Concentrado!BF$2:BF859,Concentrado!$A$2:$A859,"="&amp;$A9,Concentrado!$B$2:$B859, "=Baja California")</f>
        <v>17.556999999999999</v>
      </c>
      <c r="BF9" s="9">
        <f>SUMIFS(Concentrado!BG$2:BG859,Concentrado!$A$2:$A859,"="&amp;$A9,Concentrado!$B$2:$B859, "=Baja California")</f>
        <v>48.052999999999997</v>
      </c>
      <c r="BG9" s="9">
        <f>SUMIFS(Concentrado!BH$2:BH859,Concentrado!$A$2:$A859,"="&amp;$A9,Concentrado!$B$2:$B859, "=Baja California")</f>
        <v>9.3874959240762674</v>
      </c>
    </row>
    <row r="10" spans="1:59" x14ac:dyDescent="0.25">
      <c r="A10" s="4">
        <v>2006</v>
      </c>
      <c r="B10" s="9">
        <f>SUMIFS(Concentrado!C$2:C859,Concentrado!$A$2:$A859,"="&amp;$A10,Concentrado!$B$2:$B859, "=Baja California")</f>
        <v>8.3179999999999996</v>
      </c>
      <c r="C10" s="9">
        <f>SUMIFS(Concentrado!D$2:D859,Concentrado!$A$2:$A859,"="&amp;$A10,Concentrado!$B$2:$B859, "=Baja California")</f>
        <v>2.4089999999999998</v>
      </c>
      <c r="D10" s="9">
        <f>SUMIFS(Concentrado!E$2:E859,Concentrado!$A$2:$A859,"="&amp;$A10,Concentrado!$B$2:$B859, "=Baja California")</f>
        <v>5.4009999999999998</v>
      </c>
      <c r="E10" s="9">
        <f>SUMIFS(Concentrado!F$2:F859,Concentrado!$A$2:$A859,"="&amp;$A10,Concentrado!$B$2:$B859, "=Baja California")</f>
        <v>11.183</v>
      </c>
      <c r="F10" s="9">
        <f>SUMIFS(Concentrado!G$2:G859,Concentrado!$A$2:$A859,"="&amp;$A10,Concentrado!$B$2:$B859, "=Baja California")</f>
        <v>17.809000000000001</v>
      </c>
      <c r="G10" s="9">
        <f>SUMIFS(Concentrado!H$2:H859,Concentrado!$A$2:$A859,"="&amp;$A10,Concentrado!$B$2:$B859, "=Baja California")</f>
        <v>3.7570000000000001</v>
      </c>
      <c r="H10" s="9">
        <f>SUMIFS(Concentrado!I$2:I859,Concentrado!$A$2:$A859,"="&amp;$A10,Concentrado!$B$2:$B859, "=Baja California")</f>
        <v>3.3039999999999998</v>
      </c>
      <c r="I10" s="9">
        <f>SUMIFS(Concentrado!J$2:J859,Concentrado!$A$2:$A859,"="&amp;$A10,Concentrado!$B$2:$B859, "=Baja California")</f>
        <v>3.5329999999999999</v>
      </c>
      <c r="J10" s="9">
        <f>SUMIFS(Concentrado!K$2:K859,Concentrado!$A$2:$A859,"="&amp;$A10,Concentrado!$B$2:$B859, "=Baja California")</f>
        <v>8.8550000000000004</v>
      </c>
      <c r="K10" s="9">
        <f>SUMIFS(Concentrado!L$2:L859,Concentrado!$A$2:$A859,"="&amp;$A10,Concentrado!$B$2:$B859, "=Baja California")</f>
        <v>4.4050000000000002</v>
      </c>
      <c r="L10" s="9">
        <f>SUMIFS(Concentrado!M$2:M859,Concentrado!$A$2:$A859,"="&amp;$A10,Concentrado!$B$2:$B859, "=Baja California")</f>
        <v>6.6580000000000004</v>
      </c>
      <c r="M10" s="9">
        <f>SUMIFS(Concentrado!N$2:N859,Concentrado!$A$2:$A859,"="&amp;$A10,Concentrado!$B$2:$B859, "=Baja California")</f>
        <v>33.777999999999999</v>
      </c>
      <c r="N10" s="9">
        <f>SUMIFS(Concentrado!O$2:O859,Concentrado!$A$2:$A859,"="&amp;$A10,Concentrado!$B$2:$B859, "=Baja California")</f>
        <v>103.03700000000001</v>
      </c>
      <c r="O10" s="9">
        <f>SUMIFS(Concentrado!P$2:P859,Concentrado!$A$2:$A859,"="&amp;$A10,Concentrado!$B$2:$B859, "=Baja California")</f>
        <v>25.535</v>
      </c>
      <c r="P10" s="9">
        <f>SUMIFS(Concentrado!Q$2:Q859,Concentrado!$A$2:$A859,"="&amp;$A10,Concentrado!$B$2:$B859, "=Baja California")</f>
        <v>64.784000000000006</v>
      </c>
      <c r="Q10" s="9">
        <f>SUMIFS(Concentrado!R$2:R859,Concentrado!$A$2:$A859,"="&amp;$A10,Concentrado!$B$2:$B859, "=Baja California")</f>
        <v>52.323</v>
      </c>
      <c r="R10" s="9">
        <f>SUMIFS(Concentrado!S$2:S859,Concentrado!$A$2:$A859,"="&amp;$A10,Concentrado!$B$2:$B859, "=Baja California")</f>
        <v>52.24</v>
      </c>
      <c r="S10" s="9">
        <f>SUMIFS(Concentrado!T$2:T859,Concentrado!$A$2:$A859,"="&amp;$A10,Concentrado!$B$2:$B859, "=Baja California")</f>
        <v>52.281999999999996</v>
      </c>
      <c r="T10" s="9">
        <f>SUMIFS(Concentrado!U$2:U859,Concentrado!$A$2:$A859,"="&amp;$A10,Concentrado!$B$2:$B859, "=Baja California")</f>
        <v>6.3730000000000002</v>
      </c>
      <c r="U10" s="9">
        <f>SUMIFS(Concentrado!V$2:V859,Concentrado!$A$2:$A859,"="&amp;$A10,Concentrado!$B$2:$B859, "=Baja California")</f>
        <v>8.3279999999999994</v>
      </c>
      <c r="V10" s="9">
        <f>SUMIFS(Concentrado!W$2:W859,Concentrado!$A$2:$A859,"="&amp;$A10,Concentrado!$B$2:$B859, "=Baja California")</f>
        <v>7.3380000000000001</v>
      </c>
      <c r="W10" s="9">
        <f>SUMIFS(Concentrado!X$2:X859,Concentrado!$A$2:$A859,"="&amp;$A10,Concentrado!$B$2:$B859, "=Baja California")</f>
        <v>26.564</v>
      </c>
      <c r="X10" s="9">
        <f>SUMIFS(Concentrado!Y$2:Y859,Concentrado!$A$2:$A859,"="&amp;$A10,Concentrado!$B$2:$B859, "=Baja California")</f>
        <v>2.6150000000000002</v>
      </c>
      <c r="Y10" s="9">
        <f>SUMIFS(Concentrado!Z$2:Z859,Concentrado!$A$2:$A859,"="&amp;$A10,Concentrado!$B$2:$B859, "=Baja California")</f>
        <v>14.744</v>
      </c>
      <c r="Z10" s="9">
        <f>SUMIFS(Concentrado!AA$2:AA859,Concentrado!$A$2:$A859,"="&amp;$A10,Concentrado!$B$2:$B859, "=Baja California")</f>
        <v>68.087000000000003</v>
      </c>
      <c r="AA10" s="9">
        <f>SUMIFS(Concentrado!AB$2:AB859,Concentrado!$A$2:$A859,"="&amp;$A10,Concentrado!$B$2:$B859, "=Baja California")</f>
        <v>42.948</v>
      </c>
      <c r="AB10" s="9">
        <f>SUMIFS(Concentrado!AC$2:AC859,Concentrado!$A$2:$A859,"="&amp;$A10,Concentrado!$B$2:$B859, "=Baja California")</f>
        <v>55.679000000000002</v>
      </c>
      <c r="AC10" s="9">
        <f>SUMIFS(Concentrado!AD$2:AD859,Concentrado!$A$2:$A859,"="&amp;$A10,Concentrado!$B$2:$B859, "=Baja California")</f>
        <v>329.16699999999997</v>
      </c>
      <c r="AD10" s="9">
        <f>SUMIFS(Concentrado!AE$2:AE859,Concentrado!$A$2:$A859,"="&amp;$A10,Concentrado!$B$2:$B859, "=Baja California")</f>
        <v>268.56299999999999</v>
      </c>
      <c r="AE10" s="9">
        <f>SUMIFS(Concentrado!AF$2:AF859,Concentrado!$A$2:$A859,"="&amp;$A10,Concentrado!$B$2:$B859, "=Baja California")</f>
        <v>299.28800000000001</v>
      </c>
      <c r="AF10" s="9">
        <f>SUMIFS(Concentrado!AG$2:AG859,Concentrado!$A$2:$A859,"="&amp;$A10,Concentrado!$B$2:$B859, "=Baja California")</f>
        <v>5.8360000000000003</v>
      </c>
      <c r="AG10" s="9">
        <f>SUMIFS(Concentrado!AH$2:AH859,Concentrado!$A$2:$A859,"="&amp;$A10,Concentrado!$B$2:$B859, "=Baja California")</f>
        <v>6.7813939416069804</v>
      </c>
      <c r="AH10" s="9">
        <f>SUMIFS(Concentrado!AI$2:AI859,Concentrado!$A$2:$A859,"="&amp;$A10,Concentrado!$B$2:$B859, "=Baja California")</f>
        <v>1.25344024581754</v>
      </c>
      <c r="AI10" s="9">
        <f>SUMIFS(Concentrado!AJ$2:AJ859,Concentrado!$A$2:$A859,"="&amp;$A10,Concentrado!$B$2:$B859, "=Baja California")</f>
        <v>4.0579904478433502</v>
      </c>
      <c r="AJ10" s="9">
        <f>SUMIFS(Concentrado!AK$2:AK859,Concentrado!$A$2:$A859,"="&amp;$A10,Concentrado!$B$2:$B859, "=Baja California")</f>
        <v>6.44</v>
      </c>
      <c r="AK10" s="9">
        <f>SUMIFS(Concentrado!AL$2:AL859,Concentrado!$A$2:$A859,"="&amp;$A10,Concentrado!$B$2:$B859, "=Baja California")</f>
        <v>0.89500000000000002</v>
      </c>
      <c r="AL10" s="9">
        <f>SUMIFS(Concentrado!AM$2:AM859,Concentrado!$A$2:$A859,"="&amp;$A10,Concentrado!$B$2:$B859, "=Baja California")</f>
        <v>3.7029999999999998</v>
      </c>
      <c r="AM10" s="9">
        <f>SUMIFS(Concentrado!AN$2:AN859,Concentrado!$A$2:$A859,"="&amp;$A10,Concentrado!$B$2:$B859, "=Baja California")</f>
        <v>79.022000000000006</v>
      </c>
      <c r="AN10" s="9">
        <f>SUMIFS(Concentrado!AO$2:AO859,Concentrado!$A$2:$A859,"="&amp;$A10,Concentrado!$B$2:$B859, "=Baja California")</f>
        <v>46.252000000000002</v>
      </c>
      <c r="AO10" s="9">
        <f>SUMIFS(Concentrado!AP$2:AP859,Concentrado!$A$2:$A859,"="&amp;$A10,Concentrado!$B$2:$B859, "=Baja California")</f>
        <v>62.847000000000001</v>
      </c>
      <c r="AP10" s="9">
        <f>SUMIFS(Concentrado!AQ$2:AQ859,Concentrado!$A$2:$A859,"="&amp;$A10,Concentrado!$B$2:$B859, "=Baja California")</f>
        <v>14.624000000000001</v>
      </c>
      <c r="AQ10" s="9">
        <f>SUMIFS(Concentrado!AR$2:AR859,Concentrado!$A$2:$A859,"="&amp;$A10,Concentrado!$B$2:$B859, "=Baja California")</f>
        <v>3.4409999999999998</v>
      </c>
      <c r="AR10" s="9">
        <f>SUMIFS(Concentrado!AS$2:AS859,Concentrado!$A$2:$A859,"="&amp;$A10,Concentrado!$B$2:$B859, "=Baja California")</f>
        <v>9.1039999999999992</v>
      </c>
      <c r="AS10" s="9">
        <f>SUMIFS(Concentrado!AT$2:AT859,Concentrado!$A$2:$A859,"="&amp;$A10,Concentrado!$B$2:$B859, "=Baja California")</f>
        <v>14.959</v>
      </c>
      <c r="AT10" s="9">
        <f>SUMIFS(Concentrado!AU$2:AU859,Concentrado!$A$2:$A859,"="&amp;$A10,Concentrado!$B$2:$B859, "=Baja California")</f>
        <v>3.5790000000000002</v>
      </c>
      <c r="AU10" s="9">
        <f>SUMIFS(Concentrado!AV$2:AV859,Concentrado!$A$2:$A859,"="&amp;$A10,Concentrado!$B$2:$B859, "=Baja California")</f>
        <v>9.3420000000000005</v>
      </c>
      <c r="AV10" s="9">
        <f>SUMIFS(Concentrado!AW$2:AW859,Concentrado!$A$2:$A859,"="&amp;$A10,Concentrado!$B$2:$B859, "=Baja California")</f>
        <v>517.06200000000001</v>
      </c>
      <c r="AW10" s="9">
        <f>SUMIFS(Concentrado!AX$2:AX859,Concentrado!$A$2:$A859,"="&amp;$A10,Concentrado!$B$2:$B859, "=Baja California")</f>
        <v>343.10199999999998</v>
      </c>
      <c r="AX10" s="9">
        <f>SUMIFS(Concentrado!AY$2:AY859,Concentrado!$A$2:$A859,"="&amp;$A10,Concentrado!$B$2:$B859, "=Baja California")</f>
        <v>431.30099999999999</v>
      </c>
      <c r="AY10" s="9">
        <f>SUMIFS(Concentrado!AZ$2:AZ859,Concentrado!$A$2:$A859,"="&amp;$A10,Concentrado!$B$2:$B859, "=Baja California")</f>
        <v>5.1710000000000003</v>
      </c>
      <c r="AZ10" s="9">
        <f>SUMIFS(Concentrado!BA$2:BA859,Concentrado!$A$2:$A859,"="&amp;$A10,Concentrado!$B$2:$B859, "=Baja California")</f>
        <v>3.431</v>
      </c>
      <c r="BA10" s="9">
        <f>SUMIFS(Concentrado!BB$2:BB859,Concentrado!$A$2:$A859,"="&amp;$A10,Concentrado!$B$2:$B859, "=Baja California")</f>
        <v>4.3129999999999997</v>
      </c>
      <c r="BB10" s="9">
        <f>SUMIFS(Concentrado!BC$2:BC859,Concentrado!$A$2:$A859,"="&amp;$A10,Concentrado!$B$2:$B859, "=Baja California")</f>
        <v>17.398</v>
      </c>
      <c r="BC10" s="9">
        <f>SUMIFS(Concentrado!BD$2:BD859,Concentrado!$A$2:$A859,"="&amp;$A10,Concentrado!$B$2:$B859, "=Baja California")</f>
        <v>5.0190000000000001</v>
      </c>
      <c r="BD10" s="9">
        <f>SUMIFS(Concentrado!BE$2:BE859,Concentrado!$A$2:$A859,"="&amp;$A10,Concentrado!$B$2:$B859, "=Baja California")</f>
        <v>15.209</v>
      </c>
      <c r="BE10" s="9">
        <f>SUMIFS(Concentrado!BF$2:BF859,Concentrado!$A$2:$A859,"="&amp;$A10,Concentrado!$B$2:$B859, "=Baja California")</f>
        <v>16.901</v>
      </c>
      <c r="BF10" s="9">
        <f>SUMIFS(Concentrado!BG$2:BG859,Concentrado!$A$2:$A859,"="&amp;$A10,Concentrado!$B$2:$B859, "=Baja California")</f>
        <v>39.585999999999999</v>
      </c>
      <c r="BG10" s="9">
        <f>SUMIFS(Concentrado!BH$2:BH859,Concentrado!$A$2:$A859,"="&amp;$A10,Concentrado!$B$2:$B859, "=Baja California")</f>
        <v>8.8981446421809931</v>
      </c>
    </row>
    <row r="11" spans="1:59" x14ac:dyDescent="0.25">
      <c r="A11" s="4">
        <v>2007</v>
      </c>
      <c r="B11" s="9">
        <f>SUMIFS(Concentrado!C$2:C859,Concentrado!$A$2:$A859,"="&amp;$A11,Concentrado!$B$2:$B859, "=Baja California")</f>
        <v>5.399</v>
      </c>
      <c r="C11" s="9">
        <f>SUMIFS(Concentrado!D$2:D859,Concentrado!$A$2:$A859,"="&amp;$A11,Concentrado!$B$2:$B859, "=Baja California")</f>
        <v>1.6819999999999999</v>
      </c>
      <c r="D11" s="9">
        <f>SUMIFS(Concentrado!E$2:E859,Concentrado!$A$2:$A859,"="&amp;$A11,Concentrado!$B$2:$B859, "=Baja California")</f>
        <v>3.5609999999999999</v>
      </c>
      <c r="E11" s="9">
        <f>SUMIFS(Concentrado!F$2:F859,Concentrado!$A$2:$A859,"="&amp;$A11,Concentrado!$B$2:$B859, "=Baja California")</f>
        <v>12.565</v>
      </c>
      <c r="F11" s="9">
        <f>SUMIFS(Concentrado!G$2:G859,Concentrado!$A$2:$A859,"="&amp;$A11,Concentrado!$B$2:$B859, "=Baja California")</f>
        <v>19.783000000000001</v>
      </c>
      <c r="G11" s="9">
        <f>SUMIFS(Concentrado!H$2:H859,Concentrado!$A$2:$A859,"="&amp;$A11,Concentrado!$B$2:$B859, "=Baja California")</f>
        <v>4.609</v>
      </c>
      <c r="H11" s="9">
        <f>SUMIFS(Concentrado!I$2:I859,Concentrado!$A$2:$A859,"="&amp;$A11,Concentrado!$B$2:$B859, "=Baja California")</f>
        <v>4.3739999999999997</v>
      </c>
      <c r="I11" s="9">
        <f>SUMIFS(Concentrado!J$2:J859,Concentrado!$A$2:$A859,"="&amp;$A11,Concentrado!$B$2:$B859, "=Baja California")</f>
        <v>4.4930000000000003</v>
      </c>
      <c r="J11" s="9">
        <f>SUMIFS(Concentrado!K$2:K859,Concentrado!$A$2:$A859,"="&amp;$A11,Concentrado!$B$2:$B859, "=Baja California")</f>
        <v>9.4809999999999999</v>
      </c>
      <c r="K11" s="9">
        <f>SUMIFS(Concentrado!L$2:L859,Concentrado!$A$2:$A859,"="&amp;$A11,Concentrado!$B$2:$B859, "=Baja California")</f>
        <v>5.3159999999999998</v>
      </c>
      <c r="L11" s="9">
        <f>SUMIFS(Concentrado!M$2:M859,Concentrado!$A$2:$A859,"="&amp;$A11,Concentrado!$B$2:$B859, "=Baja California")</f>
        <v>7.4210000000000003</v>
      </c>
      <c r="M11" s="9">
        <f>SUMIFS(Concentrado!N$2:N859,Concentrado!$A$2:$A859,"="&amp;$A11,Concentrado!$B$2:$B859, "=Baja California")</f>
        <v>38.843000000000004</v>
      </c>
      <c r="N11" s="9">
        <f>SUMIFS(Concentrado!O$2:O859,Concentrado!$A$2:$A859,"="&amp;$A11,Concentrado!$B$2:$B859, "=Baja California")</f>
        <v>98.429000000000002</v>
      </c>
      <c r="O11" s="9">
        <f>SUMIFS(Concentrado!P$2:P859,Concentrado!$A$2:$A859,"="&amp;$A11,Concentrado!$B$2:$B859, "=Baja California")</f>
        <v>22.678999999999998</v>
      </c>
      <c r="P11" s="9">
        <f>SUMIFS(Concentrado!Q$2:Q859,Concentrado!$A$2:$A859,"="&amp;$A11,Concentrado!$B$2:$B859, "=Baja California")</f>
        <v>60.968000000000004</v>
      </c>
      <c r="Q11" s="9">
        <f>SUMIFS(Concentrado!R$2:R859,Concentrado!$A$2:$A859,"="&amp;$A11,Concentrado!$B$2:$B859, "=Baja California")</f>
        <v>53.856000000000002</v>
      </c>
      <c r="R11" s="9">
        <f>SUMIFS(Concentrado!S$2:S859,Concentrado!$A$2:$A859,"="&amp;$A11,Concentrado!$B$2:$B859, "=Baja California")</f>
        <v>52.154000000000003</v>
      </c>
      <c r="S11" s="9">
        <f>SUMIFS(Concentrado!T$2:T859,Concentrado!$A$2:$A859,"="&amp;$A11,Concentrado!$B$2:$B859, "=Baja California")</f>
        <v>53.014000000000003</v>
      </c>
      <c r="T11" s="9">
        <f>SUMIFS(Concentrado!U$2:U859,Concentrado!$A$2:$A859,"="&amp;$A11,Concentrado!$B$2:$B859, "=Baja California")</f>
        <v>9.2170000000000005</v>
      </c>
      <c r="U11" s="9">
        <f>SUMIFS(Concentrado!V$2:V859,Concentrado!$A$2:$A859,"="&amp;$A11,Concentrado!$B$2:$B859, "=Baja California")</f>
        <v>10.766999999999999</v>
      </c>
      <c r="V11" s="9">
        <f>SUMIFS(Concentrado!W$2:W859,Concentrado!$A$2:$A859,"="&amp;$A11,Concentrado!$B$2:$B859, "=Baja California")</f>
        <v>9.984</v>
      </c>
      <c r="W11" s="9">
        <f>SUMIFS(Concentrado!X$2:X859,Concentrado!$A$2:$A859,"="&amp;$A11,Concentrado!$B$2:$B859, "=Baja California")</f>
        <v>21.398</v>
      </c>
      <c r="X11" s="9">
        <f>SUMIFS(Concentrado!Y$2:Y859,Concentrado!$A$2:$A859,"="&amp;$A11,Concentrado!$B$2:$B859, "=Baja California")</f>
        <v>1.75</v>
      </c>
      <c r="Y11" s="9">
        <f>SUMIFS(Concentrado!Z$2:Z859,Concentrado!$A$2:$A859,"="&amp;$A11,Concentrado!$B$2:$B859, "=Baja California")</f>
        <v>11.680999999999999</v>
      </c>
      <c r="Z11" s="9">
        <f>SUMIFS(Concentrado!AA$2:AA859,Concentrado!$A$2:$A859,"="&amp;$A11,Concentrado!$B$2:$B859, "=Baja California")</f>
        <v>65.837999999999994</v>
      </c>
      <c r="AA11" s="9">
        <f>SUMIFS(Concentrado!AB$2:AB859,Concentrado!$A$2:$A859,"="&amp;$A11,Concentrado!$B$2:$B859, "=Baja California")</f>
        <v>35.061</v>
      </c>
      <c r="AB11" s="9">
        <f>SUMIFS(Concentrado!AC$2:AC859,Concentrado!$A$2:$A859,"="&amp;$A11,Concentrado!$B$2:$B859, "=Baja California")</f>
        <v>50.652000000000001</v>
      </c>
      <c r="AC11" s="9">
        <f>SUMIFS(Concentrado!AD$2:AD859,Concentrado!$A$2:$A859,"="&amp;$A11,Concentrado!$B$2:$B859, "=Baja California")</f>
        <v>347.43</v>
      </c>
      <c r="AD11" s="9">
        <f>SUMIFS(Concentrado!AE$2:AE859,Concentrado!$A$2:$A859,"="&amp;$A11,Concentrado!$B$2:$B859, "=Baja California")</f>
        <v>271.27</v>
      </c>
      <c r="AE11" s="9">
        <f>SUMIFS(Concentrado!AF$2:AF859,Concentrado!$A$2:$A859,"="&amp;$A11,Concentrado!$B$2:$B859, "=Baja California")</f>
        <v>309.83300000000003</v>
      </c>
      <c r="AF11" s="9">
        <f>SUMIFS(Concentrado!AG$2:AG859,Concentrado!$A$2:$A859,"="&amp;$A11,Concentrado!$B$2:$B859, "=Baja California")</f>
        <v>6.9130000000000003</v>
      </c>
      <c r="AG11" s="9">
        <f>SUMIFS(Concentrado!AH$2:AH859,Concentrado!$A$2:$A859,"="&amp;$A11,Concentrado!$B$2:$B859, "=Baja California")</f>
        <v>5.99737143777556</v>
      </c>
      <c r="AH11" s="9">
        <f>SUMIFS(Concentrado!AI$2:AI859,Concentrado!$A$2:$A859,"="&amp;$A11,Concentrado!$B$2:$B859, "=Baja California")</f>
        <v>0.527989609164492</v>
      </c>
      <c r="AI11" s="9">
        <f>SUMIFS(Concentrado!AJ$2:AJ859,Concentrado!$A$2:$A859,"="&amp;$A11,Concentrado!$B$2:$B859, "=Baja California")</f>
        <v>3.2992354455964801</v>
      </c>
      <c r="AJ11" s="9">
        <f>SUMIFS(Concentrado!AK$2:AK859,Concentrado!$A$2:$A859,"="&amp;$A11,Concentrado!$B$2:$B859, "=Baja California")</f>
        <v>4.806</v>
      </c>
      <c r="AK11" s="9">
        <f>SUMIFS(Concentrado!AL$2:AL859,Concentrado!$A$2:$A859,"="&amp;$A11,Concentrado!$B$2:$B859, "=Baja California")</f>
        <v>0.74</v>
      </c>
      <c r="AL11" s="9">
        <f>SUMIFS(Concentrado!AM$2:AM859,Concentrado!$A$2:$A859,"="&amp;$A11,Concentrado!$B$2:$B859, "=Baja California")</f>
        <v>2.7949999999999999</v>
      </c>
      <c r="AM11" s="9">
        <f>SUMIFS(Concentrado!AN$2:AN859,Concentrado!$A$2:$A859,"="&amp;$A11,Concentrado!$B$2:$B859, "=Baja California")</f>
        <v>72.816999999999993</v>
      </c>
      <c r="AN11" s="9">
        <f>SUMIFS(Concentrado!AO$2:AO859,Concentrado!$A$2:$A859,"="&amp;$A11,Concentrado!$B$2:$B859, "=Baja California")</f>
        <v>44.616999999999997</v>
      </c>
      <c r="AO11" s="9">
        <f>SUMIFS(Concentrado!AP$2:AP859,Concentrado!$A$2:$A859,"="&amp;$A11,Concentrado!$B$2:$B859, "=Baja California")</f>
        <v>58.905000000000001</v>
      </c>
      <c r="AP11" s="9">
        <f>SUMIFS(Concentrado!AQ$2:AQ859,Concentrado!$A$2:$A859,"="&amp;$A11,Concentrado!$B$2:$B859, "=Baja California")</f>
        <v>9.6120000000000001</v>
      </c>
      <c r="AQ11" s="9">
        <f>SUMIFS(Concentrado!AR$2:AR859,Concentrado!$A$2:$A859,"="&amp;$A11,Concentrado!$B$2:$B859, "=Baja California")</f>
        <v>2.8940000000000001</v>
      </c>
      <c r="AR11" s="9">
        <f>SUMIFS(Concentrado!AS$2:AS859,Concentrado!$A$2:$A859,"="&amp;$A11,Concentrado!$B$2:$B859, "=Baja California")</f>
        <v>6.29</v>
      </c>
      <c r="AS11" s="9">
        <f>SUMIFS(Concentrado!AT$2:AT859,Concentrado!$A$2:$A859,"="&amp;$A11,Concentrado!$B$2:$B859, "=Baja California")</f>
        <v>14.353</v>
      </c>
      <c r="AT11" s="9">
        <f>SUMIFS(Concentrado!AU$2:AU859,Concentrado!$A$2:$A859,"="&amp;$A11,Concentrado!$B$2:$B859, "=Baja California")</f>
        <v>4.8449999999999998</v>
      </c>
      <c r="AU11" s="9">
        <f>SUMIFS(Concentrado!AV$2:AV859,Concentrado!$A$2:$A859,"="&amp;$A11,Concentrado!$B$2:$B859, "=Baja California")</f>
        <v>9.6509999999999998</v>
      </c>
      <c r="AV11" s="9">
        <f>SUMIFS(Concentrado!AW$2:AW859,Concentrado!$A$2:$A859,"="&amp;$A11,Concentrado!$B$2:$B859, "=Baja California")</f>
        <v>524.601</v>
      </c>
      <c r="AW11" s="9">
        <f>SUMIFS(Concentrado!AX$2:AX859,Concentrado!$A$2:$A859,"="&amp;$A11,Concentrado!$B$2:$B859, "=Baja California")</f>
        <v>342.87299999999999</v>
      </c>
      <c r="AX11" s="9">
        <f>SUMIFS(Concentrado!AY$2:AY859,Concentrado!$A$2:$A859,"="&amp;$A11,Concentrado!$B$2:$B859, "=Baja California")</f>
        <v>434.93099999999998</v>
      </c>
      <c r="AY11" s="9">
        <f>SUMIFS(Concentrado!AZ$2:AZ859,Concentrado!$A$2:$A859,"="&amp;$A11,Concentrado!$B$2:$B859, "=Baja California")</f>
        <v>5.2460000000000004</v>
      </c>
      <c r="AZ11" s="9">
        <f>SUMIFS(Concentrado!BA$2:BA859,Concentrado!$A$2:$A859,"="&amp;$A11,Concentrado!$B$2:$B859, "=Baja California")</f>
        <v>3.4289999999999998</v>
      </c>
      <c r="BA11" s="9">
        <f>SUMIFS(Concentrado!BB$2:BB859,Concentrado!$A$2:$A859,"="&amp;$A11,Concentrado!$B$2:$B859, "=Baja California")</f>
        <v>4.3490000000000002</v>
      </c>
      <c r="BB11" s="9">
        <f>SUMIFS(Concentrado!BC$2:BC859,Concentrado!$A$2:$A859,"="&amp;$A11,Concentrado!$B$2:$B859, "=Baja California")</f>
        <v>14.103</v>
      </c>
      <c r="BC11" s="9">
        <f>SUMIFS(Concentrado!BD$2:BD859,Concentrado!$A$2:$A859,"="&amp;$A11,Concentrado!$B$2:$B859, "=Baja California")</f>
        <v>4.0289999999999999</v>
      </c>
      <c r="BD11" s="9">
        <f>SUMIFS(Concentrado!BE$2:BE859,Concentrado!$A$2:$A859,"="&amp;$A11,Concentrado!$B$2:$B859, "=Baja California")</f>
        <v>14.537000000000001</v>
      </c>
      <c r="BE11" s="9">
        <f>SUMIFS(Concentrado!BF$2:BF859,Concentrado!$A$2:$A859,"="&amp;$A11,Concentrado!$B$2:$B859, "=Baja California")</f>
        <v>16.09</v>
      </c>
      <c r="BF11" s="9">
        <f>SUMIFS(Concentrado!BG$2:BG859,Concentrado!$A$2:$A859,"="&amp;$A11,Concentrado!$B$2:$B859, "=Baja California")</f>
        <v>37.859000000000002</v>
      </c>
      <c r="BG11" s="9">
        <f>SUMIFS(Concentrado!BH$2:BH859,Concentrado!$A$2:$A859,"="&amp;$A11,Concentrado!$B$2:$B859, "=Baja California")</f>
        <v>9.7917742213044221</v>
      </c>
    </row>
    <row r="12" spans="1:59" x14ac:dyDescent="0.25">
      <c r="A12" s="4">
        <v>2008</v>
      </c>
      <c r="B12" s="9">
        <f>SUMIFS(Concentrado!C$2:C859,Concentrado!$A$2:$A859,"="&amp;$A12,Concentrado!$B$2:$B859, "=Baja California")</f>
        <v>6.13</v>
      </c>
      <c r="C12" s="9">
        <f>SUMIFS(Concentrado!D$2:D859,Concentrado!$A$2:$A859,"="&amp;$A12,Concentrado!$B$2:$B859, "=Baja California")</f>
        <v>1.7110000000000001</v>
      </c>
      <c r="D12" s="9">
        <f>SUMIFS(Concentrado!E$2:E859,Concentrado!$A$2:$A859,"="&amp;$A12,Concentrado!$B$2:$B859, "=Baja California")</f>
        <v>3.9420000000000002</v>
      </c>
      <c r="E12" s="9">
        <f>SUMIFS(Concentrado!F$2:F859,Concentrado!$A$2:$A859,"="&amp;$A12,Concentrado!$B$2:$B859, "=Baja California")</f>
        <v>12.430999999999999</v>
      </c>
      <c r="F12" s="9">
        <f>SUMIFS(Concentrado!G$2:G859,Concentrado!$A$2:$A859,"="&amp;$A12,Concentrado!$B$2:$B859, "=Baja California")</f>
        <v>19.812000000000001</v>
      </c>
      <c r="G12" s="9">
        <f>SUMIFS(Concentrado!H$2:H859,Concentrado!$A$2:$A859,"="&amp;$A12,Concentrado!$B$2:$B859, "=Baja California")</f>
        <v>5.6139999999999999</v>
      </c>
      <c r="H12" s="9">
        <f>SUMIFS(Concentrado!I$2:I859,Concentrado!$A$2:$A859,"="&amp;$A12,Concentrado!$B$2:$B859, "=Baja California")</f>
        <v>4.8049999999999997</v>
      </c>
      <c r="I12" s="9">
        <f>SUMIFS(Concentrado!J$2:J859,Concentrado!$A$2:$A859,"="&amp;$A12,Concentrado!$B$2:$B859, "=Baja California")</f>
        <v>5.2130000000000001</v>
      </c>
      <c r="J12" s="9">
        <f>SUMIFS(Concentrado!K$2:K859,Concentrado!$A$2:$A859,"="&amp;$A12,Concentrado!$B$2:$B859, "=Baja California")</f>
        <v>8.84</v>
      </c>
      <c r="K12" s="9">
        <f>SUMIFS(Concentrado!L$2:L859,Concentrado!$A$2:$A859,"="&amp;$A12,Concentrado!$B$2:$B859, "=Baja California")</f>
        <v>4.476</v>
      </c>
      <c r="L12" s="9">
        <f>SUMIFS(Concentrado!M$2:M859,Concentrado!$A$2:$A859,"="&amp;$A12,Concentrado!$B$2:$B859, "=Baja California")</f>
        <v>6.6790000000000003</v>
      </c>
      <c r="M12" s="9">
        <f>SUMIFS(Concentrado!N$2:N859,Concentrado!$A$2:$A859,"="&amp;$A12,Concentrado!$B$2:$B859, "=Baja California")</f>
        <v>43.359000000000002</v>
      </c>
      <c r="N12" s="9">
        <f>SUMIFS(Concentrado!O$2:O859,Concentrado!$A$2:$A859,"="&amp;$A12,Concentrado!$B$2:$B859, "=Baja California")</f>
        <v>124.339</v>
      </c>
      <c r="O12" s="9">
        <f>SUMIFS(Concentrado!P$2:P859,Concentrado!$A$2:$A859,"="&amp;$A12,Concentrado!$B$2:$B859, "=Baja California")</f>
        <v>25.010999999999999</v>
      </c>
      <c r="P12" s="9">
        <f>SUMIFS(Concentrado!Q$2:Q859,Concentrado!$A$2:$A859,"="&amp;$A12,Concentrado!$B$2:$B859, "=Baja California")</f>
        <v>75.167000000000002</v>
      </c>
      <c r="Q12" s="9">
        <f>SUMIFS(Concentrado!R$2:R859,Concentrado!$A$2:$A859,"="&amp;$A12,Concentrado!$B$2:$B859, "=Baja California")</f>
        <v>53.039000000000001</v>
      </c>
      <c r="R12" s="9">
        <f>SUMIFS(Concentrado!S$2:S859,Concentrado!$A$2:$A859,"="&amp;$A12,Concentrado!$B$2:$B859, "=Baja California")</f>
        <v>50.415999999999997</v>
      </c>
      <c r="S12" s="9">
        <f>SUMIFS(Concentrado!T$2:T859,Concentrado!$A$2:$A859,"="&amp;$A12,Concentrado!$B$2:$B859, "=Baja California")</f>
        <v>51.741</v>
      </c>
      <c r="T12" s="9">
        <f>SUMIFS(Concentrado!U$2:U859,Concentrado!$A$2:$A859,"="&amp;$A12,Concentrado!$B$2:$B859, "=Baja California")</f>
        <v>8.0009999999999994</v>
      </c>
      <c r="U12" s="9">
        <f>SUMIFS(Concentrado!V$2:V859,Concentrado!$A$2:$A859,"="&amp;$A12,Concentrado!$B$2:$B859, "=Baja California")</f>
        <v>10.266999999999999</v>
      </c>
      <c r="V12" s="9">
        <f>SUMIFS(Concentrado!W$2:W859,Concentrado!$A$2:$A859,"="&amp;$A12,Concentrado!$B$2:$B859, "=Baja California")</f>
        <v>9.1229999999999993</v>
      </c>
      <c r="W12" s="9">
        <f>SUMIFS(Concentrado!X$2:X859,Concentrado!$A$2:$A859,"="&amp;$A12,Concentrado!$B$2:$B859, "=Baja California")</f>
        <v>59.814</v>
      </c>
      <c r="X12" s="9">
        <f>SUMIFS(Concentrado!Y$2:Y859,Concentrado!$A$2:$A859,"="&amp;$A12,Concentrado!$B$2:$B859, "=Baja California")</f>
        <v>5.0679999999999996</v>
      </c>
      <c r="Y12" s="9">
        <f>SUMIFS(Concentrado!Z$2:Z859,Concentrado!$A$2:$A859,"="&amp;$A12,Concentrado!$B$2:$B859, "=Baja California")</f>
        <v>32.713000000000001</v>
      </c>
      <c r="Z12" s="9">
        <f>SUMIFS(Concentrado!AA$2:AA859,Concentrado!$A$2:$A859,"="&amp;$A12,Concentrado!$B$2:$B859, "=Baja California")</f>
        <v>68.203000000000003</v>
      </c>
      <c r="AA12" s="9">
        <f>SUMIFS(Concentrado!AB$2:AB859,Concentrado!$A$2:$A859,"="&amp;$A12,Concentrado!$B$2:$B859, "=Baja California")</f>
        <v>42.847000000000001</v>
      </c>
      <c r="AB12" s="9">
        <f>SUMIFS(Concentrado!AC$2:AC859,Concentrado!$A$2:$A859,"="&amp;$A12,Concentrado!$B$2:$B859, "=Baja California")</f>
        <v>55.683</v>
      </c>
      <c r="AC12" s="9">
        <f>SUMIFS(Concentrado!AD$2:AD859,Concentrado!$A$2:$A859,"="&amp;$A12,Concentrado!$B$2:$B859, "=Baja California")</f>
        <v>363.661</v>
      </c>
      <c r="AD12" s="9">
        <f>SUMIFS(Concentrado!AE$2:AE859,Concentrado!$A$2:$A859,"="&amp;$A12,Concentrado!$B$2:$B859, "=Baja California")</f>
        <v>276.76100000000002</v>
      </c>
      <c r="AE12" s="9">
        <f>SUMIFS(Concentrado!AF$2:AF859,Concentrado!$A$2:$A859,"="&amp;$A12,Concentrado!$B$2:$B859, "=Baja California")</f>
        <v>320.77199999999999</v>
      </c>
      <c r="AF12" s="9">
        <f>SUMIFS(Concentrado!AG$2:AG859,Concentrado!$A$2:$A859,"="&amp;$A12,Concentrado!$B$2:$B859, "=Baja California")</f>
        <v>8.0009999999999994</v>
      </c>
      <c r="AG12" s="9">
        <f>SUMIFS(Concentrado!AH$2:AH859,Concentrado!$A$2:$A859,"="&amp;$A12,Concentrado!$B$2:$B859, "=Baja California")</f>
        <v>7.7465856081911699</v>
      </c>
      <c r="AH12" s="9">
        <f>SUMIFS(Concentrado!AI$2:AI859,Concentrado!$A$2:$A859,"="&amp;$A12,Concentrado!$B$2:$B859, "=Baja California")</f>
        <v>1.55663289926337</v>
      </c>
      <c r="AI12" s="9">
        <f>SUMIFS(Concentrado!AJ$2:AJ859,Concentrado!$A$2:$A859,"="&amp;$A12,Concentrado!$B$2:$B859, "=Baja California")</f>
        <v>4.6929088440853599</v>
      </c>
      <c r="AJ12" s="9">
        <f>SUMIFS(Concentrado!AK$2:AK859,Concentrado!$A$2:$A859,"="&amp;$A12,Concentrado!$B$2:$B859, "=Baja California")</f>
        <v>7.0979999999999999</v>
      </c>
      <c r="AK12" s="9">
        <f>SUMIFS(Concentrado!AL$2:AL859,Concentrado!$A$2:$A859,"="&amp;$A12,Concentrado!$B$2:$B859, "=Baja California")</f>
        <v>1.119</v>
      </c>
      <c r="AL12" s="9">
        <f>SUMIFS(Concentrado!AM$2:AM859,Concentrado!$A$2:$A859,"="&amp;$A12,Concentrado!$B$2:$B859, "=Baja California")</f>
        <v>4.1379999999999999</v>
      </c>
      <c r="AM12" s="9">
        <f>SUMIFS(Concentrado!AN$2:AN859,Concentrado!$A$2:$A859,"="&amp;$A12,Concentrado!$B$2:$B859, "=Baja California")</f>
        <v>70.266999999999996</v>
      </c>
      <c r="AN12" s="9">
        <f>SUMIFS(Concentrado!AO$2:AO859,Concentrado!$A$2:$A859,"="&amp;$A12,Concentrado!$B$2:$B859, "=Baja California")</f>
        <v>43.439</v>
      </c>
      <c r="AO12" s="9">
        <f>SUMIFS(Concentrado!AP$2:AP859,Concentrado!$A$2:$A859,"="&amp;$A12,Concentrado!$B$2:$B859, "=Baja California")</f>
        <v>57.116999999999997</v>
      </c>
      <c r="AP12" s="9">
        <f>SUMIFS(Concentrado!AQ$2:AQ859,Concentrado!$A$2:$A859,"="&amp;$A12,Concentrado!$B$2:$B859, "=Baja California")</f>
        <v>9.9369999999999994</v>
      </c>
      <c r="AQ12" s="9">
        <f>SUMIFS(Concentrado!AR$2:AR859,Concentrado!$A$2:$A859,"="&amp;$A12,Concentrado!$B$2:$B859, "=Baja California")</f>
        <v>3.883</v>
      </c>
      <c r="AR12" s="9">
        <f>SUMIFS(Concentrado!AS$2:AS859,Concentrado!$A$2:$A859,"="&amp;$A12,Concentrado!$B$2:$B859, "=Baja California")</f>
        <v>6.94</v>
      </c>
      <c r="AS12" s="9">
        <f>SUMIFS(Concentrado!AT$2:AT859,Concentrado!$A$2:$A859,"="&amp;$A12,Concentrado!$B$2:$B859, "=Baja California")</f>
        <v>14.518000000000001</v>
      </c>
      <c r="AT12" s="9">
        <f>SUMIFS(Concentrado!AU$2:AU859,Concentrado!$A$2:$A859,"="&amp;$A12,Concentrado!$B$2:$B859, "=Baja California")</f>
        <v>3.5539999999999998</v>
      </c>
      <c r="AU12" s="9">
        <f>SUMIFS(Concentrado!AV$2:AV859,Concentrado!$A$2:$A859,"="&amp;$A12,Concentrado!$B$2:$B859, "=Baja California")</f>
        <v>9.09</v>
      </c>
      <c r="AV12" s="9">
        <f>SUMIFS(Concentrado!AW$2:AW859,Concentrado!$A$2:$A859,"="&amp;$A12,Concentrado!$B$2:$B859, "=Baja California")</f>
        <v>563.62300000000005</v>
      </c>
      <c r="AW12" s="9">
        <f>SUMIFS(Concentrado!AX$2:AX859,Concentrado!$A$2:$A859,"="&amp;$A12,Concentrado!$B$2:$B859, "=Baja California")</f>
        <v>349.226</v>
      </c>
      <c r="AX12" s="9">
        <f>SUMIFS(Concentrado!AY$2:AY859,Concentrado!$A$2:$A859,"="&amp;$A12,Concentrado!$B$2:$B859, "=Baja California")</f>
        <v>457.846</v>
      </c>
      <c r="AY12" s="9">
        <f>SUMIFS(Concentrado!AZ$2:AZ859,Concentrado!$A$2:$A859,"="&amp;$A12,Concentrado!$B$2:$B859, "=Baja California")</f>
        <v>5.6360000000000001</v>
      </c>
      <c r="AZ12" s="9">
        <f>SUMIFS(Concentrado!BA$2:BA859,Concentrado!$A$2:$A859,"="&amp;$A12,Concentrado!$B$2:$B859, "=Baja California")</f>
        <v>3.492</v>
      </c>
      <c r="BA12" s="9">
        <f>SUMIFS(Concentrado!BB$2:BB859,Concentrado!$A$2:$A859,"="&amp;$A12,Concentrado!$B$2:$B859, "=Baja California")</f>
        <v>4.5780000000000003</v>
      </c>
      <c r="BB12" s="9">
        <f>SUMIFS(Concentrado!BC$2:BC859,Concentrado!$A$2:$A859,"="&amp;$A12,Concentrado!$B$2:$B859, "=Baja California")</f>
        <v>12.423</v>
      </c>
      <c r="BC12" s="9">
        <f>SUMIFS(Concentrado!BD$2:BD859,Concentrado!$A$2:$A859,"="&amp;$A12,Concentrado!$B$2:$B859, "=Baja California")</f>
        <v>3.0219999999999998</v>
      </c>
      <c r="BD12" s="9">
        <f>SUMIFS(Concentrado!BE$2:BE859,Concentrado!$A$2:$A859,"="&amp;$A12,Concentrado!$B$2:$B859, "=Baja California")</f>
        <v>13.871</v>
      </c>
      <c r="BE12" s="9">
        <f>SUMIFS(Concentrado!BF$2:BF859,Concentrado!$A$2:$A859,"="&amp;$A12,Concentrado!$B$2:$B859, "=Baja California")</f>
        <v>15.317</v>
      </c>
      <c r="BF12" s="9">
        <f>SUMIFS(Concentrado!BG$2:BG859,Concentrado!$A$2:$A859,"="&amp;$A12,Concentrado!$B$2:$B859, "=Baja California")</f>
        <v>41.212000000000003</v>
      </c>
      <c r="BG12" s="9">
        <f>SUMIFS(Concentrado!BH$2:BH859,Concentrado!$A$2:$A859,"="&amp;$A12,Concentrado!$B$2:$B859, "=Baja California")</f>
        <v>8.8433271515900831</v>
      </c>
    </row>
    <row r="13" spans="1:59" x14ac:dyDescent="0.25">
      <c r="A13" s="4">
        <v>2009</v>
      </c>
      <c r="B13" s="9">
        <f>SUMIFS(Concentrado!C$2:C859,Concentrado!$A$2:$A859,"="&amp;$A13,Concentrado!$B$2:$B859, "=Baja California")</f>
        <v>8.7810000000000006</v>
      </c>
      <c r="C13" s="9">
        <f>SUMIFS(Concentrado!D$2:D859,Concentrado!$A$2:$A859,"="&amp;$A13,Concentrado!$B$2:$B859, "=Baja California")</f>
        <v>2.5129999999999999</v>
      </c>
      <c r="D13" s="9">
        <f>SUMIFS(Concentrado!E$2:E859,Concentrado!$A$2:$A859,"="&amp;$A13,Concentrado!$B$2:$B859, "=Baja California")</f>
        <v>5.6779999999999999</v>
      </c>
      <c r="E13" s="9">
        <f>SUMIFS(Concentrado!F$2:F859,Concentrado!$A$2:$A859,"="&amp;$A13,Concentrado!$B$2:$B859, "=Baja California")</f>
        <v>13.311</v>
      </c>
      <c r="F13" s="9">
        <f>SUMIFS(Concentrado!G$2:G859,Concentrado!$A$2:$A859,"="&amp;$A13,Concentrado!$B$2:$B859, "=Baja California")</f>
        <v>20.216999999999999</v>
      </c>
      <c r="G13" s="9">
        <f>SUMIFS(Concentrado!H$2:H859,Concentrado!$A$2:$A859,"="&amp;$A13,Concentrado!$B$2:$B859, "=Baja California")</f>
        <v>4.6120000000000001</v>
      </c>
      <c r="H13" s="9">
        <f>SUMIFS(Concentrado!I$2:I859,Concentrado!$A$2:$A859,"="&amp;$A13,Concentrado!$B$2:$B859, "=Baja California")</f>
        <v>2.7709999999999999</v>
      </c>
      <c r="I13" s="9">
        <f>SUMIFS(Concentrado!J$2:J859,Concentrado!$A$2:$A859,"="&amp;$A13,Concentrado!$B$2:$B859, "=Baja California")</f>
        <v>3.7</v>
      </c>
      <c r="J13" s="9">
        <f>SUMIFS(Concentrado!K$2:K859,Concentrado!$A$2:$A859,"="&amp;$A13,Concentrado!$B$2:$B859, "=Baja California")</f>
        <v>11.055999999999999</v>
      </c>
      <c r="K13" s="9">
        <f>SUMIFS(Concentrado!L$2:L859,Concentrado!$A$2:$A859,"="&amp;$A13,Concentrado!$B$2:$B859, "=Baja California")</f>
        <v>5.0259999999999998</v>
      </c>
      <c r="L13" s="9">
        <f>SUMIFS(Concentrado!M$2:M859,Concentrado!$A$2:$A859,"="&amp;$A13,Concentrado!$B$2:$B859, "=Baja California")</f>
        <v>8.07</v>
      </c>
      <c r="M13" s="9">
        <f>SUMIFS(Concentrado!N$2:N859,Concentrado!$A$2:$A859,"="&amp;$A13,Concentrado!$B$2:$B859, "=Baja California")</f>
        <v>34.606000000000002</v>
      </c>
      <c r="N13" s="9">
        <f>SUMIFS(Concentrado!O$2:O859,Concentrado!$A$2:$A859,"="&amp;$A13,Concentrado!$B$2:$B859, "=Baja California")</f>
        <v>159.77000000000001</v>
      </c>
      <c r="O13" s="9">
        <f>SUMIFS(Concentrado!P$2:P859,Concentrado!$A$2:$A859,"="&amp;$A13,Concentrado!$B$2:$B859, "=Baja California")</f>
        <v>31.571999999999999</v>
      </c>
      <c r="P13" s="9">
        <f>SUMIFS(Concentrado!Q$2:Q859,Concentrado!$A$2:$A859,"="&amp;$A13,Concentrado!$B$2:$B859, "=Baja California")</f>
        <v>96.366</v>
      </c>
      <c r="Q13" s="9">
        <f>SUMIFS(Concentrado!R$2:R859,Concentrado!$A$2:$A859,"="&amp;$A13,Concentrado!$B$2:$B859, "=Baja California")</f>
        <v>54.835999999999999</v>
      </c>
      <c r="R13" s="9">
        <f>SUMIFS(Concentrado!S$2:S859,Concentrado!$A$2:$A859,"="&amp;$A13,Concentrado!$B$2:$B859, "=Baja California")</f>
        <v>52.125999999999998</v>
      </c>
      <c r="S13" s="9">
        <f>SUMIFS(Concentrado!T$2:T859,Concentrado!$A$2:$A859,"="&amp;$A13,Concentrado!$B$2:$B859, "=Baja California")</f>
        <v>53.494</v>
      </c>
      <c r="T13" s="9">
        <f>SUMIFS(Concentrado!U$2:U859,Concentrado!$A$2:$A859,"="&amp;$A13,Concentrado!$B$2:$B859, "=Baja California")</f>
        <v>10.55</v>
      </c>
      <c r="U13" s="9">
        <f>SUMIFS(Concentrado!V$2:V859,Concentrado!$A$2:$A859,"="&amp;$A13,Concentrado!$B$2:$B859, "=Baja California")</f>
        <v>12.821999999999999</v>
      </c>
      <c r="V13" s="9">
        <f>SUMIFS(Concentrado!W$2:W859,Concentrado!$A$2:$A859,"="&amp;$A13,Concentrado!$B$2:$B859, "=Baja California")</f>
        <v>11.675000000000001</v>
      </c>
      <c r="W13" s="9">
        <f>SUMIFS(Concentrado!X$2:X859,Concentrado!$A$2:$A859,"="&amp;$A13,Concentrado!$B$2:$B859, "=Baja California")</f>
        <v>84.781000000000006</v>
      </c>
      <c r="X13" s="9">
        <f>SUMIFS(Concentrado!Y$2:Y859,Concentrado!$A$2:$A859,"="&amp;$A13,Concentrado!$B$2:$B859, "=Baja California")</f>
        <v>9.923</v>
      </c>
      <c r="Y13" s="9">
        <f>SUMIFS(Concentrado!Z$2:Z859,Concentrado!$A$2:$A859,"="&amp;$A13,Concentrado!$B$2:$B859, "=Baja California")</f>
        <v>47.783999999999999</v>
      </c>
      <c r="Z13" s="9">
        <f>SUMIFS(Concentrado!AA$2:AA859,Concentrado!$A$2:$A859,"="&amp;$A13,Concentrado!$B$2:$B859, "=Baja California")</f>
        <v>69.302999999999997</v>
      </c>
      <c r="AA13" s="9">
        <f>SUMIFS(Concentrado!AB$2:AB859,Concentrado!$A$2:$A859,"="&amp;$A13,Concentrado!$B$2:$B859, "=Baja California")</f>
        <v>41.622999999999998</v>
      </c>
      <c r="AB13" s="9">
        <f>SUMIFS(Concentrado!AC$2:AC859,Concentrado!$A$2:$A859,"="&amp;$A13,Concentrado!$B$2:$B859, "=Baja California")</f>
        <v>55.6</v>
      </c>
      <c r="AC13" s="9">
        <f>SUMIFS(Concentrado!AD$2:AD859,Concentrado!$A$2:$A859,"="&amp;$A13,Concentrado!$B$2:$B859, "=Baja California")</f>
        <v>365.09</v>
      </c>
      <c r="AD13" s="9">
        <f>SUMIFS(Concentrado!AE$2:AE859,Concentrado!$A$2:$A859,"="&amp;$A13,Concentrado!$B$2:$B859, "=Baja California")</f>
        <v>284.08199999999999</v>
      </c>
      <c r="AE13" s="9">
        <f>SUMIFS(Concentrado!AF$2:AF859,Concentrado!$A$2:$A859,"="&amp;$A13,Concentrado!$B$2:$B859, "=Baja California")</f>
        <v>325.017</v>
      </c>
      <c r="AF13" s="9">
        <f>SUMIFS(Concentrado!AG$2:AG859,Concentrado!$A$2:$A859,"="&amp;$A13,Concentrado!$B$2:$B859, "=Baja California")</f>
        <v>6.5069999999999997</v>
      </c>
      <c r="AG13" s="9">
        <f>SUMIFS(Concentrado!AH$2:AH859,Concentrado!$A$2:$A859,"="&amp;$A13,Concentrado!$B$2:$B859, "=Baja California")</f>
        <v>4.2950501199310196</v>
      </c>
      <c r="AH13" s="9">
        <f>SUMIFS(Concentrado!AI$2:AI859,Concentrado!$A$2:$A859,"="&amp;$A13,Concentrado!$B$2:$B859, "=Baja California")</f>
        <v>0.51026048797911305</v>
      </c>
      <c r="AI13" s="9">
        <f>SUMIFS(Concentrado!AJ$2:AJ859,Concentrado!$A$2:$A859,"="&amp;$A13,Concentrado!$B$2:$B859, "=Baja California")</f>
        <v>2.4302701035714098</v>
      </c>
      <c r="AJ13" s="9">
        <f>SUMIFS(Concentrado!AK$2:AK859,Concentrado!$A$2:$A859,"="&amp;$A13,Concentrado!$B$2:$B859, "=Baja California")</f>
        <v>5.3070000000000004</v>
      </c>
      <c r="AK13" s="9">
        <f>SUMIFS(Concentrado!AL$2:AL859,Concentrado!$A$2:$A859,"="&amp;$A13,Concentrado!$B$2:$B859, "=Baja California")</f>
        <v>0.45100000000000001</v>
      </c>
      <c r="AL13" s="9">
        <f>SUMIFS(Concentrado!AM$2:AM859,Concentrado!$A$2:$A859,"="&amp;$A13,Concentrado!$B$2:$B859, "=Baja California")</f>
        <v>2.903</v>
      </c>
      <c r="AM13" s="9">
        <f>SUMIFS(Concentrado!AN$2:AN859,Concentrado!$A$2:$A859,"="&amp;$A13,Concentrado!$B$2:$B859, "=Baja California")</f>
        <v>73.915000000000006</v>
      </c>
      <c r="AN13" s="9">
        <f>SUMIFS(Concentrado!AO$2:AO859,Concentrado!$A$2:$A859,"="&amp;$A13,Concentrado!$B$2:$B859, "=Baja California")</f>
        <v>43.427</v>
      </c>
      <c r="AO13" s="9">
        <f>SUMIFS(Concentrado!AP$2:AP859,Concentrado!$A$2:$A859,"="&amp;$A13,Concentrado!$B$2:$B859, "=Baja California")</f>
        <v>58.820999999999998</v>
      </c>
      <c r="AP13" s="9">
        <f>SUMIFS(Concentrado!AQ$2:AQ859,Concentrado!$A$2:$A859,"="&amp;$A13,Concentrado!$B$2:$B859, "=Baja California")</f>
        <v>9.7289999999999992</v>
      </c>
      <c r="AQ13" s="9">
        <f>SUMIFS(Concentrado!AR$2:AR859,Concentrado!$A$2:$A859,"="&amp;$A13,Concentrado!$B$2:$B859, "=Baja California")</f>
        <v>2.706</v>
      </c>
      <c r="AR13" s="9">
        <f>SUMIFS(Concentrado!AS$2:AS859,Concentrado!$A$2:$A859,"="&amp;$A13,Concentrado!$B$2:$B859, "=Baja California")</f>
        <v>6.2519999999999998</v>
      </c>
      <c r="AS13" s="9">
        <f>SUMIFS(Concentrado!AT$2:AT859,Concentrado!$A$2:$A859,"="&amp;$A13,Concentrado!$B$2:$B859, "=Baja California")</f>
        <v>13.835000000000001</v>
      </c>
      <c r="AT13" s="9">
        <f>SUMIFS(Concentrado!AU$2:AU859,Concentrado!$A$2:$A859,"="&amp;$A13,Concentrado!$B$2:$B859, "=Baja California")</f>
        <v>3.6080000000000001</v>
      </c>
      <c r="AU13" s="9">
        <f>SUMIFS(Concentrado!AV$2:AV859,Concentrado!$A$2:$A859,"="&amp;$A13,Concentrado!$B$2:$B859, "=Baja California")</f>
        <v>8.7720000000000002</v>
      </c>
      <c r="AV13" s="9">
        <f>SUMIFS(Concentrado!AW$2:AW859,Concentrado!$A$2:$A859,"="&amp;$A13,Concentrado!$B$2:$B859, "=Baja California")</f>
        <v>605.09299999999996</v>
      </c>
      <c r="AW13" s="9">
        <f>SUMIFS(Concentrado!AX$2:AX859,Concentrado!$A$2:$A859,"="&amp;$A13,Concentrado!$B$2:$B859, "=Baja California")</f>
        <v>363.78399999999999</v>
      </c>
      <c r="AX13" s="9">
        <f>SUMIFS(Concentrado!AY$2:AY859,Concentrado!$A$2:$A859,"="&amp;$A13,Concentrado!$B$2:$B859, "=Baja California")</f>
        <v>485.88299999999998</v>
      </c>
      <c r="AY13" s="9">
        <f>SUMIFS(Concentrado!AZ$2:AZ859,Concentrado!$A$2:$A859,"="&amp;$A13,Concentrado!$B$2:$B859, "=Baja California")</f>
        <v>6.0510000000000002</v>
      </c>
      <c r="AZ13" s="9">
        <f>SUMIFS(Concentrado!BA$2:BA859,Concentrado!$A$2:$A859,"="&amp;$A13,Concentrado!$B$2:$B859, "=Baja California")</f>
        <v>3.6379999999999999</v>
      </c>
      <c r="BA13" s="9">
        <f>SUMIFS(Concentrado!BB$2:BB859,Concentrado!$A$2:$A859,"="&amp;$A13,Concentrado!$B$2:$B859, "=Baja California")</f>
        <v>4.859</v>
      </c>
      <c r="BB13" s="9">
        <f>SUMIFS(Concentrado!BC$2:BC859,Concentrado!$A$2:$A859,"="&amp;$A13,Concentrado!$B$2:$B859, "=Baja California")</f>
        <v>11.05</v>
      </c>
      <c r="BC13" s="9">
        <f>SUMIFS(Concentrado!BD$2:BD859,Concentrado!$A$2:$A859,"="&amp;$A13,Concentrado!$B$2:$B859, "=Baja California")</f>
        <v>4.0179999999999998</v>
      </c>
      <c r="BD13" s="9">
        <f>SUMIFS(Concentrado!BE$2:BE859,Concentrado!$A$2:$A859,"="&amp;$A13,Concentrado!$B$2:$B859, "=Baja California")</f>
        <v>13.236000000000001</v>
      </c>
      <c r="BE13" s="9">
        <f>SUMIFS(Concentrado!BF$2:BF859,Concentrado!$A$2:$A859,"="&amp;$A13,Concentrado!$B$2:$B859, "=Baja California")</f>
        <v>14.355</v>
      </c>
      <c r="BF13" s="9">
        <f>SUMIFS(Concentrado!BG$2:BG859,Concentrado!$A$2:$A859,"="&amp;$A13,Concentrado!$B$2:$B859, "=Baja California")</f>
        <v>51.514000000000003</v>
      </c>
      <c r="BG13" s="9">
        <f>SUMIFS(Concentrado!BH$2:BH859,Concentrado!$A$2:$A859,"="&amp;$A13,Concentrado!$B$2:$B859, "=Baja California")</f>
        <v>8.9805450143379648</v>
      </c>
    </row>
    <row r="14" spans="1:59" x14ac:dyDescent="0.25">
      <c r="A14" s="4">
        <v>2010</v>
      </c>
      <c r="B14" s="9">
        <f>SUMIFS(Concentrado!C$2:C859,Concentrado!$A$2:$A859,"="&amp;$A14,Concentrado!$B$2:$B859, "=Baja California")</f>
        <v>8.125</v>
      </c>
      <c r="C14" s="9">
        <f>SUMIFS(Concentrado!D$2:D859,Concentrado!$A$2:$A859,"="&amp;$A14,Concentrado!$B$2:$B859, "=Baja California")</f>
        <v>3.0979999999999999</v>
      </c>
      <c r="D14" s="9">
        <f>SUMIFS(Concentrado!E$2:E859,Concentrado!$A$2:$A859,"="&amp;$A14,Concentrado!$B$2:$B859, "=Baja California")</f>
        <v>5.6349999999999998</v>
      </c>
      <c r="E14" s="9">
        <f>SUMIFS(Concentrado!F$2:F859,Concentrado!$A$2:$A859,"="&amp;$A14,Concentrado!$B$2:$B859, "=Baja California")</f>
        <v>13.66</v>
      </c>
      <c r="F14" s="9">
        <f>SUMIFS(Concentrado!G$2:G859,Concentrado!$A$2:$A859,"="&amp;$A14,Concentrado!$B$2:$B859, "=Baja California")</f>
        <v>19.88</v>
      </c>
      <c r="G14" s="9">
        <f>SUMIFS(Concentrado!H$2:H859,Concentrado!$A$2:$A859,"="&amp;$A14,Concentrado!$B$2:$B859, "=Baja California")</f>
        <v>4.59</v>
      </c>
      <c r="H14" s="9">
        <f>SUMIFS(Concentrado!I$2:I859,Concentrado!$A$2:$A859,"="&amp;$A14,Concentrado!$B$2:$B859, "=Baja California")</f>
        <v>3.6659999999999999</v>
      </c>
      <c r="I14" s="9">
        <f>SUMIFS(Concentrado!J$2:J859,Concentrado!$A$2:$A859,"="&amp;$A14,Concentrado!$B$2:$B859, "=Baja California")</f>
        <v>4.1319999999999997</v>
      </c>
      <c r="J14" s="9">
        <f>SUMIFS(Concentrado!K$2:K859,Concentrado!$A$2:$A859,"="&amp;$A14,Concentrado!$B$2:$B859, "=Baja California")</f>
        <v>9.7370000000000001</v>
      </c>
      <c r="K14" s="9">
        <f>SUMIFS(Concentrado!L$2:L859,Concentrado!$A$2:$A859,"="&amp;$A14,Concentrado!$B$2:$B859, "=Baja California")</f>
        <v>4.7409999999999997</v>
      </c>
      <c r="L14" s="9">
        <f>SUMIFS(Concentrado!M$2:M859,Concentrado!$A$2:$A859,"="&amp;$A14,Concentrado!$B$2:$B859, "=Baja California")</f>
        <v>7.2629999999999999</v>
      </c>
      <c r="M14" s="9">
        <f>SUMIFS(Concentrado!N$2:N859,Concentrado!$A$2:$A859,"="&amp;$A14,Concentrado!$B$2:$B859, "=Baja California")</f>
        <v>37.457999999999998</v>
      </c>
      <c r="N14" s="9">
        <f>SUMIFS(Concentrado!O$2:O859,Concentrado!$A$2:$A859,"="&amp;$A14,Concentrado!$B$2:$B859, "=Baja California")</f>
        <v>152.32400000000001</v>
      </c>
      <c r="O14" s="9">
        <f>SUMIFS(Concentrado!P$2:P859,Concentrado!$A$2:$A859,"="&amp;$A14,Concentrado!$B$2:$B859, "=Baja California")</f>
        <v>29.268000000000001</v>
      </c>
      <c r="P14" s="9">
        <f>SUMIFS(Concentrado!Q$2:Q859,Concentrado!$A$2:$A859,"="&amp;$A14,Concentrado!$B$2:$B859, "=Baja California")</f>
        <v>91.475999999999999</v>
      </c>
      <c r="Q14" s="9">
        <f>SUMIFS(Concentrado!R$2:R859,Concentrado!$A$2:$A859,"="&amp;$A14,Concentrado!$B$2:$B859, "=Baja California")</f>
        <v>56.686999999999998</v>
      </c>
      <c r="R14" s="9">
        <f>SUMIFS(Concentrado!S$2:S859,Concentrado!$A$2:$A859,"="&amp;$A14,Concentrado!$B$2:$B859, "=Baja California")</f>
        <v>55.375999999999998</v>
      </c>
      <c r="S14" s="9">
        <f>SUMIFS(Concentrado!T$2:T859,Concentrado!$A$2:$A859,"="&amp;$A14,Concentrado!$B$2:$B859, "=Baja California")</f>
        <v>56.037999999999997</v>
      </c>
      <c r="T14" s="9">
        <f>SUMIFS(Concentrado!U$2:U859,Concentrado!$A$2:$A859,"="&amp;$A14,Concentrado!$B$2:$B859, "=Baja California")</f>
        <v>8.8070000000000004</v>
      </c>
      <c r="U14" s="9">
        <f>SUMIFS(Concentrado!V$2:V859,Concentrado!$A$2:$A859,"="&amp;$A14,Concentrado!$B$2:$B859, "=Baja California")</f>
        <v>12.516999999999999</v>
      </c>
      <c r="V14" s="9">
        <f>SUMIFS(Concentrado!W$2:W859,Concentrado!$A$2:$A859,"="&amp;$A14,Concentrado!$B$2:$B859, "=Baja California")</f>
        <v>10.644</v>
      </c>
      <c r="W14" s="9">
        <f>SUMIFS(Concentrado!X$2:X859,Concentrado!$A$2:$A859,"="&amp;$A14,Concentrado!$B$2:$B859, "=Baja California")</f>
        <v>85.712999999999994</v>
      </c>
      <c r="X14" s="9">
        <f>SUMIFS(Concentrado!Y$2:Y859,Concentrado!$A$2:$A859,"="&amp;$A14,Concentrado!$B$2:$B859, "=Baja California")</f>
        <v>7.4589999999999996</v>
      </c>
      <c r="Y14" s="9">
        <f>SUMIFS(Concentrado!Z$2:Z859,Concentrado!$A$2:$A859,"="&amp;$A14,Concentrado!$B$2:$B859, "=Baja California")</f>
        <v>47.052999999999997</v>
      </c>
      <c r="Z14" s="9">
        <f>SUMIFS(Concentrado!AA$2:AA859,Concentrado!$A$2:$A859,"="&amp;$A14,Concentrado!$B$2:$B859, "=Baja California")</f>
        <v>71.138000000000005</v>
      </c>
      <c r="AA14" s="9">
        <f>SUMIFS(Concentrado!AB$2:AB859,Concentrado!$A$2:$A859,"="&amp;$A14,Concentrado!$B$2:$B859, "=Baja California")</f>
        <v>42.86</v>
      </c>
      <c r="AB14" s="9">
        <f>SUMIFS(Concentrado!AC$2:AC859,Concentrado!$A$2:$A859,"="&amp;$A14,Concentrado!$B$2:$B859, "=Baja California")</f>
        <v>57.134</v>
      </c>
      <c r="AC14" s="9">
        <f>SUMIFS(Concentrado!AD$2:AD859,Concentrado!$A$2:$A859,"="&amp;$A14,Concentrado!$B$2:$B859, "=Baja California")</f>
        <v>365.428</v>
      </c>
      <c r="AD14" s="9">
        <f>SUMIFS(Concentrado!AE$2:AE859,Concentrado!$A$2:$A859,"="&amp;$A14,Concentrado!$B$2:$B859, "=Baja California")</f>
        <v>292.55799999999999</v>
      </c>
      <c r="AE14" s="9">
        <f>SUMIFS(Concentrado!AF$2:AF859,Concentrado!$A$2:$A859,"="&amp;$A14,Concentrado!$B$2:$B859, "=Baja California")</f>
        <v>329.40300000000002</v>
      </c>
      <c r="AF14" s="9">
        <f>SUMIFS(Concentrado!AG$2:AG859,Concentrado!$A$2:$A859,"="&amp;$A14,Concentrado!$B$2:$B859, "=Baja California")</f>
        <v>7.3179999999999996</v>
      </c>
      <c r="AG14" s="9">
        <f>SUMIFS(Concentrado!AH$2:AH859,Concentrado!$A$2:$A859,"="&amp;$A14,Concentrado!$B$2:$B859, "=Baja California")</f>
        <v>3.8957876795714599</v>
      </c>
      <c r="AH14" s="9">
        <f>SUMIFS(Concentrado!AI$2:AI859,Concentrado!$A$2:$A859,"="&amp;$A14,Concentrado!$B$2:$B859, "=Baja California")</f>
        <v>1.17360462601412</v>
      </c>
      <c r="AI14" s="9">
        <f>SUMIFS(Concentrado!AJ$2:AJ859,Concentrado!$A$2:$A859,"="&amp;$A14,Concentrado!$B$2:$B859, "=Baja California")</f>
        <v>2.55669470508527</v>
      </c>
      <c r="AJ14" s="9">
        <f>SUMIFS(Concentrado!AK$2:AK859,Concentrado!$A$2:$A859,"="&amp;$A14,Concentrado!$B$2:$B859, "=Baja California")</f>
        <v>5.6440000000000001</v>
      </c>
      <c r="AK14" s="9">
        <f>SUMIFS(Concentrado!AL$2:AL859,Concentrado!$A$2:$A859,"="&amp;$A14,Concentrado!$B$2:$B859, "=Baja California")</f>
        <v>1.0109999999999999</v>
      </c>
      <c r="AL14" s="9">
        <f>SUMIFS(Concentrado!AM$2:AM859,Concentrado!$A$2:$A859,"="&amp;$A14,Concentrado!$B$2:$B859, "=Baja California")</f>
        <v>3.35</v>
      </c>
      <c r="AM14" s="9">
        <f>SUMIFS(Concentrado!AN$2:AN859,Concentrado!$A$2:$A859,"="&amp;$A14,Concentrado!$B$2:$B859, "=Baja California")</f>
        <v>68.533000000000001</v>
      </c>
      <c r="AN14" s="9">
        <f>SUMIFS(Concentrado!AO$2:AO859,Concentrado!$A$2:$A859,"="&amp;$A14,Concentrado!$B$2:$B859, "=Baja California")</f>
        <v>41.975000000000001</v>
      </c>
      <c r="AO14" s="9">
        <f>SUMIFS(Concentrado!AP$2:AP859,Concentrado!$A$2:$A859,"="&amp;$A14,Concentrado!$B$2:$B859, "=Baja California")</f>
        <v>55.411999999999999</v>
      </c>
      <c r="AP14" s="9">
        <f>SUMIFS(Concentrado!AQ$2:AQ859,Concentrado!$A$2:$A859,"="&amp;$A14,Concentrado!$B$2:$B859, "=Baja California")</f>
        <v>11.536</v>
      </c>
      <c r="AQ14" s="9">
        <f>SUMIFS(Concentrado!AR$2:AR859,Concentrado!$A$2:$A859,"="&amp;$A14,Concentrado!$B$2:$B859, "=Baja California")</f>
        <v>3.6030000000000002</v>
      </c>
      <c r="AR14" s="9">
        <f>SUMIFS(Concentrado!AS$2:AS859,Concentrado!$A$2:$A859,"="&amp;$A14,Concentrado!$B$2:$B859, "=Baja California")</f>
        <v>7.6070000000000002</v>
      </c>
      <c r="AS14" s="9">
        <f>SUMIFS(Concentrado!AT$2:AT859,Concentrado!$A$2:$A859,"="&amp;$A14,Concentrado!$B$2:$B859, "=Baja California")</f>
        <v>12.28</v>
      </c>
      <c r="AT14" s="9">
        <f>SUMIFS(Concentrado!AU$2:AU859,Concentrado!$A$2:$A859,"="&amp;$A14,Concentrado!$B$2:$B859, "=Baja California")</f>
        <v>4.0460000000000003</v>
      </c>
      <c r="AU14" s="9">
        <f>SUMIFS(Concentrado!AV$2:AV859,Concentrado!$A$2:$A859,"="&amp;$A14,Concentrado!$B$2:$B859, "=Baja California")</f>
        <v>8.202</v>
      </c>
      <c r="AV14" s="9">
        <f>SUMIFS(Concentrado!AW$2:AW859,Concentrado!$A$2:$A859,"="&amp;$A14,Concentrado!$B$2:$B859, "=Baja California")</f>
        <v>592.98400000000004</v>
      </c>
      <c r="AW14" s="9">
        <f>SUMIFS(Concentrado!AX$2:AX859,Concentrado!$A$2:$A859,"="&amp;$A14,Concentrado!$B$2:$B859, "=Baja California")</f>
        <v>368.036</v>
      </c>
      <c r="AX14" s="9">
        <f>SUMIFS(Concentrado!AY$2:AY859,Concentrado!$A$2:$A859,"="&amp;$A14,Concentrado!$B$2:$B859, "=Baja California")</f>
        <v>482.11399999999998</v>
      </c>
      <c r="AY14" s="9">
        <f>SUMIFS(Concentrado!AZ$2:AZ859,Concentrado!$A$2:$A859,"="&amp;$A14,Concentrado!$B$2:$B859, "=Baja California")</f>
        <v>5.93</v>
      </c>
      <c r="AZ14" s="9">
        <f>SUMIFS(Concentrado!BA$2:BA859,Concentrado!$A$2:$A859,"="&amp;$A14,Concentrado!$B$2:$B859, "=Baja California")</f>
        <v>3.68</v>
      </c>
      <c r="BA14" s="9">
        <f>SUMIFS(Concentrado!BB$2:BB859,Concentrado!$A$2:$A859,"="&amp;$A14,Concentrado!$B$2:$B859, "=Baja California")</f>
        <v>4.8209999999999997</v>
      </c>
      <c r="BB14" s="9">
        <f>SUMIFS(Concentrado!BC$2:BC859,Concentrado!$A$2:$A859,"="&amp;$A14,Concentrado!$B$2:$B859, "=Baja California")</f>
        <v>10.682</v>
      </c>
      <c r="BC14" s="9">
        <f>SUMIFS(Concentrado!BD$2:BD859,Concentrado!$A$2:$A859,"="&amp;$A14,Concentrado!$B$2:$B859, "=Baja California")</f>
        <v>2.3370000000000002</v>
      </c>
      <c r="BD14" s="9">
        <f>SUMIFS(Concentrado!BE$2:BE859,Concentrado!$A$2:$A859,"="&amp;$A14,Concentrado!$B$2:$B859, "=Baja California")</f>
        <v>12.417</v>
      </c>
      <c r="BE14" s="9">
        <f>SUMIFS(Concentrado!BF$2:BF859,Concentrado!$A$2:$A859,"="&amp;$A14,Concentrado!$B$2:$B859, "=Baja California")</f>
        <v>14.026</v>
      </c>
      <c r="BF14" s="9">
        <f>SUMIFS(Concentrado!BG$2:BG859,Concentrado!$A$2:$A859,"="&amp;$A14,Concentrado!$B$2:$B859, "=Baja California")</f>
        <v>41.454999999999998</v>
      </c>
      <c r="BG14" s="9">
        <f>SUMIFS(Concentrado!BH$2:BH859,Concentrado!$A$2:$A859,"="&amp;$A14,Concentrado!$B$2:$B859, "=Baja California")</f>
        <v>8.8955677617715132</v>
      </c>
    </row>
    <row r="15" spans="1:59" x14ac:dyDescent="0.25">
      <c r="A15" s="4">
        <v>2011</v>
      </c>
      <c r="B15" s="9">
        <f>SUMIFS(Concentrado!C$2:C859,Concentrado!$A$2:$A859,"="&amp;$A15,Concentrado!$B$2:$B859, "=Baja California")</f>
        <v>9.3610000000000007</v>
      </c>
      <c r="C15" s="9">
        <f>SUMIFS(Concentrado!D$2:D859,Concentrado!$A$2:$A859,"="&amp;$A15,Concentrado!$B$2:$B859, "=Baja California")</f>
        <v>3.2360000000000002</v>
      </c>
      <c r="D15" s="9">
        <f>SUMIFS(Concentrado!E$2:E859,Concentrado!$A$2:$A859,"="&amp;$A15,Concentrado!$B$2:$B859, "=Baja California")</f>
        <v>6.3250000000000002</v>
      </c>
      <c r="E15" s="9">
        <f>SUMIFS(Concentrado!F$2:F859,Concentrado!$A$2:$A859,"="&amp;$A15,Concentrado!$B$2:$B859, "=Baja California")</f>
        <v>10.81</v>
      </c>
      <c r="F15" s="9">
        <f>SUMIFS(Concentrado!G$2:G859,Concentrado!$A$2:$A859,"="&amp;$A15,Concentrado!$B$2:$B859, "=Baja California")</f>
        <v>19.72</v>
      </c>
      <c r="G15" s="9">
        <f>SUMIFS(Concentrado!H$2:H859,Concentrado!$A$2:$A859,"="&amp;$A15,Concentrado!$B$2:$B859, "=Baja California")</f>
        <v>5.0170000000000003</v>
      </c>
      <c r="H15" s="9">
        <f>SUMIFS(Concentrado!I$2:I859,Concentrado!$A$2:$A859,"="&amp;$A15,Concentrado!$B$2:$B859, "=Baja California")</f>
        <v>3.734</v>
      </c>
      <c r="I15" s="9">
        <f>SUMIFS(Concentrado!J$2:J859,Concentrado!$A$2:$A859,"="&amp;$A15,Concentrado!$B$2:$B859, "=Baja California")</f>
        <v>4.3810000000000002</v>
      </c>
      <c r="J15" s="9">
        <f>SUMIFS(Concentrado!K$2:K859,Concentrado!$A$2:$A859,"="&amp;$A15,Concentrado!$B$2:$B859, "=Baja California")</f>
        <v>9.3610000000000007</v>
      </c>
      <c r="K15" s="9">
        <f>SUMIFS(Concentrado!L$2:L859,Concentrado!$A$2:$A859,"="&amp;$A15,Concentrado!$B$2:$B859, "=Baja California")</f>
        <v>5.1040000000000001</v>
      </c>
      <c r="L15" s="9">
        <f>SUMIFS(Concentrado!M$2:M859,Concentrado!$A$2:$A859,"="&amp;$A15,Concentrado!$B$2:$B859, "=Baja California")</f>
        <v>7.2510000000000003</v>
      </c>
      <c r="M15" s="9">
        <f>SUMIFS(Concentrado!N$2:N859,Concentrado!$A$2:$A859,"="&amp;$A15,Concentrado!$B$2:$B859, "=Baja California")</f>
        <v>41.581000000000003</v>
      </c>
      <c r="N15" s="9">
        <f>SUMIFS(Concentrado!O$2:O859,Concentrado!$A$2:$A859,"="&amp;$A15,Concentrado!$B$2:$B859, "=Baja California")</f>
        <v>104.992</v>
      </c>
      <c r="O15" s="9">
        <f>SUMIFS(Concentrado!P$2:P859,Concentrado!$A$2:$A859,"="&amp;$A15,Concentrado!$B$2:$B859, "=Baja California")</f>
        <v>25.082000000000001</v>
      </c>
      <c r="P15" s="9">
        <f>SUMIFS(Concentrado!Q$2:Q859,Concentrado!$A$2:$A859,"="&amp;$A15,Concentrado!$B$2:$B859, "=Baja California")</f>
        <v>65.656000000000006</v>
      </c>
      <c r="Q15" s="9">
        <f>SUMIFS(Concentrado!R$2:R859,Concentrado!$A$2:$A859,"="&amp;$A15,Concentrado!$B$2:$B859, "=Baja California")</f>
        <v>53.780999999999999</v>
      </c>
      <c r="R15" s="9">
        <f>SUMIFS(Concentrado!S$2:S859,Concentrado!$A$2:$A859,"="&amp;$A15,Concentrado!$B$2:$B859, "=Baja California")</f>
        <v>50.414000000000001</v>
      </c>
      <c r="S15" s="9">
        <f>SUMIFS(Concentrado!T$2:T859,Concentrado!$A$2:$A859,"="&amp;$A15,Concentrado!$B$2:$B859, "=Baja California")</f>
        <v>52.112000000000002</v>
      </c>
      <c r="T15" s="9">
        <f>SUMIFS(Concentrado!U$2:U859,Concentrado!$A$2:$A859,"="&amp;$A15,Concentrado!$B$2:$B859, "=Baja California")</f>
        <v>11.808999999999999</v>
      </c>
      <c r="U15" s="9">
        <f>SUMIFS(Concentrado!V$2:V859,Concentrado!$A$2:$A859,"="&amp;$A15,Concentrado!$B$2:$B859, "=Baja California")</f>
        <v>13.319000000000001</v>
      </c>
      <c r="V15" s="9">
        <f>SUMIFS(Concentrado!W$2:W859,Concentrado!$A$2:$A859,"="&amp;$A15,Concentrado!$B$2:$B859, "=Baja California")</f>
        <v>12.557</v>
      </c>
      <c r="W15" s="9">
        <f>SUMIFS(Concentrado!X$2:X859,Concentrado!$A$2:$A859,"="&amp;$A15,Concentrado!$B$2:$B859, "=Baja California")</f>
        <v>43.441000000000003</v>
      </c>
      <c r="X15" s="9">
        <f>SUMIFS(Concentrado!Y$2:Y859,Concentrado!$A$2:$A859,"="&amp;$A15,Concentrado!$B$2:$B859, "=Baja California")</f>
        <v>5.9130000000000003</v>
      </c>
      <c r="Y15" s="9">
        <f>SUMIFS(Concentrado!Z$2:Z859,Concentrado!$A$2:$A859,"="&amp;$A15,Concentrado!$B$2:$B859, "=Baja California")</f>
        <v>25.053000000000001</v>
      </c>
      <c r="Z15" s="9">
        <f>SUMIFS(Concentrado!AA$2:AA859,Concentrado!$A$2:$A859,"="&amp;$A15,Concentrado!$B$2:$B859, "=Baja California")</f>
        <v>73.849000000000004</v>
      </c>
      <c r="AA15" s="9">
        <f>SUMIFS(Concentrado!AB$2:AB859,Concentrado!$A$2:$A859,"="&amp;$A15,Concentrado!$B$2:$B859, "=Baja California")</f>
        <v>40.829000000000001</v>
      </c>
      <c r="AB15" s="9">
        <f>SUMIFS(Concentrado!AC$2:AC859,Concentrado!$A$2:$A859,"="&amp;$A15,Concentrado!$B$2:$B859, "=Baja California")</f>
        <v>57.48</v>
      </c>
      <c r="AC15" s="9">
        <f>SUMIFS(Concentrado!AD$2:AD859,Concentrado!$A$2:$A859,"="&amp;$A15,Concentrado!$B$2:$B859, "=Baja California")</f>
        <v>377.87400000000002</v>
      </c>
      <c r="AD15" s="9">
        <f>SUMIFS(Concentrado!AE$2:AE859,Concentrado!$A$2:$A859,"="&amp;$A15,Concentrado!$B$2:$B859, "=Baja California")</f>
        <v>282.87700000000001</v>
      </c>
      <c r="AE15" s="9">
        <f>SUMIFS(Concentrado!AF$2:AF859,Concentrado!$A$2:$A859,"="&amp;$A15,Concentrado!$B$2:$B859, "=Baja California")</f>
        <v>330.78199999999998</v>
      </c>
      <c r="AF15" s="9">
        <f>SUMIFS(Concentrado!AG$2:AG859,Concentrado!$A$2:$A859,"="&amp;$A15,Concentrado!$B$2:$B859, "=Baja California")</f>
        <v>8.3209999999999997</v>
      </c>
      <c r="AG15" s="9">
        <f>SUMIFS(Concentrado!AH$2:AH859,Concentrado!$A$2:$A859,"="&amp;$A15,Concentrado!$B$2:$B859, "=Baja California")</f>
        <v>7.0503781566465804</v>
      </c>
      <c r="AH15" s="9">
        <f>SUMIFS(Concentrado!AI$2:AI859,Concentrado!$A$2:$A859,"="&amp;$A15,Concentrado!$B$2:$B859, "=Baja California")</f>
        <v>1.99122533369618</v>
      </c>
      <c r="AI15" s="9">
        <f>SUMIFS(Concentrado!AJ$2:AJ859,Concentrado!$A$2:$A859,"="&amp;$A15,Concentrado!$B$2:$B859, "=Baja California")</f>
        <v>4.5650040269857</v>
      </c>
      <c r="AJ15" s="9">
        <f>SUMIFS(Concentrado!AK$2:AK859,Concentrado!$A$2:$A859,"="&amp;$A15,Concentrado!$B$2:$B859, "=Baja California")</f>
        <v>8.0760000000000005</v>
      </c>
      <c r="AK15" s="9">
        <f>SUMIFS(Concentrado!AL$2:AL859,Concentrado!$A$2:$A859,"="&amp;$A15,Concentrado!$B$2:$B859, "=Baja California")</f>
        <v>0.996</v>
      </c>
      <c r="AL15" s="9">
        <f>SUMIFS(Concentrado!AM$2:AM859,Concentrado!$A$2:$A859,"="&amp;$A15,Concentrado!$B$2:$B859, "=Baja California")</f>
        <v>4.5970000000000004</v>
      </c>
      <c r="AM15" s="9">
        <f>SUMIFS(Concentrado!AN$2:AN859,Concentrado!$A$2:$A859,"="&amp;$A15,Concentrado!$B$2:$B859, "=Baja California")</f>
        <v>74.278000000000006</v>
      </c>
      <c r="AN15" s="9">
        <f>SUMIFS(Concentrado!AO$2:AO859,Concentrado!$A$2:$A859,"="&amp;$A15,Concentrado!$B$2:$B859, "=Baja California")</f>
        <v>44.999000000000002</v>
      </c>
      <c r="AO15" s="9">
        <f>SUMIFS(Concentrado!AP$2:AP859,Concentrado!$A$2:$A859,"="&amp;$A15,Concentrado!$B$2:$B859, "=Baja California")</f>
        <v>59.762999999999998</v>
      </c>
      <c r="AP15" s="9">
        <f>SUMIFS(Concentrado!AQ$2:AQ859,Concentrado!$A$2:$A859,"="&amp;$A15,Concentrado!$B$2:$B859, "=Baja California")</f>
        <v>12.481999999999999</v>
      </c>
      <c r="AQ15" s="9">
        <f>SUMIFS(Concentrado!AR$2:AR859,Concentrado!$A$2:$A859,"="&amp;$A15,Concentrado!$B$2:$B859, "=Baja California")</f>
        <v>2.6760000000000002</v>
      </c>
      <c r="AR15" s="9">
        <f>SUMIFS(Concentrado!AS$2:AS859,Concentrado!$A$2:$A859,"="&amp;$A15,Concentrado!$B$2:$B859, "=Baja California")</f>
        <v>7.6210000000000004</v>
      </c>
      <c r="AS15" s="9">
        <f>SUMIFS(Concentrado!AT$2:AT859,Concentrado!$A$2:$A859,"="&amp;$A15,Concentrado!$B$2:$B859, "=Baja California")</f>
        <v>13.337999999999999</v>
      </c>
      <c r="AT15" s="9">
        <f>SUMIFS(Concentrado!AU$2:AU859,Concentrado!$A$2:$A859,"="&amp;$A15,Concentrado!$B$2:$B859, "=Baja California")</f>
        <v>3.9830000000000001</v>
      </c>
      <c r="AU15" s="9">
        <f>SUMIFS(Concentrado!AV$2:AV859,Concentrado!$A$2:$A859,"="&amp;$A15,Concentrado!$B$2:$B859, "=Baja California")</f>
        <v>8.7010000000000005</v>
      </c>
      <c r="AV15" s="9">
        <f>SUMIFS(Concentrado!AW$2:AW859,Concentrado!$A$2:$A859,"="&amp;$A15,Concentrado!$B$2:$B859, "=Baja California")</f>
        <v>561.42700000000002</v>
      </c>
      <c r="AW15" s="9">
        <f>SUMIFS(Concentrado!AX$2:AX859,Concentrado!$A$2:$A859,"="&amp;$A15,Concentrado!$B$2:$B859, "=Baja California")</f>
        <v>357.00400000000002</v>
      </c>
      <c r="AX15" s="9">
        <f>SUMIFS(Concentrado!AY$2:AY859,Concentrado!$A$2:$A859,"="&amp;$A15,Concentrado!$B$2:$B859, "=Baja California")</f>
        <v>460.39800000000002</v>
      </c>
      <c r="AY15" s="9">
        <f>SUMIFS(Concentrado!AZ$2:AZ859,Concentrado!$A$2:$A859,"="&amp;$A15,Concentrado!$B$2:$B859, "=Baja California")</f>
        <v>5.6139999999999999</v>
      </c>
      <c r="AZ15" s="9">
        <f>SUMIFS(Concentrado!BA$2:BA859,Concentrado!$A$2:$A859,"="&amp;$A15,Concentrado!$B$2:$B859, "=Baja California")</f>
        <v>3.57</v>
      </c>
      <c r="BA15" s="9">
        <f>SUMIFS(Concentrado!BB$2:BB859,Concentrado!$A$2:$A859,"="&amp;$A15,Concentrado!$B$2:$B859, "=Baja California")</f>
        <v>4.6040000000000001</v>
      </c>
      <c r="BB15" s="9">
        <f>SUMIFS(Concentrado!BC$2:BC859,Concentrado!$A$2:$A859,"="&amp;$A15,Concentrado!$B$2:$B859, "=Baja California")</f>
        <v>12.351000000000001</v>
      </c>
      <c r="BC15" s="9">
        <f>SUMIFS(Concentrado!BD$2:BD859,Concentrado!$A$2:$A859,"="&amp;$A15,Concentrado!$B$2:$B859, "=Baja California")</f>
        <v>3.004</v>
      </c>
      <c r="BD15" s="9">
        <f>SUMIFS(Concentrado!BE$2:BE859,Concentrado!$A$2:$A859,"="&amp;$A15,Concentrado!$B$2:$B859, "=Baja California")</f>
        <v>14.544</v>
      </c>
      <c r="BE15" s="9">
        <f>SUMIFS(Concentrado!BF$2:BF859,Concentrado!$A$2:$A859,"="&amp;$A15,Concentrado!$B$2:$B859, "=Baja California")</f>
        <v>16.733000000000001</v>
      </c>
      <c r="BF15" s="9">
        <f>SUMIFS(Concentrado!BG$2:BG859,Concentrado!$A$2:$A859,"="&amp;$A15,Concentrado!$B$2:$B859, "=Baja California")</f>
        <v>37.066000000000003</v>
      </c>
      <c r="BG15" s="9">
        <f>SUMIFS(Concentrado!BH$2:BH859,Concentrado!$A$2:$A859,"="&amp;$A15,Concentrado!$B$2:$B859, "=Baja California")</f>
        <v>9.1254081722707614</v>
      </c>
    </row>
    <row r="16" spans="1:59" x14ac:dyDescent="0.25">
      <c r="A16" s="4">
        <v>2012</v>
      </c>
      <c r="B16" s="9">
        <f>SUMIFS(Concentrado!C$2:C859,Concentrado!$A$2:$A859,"="&amp;$A16,Concentrado!$B$2:$B859, "=Baja California")</f>
        <v>5.63</v>
      </c>
      <c r="C16" s="9">
        <f>SUMIFS(Concentrado!D$2:D859,Concentrado!$A$2:$A859,"="&amp;$A16,Concentrado!$B$2:$B859, "=Baja California")</f>
        <v>2.0270000000000001</v>
      </c>
      <c r="D16" s="9">
        <f>SUMIFS(Concentrado!E$2:E859,Concentrado!$A$2:$A859,"="&amp;$A16,Concentrado!$B$2:$B859, "=Baja California")</f>
        <v>3.8410000000000002</v>
      </c>
      <c r="E16" s="9">
        <f>SUMIFS(Concentrado!F$2:F859,Concentrado!$A$2:$A859,"="&amp;$A16,Concentrado!$B$2:$B859, "=Baja California")</f>
        <v>10.202999999999999</v>
      </c>
      <c r="F16" s="9">
        <f>SUMIFS(Concentrado!G$2:G859,Concentrado!$A$2:$A859,"="&amp;$A16,Concentrado!$B$2:$B859, "=Baja California")</f>
        <v>20.869</v>
      </c>
      <c r="G16" s="9">
        <f>SUMIFS(Concentrado!H$2:H859,Concentrado!$A$2:$A859,"="&amp;$A16,Concentrado!$B$2:$B859, "=Baja California")</f>
        <v>5.2060000000000004</v>
      </c>
      <c r="H16" s="9">
        <f>SUMIFS(Concentrado!I$2:I859,Concentrado!$A$2:$A859,"="&amp;$A16,Concentrado!$B$2:$B859, "=Baja California")</f>
        <v>3.992</v>
      </c>
      <c r="I16" s="9">
        <f>SUMIFS(Concentrado!J$2:J859,Concentrado!$A$2:$A859,"="&amp;$A16,Concentrado!$B$2:$B859, "=Baja California")</f>
        <v>4.6029999999999998</v>
      </c>
      <c r="J16" s="9">
        <f>SUMIFS(Concentrado!K$2:K859,Concentrado!$A$2:$A859,"="&amp;$A16,Concentrado!$B$2:$B859, "=Baja California")</f>
        <v>9.02</v>
      </c>
      <c r="K16" s="9">
        <f>SUMIFS(Concentrado!L$2:L859,Concentrado!$A$2:$A859,"="&amp;$A16,Concentrado!$B$2:$B859, "=Baja California")</f>
        <v>4.2370000000000001</v>
      </c>
      <c r="L16" s="9">
        <f>SUMIFS(Concentrado!M$2:M859,Concentrado!$A$2:$A859,"="&amp;$A16,Concentrado!$B$2:$B859, "=Baja California")</f>
        <v>6.6459999999999999</v>
      </c>
      <c r="M16" s="9">
        <f>SUMIFS(Concentrado!N$2:N859,Concentrado!$A$2:$A859,"="&amp;$A16,Concentrado!$B$2:$B859, "=Baja California")</f>
        <v>31.937999999999999</v>
      </c>
      <c r="N16" s="9">
        <f>SUMIFS(Concentrado!O$2:O859,Concentrado!$A$2:$A859,"="&amp;$A16,Concentrado!$B$2:$B859, "=Baja California")</f>
        <v>96.316000000000003</v>
      </c>
      <c r="O16" s="9">
        <f>SUMIFS(Concentrado!P$2:P859,Concentrado!$A$2:$A859,"="&amp;$A16,Concentrado!$B$2:$B859, "=Baja California")</f>
        <v>24.687000000000001</v>
      </c>
      <c r="P16" s="9">
        <f>SUMIFS(Concentrado!Q$2:Q859,Concentrado!$A$2:$A859,"="&amp;$A16,Concentrado!$B$2:$B859, "=Baja California")</f>
        <v>60.941000000000003</v>
      </c>
      <c r="Q16" s="9">
        <f>SUMIFS(Concentrado!R$2:R859,Concentrado!$A$2:$A859,"="&amp;$A16,Concentrado!$B$2:$B859, "=Baja California")</f>
        <v>56.784999999999997</v>
      </c>
      <c r="R16" s="9">
        <f>SUMIFS(Concentrado!S$2:S859,Concentrado!$A$2:$A859,"="&amp;$A16,Concentrado!$B$2:$B859, "=Baja California")</f>
        <v>51.524000000000001</v>
      </c>
      <c r="S16" s="9">
        <f>SUMIFS(Concentrado!T$2:T859,Concentrado!$A$2:$A859,"="&amp;$A16,Concentrado!$B$2:$B859, "=Baja California")</f>
        <v>54.173000000000002</v>
      </c>
      <c r="T16" s="9">
        <f>SUMIFS(Concentrado!U$2:U859,Concentrado!$A$2:$A859,"="&amp;$A16,Concentrado!$B$2:$B859, "=Baja California")</f>
        <v>11.2</v>
      </c>
      <c r="U16" s="9">
        <f>SUMIFS(Concentrado!V$2:V859,Concentrado!$A$2:$A859,"="&amp;$A16,Concentrado!$B$2:$B859, "=Baja California")</f>
        <v>13.265000000000001</v>
      </c>
      <c r="V16" s="9">
        <f>SUMIFS(Concentrado!W$2:W859,Concentrado!$A$2:$A859,"="&amp;$A16,Concentrado!$B$2:$B859, "=Baja California")</f>
        <v>12.225</v>
      </c>
      <c r="W16" s="9">
        <f>SUMIFS(Concentrado!X$2:X859,Concentrado!$A$2:$A859,"="&amp;$A16,Concentrado!$B$2:$B859, "=Baja California")</f>
        <v>29.785</v>
      </c>
      <c r="X16" s="9">
        <f>SUMIFS(Concentrado!Y$2:Y859,Concentrado!$A$2:$A859,"="&amp;$A16,Concentrado!$B$2:$B859, "=Baja California")</f>
        <v>4.4219999999999997</v>
      </c>
      <c r="Y16" s="9">
        <f>SUMIFS(Concentrado!Z$2:Z859,Concentrado!$A$2:$A859,"="&amp;$A16,Concentrado!$B$2:$B859, "=Baja California")</f>
        <v>17.315999999999999</v>
      </c>
      <c r="Z16" s="9">
        <f>SUMIFS(Concentrado!AA$2:AA859,Concentrado!$A$2:$A859,"="&amp;$A16,Concentrado!$B$2:$B859, "=Baja California")</f>
        <v>74.159000000000006</v>
      </c>
      <c r="AA16" s="9">
        <f>SUMIFS(Concentrado!AB$2:AB859,Concentrado!$A$2:$A859,"="&amp;$A16,Concentrado!$B$2:$B859, "=Baja California")</f>
        <v>42.067</v>
      </c>
      <c r="AB16" s="9">
        <f>SUMIFS(Concentrado!AC$2:AC859,Concentrado!$A$2:$A859,"="&amp;$A16,Concentrado!$B$2:$B859, "=Baja California")</f>
        <v>58.258000000000003</v>
      </c>
      <c r="AC16" s="9">
        <f>SUMIFS(Concentrado!AD$2:AD859,Concentrado!$A$2:$A859,"="&amp;$A16,Concentrado!$B$2:$B859, "=Baja California")</f>
        <v>378.24299999999999</v>
      </c>
      <c r="AD16" s="9">
        <f>SUMIFS(Concentrado!AE$2:AE859,Concentrado!$A$2:$A859,"="&amp;$A16,Concentrado!$B$2:$B859, "=Baja California")</f>
        <v>282.49099999999999</v>
      </c>
      <c r="AE16" s="9">
        <f>SUMIFS(Concentrado!AF$2:AF859,Concentrado!$A$2:$A859,"="&amp;$A16,Concentrado!$B$2:$B859, "=Baja California")</f>
        <v>330.74</v>
      </c>
      <c r="AF16" s="9">
        <f>SUMIFS(Concentrado!AG$2:AG859,Concentrado!$A$2:$A859,"="&amp;$A16,Concentrado!$B$2:$B859, "=Baja California")</f>
        <v>6.8410000000000002</v>
      </c>
      <c r="AG16" s="9">
        <f>SUMIFS(Concentrado!AH$2:AH859,Concentrado!$A$2:$A859,"="&amp;$A16,Concentrado!$B$2:$B859, "=Baja California")</f>
        <v>4.1289830791097302</v>
      </c>
      <c r="AH16" s="9">
        <f>SUMIFS(Concentrado!AI$2:AI859,Concentrado!$A$2:$A859,"="&amp;$A16,Concentrado!$B$2:$B859, "=Baja California")</f>
        <v>0.98805604912614697</v>
      </c>
      <c r="AI16" s="9">
        <f>SUMIFS(Concentrado!AJ$2:AJ859,Concentrado!$A$2:$A859,"="&amp;$A16,Concentrado!$B$2:$B859, "=Baja California")</f>
        <v>2.5870125502446299</v>
      </c>
      <c r="AJ16" s="9">
        <f>SUMIFS(Concentrado!AK$2:AK859,Concentrado!$A$2:$A859,"="&amp;$A16,Concentrado!$B$2:$B859, "=Baja California")</f>
        <v>5.8719999999999999</v>
      </c>
      <c r="AK16" s="9">
        <f>SUMIFS(Concentrado!AL$2:AL859,Concentrado!$A$2:$A859,"="&amp;$A16,Concentrado!$B$2:$B859, "=Baja California")</f>
        <v>0.98299999999999998</v>
      </c>
      <c r="AL16" s="9">
        <f>SUMIFS(Concentrado!AM$2:AM859,Concentrado!$A$2:$A859,"="&amp;$A16,Concentrado!$B$2:$B859, "=Baja California")</f>
        <v>3.4449999999999998</v>
      </c>
      <c r="AM16" s="9">
        <f>SUMIFS(Concentrado!AN$2:AN859,Concentrado!$A$2:$A859,"="&amp;$A16,Concentrado!$B$2:$B859, "=Baja California")</f>
        <v>68.650000000000006</v>
      </c>
      <c r="AN16" s="9">
        <f>SUMIFS(Concentrado!AO$2:AO859,Concentrado!$A$2:$A859,"="&amp;$A16,Concentrado!$B$2:$B859, "=Baja California")</f>
        <v>40.593000000000004</v>
      </c>
      <c r="AO16" s="9">
        <f>SUMIFS(Concentrado!AP$2:AP859,Concentrado!$A$2:$A859,"="&amp;$A16,Concentrado!$B$2:$B859, "=Baja California")</f>
        <v>54.752000000000002</v>
      </c>
      <c r="AP16" s="9">
        <f>SUMIFS(Concentrado!AQ$2:AQ859,Concentrado!$A$2:$A859,"="&amp;$A16,Concentrado!$B$2:$B859, "=Baja California")</f>
        <v>9.5649999999999995</v>
      </c>
      <c r="AQ16" s="9">
        <f>SUMIFS(Concentrado!AR$2:AR859,Concentrado!$A$2:$A859,"="&amp;$A16,Concentrado!$B$2:$B859, "=Baja California")</f>
        <v>2.3340000000000001</v>
      </c>
      <c r="AR16" s="9">
        <f>SUMIFS(Concentrado!AS$2:AS859,Concentrado!$A$2:$A859,"="&amp;$A16,Concentrado!$B$2:$B859, "=Baja California")</f>
        <v>5.9749999999999996</v>
      </c>
      <c r="AS16" s="9">
        <f>SUMIFS(Concentrado!AT$2:AT859,Concentrado!$A$2:$A859,"="&amp;$A16,Concentrado!$B$2:$B859, "=Baja California")</f>
        <v>12.955</v>
      </c>
      <c r="AT16" s="9">
        <f>SUMIFS(Concentrado!AU$2:AU859,Concentrado!$A$2:$A859,"="&amp;$A16,Concentrado!$B$2:$B859, "=Baja California")</f>
        <v>4.3600000000000003</v>
      </c>
      <c r="AU16" s="9">
        <f>SUMIFS(Concentrado!AV$2:AV859,Concentrado!$A$2:$A859,"="&amp;$A16,Concentrado!$B$2:$B859, "=Baja California")</f>
        <v>8.6880000000000006</v>
      </c>
      <c r="AV16" s="9">
        <f>SUMIFS(Concentrado!AW$2:AW859,Concentrado!$A$2:$A859,"="&amp;$A16,Concentrado!$B$2:$B859, "=Baja California")</f>
        <v>546.96299999999997</v>
      </c>
      <c r="AW16" s="9">
        <f>SUMIFS(Concentrado!AX$2:AX859,Concentrado!$A$2:$A859,"="&amp;$A16,Concentrado!$B$2:$B859, "=Baja California")</f>
        <v>350.53399999999999</v>
      </c>
      <c r="AX16" s="9">
        <f>SUMIFS(Concentrado!AY$2:AY859,Concentrado!$A$2:$A859,"="&amp;$A16,Concentrado!$B$2:$B859, "=Baja California")</f>
        <v>449.84800000000001</v>
      </c>
      <c r="AY16" s="9">
        <f>SUMIFS(Concentrado!AZ$2:AZ859,Concentrado!$A$2:$A859,"="&amp;$A16,Concentrado!$B$2:$B859, "=Baja California")</f>
        <v>5.47</v>
      </c>
      <c r="AZ16" s="9">
        <f>SUMIFS(Concentrado!BA$2:BA859,Concentrado!$A$2:$A859,"="&amp;$A16,Concentrado!$B$2:$B859, "=Baja California")</f>
        <v>3.5049999999999999</v>
      </c>
      <c r="BA16" s="9">
        <f>SUMIFS(Concentrado!BB$2:BB859,Concentrado!$A$2:$A859,"="&amp;$A16,Concentrado!$B$2:$B859, "=Baja California")</f>
        <v>4.4980000000000002</v>
      </c>
      <c r="BB16" s="9">
        <f>SUMIFS(Concentrado!BC$2:BC859,Concentrado!$A$2:$A859,"="&amp;$A16,Concentrado!$B$2:$B859, "=Baja California")</f>
        <v>11.41</v>
      </c>
      <c r="BC16" s="9">
        <f>SUMIFS(Concentrado!BD$2:BD859,Concentrado!$A$2:$A859,"="&amp;$A16,Concentrado!$B$2:$B859, "=Baja California")</f>
        <v>5.3689999999999998</v>
      </c>
      <c r="BD16" s="9">
        <f>SUMIFS(Concentrado!BE$2:BE859,Concentrado!$A$2:$A859,"="&amp;$A16,Concentrado!$B$2:$B859, "=Baja California")</f>
        <v>12.935</v>
      </c>
      <c r="BE16" s="9">
        <f>SUMIFS(Concentrado!BF$2:BF859,Concentrado!$A$2:$A859,"="&amp;$A16,Concentrado!$B$2:$B859, "=Baja California")</f>
        <v>15.137</v>
      </c>
      <c r="BF16" s="9">
        <f>SUMIFS(Concentrado!BG$2:BG859,Concentrado!$A$2:$A859,"="&amp;$A16,Concentrado!$B$2:$B859, "=Baja California")</f>
        <v>30.962</v>
      </c>
      <c r="BG16" s="9">
        <f>SUMIFS(Concentrado!BH$2:BH859,Concentrado!$A$2:$A859,"="&amp;$A16,Concentrado!$B$2:$B859, "=Baja California")</f>
        <v>7.9126171841403625</v>
      </c>
    </row>
    <row r="17" spans="1:59" x14ac:dyDescent="0.25">
      <c r="A17" s="4">
        <v>2013</v>
      </c>
      <c r="B17" s="9">
        <f>SUMIFS(Concentrado!C$2:C859,Concentrado!$A$2:$A859,"="&amp;$A17,Concentrado!$B$2:$B859, "=Baja California")</f>
        <v>8.1549999999999994</v>
      </c>
      <c r="C17" s="9">
        <f>SUMIFS(Concentrado!D$2:D859,Concentrado!$A$2:$A859,"="&amp;$A17,Concentrado!$B$2:$B859, "=Baja California")</f>
        <v>2.6680000000000001</v>
      </c>
      <c r="D17" s="9">
        <f>SUMIFS(Concentrado!E$2:E859,Concentrado!$A$2:$A859,"="&amp;$A17,Concentrado!$B$2:$B859, "=Baja California")</f>
        <v>5.4269999999999996</v>
      </c>
      <c r="E17" s="9">
        <f>SUMIFS(Concentrado!F$2:F859,Concentrado!$A$2:$A859,"="&amp;$A17,Concentrado!$B$2:$B859, "=Baja California")</f>
        <v>12.342000000000001</v>
      </c>
      <c r="F17" s="9">
        <f>SUMIFS(Concentrado!G$2:G859,Concentrado!$A$2:$A859,"="&amp;$A17,Concentrado!$B$2:$B859, "=Baja California")</f>
        <v>20.155000000000001</v>
      </c>
      <c r="G17" s="9">
        <f>SUMIFS(Concentrado!H$2:H859,Concentrado!$A$2:$A859,"="&amp;$A17,Concentrado!$B$2:$B859, "=Baja California")</f>
        <v>6.3559999999999999</v>
      </c>
      <c r="H17" s="9">
        <f>SUMIFS(Concentrado!I$2:I859,Concentrado!$A$2:$A859,"="&amp;$A17,Concentrado!$B$2:$B859, "=Baja California")</f>
        <v>4.4269999999999996</v>
      </c>
      <c r="I17" s="9">
        <f>SUMIFS(Concentrado!J$2:J859,Concentrado!$A$2:$A859,"="&amp;$A17,Concentrado!$B$2:$B859, "=Baja California")</f>
        <v>5.3970000000000002</v>
      </c>
      <c r="J17" s="9">
        <f>SUMIFS(Concentrado!K$2:K859,Concentrado!$A$2:$A859,"="&amp;$A17,Concentrado!$B$2:$B859, "=Baja California")</f>
        <v>10.193</v>
      </c>
      <c r="K17" s="9">
        <f>SUMIFS(Concentrado!L$2:L859,Concentrado!$A$2:$A859,"="&amp;$A17,Concentrado!$B$2:$B859, "=Baja California")</f>
        <v>5.3360000000000003</v>
      </c>
      <c r="L17" s="9">
        <f>SUMIFS(Concentrado!M$2:M859,Concentrado!$A$2:$A859,"="&amp;$A17,Concentrado!$B$2:$B859, "=Baja California")</f>
        <v>7.7779999999999996</v>
      </c>
      <c r="M17" s="9">
        <f>SUMIFS(Concentrado!N$2:N859,Concentrado!$A$2:$A859,"="&amp;$A17,Concentrado!$B$2:$B859, "=Baja California")</f>
        <v>42.468000000000004</v>
      </c>
      <c r="N17" s="9">
        <f>SUMIFS(Concentrado!O$2:O859,Concentrado!$A$2:$A859,"="&amp;$A17,Concentrado!$B$2:$B859, "=Baja California")</f>
        <v>106.431</v>
      </c>
      <c r="O17" s="9">
        <f>SUMIFS(Concentrado!P$2:P859,Concentrado!$A$2:$A859,"="&amp;$A17,Concentrado!$B$2:$B859, "=Baja California")</f>
        <v>24.315999999999999</v>
      </c>
      <c r="P17" s="9">
        <f>SUMIFS(Concentrado!Q$2:Q859,Concentrado!$A$2:$A859,"="&amp;$A17,Concentrado!$B$2:$B859, "=Baja California")</f>
        <v>65.995999999999995</v>
      </c>
      <c r="Q17" s="9">
        <f>SUMIFS(Concentrado!R$2:R859,Concentrado!$A$2:$A859,"="&amp;$A17,Concentrado!$B$2:$B859, "=Baja California")</f>
        <v>58.281999999999996</v>
      </c>
      <c r="R17" s="9">
        <f>SUMIFS(Concentrado!S$2:S859,Concentrado!$A$2:$A859,"="&amp;$A17,Concentrado!$B$2:$B859, "=Baja California")</f>
        <v>55.423999999999999</v>
      </c>
      <c r="S17" s="9">
        <f>SUMIFS(Concentrado!T$2:T859,Concentrado!$A$2:$A859,"="&amp;$A17,Concentrado!$B$2:$B859, "=Baja California")</f>
        <v>56.860999999999997</v>
      </c>
      <c r="T17" s="9">
        <f>SUMIFS(Concentrado!U$2:U859,Concentrado!$A$2:$A859,"="&amp;$A17,Concentrado!$B$2:$B859, "=Baja California")</f>
        <v>12.052</v>
      </c>
      <c r="U17" s="9">
        <f>SUMIFS(Concentrado!V$2:V859,Concentrado!$A$2:$A859,"="&amp;$A17,Concentrado!$B$2:$B859, "=Baja California")</f>
        <v>13.946999999999999</v>
      </c>
      <c r="V17" s="9">
        <f>SUMIFS(Concentrado!W$2:W859,Concentrado!$A$2:$A859,"="&amp;$A17,Concentrado!$B$2:$B859, "=Baja California")</f>
        <v>12.994</v>
      </c>
      <c r="W17" s="9">
        <f>SUMIFS(Concentrado!X$2:X859,Concentrado!$A$2:$A859,"="&amp;$A17,Concentrado!$B$2:$B859, "=Baja California")</f>
        <v>39.994</v>
      </c>
      <c r="X17" s="9">
        <f>SUMIFS(Concentrado!Y$2:Y859,Concentrado!$A$2:$A859,"="&amp;$A17,Concentrado!$B$2:$B859, "=Baja California")</f>
        <v>4.7300000000000004</v>
      </c>
      <c r="Y17" s="9">
        <f>SUMIFS(Concentrado!Z$2:Z859,Concentrado!$A$2:$A859,"="&amp;$A17,Concentrado!$B$2:$B859, "=Baja California")</f>
        <v>22.672000000000001</v>
      </c>
      <c r="Z17" s="9">
        <f>SUMIFS(Concentrado!AA$2:AA859,Concentrado!$A$2:$A859,"="&amp;$A17,Concentrado!$B$2:$B859, "=Baja California")</f>
        <v>75.551000000000002</v>
      </c>
      <c r="AA17" s="9">
        <f>SUMIFS(Concentrado!AB$2:AB859,Concentrado!$A$2:$A859,"="&amp;$A17,Concentrado!$B$2:$B859, "=Baja California")</f>
        <v>43.539000000000001</v>
      </c>
      <c r="AB17" s="9">
        <f>SUMIFS(Concentrado!AC$2:AC859,Concentrado!$A$2:$A859,"="&amp;$A17,Concentrado!$B$2:$B859, "=Baja California")</f>
        <v>59.634999999999998</v>
      </c>
      <c r="AC17" s="9">
        <f>SUMIFS(Concentrado!AD$2:AD859,Concentrado!$A$2:$A859,"="&amp;$A17,Concentrado!$B$2:$B859, "=Baja California")</f>
        <v>394.60399999999998</v>
      </c>
      <c r="AD17" s="9">
        <f>SUMIFS(Concentrado!AE$2:AE859,Concentrado!$A$2:$A859,"="&amp;$A17,Concentrado!$B$2:$B859, "=Baja California")</f>
        <v>306.10599999999999</v>
      </c>
      <c r="AE17" s="9">
        <f>SUMIFS(Concentrado!AF$2:AF859,Concentrado!$A$2:$A859,"="&amp;$A17,Concentrado!$B$2:$B859, "=Baja California")</f>
        <v>350.63400000000001</v>
      </c>
      <c r="AF17" s="9">
        <f>SUMIFS(Concentrado!AG$2:AG859,Concentrado!$A$2:$A859,"="&amp;$A17,Concentrado!$B$2:$B859, "=Baja California")</f>
        <v>9.0540000000000003</v>
      </c>
      <c r="AG17" s="9">
        <f>SUMIFS(Concentrado!AH$2:AH859,Concentrado!$A$2:$A859,"="&amp;$A17,Concentrado!$B$2:$B859, "=Baja California")</f>
        <v>4.8904306891878901</v>
      </c>
      <c r="AH17" s="9">
        <f>SUMIFS(Concentrado!AI$2:AI859,Concentrado!$A$2:$A859,"="&amp;$A17,Concentrado!$B$2:$B859, "=Baja California")</f>
        <v>1.4728576875807</v>
      </c>
      <c r="AI17" s="9">
        <f>SUMIFS(Concentrado!AJ$2:AJ859,Concentrado!$A$2:$A859,"="&amp;$A17,Concentrado!$B$2:$B859, "=Baja California")</f>
        <v>3.21298560261152</v>
      </c>
      <c r="AJ17" s="9">
        <f>SUMIFS(Concentrado!AK$2:AK859,Concentrado!$A$2:$A859,"="&amp;$A17,Concentrado!$B$2:$B859, "=Baja California")</f>
        <v>6.056</v>
      </c>
      <c r="AK17" s="9">
        <f>SUMIFS(Concentrado!AL$2:AL859,Concentrado!$A$2:$A859,"="&amp;$A17,Concentrado!$B$2:$B859, "=Baja California")</f>
        <v>1.3340000000000001</v>
      </c>
      <c r="AL17" s="9">
        <f>SUMIFS(Concentrado!AM$2:AM859,Concentrado!$A$2:$A859,"="&amp;$A17,Concentrado!$B$2:$B859, "=Baja California")</f>
        <v>3.7080000000000002</v>
      </c>
      <c r="AM17" s="9">
        <f>SUMIFS(Concentrado!AN$2:AN859,Concentrado!$A$2:$A859,"="&amp;$A17,Concentrado!$B$2:$B859, "=Baja California")</f>
        <v>75.850999999999999</v>
      </c>
      <c r="AN17" s="9">
        <f>SUMIFS(Concentrado!AO$2:AO859,Concentrado!$A$2:$A859,"="&amp;$A17,Concentrado!$B$2:$B859, "=Baja California")</f>
        <v>45.54</v>
      </c>
      <c r="AO17" s="9">
        <f>SUMIFS(Concentrado!AP$2:AP859,Concentrado!$A$2:$A859,"="&amp;$A17,Concentrado!$B$2:$B859, "=Baja California")</f>
        <v>60.811</v>
      </c>
      <c r="AP17" s="9">
        <f>SUMIFS(Concentrado!AQ$2:AQ859,Concentrado!$A$2:$A859,"="&amp;$A17,Concentrado!$B$2:$B859, "=Baja California")</f>
        <v>13.851000000000001</v>
      </c>
      <c r="AQ17" s="9">
        <f>SUMIFS(Concentrado!AR$2:AR859,Concentrado!$A$2:$A859,"="&amp;$A17,Concentrado!$B$2:$B859, "=Baja California")</f>
        <v>3.5779999999999998</v>
      </c>
      <c r="AR17" s="9">
        <f>SUMIFS(Concentrado!AS$2:AS859,Concentrado!$A$2:$A859,"="&amp;$A17,Concentrado!$B$2:$B859, "=Baja California")</f>
        <v>8.7430000000000003</v>
      </c>
      <c r="AS17" s="9">
        <f>SUMIFS(Concentrado!AT$2:AT859,Concentrado!$A$2:$A859,"="&amp;$A17,Concentrado!$B$2:$B859, "=Baja California")</f>
        <v>13.131</v>
      </c>
      <c r="AT17" s="9">
        <f>SUMIFS(Concentrado!AU$2:AU859,Concentrado!$A$2:$A859,"="&amp;$A17,Concentrado!$B$2:$B859, "=Baja California")</f>
        <v>3.3959999999999999</v>
      </c>
      <c r="AU17" s="9">
        <f>SUMIFS(Concentrado!AV$2:AV859,Concentrado!$A$2:$A859,"="&amp;$A17,Concentrado!$B$2:$B859, "=Baja California")</f>
        <v>8.2910000000000004</v>
      </c>
      <c r="AV17" s="9">
        <f>SUMIFS(Concentrado!AW$2:AW859,Concentrado!$A$2:$A859,"="&amp;$A17,Concentrado!$B$2:$B859, "=Baja California")</f>
        <v>580.30399999999997</v>
      </c>
      <c r="AW17" s="9">
        <f>SUMIFS(Concentrado!AX$2:AX859,Concentrado!$A$2:$A859,"="&amp;$A17,Concentrado!$B$2:$B859, "=Baja California")</f>
        <v>378.87299999999999</v>
      </c>
      <c r="AX17" s="9">
        <f>SUMIFS(Concentrado!AY$2:AY859,Concentrado!$A$2:$A859,"="&amp;$A17,Concentrado!$B$2:$B859, "=Baja California")</f>
        <v>480.78800000000001</v>
      </c>
      <c r="AY17" s="9">
        <f>SUMIFS(Concentrado!AZ$2:AZ859,Concentrado!$A$2:$A859,"="&amp;$A17,Concentrado!$B$2:$B859, "=Baja California")</f>
        <v>5.8029999999999999</v>
      </c>
      <c r="AZ17" s="9">
        <f>SUMIFS(Concentrado!BA$2:BA859,Concentrado!$A$2:$A859,"="&amp;$A17,Concentrado!$B$2:$B859, "=Baja California")</f>
        <v>3.7890000000000001</v>
      </c>
      <c r="BA17" s="9">
        <f>SUMIFS(Concentrado!BB$2:BB859,Concentrado!$A$2:$A859,"="&amp;$A17,Concentrado!$B$2:$B859, "=Baja California")</f>
        <v>4.8079999999999998</v>
      </c>
      <c r="BB17" s="9">
        <f>SUMIFS(Concentrado!BC$2:BC859,Concentrado!$A$2:$A859,"="&amp;$A17,Concentrado!$B$2:$B859, "=Baja California")</f>
        <v>12.193</v>
      </c>
      <c r="BC17" s="9">
        <f>SUMIFS(Concentrado!BD$2:BD859,Concentrado!$A$2:$A859,"="&amp;$A17,Concentrado!$B$2:$B859, "=Baja California")</f>
        <v>3.726</v>
      </c>
      <c r="BD17" s="9">
        <f>SUMIFS(Concentrado!BE$2:BE859,Concentrado!$A$2:$A859,"="&amp;$A17,Concentrado!$B$2:$B859, "=Baja California")</f>
        <v>11.818</v>
      </c>
      <c r="BE17" s="9">
        <f>SUMIFS(Concentrado!BF$2:BF859,Concentrado!$A$2:$A859,"="&amp;$A17,Concentrado!$B$2:$B859, "=Baja California")</f>
        <v>13.898999999999999</v>
      </c>
      <c r="BF17" s="9">
        <f>SUMIFS(Concentrado!BG$2:BG859,Concentrado!$A$2:$A859,"="&amp;$A17,Concentrado!$B$2:$B859, "=Baja California")</f>
        <v>42.332999999999998</v>
      </c>
      <c r="BG17" s="9">
        <f>SUMIFS(Concentrado!BH$2:BH859,Concentrado!$A$2:$A859,"="&amp;$A17,Concentrado!$B$2:$B859, "=Baja California")</f>
        <v>6.7732035135993227</v>
      </c>
    </row>
    <row r="18" spans="1:59" x14ac:dyDescent="0.25">
      <c r="A18" s="4">
        <v>2014</v>
      </c>
      <c r="B18" s="9">
        <f>SUMIFS(Concentrado!C$2:C859,Concentrado!$A$2:$A859,"="&amp;$A18,Concentrado!$B$2:$B859, "=Baja California")</f>
        <v>12.602</v>
      </c>
      <c r="C18" s="9">
        <f>SUMIFS(Concentrado!D$2:D859,Concentrado!$A$2:$A859,"="&amp;$A18,Concentrado!$B$2:$B859, "=Baja California")</f>
        <v>3.895</v>
      </c>
      <c r="D18" s="9">
        <f>SUMIFS(Concentrado!E$2:E859,Concentrado!$A$2:$A859,"="&amp;$A18,Concentrado!$B$2:$B859, "=Baja California")</f>
        <v>8.266</v>
      </c>
      <c r="E18" s="9">
        <f>SUMIFS(Concentrado!F$2:F859,Concentrado!$A$2:$A859,"="&amp;$A18,Concentrado!$B$2:$B859, "=Baja California")</f>
        <v>15.605</v>
      </c>
      <c r="F18" s="9">
        <f>SUMIFS(Concentrado!G$2:G859,Concentrado!$A$2:$A859,"="&amp;$A18,Concentrado!$B$2:$B859, "=Baja California")</f>
        <v>20.806000000000001</v>
      </c>
      <c r="G18" s="9">
        <f>SUMIFS(Concentrado!H$2:H859,Concentrado!$A$2:$A859,"="&amp;$A18,Concentrado!$B$2:$B859, "=Baja California")</f>
        <v>6.9550000000000001</v>
      </c>
      <c r="H18" s="9">
        <f>SUMIFS(Concentrado!I$2:I859,Concentrado!$A$2:$A859,"="&amp;$A18,Concentrado!$B$2:$B859, "=Baja California")</f>
        <v>5.3339999999999996</v>
      </c>
      <c r="I18" s="9">
        <f>SUMIFS(Concentrado!J$2:J859,Concentrado!$A$2:$A859,"="&amp;$A18,Concentrado!$B$2:$B859, "=Baja California")</f>
        <v>6.1479999999999997</v>
      </c>
      <c r="J18" s="9">
        <f>SUMIFS(Concentrado!K$2:K859,Concentrado!$A$2:$A859,"="&amp;$A18,Concentrado!$B$2:$B859, "=Baja California")</f>
        <v>9.6890000000000001</v>
      </c>
      <c r="K18" s="9">
        <f>SUMIFS(Concentrado!L$2:L859,Concentrado!$A$2:$A859,"="&amp;$A18,Concentrado!$B$2:$B859, "=Baja California")</f>
        <v>5.8129999999999997</v>
      </c>
      <c r="L18" s="9">
        <f>SUMIFS(Concentrado!M$2:M859,Concentrado!$A$2:$A859,"="&amp;$A18,Concentrado!$B$2:$B859, "=Baja California")</f>
        <v>7.7590000000000003</v>
      </c>
      <c r="M18" s="9">
        <f>SUMIFS(Concentrado!N$2:N859,Concentrado!$A$2:$A859,"="&amp;$A18,Concentrado!$B$2:$B859, "=Baja California")</f>
        <v>41.643999999999998</v>
      </c>
      <c r="N18" s="9">
        <f>SUMIFS(Concentrado!O$2:O859,Concentrado!$A$2:$A859,"="&amp;$A18,Concentrado!$B$2:$B859, "=Baja California")</f>
        <v>101.413</v>
      </c>
      <c r="O18" s="9">
        <f>SUMIFS(Concentrado!P$2:P859,Concentrado!$A$2:$A859,"="&amp;$A18,Concentrado!$B$2:$B859, "=Baja California")</f>
        <v>24.751000000000001</v>
      </c>
      <c r="P18" s="9">
        <f>SUMIFS(Concentrado!Q$2:Q859,Concentrado!$A$2:$A859,"="&amp;$A18,Concentrado!$B$2:$B859, "=Baja California")</f>
        <v>63.564999999999998</v>
      </c>
      <c r="Q18" s="9">
        <f>SUMIFS(Concentrado!R$2:R859,Concentrado!$A$2:$A859,"="&amp;$A18,Concentrado!$B$2:$B859, "=Baja California")</f>
        <v>61.109000000000002</v>
      </c>
      <c r="R18" s="9">
        <f>SUMIFS(Concentrado!S$2:S859,Concentrado!$A$2:$A859,"="&amp;$A18,Concentrado!$B$2:$B859, "=Baja California")</f>
        <v>52.917000000000002</v>
      </c>
      <c r="S18" s="9">
        <f>SUMIFS(Concentrado!T$2:T859,Concentrado!$A$2:$A859,"="&amp;$A18,Concentrado!$B$2:$B859, "=Baja California")</f>
        <v>57.03</v>
      </c>
      <c r="T18" s="9">
        <f>SUMIFS(Concentrado!U$2:U859,Concentrado!$A$2:$A859,"="&amp;$A18,Concentrado!$B$2:$B859, "=Baja California")</f>
        <v>13.077999999999999</v>
      </c>
      <c r="U18" s="9">
        <f>SUMIFS(Concentrado!V$2:V859,Concentrado!$A$2:$A859,"="&amp;$A18,Concentrado!$B$2:$B859, "=Baja California")</f>
        <v>15.522</v>
      </c>
      <c r="V18" s="9">
        <f>SUMIFS(Concentrado!W$2:W859,Concentrado!$A$2:$A859,"="&amp;$A18,Concentrado!$B$2:$B859, "=Baja California")</f>
        <v>14.295</v>
      </c>
      <c r="W18" s="9">
        <f>SUMIFS(Concentrado!X$2:X859,Concentrado!$A$2:$A859,"="&amp;$A18,Concentrado!$B$2:$B859, "=Baja California")</f>
        <v>35.786000000000001</v>
      </c>
      <c r="X18" s="9">
        <f>SUMIFS(Concentrado!Y$2:Y859,Concentrado!$A$2:$A859,"="&amp;$A18,Concentrado!$B$2:$B859, "=Baja California")</f>
        <v>4.4950000000000001</v>
      </c>
      <c r="Y18" s="9">
        <f>SUMIFS(Concentrado!Z$2:Z859,Concentrado!$A$2:$A859,"="&amp;$A18,Concentrado!$B$2:$B859, "=Baja California")</f>
        <v>20.501999999999999</v>
      </c>
      <c r="Z18" s="9">
        <f>SUMIFS(Concentrado!AA$2:AA859,Concentrado!$A$2:$A859,"="&amp;$A18,Concentrado!$B$2:$B859, "=Baja California")</f>
        <v>69.491</v>
      </c>
      <c r="AA18" s="9">
        <f>SUMIFS(Concentrado!AB$2:AB859,Concentrado!$A$2:$A859,"="&amp;$A18,Concentrado!$B$2:$B859, "=Baja California")</f>
        <v>41.051000000000002</v>
      </c>
      <c r="AB18" s="9">
        <f>SUMIFS(Concentrado!AC$2:AC859,Concentrado!$A$2:$A859,"="&amp;$A18,Concentrado!$B$2:$B859, "=Baja California")</f>
        <v>55.329000000000001</v>
      </c>
      <c r="AC18" s="9">
        <f>SUMIFS(Concentrado!AD$2:AD859,Concentrado!$A$2:$A859,"="&amp;$A18,Concentrado!$B$2:$B859, "=Baja California")</f>
        <v>403.03500000000003</v>
      </c>
      <c r="AD18" s="9">
        <f>SUMIFS(Concentrado!AE$2:AE859,Concentrado!$A$2:$A859,"="&amp;$A18,Concentrado!$B$2:$B859, "=Baja California")</f>
        <v>304.07900000000001</v>
      </c>
      <c r="AE18" s="9">
        <f>SUMIFS(Concentrado!AF$2:AF859,Concentrado!$A$2:$A859,"="&amp;$A18,Concentrado!$B$2:$B859, "=Baja California")</f>
        <v>353.84699999999998</v>
      </c>
      <c r="AF18" s="9">
        <f>SUMIFS(Concentrado!AG$2:AG859,Concentrado!$A$2:$A859,"="&amp;$A18,Concentrado!$B$2:$B859, "=Baja California")</f>
        <v>9.1539999999999999</v>
      </c>
      <c r="AG18" s="9">
        <f>SUMIFS(Concentrado!AH$2:AH859,Concentrado!$A$2:$A859,"="&amp;$A18,Concentrado!$B$2:$B859, "=Baja California")</f>
        <v>8.1665088331786393</v>
      </c>
      <c r="AH18" s="9">
        <f>SUMIFS(Concentrado!AI$2:AI859,Concentrado!$A$2:$A859,"="&amp;$A18,Concentrado!$B$2:$B859, "=Baja California")</f>
        <v>1.7915805486471099</v>
      </c>
      <c r="AI18" s="9">
        <f>SUMIFS(Concentrado!AJ$2:AJ859,Concentrado!$A$2:$A859,"="&amp;$A18,Concentrado!$B$2:$B859, "=Baja California")</f>
        <v>5.0370583579189798</v>
      </c>
      <c r="AJ18" s="9">
        <f>SUMIFS(Concentrado!AK$2:AK859,Concentrado!$A$2:$A859,"="&amp;$A18,Concentrado!$B$2:$B859, "=Baja California")</f>
        <v>9.0359999999999996</v>
      </c>
      <c r="AK18" s="9">
        <f>SUMIFS(Concentrado!AL$2:AL859,Concentrado!$A$2:$A859,"="&amp;$A18,Concentrado!$B$2:$B859, "=Baja California")</f>
        <v>1.738</v>
      </c>
      <c r="AL18" s="9">
        <f>SUMIFS(Concentrado!AM$2:AM859,Concentrado!$A$2:$A859,"="&amp;$A18,Concentrado!$B$2:$B859, "=Baja California")</f>
        <v>5.4020000000000001</v>
      </c>
      <c r="AM18" s="9">
        <f>SUMIFS(Concentrado!AN$2:AN859,Concentrado!$A$2:$A859,"="&amp;$A18,Concentrado!$B$2:$B859, "=Baja California")</f>
        <v>74.840999999999994</v>
      </c>
      <c r="AN18" s="9">
        <f>SUMIFS(Concentrado!AO$2:AO859,Concentrado!$A$2:$A859,"="&amp;$A18,Concentrado!$B$2:$B859, "=Baja California")</f>
        <v>48.962000000000003</v>
      </c>
      <c r="AO18" s="9">
        <f>SUMIFS(Concentrado!AP$2:AP859,Concentrado!$A$2:$A859,"="&amp;$A18,Concentrado!$B$2:$B859, "=Baja California")</f>
        <v>62.073</v>
      </c>
      <c r="AP18" s="9">
        <f>SUMIFS(Concentrado!AQ$2:AQ859,Concentrado!$A$2:$A859,"="&amp;$A18,Concentrado!$B$2:$B859, "=Baja California")</f>
        <v>12.305</v>
      </c>
      <c r="AQ18" s="9">
        <f>SUMIFS(Concentrado!AR$2:AR859,Concentrado!$A$2:$A859,"="&amp;$A18,Concentrado!$B$2:$B859, "=Baja California")</f>
        <v>3.1160000000000001</v>
      </c>
      <c r="AR18" s="9">
        <f>SUMIFS(Concentrado!AS$2:AS859,Concentrado!$A$2:$A859,"="&amp;$A18,Concentrado!$B$2:$B859, "=Baja California")</f>
        <v>7.7290000000000001</v>
      </c>
      <c r="AS18" s="9">
        <f>SUMIFS(Concentrado!AT$2:AT859,Concentrado!$A$2:$A859,"="&amp;$A18,Concentrado!$B$2:$B859, "=Baja California")</f>
        <v>9.5109999999999992</v>
      </c>
      <c r="AT18" s="9">
        <f>SUMIFS(Concentrado!AU$2:AU859,Concentrado!$A$2:$A859,"="&amp;$A18,Concentrado!$B$2:$B859, "=Baja California")</f>
        <v>3.7759999999999998</v>
      </c>
      <c r="AU18" s="9">
        <f>SUMIFS(Concentrado!AV$2:AV859,Concentrado!$A$2:$A859,"="&amp;$A18,Concentrado!$B$2:$B859, "=Baja California")</f>
        <v>6.6550000000000002</v>
      </c>
      <c r="AV18" s="9">
        <f>SUMIFS(Concentrado!AW$2:AW859,Concentrado!$A$2:$A859,"="&amp;$A18,Concentrado!$B$2:$B859, "=Baja California")</f>
        <v>583.39099999999996</v>
      </c>
      <c r="AW18" s="9">
        <f>SUMIFS(Concentrado!AX$2:AX859,Concentrado!$A$2:$A859,"="&amp;$A18,Concentrado!$B$2:$B859, "=Baja California")</f>
        <v>380.78800000000001</v>
      </c>
      <c r="AX18" s="9">
        <f>SUMIFS(Concentrado!AY$2:AY859,Concentrado!$A$2:$A859,"="&amp;$A18,Concentrado!$B$2:$B859, "=Baja California")</f>
        <v>483.39499999999998</v>
      </c>
      <c r="AY18" s="9">
        <f>SUMIFS(Concentrado!AZ$2:AZ859,Concentrado!$A$2:$A859,"="&amp;$A18,Concentrado!$B$2:$B859, "=Baja California")</f>
        <v>5.8339999999999996</v>
      </c>
      <c r="AZ18" s="9">
        <f>SUMIFS(Concentrado!BA$2:BA859,Concentrado!$A$2:$A859,"="&amp;$A18,Concentrado!$B$2:$B859, "=Baja California")</f>
        <v>3.8079999999999998</v>
      </c>
      <c r="BA18" s="9">
        <f>SUMIFS(Concentrado!BB$2:BB859,Concentrado!$A$2:$A859,"="&amp;$A18,Concentrado!$B$2:$B859, "=Baja California")</f>
        <v>4.8339999999999996</v>
      </c>
      <c r="BB18" s="9">
        <f>SUMIFS(Concentrado!BC$2:BC859,Concentrado!$A$2:$A859,"="&amp;$A18,Concentrado!$B$2:$B859, "=Baja California")</f>
        <v>13.368</v>
      </c>
      <c r="BC18" s="9">
        <f>SUMIFS(Concentrado!BD$2:BD859,Concentrado!$A$2:$A859,"="&amp;$A18,Concentrado!$B$2:$B859, "=Baja California")</f>
        <v>2.399</v>
      </c>
      <c r="BD18" s="9">
        <f>SUMIFS(Concentrado!BE$2:BE859,Concentrado!$A$2:$A859,"="&amp;$A18,Concentrado!$B$2:$B859, "=Baja California")</f>
        <v>10.414</v>
      </c>
      <c r="BE18" s="9">
        <f>SUMIFS(Concentrado!BF$2:BF859,Concentrado!$A$2:$A859,"="&amp;$A18,Concentrado!$B$2:$B859, "=Baja California")</f>
        <v>12.689</v>
      </c>
      <c r="BF18" s="9">
        <f>SUMIFS(Concentrado!BG$2:BG859,Concentrado!$A$2:$A859,"="&amp;$A18,Concentrado!$B$2:$B859, "=Baja California")</f>
        <v>30.684000000000001</v>
      </c>
      <c r="BG18" s="9">
        <f>SUMIFS(Concentrado!BH$2:BH859,Concentrado!$A$2:$A859,"="&amp;$A18,Concentrado!$B$2:$B859, "=Baja California")</f>
        <v>6.6421197025485528</v>
      </c>
    </row>
    <row r="19" spans="1:59" x14ac:dyDescent="0.25">
      <c r="A19" s="4">
        <v>2015</v>
      </c>
      <c r="B19" s="9">
        <f>SUMIFS(Concentrado!C$2:C859,Concentrado!$A$2:$A859,"="&amp;$A19,Concentrado!$B$2:$B859, "=Baja California")</f>
        <v>14.504</v>
      </c>
      <c r="C19" s="9">
        <f>SUMIFS(Concentrado!D$2:D859,Concentrado!$A$2:$A859,"="&amp;$A19,Concentrado!$B$2:$B859, "=Baja California")</f>
        <v>4.0090000000000003</v>
      </c>
      <c r="D19" s="9">
        <f>SUMIFS(Concentrado!E$2:E859,Concentrado!$A$2:$A859,"="&amp;$A19,Concentrado!$B$2:$B859, "=Baja California")</f>
        <v>9.2769999999999992</v>
      </c>
      <c r="E19" s="9">
        <f>SUMIFS(Concentrado!F$2:F859,Concentrado!$A$2:$A859,"="&amp;$A19,Concentrado!$B$2:$B859, "=Baja California")</f>
        <v>11.180999999999999</v>
      </c>
      <c r="F19" s="9">
        <f>SUMIFS(Concentrado!G$2:G859,Concentrado!$A$2:$A859,"="&amp;$A19,Concentrado!$B$2:$B859, "=Baja California")</f>
        <v>22.9</v>
      </c>
      <c r="G19" s="9">
        <f>SUMIFS(Concentrado!H$2:H859,Concentrado!$A$2:$A859,"="&amp;$A19,Concentrado!$B$2:$B859, "=Baja California")</f>
        <v>7.194</v>
      </c>
      <c r="H19" s="9">
        <f>SUMIFS(Concentrado!I$2:I859,Concentrado!$A$2:$A859,"="&amp;$A19,Concentrado!$B$2:$B859, "=Baja California")</f>
        <v>5.8949999999999996</v>
      </c>
      <c r="I19" s="9">
        <f>SUMIFS(Concentrado!J$2:J859,Concentrado!$A$2:$A859,"="&amp;$A19,Concentrado!$B$2:$B859, "=Baja California")</f>
        <v>6.5469999999999997</v>
      </c>
      <c r="J19" s="9">
        <f>SUMIFS(Concentrado!K$2:K859,Concentrado!$A$2:$A859,"="&amp;$A19,Concentrado!$B$2:$B859, "=Baja California")</f>
        <v>10.234999999999999</v>
      </c>
      <c r="K19" s="9">
        <f>SUMIFS(Concentrado!L$2:L859,Concentrado!$A$2:$A859,"="&amp;$A19,Concentrado!$B$2:$B859, "=Baja California")</f>
        <v>4.5979999999999999</v>
      </c>
      <c r="L19" s="9">
        <f>SUMIFS(Concentrado!M$2:M859,Concentrado!$A$2:$A859,"="&amp;$A19,Concentrado!$B$2:$B859, "=Baja California")</f>
        <v>7.4279999999999999</v>
      </c>
      <c r="M19" s="9">
        <f>SUMIFS(Concentrado!N$2:N859,Concentrado!$A$2:$A859,"="&amp;$A19,Concentrado!$B$2:$B859, "=Baja California")</f>
        <v>33.622</v>
      </c>
      <c r="N19" s="9">
        <f>SUMIFS(Concentrado!O$2:O859,Concentrado!$A$2:$A859,"="&amp;$A19,Concentrado!$B$2:$B859, "=Baja California")</f>
        <v>109.541</v>
      </c>
      <c r="O19" s="9">
        <f>SUMIFS(Concentrado!P$2:P859,Concentrado!$A$2:$A859,"="&amp;$A19,Concentrado!$B$2:$B859, "=Baja California")</f>
        <v>26.469000000000001</v>
      </c>
      <c r="P19" s="9">
        <f>SUMIFS(Concentrado!Q$2:Q859,Concentrado!$A$2:$A859,"="&amp;$A19,Concentrado!$B$2:$B859, "=Baja California")</f>
        <v>68.228999999999999</v>
      </c>
      <c r="Q19" s="9">
        <f>SUMIFS(Concentrado!R$2:R859,Concentrado!$A$2:$A859,"="&amp;$A19,Concentrado!$B$2:$B859, "=Baja California")</f>
        <v>62.226999999999997</v>
      </c>
      <c r="R19" s="9">
        <f>SUMIFS(Concentrado!S$2:S859,Concentrado!$A$2:$A859,"="&amp;$A19,Concentrado!$B$2:$B859, "=Baja California")</f>
        <v>57.36</v>
      </c>
      <c r="S19" s="9">
        <f>SUMIFS(Concentrado!T$2:T859,Concentrado!$A$2:$A859,"="&amp;$A19,Concentrado!$B$2:$B859, "=Baja California")</f>
        <v>59.802999999999997</v>
      </c>
      <c r="T19" s="9">
        <f>SUMIFS(Concentrado!U$2:U859,Concentrado!$A$2:$A859,"="&amp;$A19,Concentrado!$B$2:$B859, "=Baja California")</f>
        <v>14.855</v>
      </c>
      <c r="U19" s="9">
        <f>SUMIFS(Concentrado!V$2:V859,Concentrado!$A$2:$A859,"="&amp;$A19,Concentrado!$B$2:$B859, "=Baja California")</f>
        <v>16.683</v>
      </c>
      <c r="V19" s="9">
        <f>SUMIFS(Concentrado!W$2:W859,Concentrado!$A$2:$A859,"="&amp;$A19,Concentrado!$B$2:$B859, "=Baja California")</f>
        <v>15.766</v>
      </c>
      <c r="W19" s="9">
        <f>SUMIFS(Concentrado!X$2:X859,Concentrado!$A$2:$A859,"="&amp;$A19,Concentrado!$B$2:$B859, "=Baja California")</f>
        <v>42.752000000000002</v>
      </c>
      <c r="X19" s="9">
        <f>SUMIFS(Concentrado!Y$2:Y859,Concentrado!$A$2:$A859,"="&amp;$A19,Concentrado!$B$2:$B859, "=Baja California")</f>
        <v>6.3079999999999998</v>
      </c>
      <c r="Y19" s="9">
        <f>SUMIFS(Concentrado!Z$2:Z859,Concentrado!$A$2:$A859,"="&amp;$A19,Concentrado!$B$2:$B859, "=Baja California")</f>
        <v>24.632000000000001</v>
      </c>
      <c r="Z19" s="9">
        <f>SUMIFS(Concentrado!AA$2:AA859,Concentrado!$A$2:$A859,"="&amp;$A19,Concentrado!$B$2:$B859, "=Baja California")</f>
        <v>81.644000000000005</v>
      </c>
      <c r="AA19" s="9">
        <f>SUMIFS(Concentrado!AB$2:AB859,Concentrado!$A$2:$A859,"="&amp;$A19,Concentrado!$B$2:$B859, "=Baja California")</f>
        <v>43.683</v>
      </c>
      <c r="AB19" s="9">
        <f>SUMIFS(Concentrado!AC$2:AC859,Concentrado!$A$2:$A859,"="&amp;$A19,Concentrado!$B$2:$B859, "=Baja California")</f>
        <v>62.738999999999997</v>
      </c>
      <c r="AC19" s="9">
        <f>SUMIFS(Concentrado!AD$2:AD859,Concentrado!$A$2:$A859,"="&amp;$A19,Concentrado!$B$2:$B859, "=Baja California")</f>
        <v>420.38600000000002</v>
      </c>
      <c r="AD19" s="9">
        <f>SUMIFS(Concentrado!AE$2:AE859,Concentrado!$A$2:$A859,"="&amp;$A19,Concentrado!$B$2:$B859, "=Baja California")</f>
        <v>322.40600000000001</v>
      </c>
      <c r="AE19" s="9">
        <f>SUMIFS(Concentrado!AF$2:AF859,Concentrado!$A$2:$A859,"="&amp;$A19,Concentrado!$B$2:$B859, "=Baja California")</f>
        <v>371.67899999999997</v>
      </c>
      <c r="AF19" s="9">
        <f>SUMIFS(Concentrado!AG$2:AG859,Concentrado!$A$2:$A859,"="&amp;$A19,Concentrado!$B$2:$B859, "=Baja California")</f>
        <v>7.6609999999999996</v>
      </c>
      <c r="AG19" s="9">
        <f>SUMIFS(Concentrado!AH$2:AH859,Concentrado!$A$2:$A859,"="&amp;$A19,Concentrado!$B$2:$B859, "=Baja California")</f>
        <v>6.5232078651249097</v>
      </c>
      <c r="AH19" s="9">
        <f>SUMIFS(Concentrado!AI$2:AI859,Concentrado!$A$2:$A859,"="&amp;$A19,Concentrado!$B$2:$B859, "=Baja California")</f>
        <v>2.5822236496180699</v>
      </c>
      <c r="AI19" s="9">
        <f>SUMIFS(Concentrado!AJ$2:AJ859,Concentrado!$A$2:$A859,"="&amp;$A19,Concentrado!$B$2:$B859, "=Baja California")</f>
        <v>4.5905106230747599</v>
      </c>
      <c r="AJ19" s="9">
        <f>SUMIFS(Concentrado!AK$2:AK859,Concentrado!$A$2:$A859,"="&amp;$A19,Concentrado!$B$2:$B859, "=Baja California")</f>
        <v>7.6029999999999998</v>
      </c>
      <c r="AK19" s="9">
        <f>SUMIFS(Concentrado!AL$2:AL859,Concentrado!$A$2:$A859,"="&amp;$A19,Concentrado!$B$2:$B859, "=Baja California")</f>
        <v>1.179</v>
      </c>
      <c r="AL19" s="9">
        <f>SUMIFS(Concentrado!AM$2:AM859,Concentrado!$A$2:$A859,"="&amp;$A19,Concentrado!$B$2:$B859, "=Baja California")</f>
        <v>4.4039999999999999</v>
      </c>
      <c r="AM19" s="9">
        <f>SUMIFS(Concentrado!AN$2:AN859,Concentrado!$A$2:$A859,"="&amp;$A19,Concentrado!$B$2:$B859, "=Baja California")</f>
        <v>77.257999999999996</v>
      </c>
      <c r="AN19" s="9">
        <f>SUMIFS(Concentrado!AO$2:AO859,Concentrado!$A$2:$A859,"="&amp;$A19,Concentrado!$B$2:$B859, "=Baja California")</f>
        <v>41.207000000000001</v>
      </c>
      <c r="AO19" s="9">
        <f>SUMIFS(Concentrado!AP$2:AP859,Concentrado!$A$2:$A859,"="&amp;$A19,Concentrado!$B$2:$B859, "=Baja California")</f>
        <v>59.539000000000001</v>
      </c>
      <c r="AP19" s="9">
        <f>SUMIFS(Concentrado!AQ$2:AQ859,Concentrado!$A$2:$A859,"="&amp;$A19,Concentrado!$B$2:$B859, "=Baja California")</f>
        <v>12.106</v>
      </c>
      <c r="AQ19" s="9">
        <f>SUMIFS(Concentrado!AR$2:AR859,Concentrado!$A$2:$A859,"="&amp;$A19,Concentrado!$B$2:$B859, "=Baja California")</f>
        <v>2.7709999999999999</v>
      </c>
      <c r="AR19" s="9">
        <f>SUMIFS(Concentrado!AS$2:AS859,Concentrado!$A$2:$A859,"="&amp;$A19,Concentrado!$B$2:$B859, "=Baja California")</f>
        <v>7.4569999999999999</v>
      </c>
      <c r="AS19" s="9">
        <f>SUMIFS(Concentrado!AT$2:AT859,Concentrado!$A$2:$A859,"="&amp;$A19,Concentrado!$B$2:$B859, "=Baja California")</f>
        <v>11.930999999999999</v>
      </c>
      <c r="AT19" s="9">
        <f>SUMIFS(Concentrado!AU$2:AU859,Concentrado!$A$2:$A859,"="&amp;$A19,Concentrado!$B$2:$B859, "=Baja California")</f>
        <v>3.3010000000000002</v>
      </c>
      <c r="AU19" s="9">
        <f>SUMIFS(Concentrado!AV$2:AV859,Concentrado!$A$2:$A859,"="&amp;$A19,Concentrado!$B$2:$B859, "=Baja California")</f>
        <v>7.633</v>
      </c>
      <c r="AV19" s="9">
        <f>SUMIFS(Concentrado!AW$2:AW859,Concentrado!$A$2:$A859,"="&amp;$A19,Concentrado!$B$2:$B859, "=Baja California")</f>
        <v>611.51300000000003</v>
      </c>
      <c r="AW19" s="9">
        <f>SUMIFS(Concentrado!AX$2:AX859,Concentrado!$A$2:$A859,"="&amp;$A19,Concentrado!$B$2:$B859, "=Baja California")</f>
        <v>393.62</v>
      </c>
      <c r="AX19" s="9">
        <f>SUMIFS(Concentrado!AY$2:AY859,Concentrado!$A$2:$A859,"="&amp;$A19,Concentrado!$B$2:$B859, "=Baja California")</f>
        <v>503.55799999999999</v>
      </c>
      <c r="AY19" s="9">
        <f>SUMIFS(Concentrado!AZ$2:AZ859,Concentrado!$A$2:$A859,"="&amp;$A19,Concentrado!$B$2:$B859, "=Baja California")</f>
        <v>6.1150000000000002</v>
      </c>
      <c r="AZ19" s="9">
        <f>SUMIFS(Concentrado!BA$2:BA859,Concentrado!$A$2:$A859,"="&amp;$A19,Concentrado!$B$2:$B859, "=Baja California")</f>
        <v>3.9359999999999999</v>
      </c>
      <c r="BA19" s="9">
        <f>SUMIFS(Concentrado!BB$2:BB859,Concentrado!$A$2:$A859,"="&amp;$A19,Concentrado!$B$2:$B859, "=Baja California")</f>
        <v>5.0359999999999996</v>
      </c>
      <c r="BB19" s="9">
        <f>SUMIFS(Concentrado!BC$2:BC859,Concentrado!$A$2:$A859,"="&amp;$A19,Concentrado!$B$2:$B859, "=Baja California")</f>
        <v>7.96</v>
      </c>
      <c r="BC19" s="9">
        <f>SUMIFS(Concentrado!BD$2:BD859,Concentrado!$A$2:$A859,"="&amp;$A19,Concentrado!$B$2:$B859, "=Baja California")</f>
        <v>2.7690000000000001</v>
      </c>
      <c r="BD19" s="9">
        <f>SUMIFS(Concentrado!BE$2:BE859,Concentrado!$A$2:$A859,"="&amp;$A19,Concentrado!$B$2:$B859, "=Baja California")</f>
        <v>11.167999999999999</v>
      </c>
      <c r="BE19" s="9">
        <f>SUMIFS(Concentrado!BF$2:BF859,Concentrado!$A$2:$A859,"="&amp;$A19,Concentrado!$B$2:$B859, "=Baja California")</f>
        <v>13.565</v>
      </c>
      <c r="BF19" s="9">
        <f>SUMIFS(Concentrado!BG$2:BG859,Concentrado!$A$2:$A859,"="&amp;$A19,Concentrado!$B$2:$B859, "=Baja California")</f>
        <v>35.307000000000002</v>
      </c>
      <c r="BG19" s="9">
        <f>SUMIFS(Concentrado!BH$2:BH859,Concentrado!$A$2:$A859,"="&amp;$A19,Concentrado!$B$2:$B859, "=Baja California")</f>
        <v>7.0243249772359846</v>
      </c>
    </row>
    <row r="20" spans="1:59" x14ac:dyDescent="0.25">
      <c r="A20" s="4">
        <v>2016</v>
      </c>
      <c r="B20" s="9">
        <f>SUMIFS(Concentrado!C$2:C859,Concentrado!$A$2:$A859,"="&amp;$A20,Concentrado!$B$2:$B859, "=Baja California")</f>
        <v>13.275</v>
      </c>
      <c r="C20" s="9">
        <f>SUMIFS(Concentrado!D$2:D859,Concentrado!$A$2:$A859,"="&amp;$A20,Concentrado!$B$2:$B859, "=Baja California")</f>
        <v>2.996</v>
      </c>
      <c r="D20" s="9">
        <f>SUMIFS(Concentrado!E$2:E859,Concentrado!$A$2:$A859,"="&amp;$A20,Concentrado!$B$2:$B859, "=Baja California")</f>
        <v>8.1649999999999991</v>
      </c>
      <c r="E20" s="9">
        <f>SUMIFS(Concentrado!F$2:F859,Concentrado!$A$2:$A859,"="&amp;$A20,Concentrado!$B$2:$B859, "=Baja California")</f>
        <v>11.815</v>
      </c>
      <c r="F20" s="9">
        <f>SUMIFS(Concentrado!G$2:G859,Concentrado!$A$2:$A859,"="&amp;$A20,Concentrado!$B$2:$B859, "=Baja California")</f>
        <v>19.899000000000001</v>
      </c>
      <c r="G20" s="9">
        <f>SUMIFS(Concentrado!H$2:H859,Concentrado!$A$2:$A859,"="&amp;$A20,Concentrado!$B$2:$B859, "=Baja California")</f>
        <v>6.9509999999999996</v>
      </c>
      <c r="H20" s="9">
        <f>SUMIFS(Concentrado!I$2:I859,Concentrado!$A$2:$A859,"="&amp;$A20,Concentrado!$B$2:$B859, "=Baja California")</f>
        <v>5.4740000000000002</v>
      </c>
      <c r="I20" s="9">
        <f>SUMIFS(Concentrado!J$2:J859,Concentrado!$A$2:$A859,"="&amp;$A20,Concentrado!$B$2:$B859, "=Baja California")</f>
        <v>6.2169999999999996</v>
      </c>
      <c r="J20" s="9">
        <f>SUMIFS(Concentrado!K$2:K859,Concentrado!$A$2:$A859,"="&amp;$A20,Concentrado!$B$2:$B859, "=Baja California")</f>
        <v>8.3179999999999996</v>
      </c>
      <c r="K20" s="9">
        <f>SUMIFS(Concentrado!L$2:L859,Concentrado!$A$2:$A859,"="&amp;$A20,Concentrado!$B$2:$B859, "=Baja California")</f>
        <v>4.8979999999999997</v>
      </c>
      <c r="L20" s="9">
        <f>SUMIFS(Concentrado!M$2:M859,Concentrado!$A$2:$A859,"="&amp;$A20,Concentrado!$B$2:$B859, "=Baja California")</f>
        <v>6.6180000000000003</v>
      </c>
      <c r="M20" s="9">
        <f>SUMIFS(Concentrado!N$2:N859,Concentrado!$A$2:$A859,"="&amp;$A20,Concentrado!$B$2:$B859, "=Baja California")</f>
        <v>38.055999999999997</v>
      </c>
      <c r="N20" s="9">
        <f>SUMIFS(Concentrado!O$2:O859,Concentrado!$A$2:$A859,"="&amp;$A20,Concentrado!$B$2:$B859, "=Baja California")</f>
        <v>125.283</v>
      </c>
      <c r="O20" s="9">
        <f>SUMIFS(Concentrado!P$2:P859,Concentrado!$A$2:$A859,"="&amp;$A20,Concentrado!$B$2:$B859, "=Baja California")</f>
        <v>26.391999999999999</v>
      </c>
      <c r="P20" s="9">
        <f>SUMIFS(Concentrado!Q$2:Q859,Concentrado!$A$2:$A859,"="&amp;$A20,Concentrado!$B$2:$B859, "=Baja California")</f>
        <v>76.203999999999994</v>
      </c>
      <c r="Q20" s="9">
        <f>SUMIFS(Concentrado!R$2:R859,Concentrado!$A$2:$A859,"="&amp;$A20,Concentrado!$B$2:$B859, "=Baja California")</f>
        <v>67.513000000000005</v>
      </c>
      <c r="R20" s="9">
        <f>SUMIFS(Concentrado!S$2:S859,Concentrado!$A$2:$A859,"="&amp;$A20,Concentrado!$B$2:$B859, "=Baja California")</f>
        <v>63.040999999999997</v>
      </c>
      <c r="S20" s="9">
        <f>SUMIFS(Concentrado!T$2:T859,Concentrado!$A$2:$A859,"="&amp;$A20,Concentrado!$B$2:$B859, "=Baja California")</f>
        <v>65.289000000000001</v>
      </c>
      <c r="T20" s="9">
        <f>SUMIFS(Concentrado!U$2:U859,Concentrado!$A$2:$A859,"="&amp;$A20,Concentrado!$B$2:$B859, "=Baja California")</f>
        <v>12.135</v>
      </c>
      <c r="U20" s="9">
        <f>SUMIFS(Concentrado!V$2:V859,Concentrado!$A$2:$A859,"="&amp;$A20,Concentrado!$B$2:$B859, "=Baja California")</f>
        <v>15.847</v>
      </c>
      <c r="V20" s="9">
        <f>SUMIFS(Concentrado!W$2:W859,Concentrado!$A$2:$A859,"="&amp;$A20,Concentrado!$B$2:$B859, "=Baja California")</f>
        <v>13.98</v>
      </c>
      <c r="W20" s="9">
        <f>SUMIFS(Concentrado!X$2:X859,Concentrado!$A$2:$A859,"="&amp;$A20,Concentrado!$B$2:$B859, "=Baja California")</f>
        <v>57.03</v>
      </c>
      <c r="X20" s="9">
        <f>SUMIFS(Concentrado!Y$2:Y859,Concentrado!$A$2:$A859,"="&amp;$A20,Concentrado!$B$2:$B859, "=Baja California")</f>
        <v>7.2030000000000003</v>
      </c>
      <c r="Y20" s="9">
        <f>SUMIFS(Concentrado!Z$2:Z859,Concentrado!$A$2:$A859,"="&amp;$A20,Concentrado!$B$2:$B859, "=Baja California")</f>
        <v>32.344000000000001</v>
      </c>
      <c r="Z20" s="9">
        <f>SUMIFS(Concentrado!AA$2:AA859,Concentrado!$A$2:$A859,"="&amp;$A20,Concentrado!$B$2:$B859, "=Baja California")</f>
        <v>85.402000000000001</v>
      </c>
      <c r="AA20" s="9">
        <f>SUMIFS(Concentrado!AB$2:AB859,Concentrado!$A$2:$A859,"="&amp;$A20,Concentrado!$B$2:$B859, "=Baja California")</f>
        <v>49.037999999999997</v>
      </c>
      <c r="AB20" s="9">
        <f>SUMIFS(Concentrado!AC$2:AC859,Concentrado!$A$2:$A859,"="&amp;$A20,Concentrado!$B$2:$B859, "=Baja California")</f>
        <v>67.322999999999993</v>
      </c>
      <c r="AC20" s="9">
        <f>SUMIFS(Concentrado!AD$2:AD859,Concentrado!$A$2:$A859,"="&amp;$A20,Concentrado!$B$2:$B859, "=Baja California")</f>
        <v>439.82900000000001</v>
      </c>
      <c r="AD20" s="9">
        <f>SUMIFS(Concentrado!AE$2:AE859,Concentrado!$A$2:$A859,"="&amp;$A20,Concentrado!$B$2:$B859, "=Baja California")</f>
        <v>322.40699999999998</v>
      </c>
      <c r="AE20" s="9">
        <f>SUMIFS(Concentrado!AF$2:AF859,Concentrado!$A$2:$A859,"="&amp;$A20,Concentrado!$B$2:$B859, "=Baja California")</f>
        <v>381.48099999999999</v>
      </c>
      <c r="AF20" s="9">
        <f>SUMIFS(Concentrado!AG$2:AG859,Concentrado!$A$2:$A859,"="&amp;$A20,Concentrado!$B$2:$B859, "=Baja California")</f>
        <v>8.8879999999999999</v>
      </c>
      <c r="AG20" s="9">
        <f>SUMIFS(Concentrado!AH$2:AH859,Concentrado!$A$2:$A859,"="&amp;$A20,Concentrado!$B$2:$B859, "=Baja California")</f>
        <v>8.5204017978047801</v>
      </c>
      <c r="AH20" s="9">
        <f>SUMIFS(Concentrado!AI$2:AI859,Concentrado!$A$2:$A859,"="&amp;$A20,Concentrado!$B$2:$B859, "=Baja California")</f>
        <v>2.5422813161390398</v>
      </c>
      <c r="AI20" s="9">
        <f>SUMIFS(Concentrado!AJ$2:AJ859,Concentrado!$A$2:$A859,"="&amp;$A20,Concentrado!$B$2:$B859, "=Baja California")</f>
        <v>5.59613617886495</v>
      </c>
      <c r="AJ20" s="9">
        <f>SUMIFS(Concentrado!AK$2:AK859,Concentrado!$A$2:$A859,"="&amp;$A20,Concentrado!$B$2:$B859, "=Baja California")</f>
        <v>8.09</v>
      </c>
      <c r="AK20" s="9">
        <f>SUMIFS(Concentrado!AL$2:AL859,Concentrado!$A$2:$A859,"="&amp;$A20,Concentrado!$B$2:$B859, "=Baja California")</f>
        <v>1.613</v>
      </c>
      <c r="AL20" s="9">
        <f>SUMIFS(Concentrado!AM$2:AM859,Concentrado!$A$2:$A859,"="&amp;$A20,Concentrado!$B$2:$B859, "=Baja California")</f>
        <v>4.87</v>
      </c>
      <c r="AM20" s="9">
        <f>SUMIFS(Concentrado!AN$2:AN859,Concentrado!$A$2:$A859,"="&amp;$A20,Concentrado!$B$2:$B859, "=Baja California")</f>
        <v>79.933000000000007</v>
      </c>
      <c r="AN20" s="9">
        <f>SUMIFS(Concentrado!AO$2:AO859,Concentrado!$A$2:$A859,"="&amp;$A20,Concentrado!$B$2:$B859, "=Baja California")</f>
        <v>43.390999999999998</v>
      </c>
      <c r="AO20" s="9">
        <f>SUMIFS(Concentrado!AP$2:AP859,Concentrado!$A$2:$A859,"="&amp;$A20,Concentrado!$B$2:$B859, "=Baja California")</f>
        <v>61.851999999999997</v>
      </c>
      <c r="AP20" s="9">
        <f>SUMIFS(Concentrado!AQ$2:AQ859,Concentrado!$A$2:$A859,"="&amp;$A20,Concentrado!$B$2:$B859, "=Baja California")</f>
        <v>12.305999999999999</v>
      </c>
      <c r="AQ20" s="9">
        <f>SUMIFS(Concentrado!AR$2:AR859,Concentrado!$A$2:$A859,"="&amp;$A20,Concentrado!$B$2:$B859, "=Baja California")</f>
        <v>3.2850000000000001</v>
      </c>
      <c r="AR20" s="9">
        <f>SUMIFS(Concentrado!AS$2:AS859,Concentrado!$A$2:$A859,"="&amp;$A20,Concentrado!$B$2:$B859, "=Baja California")</f>
        <v>7.8209999999999997</v>
      </c>
      <c r="AS20" s="9">
        <f>SUMIFS(Concentrado!AT$2:AT859,Concentrado!$A$2:$A859,"="&amp;$A20,Concentrado!$B$2:$B859, "=Baja California")</f>
        <v>12.249000000000001</v>
      </c>
      <c r="AT20" s="9">
        <f>SUMIFS(Concentrado!AU$2:AU859,Concentrado!$A$2:$A859,"="&amp;$A20,Concentrado!$B$2:$B859, "=Baja California")</f>
        <v>3.63</v>
      </c>
      <c r="AU20" s="9">
        <f>SUMIFS(Concentrado!AV$2:AV859,Concentrado!$A$2:$A859,"="&amp;$A20,Concentrado!$B$2:$B859, "=Baja California")</f>
        <v>7.9640000000000004</v>
      </c>
      <c r="AV20" s="9">
        <f>SUMIFS(Concentrado!AW$2:AW859,Concentrado!$A$2:$A859,"="&amp;$A20,Concentrado!$B$2:$B859, "=Baja California")</f>
        <v>649.48900000000003</v>
      </c>
      <c r="AW20" s="9">
        <f>SUMIFS(Concentrado!AX$2:AX859,Concentrado!$A$2:$A859,"="&amp;$A20,Concentrado!$B$2:$B859, "=Baja California")</f>
        <v>394.20699999999999</v>
      </c>
      <c r="AX20" s="9">
        <f>SUMIFS(Concentrado!AY$2:AY859,Concentrado!$A$2:$A859,"="&amp;$A20,Concentrado!$B$2:$B859, "=Baja California")</f>
        <v>522.91700000000003</v>
      </c>
      <c r="AY20" s="9">
        <f>SUMIFS(Concentrado!AZ$2:AZ859,Concentrado!$A$2:$A859,"="&amp;$A20,Concentrado!$B$2:$B859, "=Baja California")</f>
        <v>6.4950000000000001</v>
      </c>
      <c r="AZ20" s="9">
        <f>SUMIFS(Concentrado!BA$2:BA859,Concentrado!$A$2:$A859,"="&amp;$A20,Concentrado!$B$2:$B859, "=Baja California")</f>
        <v>3.9420000000000002</v>
      </c>
      <c r="BA20" s="9">
        <f>SUMIFS(Concentrado!BB$2:BB859,Concentrado!$A$2:$A859,"="&amp;$A20,Concentrado!$B$2:$B859, "=Baja California")</f>
        <v>5.2290000000000001</v>
      </c>
      <c r="BB20" s="9">
        <f>SUMIFS(Concentrado!BC$2:BC859,Concentrado!$A$2:$A859,"="&amp;$A20,Concentrado!$B$2:$B859, "=Baja California")</f>
        <v>7.3019999999999996</v>
      </c>
      <c r="BC20" s="9">
        <f>SUMIFS(Concentrado!BD$2:BD859,Concentrado!$A$2:$A859,"="&amp;$A20,Concentrado!$B$2:$B859, "=Baja California")</f>
        <v>3.8250000000000002</v>
      </c>
      <c r="BD20" s="9">
        <f>SUMIFS(Concentrado!BE$2:BE859,Concentrado!$A$2:$A859,"="&amp;$A20,Concentrado!$B$2:$B859, "=Baja California")</f>
        <v>10.692</v>
      </c>
      <c r="BE20" s="9">
        <f>SUMIFS(Concentrado!BF$2:BF859,Concentrado!$A$2:$A859,"="&amp;$A20,Concentrado!$B$2:$B859, "=Baja California")</f>
        <v>12.757999999999999</v>
      </c>
      <c r="BF20" s="9">
        <f>SUMIFS(Concentrado!BG$2:BG859,Concentrado!$A$2:$A859,"="&amp;$A20,Concentrado!$B$2:$B859, "=Baja California")</f>
        <v>32.225999999999999</v>
      </c>
      <c r="BG20" s="9">
        <f>SUMIFS(Concentrado!BH$2:BH859,Concentrado!$A$2:$A859,"="&amp;$A20,Concentrado!$B$2:$B859, "=Baja California")</f>
        <v>6.4073400060661205</v>
      </c>
    </row>
    <row r="21" spans="1:59" x14ac:dyDescent="0.25">
      <c r="A21" s="4">
        <v>2017</v>
      </c>
      <c r="B21" s="9">
        <f>SUMIFS(Concentrado!C$2:C859,Concentrado!$A$2:$A859,"="&amp;$A21,Concentrado!$B$2:$B859, "=Baja California")</f>
        <v>6.7050000000000001</v>
      </c>
      <c r="C21" s="9">
        <f>SUMIFS(Concentrado!D$2:D859,Concentrado!$A$2:$A859,"="&amp;$A21,Concentrado!$B$2:$B859, "=Baja California")</f>
        <v>1.407</v>
      </c>
      <c r="D21" s="9">
        <f>SUMIFS(Concentrado!E$2:E859,Concentrado!$A$2:$A859,"="&amp;$A21,Concentrado!$B$2:$B859, "=Baja California")</f>
        <v>4.0759999999999996</v>
      </c>
      <c r="E21" s="9">
        <f>SUMIFS(Concentrado!F$2:F859,Concentrado!$A$2:$A859,"="&amp;$A21,Concentrado!$B$2:$B859, "=Baja California")</f>
        <v>12.278</v>
      </c>
      <c r="F21" s="9">
        <f>SUMIFS(Concentrado!G$2:G859,Concentrado!$A$2:$A859,"="&amp;$A21,Concentrado!$B$2:$B859, "=Baja California")</f>
        <v>20.163</v>
      </c>
      <c r="G21" s="9">
        <f>SUMIFS(Concentrado!H$2:H859,Concentrado!$A$2:$A859,"="&amp;$A21,Concentrado!$B$2:$B859, "=Baja California")</f>
        <v>7.8129999999999997</v>
      </c>
      <c r="H21" s="9">
        <f>SUMIFS(Concentrado!I$2:I859,Concentrado!$A$2:$A859,"="&amp;$A21,Concentrado!$B$2:$B859, "=Baja California")</f>
        <v>5.4580000000000002</v>
      </c>
      <c r="I21" s="9">
        <f>SUMIFS(Concentrado!J$2:J859,Concentrado!$A$2:$A859,"="&amp;$A21,Concentrado!$B$2:$B859, "=Baja California")</f>
        <v>6.6449999999999996</v>
      </c>
      <c r="J21" s="9">
        <f>SUMIFS(Concentrado!K$2:K859,Concentrado!$A$2:$A859,"="&amp;$A21,Concentrado!$B$2:$B859, "=Baja California")</f>
        <v>7.4260000000000002</v>
      </c>
      <c r="K21" s="9">
        <f>SUMIFS(Concentrado!L$2:L859,Concentrado!$A$2:$A859,"="&amp;$A21,Concentrado!$B$2:$B859, "=Baja California")</f>
        <v>4.67</v>
      </c>
      <c r="L21" s="9">
        <f>SUMIFS(Concentrado!M$2:M859,Concentrado!$A$2:$A859,"="&amp;$A21,Concentrado!$B$2:$B859, "=Baja California")</f>
        <v>6.0579999999999998</v>
      </c>
      <c r="M21" s="9">
        <f>SUMIFS(Concentrado!N$2:N859,Concentrado!$A$2:$A859,"="&amp;$A21,Concentrado!$B$2:$B859, "=Baja California")</f>
        <v>37.942999999999998</v>
      </c>
      <c r="N21" s="9">
        <f>SUMIFS(Concentrado!O$2:O859,Concentrado!$A$2:$A859,"="&amp;$A21,Concentrado!$B$2:$B859, "=Baja California")</f>
        <v>144.68700000000001</v>
      </c>
      <c r="O21" s="9">
        <f>SUMIFS(Concentrado!P$2:P859,Concentrado!$A$2:$A859,"="&amp;$A21,Concentrado!$B$2:$B859, "=Baja California")</f>
        <v>27.91</v>
      </c>
      <c r="P21" s="9">
        <f>SUMIFS(Concentrado!Q$2:Q859,Concentrado!$A$2:$A859,"="&amp;$A21,Concentrado!$B$2:$B859, "=Baja California")</f>
        <v>86.772999999999996</v>
      </c>
      <c r="Q21" s="9">
        <f>SUMIFS(Concentrado!R$2:R859,Concentrado!$A$2:$A859,"="&amp;$A21,Concentrado!$B$2:$B859, "=Baja California")</f>
        <v>73.203000000000003</v>
      </c>
      <c r="R21" s="9">
        <f>SUMIFS(Concentrado!S$2:S859,Concentrado!$A$2:$A859,"="&amp;$A21,Concentrado!$B$2:$B859, "=Baja California")</f>
        <v>62.234000000000002</v>
      </c>
      <c r="S21" s="9">
        <f>SUMIFS(Concentrado!T$2:T859,Concentrado!$A$2:$A859,"="&amp;$A21,Concentrado!$B$2:$B859, "=Baja California")</f>
        <v>67.760000000000005</v>
      </c>
      <c r="T21" s="9">
        <f>SUMIFS(Concentrado!U$2:U859,Concentrado!$A$2:$A859,"="&amp;$A21,Concentrado!$B$2:$B859, "=Baja California")</f>
        <v>17.788</v>
      </c>
      <c r="U21" s="9">
        <f>SUMIFS(Concentrado!V$2:V859,Concentrado!$A$2:$A859,"="&amp;$A21,Concentrado!$B$2:$B859, "=Baja California")</f>
        <v>15.643000000000001</v>
      </c>
      <c r="V21" s="9">
        <f>SUMIFS(Concentrado!W$2:W859,Concentrado!$A$2:$A859,"="&amp;$A21,Concentrado!$B$2:$B859, "=Baja California")</f>
        <v>16.724</v>
      </c>
      <c r="W21" s="9">
        <f>SUMIFS(Concentrado!X$2:X859,Concentrado!$A$2:$A859,"="&amp;$A21,Concentrado!$B$2:$B859, "=Baja California")</f>
        <v>84.673000000000002</v>
      </c>
      <c r="X21" s="9">
        <f>SUMIFS(Concentrado!Y$2:Y859,Concentrado!$A$2:$A859,"="&amp;$A21,Concentrado!$B$2:$B859, "=Baja California")</f>
        <v>8.9469999999999992</v>
      </c>
      <c r="Y21" s="9">
        <f>SUMIFS(Concentrado!Z$2:Z859,Concentrado!$A$2:$A859,"="&amp;$A21,Concentrado!$B$2:$B859, "=Baja California")</f>
        <v>47.128</v>
      </c>
      <c r="Z21" s="9">
        <f>SUMIFS(Concentrado!AA$2:AA859,Concentrado!$A$2:$A859,"="&amp;$A21,Concentrado!$B$2:$B859, "=Baja California")</f>
        <v>84.95</v>
      </c>
      <c r="AA21" s="9">
        <f>SUMIFS(Concentrado!AB$2:AB859,Concentrado!$A$2:$A859,"="&amp;$A21,Concentrado!$B$2:$B859, "=Baja California")</f>
        <v>49.292000000000002</v>
      </c>
      <c r="AB21" s="9">
        <f>SUMIFS(Concentrado!AC$2:AC859,Concentrado!$A$2:$A859,"="&amp;$A21,Concentrado!$B$2:$B859, "=Baja California")</f>
        <v>67.257999999999996</v>
      </c>
      <c r="AC21" s="9">
        <f>SUMIFS(Concentrado!AD$2:AD859,Concentrado!$A$2:$A859,"="&amp;$A21,Concentrado!$B$2:$B859, "=Baja California")</f>
        <v>441.48700000000002</v>
      </c>
      <c r="AD21" s="9">
        <f>SUMIFS(Concentrado!AE$2:AE859,Concentrado!$A$2:$A859,"="&amp;$A21,Concentrado!$B$2:$B859, "=Baja California")</f>
        <v>334.916</v>
      </c>
      <c r="AE21" s="9">
        <f>SUMIFS(Concentrado!AF$2:AF859,Concentrado!$A$2:$A859,"="&amp;$A21,Concentrado!$B$2:$B859, "=Baja California")</f>
        <v>388.60899999999998</v>
      </c>
      <c r="AF21" s="9">
        <f>SUMIFS(Concentrado!AG$2:AG859,Concentrado!$A$2:$A859,"="&amp;$A21,Concentrado!$B$2:$B859, "=Baja California")</f>
        <v>9.0879999999999992</v>
      </c>
      <c r="AG21" s="9">
        <f>SUMIFS(Concentrado!AH$2:AH859,Concentrado!$A$2:$A859,"="&amp;$A21,Concentrado!$B$2:$B859, "=Baja California")</f>
        <v>6.6984620331171998</v>
      </c>
      <c r="AH21" s="9">
        <f>SUMIFS(Concentrado!AI$2:AI859,Concentrado!$A$2:$A859,"="&amp;$A21,Concentrado!$B$2:$B859, "=Baja California")</f>
        <v>1.56248535169983</v>
      </c>
      <c r="AI21" s="9">
        <f>SUMIFS(Concentrado!AJ$2:AJ859,Concentrado!$A$2:$A859,"="&amp;$A21,Concentrado!$B$2:$B859, "=Baja California")</f>
        <v>4.1927059114104104</v>
      </c>
      <c r="AJ21" s="9">
        <f>SUMIFS(Concentrado!AK$2:AK859,Concentrado!$A$2:$A859,"="&amp;$A21,Concentrado!$B$2:$B859, "=Baja California")</f>
        <v>8.1460000000000008</v>
      </c>
      <c r="AK21" s="9">
        <f>SUMIFS(Concentrado!AL$2:AL859,Concentrado!$A$2:$A859,"="&amp;$A21,Concentrado!$B$2:$B859, "=Baja California")</f>
        <v>1.069</v>
      </c>
      <c r="AL21" s="9">
        <f>SUMIFS(Concentrado!AM$2:AM859,Concentrado!$A$2:$A859,"="&amp;$A21,Concentrado!$B$2:$B859, "=Baja California")</f>
        <v>4.6349999999999998</v>
      </c>
      <c r="AM21" s="9">
        <f>SUMIFS(Concentrado!AN$2:AN859,Concentrado!$A$2:$A859,"="&amp;$A21,Concentrado!$B$2:$B859, "=Baja California")</f>
        <v>68.602999999999994</v>
      </c>
      <c r="AN21" s="9">
        <f>SUMIFS(Concentrado!AO$2:AO859,Concentrado!$A$2:$A859,"="&amp;$A21,Concentrado!$B$2:$B859, "=Baja California")</f>
        <v>39.500999999999998</v>
      </c>
      <c r="AO21" s="9">
        <f>SUMIFS(Concentrado!AP$2:AP859,Concentrado!$A$2:$A859,"="&amp;$A21,Concentrado!$B$2:$B859, "=Baja California")</f>
        <v>54.191000000000003</v>
      </c>
      <c r="AP21" s="9">
        <f>SUMIFS(Concentrado!AQ$2:AQ859,Concentrado!$A$2:$A859,"="&amp;$A21,Concentrado!$B$2:$B859, "=Baja California")</f>
        <v>11.97</v>
      </c>
      <c r="AQ21" s="9">
        <f>SUMIFS(Concentrado!AR$2:AR859,Concentrado!$A$2:$A859,"="&amp;$A21,Concentrado!$B$2:$B859, "=Baja California")</f>
        <v>2.9260000000000002</v>
      </c>
      <c r="AR21" s="9">
        <f>SUMIFS(Concentrado!AS$2:AS859,Concentrado!$A$2:$A859,"="&amp;$A21,Concentrado!$B$2:$B859, "=Baja California")</f>
        <v>7.4820000000000002</v>
      </c>
      <c r="AS21" s="9">
        <f>SUMIFS(Concentrado!AT$2:AT859,Concentrado!$A$2:$A859,"="&amp;$A21,Concentrado!$B$2:$B859, "=Baja California")</f>
        <v>11.803000000000001</v>
      </c>
      <c r="AT21" s="9">
        <f>SUMIFS(Concentrado!AU$2:AU859,Concentrado!$A$2:$A859,"="&amp;$A21,Concentrado!$B$2:$B859, "=Baja California")</f>
        <v>3.2069999999999999</v>
      </c>
      <c r="AU21" s="9">
        <f>SUMIFS(Concentrado!AV$2:AV859,Concentrado!$A$2:$A859,"="&amp;$A21,Concentrado!$B$2:$B859, "=Baja California")</f>
        <v>7.5380000000000003</v>
      </c>
      <c r="AV21" s="9">
        <f>SUMIFS(Concentrado!AW$2:AW859,Concentrado!$A$2:$A859,"="&amp;$A21,Concentrado!$B$2:$B859, "=Baja California")</f>
        <v>657.93600000000004</v>
      </c>
      <c r="AW21" s="9">
        <f>SUMIFS(Concentrado!AX$2:AX859,Concentrado!$A$2:$A859,"="&amp;$A21,Concentrado!$B$2:$B859, "=Baja California")</f>
        <v>405.02800000000002</v>
      </c>
      <c r="AX21" s="9">
        <f>SUMIFS(Concentrado!AY$2:AY859,Concentrado!$A$2:$A859,"="&amp;$A21,Concentrado!$B$2:$B859, "=Baja California")</f>
        <v>532.50599999999997</v>
      </c>
      <c r="AY21" s="9">
        <f>SUMIFS(Concentrado!AZ$2:AZ859,Concentrado!$A$2:$A859,"="&amp;$A21,Concentrado!$B$2:$B859, "=Baja California")</f>
        <v>6.5789999999999997</v>
      </c>
      <c r="AZ21" s="9">
        <f>SUMIFS(Concentrado!BA$2:BA859,Concentrado!$A$2:$A859,"="&amp;$A21,Concentrado!$B$2:$B859, "=Baja California")</f>
        <v>4.05</v>
      </c>
      <c r="BA21" s="9">
        <f>SUMIFS(Concentrado!BB$2:BB859,Concentrado!$A$2:$A859,"="&amp;$A21,Concentrado!$B$2:$B859, "=Baja California")</f>
        <v>5.3250000000000002</v>
      </c>
      <c r="BB21" s="9">
        <f>SUMIFS(Concentrado!BC$2:BC859,Concentrado!$A$2:$A859,"="&amp;$A21,Concentrado!$B$2:$B859, "=Baja California")</f>
        <v>7.33</v>
      </c>
      <c r="BC21" s="9">
        <f>SUMIFS(Concentrado!BD$2:BD859,Concentrado!$A$2:$A859,"="&amp;$A21,Concentrado!$B$2:$B859, "=Baja California")</f>
        <v>1.3959999999999999</v>
      </c>
      <c r="BD21" s="9">
        <f>SUMIFS(Concentrado!BE$2:BE859,Concentrado!$A$2:$A859,"="&amp;$A21,Concentrado!$B$2:$B859, "=Baja California")</f>
        <v>10.417</v>
      </c>
      <c r="BE21" s="9">
        <f>SUMIFS(Concentrado!BF$2:BF859,Concentrado!$A$2:$A859,"="&amp;$A21,Concentrado!$B$2:$B859, "=Baja California")</f>
        <v>12.574999999999999</v>
      </c>
      <c r="BF21" s="9">
        <f>SUMIFS(Concentrado!BG$2:BG859,Concentrado!$A$2:$A859,"="&amp;$A21,Concentrado!$B$2:$B859, "=Baja California")</f>
        <v>41.290999999999997</v>
      </c>
      <c r="BG21" s="9">
        <f>SUMIFS(Concentrado!BH$2:BH859,Concentrado!$A$2:$A859,"="&amp;$A21,Concentrado!$B$2:$B859, "=Baja California")</f>
        <v>5.8370870870870872</v>
      </c>
    </row>
    <row r="22" spans="1:59" x14ac:dyDescent="0.25">
      <c r="A22" s="4">
        <v>2018</v>
      </c>
      <c r="B22" s="9">
        <f>SUMIFS(Concentrado!C$2:C859,Concentrado!$A$2:$A859,"="&amp;$A22,Concentrado!$B$2:$B859, "=Baja California")</f>
        <v>6.9550000000000001</v>
      </c>
      <c r="C22" s="9">
        <f>SUMIFS(Concentrado!D$2:D859,Concentrado!$A$2:$A859,"="&amp;$A22,Concentrado!$B$2:$B859, "=Baja California")</f>
        <v>1.7589999999999999</v>
      </c>
      <c r="D22" s="9">
        <f>SUMIFS(Concentrado!E$2:E859,Concentrado!$A$2:$A859,"="&amp;$A22,Concentrado!$B$2:$B859, "=Baja California")</f>
        <v>4.3819999999999997</v>
      </c>
      <c r="E22" s="9">
        <f>SUMIFS(Concentrado!F$2:F859,Concentrado!$A$2:$A859,"="&amp;$A22,Concentrado!$B$2:$B859, "=Baja California")</f>
        <v>13.944000000000001</v>
      </c>
      <c r="F22" s="9">
        <f>SUMIFS(Concentrado!G$2:G859,Concentrado!$A$2:$A859,"="&amp;$A22,Concentrado!$B$2:$B859, "=Baja California")</f>
        <v>26.062000000000001</v>
      </c>
      <c r="G22" s="9">
        <f>SUMIFS(Concentrado!H$2:H859,Concentrado!$A$2:$A859,"="&amp;$A22,Concentrado!$B$2:$B859, "=Baja California")</f>
        <v>7.548</v>
      </c>
      <c r="H22" s="9">
        <f>SUMIFS(Concentrado!I$2:I859,Concentrado!$A$2:$A859,"="&amp;$A22,Concentrado!$B$2:$B859, "=Baja California")</f>
        <v>5.1660000000000004</v>
      </c>
      <c r="I22" s="9">
        <f>SUMIFS(Concentrado!J$2:J859,Concentrado!$A$2:$A859,"="&amp;$A22,Concentrado!$B$2:$B859, "=Baja California")</f>
        <v>6.3680000000000003</v>
      </c>
      <c r="J22" s="9">
        <f>SUMIFS(Concentrado!K$2:K859,Concentrado!$A$2:$A859,"="&amp;$A22,Concentrado!$B$2:$B859, "=Baja California")</f>
        <v>8.0340000000000007</v>
      </c>
      <c r="K22" s="9">
        <f>SUMIFS(Concentrado!L$2:L859,Concentrado!$A$2:$A859,"="&amp;$A22,Concentrado!$B$2:$B859, "=Baja California")</f>
        <v>4.726</v>
      </c>
      <c r="L22" s="9">
        <f>SUMIFS(Concentrado!M$2:M859,Concentrado!$A$2:$A859,"="&amp;$A22,Concentrado!$B$2:$B859, "=Baja California")</f>
        <v>6.3959999999999999</v>
      </c>
      <c r="M22" s="9">
        <f>SUMIFS(Concentrado!N$2:N859,Concentrado!$A$2:$A859,"="&amp;$A22,Concentrado!$B$2:$B859, "=Baja California")</f>
        <v>39.984999999999999</v>
      </c>
      <c r="N22" s="9">
        <f>SUMIFS(Concentrado!O$2:O859,Concentrado!$A$2:$A859,"="&amp;$A22,Concentrado!$B$2:$B859, "=Baja California")</f>
        <v>170.48400000000001</v>
      </c>
      <c r="O22" s="9">
        <f>SUMIFS(Concentrado!P$2:P859,Concentrado!$A$2:$A859,"="&amp;$A22,Concentrado!$B$2:$B859, "=Baja California")</f>
        <v>29.454999999999998</v>
      </c>
      <c r="P22" s="9">
        <f>SUMIFS(Concentrado!Q$2:Q859,Concentrado!$A$2:$A859,"="&amp;$A22,Concentrado!$B$2:$B859, "=Baja California")</f>
        <v>100.777</v>
      </c>
      <c r="Q22" s="9">
        <f>SUMIFS(Concentrado!R$2:R859,Concentrado!$A$2:$A859,"="&amp;$A22,Concentrado!$B$2:$B859, "=Baja California")</f>
        <v>66.533000000000001</v>
      </c>
      <c r="R22" s="9">
        <f>SUMIFS(Concentrado!S$2:S859,Concentrado!$A$2:$A859,"="&amp;$A22,Concentrado!$B$2:$B859, "=Baja California")</f>
        <v>58.085999999999999</v>
      </c>
      <c r="S22" s="9">
        <f>SUMIFS(Concentrado!T$2:T859,Concentrado!$A$2:$A859,"="&amp;$A22,Concentrado!$B$2:$B859, "=Baja California")</f>
        <v>62.35</v>
      </c>
      <c r="T22" s="9">
        <f>SUMIFS(Concentrado!U$2:U859,Concentrado!$A$2:$A859,"="&amp;$A22,Concentrado!$B$2:$B859, "=Baja California")</f>
        <v>15.635999999999999</v>
      </c>
      <c r="U22" s="9">
        <f>SUMIFS(Concentrado!V$2:V859,Concentrado!$A$2:$A859,"="&amp;$A22,Concentrado!$B$2:$B859, "=Baja California")</f>
        <v>16.431000000000001</v>
      </c>
      <c r="V22" s="9">
        <f>SUMIFS(Concentrado!W$2:W859,Concentrado!$A$2:$A859,"="&amp;$A22,Concentrado!$B$2:$B859, "=Baja California")</f>
        <v>16.03</v>
      </c>
      <c r="W22" s="9">
        <f>SUMIFS(Concentrado!X$2:X859,Concentrado!$A$2:$A859,"="&amp;$A22,Concentrado!$B$2:$B859, "=Baja California")</f>
        <v>111.607</v>
      </c>
      <c r="X22" s="9">
        <f>SUMIFS(Concentrado!Y$2:Y859,Concentrado!$A$2:$A859,"="&amp;$A22,Concentrado!$B$2:$B859, "=Baja California")</f>
        <v>11.98</v>
      </c>
      <c r="Y22" s="9">
        <f>SUMIFS(Concentrado!Z$2:Z859,Concentrado!$A$2:$A859,"="&amp;$A22,Concentrado!$B$2:$B859, "=Baja California")</f>
        <v>62.404000000000003</v>
      </c>
      <c r="Z22" s="9">
        <f>SUMIFS(Concentrado!AA$2:AA859,Concentrado!$A$2:$A859,"="&amp;$A22,Concentrado!$B$2:$B859, "=Baja California")</f>
        <v>90.525999999999996</v>
      </c>
      <c r="AA22" s="9">
        <f>SUMIFS(Concentrado!AB$2:AB859,Concentrado!$A$2:$A859,"="&amp;$A22,Concentrado!$B$2:$B859, "=Baja California")</f>
        <v>54.514000000000003</v>
      </c>
      <c r="AB22" s="9">
        <f>SUMIFS(Concentrado!AC$2:AC859,Concentrado!$A$2:$A859,"="&amp;$A22,Concentrado!$B$2:$B859, "=Baja California")</f>
        <v>72.691000000000003</v>
      </c>
      <c r="AC22" s="9">
        <f>SUMIFS(Concentrado!AD$2:AD859,Concentrado!$A$2:$A859,"="&amp;$A22,Concentrado!$B$2:$B859, "=Baja California")</f>
        <v>444.21800000000002</v>
      </c>
      <c r="AD22" s="9">
        <f>SUMIFS(Concentrado!AE$2:AE859,Concentrado!$A$2:$A859,"="&amp;$A22,Concentrado!$B$2:$B859, "=Baja California")</f>
        <v>343.29599999999999</v>
      </c>
      <c r="AE22" s="9">
        <f>SUMIFS(Concentrado!AF$2:AF859,Concentrado!$A$2:$A859,"="&amp;$A22,Concentrado!$B$2:$B859, "=Baja California")</f>
        <v>394.29199999999997</v>
      </c>
      <c r="AF22" s="9">
        <f>SUMIFS(Concentrado!AG$2:AG859,Concentrado!$A$2:$A859,"="&amp;$A22,Concentrado!$B$2:$B859, "=Baja California")</f>
        <v>9.7590000000000003</v>
      </c>
      <c r="AG22" s="9">
        <f>SUMIFS(Concentrado!AH$2:AH859,Concentrado!$A$2:$A859,"="&amp;$A22,Concentrado!$B$2:$B859, "=Baja California")</f>
        <v>9.1796456656773096</v>
      </c>
      <c r="AH22" s="9">
        <f>SUMIFS(Concentrado!AI$2:AI859,Concentrado!$A$2:$A859,"="&amp;$A22,Concentrado!$B$2:$B859, "=Baja California")</f>
        <v>2.4584332712066801</v>
      </c>
      <c r="AI22" s="9">
        <f>SUMIFS(Concentrado!AJ$2:AJ859,Concentrado!$A$2:$A859,"="&amp;$A22,Concentrado!$B$2:$B859, "=Baja California")</f>
        <v>5.9082118161244797</v>
      </c>
      <c r="AJ22" s="9">
        <f>SUMIFS(Concentrado!AK$2:AK859,Concentrado!$A$2:$A859,"="&amp;$A22,Concentrado!$B$2:$B859, "=Baja California")</f>
        <v>8.8420000000000005</v>
      </c>
      <c r="AK22" s="9">
        <f>SUMIFS(Concentrado!AL$2:AL859,Concentrado!$A$2:$A859,"="&amp;$A22,Concentrado!$B$2:$B859, "=Baja California")</f>
        <v>1.649</v>
      </c>
      <c r="AL22" s="9">
        <f>SUMIFS(Concentrado!AM$2:AM859,Concentrado!$A$2:$A859,"="&amp;$A22,Concentrado!$B$2:$B859, "=Baja California")</f>
        <v>5.28</v>
      </c>
      <c r="AM22" s="9">
        <f>SUMIFS(Concentrado!AN$2:AN859,Concentrado!$A$2:$A859,"="&amp;$A22,Concentrado!$B$2:$B859, "=Baja California")</f>
        <v>75.914000000000001</v>
      </c>
      <c r="AN22" s="9">
        <f>SUMIFS(Concentrado!AO$2:AO859,Concentrado!$A$2:$A859,"="&amp;$A22,Concentrado!$B$2:$B859, "=Baja California")</f>
        <v>43.743000000000002</v>
      </c>
      <c r="AO22" s="9">
        <f>SUMIFS(Concentrado!AP$2:AP859,Concentrado!$A$2:$A859,"="&amp;$A22,Concentrado!$B$2:$B859, "=Baja California")</f>
        <v>60.009</v>
      </c>
      <c r="AP22" s="9">
        <f>SUMIFS(Concentrado!AQ$2:AQ859,Concentrado!$A$2:$A859,"="&amp;$A22,Concentrado!$B$2:$B859, "=Baja California")</f>
        <v>11.269</v>
      </c>
      <c r="AQ22" s="9">
        <f>SUMIFS(Concentrado!AR$2:AR859,Concentrado!$A$2:$A859,"="&amp;$A22,Concentrado!$B$2:$B859, "=Baja California")</f>
        <v>2.8580000000000001</v>
      </c>
      <c r="AR22" s="9">
        <f>SUMIFS(Concentrado!AS$2:AS859,Concentrado!$A$2:$A859,"="&amp;$A22,Concentrado!$B$2:$B859, "=Baja California")</f>
        <v>7.1029999999999998</v>
      </c>
      <c r="AS22" s="9">
        <f>SUMIFS(Concentrado!AT$2:AT859,Concentrado!$A$2:$A859,"="&amp;$A22,Concentrado!$B$2:$B859, "=Baja California")</f>
        <v>12.239000000000001</v>
      </c>
      <c r="AT22" s="9">
        <f>SUMIFS(Concentrado!AU$2:AU859,Concentrado!$A$2:$A859,"="&amp;$A22,Concentrado!$B$2:$B859, "=Baja California")</f>
        <v>3.077</v>
      </c>
      <c r="AU22" s="9">
        <f>SUMIFS(Concentrado!AV$2:AV859,Concentrado!$A$2:$A859,"="&amp;$A22,Concentrado!$B$2:$B859, "=Baja California")</f>
        <v>7.702</v>
      </c>
      <c r="AV22" s="9">
        <f>SUMIFS(Concentrado!AW$2:AW859,Concentrado!$A$2:$A859,"="&amp;$A22,Concentrado!$B$2:$B859, "=Baja California")</f>
        <v>694.875</v>
      </c>
      <c r="AW22" s="9">
        <f>SUMIFS(Concentrado!AX$2:AX859,Concentrado!$A$2:$A859,"="&amp;$A22,Concentrado!$B$2:$B859, "=Baja California")</f>
        <v>417.86799999999999</v>
      </c>
      <c r="AX22" s="9">
        <f>SUMIFS(Concentrado!AY$2:AY859,Concentrado!$A$2:$A859,"="&amp;$A22,Concentrado!$B$2:$B859, "=Baja California")</f>
        <v>557.93600000000004</v>
      </c>
      <c r="AY22" s="9">
        <f>SUMIFS(Concentrado!AZ$2:AZ859,Concentrado!$A$2:$A859,"="&amp;$A22,Concentrado!$B$2:$B859, "=Baja California")</f>
        <v>6.9489999999999998</v>
      </c>
      <c r="AZ22" s="9">
        <f>SUMIFS(Concentrado!BA$2:BA859,Concentrado!$A$2:$A859,"="&amp;$A22,Concentrado!$B$2:$B859, "=Baja California")</f>
        <v>4.1790000000000003</v>
      </c>
      <c r="BA22" s="9">
        <f>SUMIFS(Concentrado!BB$2:BB859,Concentrado!$A$2:$A859,"="&amp;$A22,Concentrado!$B$2:$B859, "=Baja California")</f>
        <v>5.5789999999999997</v>
      </c>
      <c r="BB22" s="9">
        <f>SUMIFS(Concentrado!BC$2:BC859,Concentrado!$A$2:$A859,"="&amp;$A22,Concentrado!$B$2:$B859, "=Baja California")</f>
        <v>7.0110000000000001</v>
      </c>
      <c r="BC22" s="9">
        <f>SUMIFS(Concentrado!BD$2:BD859,Concentrado!$A$2:$A859,"="&amp;$A22,Concentrado!$B$2:$B859, "=Baja California")</f>
        <v>0.70099999999999996</v>
      </c>
      <c r="BD22" s="9">
        <f>SUMIFS(Concentrado!BE$2:BE859,Concentrado!$A$2:$A859,"="&amp;$A22,Concentrado!$B$2:$B859, "=Baja California")</f>
        <v>10.416</v>
      </c>
      <c r="BE22" s="9">
        <f>SUMIFS(Concentrado!BF$2:BF859,Concentrado!$A$2:$A859,"="&amp;$A22,Concentrado!$B$2:$B859, "=Baja California")</f>
        <v>12.496</v>
      </c>
      <c r="BF22" s="9">
        <f>SUMIFS(Concentrado!BG$2:BG859,Concentrado!$A$2:$A859,"="&amp;$A22,Concentrado!$B$2:$B859, "=Baja California")</f>
        <v>33.664999999999999</v>
      </c>
      <c r="BG22" s="9">
        <f>SUMIFS(Concentrado!BH$2:BH859,Concentrado!$A$2:$A859,"="&amp;$A22,Concentrado!$B$2:$B859, "=Baja California")</f>
        <v>6.6142543121373549</v>
      </c>
    </row>
    <row r="23" spans="1:59" x14ac:dyDescent="0.25">
      <c r="A23" s="4">
        <v>2019</v>
      </c>
      <c r="B23" s="9">
        <f>SUMIFS(Concentrado!C$2:C859,Concentrado!$A$2:$A859,"="&amp;$A23,Concentrado!$B$2:$B859, "=Baja California")</f>
        <v>5.984</v>
      </c>
      <c r="C23" s="9">
        <f>SUMIFS(Concentrado!D$2:D859,Concentrado!$A$2:$A859,"="&amp;$A23,Concentrado!$B$2:$B859, "=Baja California")</f>
        <v>1.45</v>
      </c>
      <c r="D23" s="9">
        <f>SUMIFS(Concentrado!E$2:E859,Concentrado!$A$2:$A859,"="&amp;$A23,Concentrado!$B$2:$B859, "=Baja California")</f>
        <v>3.742</v>
      </c>
      <c r="E23" s="9">
        <f>SUMIFS(Concentrado!F$2:F859,Concentrado!$A$2:$A859,"="&amp;$A23,Concentrado!$B$2:$B859, "=Baja California")</f>
        <v>11.868</v>
      </c>
      <c r="F23" s="9">
        <f>SUMIFS(Concentrado!G$2:G859,Concentrado!$A$2:$A859,"="&amp;$A23,Concentrado!$B$2:$B859, "=Baja California")</f>
        <v>24.85</v>
      </c>
      <c r="G23" s="9">
        <f>SUMIFS(Concentrado!H$2:H859,Concentrado!$A$2:$A859,"="&amp;$A23,Concentrado!$B$2:$B859, "=Baja California")</f>
        <v>8.609</v>
      </c>
      <c r="H23" s="9">
        <f>SUMIFS(Concentrado!I$2:I859,Concentrado!$A$2:$A859,"="&amp;$A23,Concentrado!$B$2:$B859, "=Baja California")</f>
        <v>6.335</v>
      </c>
      <c r="I23" s="9">
        <f>SUMIFS(Concentrado!J$2:J859,Concentrado!$A$2:$A859,"="&amp;$A23,Concentrado!$B$2:$B859, "=Baja California")</f>
        <v>7.4850000000000003</v>
      </c>
      <c r="J23" s="9">
        <f>SUMIFS(Concentrado!K$2:K859,Concentrado!$A$2:$A859,"="&amp;$A23,Concentrado!$B$2:$B859, "=Baja California")</f>
        <v>7.2969999999999997</v>
      </c>
      <c r="K23" s="9">
        <f>SUMIFS(Concentrado!L$2:L859,Concentrado!$A$2:$A859,"="&amp;$A23,Concentrado!$B$2:$B859, "=Baja California")</f>
        <v>5.0999999999999996</v>
      </c>
      <c r="L23" s="9">
        <f>SUMIFS(Concentrado!M$2:M859,Concentrado!$A$2:$A859,"="&amp;$A23,Concentrado!$B$2:$B859, "=Baja California")</f>
        <v>6.2110000000000003</v>
      </c>
      <c r="M23" s="9">
        <f>SUMIFS(Concentrado!N$2:N859,Concentrado!$A$2:$A859,"="&amp;$A23,Concentrado!$B$2:$B859, "=Baja California")</f>
        <v>34.026000000000003</v>
      </c>
      <c r="N23" s="9">
        <f>SUMIFS(Concentrado!O$2:O859,Concentrado!$A$2:$A859,"="&amp;$A23,Concentrado!$B$2:$B859, "=Baja California")</f>
        <v>153.857</v>
      </c>
      <c r="O23" s="9">
        <f>SUMIFS(Concentrado!P$2:P859,Concentrado!$A$2:$A859,"="&amp;$A23,Concentrado!$B$2:$B859, "=Baja California")</f>
        <v>26.199000000000002</v>
      </c>
      <c r="P23" s="9">
        <f>SUMIFS(Concentrado!Q$2:Q859,Concentrado!$A$2:$A859,"="&amp;$A23,Concentrado!$B$2:$B859, "=Baja California")</f>
        <v>90.745000000000005</v>
      </c>
      <c r="Q23" s="9">
        <f>SUMIFS(Concentrado!R$2:R859,Concentrado!$A$2:$A859,"="&amp;$A23,Concentrado!$B$2:$B859, "=Baja California")</f>
        <v>68.397999999999996</v>
      </c>
      <c r="R23" s="9">
        <f>SUMIFS(Concentrado!S$2:S859,Concentrado!$A$2:$A859,"="&amp;$A23,Concentrado!$B$2:$B859, "=Baja California")</f>
        <v>56.316000000000003</v>
      </c>
      <c r="S23" s="9">
        <f>SUMIFS(Concentrado!T$2:T859,Concentrado!$A$2:$A859,"="&amp;$A23,Concentrado!$B$2:$B859, "=Baja California")</f>
        <v>62.424999999999997</v>
      </c>
      <c r="T23" s="9">
        <f>SUMIFS(Concentrado!U$2:U859,Concentrado!$A$2:$A859,"="&amp;$A23,Concentrado!$B$2:$B859, "=Baja California")</f>
        <v>15.223000000000001</v>
      </c>
      <c r="U23" s="9">
        <f>SUMIFS(Concentrado!V$2:V859,Concentrado!$A$2:$A859,"="&amp;$A23,Concentrado!$B$2:$B859, "=Baja California")</f>
        <v>18.896999999999998</v>
      </c>
      <c r="V23" s="9">
        <f>SUMIFS(Concentrado!W$2:W859,Concentrado!$A$2:$A859,"="&amp;$A23,Concentrado!$B$2:$B859, "=Baja California")</f>
        <v>17.039000000000001</v>
      </c>
      <c r="W23" s="9">
        <f>SUMIFS(Concentrado!X$2:X859,Concentrado!$A$2:$A859,"="&amp;$A23,Concentrado!$B$2:$B859, "=Baja California")</f>
        <v>96.849000000000004</v>
      </c>
      <c r="X23" s="9">
        <f>SUMIFS(Concentrado!Y$2:Y859,Concentrado!$A$2:$A859,"="&amp;$A23,Concentrado!$B$2:$B859, "=Baja California")</f>
        <v>9.9860000000000007</v>
      </c>
      <c r="Y23" s="9">
        <f>SUMIFS(Concentrado!Z$2:Z859,Concentrado!$A$2:$A859,"="&amp;$A23,Concentrado!$B$2:$B859, "=Baja California")</f>
        <v>53.905000000000001</v>
      </c>
      <c r="Z23" s="9">
        <f>SUMIFS(Concentrado!AA$2:AA859,Concentrado!$A$2:$A859,"="&amp;$A23,Concentrado!$B$2:$B859, "=Baja California")</f>
        <v>85.248000000000005</v>
      </c>
      <c r="AA23" s="9">
        <f>SUMIFS(Concentrado!AB$2:AB859,Concentrado!$A$2:$A859,"="&amp;$A23,Concentrado!$B$2:$B859, "=Baja California")</f>
        <v>51.430999999999997</v>
      </c>
      <c r="AB23" s="9">
        <f>SUMIFS(Concentrado!AC$2:AC859,Concentrado!$A$2:$A859,"="&amp;$A23,Concentrado!$B$2:$B859, "=Baja California")</f>
        <v>68.53</v>
      </c>
      <c r="AC23" s="9">
        <f>SUMIFS(Concentrado!AD$2:AD859,Concentrado!$A$2:$A859,"="&amp;$A23,Concentrado!$B$2:$B859, "=Baja California")</f>
        <v>451.43900000000002</v>
      </c>
      <c r="AD23" s="9">
        <f>SUMIFS(Concentrado!AE$2:AE859,Concentrado!$A$2:$A859,"="&amp;$A23,Concentrado!$B$2:$B859, "=Baja California")</f>
        <v>346.59399999999999</v>
      </c>
      <c r="AE23" s="9">
        <f>SUMIFS(Concentrado!AF$2:AF859,Concentrado!$A$2:$A859,"="&amp;$A23,Concentrado!$B$2:$B859, "=Baja California")</f>
        <v>399.60500000000002</v>
      </c>
      <c r="AF23" s="9">
        <f>SUMIFS(Concentrado!AG$2:AG859,Concentrado!$A$2:$A859,"="&amp;$A23,Concentrado!$B$2:$B859, "=Baja California")</f>
        <v>8.5039999999999996</v>
      </c>
      <c r="AG23" s="9">
        <f>SUMIFS(Concentrado!AH$2:AH859,Concentrado!$A$2:$A859,"="&amp;$A23,Concentrado!$B$2:$B859, "=Baja California")</f>
        <v>7.2817717264509598</v>
      </c>
      <c r="AH23" s="9">
        <f>SUMIFS(Concentrado!AI$2:AI859,Concentrado!$A$2:$A859,"="&amp;$A23,Concentrado!$B$2:$B859, "=Baja California")</f>
        <v>1.9652275657935501</v>
      </c>
      <c r="AI23" s="9">
        <f>SUMIFS(Concentrado!AJ$2:AJ859,Concentrado!$A$2:$A859,"="&amp;$A23,Concentrado!$B$2:$B859, "=Baja California")</f>
        <v>4.6993861426851096</v>
      </c>
      <c r="AJ23" s="9">
        <f>SUMIFS(Concentrado!AK$2:AK859,Concentrado!$A$2:$A859,"="&amp;$A23,Concentrado!$B$2:$B859, "=Baja California")</f>
        <v>7.5060000000000002</v>
      </c>
      <c r="AK23" s="9">
        <f>SUMIFS(Concentrado!AL$2:AL859,Concentrado!$A$2:$A859,"="&amp;$A23,Concentrado!$B$2:$B859, "=Baja California")</f>
        <v>1.3959999999999999</v>
      </c>
      <c r="AL23" s="9">
        <f>SUMIFS(Concentrado!AM$2:AM859,Concentrado!$A$2:$A859,"="&amp;$A23,Concentrado!$B$2:$B859, "=Baja California")</f>
        <v>4.4850000000000003</v>
      </c>
      <c r="AM23" s="9">
        <f>SUMIFS(Concentrado!AN$2:AN859,Concentrado!$A$2:$A859,"="&amp;$A23,Concentrado!$B$2:$B859, "=Baja California")</f>
        <v>78.162000000000006</v>
      </c>
      <c r="AN23" s="9">
        <f>SUMIFS(Concentrado!AO$2:AO859,Concentrado!$A$2:$A859,"="&amp;$A23,Concentrado!$B$2:$B859, "=Baja California")</f>
        <v>46.116</v>
      </c>
      <c r="AO23" s="9">
        <f>SUMIFS(Concentrado!AP$2:AP859,Concentrado!$A$2:$A859,"="&amp;$A23,Concentrado!$B$2:$B859, "=Baja California")</f>
        <v>62.344999999999999</v>
      </c>
      <c r="AP23" s="9">
        <f>SUMIFS(Concentrado!AQ$2:AQ859,Concentrado!$A$2:$A859,"="&amp;$A23,Concentrado!$B$2:$B859, "=Baja California")</f>
        <v>11.706</v>
      </c>
      <c r="AQ23" s="9">
        <f>SUMIFS(Concentrado!AR$2:AR859,Concentrado!$A$2:$A859,"="&amp;$A23,Concentrado!$B$2:$B859, "=Baja California")</f>
        <v>3.06</v>
      </c>
      <c r="AR23" s="9">
        <f>SUMIFS(Concentrado!AS$2:AS859,Concentrado!$A$2:$A859,"="&amp;$A23,Concentrado!$B$2:$B859, "=Baja California")</f>
        <v>7.4320000000000004</v>
      </c>
      <c r="AS23" s="9">
        <f>SUMIFS(Concentrado!AT$2:AT859,Concentrado!$A$2:$A859,"="&amp;$A23,Concentrado!$B$2:$B859, "=Baja California")</f>
        <v>11.968</v>
      </c>
      <c r="AT23" s="9">
        <f>SUMIFS(Concentrado!AU$2:AU859,Concentrado!$A$2:$A859,"="&amp;$A23,Concentrado!$B$2:$B859, "=Baja California")</f>
        <v>4.0259999999999998</v>
      </c>
      <c r="AU23" s="9">
        <f>SUMIFS(Concentrado!AV$2:AV859,Concentrado!$A$2:$A859,"="&amp;$A23,Concentrado!$B$2:$B859, "=Baja California")</f>
        <v>8.0419999999999998</v>
      </c>
      <c r="AV23" s="9">
        <f>SUMIFS(Concentrado!AW$2:AW859,Concentrado!$A$2:$A859,"="&amp;$A23,Concentrado!$B$2:$B859, "=Baja California")</f>
        <v>686.92200000000003</v>
      </c>
      <c r="AW23" s="9">
        <f>SUMIFS(Concentrado!AX$2:AX859,Concentrado!$A$2:$A859,"="&amp;$A23,Concentrado!$B$2:$B859, "=Baja California")</f>
        <v>420.733</v>
      </c>
      <c r="AX23" s="9">
        <f>SUMIFS(Concentrado!AY$2:AY859,Concentrado!$A$2:$A859,"="&amp;$A23,Concentrado!$B$2:$B859, "=Baja California")</f>
        <v>555.34900000000005</v>
      </c>
      <c r="AY23" s="9">
        <f>SUMIFS(Concentrado!AZ$2:AZ859,Concentrado!$A$2:$A859,"="&amp;$A23,Concentrado!$B$2:$B859, "=Baja California")</f>
        <v>6.8689999999999998</v>
      </c>
      <c r="AZ23" s="9">
        <f>SUMIFS(Concentrado!BA$2:BA859,Concentrado!$A$2:$A859,"="&amp;$A23,Concentrado!$B$2:$B859, "=Baja California")</f>
        <v>4.2069999999999999</v>
      </c>
      <c r="BA23" s="9">
        <f>SUMIFS(Concentrado!BB$2:BB859,Concentrado!$A$2:$A859,"="&amp;$A23,Concentrado!$B$2:$B859, "=Baja California")</f>
        <v>5.5529999999999999</v>
      </c>
      <c r="BB23" s="9">
        <f>SUMIFS(Concentrado!BC$2:BC859,Concentrado!$A$2:$A859,"="&amp;$A23,Concentrado!$B$2:$B859, "=Baja California")</f>
        <v>13.385999999999999</v>
      </c>
      <c r="BC23" s="9">
        <f>SUMIFS(Concentrado!BD$2:BD859,Concentrado!$A$2:$A859,"="&amp;$A23,Concentrado!$B$2:$B859, "=Baja California")</f>
        <v>3.17</v>
      </c>
      <c r="BD23" s="9">
        <f>SUMIFS(Concentrado!BE$2:BE859,Concentrado!$A$2:$A859,"="&amp;$A23,Concentrado!$B$2:$B859, "=Baja California")</f>
        <v>10.977</v>
      </c>
      <c r="BE23" s="9">
        <f>SUMIFS(Concentrado!BF$2:BF859,Concentrado!$A$2:$A859,"="&amp;$A23,Concentrado!$B$2:$B859, "=Baja California")</f>
        <v>13.18</v>
      </c>
      <c r="BF23" s="9">
        <f>SUMIFS(Concentrado!BG$2:BG859,Concentrado!$A$2:$A859,"="&amp;$A23,Concentrado!$B$2:$B859, "=Baja California")</f>
        <v>39.499000000000002</v>
      </c>
      <c r="BG23" s="9">
        <f>SUMIFS(Concentrado!BH$2:BH859,Concentrado!$A$2:$A859,"="&amp;$A23,Concentrado!$B$2:$B859, "=Baja California")</f>
        <v>6.7980541349632038</v>
      </c>
    </row>
    <row r="24" spans="1:59" x14ac:dyDescent="0.25">
      <c r="A24" s="4">
        <v>2020</v>
      </c>
      <c r="B24" s="9">
        <f>SUMIFS(Concentrado!C$2:C859,Concentrado!$A$2:$A859,"="&amp;$A24,Concentrado!$B$2:$B859, "=Baja California")</f>
        <v>4.5819999999999999</v>
      </c>
      <c r="C24" s="9">
        <f>SUMIFS(Concentrado!D$2:D859,Concentrado!$A$2:$A859,"="&amp;$A24,Concentrado!$B$2:$B859, "=Baja California")</f>
        <v>0.89700000000000002</v>
      </c>
      <c r="D24" s="9">
        <f>SUMIFS(Concentrado!E$2:E859,Concentrado!$A$2:$A859,"="&amp;$A24,Concentrado!$B$2:$B859, "=Baja California")</f>
        <v>2.7610000000000001</v>
      </c>
      <c r="E24" s="9">
        <f>SUMIFS(Concentrado!F$2:F859,Concentrado!$A$2:$A859,"="&amp;$A24,Concentrado!$B$2:$B859, "=Baja California")</f>
        <v>13.590999999999999</v>
      </c>
      <c r="F24" s="9">
        <f>SUMIFS(Concentrado!G$2:G859,Concentrado!$A$2:$A859,"="&amp;$A24,Concentrado!$B$2:$B859, "=Baja California")</f>
        <v>23.402000000000001</v>
      </c>
      <c r="G24" s="9">
        <f>SUMIFS(Concentrado!H$2:H859,Concentrado!$A$2:$A859,"="&amp;$A24,Concentrado!$B$2:$B859, "=Baja California")</f>
        <v>9.1120000000000001</v>
      </c>
      <c r="H24" s="9">
        <f>SUMIFS(Concentrado!I$2:I859,Concentrado!$A$2:$A859,"="&amp;$A24,Concentrado!$B$2:$B859, "=Baja California")</f>
        <v>6.3819999999999997</v>
      </c>
      <c r="I24" s="9">
        <f>SUMIFS(Concentrado!J$2:J859,Concentrado!$A$2:$A859,"="&amp;$A24,Concentrado!$B$2:$B859, "=Baja California")</f>
        <v>7.7629999999999999</v>
      </c>
      <c r="J24" s="9">
        <f>SUMIFS(Concentrado!K$2:K859,Concentrado!$A$2:$A859,"="&amp;$A24,Concentrado!$B$2:$B859, "=Baja California")</f>
        <v>7.258</v>
      </c>
      <c r="K24" s="9">
        <f>SUMIFS(Concentrado!L$2:L859,Concentrado!$A$2:$A859,"="&amp;$A24,Concentrado!$B$2:$B859, "=Baja California")</f>
        <v>4.8</v>
      </c>
      <c r="L24" s="9">
        <f>SUMIFS(Concentrado!M$2:M859,Concentrado!$A$2:$A859,"="&amp;$A24,Concentrado!$B$2:$B859, "=Baja California")</f>
        <v>6.0439999999999996</v>
      </c>
      <c r="M24" s="9">
        <f>SUMIFS(Concentrado!N$2:N859,Concentrado!$A$2:$A859,"="&amp;$A24,Concentrado!$B$2:$B859, "=Baja California")</f>
        <v>36.152999999999999</v>
      </c>
      <c r="N24" s="9">
        <f>SUMIFS(Concentrado!O$2:O859,Concentrado!$A$2:$A859,"="&amp;$A24,Concentrado!$B$2:$B859, "=Baja California")</f>
        <v>150.46899999999999</v>
      </c>
      <c r="O24" s="9">
        <f>SUMIFS(Concentrado!P$2:P859,Concentrado!$A$2:$A859,"="&amp;$A24,Concentrado!$B$2:$B859, "=Baja California")</f>
        <v>25.791</v>
      </c>
      <c r="P24" s="9">
        <f>SUMIFS(Concentrado!Q$2:Q859,Concentrado!$A$2:$A859,"="&amp;$A24,Concentrado!$B$2:$B859, "=Baja California")</f>
        <v>89.120999999999995</v>
      </c>
      <c r="Q24" s="9">
        <f>SUMIFS(Concentrado!R$2:R859,Concentrado!$A$2:$A859,"="&amp;$A24,Concentrado!$B$2:$B859, "=Baja California")</f>
        <v>100.33</v>
      </c>
      <c r="R24" s="9">
        <f>SUMIFS(Concentrado!S$2:S859,Concentrado!$A$2:$A859,"="&amp;$A24,Concentrado!$B$2:$B859, "=Baja California")</f>
        <v>83.49</v>
      </c>
      <c r="S24" s="9">
        <f>SUMIFS(Concentrado!T$2:T859,Concentrado!$A$2:$A859,"="&amp;$A24,Concentrado!$B$2:$B859, "=Baja California")</f>
        <v>92.037999999999997</v>
      </c>
      <c r="T24" s="9">
        <f>SUMIFS(Concentrado!U$2:U859,Concentrado!$A$2:$A859,"="&amp;$A24,Concentrado!$B$2:$B859, "=Baja California")</f>
        <v>22.29</v>
      </c>
      <c r="U24" s="9">
        <f>SUMIFS(Concentrado!V$2:V859,Concentrado!$A$2:$A859,"="&amp;$A24,Concentrado!$B$2:$B859, "=Baja California")</f>
        <v>24.841000000000001</v>
      </c>
      <c r="V24" s="9">
        <f>SUMIFS(Concentrado!W$2:W859,Concentrado!$A$2:$A859,"="&amp;$A24,Concentrado!$B$2:$B859, "=Baja California")</f>
        <v>23.55</v>
      </c>
      <c r="W24" s="9">
        <f>SUMIFS(Concentrado!X$2:X859,Concentrado!$A$2:$A859,"="&amp;$A24,Concentrado!$B$2:$B859, "=Baja California")</f>
        <v>84.938000000000002</v>
      </c>
      <c r="X24" s="9">
        <f>SUMIFS(Concentrado!Y$2:Y859,Concentrado!$A$2:$A859,"="&amp;$A24,Concentrado!$B$2:$B859, "=Baja California")</f>
        <v>10.074</v>
      </c>
      <c r="Y24" s="9">
        <f>SUMIFS(Concentrado!Z$2:Z859,Concentrado!$A$2:$A859,"="&amp;$A24,Concentrado!$B$2:$B859, "=Baja California")</f>
        <v>48.167999999999999</v>
      </c>
      <c r="Z24" s="9">
        <f>SUMIFS(Concentrado!AA$2:AA859,Concentrado!$A$2:$A859,"="&amp;$A24,Concentrado!$B$2:$B859, "=Baja California")</f>
        <v>121.693</v>
      </c>
      <c r="AA24" s="9">
        <f>SUMIFS(Concentrado!AB$2:AB859,Concentrado!$A$2:$A859,"="&amp;$A24,Concentrado!$B$2:$B859, "=Baja California")</f>
        <v>68.67</v>
      </c>
      <c r="AB24" s="9">
        <f>SUMIFS(Concentrado!AC$2:AC859,Concentrado!$A$2:$A859,"="&amp;$A24,Concentrado!$B$2:$B859, "=Baja California")</f>
        <v>95.503</v>
      </c>
      <c r="AC24" s="9">
        <f>SUMIFS(Concentrado!AD$2:AD859,Concentrado!$A$2:$A859,"="&amp;$A24,Concentrado!$B$2:$B859, "=Baja California")</f>
        <v>525.58699999999999</v>
      </c>
      <c r="AD24" s="9">
        <f>SUMIFS(Concentrado!AE$2:AE859,Concentrado!$A$2:$A859,"="&amp;$A24,Concentrado!$B$2:$B859, "=Baja California")</f>
        <v>396.35399999999998</v>
      </c>
      <c r="AE24" s="9">
        <f>SUMIFS(Concentrado!AF$2:AF859,Concentrado!$A$2:$A859,"="&amp;$A24,Concentrado!$B$2:$B859, "=Baja California")</f>
        <v>461.80700000000002</v>
      </c>
      <c r="AF24" s="9">
        <f>SUMIFS(Concentrado!AG$2:AG859,Concentrado!$A$2:$A859,"="&amp;$A24,Concentrado!$B$2:$B859, "=Baja California")</f>
        <v>9.2149999999999999</v>
      </c>
      <c r="AG24" s="9">
        <f>SUMIFS(Concentrado!AH$2:AH859,Concentrado!$A$2:$A859,"="&amp;$A24,Concentrado!$B$2:$B859, "=Baja California")</f>
        <v>3.8103140968920499</v>
      </c>
      <c r="AH24" s="9">
        <f>SUMIFS(Concentrado!AI$2:AI859,Concentrado!$A$2:$A859,"="&amp;$A24,Concentrado!$B$2:$B859, "=Baja California")</f>
        <v>1.1977733393621299</v>
      </c>
      <c r="AI24" s="9">
        <f>SUMIFS(Concentrado!AJ$2:AJ859,Concentrado!$A$2:$A859,"="&amp;$A24,Concentrado!$B$2:$B859, "=Baja California")</f>
        <v>2.5426640871944901</v>
      </c>
      <c r="AJ24" s="9">
        <f>SUMIFS(Concentrado!AK$2:AK859,Concentrado!$A$2:$A859,"="&amp;$A24,Concentrado!$B$2:$B859, "=Baja California")</f>
        <v>4.4790000000000001</v>
      </c>
      <c r="AK24" s="9">
        <f>SUMIFS(Concentrado!AL$2:AL859,Concentrado!$A$2:$A859,"="&amp;$A24,Concentrado!$B$2:$B859, "=Baja California")</f>
        <v>0.52700000000000002</v>
      </c>
      <c r="AL24" s="9">
        <f>SUMIFS(Concentrado!AM$2:AM859,Concentrado!$A$2:$A859,"="&amp;$A24,Concentrado!$B$2:$B859, "=Baja California")</f>
        <v>2.5270000000000001</v>
      </c>
      <c r="AM24" s="9">
        <f>SUMIFS(Concentrado!AN$2:AN859,Concentrado!$A$2:$A859,"="&amp;$A24,Concentrado!$B$2:$B859, "=Baja California")</f>
        <v>357.66699999999997</v>
      </c>
      <c r="AN24" s="9">
        <f>SUMIFS(Concentrado!AO$2:AO859,Concentrado!$A$2:$A859,"="&amp;$A24,Concentrado!$B$2:$B859, "=Baja California")</f>
        <v>231.48400000000001</v>
      </c>
      <c r="AO24" s="9">
        <f>SUMIFS(Concentrado!AP$2:AP859,Concentrado!$A$2:$A859,"="&amp;$A24,Concentrado!$B$2:$B859, "=Baja California")</f>
        <v>295.39299999999997</v>
      </c>
      <c r="AP24" s="9">
        <f>SUMIFS(Concentrado!AQ$2:AQ859,Concentrado!$A$2:$A859,"="&amp;$A24,Concentrado!$B$2:$B859, "=Baja California")</f>
        <v>10.965</v>
      </c>
      <c r="AQ24" s="9">
        <f>SUMIFS(Concentrado!AR$2:AR859,Concentrado!$A$2:$A859,"="&amp;$A24,Concentrado!$B$2:$B859, "=Baja California")</f>
        <v>3.1120000000000001</v>
      </c>
      <c r="AR24" s="9">
        <f>SUMIFS(Concentrado!AS$2:AS859,Concentrado!$A$2:$A859,"="&amp;$A24,Concentrado!$B$2:$B859, "=Baja California")</f>
        <v>7.0860000000000003</v>
      </c>
      <c r="AS24" s="9">
        <f>SUMIFS(Concentrado!AT$2:AT859,Concentrado!$A$2:$A859,"="&amp;$A24,Concentrado!$B$2:$B859, "=Baja California")</f>
        <v>10.141</v>
      </c>
      <c r="AT24" s="9">
        <f>SUMIFS(Concentrado!AU$2:AU859,Concentrado!$A$2:$A859,"="&amp;$A24,Concentrado!$B$2:$B859, "=Baja California")</f>
        <v>3.6920000000000002</v>
      </c>
      <c r="AU24" s="9">
        <f>SUMIFS(Concentrado!AV$2:AV859,Concentrado!$A$2:$A859,"="&amp;$A24,Concentrado!$B$2:$B859, "=Baja California")</f>
        <v>6.9560000000000004</v>
      </c>
      <c r="AV24" s="9">
        <f>SUMIFS(Concentrado!AW$2:AW859,Concentrado!$A$2:$A859,"="&amp;$A24,Concentrado!$B$2:$B859, "=Baja California")</f>
        <v>1039.335</v>
      </c>
      <c r="AW24" s="9">
        <f>SUMIFS(Concentrado!AX$2:AX859,Concentrado!$A$2:$A859,"="&amp;$A24,Concentrado!$B$2:$B859, "=Baja California")</f>
        <v>657.05700000000002</v>
      </c>
      <c r="AX24" s="9">
        <f>SUMIFS(Concentrado!AY$2:AY859,Concentrado!$A$2:$A859,"="&amp;$A24,Concentrado!$B$2:$B859, "=Baja California")</f>
        <v>850.87900000000002</v>
      </c>
      <c r="AY24" s="9">
        <f>SUMIFS(Concentrado!AZ$2:AZ859,Concentrado!$A$2:$A859,"="&amp;$A24,Concentrado!$B$2:$B859, "=Baja California")</f>
        <v>10.393000000000001</v>
      </c>
      <c r="AZ24" s="9">
        <f>SUMIFS(Concentrado!BA$2:BA859,Concentrado!$A$2:$A859,"="&amp;$A24,Concentrado!$B$2:$B859, "=Baja California")</f>
        <v>6.5709999999999997</v>
      </c>
      <c r="BA24" s="9">
        <f>SUMIFS(Concentrado!BB$2:BB859,Concentrado!$A$2:$A859,"="&amp;$A24,Concentrado!$B$2:$B859, "=Baja California")</f>
        <v>8.5090000000000003</v>
      </c>
      <c r="BB24" s="9">
        <f>SUMIFS(Concentrado!BC$2:BC859,Concentrado!$A$2:$A859,"="&amp;$A24,Concentrado!$B$2:$B859, "=Baja California")</f>
        <v>8.1669999999999998</v>
      </c>
      <c r="BC24" s="9">
        <f>SUMIFS(Concentrado!BD$2:BD859,Concentrado!$A$2:$A859,"="&amp;$A24,Concentrado!$B$2:$B859, "=Baja California")</f>
        <v>2.4860000000000002</v>
      </c>
      <c r="BD24" s="9">
        <f>SUMIFS(Concentrado!BE$2:BE859,Concentrado!$A$2:$A859,"="&amp;$A24,Concentrado!$B$2:$B859, "=Baja California")</f>
        <v>10.917999999999999</v>
      </c>
      <c r="BE24" s="9">
        <f>SUMIFS(Concentrado!BF$2:BF859,Concentrado!$A$2:$A859,"="&amp;$A24,Concentrado!$B$2:$B859, "=Baja California")</f>
        <v>13.62</v>
      </c>
      <c r="BF24" s="9">
        <f>SUMIFS(Concentrado!BG$2:BG859,Concentrado!$A$2:$A859,"="&amp;$A24,Concentrado!$B$2:$B859, "=Baja California")</f>
        <v>51.478000000000002</v>
      </c>
      <c r="BG24" s="9">
        <f>SUMIFS(Concentrado!BH$2:BH859,Concentrado!$A$2:$A859,"="&amp;$A24,Concentrado!$B$2:$B859, "=Baja California")</f>
        <v>6.3703830809489084</v>
      </c>
    </row>
    <row r="25" spans="1:59" x14ac:dyDescent="0.25">
      <c r="A25" s="4">
        <v>2021</v>
      </c>
      <c r="B25" s="9">
        <f>SUMIFS(Concentrado!C$2:C859,Concentrado!$A$2:$A859,"="&amp;$A25,Concentrado!$B$2:$B859, "=Baja California")</f>
        <v>4.9770000000000003</v>
      </c>
      <c r="C25" s="9">
        <f>SUMIFS(Concentrado!D$2:D859,Concentrado!$A$2:$A859,"="&amp;$A25,Concentrado!$B$2:$B859, "=Baja California")</f>
        <v>1.6659999999999999</v>
      </c>
      <c r="D25" s="9">
        <f>SUMIFS(Concentrado!E$2:E859,Concentrado!$A$2:$A859,"="&amp;$A25,Concentrado!$B$2:$B859, "=Baja California")</f>
        <v>3.3420000000000001</v>
      </c>
      <c r="E25" s="9">
        <f>SUMIFS(Concentrado!F$2:F859,Concentrado!$A$2:$A859,"="&amp;$A25,Concentrado!$B$2:$B859, "=Baja California")</f>
        <v>10.718</v>
      </c>
      <c r="F25" s="9">
        <f>SUMIFS(Concentrado!G$2:G859,Concentrado!$A$2:$A859,"="&amp;$A25,Concentrado!$B$2:$B859, "=Baja California")</f>
        <v>24.334</v>
      </c>
      <c r="G25" s="9">
        <f>SUMIFS(Concentrado!H$2:H859,Concentrado!$A$2:$A859,"="&amp;$A25,Concentrado!$B$2:$B859, "=Baja California")</f>
        <v>8.9879999999999995</v>
      </c>
      <c r="H25" s="9">
        <f>SUMIFS(Concentrado!I$2:I859,Concentrado!$A$2:$A859,"="&amp;$A25,Concentrado!$B$2:$B859, "=Baja California")</f>
        <v>7.7050000000000001</v>
      </c>
      <c r="I25" s="9">
        <f>SUMIFS(Concentrado!J$2:J859,Concentrado!$A$2:$A859,"="&amp;$A25,Concentrado!$B$2:$B859, "=Baja California")</f>
        <v>8.3550000000000004</v>
      </c>
      <c r="J25" s="9">
        <f>SUMIFS(Concentrado!K$2:K859,Concentrado!$A$2:$A859,"="&amp;$A25,Concentrado!$B$2:$B859, "=Baja California")</f>
        <v>7.4139999999999997</v>
      </c>
      <c r="K25" s="9">
        <f>SUMIFS(Concentrado!L$2:L859,Concentrado!$A$2:$A859,"="&amp;$A25,Concentrado!$B$2:$B859, "=Baja California")</f>
        <v>4.9459999999999997</v>
      </c>
      <c r="L25" s="9">
        <f>SUMIFS(Concentrado!M$2:M859,Concentrado!$A$2:$A859,"="&amp;$A25,Concentrado!$B$2:$B859, "=Baja California")</f>
        <v>6.1950000000000003</v>
      </c>
      <c r="M25" s="9">
        <f>SUMIFS(Concentrado!N$2:N859,Concentrado!$A$2:$A859,"="&amp;$A25,Concentrado!$B$2:$B859, "=Baja California")</f>
        <v>41.908000000000001</v>
      </c>
      <c r="N25" s="9">
        <f>SUMIFS(Concentrado!O$2:O859,Concentrado!$A$2:$A859,"="&amp;$A25,Concentrado!$B$2:$B859, "=Baja California")</f>
        <v>161.994</v>
      </c>
      <c r="O25" s="9">
        <f>SUMIFS(Concentrado!P$2:P859,Concentrado!$A$2:$A859,"="&amp;$A25,Concentrado!$B$2:$B859, "=Baja California")</f>
        <v>30.300999999999998</v>
      </c>
      <c r="P25" s="9">
        <f>SUMIFS(Concentrado!Q$2:Q859,Concentrado!$A$2:$A859,"="&amp;$A25,Concentrado!$B$2:$B859, "=Baja California")</f>
        <v>97.046000000000006</v>
      </c>
      <c r="Q25" s="9">
        <f>SUMIFS(Concentrado!R$2:R859,Concentrado!$A$2:$A859,"="&amp;$A25,Concentrado!$B$2:$B859, "=Baja California")</f>
        <v>76.884</v>
      </c>
      <c r="R25" s="9">
        <f>SUMIFS(Concentrado!S$2:S859,Concentrado!$A$2:$A859,"="&amp;$A25,Concentrado!$B$2:$B859, "=Baja California")</f>
        <v>61.904000000000003</v>
      </c>
      <c r="S25" s="9">
        <f>SUMIFS(Concentrado!T$2:T859,Concentrado!$A$2:$A859,"="&amp;$A25,Concentrado!$B$2:$B859, "=Baja California")</f>
        <v>69.486999999999995</v>
      </c>
      <c r="T25" s="9">
        <f>SUMIFS(Concentrado!U$2:U859,Concentrado!$A$2:$A859,"="&amp;$A25,Concentrado!$B$2:$B859, "=Baja California")</f>
        <v>20.821000000000002</v>
      </c>
      <c r="U25" s="9">
        <f>SUMIFS(Concentrado!V$2:V859,Concentrado!$A$2:$A859,"="&amp;$A25,Concentrado!$B$2:$B859, "=Baja California")</f>
        <v>21.033999999999999</v>
      </c>
      <c r="V25" s="9">
        <f>SUMIFS(Concentrado!W$2:W859,Concentrado!$A$2:$A859,"="&amp;$A25,Concentrado!$B$2:$B859, "=Baja California")</f>
        <v>20.925999999999998</v>
      </c>
      <c r="W25" s="9">
        <f>SUMIFS(Concentrado!X$2:X859,Concentrado!$A$2:$A859,"="&amp;$A25,Concentrado!$B$2:$B859, "=Baja California")</f>
        <v>87.141999999999996</v>
      </c>
      <c r="X25" s="9">
        <f>SUMIFS(Concentrado!Y$2:Y859,Concentrado!$A$2:$A859,"="&amp;$A25,Concentrado!$B$2:$B859, "=Baja California")</f>
        <v>10.725</v>
      </c>
      <c r="Y25" s="9">
        <f>SUMIFS(Concentrado!Z$2:Z859,Concentrado!$A$2:$A859,"="&amp;$A25,Concentrado!$B$2:$B859, "=Baja California")</f>
        <v>49.460999999999999</v>
      </c>
      <c r="Z25" s="9">
        <f>SUMIFS(Concentrado!AA$2:AA859,Concentrado!$A$2:$A859,"="&amp;$A25,Concentrado!$B$2:$B859, "=Baja California")</f>
        <v>110.146</v>
      </c>
      <c r="AA25" s="9">
        <f>SUMIFS(Concentrado!AB$2:AB859,Concentrado!$A$2:$A859,"="&amp;$A25,Concentrado!$B$2:$B859, "=Baja California")</f>
        <v>62.529000000000003</v>
      </c>
      <c r="AB25" s="9">
        <f>SUMIFS(Concentrado!AC$2:AC859,Concentrado!$A$2:$A859,"="&amp;$A25,Concentrado!$B$2:$B859, "=Baja California")</f>
        <v>86.634</v>
      </c>
      <c r="AC25" s="9">
        <f>SUMIFS(Concentrado!AD$2:AD859,Concentrado!$A$2:$A859,"="&amp;$A25,Concentrado!$B$2:$B859, "=Baja California")</f>
        <v>489.89299999999997</v>
      </c>
      <c r="AD25" s="9">
        <f>SUMIFS(Concentrado!AE$2:AE859,Concentrado!$A$2:$A859,"="&amp;$A25,Concentrado!$B$2:$B859, "=Baja California")</f>
        <v>358.40800000000002</v>
      </c>
      <c r="AE25" s="9">
        <f>SUMIFS(Concentrado!AF$2:AF859,Concentrado!$A$2:$A859,"="&amp;$A25,Concentrado!$B$2:$B859, "=Baja California")</f>
        <v>424.97</v>
      </c>
      <c r="AF25" s="9">
        <f>SUMIFS(Concentrado!AG$2:AG859,Concentrado!$A$2:$A859,"="&amp;$A25,Concentrado!$B$2:$B859, "=Baja California")</f>
        <v>10.867000000000001</v>
      </c>
      <c r="AG25" s="9">
        <f>SUMIFS(Concentrado!AH$2:AH859,Concentrado!$A$2:$A859,"="&amp;$A25,Concentrado!$B$2:$B859, "=Baja California")</f>
        <v>4.2197594455798697</v>
      </c>
      <c r="AH25" s="9">
        <f>SUMIFS(Concentrado!AI$2:AI859,Concentrado!$A$2:$A859,"="&amp;$A25,Concentrado!$B$2:$B859, "=Baja California")</f>
        <v>1.9410285659680999</v>
      </c>
      <c r="AI25" s="9">
        <f>SUMIFS(Concentrado!AJ$2:AJ859,Concentrado!$A$2:$A859,"="&amp;$A25,Concentrado!$B$2:$B859, "=Baja California")</f>
        <v>3.1143870922416301</v>
      </c>
      <c r="AJ25" s="9">
        <f>SUMIFS(Concentrado!AK$2:AK859,Concentrado!$A$2:$A859,"="&amp;$A25,Concentrado!$B$2:$B859, "=Baja California")</f>
        <v>5.2809999999999997</v>
      </c>
      <c r="AK25" s="9">
        <f>SUMIFS(Concentrado!AL$2:AL859,Concentrado!$A$2:$A859,"="&amp;$A25,Concentrado!$B$2:$B859, "=Baja California")</f>
        <v>0.88500000000000001</v>
      </c>
      <c r="AL25" s="9">
        <f>SUMIFS(Concentrado!AM$2:AM859,Concentrado!$A$2:$A859,"="&amp;$A25,Concentrado!$B$2:$B859, "=Baja California")</f>
        <v>3.1110000000000002</v>
      </c>
      <c r="AM25" s="9">
        <f>SUMIFS(Concentrado!AN$2:AN859,Concentrado!$A$2:$A859,"="&amp;$A25,Concentrado!$B$2:$B859, "=Baja California")</f>
        <v>253.75700000000001</v>
      </c>
      <c r="AN25" s="9">
        <f>SUMIFS(Concentrado!AO$2:AO859,Concentrado!$A$2:$A859,"="&amp;$A25,Concentrado!$B$2:$B859, "=Baja California")</f>
        <v>164.053</v>
      </c>
      <c r="AO25" s="9">
        <f>SUMIFS(Concentrado!AP$2:AP859,Concentrado!$A$2:$A859,"="&amp;$A25,Concentrado!$B$2:$B859, "=Baja California")</f>
        <v>209.49</v>
      </c>
      <c r="AP25" s="9">
        <f>SUMIFS(Concentrado!AQ$2:AQ859,Concentrado!$A$2:$A859,"="&amp;$A25,Concentrado!$B$2:$B859, "=Baja California")</f>
        <v>10.41</v>
      </c>
      <c r="AQ25" s="9">
        <f>SUMIFS(Concentrado!AR$2:AR859,Concentrado!$A$2:$A859,"="&amp;$A25,Concentrado!$B$2:$B859, "=Baja California")</f>
        <v>3.7490000000000001</v>
      </c>
      <c r="AR25" s="9">
        <f>SUMIFS(Concentrado!AS$2:AS859,Concentrado!$A$2:$A859,"="&amp;$A25,Concentrado!$B$2:$B859, "=Baja California")</f>
        <v>7.1210000000000004</v>
      </c>
      <c r="AS25" s="9">
        <f>SUMIFS(Concentrado!AT$2:AT859,Concentrado!$A$2:$A859,"="&amp;$A25,Concentrado!$B$2:$B859, "=Baja California")</f>
        <v>11.477</v>
      </c>
      <c r="AT25" s="9">
        <f>SUMIFS(Concentrado!AU$2:AU859,Concentrado!$A$2:$A859,"="&amp;$A25,Concentrado!$B$2:$B859, "=Baja California")</f>
        <v>3.9049999999999998</v>
      </c>
      <c r="AU25" s="9">
        <f>SUMIFS(Concentrado!AV$2:AV859,Concentrado!$A$2:$A859,"="&amp;$A25,Concentrado!$B$2:$B859, "=Baja California")</f>
        <v>7.7380000000000004</v>
      </c>
      <c r="AV25" s="9">
        <f>SUMIFS(Concentrado!AW$2:AW859,Concentrado!$A$2:$A859,"="&amp;$A25,Concentrado!$B$2:$B859, "=Baja California")</f>
        <v>910.87400000000002</v>
      </c>
      <c r="AW25" s="9">
        <f>SUMIFS(Concentrado!AX$2:AX859,Concentrado!$A$2:$A859,"="&amp;$A25,Concentrado!$B$2:$B859, "=Baja California")</f>
        <v>554.74</v>
      </c>
      <c r="AX25" s="9">
        <f>SUMIFS(Concentrado!AY$2:AY859,Concentrado!$A$2:$A859,"="&amp;$A25,Concentrado!$B$2:$B859, "=Baja California")</f>
        <v>735.13</v>
      </c>
      <c r="AY25" s="9">
        <f>SUMIFS(Concentrado!AZ$2:AZ859,Concentrado!$A$2:$A859,"="&amp;$A25,Concentrado!$B$2:$B859, "=Baja California")</f>
        <v>9.109</v>
      </c>
      <c r="AZ25" s="9">
        <f>SUMIFS(Concentrado!BA$2:BA859,Concentrado!$A$2:$A859,"="&amp;$A25,Concentrado!$B$2:$B859, "=Baja California")</f>
        <v>5.5469999999999997</v>
      </c>
      <c r="BA25" s="9">
        <f>SUMIFS(Concentrado!BB$2:BB859,Concentrado!$A$2:$A859,"="&amp;$A25,Concentrado!$B$2:$B859, "=Baja California")</f>
        <v>7.351</v>
      </c>
      <c r="BB25" s="9">
        <f>SUMIFS(Concentrado!BC$2:BC859,Concentrado!$A$2:$A859,"="&amp;$A25,Concentrado!$B$2:$B859, "=Baja California")</f>
        <v>9.6709999999999994</v>
      </c>
      <c r="BC25" s="9">
        <f>SUMIFS(Concentrado!BD$2:BD859,Concentrado!$A$2:$A859,"="&amp;$A25,Concentrado!$B$2:$B859, "=Baja California")</f>
        <v>6.0890000000000004</v>
      </c>
      <c r="BD25" s="9">
        <f>SUMIFS(Concentrado!BE$2:BE859,Concentrado!$A$2:$A859,"="&amp;$A25,Concentrado!$B$2:$B859, "=Baja California")</f>
        <v>9.8949999999999996</v>
      </c>
      <c r="BE25" s="9">
        <f>SUMIFS(Concentrado!BF$2:BF859,Concentrado!$A$2:$A859,"="&amp;$A25,Concentrado!$B$2:$B859, "=Baja California")</f>
        <v>18.658000000000001</v>
      </c>
      <c r="BF25" s="9">
        <f>SUMIFS(Concentrado!BG$2:BG859,Concentrado!$A$2:$A859,"="&amp;$A25,Concentrado!$B$2:$B859, "=Baja California")</f>
        <v>68.774000000000001</v>
      </c>
      <c r="BG25" s="9">
        <f>SUMIFS(Concentrado!BH$2:BH859,Concentrado!$A$2:$A859,"="&amp;$A25,Concentrado!$B$2:$B859, "=Baja California")</f>
        <v>5.9234608985024959</v>
      </c>
    </row>
    <row r="26" spans="1:59" x14ac:dyDescent="0.25">
      <c r="A26" s="4">
        <v>2022</v>
      </c>
      <c r="B26" s="9">
        <f>SUMIFS(Concentrado!C$2:C859,Concentrado!$A$2:$A859,"="&amp;$A26,Concentrado!$B$2:$B859, "=Baja California")</f>
        <v>2.4</v>
      </c>
      <c r="C26" s="9">
        <f>SUMIFS(Concentrado!D$2:D859,Concentrado!$A$2:$A859,"="&amp;$A26,Concentrado!$B$2:$B859, "=Baja California")</f>
        <v>1.3859999999999999</v>
      </c>
      <c r="D26" s="9">
        <f>SUMIFS(Concentrado!E$2:E859,Concentrado!$A$2:$A859,"="&amp;$A26,Concentrado!$B$2:$B859, "=Baja California")</f>
        <v>1.9</v>
      </c>
      <c r="E26" s="9">
        <f>SUMIFS(Concentrado!F$2:F859,Concentrado!$A$2:$A859,"="&amp;$A26,Concentrado!$B$2:$B859, "=Baja California")</f>
        <v>11.468999999999999</v>
      </c>
      <c r="F26" s="9">
        <f>SUMIFS(Concentrado!G$2:G859,Concentrado!$A$2:$A859,"="&amp;$A26,Concentrado!$B$2:$B859, "=Baja California")</f>
        <v>21.568000000000001</v>
      </c>
      <c r="G26" s="9">
        <f>SUMIFS(Concentrado!H$2:H859,Concentrado!$A$2:$A859,"="&amp;$A26,Concentrado!$B$2:$B859, "=Baja California")</f>
        <v>8.35</v>
      </c>
      <c r="H26" s="9">
        <f>SUMIFS(Concentrado!I$2:I859,Concentrado!$A$2:$A859,"="&amp;$A26,Concentrado!$B$2:$B859, "=Baja California")</f>
        <v>6.468</v>
      </c>
      <c r="I26" s="9">
        <f>SUMIFS(Concentrado!J$2:J859,Concentrado!$A$2:$A859,"="&amp;$A26,Concentrado!$B$2:$B859, "=Baja California")</f>
        <v>7.4210000000000003</v>
      </c>
      <c r="J26" s="9">
        <f>SUMIFS(Concentrado!K$2:K859,Concentrado!$A$2:$A859,"="&amp;$A26,Concentrado!$B$2:$B859, "=Baja California")</f>
        <v>6.1</v>
      </c>
      <c r="K26" s="9">
        <f>SUMIFS(Concentrado!L$2:L859,Concentrado!$A$2:$A859,"="&amp;$A26,Concentrado!$B$2:$B859, "=Baja California")</f>
        <v>5.1840000000000002</v>
      </c>
      <c r="L26" s="9">
        <f>SUMIFS(Concentrado!M$2:M859,Concentrado!$A$2:$A859,"="&amp;$A26,Concentrado!$B$2:$B859, "=Baja California")</f>
        <v>5.6479999999999997</v>
      </c>
      <c r="M26" s="9">
        <f>SUMIFS(Concentrado!N$2:N859,Concentrado!$A$2:$A859,"="&amp;$A26,Concentrado!$B$2:$B859, "=Baja California")</f>
        <v>34.591999999999999</v>
      </c>
      <c r="N26" s="9">
        <f>SUMIFS(Concentrado!O$2:O859,Concentrado!$A$2:$A859,"="&amp;$A26,Concentrado!$B$2:$B859, "=Baja California")</f>
        <v>152.24799999999999</v>
      </c>
      <c r="O26" s="9">
        <f>SUMIFS(Concentrado!P$2:P859,Concentrado!$A$2:$A859,"="&amp;$A26,Concentrado!$B$2:$B859, "=Baja California")</f>
        <v>31.055</v>
      </c>
      <c r="P26" s="9">
        <f>SUMIFS(Concentrado!Q$2:Q859,Concentrado!$A$2:$A859,"="&amp;$A26,Concentrado!$B$2:$B859, "=Baja California")</f>
        <v>93.334000000000003</v>
      </c>
      <c r="Q26" s="9">
        <f>SUMIFS(Concentrado!R$2:R859,Concentrado!$A$2:$A859,"="&amp;$A26,Concentrado!$B$2:$B859, "=Baja California")</f>
        <v>69.599000000000004</v>
      </c>
      <c r="R26" s="9">
        <f>SUMIFS(Concentrado!S$2:S859,Concentrado!$A$2:$A859,"="&amp;$A26,Concentrado!$B$2:$B859, "=Baja California")</f>
        <v>59.389000000000003</v>
      </c>
      <c r="S26" s="9">
        <f>SUMIFS(Concentrado!T$2:T859,Concentrado!$A$2:$A859,"="&amp;$A26,Concentrado!$B$2:$B859, "=Baja California")</f>
        <v>64.712999999999994</v>
      </c>
      <c r="T26" s="9">
        <f>SUMIFS(Concentrado!U$2:U859,Concentrado!$A$2:$A859,"="&amp;$A26,Concentrado!$B$2:$B859, "=Baja California")</f>
        <v>21.3</v>
      </c>
      <c r="U26" s="9">
        <f>SUMIFS(Concentrado!V$2:V859,Concentrado!$A$2:$A859,"="&amp;$A26,Concentrado!$B$2:$B859, "=Baja California")</f>
        <v>20.84</v>
      </c>
      <c r="V26" s="9">
        <f>SUMIFS(Concentrado!W$2:W859,Concentrado!$A$2:$A859,"="&amp;$A26,Concentrado!$B$2:$B859, "=Baja California")</f>
        <v>21.073</v>
      </c>
      <c r="W26" s="9">
        <f>SUMIFS(Concentrado!X$2:X859,Concentrado!$A$2:$A859,"="&amp;$A26,Concentrado!$B$2:$B859, "=Baja California")</f>
        <v>79.799000000000007</v>
      </c>
      <c r="X26" s="9">
        <f>SUMIFS(Concentrado!Y$2:Y859,Concentrado!$A$2:$A859,"="&amp;$A26,Concentrado!$B$2:$B859, "=Baja California")</f>
        <v>10.009</v>
      </c>
      <c r="Y26" s="9">
        <f>SUMIFS(Concentrado!Z$2:Z859,Concentrado!$A$2:$A859,"="&amp;$A26,Concentrado!$B$2:$B859, "=Baja California")</f>
        <v>45.869</v>
      </c>
      <c r="Z26" s="9">
        <f>SUMIFS(Concentrado!AA$2:AA859,Concentrado!$A$2:$A859,"="&amp;$A26,Concentrado!$B$2:$B859, "=Baja California")</f>
        <v>108.598</v>
      </c>
      <c r="AA26" s="9">
        <f>SUMIFS(Concentrado!AB$2:AB859,Concentrado!$A$2:$A859,"="&amp;$A26,Concentrado!$B$2:$B859, "=Baja California")</f>
        <v>60.313000000000002</v>
      </c>
      <c r="AB26" s="9">
        <f>SUMIFS(Concentrado!AC$2:AC859,Concentrado!$A$2:$A859,"="&amp;$A26,Concentrado!$B$2:$B859, "=Baja California")</f>
        <v>84.899000000000001</v>
      </c>
      <c r="AC26" s="9">
        <f>SUMIFS(Concentrado!AD$2:AD859,Concentrado!$A$2:$A859,"="&amp;$A26,Concentrado!$B$2:$B859, "=Baja California")</f>
        <v>483.39299999999997</v>
      </c>
      <c r="AD26" s="9">
        <f>SUMIFS(Concentrado!AE$2:AE859,Concentrado!$A$2:$A859,"="&amp;$A26,Concentrado!$B$2:$B859, "=Baja California")</f>
        <v>363.62299999999999</v>
      </c>
      <c r="AE26" s="9">
        <f>SUMIFS(Concentrado!AF$2:AF859,Concentrado!$A$2:$A859,"="&amp;$A26,Concentrado!$B$2:$B859, "=Baja California")</f>
        <v>424.85199999999998</v>
      </c>
      <c r="AF26" s="9">
        <f>SUMIFS(Concentrado!AG$2:AG859,Concentrado!$A$2:$A859,"="&amp;$A26,Concentrado!$B$2:$B859, "=Baja California")</f>
        <v>9.15</v>
      </c>
      <c r="AG26" s="9">
        <f>SUMIFS(Concentrado!AH$2:AH859,Concentrado!$A$2:$A859,"="&amp;$A26,Concentrado!$B$2:$B859, "=Baja California")</f>
        <v>4.7715882792951003</v>
      </c>
      <c r="AH26" s="9">
        <f>SUMIFS(Concentrado!AI$2:AI859,Concentrado!$A$2:$A859,"="&amp;$A26,Concentrado!$B$2:$B859, "=Baja California")</f>
        <v>1.63985014751197</v>
      </c>
      <c r="AI26" s="9">
        <f>SUMIFS(Concentrado!AJ$2:AJ859,Concentrado!$A$2:$A859,"="&amp;$A26,Concentrado!$B$2:$B859, "=Baja California")</f>
        <v>3.2529869649197898</v>
      </c>
      <c r="AJ26" s="9">
        <f>SUMIFS(Concentrado!AK$2:AK859,Concentrado!$A$2:$A859,"="&amp;$A26,Concentrado!$B$2:$B859, "=Baja California")</f>
        <v>3.85</v>
      </c>
      <c r="AK26" s="9">
        <f>SUMIFS(Concentrado!AL$2:AL859,Concentrado!$A$2:$A859,"="&amp;$A26,Concentrado!$B$2:$B859, "=Baja California")</f>
        <v>0.92400000000000004</v>
      </c>
      <c r="AL26" s="9">
        <f>SUMIFS(Concentrado!AM$2:AM859,Concentrado!$A$2:$A859,"="&amp;$A26,Concentrado!$B$2:$B859, "=Baja California")</f>
        <v>2.4060000000000001</v>
      </c>
      <c r="AM26" s="9">
        <f>SUMIFS(Concentrado!AN$2:AN859,Concentrado!$A$2:$A859,"="&amp;$A26,Concentrado!$B$2:$B859, "=Baja California")</f>
        <v>121.548</v>
      </c>
      <c r="AN26" s="9">
        <f>SUMIFS(Concentrado!AO$2:AO859,Concentrado!$A$2:$A859,"="&amp;$A26,Concentrado!$B$2:$B859, "=Baja California")</f>
        <v>81.563999999999993</v>
      </c>
      <c r="AO26" s="9">
        <f>SUMIFS(Concentrado!AP$2:AP859,Concentrado!$A$2:$A859,"="&amp;$A26,Concentrado!$B$2:$B859, "=Baja California")</f>
        <v>101.84399999999999</v>
      </c>
      <c r="AP26" s="9">
        <f>SUMIFS(Concentrado!AQ$2:AQ859,Concentrado!$A$2:$A859,"="&amp;$A26,Concentrado!$B$2:$B859, "=Baja California")</f>
        <v>10.35</v>
      </c>
      <c r="AQ26" s="9">
        <f>SUMIFS(Concentrado!AR$2:AR859,Concentrado!$A$2:$A859,"="&amp;$A26,Concentrado!$B$2:$B859, "=Baja California")</f>
        <v>3.5419999999999998</v>
      </c>
      <c r="AR26" s="9">
        <f>SUMIFS(Concentrado!AS$2:AS859,Concentrado!$A$2:$A859,"="&amp;$A26,Concentrado!$B$2:$B859, "=Baja California")</f>
        <v>7.016</v>
      </c>
      <c r="AS26" s="9">
        <f>SUMIFS(Concentrado!AT$2:AT859,Concentrado!$A$2:$A859,"="&amp;$A26,Concentrado!$B$2:$B859, "=Baja California")</f>
        <v>11.3</v>
      </c>
      <c r="AT26" s="9">
        <f>SUMIFS(Concentrado!AU$2:AU859,Concentrado!$A$2:$A859,"="&amp;$A26,Concentrado!$B$2:$B859, "=Baja California")</f>
        <v>3.1309999999999998</v>
      </c>
      <c r="AU26" s="9">
        <f>SUMIFS(Concentrado!AV$2:AV859,Concentrado!$A$2:$A859,"="&amp;$A26,Concentrado!$B$2:$B859, "=Baja California")</f>
        <v>7.2690000000000001</v>
      </c>
      <c r="AV26" s="9">
        <f>SUMIFS(Concentrado!AW$2:AW859,Concentrado!$A$2:$A859,"="&amp;$A26,Concentrado!$B$2:$B859, "=Baja California")</f>
        <v>764.28800000000001</v>
      </c>
      <c r="AW26" s="9">
        <f>SUMIFS(Concentrado!AX$2:AX859,Concentrado!$A$2:$A859,"="&amp;$A26,Concentrado!$B$2:$B859, "=Baja California")</f>
        <v>479.322</v>
      </c>
      <c r="AX26" s="9">
        <f>SUMIFS(Concentrado!AY$2:AY859,Concentrado!$A$2:$A859,"="&amp;$A26,Concentrado!$B$2:$B859, "=Baja California")</f>
        <v>625.42399999999998</v>
      </c>
      <c r="AY26" s="9">
        <f>SUMIFS(Concentrado!AZ$2:AZ859,Concentrado!$A$2:$A859,"="&amp;$A26,Concentrado!$B$2:$B859, "=Baja California")</f>
        <v>7.6429999999999998</v>
      </c>
      <c r="AZ26" s="9">
        <f>SUMIFS(Concentrado!BA$2:BA859,Concentrado!$A$2:$A859,"="&amp;$A26,Concentrado!$B$2:$B859, "=Baja California")</f>
        <v>4.7930000000000001</v>
      </c>
      <c r="BA26" s="9">
        <f>SUMIFS(Concentrado!BB$2:BB859,Concentrado!$A$2:$A859,"="&amp;$A26,Concentrado!$B$2:$B859, "=Baja California")</f>
        <v>6.2539999999999996</v>
      </c>
      <c r="BB26" s="9">
        <f>SUMIFS(Concentrado!BC$2:BC859,Concentrado!$A$2:$A859,"="&amp;$A26,Concentrado!$B$2:$B859, "=Baja California")</f>
        <v>9.3610000000000007</v>
      </c>
      <c r="BC26" s="9">
        <f>SUMIFS(Concentrado!BD$2:BD859,Concentrado!$A$2:$A859,"="&amp;$A26,Concentrado!$B$2:$B859, "=Baja California")</f>
        <v>1.08</v>
      </c>
      <c r="BD26" s="9">
        <f>SUMIFS(Concentrado!BE$2:BE859,Concentrado!$A$2:$A859,"="&amp;$A26,Concentrado!$B$2:$B859, "=Baja California")</f>
        <v>10.928000000000001</v>
      </c>
      <c r="BE26" s="9">
        <f>SUMIFS(Concentrado!BF$2:BF859,Concentrado!$A$2:$A859,"="&amp;$A26,Concentrado!$B$2:$B859, "=Baja California")</f>
        <v>13.058</v>
      </c>
      <c r="BF26" s="9">
        <f>SUMIFS(Concentrado!BG$2:BG859,Concentrado!$A$2:$A859,"="&amp;$A26,Concentrado!$B$2:$B859, "=Baja California")</f>
        <v>57.271999999999998</v>
      </c>
      <c r="BG26" s="9">
        <f>SUMIFS(Concentrado!BH$2:BH859,Concentrado!$A$2:$A859,"="&amp;$A26,Concentrado!$B$2:$B859, "=Baja California")</f>
        <v>7.1476025749696461</v>
      </c>
    </row>
    <row r="27" spans="1:59" x14ac:dyDescent="0.25">
      <c r="A27" s="4">
        <v>2023</v>
      </c>
      <c r="B27" s="9">
        <f>SUMIFS(Concentrado!C$2:C859,Concentrado!$A$2:$A859,"="&amp;$A27,Concentrado!$B$2:$B859, "=Baja California")</f>
        <v>8.9009999999999998</v>
      </c>
      <c r="C27" s="9">
        <f>SUMIFS(Concentrado!D$2:D859,Concentrado!$A$2:$A859,"="&amp;$A27,Concentrado!$B$2:$B859, "=Baja California")</f>
        <v>2.0739999999999998</v>
      </c>
      <c r="D27" s="9">
        <f>SUMIFS(Concentrado!E$2:E859,Concentrado!$A$2:$A859,"="&amp;$A27,Concentrado!$B$2:$B859, "=Baja California")</f>
        <v>5.5350000000000001</v>
      </c>
      <c r="E27" s="9">
        <f>SUMIFS(Concentrado!F$2:F859,Concentrado!$A$2:$A859,"="&amp;$A27,Concentrado!$B$2:$B859, "=Baja California")</f>
        <v>13.247999999999999</v>
      </c>
      <c r="F27" s="9">
        <f>SUMIFS(Concentrado!G$2:G859,Concentrado!$A$2:$A859,"="&amp;$A27,Concentrado!$B$2:$B859, "=Baja California")</f>
        <v>20.247</v>
      </c>
      <c r="G27" s="9">
        <f>SUMIFS(Concentrado!H$2:H859,Concentrado!$A$2:$A859,"="&amp;$A27,Concentrado!$B$2:$B859, "=Baja California")</f>
        <v>8.5570000000000004</v>
      </c>
      <c r="H27" s="9">
        <f>SUMIFS(Concentrado!I$2:I859,Concentrado!$A$2:$A859,"="&amp;$A27,Concentrado!$B$2:$B859, "=Baja California")</f>
        <v>6.3730000000000002</v>
      </c>
      <c r="I27" s="9">
        <f>SUMIFS(Concentrado!J$2:J859,Concentrado!$A$2:$A859,"="&amp;$A27,Concentrado!$B$2:$B859, "=Baja California")</f>
        <v>7.48</v>
      </c>
      <c r="J27" s="9">
        <f>SUMIFS(Concentrado!K$2:K859,Concentrado!$A$2:$A859,"="&amp;$A27,Concentrado!$B$2:$B859, "=Baja California")</f>
        <v>6.3440000000000003</v>
      </c>
      <c r="K27" s="9">
        <f>SUMIFS(Concentrado!L$2:L859,Concentrado!$A$2:$A859,"="&amp;$A27,Concentrado!$B$2:$B859, "=Baja California")</f>
        <v>4.5519999999999996</v>
      </c>
      <c r="L27" s="9">
        <f>SUMIFS(Concentrado!M$2:M859,Concentrado!$A$2:$A859,"="&amp;$A27,Concentrado!$B$2:$B859, "=Baja California")</f>
        <v>5.4610000000000003</v>
      </c>
      <c r="M27" s="9">
        <f>SUMIFS(Concentrado!N$2:N859,Concentrado!$A$2:$A859,"="&amp;$A27,Concentrado!$B$2:$B859, "=Baja California")</f>
        <v>34.235999999999997</v>
      </c>
      <c r="N27" s="9">
        <f>SUMIFS(Concentrado!O$2:O859,Concentrado!$A$2:$A859,"="&amp;$A27,Concentrado!$B$2:$B859, "=Baja California")</f>
        <v>139.959</v>
      </c>
      <c r="O27" s="9">
        <f>SUMIFS(Concentrado!P$2:P859,Concentrado!$A$2:$A859,"="&amp;$A27,Concentrado!$B$2:$B859, "=Baja California")</f>
        <v>27.161999999999999</v>
      </c>
      <c r="P27" s="9">
        <f>SUMIFS(Concentrado!Q$2:Q859,Concentrado!$A$2:$A859,"="&amp;$A27,Concentrado!$B$2:$B859, "=Baja California")</f>
        <v>84.503</v>
      </c>
      <c r="Q27" s="9">
        <f>SUMIFS(Concentrado!R$2:R859,Concentrado!$A$2:$A859,"="&amp;$A27,Concentrado!$B$2:$B859, "=Baja California")</f>
        <v>70.668000000000006</v>
      </c>
      <c r="R27" s="9">
        <f>SUMIFS(Concentrado!S$2:S859,Concentrado!$A$2:$A859,"="&amp;$A27,Concentrado!$B$2:$B859, "=Baja California")</f>
        <v>56.042999999999999</v>
      </c>
      <c r="S27" s="9">
        <f>SUMIFS(Concentrado!T$2:T859,Concentrado!$A$2:$A859,"="&amp;$A27,Concentrado!$B$2:$B859, "=Baja California")</f>
        <v>63.457999999999998</v>
      </c>
      <c r="T27" s="9">
        <f>SUMIFS(Concentrado!U$2:U859,Concentrado!$A$2:$A859,"="&amp;$A27,Concentrado!$B$2:$B859, "=Baja California")</f>
        <v>21.097000000000001</v>
      </c>
      <c r="U27" s="9">
        <f>SUMIFS(Concentrado!V$2:V859,Concentrado!$A$2:$A859,"="&amp;$A27,Concentrado!$B$2:$B859, "=Baja California")</f>
        <v>22.204999999999998</v>
      </c>
      <c r="V27" s="9">
        <f>SUMIFS(Concentrado!W$2:W859,Concentrado!$A$2:$A859,"="&amp;$A27,Concentrado!$B$2:$B859, "=Baja California")</f>
        <v>21.643000000000001</v>
      </c>
      <c r="W27" s="9">
        <f>SUMIFS(Concentrado!X$2:X859,Concentrado!$A$2:$A859,"="&amp;$A27,Concentrado!$B$2:$B859, "=Baja California")</f>
        <v>70.962999999999994</v>
      </c>
      <c r="X27" s="9">
        <f>SUMIFS(Concentrado!Y$2:Y859,Concentrado!$A$2:$A859,"="&amp;$A27,Concentrado!$B$2:$B859, "=Baja California")</f>
        <v>9.2059999999999995</v>
      </c>
      <c r="Y27" s="9">
        <f>SUMIFS(Concentrado!Z$2:Z859,Concentrado!$A$2:$A859,"="&amp;$A27,Concentrado!$B$2:$B859, "=Baja California")</f>
        <v>40.618000000000002</v>
      </c>
      <c r="Z27" s="9">
        <f>SUMIFS(Concentrado!AA$2:AA859,Concentrado!$A$2:$A859,"="&amp;$A27,Concentrado!$B$2:$B859, "=Baja California")</f>
        <v>99.141999999999996</v>
      </c>
      <c r="AA27" s="9">
        <f>SUMIFS(Concentrado!AB$2:AB859,Concentrado!$A$2:$A859,"="&amp;$A27,Concentrado!$B$2:$B859, "=Baja California")</f>
        <v>54.88</v>
      </c>
      <c r="AB27" s="9">
        <f>SUMIFS(Concentrado!AC$2:AC859,Concentrado!$A$2:$A859,"="&amp;$A27,Concentrado!$B$2:$B859, "=Baja California")</f>
        <v>77.322000000000003</v>
      </c>
      <c r="AC27" s="9">
        <f>SUMIFS(Concentrado!AD$2:AD859,Concentrado!$A$2:$A859,"="&amp;$A27,Concentrado!$B$2:$B859, "=Baja California")</f>
        <v>469.05500000000001</v>
      </c>
      <c r="AD27" s="9">
        <f>SUMIFS(Concentrado!AE$2:AE859,Concentrado!$A$2:$A859,"="&amp;$A27,Concentrado!$B$2:$B859, "=Baja California")</f>
        <v>349.459</v>
      </c>
      <c r="AE27" s="9">
        <f>SUMIFS(Concentrado!AF$2:AF859,Concentrado!$A$2:$A859,"="&amp;$A27,Concentrado!$B$2:$B859, "=Baja California")</f>
        <v>410.197</v>
      </c>
      <c r="AF27" s="9">
        <f>SUMIFS(Concentrado!AG$2:AG859,Concentrado!$A$2:$A859,"="&amp;$A27,Concentrado!$B$2:$B859, "=Baja California")</f>
        <v>9.2449999999999992</v>
      </c>
      <c r="AG27" s="9">
        <f>SUMIFS(Concentrado!AH$2:AH859,Concentrado!$A$2:$A859,"="&amp;$A27,Concentrado!$B$2:$B859, "=Baja California")</f>
        <v>7.5666707769569701</v>
      </c>
      <c r="AH27" s="9">
        <f>SUMIFS(Concentrado!AI$2:AI859,Concentrado!$A$2:$A859,"="&amp;$A27,Concentrado!$B$2:$B859, "=Baja California")</f>
        <v>1.3407701383674799</v>
      </c>
      <c r="AI27" s="9">
        <f>SUMIFS(Concentrado!AJ$2:AJ859,Concentrado!$A$2:$A859,"="&amp;$A27,Concentrado!$B$2:$B859, "=Baja California")</f>
        <v>4.5490254976489499</v>
      </c>
      <c r="AJ27" s="9">
        <f>SUMIFS(Concentrado!AK$2:AK859,Concentrado!$A$2:$A859,"="&amp;$A27,Concentrado!$B$2:$B859, "=Baja California")</f>
        <v>8.1630000000000003</v>
      </c>
      <c r="AK27" s="9">
        <f>SUMIFS(Concentrado!AL$2:AL859,Concentrado!$A$2:$A859,"="&amp;$A27,Concentrado!$B$2:$B859, "=Baja California")</f>
        <v>1.2649999999999999</v>
      </c>
      <c r="AL27" s="9">
        <f>SUMIFS(Concentrado!AM$2:AM859,Concentrado!$A$2:$A859,"="&amp;$A27,Concentrado!$B$2:$B859, "=Baja California")</f>
        <v>4.7619999999999996</v>
      </c>
      <c r="AM27" s="9">
        <f>SUMIFS(Concentrado!AN$2:AN859,Concentrado!$A$2:$A859,"="&amp;$A27,Concentrado!$B$2:$B859, "=Baja California")</f>
        <v>75.34</v>
      </c>
      <c r="AN27" s="9">
        <f>SUMIFS(Concentrado!AO$2:AO859,Concentrado!$A$2:$A859,"="&amp;$A27,Concentrado!$B$2:$B859, "=Baja California")</f>
        <v>46.938000000000002</v>
      </c>
      <c r="AO27" s="9">
        <f>SUMIFS(Concentrado!AP$2:AP859,Concentrado!$A$2:$A859,"="&amp;$A27,Concentrado!$B$2:$B859, "=Baja California")</f>
        <v>61.338999999999999</v>
      </c>
      <c r="AP27" s="9">
        <f>SUMIFS(Concentrado!AQ$2:AQ859,Concentrado!$A$2:$A859,"="&amp;$A27,Concentrado!$B$2:$B859, "=Baja California")</f>
        <v>10.032</v>
      </c>
      <c r="AQ27" s="9">
        <f>SUMIFS(Concentrado!AR$2:AR859,Concentrado!$A$2:$A859,"="&amp;$A27,Concentrado!$B$2:$B859, "=Baja California")</f>
        <v>2.9340000000000002</v>
      </c>
      <c r="AR27" s="9">
        <f>SUMIFS(Concentrado!AS$2:AS859,Concentrado!$A$2:$A859,"="&amp;$A27,Concentrado!$B$2:$B859, "=Baja California")</f>
        <v>6.5330000000000004</v>
      </c>
      <c r="AS27" s="9">
        <f>SUMIFS(Concentrado!AT$2:AT859,Concentrado!$A$2:$A859,"="&amp;$A27,Concentrado!$B$2:$B859, "=Baja California")</f>
        <v>13.032</v>
      </c>
      <c r="AT27" s="9">
        <f>SUMIFS(Concentrado!AU$2:AU859,Concentrado!$A$2:$A859,"="&amp;$A27,Concentrado!$B$2:$B859, "=Baja California")</f>
        <v>3.3889999999999998</v>
      </c>
      <c r="AU27" s="9">
        <f>SUMIFS(Concentrado!AV$2:AV859,Concentrado!$A$2:$A859,"="&amp;$A27,Concentrado!$B$2:$B859, "=Baja California")</f>
        <v>8.2780000000000005</v>
      </c>
      <c r="AV27" s="9">
        <f>SUMIFS(Concentrado!AW$2:AW859,Concentrado!$A$2:$A859,"="&amp;$A27,Concentrado!$B$2:$B859, "=Baja California")</f>
        <v>690.99199999999996</v>
      </c>
      <c r="AW27" s="9">
        <f>SUMIFS(Concentrado!AX$2:AX859,Concentrado!$A$2:$A859,"="&amp;$A27,Concentrado!$B$2:$B859, "=Baja California")</f>
        <v>426.69499999999999</v>
      </c>
      <c r="AX27" s="9">
        <f>SUMIFS(Concentrado!AY$2:AY859,Concentrado!$A$2:$A859,"="&amp;$A27,Concentrado!$B$2:$B859, "=Baja California")</f>
        <v>560.95100000000002</v>
      </c>
      <c r="AY27" s="9">
        <f>SUMIFS(Concentrado!AZ$2:AZ859,Concentrado!$A$2:$A859,"="&amp;$A27,Concentrado!$B$2:$B859, "=Baja California")</f>
        <v>6.91</v>
      </c>
      <c r="AZ27" s="9">
        <f>SUMIFS(Concentrado!BA$2:BA859,Concentrado!$A$2:$A859,"="&amp;$A27,Concentrado!$B$2:$B859, "=Baja California")</f>
        <v>4.2670000000000003</v>
      </c>
      <c r="BA27" s="9">
        <f>SUMIFS(Concentrado!BB$2:BB859,Concentrado!$A$2:$A859,"="&amp;$A27,Concentrado!$B$2:$B859, "=Baja California")</f>
        <v>5.61</v>
      </c>
      <c r="BB27" s="9">
        <f>SUMIFS(Concentrado!BC$2:BC859,Concentrado!$A$2:$A859,"="&amp;$A27,Concentrado!$B$2:$B859, "=Baja California")</f>
        <v>7.2290000000000001</v>
      </c>
      <c r="BC27" s="9">
        <f>SUMIFS(Concentrado!BD$2:BD859,Concentrado!$A$2:$A859,"="&amp;$A27,Concentrado!$B$2:$B859, "=Baja California")</f>
        <v>2.169</v>
      </c>
      <c r="BD27" s="9">
        <f>SUMIFS(Concentrado!BE$2:BE859,Concentrado!$A$2:$A859,"="&amp;$A27,Concentrado!$B$2:$B859, "=Baja California")</f>
        <v>10.356</v>
      </c>
      <c r="BE27" s="9">
        <f>SUMIFS(Concentrado!BF$2:BF859,Concentrado!$A$2:$A859,"="&amp;$A27,Concentrado!$B$2:$B859, "=Baja California")</f>
        <v>12.593999999999999</v>
      </c>
      <c r="BF27" s="9">
        <f>SUMIFS(Concentrado!BG$2:BG859,Concentrado!$A$2:$A859,"="&amp;$A27,Concentrado!$B$2:$B859, "=Baja California")</f>
        <v>46.735999999999997</v>
      </c>
      <c r="BG27" s="9">
        <f>SUMIFS(Concentrado!BH$2:BH859,Concentrado!$A$2:$A859,"="&amp;$A27,Concentrado!$B$2:$B859, "=Baja California")</f>
        <v>6.0510650858464112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"=Baja California Sur")</f>
        <v>21.774999999999999</v>
      </c>
      <c r="C2" s="9">
        <f>SUMIFS(Concentrado!D$2:D826,Concentrado!$A$2:$A826,"="&amp;$A2,Concentrado!$B$2:$B826, "=Baja California Sur")</f>
        <v>8.4830000000000005</v>
      </c>
      <c r="D2" s="9">
        <f>SUMIFS(Concentrado!E$2:E826,Concentrado!$A$2:$A826,"="&amp;$A2,Concentrado!$B$2:$B826, "=Baja California Sur")</f>
        <v>15.304</v>
      </c>
      <c r="E2" s="9">
        <f>SUMIFS(Concentrado!F$2:F826,Concentrado!$A$2:$A826,"="&amp;$A2,Concentrado!$B$2:$B826, "=Baja California Sur")</f>
        <v>16.271999999999998</v>
      </c>
      <c r="F2" s="9">
        <f>SUMIFS(Concentrado!G$2:G826,Concentrado!$A$2:$A826,"="&amp;$A2,Concentrado!$B$2:$B826, "=Baja California Sur")</f>
        <v>6.5090000000000003</v>
      </c>
      <c r="G2" s="9">
        <f>SUMIFS(Concentrado!H$2:H826,Concentrado!$A$2:$A826,"="&amp;$A2,Concentrado!$B$2:$B826, "=Baja California Sur")</f>
        <v>0.94699999999999995</v>
      </c>
      <c r="H2" s="9">
        <f>SUMIFS(Concentrado!I$2:I826,Concentrado!$A$2:$A826,"="&amp;$A2,Concentrado!$B$2:$B826, "=Baja California Sur")</f>
        <v>5.4889999999999999</v>
      </c>
      <c r="I2" s="9">
        <f>SUMIFS(Concentrado!J$2:J826,Concentrado!$A$2:$A826,"="&amp;$A2,Concentrado!$B$2:$B826, "=Baja California Sur")</f>
        <v>3.1579999999999999</v>
      </c>
      <c r="J2" s="9">
        <f>SUMIFS(Concentrado!K$2:K826,Concentrado!$A$2:$A826,"="&amp;$A2,Concentrado!$B$2:$B826, "=Baja California Sur")</f>
        <v>22.722000000000001</v>
      </c>
      <c r="K2" s="9">
        <f>SUMIFS(Concentrado!L$2:L826,Concentrado!$A$2:$A826,"="&amp;$A2,Concentrado!$B$2:$B826, "=Baja California Sur")</f>
        <v>3.4929999999999999</v>
      </c>
      <c r="L2" s="9">
        <f>SUMIFS(Concentrado!M$2:M826,Concentrado!$A$2:$A826,"="&amp;$A2,Concentrado!$B$2:$B826, "=Baja California Sur")</f>
        <v>13.361000000000001</v>
      </c>
      <c r="M2" s="9">
        <f>SUMIFS(Concentrado!N$2:N826,Concentrado!$A$2:$A826,"="&amp;$A2,Concentrado!$B$2:$B826, "=Baja California Sur")</f>
        <v>47.625</v>
      </c>
      <c r="N2" s="9">
        <f>SUMIFS(Concentrado!O$2:O826,Concentrado!$A$2:$A826,"="&amp;$A2,Concentrado!$B$2:$B826, "=Baja California Sur")</f>
        <v>79.528000000000006</v>
      </c>
      <c r="O2" s="9">
        <f>SUMIFS(Concentrado!P$2:P826,Concentrado!$A$2:$A826,"="&amp;$A2,Concentrado!$B$2:$B826, "=Baja California Sur")</f>
        <v>22.454999999999998</v>
      </c>
      <c r="P2" s="9">
        <f>SUMIFS(Concentrado!Q$2:Q826,Concentrado!$A$2:$A826,"="&amp;$A2,Concentrado!$B$2:$B826, "=Baja California Sur")</f>
        <v>51.743000000000002</v>
      </c>
      <c r="Q2" s="9">
        <f>SUMIFS(Concentrado!R$2:R826,Concentrado!$A$2:$A826,"="&amp;$A2,Concentrado!$B$2:$B826, "=Baja California Sur")</f>
        <v>31.242999999999999</v>
      </c>
      <c r="R2" s="9">
        <f>SUMIFS(Concentrado!S$2:S826,Concentrado!$A$2:$A826,"="&amp;$A2,Concentrado!$B$2:$B826, "=Baja California Sur")</f>
        <v>36.924999999999997</v>
      </c>
      <c r="S2" s="9">
        <f>SUMIFS(Concentrado!T$2:T826,Concentrado!$A$2:$A826,"="&amp;$A2,Concentrado!$B$2:$B826, "=Baja California Sur")</f>
        <v>34.009</v>
      </c>
      <c r="T2" s="9">
        <f>SUMIFS(Concentrado!U$2:U826,Concentrado!$A$2:$A826,"="&amp;$A2,Concentrado!$B$2:$B826, "=Baja California Sur")</f>
        <v>9.468</v>
      </c>
      <c r="U2" s="9">
        <f>SUMIFS(Concentrado!V$2:V826,Concentrado!$A$2:$A826,"="&amp;$A2,Concentrado!$B$2:$B826, "=Baja California Sur")</f>
        <v>11.477</v>
      </c>
      <c r="V2" s="9">
        <f>SUMIFS(Concentrado!W$2:W826,Concentrado!$A$2:$A826,"="&amp;$A2,Concentrado!$B$2:$B826, "=Baja California Sur")</f>
        <v>10.446</v>
      </c>
      <c r="W2" s="9">
        <f>SUMIFS(Concentrado!X$2:X826,Concentrado!$A$2:$A826,"="&amp;$A2,Concentrado!$B$2:$B826, "=Baja California Sur")</f>
        <v>6.1539999999999999</v>
      </c>
      <c r="X2" s="9">
        <f>SUMIFS(Concentrado!Y$2:Y826,Concentrado!$A$2:$A826,"="&amp;$A2,Concentrado!$B$2:$B826, "=Baja California Sur")</f>
        <v>1.996</v>
      </c>
      <c r="Y2" s="9">
        <f>SUMIFS(Concentrado!Z$2:Z826,Concentrado!$A$2:$A826,"="&amp;$A2,Concentrado!$B$2:$B826, "=Baja California Sur")</f>
        <v>4.13</v>
      </c>
      <c r="Z2" s="9">
        <f>SUMIFS(Concentrado!AA$2:AA826,Concentrado!$A$2:$A826,"="&amp;$A2,Concentrado!$B$2:$B826, "=Baja California Sur")</f>
        <v>50.652000000000001</v>
      </c>
      <c r="AA2" s="9">
        <f>SUMIFS(Concentrado!AB$2:AB826,Concentrado!$A$2:$A826,"="&amp;$A2,Concentrado!$B$2:$B826, "=Baja California Sur")</f>
        <v>37.923000000000002</v>
      </c>
      <c r="AB2" s="9">
        <f>SUMIFS(Concentrado!AC$2:AC826,Concentrado!$A$2:$A826,"="&amp;$A2,Concentrado!$B$2:$B826, "=Baja California Sur")</f>
        <v>44.454999999999998</v>
      </c>
      <c r="AC2" s="9">
        <f>SUMIFS(Concentrado!AD$2:AD826,Concentrado!$A$2:$A826,"="&amp;$A2,Concentrado!$B$2:$B826, "=Baja California Sur")</f>
        <v>299.17599999999999</v>
      </c>
      <c r="AD2" s="9">
        <f>SUMIFS(Concentrado!AE$2:AE826,Concentrado!$A$2:$A826,"="&amp;$A2,Concentrado!$B$2:$B826, "=Baja California Sur")</f>
        <v>234.02600000000001</v>
      </c>
      <c r="AE2" s="9">
        <f>SUMIFS(Concentrado!AF$2:AF826,Concentrado!$A$2:$A826,"="&amp;$A2,Concentrado!$B$2:$B826, "=Baja California Sur")</f>
        <v>267.459</v>
      </c>
      <c r="AF2" s="9">
        <f>SUMIFS(Concentrado!AG$2:AG826,Concentrado!$A$2:$A826,"="&amp;$A2,Concentrado!$B$2:$B826, "=Baja California Sur")</f>
        <v>7.5739999999999998</v>
      </c>
      <c r="AG2" s="9">
        <f>SUMIFS(Concentrado!AH$2:AH826,Concentrado!$A$2:$A826,"="&amp;$A2,Concentrado!$B$2:$B826, "=Baja California Sur")</f>
        <v>12.9837938645672</v>
      </c>
      <c r="AH2" s="9">
        <f>SUMIFS(Concentrado!AI$2:AI826,Concentrado!$A$2:$A826,"="&amp;$A2,Concentrado!$B$2:$B826, "=Baja California Sur")</f>
        <v>2.48774784187875</v>
      </c>
      <c r="AI2" s="9">
        <f>SUMIFS(Concentrado!AJ$2:AJ826,Concentrado!$A$2:$A826,"="&amp;$A2,Concentrado!$B$2:$B826, "=Baja California Sur")</f>
        <v>7.8733004269751401</v>
      </c>
      <c r="AJ2" s="9">
        <f>SUMIFS(Concentrado!AK$2:AK826,Concentrado!$A$2:$A826,"="&amp;$A2,Concentrado!$B$2:$B826, "=Baja California Sur")</f>
        <v>14.201000000000001</v>
      </c>
      <c r="AK2" s="9">
        <f>SUMIFS(Concentrado!AL$2:AL826,Concentrado!$A$2:$A826,"="&amp;$A2,Concentrado!$B$2:$B826, "=Baja California Sur")</f>
        <v>1.4970000000000001</v>
      </c>
      <c r="AL2" s="9">
        <f>SUMIFS(Concentrado!AM$2:AM826,Concentrado!$A$2:$A826,"="&amp;$A2,Concentrado!$B$2:$B826, "=Baja California Sur")</f>
        <v>8.016</v>
      </c>
      <c r="AM2" s="9">
        <f>SUMIFS(Concentrado!AN$2:AN826,Concentrado!$A$2:$A826,"="&amp;$A2,Concentrado!$B$2:$B826, "=Baja California Sur")</f>
        <v>58.225999999999999</v>
      </c>
      <c r="AN2" s="9">
        <f>SUMIFS(Concentrado!AO$2:AO826,Concentrado!$A$2:$A826,"="&amp;$A2,Concentrado!$B$2:$B826, "=Baja California Sur")</f>
        <v>50.896999999999998</v>
      </c>
      <c r="AO2" s="9">
        <f>SUMIFS(Concentrado!AP$2:AP826,Concentrado!$A$2:$A826,"="&amp;$A2,Concentrado!$B$2:$B826, "=Baja California Sur")</f>
        <v>54.658000000000001</v>
      </c>
      <c r="AP2" s="9">
        <f>SUMIFS(Concentrado!AQ$2:AQ826,Concentrado!$A$2:$A826,"="&amp;$A2,Concentrado!$B$2:$B826, "=Baja California Sur")</f>
        <v>6.6269999999999998</v>
      </c>
      <c r="AQ2" s="9">
        <f>SUMIFS(Concentrado!AR$2:AR826,Concentrado!$A$2:$A826,"="&amp;$A2,Concentrado!$B$2:$B826, "=Baja California Sur")</f>
        <v>2.9940000000000002</v>
      </c>
      <c r="AR2" s="9">
        <f>SUMIFS(Concentrado!AS$2:AS826,Concentrado!$A$2:$A826,"="&amp;$A2,Concentrado!$B$2:$B826, "=Baja California Sur")</f>
        <v>4.8579999999999997</v>
      </c>
      <c r="AS2" s="9">
        <f>SUMIFS(Concentrado!AT$2:AT826,Concentrado!$A$2:$A826,"="&amp;$A2,Concentrado!$B$2:$B826, "=Baja California Sur")</f>
        <v>7.101</v>
      </c>
      <c r="AT2" s="9">
        <f>SUMIFS(Concentrado!AU$2:AU826,Concentrado!$A$2:$A826,"="&amp;$A2,Concentrado!$B$2:$B826, "=Baja California Sur")</f>
        <v>1.996</v>
      </c>
      <c r="AU2" s="9">
        <f>SUMIFS(Concentrado!AV$2:AV826,Concentrado!$A$2:$A826,"="&amp;$A2,Concentrado!$B$2:$B826, "=Baja California Sur")</f>
        <v>4.6159999999999997</v>
      </c>
      <c r="AV2" s="9">
        <f>SUMIFS(Concentrado!AW$2:AW826,Concentrado!$A$2:$A826,"="&amp;$A2,Concentrado!$B$2:$B826, "=Baja California Sur")</f>
        <v>439.29599999999999</v>
      </c>
      <c r="AW2" s="9">
        <f>SUMIFS(Concentrado!AX$2:AX826,Concentrado!$A$2:$A826,"="&amp;$A2,Concentrado!$B$2:$B826, "=Baja California Sur")</f>
        <v>311.86799999999999</v>
      </c>
      <c r="AX2" s="9">
        <f>SUMIFS(Concentrado!AY$2:AY826,Concentrado!$A$2:$A826,"="&amp;$A2,Concentrado!$B$2:$B826, "=Baja California Sur")</f>
        <v>377.26</v>
      </c>
      <c r="AY2" s="9">
        <f>SUMIFS(Concentrado!AZ$2:AZ826,Concentrado!$A$2:$A826,"="&amp;$A2,Concentrado!$B$2:$B826, "=Baja California Sur")</f>
        <v>4.3929999999999998</v>
      </c>
      <c r="AZ2" s="9">
        <f>SUMIFS(Concentrado!BA$2:BA826,Concentrado!$A$2:$A826,"="&amp;$A2,Concentrado!$B$2:$B826, "=Baja California Sur")</f>
        <v>3.1190000000000002</v>
      </c>
      <c r="BA2" s="9">
        <f>SUMIFS(Concentrado!BB$2:BB826,Concentrado!$A$2:$A826,"="&amp;$A2,Concentrado!$B$2:$B826, "=Baja California Sur")</f>
        <v>3.7730000000000001</v>
      </c>
      <c r="BB2" s="9">
        <f>SUMIFS(Concentrado!BC$2:BC826,Concentrado!$A$2:$A826,"="&amp;$A2,Concentrado!$B$2:$B826, "=Baja California Sur")</f>
        <v>18.666</v>
      </c>
      <c r="BC2" s="9">
        <f>SUMIFS(Concentrado!BD$2:BD826,Concentrado!$A$2:$A826,"="&amp;$A2,Concentrado!$B$2:$B826, "=Baja California Sur")</f>
        <v>16.591999999999999</v>
      </c>
      <c r="BD2" s="9">
        <f>SUMIFS(Concentrado!BE$2:BE826,Concentrado!$A$2:$A826,"="&amp;$A2,Concentrado!$B$2:$B826, "=Baja California Sur")</f>
        <v>17.192</v>
      </c>
      <c r="BE2" s="9">
        <f>SUMIFS(Concentrado!BF$2:BF826,Concentrado!$A$2:$A826,"="&amp;$A2,Concentrado!$B$2:$B826, "=Baja California Sur")</f>
        <v>18.933</v>
      </c>
      <c r="BF2" s="9">
        <f>SUMIFS(Concentrado!BG$2:BG826,Concentrado!$A$2:$A826,"="&amp;$A2,Concentrado!$B$2:$B826, "=Baja California Sur")</f>
        <v>71.254000000000005</v>
      </c>
      <c r="BG2" s="9">
        <f>SUMIFS(Concentrado!BH$2:BH826,Concentrado!$A$2:$A826,"="&amp;$A2,Concentrado!$B$2:$B826, "=Baja California Sur")</f>
        <v>7.9397394136807815</v>
      </c>
    </row>
    <row r="3" spans="1:59" x14ac:dyDescent="0.25">
      <c r="A3" s="4">
        <v>1999</v>
      </c>
      <c r="B3" s="9">
        <f>SUMIFS(Concentrado!C$2:C859,Concentrado!$A$2:$A859,"="&amp;$A3,Concentrado!$B$2:$B859, "=Baja California Sur")</f>
        <v>18.411999999999999</v>
      </c>
      <c r="C3" s="9">
        <f>SUMIFS(Concentrado!D$2:D859,Concentrado!$A$2:$A859,"="&amp;$A3,Concentrado!$B$2:$B859, "=Baja California Sur")</f>
        <v>3.8929999999999998</v>
      </c>
      <c r="D3" s="9">
        <f>SUMIFS(Concentrado!E$2:E859,Concentrado!$A$2:$A859,"="&amp;$A3,Concentrado!$B$2:$B859, "=Baja California Sur")</f>
        <v>11.353999999999999</v>
      </c>
      <c r="E3" s="9">
        <f>SUMIFS(Concentrado!F$2:F859,Concentrado!$A$2:$A859,"="&amp;$A3,Concentrado!$B$2:$B859, "=Baja California Sur")</f>
        <v>17.736000000000001</v>
      </c>
      <c r="F3" s="9">
        <f>SUMIFS(Concentrado!G$2:G859,Concentrado!$A$2:$A859,"="&amp;$A3,Concentrado!$B$2:$B859, "=Baja California Sur")</f>
        <v>10.433</v>
      </c>
      <c r="G3" s="9">
        <f>SUMIFS(Concentrado!H$2:H859,Concentrado!$A$2:$A859,"="&amp;$A3,Concentrado!$B$2:$B859, "=Baja California Sur")</f>
        <v>3.222</v>
      </c>
      <c r="H3" s="9">
        <f>SUMIFS(Concentrado!I$2:I859,Concentrado!$A$2:$A859,"="&amp;$A3,Concentrado!$B$2:$B859, "=Baja California Sur")</f>
        <v>2.92</v>
      </c>
      <c r="I3" s="9">
        <f>SUMIFS(Concentrado!J$2:J859,Concentrado!$A$2:$A859,"="&amp;$A3,Concentrado!$B$2:$B859, "=Baja California Sur")</f>
        <v>3.0750000000000002</v>
      </c>
      <c r="J3" s="9">
        <f>SUMIFS(Concentrado!K$2:K859,Concentrado!$A$2:$A859,"="&amp;$A3,Concentrado!$B$2:$B859, "=Baja California Sur")</f>
        <v>17.492000000000001</v>
      </c>
      <c r="K3" s="9">
        <f>SUMIFS(Concentrado!L$2:L859,Concentrado!$A$2:$A859,"="&amp;$A3,Concentrado!$B$2:$B859, "=Baja California Sur")</f>
        <v>8.7590000000000003</v>
      </c>
      <c r="L3" s="9">
        <f>SUMIFS(Concentrado!M$2:M859,Concentrado!$A$2:$A859,"="&amp;$A3,Concentrado!$B$2:$B859, "=Baja California Sur")</f>
        <v>13.247</v>
      </c>
      <c r="M3" s="9">
        <f>SUMIFS(Concentrado!N$2:N859,Concentrado!$A$2:$A859,"="&amp;$A3,Concentrado!$B$2:$B859, "=Baja California Sur")</f>
        <v>65.63</v>
      </c>
      <c r="N3" s="9">
        <f>SUMIFS(Concentrado!O$2:O859,Concentrado!$A$2:$A859,"="&amp;$A3,Concentrado!$B$2:$B859, "=Baja California Sur")</f>
        <v>78.712999999999994</v>
      </c>
      <c r="O3" s="9">
        <f>SUMIFS(Concentrado!P$2:P859,Concentrado!$A$2:$A859,"="&amp;$A3,Concentrado!$B$2:$B859, "=Baja California Sur")</f>
        <v>18.978000000000002</v>
      </c>
      <c r="P3" s="9">
        <f>SUMIFS(Concentrado!Q$2:Q859,Concentrado!$A$2:$A859,"="&amp;$A3,Concentrado!$B$2:$B859, "=Baja California Sur")</f>
        <v>49.674999999999997</v>
      </c>
      <c r="Q3" s="9">
        <f>SUMIFS(Concentrado!R$2:R859,Concentrado!$A$2:$A859,"="&amp;$A3,Concentrado!$B$2:$B859, "=Baja California Sur")</f>
        <v>37.284999999999997</v>
      </c>
      <c r="R3" s="9">
        <f>SUMIFS(Concentrado!S$2:S859,Concentrado!$A$2:$A859,"="&amp;$A3,Concentrado!$B$2:$B859, "=Baja California Sur")</f>
        <v>41.848999999999997</v>
      </c>
      <c r="S3" s="9">
        <f>SUMIFS(Concentrado!T$2:T859,Concentrado!$A$2:$A859,"="&amp;$A3,Concentrado!$B$2:$B859, "=Baja California Sur")</f>
        <v>39.503999999999998</v>
      </c>
      <c r="T3" s="9">
        <f>SUMIFS(Concentrado!U$2:U859,Concentrado!$A$2:$A859,"="&amp;$A3,Concentrado!$B$2:$B859, "=Baja California Sur")</f>
        <v>5.984</v>
      </c>
      <c r="U3" s="9">
        <f>SUMIFS(Concentrado!V$2:V859,Concentrado!$A$2:$A859,"="&amp;$A3,Concentrado!$B$2:$B859, "=Baja California Sur")</f>
        <v>11.679</v>
      </c>
      <c r="V3" s="9">
        <f>SUMIFS(Concentrado!W$2:W859,Concentrado!$A$2:$A859,"="&amp;$A3,Concentrado!$B$2:$B859, "=Baja California Sur")</f>
        <v>8.7520000000000007</v>
      </c>
      <c r="W3" s="9">
        <f>SUMIFS(Concentrado!X$2:X859,Concentrado!$A$2:$A859,"="&amp;$A3,Concentrado!$B$2:$B859, "=Baja California Sur")</f>
        <v>13.349</v>
      </c>
      <c r="X3" s="9">
        <f>SUMIFS(Concentrado!Y$2:Y859,Concentrado!$A$2:$A859,"="&amp;$A3,Concentrado!$B$2:$B859, "=Baja California Sur")</f>
        <v>2.4329999999999998</v>
      </c>
      <c r="Y3" s="9">
        <f>SUMIFS(Concentrado!Z$2:Z859,Concentrado!$A$2:$A859,"="&amp;$A3,Concentrado!$B$2:$B859, "=Baja California Sur")</f>
        <v>8.0429999999999993</v>
      </c>
      <c r="Z3" s="9">
        <f>SUMIFS(Concentrado!AA$2:AA859,Concentrado!$A$2:$A859,"="&amp;$A3,Concentrado!$B$2:$B859, "=Baja California Sur")</f>
        <v>58.459000000000003</v>
      </c>
      <c r="AA3" s="9">
        <f>SUMIFS(Concentrado!AB$2:AB859,Concentrado!$A$2:$A859,"="&amp;$A3,Concentrado!$B$2:$B859, "=Baja California Sur")</f>
        <v>37.469000000000001</v>
      </c>
      <c r="AB3" s="9">
        <f>SUMIFS(Concentrado!AC$2:AC859,Concentrado!$A$2:$A859,"="&amp;$A3,Concentrado!$B$2:$B859, "=Baja California Sur")</f>
        <v>48.256</v>
      </c>
      <c r="AC3" s="9">
        <f>SUMIFS(Concentrado!AD$2:AD859,Concentrado!$A$2:$A859,"="&amp;$A3,Concentrado!$B$2:$B859, "=Baja California Sur")</f>
        <v>320.834</v>
      </c>
      <c r="AD3" s="9">
        <f>SUMIFS(Concentrado!AE$2:AE859,Concentrado!$A$2:$A859,"="&amp;$A3,Concentrado!$B$2:$B859, "=Baja California Sur")</f>
        <v>249.63399999999999</v>
      </c>
      <c r="AE3" s="9">
        <f>SUMIFS(Concentrado!AF$2:AF859,Concentrado!$A$2:$A859,"="&amp;$A3,Concentrado!$B$2:$B859, "=Baja California Sur")</f>
        <v>286.22300000000001</v>
      </c>
      <c r="AF3" s="9">
        <f>SUMIFS(Concentrado!AG$2:AG859,Concentrado!$A$2:$A859,"="&amp;$A3,Concentrado!$B$2:$B859, "=Baja California Sur")</f>
        <v>10.587</v>
      </c>
      <c r="AG3" s="9">
        <f>SUMIFS(Concentrado!AH$2:AH859,Concentrado!$A$2:$A859,"="&amp;$A3,Concentrado!$B$2:$B859, "=Baja California Sur")</f>
        <v>4.6196844755503204</v>
      </c>
      <c r="AH3" s="9">
        <f>SUMIFS(Concentrado!AI$2:AI859,Concentrado!$A$2:$A859,"="&amp;$A3,Concentrado!$B$2:$B859, "=Baja California Sur")</f>
        <v>0</v>
      </c>
      <c r="AI3" s="9">
        <f>SUMIFS(Concentrado!AJ$2:AJ859,Concentrado!$A$2:$A859,"="&amp;$A3,Concentrado!$B$2:$B859, "=Baja California Sur")</f>
        <v>2.3749302364243099</v>
      </c>
      <c r="AJ3" s="9">
        <f>SUMIFS(Concentrado!AK$2:AK859,Concentrado!$A$2:$A859,"="&amp;$A3,Concentrado!$B$2:$B859, "=Baja California Sur")</f>
        <v>7.3650000000000002</v>
      </c>
      <c r="AK3" s="9">
        <f>SUMIFS(Concentrado!AL$2:AL859,Concentrado!$A$2:$A859,"="&amp;$A3,Concentrado!$B$2:$B859, "=Baja California Sur")</f>
        <v>0</v>
      </c>
      <c r="AL3" s="9">
        <f>SUMIFS(Concentrado!AM$2:AM859,Concentrado!$A$2:$A859,"="&amp;$A3,Concentrado!$B$2:$B859, "=Baja California Sur")</f>
        <v>3.7850000000000001</v>
      </c>
      <c r="AM3" s="9">
        <f>SUMIFS(Concentrado!AN$2:AN859,Concentrado!$A$2:$A859,"="&amp;$A3,Concentrado!$B$2:$B859, "=Baja California Sur")</f>
        <v>54.316000000000003</v>
      </c>
      <c r="AN3" s="9">
        <f>SUMIFS(Concentrado!AO$2:AO859,Concentrado!$A$2:$A859,"="&amp;$A3,Concentrado!$B$2:$B859, "=Baja California Sur")</f>
        <v>54.014000000000003</v>
      </c>
      <c r="AO3" s="9">
        <f>SUMIFS(Concentrado!AP$2:AP859,Concentrado!$A$2:$A859,"="&amp;$A3,Concentrado!$B$2:$B859, "=Baja California Sur")</f>
        <v>54.17</v>
      </c>
      <c r="AP3" s="9">
        <f>SUMIFS(Concentrado!AQ$2:AQ859,Concentrado!$A$2:$A859,"="&amp;$A3,Concentrado!$B$2:$B859, "=Baja California Sur")</f>
        <v>3.222</v>
      </c>
      <c r="AQ3" s="9">
        <f>SUMIFS(Concentrado!AR$2:AR859,Concentrado!$A$2:$A859,"="&amp;$A3,Concentrado!$B$2:$B859, "=Baja California Sur")</f>
        <v>3.4060000000000001</v>
      </c>
      <c r="AR3" s="9">
        <f>SUMIFS(Concentrado!AS$2:AS859,Concentrado!$A$2:$A859,"="&amp;$A3,Concentrado!$B$2:$B859, "=Baja California Sur")</f>
        <v>3.3119999999999998</v>
      </c>
      <c r="AS3" s="9">
        <f>SUMIFS(Concentrado!AT$2:AT859,Concentrado!$A$2:$A859,"="&amp;$A3,Concentrado!$B$2:$B859, "=Baja California Sur")</f>
        <v>6.444</v>
      </c>
      <c r="AT3" s="9">
        <f>SUMIFS(Concentrado!AU$2:AU859,Concentrado!$A$2:$A859,"="&amp;$A3,Concentrado!$B$2:$B859, "=Baja California Sur")</f>
        <v>0.48699999999999999</v>
      </c>
      <c r="AU3" s="9">
        <f>SUMIFS(Concentrado!AV$2:AV859,Concentrado!$A$2:$A859,"="&amp;$A3,Concentrado!$B$2:$B859, "=Baja California Sur")</f>
        <v>3.548</v>
      </c>
      <c r="AV3" s="9">
        <f>SUMIFS(Concentrado!AW$2:AW859,Concentrado!$A$2:$A859,"="&amp;$A3,Concentrado!$B$2:$B859, "=Baja California Sur")</f>
        <v>457.08600000000001</v>
      </c>
      <c r="AW3" s="9">
        <f>SUMIFS(Concentrado!AX$2:AX859,Concentrado!$A$2:$A859,"="&amp;$A3,Concentrado!$B$2:$B859, "=Baja California Sur")</f>
        <v>327.00599999999997</v>
      </c>
      <c r="AX3" s="9">
        <f>SUMIFS(Concentrado!AY$2:AY859,Concentrado!$A$2:$A859,"="&amp;$A3,Concentrado!$B$2:$B859, "=Baja California Sur")</f>
        <v>393.85300000000001</v>
      </c>
      <c r="AY3" s="9">
        <f>SUMIFS(Concentrado!AZ$2:AZ859,Concentrado!$A$2:$A859,"="&amp;$A3,Concentrado!$B$2:$B859, "=Baja California Sur")</f>
        <v>4.5709999999999997</v>
      </c>
      <c r="AZ3" s="9">
        <f>SUMIFS(Concentrado!BA$2:BA859,Concentrado!$A$2:$A859,"="&amp;$A3,Concentrado!$B$2:$B859, "=Baja California Sur")</f>
        <v>3.27</v>
      </c>
      <c r="BA3" s="9">
        <f>SUMIFS(Concentrado!BB$2:BB859,Concentrado!$A$2:$A859,"="&amp;$A3,Concentrado!$B$2:$B859, "=Baja California Sur")</f>
        <v>3.9390000000000001</v>
      </c>
      <c r="BB3" s="9">
        <f>SUMIFS(Concentrado!BC$2:BC859,Concentrado!$A$2:$A859,"="&amp;$A3,Concentrado!$B$2:$B859, "=Baja California Sur")</f>
        <v>22.547000000000001</v>
      </c>
      <c r="BC3" s="9">
        <f>SUMIFS(Concentrado!BD$2:BD859,Concentrado!$A$2:$A859,"="&amp;$A3,Concentrado!$B$2:$B859, "=Baja California Sur")</f>
        <v>16.396999999999998</v>
      </c>
      <c r="BD3" s="9">
        <f>SUMIFS(Concentrado!BE$2:BE859,Concentrado!$A$2:$A859,"="&amp;$A3,Concentrado!$B$2:$B859, "=Baja California Sur")</f>
        <v>17.238</v>
      </c>
      <c r="BE3" s="9">
        <f>SUMIFS(Concentrado!BF$2:BF859,Concentrado!$A$2:$A859,"="&amp;$A3,Concentrado!$B$2:$B859, "=Baja California Sur")</f>
        <v>18.934999999999999</v>
      </c>
      <c r="BF3" s="9">
        <f>SUMIFS(Concentrado!BG$2:BG859,Concentrado!$A$2:$A859,"="&amp;$A3,Concentrado!$B$2:$B859, "=Baja California Sur")</f>
        <v>39.655000000000001</v>
      </c>
      <c r="BG3" s="9">
        <f>SUMIFS(Concentrado!BH$2:BH859,Concentrado!$A$2:$A859,"="&amp;$A3,Concentrado!$B$2:$B859, "=Baja California Sur")</f>
        <v>8.8232378308714186</v>
      </c>
    </row>
    <row r="4" spans="1:59" x14ac:dyDescent="0.25">
      <c r="A4" s="4">
        <v>2000</v>
      </c>
      <c r="B4" s="9">
        <f>SUMIFS(Concentrado!C$2:C859,Concentrado!$A$2:$A859,"="&amp;$A4,Concentrado!$B$2:$B859, "=Baja California Sur")</f>
        <v>22.74</v>
      </c>
      <c r="C4" s="9">
        <f>SUMIFS(Concentrado!D$2:D859,Concentrado!$A$2:$A859,"="&amp;$A4,Concentrado!$B$2:$B859, "=Baja California Sur")</f>
        <v>2.3610000000000002</v>
      </c>
      <c r="D4" s="9">
        <f>SUMIFS(Concentrado!E$2:E859,Concentrado!$A$2:$A859,"="&amp;$A4,Concentrado!$B$2:$B859, "=Baja California Sur")</f>
        <v>12.840999999999999</v>
      </c>
      <c r="E4" s="9">
        <f>SUMIFS(Concentrado!F$2:F859,Concentrado!$A$2:$A859,"="&amp;$A4,Concentrado!$B$2:$B859, "=Baja California Sur")</f>
        <v>19.986999999999998</v>
      </c>
      <c r="F4" s="9">
        <f>SUMIFS(Concentrado!G$2:G859,Concentrado!$A$2:$A859,"="&amp;$A4,Concentrado!$B$2:$B859, "=Baja California Sur")</f>
        <v>19.986999999999998</v>
      </c>
      <c r="G4" s="9">
        <f>SUMIFS(Concentrado!H$2:H859,Concentrado!$A$2:$A859,"="&amp;$A4,Concentrado!$B$2:$B859, "=Baja California Sur")</f>
        <v>3.121</v>
      </c>
      <c r="H4" s="9">
        <f>SUMIFS(Concentrado!I$2:I859,Concentrado!$A$2:$A859,"="&amp;$A4,Concentrado!$B$2:$B859, "=Baja California Sur")</f>
        <v>4.2489999999999997</v>
      </c>
      <c r="I4" s="9">
        <f>SUMIFS(Concentrado!J$2:J859,Concentrado!$A$2:$A859,"="&amp;$A4,Concentrado!$B$2:$B859, "=Baja California Sur")</f>
        <v>3.669</v>
      </c>
      <c r="J4" s="9">
        <f>SUMIFS(Concentrado!K$2:K859,Concentrado!$A$2:$A859,"="&amp;$A4,Concentrado!$B$2:$B859, "=Baja California Sur")</f>
        <v>17.388999999999999</v>
      </c>
      <c r="K4" s="9">
        <f>SUMIFS(Concentrado!L$2:L859,Concentrado!$A$2:$A859,"="&amp;$A4,Concentrado!$B$2:$B859, "=Baja California Sur")</f>
        <v>5.1929999999999996</v>
      </c>
      <c r="L4" s="9">
        <f>SUMIFS(Concentrado!M$2:M859,Concentrado!$A$2:$A859,"="&amp;$A4,Concentrado!$B$2:$B859, "=Baja California Sur")</f>
        <v>11.465</v>
      </c>
      <c r="M4" s="9">
        <f>SUMIFS(Concentrado!N$2:N859,Concentrado!$A$2:$A859,"="&amp;$A4,Concentrado!$B$2:$B859, "=Baja California Sur")</f>
        <v>40.909999999999997</v>
      </c>
      <c r="N4" s="9">
        <f>SUMIFS(Concentrado!O$2:O859,Concentrado!$A$2:$A859,"="&amp;$A4,Concentrado!$B$2:$B859, "=Baja California Sur")</f>
        <v>86.5</v>
      </c>
      <c r="O4" s="9">
        <f>SUMIFS(Concentrado!P$2:P859,Concentrado!$A$2:$A859,"="&amp;$A4,Concentrado!$B$2:$B859, "=Baja California Sur")</f>
        <v>22.189</v>
      </c>
      <c r="P4" s="9">
        <f>SUMIFS(Concentrado!Q$2:Q859,Concentrado!$A$2:$A859,"="&amp;$A4,Concentrado!$B$2:$B859, "=Baja California Sur")</f>
        <v>55.262999999999998</v>
      </c>
      <c r="Q4" s="9">
        <f>SUMIFS(Concentrado!R$2:R859,Concentrado!$A$2:$A859,"="&amp;$A4,Concentrado!$B$2:$B859, "=Baja California Sur")</f>
        <v>37.454000000000001</v>
      </c>
      <c r="R4" s="9">
        <f>SUMIFS(Concentrado!S$2:S859,Concentrado!$A$2:$A859,"="&amp;$A4,Concentrado!$B$2:$B859, "=Baja California Sur")</f>
        <v>45.322000000000003</v>
      </c>
      <c r="S4" s="9">
        <f>SUMIFS(Concentrado!T$2:T859,Concentrado!$A$2:$A859,"="&amp;$A4,Concentrado!$B$2:$B859, "=Baja California Sur")</f>
        <v>41.274999999999999</v>
      </c>
      <c r="T4" s="9">
        <f>SUMIFS(Concentrado!U$2:U859,Concentrado!$A$2:$A859,"="&amp;$A4,Concentrado!$B$2:$B859, "=Baja California Sur")</f>
        <v>4.0129999999999999</v>
      </c>
      <c r="U4" s="9">
        <f>SUMIFS(Concentrado!V$2:V859,Concentrado!$A$2:$A859,"="&amp;$A4,Concentrado!$B$2:$B859, "=Baja California Sur")</f>
        <v>15.106999999999999</v>
      </c>
      <c r="V4" s="9">
        <f>SUMIFS(Concentrado!W$2:W859,Concentrado!$A$2:$A859,"="&amp;$A4,Concentrado!$B$2:$B859, "=Baja California Sur")</f>
        <v>9.4019999999999992</v>
      </c>
      <c r="W4" s="9">
        <f>SUMIFS(Concentrado!X$2:X859,Concentrado!$A$2:$A859,"="&amp;$A4,Concentrado!$B$2:$B859, "=Baja California Sur")</f>
        <v>11.147</v>
      </c>
      <c r="X4" s="9">
        <f>SUMIFS(Concentrado!Y$2:Y859,Concentrado!$A$2:$A859,"="&amp;$A4,Concentrado!$B$2:$B859, "=Baja California Sur")</f>
        <v>2.3610000000000002</v>
      </c>
      <c r="Y4" s="9">
        <f>SUMIFS(Concentrado!Z$2:Z859,Concentrado!$A$2:$A859,"="&amp;$A4,Concentrado!$B$2:$B859, "=Baja California Sur")</f>
        <v>6.8789999999999996</v>
      </c>
      <c r="Z4" s="9">
        <f>SUMIFS(Concentrado!AA$2:AA859,Concentrado!$A$2:$A859,"="&amp;$A4,Concentrado!$B$2:$B859, "=Baja California Sur")</f>
        <v>64.206000000000003</v>
      </c>
      <c r="AA4" s="9">
        <f>SUMIFS(Concentrado!AB$2:AB859,Concentrado!$A$2:$A859,"="&amp;$A4,Concentrado!$B$2:$B859, "=Baja California Sur")</f>
        <v>36.351999999999997</v>
      </c>
      <c r="AB4" s="9">
        <f>SUMIFS(Concentrado!AC$2:AC859,Concentrado!$A$2:$A859,"="&amp;$A4,Concentrado!$B$2:$B859, "=Baja California Sur")</f>
        <v>50.677</v>
      </c>
      <c r="AC4" s="9">
        <f>SUMIFS(Concentrado!AD$2:AD859,Concentrado!$A$2:$A859,"="&amp;$A4,Concentrado!$B$2:$B859, "=Baja California Sur")</f>
        <v>304.97899999999998</v>
      </c>
      <c r="AD4" s="9">
        <f>SUMIFS(Concentrado!AE$2:AE859,Concentrado!$A$2:$A859,"="&amp;$A4,Concentrado!$B$2:$B859, "=Baja California Sur")</f>
        <v>237.46799999999999</v>
      </c>
      <c r="AE4" s="9">
        <f>SUMIFS(Concentrado!AF$2:AF859,Concentrado!$A$2:$A859,"="&amp;$A4,Concentrado!$B$2:$B859, "=Baja California Sur")</f>
        <v>272.41699999999997</v>
      </c>
      <c r="AF4" s="9">
        <f>SUMIFS(Concentrado!AG$2:AG859,Concentrado!$A$2:$A859,"="&amp;$A4,Concentrado!$B$2:$B859, "=Baja California Sur")</f>
        <v>6.6879999999999997</v>
      </c>
      <c r="AG4" s="9">
        <f>SUMIFS(Concentrado!AH$2:AH859,Concentrado!$A$2:$A859,"="&amp;$A4,Concentrado!$B$2:$B859, "=Baja California Sur")</f>
        <v>11.2624027209965</v>
      </c>
      <c r="AH4" s="9">
        <f>SUMIFS(Concentrado!AI$2:AI859,Concentrado!$A$2:$A859,"="&amp;$A4,Concentrado!$B$2:$B859, "=Baja California Sur")</f>
        <v>0</v>
      </c>
      <c r="AI4" s="9">
        <f>SUMIFS(Concentrado!AJ$2:AJ859,Concentrado!$A$2:$A859,"="&amp;$A4,Concentrado!$B$2:$B859, "=Baja California Sur")</f>
        <v>5.7962614113896498</v>
      </c>
      <c r="AJ4" s="9">
        <f>SUMIFS(Concentrado!AK$2:AK859,Concentrado!$A$2:$A859,"="&amp;$A4,Concentrado!$B$2:$B859, "=Baja California Sur")</f>
        <v>13.375999999999999</v>
      </c>
      <c r="AK4" s="9">
        <f>SUMIFS(Concentrado!AL$2:AL859,Concentrado!$A$2:$A859,"="&amp;$A4,Concentrado!$B$2:$B859, "=Baja California Sur")</f>
        <v>0.94399999999999995</v>
      </c>
      <c r="AL4" s="9">
        <f>SUMIFS(Concentrado!AM$2:AM859,Concentrado!$A$2:$A859,"="&amp;$A4,Concentrado!$B$2:$B859, "=Baja California Sur")</f>
        <v>7.3380000000000001</v>
      </c>
      <c r="AM4" s="9">
        <f>SUMIFS(Concentrado!AN$2:AN859,Concentrado!$A$2:$A859,"="&amp;$A4,Concentrado!$B$2:$B859, "=Baja California Sur")</f>
        <v>66.435000000000002</v>
      </c>
      <c r="AN4" s="9">
        <f>SUMIFS(Concentrado!AO$2:AO859,Concentrado!$A$2:$A859,"="&amp;$A4,Concentrado!$B$2:$B859, "=Baja California Sur")</f>
        <v>50.515000000000001</v>
      </c>
      <c r="AO4" s="9">
        <f>SUMIFS(Concentrado!AP$2:AP859,Concentrado!$A$2:$A859,"="&amp;$A4,Concentrado!$B$2:$B859, "=Baja California Sur")</f>
        <v>58.703000000000003</v>
      </c>
      <c r="AP4" s="9">
        <f>SUMIFS(Concentrado!AQ$2:AQ859,Concentrado!$A$2:$A859,"="&amp;$A4,Concentrado!$B$2:$B859, "=Baja California Sur")</f>
        <v>3.121</v>
      </c>
      <c r="AQ4" s="9">
        <f>SUMIFS(Concentrado!AR$2:AR859,Concentrado!$A$2:$A859,"="&amp;$A4,Concentrado!$B$2:$B859, "=Baja California Sur")</f>
        <v>0.94399999999999995</v>
      </c>
      <c r="AR4" s="9">
        <f>SUMIFS(Concentrado!AS$2:AS859,Concentrado!$A$2:$A859,"="&amp;$A4,Concentrado!$B$2:$B859, "=Baja California Sur")</f>
        <v>2.0640000000000001</v>
      </c>
      <c r="AS4" s="9">
        <f>SUMIFS(Concentrado!AT$2:AT859,Concentrado!$A$2:$A859,"="&amp;$A4,Concentrado!$B$2:$B859, "=Baja California Sur")</f>
        <v>8.9179999999999993</v>
      </c>
      <c r="AT4" s="9">
        <f>SUMIFS(Concentrado!AU$2:AU859,Concentrado!$A$2:$A859,"="&amp;$A4,Concentrado!$B$2:$B859, "=Baja California Sur")</f>
        <v>1.4159999999999999</v>
      </c>
      <c r="AU4" s="9">
        <f>SUMIFS(Concentrado!AV$2:AV859,Concentrado!$A$2:$A859,"="&amp;$A4,Concentrado!$B$2:$B859, "=Baja California Sur")</f>
        <v>5.274</v>
      </c>
      <c r="AV4" s="9">
        <f>SUMIFS(Concentrado!AW$2:AW859,Concentrado!$A$2:$A859,"="&amp;$A4,Concentrado!$B$2:$B859, "=Baja California Sur")</f>
        <v>461.03500000000003</v>
      </c>
      <c r="AW4" s="9">
        <f>SUMIFS(Concentrado!AX$2:AX859,Concentrado!$A$2:$A859,"="&amp;$A4,Concentrado!$B$2:$B859, "=Baja California Sur")</f>
        <v>312.53199999999998</v>
      </c>
      <c r="AX4" s="9">
        <f>SUMIFS(Concentrado!AY$2:AY859,Concentrado!$A$2:$A859,"="&amp;$A4,Concentrado!$B$2:$B859, "=Baja California Sur")</f>
        <v>389.13499999999999</v>
      </c>
      <c r="AY4" s="9">
        <f>SUMIFS(Concentrado!AZ$2:AZ859,Concentrado!$A$2:$A859,"="&amp;$A4,Concentrado!$B$2:$B859, "=Baja California Sur")</f>
        <v>4.6100000000000003</v>
      </c>
      <c r="AZ4" s="9">
        <f>SUMIFS(Concentrado!BA$2:BA859,Concentrado!$A$2:$A859,"="&amp;$A4,Concentrado!$B$2:$B859, "=Baja California Sur")</f>
        <v>3.125</v>
      </c>
      <c r="BA4" s="9">
        <f>SUMIFS(Concentrado!BB$2:BB859,Concentrado!$A$2:$A859,"="&amp;$A4,Concentrado!$B$2:$B859, "=Baja California Sur")</f>
        <v>3.891</v>
      </c>
      <c r="BB4" s="9">
        <f>SUMIFS(Concentrado!BC$2:BC859,Concentrado!$A$2:$A859,"="&amp;$A4,Concentrado!$B$2:$B859, "=Baja California Sur")</f>
        <v>28.140999999999998</v>
      </c>
      <c r="BC4" s="9">
        <f>SUMIFS(Concentrado!BD$2:BD859,Concentrado!$A$2:$A859,"="&amp;$A4,Concentrado!$B$2:$B859, "=Baja California Sur")</f>
        <v>20.100999999999999</v>
      </c>
      <c r="BD4" s="9">
        <f>SUMIFS(Concentrado!BE$2:BE859,Concentrado!$A$2:$A859,"="&amp;$A4,Concentrado!$B$2:$B859, "=Baja California Sur")</f>
        <v>17.273</v>
      </c>
      <c r="BE4" s="9">
        <f>SUMIFS(Concentrado!BF$2:BF859,Concentrado!$A$2:$A859,"="&amp;$A4,Concentrado!$B$2:$B859, "=Baja California Sur")</f>
        <v>19.024999999999999</v>
      </c>
      <c r="BF4" s="9">
        <f>SUMIFS(Concentrado!BG$2:BG859,Concentrado!$A$2:$A859,"="&amp;$A4,Concentrado!$B$2:$B859, "=Baja California Sur")</f>
        <v>19.314</v>
      </c>
      <c r="BG4" s="9">
        <f>SUMIFS(Concentrado!BH$2:BH859,Concentrado!$A$2:$A859,"="&amp;$A4,Concentrado!$B$2:$B859, "=Baja California Sur")</f>
        <v>8.9811685176243365</v>
      </c>
    </row>
    <row r="5" spans="1:59" x14ac:dyDescent="0.25">
      <c r="A5" s="4">
        <v>2001</v>
      </c>
      <c r="B5" s="9">
        <f>SUMIFS(Concentrado!C$2:C859,Concentrado!$A$2:$A859,"="&amp;$A5,Concentrado!$B$2:$B859, "=Baja California Sur")</f>
        <v>17.611999999999998</v>
      </c>
      <c r="C5" s="9">
        <f>SUMIFS(Concentrado!D$2:D859,Concentrado!$A$2:$A859,"="&amp;$A5,Concentrado!$B$2:$B859, "=Baja California Sur")</f>
        <v>4.5519999999999996</v>
      </c>
      <c r="D5" s="9">
        <f>SUMIFS(Concentrado!E$2:E859,Concentrado!$A$2:$A859,"="&amp;$A5,Concentrado!$B$2:$B859, "=Baja California Sur")</f>
        <v>11.271000000000001</v>
      </c>
      <c r="E5" s="9">
        <f>SUMIFS(Concentrado!F$2:F859,Concentrado!$A$2:$A859,"="&amp;$A5,Concentrado!$B$2:$B859, "=Baja California Sur")</f>
        <v>14.294</v>
      </c>
      <c r="F5" s="9">
        <f>SUMIFS(Concentrado!G$2:G859,Concentrado!$A$2:$A859,"="&amp;$A5,Concentrado!$B$2:$B859, "=Baja California Sur")</f>
        <v>18.106000000000002</v>
      </c>
      <c r="G5" s="9">
        <f>SUMIFS(Concentrado!H$2:H859,Concentrado!$A$2:$A859,"="&amp;$A5,Concentrado!$B$2:$B859, "=Baja California Sur")</f>
        <v>6.0140000000000002</v>
      </c>
      <c r="H5" s="9">
        <f>SUMIFS(Concentrado!I$2:I859,Concentrado!$A$2:$A859,"="&amp;$A5,Concentrado!$B$2:$B859, "=Baja California Sur")</f>
        <v>5.0069999999999997</v>
      </c>
      <c r="I5" s="9">
        <f>SUMIFS(Concentrado!J$2:J859,Concentrado!$A$2:$A859,"="&amp;$A5,Concentrado!$B$2:$B859, "=Baja California Sur")</f>
        <v>5.5250000000000004</v>
      </c>
      <c r="J5" s="9">
        <f>SUMIFS(Concentrado!K$2:K859,Concentrado!$A$2:$A859,"="&amp;$A5,Concentrado!$B$2:$B859, "=Baja California Sur")</f>
        <v>16.323</v>
      </c>
      <c r="K5" s="9">
        <f>SUMIFS(Concentrado!L$2:L859,Concentrado!$A$2:$A859,"="&amp;$A5,Concentrado!$B$2:$B859, "=Baja California Sur")</f>
        <v>0.91</v>
      </c>
      <c r="L5" s="9">
        <f>SUMIFS(Concentrado!M$2:M859,Concentrado!$A$2:$A859,"="&amp;$A5,Concentrado!$B$2:$B859, "=Baja California Sur")</f>
        <v>8.84</v>
      </c>
      <c r="M5" s="9">
        <f>SUMIFS(Concentrado!N$2:N859,Concentrado!$A$2:$A859,"="&amp;$A5,Concentrado!$B$2:$B859, "=Baja California Sur")</f>
        <v>38.970999999999997</v>
      </c>
      <c r="N5" s="9">
        <f>SUMIFS(Concentrado!O$2:O859,Concentrado!$A$2:$A859,"="&amp;$A5,Concentrado!$B$2:$B859, "=Baja California Sur")</f>
        <v>78.179000000000002</v>
      </c>
      <c r="O5" s="9">
        <f>SUMIFS(Concentrado!P$2:P859,Concentrado!$A$2:$A859,"="&amp;$A5,Concentrado!$B$2:$B859, "=Baja California Sur")</f>
        <v>17.297000000000001</v>
      </c>
      <c r="P5" s="9">
        <f>SUMIFS(Concentrado!Q$2:Q859,Concentrado!$A$2:$A859,"="&amp;$A5,Concentrado!$B$2:$B859, "=Baja California Sur")</f>
        <v>48.841999999999999</v>
      </c>
      <c r="Q5" s="9">
        <f>SUMIFS(Concentrado!R$2:R859,Concentrado!$A$2:$A859,"="&amp;$A5,Concentrado!$B$2:$B859, "=Baja California Sur")</f>
        <v>42.956000000000003</v>
      </c>
      <c r="R5" s="9">
        <f>SUMIFS(Concentrado!S$2:S859,Concentrado!$A$2:$A859,"="&amp;$A5,Concentrado!$B$2:$B859, "=Baja California Sur")</f>
        <v>40.968000000000004</v>
      </c>
      <c r="S5" s="9">
        <f>SUMIFS(Concentrado!T$2:T859,Concentrado!$A$2:$A859,"="&amp;$A5,Concentrado!$B$2:$B859, "=Baja California Sur")</f>
        <v>41.99</v>
      </c>
      <c r="T5" s="9">
        <f>SUMIFS(Concentrado!U$2:U859,Concentrado!$A$2:$A859,"="&amp;$A5,Concentrado!$B$2:$B859, "=Baja California Sur")</f>
        <v>9.0210000000000008</v>
      </c>
      <c r="U5" s="9">
        <f>SUMIFS(Concentrado!V$2:V859,Concentrado!$A$2:$A859,"="&amp;$A5,Concentrado!$B$2:$B859, "=Baja California Sur")</f>
        <v>8.6489999999999991</v>
      </c>
      <c r="V5" s="9">
        <f>SUMIFS(Concentrado!W$2:W859,Concentrado!$A$2:$A859,"="&amp;$A5,Concentrado!$B$2:$B859, "=Baja California Sur")</f>
        <v>8.84</v>
      </c>
      <c r="W5" s="9">
        <f>SUMIFS(Concentrado!X$2:X859,Concentrado!$A$2:$A859,"="&amp;$A5,Concentrado!$B$2:$B859, "=Baja California Sur")</f>
        <v>6.4429999999999996</v>
      </c>
      <c r="X5" s="9">
        <f>SUMIFS(Concentrado!Y$2:Y859,Concentrado!$A$2:$A859,"="&amp;$A5,Concentrado!$B$2:$B859, "=Baja California Sur")</f>
        <v>2.2759999999999998</v>
      </c>
      <c r="Y5" s="9">
        <f>SUMIFS(Concentrado!Z$2:Z859,Concentrado!$A$2:$A859,"="&amp;$A5,Concentrado!$B$2:$B859, "=Baja California Sur")</f>
        <v>4.641</v>
      </c>
      <c r="Z5" s="9">
        <f>SUMIFS(Concentrado!AA$2:AA859,Concentrado!$A$2:$A859,"="&amp;$A5,Concentrado!$B$2:$B859, "=Baja California Sur")</f>
        <v>67.44</v>
      </c>
      <c r="AA5" s="9">
        <f>SUMIFS(Concentrado!AB$2:AB859,Concentrado!$A$2:$A859,"="&amp;$A5,Concentrado!$B$2:$B859, "=Baja California Sur")</f>
        <v>37.780999999999999</v>
      </c>
      <c r="AB5" s="9">
        <f>SUMIFS(Concentrado!AC$2:AC859,Concentrado!$A$2:$A859,"="&amp;$A5,Concentrado!$B$2:$B859, "=Baja California Sur")</f>
        <v>53.040999999999997</v>
      </c>
      <c r="AC5" s="9">
        <f>SUMIFS(Concentrado!AD$2:AD859,Concentrado!$A$2:$A859,"="&amp;$A5,Concentrado!$B$2:$B859, "=Baja California Sur")</f>
        <v>320.87900000000002</v>
      </c>
      <c r="AD5" s="9">
        <f>SUMIFS(Concentrado!AE$2:AE859,Concentrado!$A$2:$A859,"="&amp;$A5,Concentrado!$B$2:$B859, "=Baja California Sur")</f>
        <v>242.619</v>
      </c>
      <c r="AE5" s="9">
        <f>SUMIFS(Concentrado!AF$2:AF859,Concentrado!$A$2:$A859,"="&amp;$A5,Concentrado!$B$2:$B859, "=Baja California Sur")</f>
        <v>282.88299999999998</v>
      </c>
      <c r="AF5" s="9">
        <f>SUMIFS(Concentrado!AG$2:AG859,Concentrado!$A$2:$A859,"="&amp;$A5,Concentrado!$B$2:$B859, "=Baja California Sur")</f>
        <v>6.4429999999999996</v>
      </c>
      <c r="AG5" s="9">
        <f>SUMIFS(Concentrado!AH$2:AH859,Concentrado!$A$2:$A859,"="&amp;$A5,Concentrado!$B$2:$B859, "=Baja California Sur")</f>
        <v>7.6405034000240102</v>
      </c>
      <c r="AH5" s="9">
        <f>SUMIFS(Concentrado!AI$2:AI859,Concentrado!$A$2:$A859,"="&amp;$A5,Concentrado!$B$2:$B859, "=Baja California Sur")</f>
        <v>2.31894812513044</v>
      </c>
      <c r="AI5" s="9">
        <f>SUMIFS(Concentrado!AJ$2:AJ859,Concentrado!$A$2:$A859,"="&amp;$A5,Concentrado!$B$2:$B859, "=Baja California Sur")</f>
        <v>5.06007432686956</v>
      </c>
      <c r="AJ5" s="9">
        <f>SUMIFS(Concentrado!AK$2:AK859,Concentrado!$A$2:$A859,"="&amp;$A5,Concentrado!$B$2:$B859, "=Baja California Sur")</f>
        <v>9.0210000000000008</v>
      </c>
      <c r="AK5" s="9">
        <f>SUMIFS(Concentrado!AL$2:AL859,Concentrado!$A$2:$A859,"="&amp;$A5,Concentrado!$B$2:$B859, "=Baja California Sur")</f>
        <v>0.91</v>
      </c>
      <c r="AL5" s="9">
        <f>SUMIFS(Concentrado!AM$2:AM859,Concentrado!$A$2:$A859,"="&amp;$A5,Concentrado!$B$2:$B859, "=Baja California Sur")</f>
        <v>5.0830000000000002</v>
      </c>
      <c r="AM5" s="9">
        <f>SUMIFS(Concentrado!AN$2:AN859,Concentrado!$A$2:$A859,"="&amp;$A5,Concentrado!$B$2:$B859, "=Baja California Sur")</f>
        <v>67.44</v>
      </c>
      <c r="AN5" s="9">
        <f>SUMIFS(Concentrado!AO$2:AO859,Concentrado!$A$2:$A859,"="&amp;$A5,Concentrado!$B$2:$B859, "=Baja California Sur")</f>
        <v>48.250999999999998</v>
      </c>
      <c r="AO5" s="9">
        <f>SUMIFS(Concentrado!AP$2:AP859,Concentrado!$A$2:$A859,"="&amp;$A5,Concentrado!$B$2:$B859, "=Baja California Sur")</f>
        <v>58.124000000000002</v>
      </c>
      <c r="AP5" s="9">
        <f>SUMIFS(Concentrado!AQ$2:AQ859,Concentrado!$A$2:$A859,"="&amp;$A5,Concentrado!$B$2:$B859, "=Baja California Sur")</f>
        <v>4.7249999999999996</v>
      </c>
      <c r="AQ5" s="9">
        <f>SUMIFS(Concentrado!AR$2:AR859,Concentrado!$A$2:$A859,"="&amp;$A5,Concentrado!$B$2:$B859, "=Baja California Sur")</f>
        <v>1.821</v>
      </c>
      <c r="AR5" s="9">
        <f>SUMIFS(Concentrado!AS$2:AS859,Concentrado!$A$2:$A859,"="&amp;$A5,Concentrado!$B$2:$B859, "=Baja California Sur")</f>
        <v>3.3149999999999999</v>
      </c>
      <c r="AS5" s="9">
        <f>SUMIFS(Concentrado!AT$2:AT859,Concentrado!$A$2:$A859,"="&amp;$A5,Concentrado!$B$2:$B859, "=Baja California Sur")</f>
        <v>7.3019999999999996</v>
      </c>
      <c r="AT5" s="9">
        <f>SUMIFS(Concentrado!AU$2:AU859,Concentrado!$A$2:$A859,"="&amp;$A5,Concentrado!$B$2:$B859, "=Baja California Sur")</f>
        <v>1.3660000000000001</v>
      </c>
      <c r="AU5" s="9">
        <f>SUMIFS(Concentrado!AV$2:AV859,Concentrado!$A$2:$A859,"="&amp;$A5,Concentrado!$B$2:$B859, "=Baja California Sur")</f>
        <v>4.42</v>
      </c>
      <c r="AV5" s="9">
        <f>SUMIFS(Concentrado!AW$2:AW859,Concentrado!$A$2:$A859,"="&amp;$A5,Concentrado!$B$2:$B859, "=Baja California Sur")</f>
        <v>470.79399999999998</v>
      </c>
      <c r="AW5" s="9">
        <f>SUMIFS(Concentrado!AX$2:AX859,Concentrado!$A$2:$A859,"="&amp;$A5,Concentrado!$B$2:$B859, "=Baja California Sur")</f>
        <v>311.35300000000001</v>
      </c>
      <c r="AX5" s="9">
        <f>SUMIFS(Concentrado!AY$2:AY859,Concentrado!$A$2:$A859,"="&amp;$A5,Concentrado!$B$2:$B859, "=Baja California Sur")</f>
        <v>393.82600000000002</v>
      </c>
      <c r="AY5" s="9">
        <f>SUMIFS(Concentrado!AZ$2:AZ859,Concentrado!$A$2:$A859,"="&amp;$A5,Concentrado!$B$2:$B859, "=Baja California Sur")</f>
        <v>4.7080000000000002</v>
      </c>
      <c r="AZ5" s="9">
        <f>SUMIFS(Concentrado!BA$2:BA859,Concentrado!$A$2:$A859,"="&amp;$A5,Concentrado!$B$2:$B859, "=Baja California Sur")</f>
        <v>3.1139999999999999</v>
      </c>
      <c r="BA5" s="9">
        <f>SUMIFS(Concentrado!BB$2:BB859,Concentrado!$A$2:$A859,"="&amp;$A5,Concentrado!$B$2:$B859, "=Baja California Sur")</f>
        <v>3.9380000000000002</v>
      </c>
      <c r="BB5" s="9">
        <f>SUMIFS(Concentrado!BC$2:BC859,Concentrado!$A$2:$A859,"="&amp;$A5,Concentrado!$B$2:$B859, "=Baja California Sur")</f>
        <v>35.171999999999997</v>
      </c>
      <c r="BC5" s="9">
        <f>SUMIFS(Concentrado!BD$2:BD859,Concentrado!$A$2:$A859,"="&amp;$A5,Concentrado!$B$2:$B859, "=Baja California Sur")</f>
        <v>19.54</v>
      </c>
      <c r="BD5" s="9">
        <f>SUMIFS(Concentrado!BE$2:BE859,Concentrado!$A$2:$A859,"="&amp;$A5,Concentrado!$B$2:$B859, "=Baja California Sur")</f>
        <v>17.213999999999999</v>
      </c>
      <c r="BE5" s="9">
        <f>SUMIFS(Concentrado!BF$2:BF859,Concentrado!$A$2:$A859,"="&amp;$A5,Concentrado!$B$2:$B859, "=Baja California Sur")</f>
        <v>18.917999999999999</v>
      </c>
      <c r="BF5" s="9">
        <f>SUMIFS(Concentrado!BG$2:BG859,Concentrado!$A$2:$A859,"="&amp;$A5,Concentrado!$B$2:$B859, "=Baja California Sur")</f>
        <v>18.824000000000002</v>
      </c>
      <c r="BG5" s="9">
        <f>SUMIFS(Concentrado!BH$2:BH859,Concentrado!$A$2:$A859,"="&amp;$A5,Concentrado!$B$2:$B859, "=Baja California Sur")</f>
        <v>9.788235294117646</v>
      </c>
    </row>
    <row r="6" spans="1:59" x14ac:dyDescent="0.25">
      <c r="A6" s="4">
        <v>2002</v>
      </c>
      <c r="B6" s="9">
        <f>SUMIFS(Concentrado!C$2:C859,Concentrado!$A$2:$A859,"="&amp;$A6,Concentrado!$B$2:$B859, "=Baja California Sur")</f>
        <v>15.715999999999999</v>
      </c>
      <c r="C6" s="9">
        <f>SUMIFS(Concentrado!D$2:D859,Concentrado!$A$2:$A859,"="&amp;$A6,Concentrado!$B$2:$B859, "=Baja California Sur")</f>
        <v>3.9470000000000001</v>
      </c>
      <c r="D6" s="9">
        <f>SUMIFS(Concentrado!E$2:E859,Concentrado!$A$2:$A859,"="&amp;$A6,Concentrado!$B$2:$B859, "=Baja California Sur")</f>
        <v>10.004</v>
      </c>
      <c r="E6" s="9">
        <f>SUMIFS(Concentrado!F$2:F859,Concentrado!$A$2:$A859,"="&amp;$A6,Concentrado!$B$2:$B859, "=Baja California Sur")</f>
        <v>17.27</v>
      </c>
      <c r="F6" s="9">
        <f>SUMIFS(Concentrado!G$2:G859,Concentrado!$A$2:$A859,"="&amp;$A6,Concentrado!$B$2:$B859, "=Baja California Sur")</f>
        <v>18.178999999999998</v>
      </c>
      <c r="G6" s="9">
        <f>SUMIFS(Concentrado!H$2:H859,Concentrado!$A$2:$A859,"="&amp;$A6,Concentrado!$B$2:$B859, "=Baja California Sur")</f>
        <v>3.722</v>
      </c>
      <c r="H6" s="9">
        <f>SUMIFS(Concentrado!I$2:I859,Concentrado!$A$2:$A859,"="&amp;$A6,Concentrado!$B$2:$B859, "=Baja California Sur")</f>
        <v>3.07</v>
      </c>
      <c r="I6" s="9">
        <f>SUMIFS(Concentrado!J$2:J859,Concentrado!$A$2:$A859,"="&amp;$A6,Concentrado!$B$2:$B859, "=Baja California Sur")</f>
        <v>3.4060000000000001</v>
      </c>
      <c r="J6" s="9">
        <f>SUMIFS(Concentrado!K$2:K859,Concentrado!$A$2:$A859,"="&amp;$A6,Concentrado!$B$2:$B859, "=Baja California Sur")</f>
        <v>21.506</v>
      </c>
      <c r="K6" s="9">
        <f>SUMIFS(Concentrado!L$2:L859,Concentrado!$A$2:$A859,"="&amp;$A6,Concentrado!$B$2:$B859, "=Baja California Sur")</f>
        <v>4.3860000000000001</v>
      </c>
      <c r="L6" s="9">
        <f>SUMIFS(Concentrado!M$2:M859,Concentrado!$A$2:$A859,"="&amp;$A6,Concentrado!$B$2:$B859, "=Baja California Sur")</f>
        <v>13.196999999999999</v>
      </c>
      <c r="M6" s="9">
        <f>SUMIFS(Concentrado!N$2:N859,Concentrado!$A$2:$A859,"="&amp;$A6,Concentrado!$B$2:$B859, "=Baja California Sur")</f>
        <v>59.368000000000002</v>
      </c>
      <c r="N6" s="9">
        <f>SUMIFS(Concentrado!O$2:O859,Concentrado!$A$2:$A859,"="&amp;$A6,Concentrado!$B$2:$B859, "=Baja California Sur")</f>
        <v>80.647000000000006</v>
      </c>
      <c r="O6" s="9">
        <f>SUMIFS(Concentrado!P$2:P859,Concentrado!$A$2:$A859,"="&amp;$A6,Concentrado!$B$2:$B859, "=Baja California Sur")</f>
        <v>23.684999999999999</v>
      </c>
      <c r="P6" s="9">
        <f>SUMIFS(Concentrado!Q$2:Q859,Concentrado!$A$2:$A859,"="&amp;$A6,Concentrado!$B$2:$B859, "=Baja California Sur")</f>
        <v>53.002000000000002</v>
      </c>
      <c r="Q6" s="9">
        <f>SUMIFS(Concentrado!R$2:R859,Concentrado!$A$2:$A859,"="&amp;$A6,Concentrado!$B$2:$B859, "=Baja California Sur")</f>
        <v>37.634999999999998</v>
      </c>
      <c r="R6" s="9">
        <f>SUMIFS(Concentrado!S$2:S859,Concentrado!$A$2:$A859,"="&amp;$A6,Concentrado!$B$2:$B859, "=Baja California Sur")</f>
        <v>36.843000000000004</v>
      </c>
      <c r="S6" s="9">
        <f>SUMIFS(Concentrado!T$2:T859,Concentrado!$A$2:$A859,"="&amp;$A6,Concentrado!$B$2:$B859, "=Baja California Sur")</f>
        <v>37.250999999999998</v>
      </c>
      <c r="T6" s="9">
        <f>SUMIFS(Concentrado!U$2:U859,Concentrado!$A$2:$A859,"="&amp;$A6,Concentrado!$B$2:$B859, "=Baja California Sur")</f>
        <v>6.617</v>
      </c>
      <c r="U6" s="9">
        <f>SUMIFS(Concentrado!V$2:V859,Concentrado!$A$2:$A859,"="&amp;$A6,Concentrado!$B$2:$B859, "=Baja California Sur")</f>
        <v>7.0179999999999998</v>
      </c>
      <c r="V6" s="9">
        <f>SUMIFS(Concentrado!W$2:W859,Concentrado!$A$2:$A859,"="&amp;$A6,Concentrado!$B$2:$B859, "=Baja California Sur")</f>
        <v>6.8120000000000003</v>
      </c>
      <c r="W6" s="9">
        <f>SUMIFS(Concentrado!X$2:X859,Concentrado!$A$2:$A859,"="&amp;$A6,Concentrado!$B$2:$B859, "=Baja California Sur")</f>
        <v>13.234</v>
      </c>
      <c r="X6" s="9">
        <f>SUMIFS(Concentrado!Y$2:Y859,Concentrado!$A$2:$A859,"="&amp;$A6,Concentrado!$B$2:$B859, "=Baja California Sur")</f>
        <v>1.3160000000000001</v>
      </c>
      <c r="Y6" s="9">
        <f>SUMIFS(Concentrado!Z$2:Z859,Concentrado!$A$2:$A859,"="&amp;$A6,Concentrado!$B$2:$B859, "=Baja California Sur")</f>
        <v>7.45</v>
      </c>
      <c r="Z6" s="9">
        <f>SUMIFS(Concentrado!AA$2:AA859,Concentrado!$A$2:$A859,"="&amp;$A6,Concentrado!$B$2:$B859, "=Baja California Sur")</f>
        <v>70.307000000000002</v>
      </c>
      <c r="AA6" s="9">
        <f>SUMIFS(Concentrado!AB$2:AB859,Concentrado!$A$2:$A859,"="&amp;$A6,Concentrado!$B$2:$B859, "=Baja California Sur")</f>
        <v>39.912999999999997</v>
      </c>
      <c r="AB6" s="9">
        <f>SUMIFS(Concentrado!AC$2:AC859,Concentrado!$A$2:$A859,"="&amp;$A6,Concentrado!$B$2:$B859, "=Baja California Sur")</f>
        <v>55.557000000000002</v>
      </c>
      <c r="AC6" s="9">
        <f>SUMIFS(Concentrado!AD$2:AD859,Concentrado!$A$2:$A859,"="&amp;$A6,Concentrado!$B$2:$B859, "=Baja California Sur")</f>
        <v>307.28500000000003</v>
      </c>
      <c r="AD6" s="9">
        <f>SUMIFS(Concentrado!AE$2:AE859,Concentrado!$A$2:$A859,"="&amp;$A6,Concentrado!$B$2:$B859, "=Baja California Sur")</f>
        <v>236.846</v>
      </c>
      <c r="AE6" s="9">
        <f>SUMIFS(Concentrado!AF$2:AF859,Concentrado!$A$2:$A859,"="&amp;$A6,Concentrado!$B$2:$B859, "=Baja California Sur")</f>
        <v>273.10000000000002</v>
      </c>
      <c r="AF6" s="9">
        <f>SUMIFS(Concentrado!AG$2:AG859,Concentrado!$A$2:$A859,"="&amp;$A6,Concentrado!$B$2:$B859, "=Baja California Sur")</f>
        <v>9.9260000000000002</v>
      </c>
      <c r="AG6" s="9">
        <f>SUMIFS(Concentrado!AH$2:AH859,Concentrado!$A$2:$A859,"="&amp;$A6,Concentrado!$B$2:$B859, "=Baja California Sur")</f>
        <v>14.783214715634299</v>
      </c>
      <c r="AH6" s="9">
        <f>SUMIFS(Concentrado!AI$2:AI859,Concentrado!$A$2:$A859,"="&amp;$A6,Concentrado!$B$2:$B859, "=Baja California Sur")</f>
        <v>2.2494910526493399</v>
      </c>
      <c r="AI6" s="9">
        <f>SUMIFS(Concentrado!AJ$2:AJ859,Concentrado!$A$2:$A859,"="&amp;$A6,Concentrado!$B$2:$B859, "=Baja California Sur")</f>
        <v>8.7140748647956805</v>
      </c>
      <c r="AJ6" s="9">
        <f>SUMIFS(Concentrado!AK$2:AK859,Concentrado!$A$2:$A859,"="&amp;$A6,Concentrado!$B$2:$B859, "=Baja California Sur")</f>
        <v>14.475</v>
      </c>
      <c r="AK6" s="9">
        <f>SUMIFS(Concentrado!AL$2:AL859,Concentrado!$A$2:$A859,"="&amp;$A6,Concentrado!$B$2:$B859, "=Baja California Sur")</f>
        <v>1.754</v>
      </c>
      <c r="AL6" s="9">
        <f>SUMIFS(Concentrado!AM$2:AM859,Concentrado!$A$2:$A859,"="&amp;$A6,Concentrado!$B$2:$B859, "=Baja California Sur")</f>
        <v>8.3019999999999996</v>
      </c>
      <c r="AM6" s="9">
        <f>SUMIFS(Concentrado!AN$2:AN859,Concentrado!$A$2:$A859,"="&amp;$A6,Concentrado!$B$2:$B859, "=Baja California Sur")</f>
        <v>55.832000000000001</v>
      </c>
      <c r="AN6" s="9">
        <f>SUMIFS(Concentrado!AO$2:AO859,Concentrado!$A$2:$A859,"="&amp;$A6,Concentrado!$B$2:$B859, "=Baja California Sur")</f>
        <v>45.176000000000002</v>
      </c>
      <c r="AO6" s="9">
        <f>SUMIFS(Concentrado!AP$2:AP859,Concentrado!$A$2:$A859,"="&amp;$A6,Concentrado!$B$2:$B859, "=Baja California Sur")</f>
        <v>50.661000000000001</v>
      </c>
      <c r="AP6" s="9">
        <f>SUMIFS(Concentrado!AQ$2:AQ859,Concentrado!$A$2:$A859,"="&amp;$A6,Concentrado!$B$2:$B859, "=Baja California Sur")</f>
        <v>4.5490000000000004</v>
      </c>
      <c r="AQ6" s="9">
        <f>SUMIFS(Concentrado!AR$2:AR859,Concentrado!$A$2:$A859,"="&amp;$A6,Concentrado!$B$2:$B859, "=Baja California Sur")</f>
        <v>1.3160000000000001</v>
      </c>
      <c r="AR6" s="9">
        <f>SUMIFS(Concentrado!AS$2:AS859,Concentrado!$A$2:$A859,"="&amp;$A6,Concentrado!$B$2:$B859, "=Baja California Sur")</f>
        <v>2.98</v>
      </c>
      <c r="AS6" s="9">
        <f>SUMIFS(Concentrado!AT$2:AT859,Concentrado!$A$2:$A859,"="&amp;$A6,Concentrado!$B$2:$B859, "=Baja California Sur")</f>
        <v>8.2710000000000008</v>
      </c>
      <c r="AT6" s="9">
        <f>SUMIFS(Concentrado!AU$2:AU859,Concentrado!$A$2:$A859,"="&amp;$A6,Concentrado!$B$2:$B859, "=Baja California Sur")</f>
        <v>0.877</v>
      </c>
      <c r="AU6" s="9">
        <f>SUMIFS(Concentrado!AV$2:AV859,Concentrado!$A$2:$A859,"="&amp;$A6,Concentrado!$B$2:$B859, "=Baja California Sur")</f>
        <v>4.6829999999999998</v>
      </c>
      <c r="AV6" s="9">
        <f>SUMIFS(Concentrado!AW$2:AW859,Concentrado!$A$2:$A859,"="&amp;$A6,Concentrado!$B$2:$B859, "=Baja California Sur")</f>
        <v>446.24599999999998</v>
      </c>
      <c r="AW6" s="9">
        <f>SUMIFS(Concentrado!AX$2:AX859,Concentrado!$A$2:$A859,"="&amp;$A6,Concentrado!$B$2:$B859, "=Baja California Sur")</f>
        <v>309.65499999999997</v>
      </c>
      <c r="AX6" s="9">
        <f>SUMIFS(Concentrado!AY$2:AY859,Concentrado!$A$2:$A859,"="&amp;$A6,Concentrado!$B$2:$B859, "=Baja California Sur")</f>
        <v>379.95600000000002</v>
      </c>
      <c r="AY6" s="9">
        <f>SUMIFS(Concentrado!AZ$2:AZ859,Concentrado!$A$2:$A859,"="&amp;$A6,Concentrado!$B$2:$B859, "=Baja California Sur")</f>
        <v>4.4619999999999997</v>
      </c>
      <c r="AZ6" s="9">
        <f>SUMIFS(Concentrado!BA$2:BA859,Concentrado!$A$2:$A859,"="&amp;$A6,Concentrado!$B$2:$B859, "=Baja California Sur")</f>
        <v>3.097</v>
      </c>
      <c r="BA6" s="9">
        <f>SUMIFS(Concentrado!BB$2:BB859,Concentrado!$A$2:$A859,"="&amp;$A6,Concentrado!$B$2:$B859, "=Baja California Sur")</f>
        <v>3.8</v>
      </c>
      <c r="BB6" s="9">
        <f>SUMIFS(Concentrado!BC$2:BC859,Concentrado!$A$2:$A859,"="&amp;$A6,Concentrado!$B$2:$B859, "=Baja California Sur")</f>
        <v>15.17</v>
      </c>
      <c r="BC6" s="9">
        <f>SUMIFS(Concentrado!BD$2:BD859,Concentrado!$A$2:$A859,"="&amp;$A6,Concentrado!$B$2:$B859, "=Baja California Sur")</f>
        <v>9.4819999999999993</v>
      </c>
      <c r="BD6" s="9">
        <f>SUMIFS(Concentrado!BE$2:BE859,Concentrado!$A$2:$A859,"="&amp;$A6,Concentrado!$B$2:$B859, "=Baja California Sur")</f>
        <v>16.855</v>
      </c>
      <c r="BE6" s="9">
        <f>SUMIFS(Concentrado!BF$2:BF859,Concentrado!$A$2:$A859,"="&amp;$A6,Concentrado!$B$2:$B859, "=Baja California Sur")</f>
        <v>18.338999999999999</v>
      </c>
      <c r="BF6" s="9">
        <f>SUMIFS(Concentrado!BG$2:BG859,Concentrado!$A$2:$A859,"="&amp;$A6,Concentrado!$B$2:$B859, "=Baja California Sur")</f>
        <v>55.293999999999997</v>
      </c>
      <c r="BG6" s="9">
        <f>SUMIFS(Concentrado!BH$2:BH859,Concentrado!$A$2:$A859,"="&amp;$A6,Concentrado!$B$2:$B859, "=Baja California Sur")</f>
        <v>9.4922126992903877</v>
      </c>
    </row>
    <row r="7" spans="1:59" x14ac:dyDescent="0.25">
      <c r="A7" s="4">
        <v>2003</v>
      </c>
      <c r="B7" s="9">
        <f>SUMIFS(Concentrado!C$2:C859,Concentrado!$A$2:$A859,"="&amp;$A7,Concentrado!$B$2:$B859, "=Baja California Sur")</f>
        <v>17.937999999999999</v>
      </c>
      <c r="C7" s="9">
        <f>SUMIFS(Concentrado!D$2:D859,Concentrado!$A$2:$A859,"="&amp;$A7,Concentrado!$B$2:$B859, "=Baja California Sur")</f>
        <v>2.5369999999999999</v>
      </c>
      <c r="D7" s="9">
        <f>SUMIFS(Concentrado!E$2:E859,Concentrado!$A$2:$A859,"="&amp;$A7,Concentrado!$B$2:$B859, "=Baja California Sur")</f>
        <v>10.465</v>
      </c>
      <c r="E7" s="9">
        <f>SUMIFS(Concentrado!F$2:F859,Concentrado!$A$2:$A859,"="&amp;$A7,Concentrado!$B$2:$B859, "=Baja California Sur")</f>
        <v>22.568000000000001</v>
      </c>
      <c r="F7" s="9">
        <f>SUMIFS(Concentrado!G$2:G859,Concentrado!$A$2:$A859,"="&amp;$A7,Concentrado!$B$2:$B859, "=Baja California Sur")</f>
        <v>23.436</v>
      </c>
      <c r="G7" s="9">
        <f>SUMIFS(Concentrado!H$2:H859,Concentrado!$A$2:$A859,"="&amp;$A7,Concentrado!$B$2:$B859, "=Baja California Sur")</f>
        <v>3.9860000000000002</v>
      </c>
      <c r="H7" s="9">
        <f>SUMIFS(Concentrado!I$2:I859,Concentrado!$A$2:$A859,"="&amp;$A7,Concentrado!$B$2:$B859, "=Baja California Sur")</f>
        <v>5.4969999999999999</v>
      </c>
      <c r="I7" s="9">
        <f>SUMIFS(Concentrado!J$2:J859,Concentrado!$A$2:$A859,"="&amp;$A7,Concentrado!$B$2:$B859, "=Baja California Sur")</f>
        <v>4.7190000000000003</v>
      </c>
      <c r="J7" s="9">
        <f>SUMIFS(Concentrado!K$2:K859,Concentrado!$A$2:$A859,"="&amp;$A7,Concentrado!$B$2:$B859, "=Baja California Sur")</f>
        <v>16.742000000000001</v>
      </c>
      <c r="K7" s="9">
        <f>SUMIFS(Concentrado!L$2:L859,Concentrado!$A$2:$A859,"="&amp;$A7,Concentrado!$B$2:$B859, "=Baja California Sur")</f>
        <v>4.2290000000000001</v>
      </c>
      <c r="L7" s="9">
        <f>SUMIFS(Concentrado!M$2:M859,Concentrado!$A$2:$A859,"="&amp;$A7,Concentrado!$B$2:$B859, "=Baja California Sur")</f>
        <v>10.67</v>
      </c>
      <c r="M7" s="9">
        <f>SUMIFS(Concentrado!N$2:N859,Concentrado!$A$2:$A859,"="&amp;$A7,Concentrado!$B$2:$B859, "=Baja California Sur")</f>
        <v>42.389000000000003</v>
      </c>
      <c r="N7" s="9">
        <f>SUMIFS(Concentrado!O$2:O859,Concentrado!$A$2:$A859,"="&amp;$A7,Concentrado!$B$2:$B859, "=Baja California Sur")</f>
        <v>77.73</v>
      </c>
      <c r="O7" s="9">
        <f>SUMIFS(Concentrado!P$2:P859,Concentrado!$A$2:$A859,"="&amp;$A7,Concentrado!$B$2:$B859, "=Baja California Sur")</f>
        <v>21.143000000000001</v>
      </c>
      <c r="P7" s="9">
        <f>SUMIFS(Concentrado!Q$2:Q859,Concentrado!$A$2:$A859,"="&amp;$A7,Concentrado!$B$2:$B859, "=Baja California Sur")</f>
        <v>50.271000000000001</v>
      </c>
      <c r="Q7" s="9">
        <f>SUMIFS(Concentrado!R$2:R859,Concentrado!$A$2:$A859,"="&amp;$A7,Concentrado!$B$2:$B859, "=Baja California Sur")</f>
        <v>37.47</v>
      </c>
      <c r="R7" s="9">
        <f>SUMIFS(Concentrado!S$2:S859,Concentrado!$A$2:$A859,"="&amp;$A7,Concentrado!$B$2:$B859, "=Baja California Sur")</f>
        <v>43.554000000000002</v>
      </c>
      <c r="S7" s="9">
        <f>SUMIFS(Concentrado!T$2:T859,Concentrado!$A$2:$A859,"="&amp;$A7,Concentrado!$B$2:$B859, "=Baja California Sur")</f>
        <v>40.421999999999997</v>
      </c>
      <c r="T7" s="9">
        <f>SUMIFS(Concentrado!U$2:U859,Concentrado!$A$2:$A859,"="&amp;$A7,Concentrado!$B$2:$B859, "=Baja California Sur")</f>
        <v>3.9860000000000002</v>
      </c>
      <c r="U7" s="9">
        <f>SUMIFS(Concentrado!V$2:V859,Concentrado!$A$2:$A859,"="&amp;$A7,Concentrado!$B$2:$B859, "=Baja California Sur")</f>
        <v>10.994</v>
      </c>
      <c r="V7" s="9">
        <f>SUMIFS(Concentrado!W$2:W859,Concentrado!$A$2:$A859,"="&amp;$A7,Concentrado!$B$2:$B859, "=Baja California Sur")</f>
        <v>7.3869999999999996</v>
      </c>
      <c r="W7" s="9">
        <f>SUMIFS(Concentrado!X$2:X859,Concentrado!$A$2:$A859,"="&amp;$A7,Concentrado!$B$2:$B859, "=Baja California Sur")</f>
        <v>7.5739999999999998</v>
      </c>
      <c r="X7" s="9">
        <f>SUMIFS(Concentrado!Y$2:Y859,Concentrado!$A$2:$A859,"="&amp;$A7,Concentrado!$B$2:$B859, "=Baja California Sur")</f>
        <v>2.1139999999999999</v>
      </c>
      <c r="Y7" s="9">
        <f>SUMIFS(Concentrado!Z$2:Z859,Concentrado!$A$2:$A859,"="&amp;$A7,Concentrado!$B$2:$B859, "=Baja California Sur")</f>
        <v>4.9249999999999998</v>
      </c>
      <c r="Z7" s="9">
        <f>SUMIFS(Concentrado!AA$2:AA859,Concentrado!$A$2:$A859,"="&amp;$A7,Concentrado!$B$2:$B859, "=Baja California Sur")</f>
        <v>66.17</v>
      </c>
      <c r="AA7" s="9">
        <f>SUMIFS(Concentrado!AB$2:AB859,Concentrado!$A$2:$A859,"="&amp;$A7,Concentrado!$B$2:$B859, "=Baja California Sur")</f>
        <v>35.097000000000001</v>
      </c>
      <c r="AB7" s="9">
        <f>SUMIFS(Concentrado!AC$2:AC859,Concentrado!$A$2:$A859,"="&amp;$A7,Concentrado!$B$2:$B859, "=Baja California Sur")</f>
        <v>51.091999999999999</v>
      </c>
      <c r="AC7" s="9">
        <f>SUMIFS(Concentrado!AD$2:AD859,Concentrado!$A$2:$A859,"="&amp;$A7,Concentrado!$B$2:$B859, "=Baja California Sur")</f>
        <v>316.101</v>
      </c>
      <c r="AD7" s="9">
        <f>SUMIFS(Concentrado!AE$2:AE859,Concentrado!$A$2:$A859,"="&amp;$A7,Concentrado!$B$2:$B859, "=Baja California Sur")</f>
        <v>236.798</v>
      </c>
      <c r="AE7" s="9">
        <f>SUMIFS(Concentrado!AF$2:AF859,Concentrado!$A$2:$A859,"="&amp;$A7,Concentrado!$B$2:$B859, "=Baja California Sur")</f>
        <v>277.62</v>
      </c>
      <c r="AF7" s="9">
        <f>SUMIFS(Concentrado!AG$2:AG859,Concentrado!$A$2:$A859,"="&amp;$A7,Concentrado!$B$2:$B859, "=Baja California Sur")</f>
        <v>7.1749999999999998</v>
      </c>
      <c r="AG7" s="9">
        <f>SUMIFS(Concentrado!AH$2:AH859,Concentrado!$A$2:$A859,"="&amp;$A7,Concentrado!$B$2:$B859, "=Baja California Sur")</f>
        <v>17.377970866342999</v>
      </c>
      <c r="AH7" s="9">
        <f>SUMIFS(Concentrado!AI$2:AI859,Concentrado!$A$2:$A859,"="&amp;$A7,Concentrado!$B$2:$B859, "=Baja California Sur")</f>
        <v>1.0916553862276801</v>
      </c>
      <c r="AI7" s="9">
        <f>SUMIFS(Concentrado!AJ$2:AJ859,Concentrado!$A$2:$A859,"="&amp;$A7,Concentrado!$B$2:$B859, "=Baja California Sur")</f>
        <v>9.5022409451562293</v>
      </c>
      <c r="AJ7" s="9">
        <f>SUMIFS(Concentrado!AK$2:AK859,Concentrado!$A$2:$A859,"="&amp;$A7,Concentrado!$B$2:$B859, "=Baja California Sur")</f>
        <v>12.356999999999999</v>
      </c>
      <c r="AK7" s="9">
        <f>SUMIFS(Concentrado!AL$2:AL859,Concentrado!$A$2:$A859,"="&amp;$A7,Concentrado!$B$2:$B859, "=Baja California Sur")</f>
        <v>1.2689999999999999</v>
      </c>
      <c r="AL7" s="9">
        <f>SUMIFS(Concentrado!AM$2:AM859,Concentrado!$A$2:$A859,"="&amp;$A7,Concentrado!$B$2:$B859, "=Baja California Sur")</f>
        <v>6.976</v>
      </c>
      <c r="AM7" s="9">
        <f>SUMIFS(Concentrado!AN$2:AN859,Concentrado!$A$2:$A859,"="&amp;$A7,Concentrado!$B$2:$B859, "=Baja California Sur")</f>
        <v>69.358999999999995</v>
      </c>
      <c r="AN7" s="9">
        <f>SUMIFS(Concentrado!AO$2:AO859,Concentrado!$A$2:$A859,"="&amp;$A7,Concentrado!$B$2:$B859, "=Baja California Sur")</f>
        <v>59.2</v>
      </c>
      <c r="AO7" s="9">
        <f>SUMIFS(Concentrado!AP$2:AP859,Concentrado!$A$2:$A859,"="&amp;$A7,Concentrado!$B$2:$B859, "=Baja California Sur")</f>
        <v>64.429000000000002</v>
      </c>
      <c r="AP7" s="9">
        <f>SUMIFS(Concentrado!AQ$2:AQ859,Concentrado!$A$2:$A859,"="&amp;$A7,Concentrado!$B$2:$B859, "=Baja California Sur")</f>
        <v>5.1820000000000004</v>
      </c>
      <c r="AQ7" s="9">
        <f>SUMIFS(Concentrado!AR$2:AR859,Concentrado!$A$2:$A859,"="&amp;$A7,Concentrado!$B$2:$B859, "=Baja California Sur")</f>
        <v>1.6910000000000001</v>
      </c>
      <c r="AR7" s="9">
        <f>SUMIFS(Concentrado!AS$2:AS859,Concentrado!$A$2:$A859,"="&amp;$A7,Concentrado!$B$2:$B859, "=Baja California Sur")</f>
        <v>3.488</v>
      </c>
      <c r="AS7" s="9">
        <f>SUMIFS(Concentrado!AT$2:AT859,Concentrado!$A$2:$A859,"="&amp;$A7,Concentrado!$B$2:$B859, "=Baja California Sur")</f>
        <v>6.7759999999999998</v>
      </c>
      <c r="AT7" s="9">
        <f>SUMIFS(Concentrado!AU$2:AU859,Concentrado!$A$2:$A859,"="&amp;$A7,Concentrado!$B$2:$B859, "=Baja California Sur")</f>
        <v>2.96</v>
      </c>
      <c r="AU7" s="9">
        <f>SUMIFS(Concentrado!AV$2:AV859,Concentrado!$A$2:$A859,"="&amp;$A7,Concentrado!$B$2:$B859, "=Baja California Sur")</f>
        <v>4.9249999999999998</v>
      </c>
      <c r="AV7" s="9">
        <f>SUMIFS(Concentrado!AW$2:AW859,Concentrado!$A$2:$A859,"="&amp;$A7,Concentrado!$B$2:$B859, "=Baja California Sur")</f>
        <v>466.37900000000002</v>
      </c>
      <c r="AW7" s="9">
        <f>SUMIFS(Concentrado!AX$2:AX859,Concentrado!$A$2:$A859,"="&amp;$A7,Concentrado!$B$2:$B859, "=Baja California Sur")</f>
        <v>318.83199999999999</v>
      </c>
      <c r="AX7" s="9">
        <f>SUMIFS(Concentrado!AY$2:AY859,Concentrado!$A$2:$A859,"="&amp;$A7,Concentrado!$B$2:$B859, "=Baja California Sur")</f>
        <v>394.988</v>
      </c>
      <c r="AY7" s="9">
        <f>SUMIFS(Concentrado!AZ$2:AZ859,Concentrado!$A$2:$A859,"="&amp;$A7,Concentrado!$B$2:$B859, "=Baja California Sur")</f>
        <v>4.6639999999999997</v>
      </c>
      <c r="AZ7" s="9">
        <f>SUMIFS(Concentrado!BA$2:BA859,Concentrado!$A$2:$A859,"="&amp;$A7,Concentrado!$B$2:$B859, "=Baja California Sur")</f>
        <v>3.1880000000000002</v>
      </c>
      <c r="BA7" s="9">
        <f>SUMIFS(Concentrado!BB$2:BB859,Concentrado!$A$2:$A859,"="&amp;$A7,Concentrado!$B$2:$B859, "=Baja California Sur")</f>
        <v>3.95</v>
      </c>
      <c r="BB7" s="9">
        <f>SUMIFS(Concentrado!BC$2:BC859,Concentrado!$A$2:$A859,"="&amp;$A7,Concentrado!$B$2:$B859, "=Baja California Sur")</f>
        <v>23.978999999999999</v>
      </c>
      <c r="BC7" s="9">
        <f>SUMIFS(Concentrado!BD$2:BD859,Concentrado!$A$2:$A859,"="&amp;$A7,Concentrado!$B$2:$B859, "=Baja California Sur")</f>
        <v>12.912000000000001</v>
      </c>
      <c r="BD7" s="9">
        <f>SUMIFS(Concentrado!BE$2:BE859,Concentrado!$A$2:$A859,"="&amp;$A7,Concentrado!$B$2:$B859, "=Baja California Sur")</f>
        <v>16.404</v>
      </c>
      <c r="BE7" s="9">
        <f>SUMIFS(Concentrado!BF$2:BF859,Concentrado!$A$2:$A859,"="&amp;$A7,Concentrado!$B$2:$B859, "=Baja California Sur")</f>
        <v>17.856000000000002</v>
      </c>
      <c r="BF7" s="9">
        <f>SUMIFS(Concentrado!BG$2:BG859,Concentrado!$A$2:$A859,"="&amp;$A7,Concentrado!$B$2:$B859, "=Baja California Sur")</f>
        <v>81.162000000000006</v>
      </c>
      <c r="BG7" s="9">
        <f>SUMIFS(Concentrado!BH$2:BH859,Concentrado!$A$2:$A859,"="&amp;$A7,Concentrado!$B$2:$B859, "=Baja California Sur")</f>
        <v>10.009919740283165</v>
      </c>
    </row>
    <row r="8" spans="1:59" x14ac:dyDescent="0.25">
      <c r="A8" s="4">
        <v>2004</v>
      </c>
      <c r="B8" s="9">
        <f>SUMIFS(Concentrado!C$2:C859,Concentrado!$A$2:$A859,"="&amp;$A8,Concentrado!$B$2:$B859, "=Baja California Sur")</f>
        <v>15.007</v>
      </c>
      <c r="C8" s="9">
        <f>SUMIFS(Concentrado!D$2:D859,Concentrado!$A$2:$A859,"="&amp;$A8,Concentrado!$B$2:$B859, "=Baja California Sur")</f>
        <v>3.2639999999999998</v>
      </c>
      <c r="D8" s="9">
        <f>SUMIFS(Concentrado!E$2:E859,Concentrado!$A$2:$A859,"="&amp;$A8,Concentrado!$B$2:$B859, "=Baja California Sur")</f>
        <v>9.3070000000000004</v>
      </c>
      <c r="E8" s="9">
        <f>SUMIFS(Concentrado!F$2:F859,Concentrado!$A$2:$A859,"="&amp;$A8,Concentrado!$B$2:$B859, "=Baja California Sur")</f>
        <v>11.615</v>
      </c>
      <c r="F8" s="9">
        <f>SUMIFS(Concentrado!G$2:G859,Concentrado!$A$2:$A859,"="&amp;$A8,Concentrado!$B$2:$B859, "=Baja California Sur")</f>
        <v>19.082000000000001</v>
      </c>
      <c r="G8" s="9">
        <f>SUMIFS(Concentrado!H$2:H859,Concentrado!$A$2:$A859,"="&amp;$A8,Concentrado!$B$2:$B859, "=Baja California Sur")</f>
        <v>1.5389999999999999</v>
      </c>
      <c r="H8" s="9">
        <f>SUMIFS(Concentrado!I$2:I859,Concentrado!$A$2:$A859,"="&amp;$A8,Concentrado!$B$2:$B859, "=Baja California Sur")</f>
        <v>4.8959999999999999</v>
      </c>
      <c r="I8" s="9">
        <f>SUMIFS(Concentrado!J$2:J859,Concentrado!$A$2:$A859,"="&amp;$A8,Concentrado!$B$2:$B859, "=Baja California Sur")</f>
        <v>3.1680000000000001</v>
      </c>
      <c r="J8" s="9">
        <f>SUMIFS(Concentrado!K$2:K859,Concentrado!$A$2:$A859,"="&amp;$A8,Concentrado!$B$2:$B859, "=Baja California Sur")</f>
        <v>16.545999999999999</v>
      </c>
      <c r="K8" s="9">
        <f>SUMIFS(Concentrado!L$2:L859,Concentrado!$A$2:$A859,"="&amp;$A8,Concentrado!$B$2:$B859, "=Baja California Sur")</f>
        <v>5.7110000000000003</v>
      </c>
      <c r="L8" s="9">
        <f>SUMIFS(Concentrado!M$2:M859,Concentrado!$A$2:$A859,"="&amp;$A8,Concentrado!$B$2:$B859, "=Baja California Sur")</f>
        <v>11.287000000000001</v>
      </c>
      <c r="M8" s="9">
        <f>SUMIFS(Concentrado!N$2:N859,Concentrado!$A$2:$A859,"="&amp;$A8,Concentrado!$B$2:$B859, "=Baja California Sur")</f>
        <v>44.820999999999998</v>
      </c>
      <c r="N8" s="9">
        <f>SUMIFS(Concentrado!O$2:O859,Concentrado!$A$2:$A859,"="&amp;$A8,Concentrado!$B$2:$B859, "=Baja California Sur")</f>
        <v>78.111999999999995</v>
      </c>
      <c r="O8" s="9">
        <f>SUMIFS(Concentrado!P$2:P859,Concentrado!$A$2:$A859,"="&amp;$A8,Concentrado!$B$2:$B859, "=Baja California Sur")</f>
        <v>22.846</v>
      </c>
      <c r="P8" s="9">
        <f>SUMIFS(Concentrado!Q$2:Q859,Concentrado!$A$2:$A859,"="&amp;$A8,Concentrado!$B$2:$B859, "=Baja California Sur")</f>
        <v>51.286999999999999</v>
      </c>
      <c r="Q8" s="9">
        <f>SUMIFS(Concentrado!R$2:R859,Concentrado!$A$2:$A859,"="&amp;$A8,Concentrado!$B$2:$B859, "=Baja California Sur")</f>
        <v>45.02</v>
      </c>
      <c r="R8" s="9">
        <f>SUMIFS(Concentrado!S$2:S859,Concentrado!$A$2:$A859,"="&amp;$A8,Concentrado!$B$2:$B859, "=Baja California Sur")</f>
        <v>44.875999999999998</v>
      </c>
      <c r="S8" s="9">
        <f>SUMIFS(Concentrado!T$2:T859,Concentrado!$A$2:$A859,"="&amp;$A8,Concentrado!$B$2:$B859, "=Baja California Sur")</f>
        <v>44.95</v>
      </c>
      <c r="T8" s="9">
        <f>SUMIFS(Concentrado!U$2:U859,Concentrado!$A$2:$A859,"="&amp;$A8,Concentrado!$B$2:$B859, "=Baja California Sur")</f>
        <v>8.85</v>
      </c>
      <c r="U8" s="9">
        <f>SUMIFS(Concentrado!V$2:V859,Concentrado!$A$2:$A859,"="&amp;$A8,Concentrado!$B$2:$B859, "=Baja California Sur")</f>
        <v>9.7910000000000004</v>
      </c>
      <c r="V8" s="9">
        <f>SUMIFS(Concentrado!W$2:W859,Concentrado!$A$2:$A859,"="&amp;$A8,Concentrado!$B$2:$B859, "=Baja California Sur")</f>
        <v>9.3070000000000004</v>
      </c>
      <c r="W8" s="9">
        <f>SUMIFS(Concentrado!X$2:X859,Concentrado!$A$2:$A859,"="&amp;$A8,Concentrado!$B$2:$B859, "=Baja California Sur")</f>
        <v>10.773999999999999</v>
      </c>
      <c r="X8" s="9">
        <f>SUMIFS(Concentrado!Y$2:Y859,Concentrado!$A$2:$A859,"="&amp;$A8,Concentrado!$B$2:$B859, "=Baja California Sur")</f>
        <v>1.6319999999999999</v>
      </c>
      <c r="Y8" s="9">
        <f>SUMIFS(Concentrado!Z$2:Z859,Concentrado!$A$2:$A859,"="&amp;$A8,Concentrado!$B$2:$B859, "=Baja California Sur")</f>
        <v>6.3369999999999997</v>
      </c>
      <c r="Z8" s="9">
        <f>SUMIFS(Concentrado!AA$2:AA859,Concentrado!$A$2:$A859,"="&amp;$A8,Concentrado!$B$2:$B859, "=Baja California Sur")</f>
        <v>53.871000000000002</v>
      </c>
      <c r="AA8" s="9">
        <f>SUMIFS(Concentrado!AB$2:AB859,Concentrado!$A$2:$A859,"="&amp;$A8,Concentrado!$B$2:$B859, "=Baja California Sur")</f>
        <v>37.94</v>
      </c>
      <c r="AB8" s="9">
        <f>SUMIFS(Concentrado!AC$2:AC859,Concentrado!$A$2:$A859,"="&amp;$A8,Concentrado!$B$2:$B859, "=Baja California Sur")</f>
        <v>46.137999999999998</v>
      </c>
      <c r="AC8" s="9">
        <f>SUMIFS(Concentrado!AD$2:AD859,Concentrado!$A$2:$A859,"="&amp;$A8,Concentrado!$B$2:$B859, "=Baja California Sur")</f>
        <v>306.678</v>
      </c>
      <c r="AD8" s="9">
        <f>SUMIFS(Concentrado!AE$2:AE859,Concentrado!$A$2:$A859,"="&amp;$A8,Concentrado!$B$2:$B859, "=Baja California Sur")</f>
        <v>228.05</v>
      </c>
      <c r="AE8" s="9">
        <f>SUMIFS(Concentrado!AF$2:AF859,Concentrado!$A$2:$A859,"="&amp;$A8,Concentrado!$B$2:$B859, "=Baja California Sur")</f>
        <v>268.51299999999998</v>
      </c>
      <c r="AF8" s="9">
        <f>SUMIFS(Concentrado!AG$2:AG859,Concentrado!$A$2:$A859,"="&amp;$A8,Concentrado!$B$2:$B859, "=Baja California Sur")</f>
        <v>7.6959999999999997</v>
      </c>
      <c r="AG8" s="9">
        <f>SUMIFS(Concentrado!AH$2:AH859,Concentrado!$A$2:$A859,"="&amp;$A8,Concentrado!$B$2:$B859, "=Baja California Sur")</f>
        <v>11.8953211736717</v>
      </c>
      <c r="AH8" s="9">
        <f>SUMIFS(Concentrado!AI$2:AI859,Concentrado!$A$2:$A859,"="&amp;$A8,Concentrado!$B$2:$B859, "=Baja California Sur")</f>
        <v>3.1820785336982098</v>
      </c>
      <c r="AI8" s="9">
        <f>SUMIFS(Concentrado!AJ$2:AJ859,Concentrado!$A$2:$A859,"="&amp;$A8,Concentrado!$B$2:$B859, "=Baja California Sur")</f>
        <v>7.6860799967206104</v>
      </c>
      <c r="AJ8" s="9">
        <f>SUMIFS(Concentrado!AK$2:AK859,Concentrado!$A$2:$A859,"="&amp;$A8,Concentrado!$B$2:$B859, "=Baja California Sur")</f>
        <v>11.928000000000001</v>
      </c>
      <c r="AK8" s="9">
        <f>SUMIFS(Concentrado!AL$2:AL859,Concentrado!$A$2:$A859,"="&amp;$A8,Concentrado!$B$2:$B859, "=Baja California Sur")</f>
        <v>1.6319999999999999</v>
      </c>
      <c r="AL8" s="9">
        <f>SUMIFS(Concentrado!AM$2:AM859,Concentrado!$A$2:$A859,"="&amp;$A8,Concentrado!$B$2:$B859, "=Baja California Sur")</f>
        <v>6.931</v>
      </c>
      <c r="AM8" s="9">
        <f>SUMIFS(Concentrado!AN$2:AN859,Concentrado!$A$2:$A859,"="&amp;$A8,Concentrado!$B$2:$B859, "=Baja California Sur")</f>
        <v>61.182000000000002</v>
      </c>
      <c r="AN8" s="9">
        <f>SUMIFS(Concentrado!AO$2:AO859,Concentrado!$A$2:$A859,"="&amp;$A8,Concentrado!$B$2:$B859, "=Baja California Sur")</f>
        <v>48.546999999999997</v>
      </c>
      <c r="AO8" s="9">
        <f>SUMIFS(Concentrado!AP$2:AP859,Concentrado!$A$2:$A859,"="&amp;$A8,Concentrado!$B$2:$B859, "=Baja California Sur")</f>
        <v>55.048999999999999</v>
      </c>
      <c r="AP8" s="9">
        <f>SUMIFS(Concentrado!AQ$2:AQ859,Concentrado!$A$2:$A859,"="&amp;$A8,Concentrado!$B$2:$B859, "=Baja California Sur")</f>
        <v>3.0779999999999998</v>
      </c>
      <c r="AQ8" s="9">
        <f>SUMIFS(Concentrado!AR$2:AR859,Concentrado!$A$2:$A859,"="&amp;$A8,Concentrado!$B$2:$B859, "=Baja California Sur")</f>
        <v>0.81599999999999995</v>
      </c>
      <c r="AR8" s="9">
        <f>SUMIFS(Concentrado!AS$2:AS859,Concentrado!$A$2:$A859,"="&amp;$A8,Concentrado!$B$2:$B859, "=Baja California Sur")</f>
        <v>1.98</v>
      </c>
      <c r="AS8" s="9">
        <f>SUMIFS(Concentrado!AT$2:AT859,Concentrado!$A$2:$A859,"="&amp;$A8,Concentrado!$B$2:$B859, "=Baja California Sur")</f>
        <v>10.388999999999999</v>
      </c>
      <c r="AT8" s="9">
        <f>SUMIFS(Concentrado!AU$2:AU859,Concentrado!$A$2:$A859,"="&amp;$A8,Concentrado!$B$2:$B859, "=Baja California Sur")</f>
        <v>2.8559999999999999</v>
      </c>
      <c r="AU8" s="9">
        <f>SUMIFS(Concentrado!AV$2:AV859,Concentrado!$A$2:$A859,"="&amp;$A8,Concentrado!$B$2:$B859, "=Baja California Sur")</f>
        <v>6.7329999999999997</v>
      </c>
      <c r="AV8" s="9">
        <f>SUMIFS(Concentrado!AW$2:AW859,Concentrado!$A$2:$A859,"="&amp;$A8,Concentrado!$B$2:$B859, "=Baja California Sur")</f>
        <v>449.82</v>
      </c>
      <c r="AW8" s="9">
        <f>SUMIFS(Concentrado!AX$2:AX859,Concentrado!$A$2:$A859,"="&amp;$A8,Concentrado!$B$2:$B859, "=Baja California Sur")</f>
        <v>302.70600000000002</v>
      </c>
      <c r="AX8" s="9">
        <f>SUMIFS(Concentrado!AY$2:AY859,Concentrado!$A$2:$A859,"="&amp;$A8,Concentrado!$B$2:$B859, "=Baja California Sur")</f>
        <v>378.41300000000001</v>
      </c>
      <c r="AY8" s="9">
        <f>SUMIFS(Concentrado!AZ$2:AZ859,Concentrado!$A$2:$A859,"="&amp;$A8,Concentrado!$B$2:$B859, "=Baja California Sur")</f>
        <v>4.4980000000000002</v>
      </c>
      <c r="AZ8" s="9">
        <f>SUMIFS(Concentrado!BA$2:BA859,Concentrado!$A$2:$A859,"="&amp;$A8,Concentrado!$B$2:$B859, "=Baja California Sur")</f>
        <v>3.0270000000000001</v>
      </c>
      <c r="BA8" s="9">
        <f>SUMIFS(Concentrado!BB$2:BB859,Concentrado!$A$2:$A859,"="&amp;$A8,Concentrado!$B$2:$B859, "=Baja California Sur")</f>
        <v>3.7839999999999998</v>
      </c>
      <c r="BB8" s="9">
        <f>SUMIFS(Concentrado!BC$2:BC859,Concentrado!$A$2:$A859,"="&amp;$A8,Concentrado!$B$2:$B859, "=Baja California Sur")</f>
        <v>19.812999999999999</v>
      </c>
      <c r="BC8" s="9">
        <f>SUMIFS(Concentrado!BD$2:BD859,Concentrado!$A$2:$A859,"="&amp;$A8,Concentrado!$B$2:$B859, "=Baja California Sur")</f>
        <v>3.6019999999999999</v>
      </c>
      <c r="BD8" s="9">
        <f>SUMIFS(Concentrado!BE$2:BE859,Concentrado!$A$2:$A859,"="&amp;$A8,Concentrado!$B$2:$B859, "=Baja California Sur")</f>
        <v>16.035</v>
      </c>
      <c r="BE8" s="9">
        <f>SUMIFS(Concentrado!BF$2:BF859,Concentrado!$A$2:$A859,"="&amp;$A8,Concentrado!$B$2:$B859, "=Baja California Sur")</f>
        <v>17.541</v>
      </c>
      <c r="BF8" s="9">
        <f>SUMIFS(Concentrado!BG$2:BG859,Concentrado!$A$2:$A859,"="&amp;$A8,Concentrado!$B$2:$B859, "=Baja California Sur")</f>
        <v>35.258000000000003</v>
      </c>
      <c r="BG8" s="9">
        <f>SUMIFS(Concentrado!BH$2:BH859,Concentrado!$A$2:$A859,"="&amp;$A8,Concentrado!$B$2:$B859, "=Baja California Sur")</f>
        <v>7.8448655795504623</v>
      </c>
    </row>
    <row r="9" spans="1:59" x14ac:dyDescent="0.25">
      <c r="A9" s="4">
        <v>2005</v>
      </c>
      <c r="B9" s="9">
        <f>SUMIFS(Concentrado!C$2:C859,Concentrado!$A$2:$A859,"="&amp;$A9,Concentrado!$B$2:$B859, "=Baja California Sur")</f>
        <v>19.317</v>
      </c>
      <c r="C9" s="9">
        <f>SUMIFS(Concentrado!D$2:D859,Concentrado!$A$2:$A859,"="&amp;$A9,Concentrado!$B$2:$B859, "=Baja California Sur")</f>
        <v>4.7190000000000003</v>
      </c>
      <c r="D9" s="9">
        <f>SUMIFS(Concentrado!E$2:E859,Concentrado!$A$2:$A859,"="&amp;$A9,Concentrado!$B$2:$B859, "=Baja California Sur")</f>
        <v>12.225</v>
      </c>
      <c r="E9" s="9">
        <f>SUMIFS(Concentrado!F$2:F859,Concentrado!$A$2:$A859,"="&amp;$A9,Concentrado!$B$2:$B859, "=Baja California Sur")</f>
        <v>11.885</v>
      </c>
      <c r="F9" s="9">
        <f>SUMIFS(Concentrado!G$2:G859,Concentrado!$A$2:$A859,"="&amp;$A9,Concentrado!$B$2:$B859, "=Baja California Sur")</f>
        <v>19.808</v>
      </c>
      <c r="G9" s="9">
        <f>SUMIFS(Concentrado!H$2:H859,Concentrado!$A$2:$A859,"="&amp;$A9,Concentrado!$B$2:$B859, "=Baja California Sur")</f>
        <v>6.6870000000000003</v>
      </c>
      <c r="H9" s="9">
        <f>SUMIFS(Concentrado!I$2:I859,Concentrado!$A$2:$A859,"="&amp;$A9,Concentrado!$B$2:$B859, "=Baja California Sur")</f>
        <v>2.359</v>
      </c>
      <c r="I9" s="9">
        <f>SUMIFS(Concentrado!J$2:J859,Concentrado!$A$2:$A859,"="&amp;$A9,Concentrado!$B$2:$B859, "=Baja California Sur")</f>
        <v>4.5839999999999996</v>
      </c>
      <c r="J9" s="9">
        <f>SUMIFS(Concentrado!K$2:K859,Concentrado!$A$2:$A859,"="&amp;$A9,Concentrado!$B$2:$B859, "=Baja California Sur")</f>
        <v>14.859</v>
      </c>
      <c r="K9" s="9">
        <f>SUMIFS(Concentrado!L$2:L859,Concentrado!$A$2:$A859,"="&amp;$A9,Concentrado!$B$2:$B859, "=Baja California Sur")</f>
        <v>2.7530000000000001</v>
      </c>
      <c r="L9" s="9">
        <f>SUMIFS(Concentrado!M$2:M859,Concentrado!$A$2:$A859,"="&amp;$A9,Concentrado!$B$2:$B859, "=Baja California Sur")</f>
        <v>8.9779999999999998</v>
      </c>
      <c r="M9" s="9">
        <f>SUMIFS(Concentrado!N$2:N859,Concentrado!$A$2:$A859,"="&amp;$A9,Concentrado!$B$2:$B859, "=Baja California Sur")</f>
        <v>55.219000000000001</v>
      </c>
      <c r="N9" s="9">
        <f>SUMIFS(Concentrado!O$2:O859,Concentrado!$A$2:$A859,"="&amp;$A9,Concentrado!$B$2:$B859, "=Baja California Sur")</f>
        <v>95.841999999999999</v>
      </c>
      <c r="O9" s="9">
        <f>SUMIFS(Concentrado!P$2:P859,Concentrado!$A$2:$A859,"="&amp;$A9,Concentrado!$B$2:$B859, "=Baja California Sur")</f>
        <v>27.919</v>
      </c>
      <c r="P9" s="9">
        <f>SUMIFS(Concentrado!Q$2:Q859,Concentrado!$A$2:$A859,"="&amp;$A9,Concentrado!$B$2:$B859, "=Baja California Sur")</f>
        <v>62.845999999999997</v>
      </c>
      <c r="Q9" s="9">
        <f>SUMIFS(Concentrado!R$2:R859,Concentrado!$A$2:$A859,"="&amp;$A9,Concentrado!$B$2:$B859, "=Baja California Sur")</f>
        <v>35.290999999999997</v>
      </c>
      <c r="R9" s="9">
        <f>SUMIFS(Concentrado!S$2:S859,Concentrado!$A$2:$A859,"="&amp;$A9,Concentrado!$B$2:$B859, "=Baja California Sur")</f>
        <v>40.502000000000002</v>
      </c>
      <c r="S9" s="9">
        <f>SUMIFS(Concentrado!T$2:T859,Concentrado!$A$2:$A859,"="&amp;$A9,Concentrado!$B$2:$B859, "=Baja California Sur")</f>
        <v>37.822000000000003</v>
      </c>
      <c r="T9" s="9">
        <f>SUMIFS(Concentrado!U$2:U859,Concentrado!$A$2:$A859,"="&amp;$A9,Concentrado!$B$2:$B859, "=Baja California Sur")</f>
        <v>4.8289999999999997</v>
      </c>
      <c r="U9" s="9">
        <f>SUMIFS(Concentrado!V$2:V859,Concentrado!$A$2:$A859,"="&amp;$A9,Concentrado!$B$2:$B859, "=Baja California Sur")</f>
        <v>4.3250000000000002</v>
      </c>
      <c r="V9" s="9">
        <f>SUMIFS(Concentrado!W$2:W859,Concentrado!$A$2:$A859,"="&amp;$A9,Concentrado!$B$2:$B859, "=Baja California Sur")</f>
        <v>4.5839999999999996</v>
      </c>
      <c r="W9" s="9">
        <f>SUMIFS(Concentrado!X$2:X859,Concentrado!$A$2:$A859,"="&amp;$A9,Concentrado!$B$2:$B859, "=Baja California Sur")</f>
        <v>11.144</v>
      </c>
      <c r="X9" s="9">
        <f>SUMIFS(Concentrado!Y$2:Y859,Concentrado!$A$2:$A859,"="&amp;$A9,Concentrado!$B$2:$B859, "=Baja California Sur")</f>
        <v>1.18</v>
      </c>
      <c r="Y9" s="9">
        <f>SUMIFS(Concentrado!Z$2:Z859,Concentrado!$A$2:$A859,"="&amp;$A9,Concentrado!$B$2:$B859, "=Baja California Sur")</f>
        <v>6.3040000000000003</v>
      </c>
      <c r="Z9" s="9">
        <f>SUMIFS(Concentrado!AA$2:AA859,Concentrado!$A$2:$A859,"="&amp;$A9,Concentrado!$B$2:$B859, "=Baja California Sur")</f>
        <v>66.495000000000005</v>
      </c>
      <c r="AA9" s="9">
        <f>SUMIFS(Concentrado!AB$2:AB859,Concentrado!$A$2:$A859,"="&amp;$A9,Concentrado!$B$2:$B859, "=Baja California Sur")</f>
        <v>37.749000000000002</v>
      </c>
      <c r="AB9" s="9">
        <f>SUMIFS(Concentrado!AC$2:AC859,Concentrado!$A$2:$A859,"="&amp;$A9,Concentrado!$B$2:$B859, "=Baja California Sur")</f>
        <v>52.530999999999999</v>
      </c>
      <c r="AC9" s="9">
        <f>SUMIFS(Concentrado!AD$2:AD859,Concentrado!$A$2:$A859,"="&amp;$A9,Concentrado!$B$2:$B859, "=Baja California Sur")</f>
        <v>316.87200000000001</v>
      </c>
      <c r="AD9" s="9">
        <f>SUMIFS(Concentrado!AE$2:AE859,Concentrado!$A$2:$A859,"="&amp;$A9,Concentrado!$B$2:$B859, "=Baja California Sur")</f>
        <v>233.965</v>
      </c>
      <c r="AE9" s="9">
        <f>SUMIFS(Concentrado!AF$2:AF859,Concentrado!$A$2:$A859,"="&amp;$A9,Concentrado!$B$2:$B859, "=Baja California Sur")</f>
        <v>276.59699999999998</v>
      </c>
      <c r="AF9" s="9">
        <f>SUMIFS(Concentrado!AG$2:AG859,Concentrado!$A$2:$A859,"="&amp;$A9,Concentrado!$B$2:$B859, "=Baja California Sur")</f>
        <v>10.029999999999999</v>
      </c>
      <c r="AG9" s="9">
        <f>SUMIFS(Concentrado!AH$2:AH859,Concentrado!$A$2:$A859,"="&amp;$A9,Concentrado!$B$2:$B859, "=Baja California Sur")</f>
        <v>15.40372192431</v>
      </c>
      <c r="AH9" s="9">
        <f>SUMIFS(Concentrado!AI$2:AI859,Concentrado!$A$2:$A859,"="&amp;$A9,Concentrado!$B$2:$B859, "=Baja California Sur")</f>
        <v>2.0588840848260199</v>
      </c>
      <c r="AI9" s="9">
        <f>SUMIFS(Concentrado!AJ$2:AJ859,Concentrado!$A$2:$A859,"="&amp;$A9,Concentrado!$B$2:$B859, "=Baja California Sur")</f>
        <v>8.9547338205371805</v>
      </c>
      <c r="AJ9" s="9">
        <f>SUMIFS(Concentrado!AK$2:AK859,Concentrado!$A$2:$A859,"="&amp;$A9,Concentrado!$B$2:$B859, "=Baja California Sur")</f>
        <v>13.372999999999999</v>
      </c>
      <c r="AK9" s="9">
        <f>SUMIFS(Concentrado!AL$2:AL859,Concentrado!$A$2:$A859,"="&amp;$A9,Concentrado!$B$2:$B859, "=Baja California Sur")</f>
        <v>1.18</v>
      </c>
      <c r="AL9" s="9">
        <f>SUMIFS(Concentrado!AM$2:AM859,Concentrado!$A$2:$A859,"="&amp;$A9,Concentrado!$B$2:$B859, "=Baja California Sur")</f>
        <v>7.45</v>
      </c>
      <c r="AM9" s="9">
        <f>SUMIFS(Concentrado!AN$2:AN859,Concentrado!$A$2:$A859,"="&amp;$A9,Concentrado!$B$2:$B859, "=Baja California Sur")</f>
        <v>60.551000000000002</v>
      </c>
      <c r="AN9" s="9">
        <f>SUMIFS(Concentrado!AO$2:AO859,Concentrado!$A$2:$A859,"="&amp;$A9,Concentrado!$B$2:$B859, "=Baja California Sur")</f>
        <v>51.119</v>
      </c>
      <c r="AO9" s="9">
        <f>SUMIFS(Concentrado!AP$2:AP859,Concentrado!$A$2:$A859,"="&amp;$A9,Concentrado!$B$2:$B859, "=Baja California Sur")</f>
        <v>55.969000000000001</v>
      </c>
      <c r="AP9" s="9">
        <f>SUMIFS(Concentrado!AQ$2:AQ859,Concentrado!$A$2:$A859,"="&amp;$A9,Concentrado!$B$2:$B859, "=Baja California Sur")</f>
        <v>4.8289999999999997</v>
      </c>
      <c r="AQ9" s="9">
        <f>SUMIFS(Concentrado!AR$2:AR859,Concentrado!$A$2:$A859,"="&amp;$A9,Concentrado!$B$2:$B859, "=Baja California Sur")</f>
        <v>1.573</v>
      </c>
      <c r="AR9" s="9">
        <f>SUMIFS(Concentrado!AS$2:AS859,Concentrado!$A$2:$A859,"="&amp;$A9,Concentrado!$B$2:$B859, "=Baja California Sur")</f>
        <v>3.2469999999999999</v>
      </c>
      <c r="AS9" s="9">
        <f>SUMIFS(Concentrado!AT$2:AT859,Concentrado!$A$2:$A859,"="&amp;$A9,Concentrado!$B$2:$B859, "=Baja California Sur")</f>
        <v>10.773</v>
      </c>
      <c r="AT9" s="9">
        <f>SUMIFS(Concentrado!AU$2:AU859,Concentrado!$A$2:$A859,"="&amp;$A9,Concentrado!$B$2:$B859, "=Baja California Sur")</f>
        <v>1.18</v>
      </c>
      <c r="AU9" s="9">
        <f>SUMIFS(Concentrado!AV$2:AV859,Concentrado!$A$2:$A859,"="&amp;$A9,Concentrado!$B$2:$B859, "=Baja California Sur")</f>
        <v>6.1130000000000004</v>
      </c>
      <c r="AV9" s="9">
        <f>SUMIFS(Concentrado!AW$2:AW859,Concentrado!$A$2:$A859,"="&amp;$A9,Concentrado!$B$2:$B859, "=Baja California Sur")</f>
        <v>478.83699999999999</v>
      </c>
      <c r="AW9" s="9">
        <f>SUMIFS(Concentrado!AX$2:AX859,Concentrado!$A$2:$A859,"="&amp;$A9,Concentrado!$B$2:$B859, "=Baja California Sur")</f>
        <v>315.755</v>
      </c>
      <c r="AX9" s="9">
        <f>SUMIFS(Concentrado!AY$2:AY859,Concentrado!$A$2:$A859,"="&amp;$A9,Concentrado!$B$2:$B859, "=Baja California Sur")</f>
        <v>399.61399999999998</v>
      </c>
      <c r="AY9" s="9">
        <f>SUMIFS(Concentrado!AZ$2:AZ859,Concentrado!$A$2:$A859,"="&amp;$A9,Concentrado!$B$2:$B859, "=Baja California Sur")</f>
        <v>4.7880000000000003</v>
      </c>
      <c r="AZ9" s="9">
        <f>SUMIFS(Concentrado!BA$2:BA859,Concentrado!$A$2:$A859,"="&amp;$A9,Concentrado!$B$2:$B859, "=Baja California Sur")</f>
        <v>3.1579999999999999</v>
      </c>
      <c r="BA9" s="9">
        <f>SUMIFS(Concentrado!BB$2:BB859,Concentrado!$A$2:$A859,"="&amp;$A9,Concentrado!$B$2:$B859, "=Baja California Sur")</f>
        <v>3.996</v>
      </c>
      <c r="BB9" s="9">
        <f>SUMIFS(Concentrado!BC$2:BC859,Concentrado!$A$2:$A859,"="&amp;$A9,Concentrado!$B$2:$B859, "=Baja California Sur")</f>
        <v>12.335000000000001</v>
      </c>
      <c r="BC9" s="9">
        <f>SUMIFS(Concentrado!BD$2:BD859,Concentrado!$A$2:$A859,"="&amp;$A9,Concentrado!$B$2:$B859, "=Baja California Sur")</f>
        <v>10.573</v>
      </c>
      <c r="BD9" s="9">
        <f>SUMIFS(Concentrado!BE$2:BE859,Concentrado!$A$2:$A859,"="&amp;$A9,Concentrado!$B$2:$B859, "=Baja California Sur")</f>
        <v>15.651</v>
      </c>
      <c r="BE9" s="9">
        <f>SUMIFS(Concentrado!BF$2:BF859,Concentrado!$A$2:$A859,"="&amp;$A9,Concentrado!$B$2:$B859, "=Baja California Sur")</f>
        <v>17.033999999999999</v>
      </c>
      <c r="BF9" s="9">
        <f>SUMIFS(Concentrado!BG$2:BG859,Concentrado!$A$2:$A859,"="&amp;$A9,Concentrado!$B$2:$B859, "=Baja California Sur")</f>
        <v>25.809000000000001</v>
      </c>
      <c r="BG9" s="9">
        <f>SUMIFS(Concentrado!BH$2:BH859,Concentrado!$A$2:$A859,"="&amp;$A9,Concentrado!$B$2:$B859, "=Baja California Sur")</f>
        <v>8.8609772883688915</v>
      </c>
    </row>
    <row r="10" spans="1:59" x14ac:dyDescent="0.25">
      <c r="A10" s="4">
        <v>2006</v>
      </c>
      <c r="B10" s="9">
        <f>SUMIFS(Concentrado!C$2:C859,Concentrado!$A$2:$A859,"="&amp;$A10,Concentrado!$B$2:$B859, "=Baja California Sur")</f>
        <v>13.215999999999999</v>
      </c>
      <c r="C10" s="9">
        <f>SUMIFS(Concentrado!D$2:D859,Concentrado!$A$2:$A859,"="&amp;$A10,Concentrado!$B$2:$B859, "=Baja California Sur")</f>
        <v>4.1459999999999999</v>
      </c>
      <c r="D10" s="9">
        <f>SUMIFS(Concentrado!E$2:E859,Concentrado!$A$2:$A859,"="&amp;$A10,Concentrado!$B$2:$B859, "=Baja California Sur")</f>
        <v>8.8019999999999996</v>
      </c>
      <c r="E10" s="9">
        <f>SUMIFS(Concentrado!F$2:F859,Concentrado!$A$2:$A859,"="&amp;$A10,Concentrado!$B$2:$B859, "=Baja California Sur")</f>
        <v>15.798999999999999</v>
      </c>
      <c r="F10" s="9">
        <f>SUMIFS(Concentrado!G$2:G859,Concentrado!$A$2:$A859,"="&amp;$A10,Concentrado!$B$2:$B859, "=Baja California Sur")</f>
        <v>24.074999999999999</v>
      </c>
      <c r="G10" s="9">
        <f>SUMIFS(Concentrado!H$2:H859,Concentrado!$A$2:$A859,"="&amp;$A10,Concentrado!$B$2:$B859, "=Baja California Sur")</f>
        <v>5.7149999999999999</v>
      </c>
      <c r="H10" s="9">
        <f>SUMIFS(Concentrado!I$2:I859,Concentrado!$A$2:$A859,"="&amp;$A10,Concentrado!$B$2:$B859, "=Baja California Sur")</f>
        <v>4.1459999999999999</v>
      </c>
      <c r="I10" s="9">
        <f>SUMIFS(Concentrado!J$2:J859,Concentrado!$A$2:$A859,"="&amp;$A10,Concentrado!$B$2:$B859, "=Baja California Sur")</f>
        <v>4.9509999999999996</v>
      </c>
      <c r="J10" s="9">
        <f>SUMIFS(Concentrado!K$2:K859,Concentrado!$A$2:$A859,"="&amp;$A10,Concentrado!$B$2:$B859, "=Baja California Sur")</f>
        <v>15.002000000000001</v>
      </c>
      <c r="K10" s="9">
        <f>SUMIFS(Concentrado!L$2:L859,Concentrado!$A$2:$A859,"="&amp;$A10,Concentrado!$B$2:$B859, "=Baja California Sur")</f>
        <v>6.7839999999999998</v>
      </c>
      <c r="L10" s="9">
        <f>SUMIFS(Concentrado!M$2:M859,Concentrado!$A$2:$A859,"="&amp;$A10,Concentrado!$B$2:$B859, "=Baja California Sur")</f>
        <v>11.003</v>
      </c>
      <c r="M10" s="9">
        <f>SUMIFS(Concentrado!N$2:N859,Concentrado!$A$2:$A859,"="&amp;$A10,Concentrado!$B$2:$B859, "=Baja California Sur")</f>
        <v>49.953000000000003</v>
      </c>
      <c r="N10" s="9">
        <f>SUMIFS(Concentrado!O$2:O859,Concentrado!$A$2:$A859,"="&amp;$A10,Concentrado!$B$2:$B859, "=Baja California Sur")</f>
        <v>84.299000000000007</v>
      </c>
      <c r="O10" s="9">
        <f>SUMIFS(Concentrado!P$2:P859,Concentrado!$A$2:$A859,"="&amp;$A10,Concentrado!$B$2:$B859, "=Baja California Sur")</f>
        <v>23.742999999999999</v>
      </c>
      <c r="P10" s="9">
        <f>SUMIFS(Concentrado!Q$2:Q859,Concentrado!$A$2:$A859,"="&amp;$A10,Concentrado!$B$2:$B859, "=Baja California Sur")</f>
        <v>54.832000000000001</v>
      </c>
      <c r="Q10" s="9">
        <f>SUMIFS(Concentrado!R$2:R859,Concentrado!$A$2:$A859,"="&amp;$A10,Concentrado!$B$2:$B859, "=Baja California Sur")</f>
        <v>45.006999999999998</v>
      </c>
      <c r="R10" s="9">
        <f>SUMIFS(Concentrado!S$2:S859,Concentrado!$A$2:$A859,"="&amp;$A10,Concentrado!$B$2:$B859, "=Baja California Sur")</f>
        <v>45.223999999999997</v>
      </c>
      <c r="S10" s="9">
        <f>SUMIFS(Concentrado!T$2:T859,Concentrado!$A$2:$A859,"="&amp;$A10,Concentrado!$B$2:$B859, "=Baja California Sur")</f>
        <v>45.113</v>
      </c>
      <c r="T10" s="9">
        <f>SUMIFS(Concentrado!U$2:U859,Concentrado!$A$2:$A859,"="&amp;$A10,Concentrado!$B$2:$B859, "=Baja California Sur")</f>
        <v>10.359</v>
      </c>
      <c r="U10" s="9">
        <f>SUMIFS(Concentrado!V$2:V859,Concentrado!$A$2:$A859,"="&amp;$A10,Concentrado!$B$2:$B859, "=Baja California Sur")</f>
        <v>15.829000000000001</v>
      </c>
      <c r="V10" s="9">
        <f>SUMIFS(Concentrado!W$2:W859,Concentrado!$A$2:$A859,"="&amp;$A10,Concentrado!$B$2:$B859, "=Baja California Sur")</f>
        <v>13.02</v>
      </c>
      <c r="W10" s="9">
        <f>SUMIFS(Concentrado!X$2:X859,Concentrado!$A$2:$A859,"="&amp;$A10,Concentrado!$B$2:$B859, "=Baja California Sur")</f>
        <v>7.8579999999999997</v>
      </c>
      <c r="X10" s="9">
        <f>SUMIFS(Concentrado!Y$2:Y859,Concentrado!$A$2:$A859,"="&amp;$A10,Concentrado!$B$2:$B859, "=Baja California Sur")</f>
        <v>1.5069999999999999</v>
      </c>
      <c r="Y10" s="9">
        <f>SUMIFS(Concentrado!Z$2:Z859,Concentrado!$A$2:$A859,"="&amp;$A10,Concentrado!$B$2:$B859, "=Baja California Sur")</f>
        <v>4.7679999999999998</v>
      </c>
      <c r="Z10" s="9">
        <f>SUMIFS(Concentrado!AA$2:AA859,Concentrado!$A$2:$A859,"="&amp;$A10,Concentrado!$B$2:$B859, "=Baja California Sur")</f>
        <v>66.081999999999994</v>
      </c>
      <c r="AA10" s="9">
        <f>SUMIFS(Concentrado!AB$2:AB859,Concentrado!$A$2:$A859,"="&amp;$A10,Concentrado!$B$2:$B859, "=Baja California Sur")</f>
        <v>35.048999999999999</v>
      </c>
      <c r="AB10" s="9">
        <f>SUMIFS(Concentrado!AC$2:AC859,Concentrado!$A$2:$A859,"="&amp;$A10,Concentrado!$B$2:$B859, "=Baja California Sur")</f>
        <v>50.981000000000002</v>
      </c>
      <c r="AC10" s="9">
        <f>SUMIFS(Concentrado!AD$2:AD859,Concentrado!$A$2:$A859,"="&amp;$A10,Concentrado!$B$2:$B859, "=Baja California Sur")</f>
        <v>325.76499999999999</v>
      </c>
      <c r="AD10" s="9">
        <f>SUMIFS(Concentrado!AE$2:AE859,Concentrado!$A$2:$A859,"="&amp;$A10,Concentrado!$B$2:$B859, "=Baja California Sur")</f>
        <v>247.98</v>
      </c>
      <c r="AE10" s="9">
        <f>SUMIFS(Concentrado!AF$2:AF859,Concentrado!$A$2:$A859,"="&amp;$A10,Concentrado!$B$2:$B859, "=Baja California Sur")</f>
        <v>287.91500000000002</v>
      </c>
      <c r="AF10" s="9">
        <f>SUMIFS(Concentrado!AG$2:AG859,Concentrado!$A$2:$A859,"="&amp;$A10,Concentrado!$B$2:$B859, "=Baja California Sur")</f>
        <v>9.2870000000000008</v>
      </c>
      <c r="AG10" s="9">
        <f>SUMIFS(Concentrado!AH$2:AH859,Concentrado!$A$2:$A859,"="&amp;$A10,Concentrado!$B$2:$B859, "=Baja California Sur")</f>
        <v>11.1777637020753</v>
      </c>
      <c r="AH10" s="9">
        <f>SUMIFS(Concentrado!AI$2:AI859,Concentrado!$A$2:$A859,"="&amp;$A10,Concentrado!$B$2:$B859, "=Baja California Sur")</f>
        <v>1.98495404831378</v>
      </c>
      <c r="AI10" s="9">
        <f>SUMIFS(Concentrado!AJ$2:AJ859,Concentrado!$A$2:$A859,"="&amp;$A10,Concentrado!$B$2:$B859, "=Baja California Sur")</f>
        <v>6.7270822722161903</v>
      </c>
      <c r="AJ10" s="9">
        <f>SUMIFS(Concentrado!AK$2:AK859,Concentrado!$A$2:$A859,"="&amp;$A10,Concentrado!$B$2:$B859, "=Baja California Sur")</f>
        <v>15.36</v>
      </c>
      <c r="AK10" s="9">
        <f>SUMIFS(Concentrado!AL$2:AL859,Concentrado!$A$2:$A859,"="&amp;$A10,Concentrado!$B$2:$B859, "=Baja California Sur")</f>
        <v>1.5069999999999999</v>
      </c>
      <c r="AL10" s="9">
        <f>SUMIFS(Concentrado!AM$2:AM859,Concentrado!$A$2:$A859,"="&amp;$A10,Concentrado!$B$2:$B859, "=Baja California Sur")</f>
        <v>8.6189999999999998</v>
      </c>
      <c r="AM10" s="9">
        <f>SUMIFS(Concentrado!AN$2:AN859,Concentrado!$A$2:$A859,"="&amp;$A10,Concentrado!$B$2:$B859, "=Baja California Sur")</f>
        <v>58.222999999999999</v>
      </c>
      <c r="AN10" s="9">
        <f>SUMIFS(Concentrado!AO$2:AO859,Concentrado!$A$2:$A859,"="&amp;$A10,Concentrado!$B$2:$B859, "=Baja California Sur")</f>
        <v>47.485999999999997</v>
      </c>
      <c r="AO10" s="9">
        <f>SUMIFS(Concentrado!AP$2:AP859,Concentrado!$A$2:$A859,"="&amp;$A10,Concentrado!$B$2:$B859, "=Baja California Sur")</f>
        <v>52.997999999999998</v>
      </c>
      <c r="AP10" s="9">
        <f>SUMIFS(Concentrado!AQ$2:AQ859,Concentrado!$A$2:$A859,"="&amp;$A10,Concentrado!$B$2:$B859, "=Baja California Sur")</f>
        <v>3.5720000000000001</v>
      </c>
      <c r="AQ10" s="9">
        <f>SUMIFS(Concentrado!AR$2:AR859,Concentrado!$A$2:$A859,"="&amp;$A10,Concentrado!$B$2:$B859, "=Baja California Sur")</f>
        <v>1.131</v>
      </c>
      <c r="AR10" s="9">
        <f>SUMIFS(Concentrado!AS$2:AS859,Concentrado!$A$2:$A859,"="&amp;$A10,Concentrado!$B$2:$B859, "=Baja California Sur")</f>
        <v>2.3839999999999999</v>
      </c>
      <c r="AS10" s="9">
        <f>SUMIFS(Concentrado!AT$2:AT859,Concentrado!$A$2:$A859,"="&amp;$A10,Concentrado!$B$2:$B859, "=Baja California Sur")</f>
        <v>11.788</v>
      </c>
      <c r="AT10" s="9">
        <f>SUMIFS(Concentrado!AU$2:AU859,Concentrado!$A$2:$A859,"="&amp;$A10,Concentrado!$B$2:$B859, "=Baja California Sur")</f>
        <v>4.5220000000000002</v>
      </c>
      <c r="AU10" s="9">
        <f>SUMIFS(Concentrado!AV$2:AV859,Concentrado!$A$2:$A859,"="&amp;$A10,Concentrado!$B$2:$B859, "=Baja California Sur")</f>
        <v>8.2520000000000007</v>
      </c>
      <c r="AV10" s="9">
        <f>SUMIFS(Concentrado!AW$2:AW859,Concentrado!$A$2:$A859,"="&amp;$A10,Concentrado!$B$2:$B859, "=Baja California Sur")</f>
        <v>470.43099999999998</v>
      </c>
      <c r="AW10" s="9">
        <f>SUMIFS(Concentrado!AX$2:AX859,Concentrado!$A$2:$A859,"="&amp;$A10,Concentrado!$B$2:$B859, "=Baja California Sur")</f>
        <v>321.846</v>
      </c>
      <c r="AX10" s="9">
        <f>SUMIFS(Concentrado!AY$2:AY859,Concentrado!$A$2:$A859,"="&amp;$A10,Concentrado!$B$2:$B859, "=Baja California Sur")</f>
        <v>398.12900000000002</v>
      </c>
      <c r="AY10" s="9">
        <f>SUMIFS(Concentrado!AZ$2:AZ859,Concentrado!$A$2:$A859,"="&amp;$A10,Concentrado!$B$2:$B859, "=Baja California Sur")</f>
        <v>4.7039999999999997</v>
      </c>
      <c r="AZ10" s="9">
        <f>SUMIFS(Concentrado!BA$2:BA859,Concentrado!$A$2:$A859,"="&amp;$A10,Concentrado!$B$2:$B859, "=Baja California Sur")</f>
        <v>3.218</v>
      </c>
      <c r="BA10" s="9">
        <f>SUMIFS(Concentrado!BB$2:BB859,Concentrado!$A$2:$A859,"="&amp;$A10,Concentrado!$B$2:$B859, "=Baja California Sur")</f>
        <v>3.9809999999999999</v>
      </c>
      <c r="BB10" s="9">
        <f>SUMIFS(Concentrado!BC$2:BC859,Concentrado!$A$2:$A859,"="&amp;$A10,Concentrado!$B$2:$B859, "=Baja California Sur")</f>
        <v>29.259</v>
      </c>
      <c r="BC10" s="9">
        <f>SUMIFS(Concentrado!BD$2:BD859,Concentrado!$A$2:$A859,"="&amp;$A10,Concentrado!$B$2:$B859, "=Baja California Sur")</f>
        <v>10.327</v>
      </c>
      <c r="BD10" s="9">
        <f>SUMIFS(Concentrado!BE$2:BE859,Concentrado!$A$2:$A859,"="&amp;$A10,Concentrado!$B$2:$B859, "=Baja California Sur")</f>
        <v>15.208</v>
      </c>
      <c r="BE10" s="9">
        <f>SUMIFS(Concentrado!BF$2:BF859,Concentrado!$A$2:$A859,"="&amp;$A10,Concentrado!$B$2:$B859, "=Baja California Sur")</f>
        <v>16.635000000000002</v>
      </c>
      <c r="BF10" s="9">
        <f>SUMIFS(Concentrado!BG$2:BG859,Concentrado!$A$2:$A859,"="&amp;$A10,Concentrado!$B$2:$B859, "=Baja California Sur")</f>
        <v>33.436</v>
      </c>
      <c r="BG10" s="9">
        <f>SUMIFS(Concentrado!BH$2:BH859,Concentrado!$A$2:$A859,"="&amp;$A10,Concentrado!$B$2:$B859, "=Baja California Sur")</f>
        <v>7.6067875950848443</v>
      </c>
    </row>
    <row r="11" spans="1:59" x14ac:dyDescent="0.25">
      <c r="A11" s="4">
        <v>2007</v>
      </c>
      <c r="B11" s="9">
        <f>SUMIFS(Concentrado!C$2:C859,Concentrado!$A$2:$A859,"="&amp;$A11,Concentrado!$B$2:$B859, "=Baja California Sur")</f>
        <v>16.091000000000001</v>
      </c>
      <c r="C11" s="9">
        <f>SUMIFS(Concentrado!D$2:D859,Concentrado!$A$2:$A859,"="&amp;$A11,Concentrado!$B$2:$B859, "=Baja California Sur")</f>
        <v>3.2370000000000001</v>
      </c>
      <c r="D11" s="9">
        <f>SUMIFS(Concentrado!E$2:E859,Concentrado!$A$2:$A859,"="&amp;$A11,Concentrado!$B$2:$B859, "=Baja California Sur")</f>
        <v>9.8230000000000004</v>
      </c>
      <c r="E11" s="9">
        <f>SUMIFS(Concentrado!F$2:F859,Concentrado!$A$2:$A859,"="&amp;$A11,Concentrado!$B$2:$B859, "=Baja California Sur")</f>
        <v>12.090999999999999</v>
      </c>
      <c r="F11" s="9">
        <f>SUMIFS(Concentrado!G$2:G859,Concentrado!$A$2:$A859,"="&amp;$A11,Concentrado!$B$2:$B859, "=Baja California Sur")</f>
        <v>24.183</v>
      </c>
      <c r="G11" s="9">
        <f>SUMIFS(Concentrado!H$2:H859,Concentrado!$A$2:$A859,"="&amp;$A11,Concentrado!$B$2:$B859, "=Baja California Sur")</f>
        <v>4.1079999999999997</v>
      </c>
      <c r="H11" s="9">
        <f>SUMIFS(Concentrado!I$2:I859,Concentrado!$A$2:$A859,"="&amp;$A11,Concentrado!$B$2:$B859, "=Baja California Sur")</f>
        <v>3.956</v>
      </c>
      <c r="I11" s="9">
        <f>SUMIFS(Concentrado!J$2:J859,Concentrado!$A$2:$A859,"="&amp;$A11,Concentrado!$B$2:$B859, "=Baja California Sur")</f>
        <v>4.0339999999999998</v>
      </c>
      <c r="J11" s="9">
        <f>SUMIFS(Concentrado!K$2:K859,Concentrado!$A$2:$A859,"="&amp;$A11,Concentrado!$B$2:$B859, "=Baja California Sur")</f>
        <v>14.037000000000001</v>
      </c>
      <c r="K11" s="9">
        <f>SUMIFS(Concentrado!L$2:L859,Concentrado!$A$2:$A859,"="&amp;$A11,Concentrado!$B$2:$B859, "=Baja California Sur")</f>
        <v>4.6760000000000002</v>
      </c>
      <c r="L11" s="9">
        <f>SUMIFS(Concentrado!M$2:M859,Concentrado!$A$2:$A859,"="&amp;$A11,Concentrado!$B$2:$B859, "=Baja California Sur")</f>
        <v>9.4719999999999995</v>
      </c>
      <c r="M11" s="9">
        <f>SUMIFS(Concentrado!N$2:N859,Concentrado!$A$2:$A859,"="&amp;$A11,Concentrado!$B$2:$B859, "=Baja California Sur")</f>
        <v>31.876000000000001</v>
      </c>
      <c r="N11" s="9">
        <f>SUMIFS(Concentrado!O$2:O859,Concentrado!$A$2:$A859,"="&amp;$A11,Concentrado!$B$2:$B859, "=Baja California Sur")</f>
        <v>105.107</v>
      </c>
      <c r="O11" s="9">
        <f>SUMIFS(Concentrado!P$2:P859,Concentrado!$A$2:$A859,"="&amp;$A11,Concentrado!$B$2:$B859, "=Baja California Sur")</f>
        <v>29.132999999999999</v>
      </c>
      <c r="P11" s="9">
        <f>SUMIFS(Concentrado!Q$2:Q859,Concentrado!$A$2:$A859,"="&amp;$A11,Concentrado!$B$2:$B859, "=Baja California Sur")</f>
        <v>68.231999999999999</v>
      </c>
      <c r="Q11" s="9">
        <f>SUMIFS(Concentrado!R$2:R859,Concentrado!$A$2:$A859,"="&amp;$A11,Concentrado!$B$2:$B859, "=Baja California Sur")</f>
        <v>43.481000000000002</v>
      </c>
      <c r="R11" s="9">
        <f>SUMIFS(Concentrado!S$2:S859,Concentrado!$A$2:$A859,"="&amp;$A11,Concentrado!$B$2:$B859, "=Baja California Sur")</f>
        <v>41.722000000000001</v>
      </c>
      <c r="S11" s="9">
        <f>SUMIFS(Concentrado!T$2:T859,Concentrado!$A$2:$A859,"="&amp;$A11,Concentrado!$B$2:$B859, "=Baja California Sur")</f>
        <v>42.622999999999998</v>
      </c>
      <c r="T11" s="9">
        <f>SUMIFS(Concentrado!U$2:U859,Concentrado!$A$2:$A859,"="&amp;$A11,Concentrado!$B$2:$B859, "=Baja California Sur")</f>
        <v>11.641</v>
      </c>
      <c r="U11" s="9">
        <f>SUMIFS(Concentrado!V$2:V859,Concentrado!$A$2:$A859,"="&amp;$A11,Concentrado!$B$2:$B859, "=Baja California Sur")</f>
        <v>11.869</v>
      </c>
      <c r="V11" s="9">
        <f>SUMIFS(Concentrado!W$2:W859,Concentrado!$A$2:$A859,"="&amp;$A11,Concentrado!$B$2:$B859, "=Baja California Sur")</f>
        <v>11.752000000000001</v>
      </c>
      <c r="W11" s="9">
        <f>SUMIFS(Concentrado!X$2:X859,Concentrado!$A$2:$A859,"="&amp;$A11,Concentrado!$B$2:$B859, "=Baja California Sur")</f>
        <v>9.2439999999999998</v>
      </c>
      <c r="X11" s="9">
        <f>SUMIFS(Concentrado!Y$2:Y859,Concentrado!$A$2:$A859,"="&amp;$A11,Concentrado!$B$2:$B859, "=Baja California Sur")</f>
        <v>2.8769999999999998</v>
      </c>
      <c r="Y11" s="9">
        <f>SUMIFS(Concentrado!Z$2:Z859,Concentrado!$A$2:$A859,"="&amp;$A11,Concentrado!$B$2:$B859, "=Baja California Sur")</f>
        <v>6.1390000000000002</v>
      </c>
      <c r="Z11" s="9">
        <f>SUMIFS(Concentrado!AA$2:AA859,Concentrado!$A$2:$A859,"="&amp;$A11,Concentrado!$B$2:$B859, "=Baja California Sur")</f>
        <v>68.131</v>
      </c>
      <c r="AA11" s="9">
        <f>SUMIFS(Concentrado!AB$2:AB859,Concentrado!$A$2:$A859,"="&amp;$A11,Concentrado!$B$2:$B859, "=Baja California Sur")</f>
        <v>46.756999999999998</v>
      </c>
      <c r="AB11" s="9">
        <f>SUMIFS(Concentrado!AC$2:AC859,Concentrado!$A$2:$A859,"="&amp;$A11,Concentrado!$B$2:$B859, "=Baja California Sur")</f>
        <v>57.707999999999998</v>
      </c>
      <c r="AC11" s="9">
        <f>SUMIFS(Concentrado!AD$2:AD859,Concentrado!$A$2:$A859,"="&amp;$A11,Concentrado!$B$2:$B859, "=Baja California Sur")</f>
        <v>317.37599999999998</v>
      </c>
      <c r="AD11" s="9">
        <f>SUMIFS(Concentrado!AE$2:AE859,Concentrado!$A$2:$A859,"="&amp;$A11,Concentrado!$B$2:$B859, "=Baja California Sur")</f>
        <v>262.91800000000001</v>
      </c>
      <c r="AE11" s="9">
        <f>SUMIFS(Concentrado!AF$2:AF859,Concentrado!$A$2:$A859,"="&amp;$A11,Concentrado!$B$2:$B859, "=Baja California Sur")</f>
        <v>290.81799999999998</v>
      </c>
      <c r="AF11" s="9">
        <f>SUMIFS(Concentrado!AG$2:AG859,Concentrado!$A$2:$A859,"="&amp;$A11,Concentrado!$B$2:$B859, "=Baja California Sur")</f>
        <v>5.82</v>
      </c>
      <c r="AG11" s="9">
        <f>SUMIFS(Concentrado!AH$2:AH859,Concentrado!$A$2:$A859,"="&amp;$A11,Concentrado!$B$2:$B859, "=Baja California Sur")</f>
        <v>11.657206395322801</v>
      </c>
      <c r="AH11" s="9">
        <f>SUMIFS(Concentrado!AI$2:AI859,Concentrado!$A$2:$A859,"="&amp;$A11,Concentrado!$B$2:$B859, "=Baja California Sur")</f>
        <v>3.80818187876653</v>
      </c>
      <c r="AI11" s="9">
        <f>SUMIFS(Concentrado!AJ$2:AJ859,Concentrado!$A$2:$A859,"="&amp;$A11,Concentrado!$B$2:$B859, "=Baja California Sur")</f>
        <v>7.8501634681098604</v>
      </c>
      <c r="AJ11" s="9">
        <f>SUMIFS(Concentrado!AK$2:AK859,Concentrado!$A$2:$A859,"="&amp;$A11,Concentrado!$B$2:$B859, "=Baja California Sur")</f>
        <v>14.379</v>
      </c>
      <c r="AK11" s="9">
        <f>SUMIFS(Concentrado!AL$2:AL859,Concentrado!$A$2:$A859,"="&amp;$A11,Concentrado!$B$2:$B859, "=Baja California Sur")</f>
        <v>2.8769999999999998</v>
      </c>
      <c r="AL11" s="9">
        <f>SUMIFS(Concentrado!AM$2:AM859,Concentrado!$A$2:$A859,"="&amp;$A11,Concentrado!$B$2:$B859, "=Baja California Sur")</f>
        <v>8.77</v>
      </c>
      <c r="AM11" s="9">
        <f>SUMIFS(Concentrado!AN$2:AN859,Concentrado!$A$2:$A859,"="&amp;$A11,Concentrado!$B$2:$B859, "=Baja California Sur")</f>
        <v>55.463999999999999</v>
      </c>
      <c r="AN11" s="9">
        <f>SUMIFS(Concentrado!AO$2:AO859,Concentrado!$A$2:$A859,"="&amp;$A11,Concentrado!$B$2:$B859, "=Baja California Sur")</f>
        <v>41.362000000000002</v>
      </c>
      <c r="AO11" s="9">
        <f>SUMIFS(Concentrado!AP$2:AP859,Concentrado!$A$2:$A859,"="&amp;$A11,Concentrado!$B$2:$B859, "=Baja California Sur")</f>
        <v>48.587000000000003</v>
      </c>
      <c r="AP11" s="9">
        <f>SUMIFS(Concentrado!AQ$2:AQ859,Concentrado!$A$2:$A859,"="&amp;$A11,Concentrado!$B$2:$B859, "=Baja California Sur")</f>
        <v>4.1079999999999997</v>
      </c>
      <c r="AQ11" s="9">
        <f>SUMIFS(Concentrado!AR$2:AR859,Concentrado!$A$2:$A859,"="&amp;$A11,Concentrado!$B$2:$B859, "=Baja California Sur")</f>
        <v>1.798</v>
      </c>
      <c r="AR11" s="9">
        <f>SUMIFS(Concentrado!AS$2:AS859,Concentrado!$A$2:$A859,"="&amp;$A11,Concentrado!$B$2:$B859, "=Baja California Sur")</f>
        <v>2.9820000000000002</v>
      </c>
      <c r="AS11" s="9">
        <f>SUMIFS(Concentrado!AT$2:AT859,Concentrado!$A$2:$A859,"="&amp;$A11,Concentrado!$B$2:$B859, "=Baja California Sur")</f>
        <v>6.5049999999999999</v>
      </c>
      <c r="AT11" s="9">
        <f>SUMIFS(Concentrado!AU$2:AU859,Concentrado!$A$2:$A859,"="&amp;$A11,Concentrado!$B$2:$B859, "=Baja California Sur")</f>
        <v>1.4390000000000001</v>
      </c>
      <c r="AU11" s="9">
        <f>SUMIFS(Concentrado!AV$2:AV859,Concentrado!$A$2:$A859,"="&amp;$A11,Concentrado!$B$2:$B859, "=Baja California Sur")</f>
        <v>4.0339999999999998</v>
      </c>
      <c r="AV11" s="9">
        <f>SUMIFS(Concentrado!AW$2:AW859,Concentrado!$A$2:$A859,"="&amp;$A11,Concentrado!$B$2:$B859, "=Baja California Sur")</f>
        <v>484.10899999999998</v>
      </c>
      <c r="AW11" s="9">
        <f>SUMIFS(Concentrado!AX$2:AX859,Concentrado!$A$2:$A859,"="&amp;$A11,Concentrado!$B$2:$B859, "=Baja California Sur")</f>
        <v>337.37</v>
      </c>
      <c r="AX11" s="9">
        <f>SUMIFS(Concentrado!AY$2:AY859,Concentrado!$A$2:$A859,"="&amp;$A11,Concentrado!$B$2:$B859, "=Baja California Sur")</f>
        <v>412.72300000000001</v>
      </c>
      <c r="AY11" s="9">
        <f>SUMIFS(Concentrado!AZ$2:AZ859,Concentrado!$A$2:$A859,"="&amp;$A11,Concentrado!$B$2:$B859, "=Baja California Sur")</f>
        <v>4.8410000000000002</v>
      </c>
      <c r="AZ11" s="9">
        <f>SUMIFS(Concentrado!BA$2:BA859,Concentrado!$A$2:$A859,"="&amp;$A11,Concentrado!$B$2:$B859, "=Baja California Sur")</f>
        <v>3.3740000000000001</v>
      </c>
      <c r="BA11" s="9">
        <f>SUMIFS(Concentrado!BB$2:BB859,Concentrado!$A$2:$A859,"="&amp;$A11,Concentrado!$B$2:$B859, "=Baja California Sur")</f>
        <v>4.1269999999999998</v>
      </c>
      <c r="BB11" s="9">
        <f>SUMIFS(Concentrado!BC$2:BC859,Concentrado!$A$2:$A859,"="&amp;$A11,Concentrado!$B$2:$B859, "=Baja California Sur")</f>
        <v>16.759</v>
      </c>
      <c r="BC11" s="9">
        <f>SUMIFS(Concentrado!BD$2:BD859,Concentrado!$A$2:$A859,"="&amp;$A11,Concentrado!$B$2:$B859, "=Baja California Sur")</f>
        <v>1.6759999999999999</v>
      </c>
      <c r="BD11" s="9">
        <f>SUMIFS(Concentrado!BE$2:BE859,Concentrado!$A$2:$A859,"="&amp;$A11,Concentrado!$B$2:$B859, "=Baja California Sur")</f>
        <v>14.975</v>
      </c>
      <c r="BE11" s="9">
        <f>SUMIFS(Concentrado!BF$2:BF859,Concentrado!$A$2:$A859,"="&amp;$A11,Concentrado!$B$2:$B859, "=Baja California Sur")</f>
        <v>16.358000000000001</v>
      </c>
      <c r="BF11" s="9">
        <f>SUMIFS(Concentrado!BG$2:BG859,Concentrado!$A$2:$A859,"="&amp;$A11,Concentrado!$B$2:$B859, "=Baja California Sur")</f>
        <v>64.783000000000001</v>
      </c>
      <c r="BG11" s="9">
        <f>SUMIFS(Concentrado!BH$2:BH859,Concentrado!$A$2:$A859,"="&amp;$A11,Concentrado!$B$2:$B859, "=Baja California Sur")</f>
        <v>8.01684346910681</v>
      </c>
    </row>
    <row r="12" spans="1:59" x14ac:dyDescent="0.25">
      <c r="A12" s="4">
        <v>2008</v>
      </c>
      <c r="B12" s="9">
        <f>SUMIFS(Concentrado!C$2:C859,Concentrado!$A$2:$A859,"="&amp;$A12,Concentrado!$B$2:$B859, "=Baja California Sur")</f>
        <v>11.478</v>
      </c>
      <c r="C12" s="9">
        <f>SUMIFS(Concentrado!D$2:D859,Concentrado!$A$2:$A859,"="&amp;$A12,Concentrado!$B$2:$B859, "=Baja California Sur")</f>
        <v>4.8120000000000003</v>
      </c>
      <c r="D12" s="9">
        <f>SUMIFS(Concentrado!E$2:E859,Concentrado!$A$2:$A859,"="&amp;$A12,Concentrado!$B$2:$B859, "=Baja California Sur")</f>
        <v>8.2230000000000008</v>
      </c>
      <c r="E12" s="9">
        <f>SUMIFS(Concentrado!F$2:F859,Concentrado!$A$2:$A859,"="&amp;$A12,Concentrado!$B$2:$B859, "=Baja California Sur")</f>
        <v>9.4269999999999996</v>
      </c>
      <c r="F12" s="9">
        <f>SUMIFS(Concentrado!G$2:G859,Concentrado!$A$2:$A859,"="&amp;$A12,Concentrado!$B$2:$B859, "=Baja California Sur")</f>
        <v>22.893000000000001</v>
      </c>
      <c r="G12" s="9">
        <f>SUMIFS(Concentrado!H$2:H859,Concentrado!$A$2:$A859,"="&amp;$A12,Concentrado!$B$2:$B859, "=Baja California Sur")</f>
        <v>5.2469999999999999</v>
      </c>
      <c r="H12" s="9">
        <f>SUMIFS(Concentrado!I$2:I859,Concentrado!$A$2:$A859,"="&amp;$A12,Concentrado!$B$2:$B859, "=Baja California Sur")</f>
        <v>4.468</v>
      </c>
      <c r="I12" s="9">
        <f>SUMIFS(Concentrado!J$2:J859,Concentrado!$A$2:$A859,"="&amp;$A12,Concentrado!$B$2:$B859, "=Baja California Sur")</f>
        <v>4.867</v>
      </c>
      <c r="J12" s="9">
        <f>SUMIFS(Concentrado!K$2:K859,Concentrado!$A$2:$A859,"="&amp;$A12,Concentrado!$B$2:$B859, "=Baja California Sur")</f>
        <v>13.446</v>
      </c>
      <c r="K12" s="9">
        <f>SUMIFS(Concentrado!L$2:L859,Concentrado!$A$2:$A859,"="&amp;$A12,Concentrado!$B$2:$B859, "=Baja California Sur")</f>
        <v>5.1550000000000002</v>
      </c>
      <c r="L12" s="9">
        <f>SUMIFS(Concentrado!M$2:M859,Concentrado!$A$2:$A859,"="&amp;$A12,Concentrado!$B$2:$B859, "=Baja California Sur")</f>
        <v>9.3979999999999997</v>
      </c>
      <c r="M12" s="9">
        <f>SUMIFS(Concentrado!N$2:N859,Concentrado!$A$2:$A859,"="&amp;$A12,Concentrado!$B$2:$B859, "=Baja California Sur")</f>
        <v>42.241999999999997</v>
      </c>
      <c r="N12" s="9">
        <f>SUMIFS(Concentrado!O$2:O859,Concentrado!$A$2:$A859,"="&amp;$A12,Concentrado!$B$2:$B859, "=Baja California Sur")</f>
        <v>92.483999999999995</v>
      </c>
      <c r="O12" s="9">
        <f>SUMIFS(Concentrado!P$2:P859,Concentrado!$A$2:$A859,"="&amp;$A12,Concentrado!$B$2:$B859, "=Baja California Sur")</f>
        <v>26.120999999999999</v>
      </c>
      <c r="P12" s="9">
        <f>SUMIFS(Concentrado!Q$2:Q859,Concentrado!$A$2:$A859,"="&amp;$A12,Concentrado!$B$2:$B859, "=Baja California Sur")</f>
        <v>60.08</v>
      </c>
      <c r="Q12" s="9">
        <f>SUMIFS(Concentrado!R$2:R859,Concentrado!$A$2:$A859,"="&amp;$A12,Concentrado!$B$2:$B859, "=Baja California Sur")</f>
        <v>50.505000000000003</v>
      </c>
      <c r="R12" s="9">
        <f>SUMIFS(Concentrado!S$2:S859,Concentrado!$A$2:$A859,"="&amp;$A12,Concentrado!$B$2:$B859, "=Baja California Sur")</f>
        <v>44.335999999999999</v>
      </c>
      <c r="S12" s="9">
        <f>SUMIFS(Concentrado!T$2:T859,Concentrado!$A$2:$A859,"="&amp;$A12,Concentrado!$B$2:$B859, "=Baja California Sur")</f>
        <v>47.493000000000002</v>
      </c>
      <c r="T12" s="9">
        <f>SUMIFS(Concentrado!U$2:U859,Concentrado!$A$2:$A859,"="&amp;$A12,Concentrado!$B$2:$B859, "=Baja California Sur")</f>
        <v>8.1989999999999998</v>
      </c>
      <c r="U12" s="9">
        <f>SUMIFS(Concentrado!V$2:V859,Concentrado!$A$2:$A859,"="&amp;$A12,Concentrado!$B$2:$B859, "=Baja California Sur")</f>
        <v>13.06</v>
      </c>
      <c r="V12" s="9">
        <f>SUMIFS(Concentrado!W$2:W859,Concentrado!$A$2:$A859,"="&amp;$A12,Concentrado!$B$2:$B859, "=Baja California Sur")</f>
        <v>10.573</v>
      </c>
      <c r="W12" s="9">
        <f>SUMIFS(Concentrado!X$2:X859,Concentrado!$A$2:$A859,"="&amp;$A12,Concentrado!$B$2:$B859, "=Baja California Sur")</f>
        <v>11.151</v>
      </c>
      <c r="X12" s="9">
        <f>SUMIFS(Concentrado!Y$2:Y859,Concentrado!$A$2:$A859,"="&amp;$A12,Concentrado!$B$2:$B859, "=Baja California Sur")</f>
        <v>0.68700000000000006</v>
      </c>
      <c r="Y12" s="9">
        <f>SUMIFS(Concentrado!Z$2:Z859,Concentrado!$A$2:$A859,"="&amp;$A12,Concentrado!$B$2:$B859, "=Baja California Sur")</f>
        <v>6.0419999999999998</v>
      </c>
      <c r="Z12" s="9">
        <f>SUMIFS(Concentrado!AA$2:AA859,Concentrado!$A$2:$A859,"="&amp;$A12,Concentrado!$B$2:$B859, "=Baja California Sur")</f>
        <v>65.918999999999997</v>
      </c>
      <c r="AA12" s="9">
        <f>SUMIFS(Concentrado!AB$2:AB859,Concentrado!$A$2:$A859,"="&amp;$A12,Concentrado!$B$2:$B859, "=Baja California Sur")</f>
        <v>35.744</v>
      </c>
      <c r="AB12" s="9">
        <f>SUMIFS(Concentrado!AC$2:AC859,Concentrado!$A$2:$A859,"="&amp;$A12,Concentrado!$B$2:$B859, "=Baja California Sur")</f>
        <v>51.185000000000002</v>
      </c>
      <c r="AC12" s="9">
        <f>SUMIFS(Concentrado!AD$2:AD859,Concentrado!$A$2:$A859,"="&amp;$A12,Concentrado!$B$2:$B859, "=Baja California Sur")</f>
        <v>325.66000000000003</v>
      </c>
      <c r="AD12" s="9">
        <f>SUMIFS(Concentrado!AE$2:AE859,Concentrado!$A$2:$A859,"="&amp;$A12,Concentrado!$B$2:$B859, "=Baja California Sur")</f>
        <v>250.55199999999999</v>
      </c>
      <c r="AE12" s="9">
        <f>SUMIFS(Concentrado!AF$2:AF859,Concentrado!$A$2:$A859,"="&amp;$A12,Concentrado!$B$2:$B859, "=Baja California Sur")</f>
        <v>288.98599999999999</v>
      </c>
      <c r="AF12" s="9">
        <f>SUMIFS(Concentrado!AG$2:AG859,Concentrado!$A$2:$A859,"="&amp;$A12,Concentrado!$B$2:$B859, "=Baja California Sur")</f>
        <v>7.8710000000000004</v>
      </c>
      <c r="AG12" s="9">
        <f>SUMIFS(Concentrado!AH$2:AH859,Concentrado!$A$2:$A859,"="&amp;$A12,Concentrado!$B$2:$B859, "=Baja California Sur")</f>
        <v>12.922011354140601</v>
      </c>
      <c r="AH12" s="9">
        <f>SUMIFS(Concentrado!AI$2:AI859,Concentrado!$A$2:$A859,"="&amp;$A12,Concentrado!$B$2:$B859, "=Baja California Sur")</f>
        <v>1.8277860028147901</v>
      </c>
      <c r="AI12" s="9">
        <f>SUMIFS(Concentrado!AJ$2:AJ859,Concentrado!$A$2:$A859,"="&amp;$A12,Concentrado!$B$2:$B859, "=Baja California Sur")</f>
        <v>7.5387023675959997</v>
      </c>
      <c r="AJ12" s="9">
        <f>SUMIFS(Concentrado!AK$2:AK859,Concentrado!$A$2:$A859,"="&amp;$A12,Concentrado!$B$2:$B859, "=Baja California Sur")</f>
        <v>11.478</v>
      </c>
      <c r="AK12" s="9">
        <f>SUMIFS(Concentrado!AL$2:AL859,Concentrado!$A$2:$A859,"="&amp;$A12,Concentrado!$B$2:$B859, "=Baja California Sur")</f>
        <v>1.375</v>
      </c>
      <c r="AL12" s="9">
        <f>SUMIFS(Concentrado!AM$2:AM859,Concentrado!$A$2:$A859,"="&amp;$A12,Concentrado!$B$2:$B859, "=Baja California Sur")</f>
        <v>6.5449999999999999</v>
      </c>
      <c r="AM12" s="9">
        <f>SUMIFS(Concentrado!AN$2:AN859,Concentrado!$A$2:$A859,"="&amp;$A12,Concentrado!$B$2:$B859, "=Baja California Sur")</f>
        <v>52.145000000000003</v>
      </c>
      <c r="AN12" s="9">
        <f>SUMIFS(Concentrado!AO$2:AO859,Concentrado!$A$2:$A859,"="&amp;$A12,Concentrado!$B$2:$B859, "=Baja California Sur")</f>
        <v>42.618000000000002</v>
      </c>
      <c r="AO12" s="9">
        <f>SUMIFS(Concentrado!AP$2:AP859,Concentrado!$A$2:$A859,"="&amp;$A12,Concentrado!$B$2:$B859, "=Baja California Sur")</f>
        <v>47.493000000000002</v>
      </c>
      <c r="AP12" s="9">
        <f>SUMIFS(Concentrado!AQ$2:AQ859,Concentrado!$A$2:$A859,"="&amp;$A12,Concentrado!$B$2:$B859, "=Baja California Sur")</f>
        <v>4.2629999999999999</v>
      </c>
      <c r="AQ12" s="9">
        <f>SUMIFS(Concentrado!AR$2:AR859,Concentrado!$A$2:$A859,"="&amp;$A12,Concentrado!$B$2:$B859, "=Baja California Sur")</f>
        <v>0.68700000000000006</v>
      </c>
      <c r="AR12" s="9">
        <f>SUMIFS(Concentrado!AS$2:AS859,Concentrado!$A$2:$A859,"="&amp;$A12,Concentrado!$B$2:$B859, "=Baja California Sur")</f>
        <v>2.5169999999999999</v>
      </c>
      <c r="AS12" s="9">
        <f>SUMIFS(Concentrado!AT$2:AT859,Concentrado!$A$2:$A859,"="&amp;$A12,Concentrado!$B$2:$B859, "=Baja California Sur")</f>
        <v>11.478</v>
      </c>
      <c r="AT12" s="9">
        <f>SUMIFS(Concentrado!AU$2:AU859,Concentrado!$A$2:$A859,"="&amp;$A12,Concentrado!$B$2:$B859, "=Baja California Sur")</f>
        <v>3.093</v>
      </c>
      <c r="AU12" s="9">
        <f>SUMIFS(Concentrado!AV$2:AV859,Concentrado!$A$2:$A859,"="&amp;$A12,Concentrado!$B$2:$B859, "=Baja California Sur")</f>
        <v>7.3840000000000003</v>
      </c>
      <c r="AV12" s="9">
        <f>SUMIFS(Concentrado!AW$2:AW859,Concentrado!$A$2:$A859,"="&amp;$A12,Concentrado!$B$2:$B859, "=Baja California Sur")</f>
        <v>474.88</v>
      </c>
      <c r="AW12" s="9">
        <f>SUMIFS(Concentrado!AX$2:AX859,Concentrado!$A$2:$A859,"="&amp;$A12,Concentrado!$B$2:$B859, "=Baja California Sur")</f>
        <v>322.041</v>
      </c>
      <c r="AX12" s="9">
        <f>SUMIFS(Concentrado!AY$2:AY859,Concentrado!$A$2:$A859,"="&amp;$A12,Concentrado!$B$2:$B859, "=Baja California Sur")</f>
        <v>400.25099999999998</v>
      </c>
      <c r="AY12" s="9">
        <f>SUMIFS(Concentrado!AZ$2:AZ859,Concentrado!$A$2:$A859,"="&amp;$A12,Concentrado!$B$2:$B859, "=Baja California Sur")</f>
        <v>4.7489999999999997</v>
      </c>
      <c r="AZ12" s="9">
        <f>SUMIFS(Concentrado!BA$2:BA859,Concentrado!$A$2:$A859,"="&amp;$A12,Concentrado!$B$2:$B859, "=Baja California Sur")</f>
        <v>3.22</v>
      </c>
      <c r="BA12" s="9">
        <f>SUMIFS(Concentrado!BB$2:BB859,Concentrado!$A$2:$A859,"="&amp;$A12,Concentrado!$B$2:$B859, "=Baja California Sur")</f>
        <v>4.0030000000000001</v>
      </c>
      <c r="BB12" s="9">
        <f>SUMIFS(Concentrado!BC$2:BC859,Concentrado!$A$2:$A859,"="&amp;$A12,Concentrado!$B$2:$B859, "=Baja California Sur")</f>
        <v>13.034000000000001</v>
      </c>
      <c r="BC12" s="9">
        <f>SUMIFS(Concentrado!BD$2:BD859,Concentrado!$A$2:$A859,"="&amp;$A12,Concentrado!$B$2:$B859, "=Baja California Sur")</f>
        <v>9.7759999999999998</v>
      </c>
      <c r="BD12" s="9">
        <f>SUMIFS(Concentrado!BE$2:BE859,Concentrado!$A$2:$A859,"="&amp;$A12,Concentrado!$B$2:$B859, "=Baja California Sur")</f>
        <v>14.487</v>
      </c>
      <c r="BE12" s="9">
        <f>SUMIFS(Concentrado!BF$2:BF859,Concentrado!$A$2:$A859,"="&amp;$A12,Concentrado!$B$2:$B859, "=Baja California Sur")</f>
        <v>15.829000000000001</v>
      </c>
      <c r="BF12" s="9">
        <f>SUMIFS(Concentrado!BG$2:BG859,Concentrado!$A$2:$A859,"="&amp;$A12,Concentrado!$B$2:$B859, "=Baja California Sur")</f>
        <v>39.375999999999998</v>
      </c>
      <c r="BG12" s="9">
        <f>SUMIFS(Concentrado!BH$2:BH859,Concentrado!$A$2:$A859,"="&amp;$A12,Concentrado!$B$2:$B859, "=Baja California Sur")</f>
        <v>6.6152149944873209</v>
      </c>
    </row>
    <row r="13" spans="1:59" x14ac:dyDescent="0.25">
      <c r="A13" s="4">
        <v>2009</v>
      </c>
      <c r="B13" s="9">
        <f>SUMIFS(Concentrado!C$2:C859,Concentrado!$A$2:$A859,"="&amp;$A13,Concentrado!$B$2:$B859, "=Baja California Sur")</f>
        <v>13.823</v>
      </c>
      <c r="C13" s="9">
        <f>SUMIFS(Concentrado!D$2:D859,Concentrado!$A$2:$A859,"="&amp;$A13,Concentrado!$B$2:$B859, "=Baja California Sur")</f>
        <v>1.645</v>
      </c>
      <c r="D13" s="9">
        <f>SUMIFS(Concentrado!E$2:E859,Concentrado!$A$2:$A859,"="&amp;$A13,Concentrado!$B$2:$B859, "=Baja California Sur")</f>
        <v>7.8760000000000003</v>
      </c>
      <c r="E13" s="9">
        <f>SUMIFS(Concentrado!F$2:F859,Concentrado!$A$2:$A859,"="&amp;$A13,Concentrado!$B$2:$B859, "=Baja California Sur")</f>
        <v>6.3860000000000001</v>
      </c>
      <c r="F13" s="9">
        <f>SUMIFS(Concentrado!G$2:G859,Concentrado!$A$2:$A859,"="&amp;$A13,Concentrado!$B$2:$B859, "=Baja California Sur")</f>
        <v>21.074000000000002</v>
      </c>
      <c r="G13" s="9">
        <f>SUMIFS(Concentrado!H$2:H859,Concentrado!$A$2:$A859,"="&amp;$A13,Concentrado!$B$2:$B859, "=Baja California Sur")</f>
        <v>5.3410000000000002</v>
      </c>
      <c r="H13" s="9">
        <f>SUMIFS(Concentrado!I$2:I859,Concentrado!$A$2:$A859,"="&amp;$A13,Concentrado!$B$2:$B859, "=Baja California Sur")</f>
        <v>4.2779999999999996</v>
      </c>
      <c r="I13" s="9">
        <f>SUMIFS(Concentrado!J$2:J859,Concentrado!$A$2:$A859,"="&amp;$A13,Concentrado!$B$2:$B859, "=Baja California Sur")</f>
        <v>4.8220000000000001</v>
      </c>
      <c r="J13" s="9">
        <f>SUMIFS(Concentrado!K$2:K859,Concentrado!$A$2:$A859,"="&amp;$A13,Concentrado!$B$2:$B859, "=Baja California Sur")</f>
        <v>10.053000000000001</v>
      </c>
      <c r="K13" s="9">
        <f>SUMIFS(Concentrado!L$2:L859,Concentrado!$A$2:$A859,"="&amp;$A13,Concentrado!$B$2:$B859, "=Baja California Sur")</f>
        <v>5.5949999999999998</v>
      </c>
      <c r="L13" s="9">
        <f>SUMIFS(Concentrado!M$2:M859,Concentrado!$A$2:$A859,"="&amp;$A13,Concentrado!$B$2:$B859, "=Baja California Sur")</f>
        <v>7.8760000000000003</v>
      </c>
      <c r="M13" s="9">
        <f>SUMIFS(Concentrado!N$2:N859,Concentrado!$A$2:$A859,"="&amp;$A13,Concentrado!$B$2:$B859, "=Baja California Sur")</f>
        <v>47.947000000000003</v>
      </c>
      <c r="N13" s="9">
        <f>SUMIFS(Concentrado!O$2:O859,Concentrado!$A$2:$A859,"="&amp;$A13,Concentrado!$B$2:$B859, "=Baja California Sur")</f>
        <v>73.828000000000003</v>
      </c>
      <c r="O13" s="9">
        <f>SUMIFS(Concentrado!P$2:P859,Concentrado!$A$2:$A859,"="&amp;$A13,Concentrado!$B$2:$B859, "=Baja California Sur")</f>
        <v>21.062000000000001</v>
      </c>
      <c r="P13" s="9">
        <f>SUMIFS(Concentrado!Q$2:Q859,Concentrado!$A$2:$A859,"="&amp;$A13,Concentrado!$B$2:$B859, "=Baja California Sur")</f>
        <v>48.057000000000002</v>
      </c>
      <c r="Q13" s="9">
        <f>SUMIFS(Concentrado!R$2:R859,Concentrado!$A$2:$A859,"="&amp;$A13,Concentrado!$B$2:$B859, "=Baja California Sur")</f>
        <v>49.009</v>
      </c>
      <c r="R13" s="9">
        <f>SUMIFS(Concentrado!S$2:S859,Concentrado!$A$2:$A859,"="&amp;$A13,Concentrado!$B$2:$B859, "=Baja California Sur")</f>
        <v>43.110999999999997</v>
      </c>
      <c r="S13" s="9">
        <f>SUMIFS(Concentrado!T$2:T859,Concentrado!$A$2:$A859,"="&amp;$A13,Concentrado!$B$2:$B859, "=Baja California Sur")</f>
        <v>46.128</v>
      </c>
      <c r="T13" s="9">
        <f>SUMIFS(Concentrado!U$2:U859,Concentrado!$A$2:$A859,"="&amp;$A13,Concentrado!$B$2:$B859, "=Baja California Sur")</f>
        <v>11.31</v>
      </c>
      <c r="U13" s="9">
        <f>SUMIFS(Concentrado!V$2:V859,Concentrado!$A$2:$A859,"="&amp;$A13,Concentrado!$B$2:$B859, "=Baja California Sur")</f>
        <v>9.5440000000000005</v>
      </c>
      <c r="V13" s="9">
        <f>SUMIFS(Concentrado!W$2:W859,Concentrado!$A$2:$A859,"="&amp;$A13,Concentrado!$B$2:$B859, "=Baja California Sur")</f>
        <v>10.446999999999999</v>
      </c>
      <c r="W13" s="9">
        <f>SUMIFS(Concentrado!X$2:X859,Concentrado!$A$2:$A859,"="&amp;$A13,Concentrado!$B$2:$B859, "=Baja California Sur")</f>
        <v>8.7970000000000006</v>
      </c>
      <c r="X13" s="9">
        <f>SUMIFS(Concentrado!Y$2:Y859,Concentrado!$A$2:$A859,"="&amp;$A13,Concentrado!$B$2:$B859, "=Baja California Sur")</f>
        <v>2.3039999999999998</v>
      </c>
      <c r="Y13" s="9">
        <f>SUMIFS(Concentrado!Z$2:Z859,Concentrado!$A$2:$A859,"="&amp;$A13,Concentrado!$B$2:$B859, "=Baja California Sur")</f>
        <v>5.625</v>
      </c>
      <c r="Z13" s="9">
        <f>SUMIFS(Concentrado!AA$2:AA859,Concentrado!$A$2:$A859,"="&amp;$A13,Concentrado!$B$2:$B859, "=Baja California Sur")</f>
        <v>70.372</v>
      </c>
      <c r="AA13" s="9">
        <f>SUMIFS(Concentrado!AB$2:AB859,Concentrado!$A$2:$A859,"="&amp;$A13,Concentrado!$B$2:$B859, "=Baja California Sur")</f>
        <v>40.478000000000002</v>
      </c>
      <c r="AB13" s="9">
        <f>SUMIFS(Concentrado!AC$2:AC859,Concentrado!$A$2:$A859,"="&amp;$A13,Concentrado!$B$2:$B859, "=Baja California Sur")</f>
        <v>55.771999999999998</v>
      </c>
      <c r="AC13" s="9">
        <f>SUMIFS(Concentrado!AD$2:AD859,Concentrado!$A$2:$A859,"="&amp;$A13,Concentrado!$B$2:$B859, "=Baja California Sur")</f>
        <v>336.15199999999999</v>
      </c>
      <c r="AD13" s="9">
        <f>SUMIFS(Concentrado!AE$2:AE859,Concentrado!$A$2:$A859,"="&amp;$A13,Concentrado!$B$2:$B859, "=Baja California Sur")</f>
        <v>253.399</v>
      </c>
      <c r="AE13" s="9">
        <f>SUMIFS(Concentrado!AF$2:AF859,Concentrado!$A$2:$A859,"="&amp;$A13,Concentrado!$B$2:$B859, "=Baja California Sur")</f>
        <v>296.05700000000002</v>
      </c>
      <c r="AF13" s="9">
        <f>SUMIFS(Concentrado!AG$2:AG859,Concentrado!$A$2:$A859,"="&amp;$A13,Concentrado!$B$2:$B859, "=Baja California Sur")</f>
        <v>9.1110000000000007</v>
      </c>
      <c r="AG13" s="9">
        <f>SUMIFS(Concentrado!AH$2:AH859,Concentrado!$A$2:$A859,"="&amp;$A13,Concentrado!$B$2:$B859, "=Baja California Sur")</f>
        <v>10.7449560696604</v>
      </c>
      <c r="AH13" s="9">
        <f>SUMIFS(Concentrado!AI$2:AI859,Concentrado!$A$2:$A859,"="&amp;$A13,Concentrado!$B$2:$B859, "=Baja California Sur")</f>
        <v>3.51385777660649</v>
      </c>
      <c r="AI13" s="9">
        <f>SUMIFS(Concentrado!AJ$2:AJ859,Concentrado!$A$2:$A859,"="&amp;$A13,Concentrado!$B$2:$B859, "=Baja California Sur")</f>
        <v>7.2395261091379899</v>
      </c>
      <c r="AJ13" s="9">
        <f>SUMIFS(Concentrado!AK$2:AK859,Concentrado!$A$2:$A859,"="&amp;$A13,Concentrado!$B$2:$B859, "=Baja California Sur")</f>
        <v>10.996</v>
      </c>
      <c r="AK13" s="9">
        <f>SUMIFS(Concentrado!AL$2:AL859,Concentrado!$A$2:$A859,"="&amp;$A13,Concentrado!$B$2:$B859, "=Baja California Sur")</f>
        <v>2.9620000000000002</v>
      </c>
      <c r="AL13" s="9">
        <f>SUMIFS(Concentrado!AM$2:AM859,Concentrado!$A$2:$A859,"="&amp;$A13,Concentrado!$B$2:$B859, "=Baja California Sur")</f>
        <v>7.0720000000000001</v>
      </c>
      <c r="AM13" s="9">
        <f>SUMIFS(Concentrado!AN$2:AN859,Concentrado!$A$2:$A859,"="&amp;$A13,Concentrado!$B$2:$B859, "=Baja California Sur")</f>
        <v>51.521999999999998</v>
      </c>
      <c r="AN13" s="9">
        <f>SUMIFS(Concentrado!AO$2:AO859,Concentrado!$A$2:$A859,"="&amp;$A13,Concentrado!$B$2:$B859, "=Baja California Sur")</f>
        <v>50.350999999999999</v>
      </c>
      <c r="AO13" s="9">
        <f>SUMIFS(Concentrado!AP$2:AP859,Concentrado!$A$2:$A859,"="&amp;$A13,Concentrado!$B$2:$B859, "=Baja California Sur")</f>
        <v>50.95</v>
      </c>
      <c r="AP13" s="9">
        <f>SUMIFS(Concentrado!AQ$2:AQ859,Concentrado!$A$2:$A859,"="&amp;$A13,Concentrado!$B$2:$B859, "=Baja California Sur")</f>
        <v>2.5129999999999999</v>
      </c>
      <c r="AQ13" s="9">
        <f>SUMIFS(Concentrado!AR$2:AR859,Concentrado!$A$2:$A859,"="&amp;$A13,Concentrado!$B$2:$B859, "=Baja California Sur")</f>
        <v>1.9750000000000001</v>
      </c>
      <c r="AR13" s="9">
        <f>SUMIFS(Concentrado!AS$2:AS859,Concentrado!$A$2:$A859,"="&amp;$A13,Concentrado!$B$2:$B859, "=Baja California Sur")</f>
        <v>2.25</v>
      </c>
      <c r="AS13" s="9">
        <f>SUMIFS(Concentrado!AT$2:AT859,Concentrado!$A$2:$A859,"="&amp;$A13,Concentrado!$B$2:$B859, "=Baja California Sur")</f>
        <v>8.7970000000000006</v>
      </c>
      <c r="AT13" s="9">
        <f>SUMIFS(Concentrado!AU$2:AU859,Concentrado!$A$2:$A859,"="&amp;$A13,Concentrado!$B$2:$B859, "=Baja California Sur")</f>
        <v>1.9750000000000001</v>
      </c>
      <c r="AU13" s="9">
        <f>SUMIFS(Concentrado!AV$2:AV859,Concentrado!$A$2:$A859,"="&amp;$A13,Concentrado!$B$2:$B859, "=Baja California Sur")</f>
        <v>5.4649999999999999</v>
      </c>
      <c r="AV13" s="9">
        <f>SUMIFS(Concentrado!AW$2:AW859,Concentrado!$A$2:$A859,"="&amp;$A13,Concentrado!$B$2:$B859, "=Baja California Sur")</f>
        <v>464.95800000000003</v>
      </c>
      <c r="AW13" s="9">
        <f>SUMIFS(Concentrado!AX$2:AX859,Concentrado!$A$2:$A859,"="&amp;$A13,Concentrado!$B$2:$B859, "=Baja California Sur")</f>
        <v>327.11500000000001</v>
      </c>
      <c r="AX13" s="9">
        <f>SUMIFS(Concentrado!AY$2:AY859,Concentrado!$A$2:$A859,"="&amp;$A13,Concentrado!$B$2:$B859, "=Baja California Sur")</f>
        <v>397.95699999999999</v>
      </c>
      <c r="AY13" s="9">
        <f>SUMIFS(Concentrado!AZ$2:AZ859,Concentrado!$A$2:$A859,"="&amp;$A13,Concentrado!$B$2:$B859, "=Baja California Sur")</f>
        <v>4.6500000000000004</v>
      </c>
      <c r="AZ13" s="9">
        <f>SUMIFS(Concentrado!BA$2:BA859,Concentrado!$A$2:$A859,"="&amp;$A13,Concentrado!$B$2:$B859, "=Baja California Sur")</f>
        <v>3.2709999999999999</v>
      </c>
      <c r="BA13" s="9">
        <f>SUMIFS(Concentrado!BB$2:BB859,Concentrado!$A$2:$A859,"="&amp;$A13,Concentrado!$B$2:$B859, "=Baja California Sur")</f>
        <v>3.98</v>
      </c>
      <c r="BB13" s="9">
        <f>SUMIFS(Concentrado!BC$2:BC859,Concentrado!$A$2:$A859,"="&amp;$A13,Concentrado!$B$2:$B859, "=Baja California Sur")</f>
        <v>9.5139999999999993</v>
      </c>
      <c r="BC13" s="9">
        <f>SUMIFS(Concentrado!BD$2:BD859,Concentrado!$A$2:$A859,"="&amp;$A13,Concentrado!$B$2:$B859, "=Baja California Sur")</f>
        <v>6.343</v>
      </c>
      <c r="BD13" s="9">
        <f>SUMIFS(Concentrado!BE$2:BE859,Concentrado!$A$2:$A859,"="&amp;$A13,Concentrado!$B$2:$B859, "=Baja California Sur")</f>
        <v>14.119</v>
      </c>
      <c r="BE13" s="9">
        <f>SUMIFS(Concentrado!BF$2:BF859,Concentrado!$A$2:$A859,"="&amp;$A13,Concentrado!$B$2:$B859, "=Baja California Sur")</f>
        <v>15.202</v>
      </c>
      <c r="BF13" s="9">
        <f>SUMIFS(Concentrado!BG$2:BG859,Concentrado!$A$2:$A859,"="&amp;$A13,Concentrado!$B$2:$B859, "=Baja California Sur")</f>
        <v>38.582999999999998</v>
      </c>
      <c r="BG13" s="9">
        <f>SUMIFS(Concentrado!BH$2:BH859,Concentrado!$A$2:$A859,"="&amp;$A13,Concentrado!$B$2:$B859, "=Baja California Sur")</f>
        <v>7.8709776988965201</v>
      </c>
    </row>
    <row r="14" spans="1:59" x14ac:dyDescent="0.25">
      <c r="A14" s="4">
        <v>2010</v>
      </c>
      <c r="B14" s="9">
        <f>SUMIFS(Concentrado!C$2:C859,Concentrado!$A$2:$A859,"="&amp;$A14,Concentrado!$B$2:$B859, "=Baja California Sur")</f>
        <v>12.41</v>
      </c>
      <c r="C14" s="9">
        <f>SUMIFS(Concentrado!D$2:D859,Concentrado!$A$2:$A859,"="&amp;$A14,Concentrado!$B$2:$B859, "=Baja California Sur")</f>
        <v>2.5350000000000001</v>
      </c>
      <c r="D14" s="9">
        <f>SUMIFS(Concentrado!E$2:E859,Concentrado!$A$2:$A859,"="&amp;$A14,Concentrado!$B$2:$B859, "=Baja California Sur")</f>
        <v>7.585</v>
      </c>
      <c r="E14" s="9">
        <f>SUMIFS(Concentrado!F$2:F859,Concentrado!$A$2:$A859,"="&amp;$A14,Concentrado!$B$2:$B859, "=Baja California Sur")</f>
        <v>10.957000000000001</v>
      </c>
      <c r="F14" s="9">
        <f>SUMIFS(Concentrado!G$2:G859,Concentrado!$A$2:$A859,"="&amp;$A14,Concentrado!$B$2:$B859, "=Baja California Sur")</f>
        <v>18.87</v>
      </c>
      <c r="G14" s="9">
        <f>SUMIFS(Concentrado!H$2:H859,Concentrado!$A$2:$A859,"="&amp;$A14,Concentrado!$B$2:$B859, "=Baja California Sur")</f>
        <v>4.54</v>
      </c>
      <c r="H14" s="9">
        <f>SUMIFS(Concentrado!I$2:I859,Concentrado!$A$2:$A859,"="&amp;$A14,Concentrado!$B$2:$B859, "=Baja California Sur")</f>
        <v>2.851</v>
      </c>
      <c r="I14" s="9">
        <f>SUMIFS(Concentrado!J$2:J859,Concentrado!$A$2:$A859,"="&amp;$A14,Concentrado!$B$2:$B859, "=Baja California Sur")</f>
        <v>3.7149999999999999</v>
      </c>
      <c r="J14" s="9">
        <f>SUMIFS(Concentrado!K$2:K859,Concentrado!$A$2:$A859,"="&amp;$A14,Concentrado!$B$2:$B859, "=Baja California Sur")</f>
        <v>10.593999999999999</v>
      </c>
      <c r="K14" s="9">
        <f>SUMIFS(Concentrado!L$2:L859,Concentrado!$A$2:$A859,"="&amp;$A14,Concentrado!$B$2:$B859, "=Baja California Sur")</f>
        <v>4.7519999999999998</v>
      </c>
      <c r="L14" s="9">
        <f>SUMIFS(Concentrado!M$2:M859,Concentrado!$A$2:$A859,"="&amp;$A14,Concentrado!$B$2:$B859, "=Baja California Sur")</f>
        <v>7.74</v>
      </c>
      <c r="M14" s="9">
        <f>SUMIFS(Concentrado!N$2:N859,Concentrado!$A$2:$A859,"="&amp;$A14,Concentrado!$B$2:$B859, "=Baja California Sur")</f>
        <v>49.875999999999998</v>
      </c>
      <c r="N14" s="9">
        <f>SUMIFS(Concentrado!O$2:O859,Concentrado!$A$2:$A859,"="&amp;$A14,Concentrado!$B$2:$B859, "=Baja California Sur")</f>
        <v>78.697000000000003</v>
      </c>
      <c r="O14" s="9">
        <f>SUMIFS(Concentrado!P$2:P859,Concentrado!$A$2:$A859,"="&amp;$A14,Concentrado!$B$2:$B859, "=Baja California Sur")</f>
        <v>17.108000000000001</v>
      </c>
      <c r="P14" s="9">
        <f>SUMIFS(Concentrado!Q$2:Q859,Concentrado!$A$2:$A859,"="&amp;$A14,Concentrado!$B$2:$B859, "=Baja California Sur")</f>
        <v>48.604999999999997</v>
      </c>
      <c r="Q14" s="9">
        <f>SUMIFS(Concentrado!R$2:R859,Concentrado!$A$2:$A859,"="&amp;$A14,Concentrado!$B$2:$B859, "=Baja California Sur")</f>
        <v>44.192</v>
      </c>
      <c r="R14" s="9">
        <f>SUMIFS(Concentrado!S$2:S859,Concentrado!$A$2:$A859,"="&amp;$A14,Concentrado!$B$2:$B859, "=Baja California Sur")</f>
        <v>40.235999999999997</v>
      </c>
      <c r="S14" s="9">
        <f>SUMIFS(Concentrado!T$2:T859,Concentrado!$A$2:$A859,"="&amp;$A14,Concentrado!$B$2:$B859, "=Baja California Sur")</f>
        <v>42.259</v>
      </c>
      <c r="T14" s="9">
        <f>SUMIFS(Concentrado!U$2:U859,Concentrado!$A$2:$A859,"="&amp;$A14,Concentrado!$B$2:$B859, "=Baja California Sur")</f>
        <v>11.199</v>
      </c>
      <c r="U14" s="9">
        <f>SUMIFS(Concentrado!V$2:V859,Concentrado!$A$2:$A859,"="&amp;$A14,Concentrado!$B$2:$B859, "=Baja California Sur")</f>
        <v>12.673</v>
      </c>
      <c r="V14" s="9">
        <f>SUMIFS(Concentrado!W$2:W859,Concentrado!$A$2:$A859,"="&amp;$A14,Concentrado!$B$2:$B859, "=Baja California Sur")</f>
        <v>11.919</v>
      </c>
      <c r="W14" s="9">
        <f>SUMIFS(Concentrado!X$2:X859,Concentrado!$A$2:$A859,"="&amp;$A14,Concentrado!$B$2:$B859, "=Baja California Sur")</f>
        <v>14.226000000000001</v>
      </c>
      <c r="X14" s="9">
        <f>SUMIFS(Concentrado!Y$2:Y859,Concentrado!$A$2:$A859,"="&amp;$A14,Concentrado!$B$2:$B859, "=Baja California Sur")</f>
        <v>3.1680000000000001</v>
      </c>
      <c r="Y14" s="9">
        <f>SUMIFS(Concentrado!Z$2:Z859,Concentrado!$A$2:$A859,"="&amp;$A14,Concentrado!$B$2:$B859, "=Baja California Sur")</f>
        <v>8.8230000000000004</v>
      </c>
      <c r="Z14" s="9">
        <f>SUMIFS(Concentrado!AA$2:AA859,Concentrado!$A$2:$A859,"="&amp;$A14,Concentrado!$B$2:$B859, "=Baja California Sur")</f>
        <v>72.340999999999994</v>
      </c>
      <c r="AA14" s="9">
        <f>SUMIFS(Concentrado!AB$2:AB859,Concentrado!$A$2:$A859,"="&amp;$A14,Concentrado!$B$2:$B859, "=Baja California Sur")</f>
        <v>39.918999999999997</v>
      </c>
      <c r="AB14" s="9">
        <f>SUMIFS(Concentrado!AC$2:AC859,Concentrado!$A$2:$A859,"="&amp;$A14,Concentrado!$B$2:$B859, "=Baja California Sur")</f>
        <v>56.5</v>
      </c>
      <c r="AC14" s="9">
        <f>SUMIFS(Concentrado!AD$2:AD859,Concentrado!$A$2:$A859,"="&amp;$A14,Concentrado!$B$2:$B859, "=Baja California Sur")</f>
        <v>311.45999999999998</v>
      </c>
      <c r="AD14" s="9">
        <f>SUMIFS(Concentrado!AE$2:AE859,Concentrado!$A$2:$A859,"="&amp;$A14,Concentrado!$B$2:$B859, "=Baja California Sur")</f>
        <v>246.80099999999999</v>
      </c>
      <c r="AE14" s="9">
        <f>SUMIFS(Concentrado!AF$2:AF859,Concentrado!$A$2:$A859,"="&amp;$A14,Concentrado!$B$2:$B859, "=Baja California Sur")</f>
        <v>280.02300000000002</v>
      </c>
      <c r="AF14" s="9">
        <f>SUMIFS(Concentrado!AG$2:AG859,Concentrado!$A$2:$A859,"="&amp;$A14,Concentrado!$B$2:$B859, "=Baja California Sur")</f>
        <v>9.6859999999999999</v>
      </c>
      <c r="AG14" s="9">
        <f>SUMIFS(Concentrado!AH$2:AH859,Concentrado!$A$2:$A859,"="&amp;$A14,Concentrado!$B$2:$B859, "=Baja California Sur")</f>
        <v>11.9651574614722</v>
      </c>
      <c r="AH14" s="9">
        <f>SUMIFS(Concentrado!AI$2:AI859,Concentrado!$A$2:$A859,"="&amp;$A14,Concentrado!$B$2:$B859, "=Baja California Sur")</f>
        <v>0</v>
      </c>
      <c r="AI14" s="9">
        <f>SUMIFS(Concentrado!AJ$2:AJ859,Concentrado!$A$2:$A859,"="&amp;$A14,Concentrado!$B$2:$B859, "=Baja California Sur")</f>
        <v>6.1732967874163496</v>
      </c>
      <c r="AJ14" s="9">
        <f>SUMIFS(Concentrado!AK$2:AK859,Concentrado!$A$2:$A859,"="&amp;$A14,Concentrado!$B$2:$B859, "=Baja California Sur")</f>
        <v>13.015000000000001</v>
      </c>
      <c r="AK14" s="9">
        <f>SUMIFS(Concentrado!AL$2:AL859,Concentrado!$A$2:$A859,"="&amp;$A14,Concentrado!$B$2:$B859, "=Baja California Sur")</f>
        <v>0.63400000000000001</v>
      </c>
      <c r="AL14" s="9">
        <f>SUMIFS(Concentrado!AM$2:AM859,Concentrado!$A$2:$A859,"="&amp;$A14,Concentrado!$B$2:$B859, "=Baja California Sur")</f>
        <v>6.9660000000000002</v>
      </c>
      <c r="AM14" s="9">
        <f>SUMIFS(Concentrado!AN$2:AN859,Concentrado!$A$2:$A859,"="&amp;$A14,Concentrado!$B$2:$B859, "=Baja California Sur")</f>
        <v>53.877000000000002</v>
      </c>
      <c r="AN14" s="9">
        <f>SUMIFS(Concentrado!AO$2:AO859,Concentrado!$A$2:$A859,"="&amp;$A14,Concentrado!$B$2:$B859, "=Baja California Sur")</f>
        <v>34.85</v>
      </c>
      <c r="AO14" s="9">
        <f>SUMIFS(Concentrado!AP$2:AP859,Concentrado!$A$2:$A859,"="&amp;$A14,Concentrado!$B$2:$B859, "=Baja California Sur")</f>
        <v>44.581000000000003</v>
      </c>
      <c r="AP14" s="9">
        <f>SUMIFS(Concentrado!AQ$2:AQ859,Concentrado!$A$2:$A859,"="&amp;$A14,Concentrado!$B$2:$B859, "=Baja California Sur")</f>
        <v>3.0270000000000001</v>
      </c>
      <c r="AQ14" s="9">
        <f>SUMIFS(Concentrado!AR$2:AR859,Concentrado!$A$2:$A859,"="&amp;$A14,Concentrado!$B$2:$B859, "=Baja California Sur")</f>
        <v>0.63400000000000001</v>
      </c>
      <c r="AR14" s="9">
        <f>SUMIFS(Concentrado!AS$2:AS859,Concentrado!$A$2:$A859,"="&amp;$A14,Concentrado!$B$2:$B859, "=Baja California Sur")</f>
        <v>1.8580000000000001</v>
      </c>
      <c r="AS14" s="9">
        <f>SUMIFS(Concentrado!AT$2:AT859,Concentrado!$A$2:$A859,"="&amp;$A14,Concentrado!$B$2:$B859, "=Baja California Sur")</f>
        <v>9.6859999999999999</v>
      </c>
      <c r="AT14" s="9">
        <f>SUMIFS(Concentrado!AU$2:AU859,Concentrado!$A$2:$A859,"="&amp;$A14,Concentrado!$B$2:$B859, "=Baja California Sur")</f>
        <v>1.2669999999999999</v>
      </c>
      <c r="AU14" s="9">
        <f>SUMIFS(Concentrado!AV$2:AV859,Concentrado!$A$2:$A859,"="&amp;$A14,Concentrado!$B$2:$B859, "=Baja California Sur")</f>
        <v>5.5730000000000004</v>
      </c>
      <c r="AV14" s="9">
        <f>SUMIFS(Concentrado!AW$2:AW859,Concentrado!$A$2:$A859,"="&amp;$A14,Concentrado!$B$2:$B859, "=Baja California Sur")</f>
        <v>447.36399999999998</v>
      </c>
      <c r="AW14" s="9">
        <f>SUMIFS(Concentrado!AX$2:AX859,Concentrado!$A$2:$A859,"="&amp;$A14,Concentrado!$B$2:$B859, "=Baja California Sur")</f>
        <v>302.24400000000003</v>
      </c>
      <c r="AX14" s="9">
        <f>SUMIFS(Concentrado!AY$2:AY859,Concentrado!$A$2:$A859,"="&amp;$A14,Concentrado!$B$2:$B859, "=Baja California Sur")</f>
        <v>376.76900000000001</v>
      </c>
      <c r="AY14" s="9">
        <f>SUMIFS(Concentrado!AZ$2:AZ859,Concentrado!$A$2:$A859,"="&amp;$A14,Concentrado!$B$2:$B859, "=Baja California Sur")</f>
        <v>4.4740000000000002</v>
      </c>
      <c r="AZ14" s="9">
        <f>SUMIFS(Concentrado!BA$2:BA859,Concentrado!$A$2:$A859,"="&amp;$A14,Concentrado!$B$2:$B859, "=Baja California Sur")</f>
        <v>3.0219999999999998</v>
      </c>
      <c r="BA14" s="9">
        <f>SUMIFS(Concentrado!BB$2:BB859,Concentrado!$A$2:$A859,"="&amp;$A14,Concentrado!$B$2:$B859, "=Baja California Sur")</f>
        <v>3.7679999999999998</v>
      </c>
      <c r="BB14" s="9">
        <f>SUMIFS(Concentrado!BC$2:BC859,Concentrado!$A$2:$A859,"="&amp;$A14,Concentrado!$B$2:$B859, "=Baja California Sur")</f>
        <v>3.109</v>
      </c>
      <c r="BC14" s="9">
        <f>SUMIFS(Concentrado!BD$2:BD859,Concentrado!$A$2:$A859,"="&amp;$A14,Concentrado!$B$2:$B859, "=Baja California Sur")</f>
        <v>6.218</v>
      </c>
      <c r="BD14" s="9">
        <f>SUMIFS(Concentrado!BE$2:BE859,Concentrado!$A$2:$A859,"="&amp;$A14,Concentrado!$B$2:$B859, "=Baja California Sur")</f>
        <v>13.35</v>
      </c>
      <c r="BE14" s="9">
        <f>SUMIFS(Concentrado!BF$2:BF859,Concentrado!$A$2:$A859,"="&amp;$A14,Concentrado!$B$2:$B859, "=Baja California Sur")</f>
        <v>14.427</v>
      </c>
      <c r="BF14" s="9">
        <f>SUMIFS(Concentrado!BG$2:BG859,Concentrado!$A$2:$A859,"="&amp;$A14,Concentrado!$B$2:$B859, "=Baja California Sur")</f>
        <v>30.696000000000002</v>
      </c>
      <c r="BG14" s="9">
        <f>SUMIFS(Concentrado!BH$2:BH859,Concentrado!$A$2:$A859,"="&amp;$A14,Concentrado!$B$2:$B859, "=Baja California Sur")</f>
        <v>6.9066073210037606</v>
      </c>
    </row>
    <row r="15" spans="1:59" x14ac:dyDescent="0.25">
      <c r="A15" s="4">
        <v>2011</v>
      </c>
      <c r="B15" s="9">
        <f>SUMIFS(Concentrado!C$2:C859,Concentrado!$A$2:$A859,"="&amp;$A15,Concentrado!$B$2:$B859, "=Baja California Sur")</f>
        <v>9.4139999999999997</v>
      </c>
      <c r="C15" s="9">
        <f>SUMIFS(Concentrado!D$2:D859,Concentrado!$A$2:$A859,"="&amp;$A15,Concentrado!$B$2:$B859, "=Baja California Sur")</f>
        <v>2.7669999999999999</v>
      </c>
      <c r="D15" s="9">
        <f>SUMIFS(Concentrado!E$2:E859,Concentrado!$A$2:$A859,"="&amp;$A15,Concentrado!$B$2:$B859, "=Baja California Sur")</f>
        <v>6.1639999999999997</v>
      </c>
      <c r="E15" s="9">
        <f>SUMIFS(Concentrado!F$2:F859,Concentrado!$A$2:$A859,"="&amp;$A15,Concentrado!$B$2:$B859, "=Baja California Sur")</f>
        <v>11.11</v>
      </c>
      <c r="F15" s="9">
        <f>SUMIFS(Concentrado!G$2:G859,Concentrado!$A$2:$A859,"="&amp;$A15,Concentrado!$B$2:$B859, "=Baja California Sur")</f>
        <v>22.806000000000001</v>
      </c>
      <c r="G15" s="9">
        <f>SUMIFS(Concentrado!H$2:H859,Concentrado!$A$2:$A859,"="&amp;$A15,Concentrado!$B$2:$B859, "=Baja California Sur")</f>
        <v>5.59</v>
      </c>
      <c r="H15" s="9">
        <f>SUMIFS(Concentrado!I$2:I859,Concentrado!$A$2:$A859,"="&amp;$A15,Concentrado!$B$2:$B859, "=Baja California Sur")</f>
        <v>6.7649999999999997</v>
      </c>
      <c r="I15" s="9">
        <f>SUMIFS(Concentrado!J$2:J859,Concentrado!$A$2:$A859,"="&amp;$A15,Concentrado!$B$2:$B859, "=Baja California Sur")</f>
        <v>6.1639999999999997</v>
      </c>
      <c r="J15" s="9">
        <f>SUMIFS(Concentrado!K$2:K859,Concentrado!$A$2:$A859,"="&amp;$A15,Concentrado!$B$2:$B859, "=Baja California Sur")</f>
        <v>12.356</v>
      </c>
      <c r="K15" s="9">
        <f>SUMIFS(Concentrado!L$2:L859,Concentrado!$A$2:$A859,"="&amp;$A15,Concentrado!$B$2:$B859, "=Baja California Sur")</f>
        <v>3.0750000000000002</v>
      </c>
      <c r="L15" s="9">
        <f>SUMIFS(Concentrado!M$2:M859,Concentrado!$A$2:$A859,"="&amp;$A15,Concentrado!$B$2:$B859, "=Baja California Sur")</f>
        <v>7.8179999999999996</v>
      </c>
      <c r="M15" s="9">
        <f>SUMIFS(Concentrado!N$2:N859,Concentrado!$A$2:$A859,"="&amp;$A15,Concentrado!$B$2:$B859, "=Baja California Sur")</f>
        <v>32.545000000000002</v>
      </c>
      <c r="N15" s="9">
        <f>SUMIFS(Concentrado!O$2:O859,Concentrado!$A$2:$A859,"="&amp;$A15,Concentrado!$B$2:$B859, "=Baja California Sur")</f>
        <v>73.55</v>
      </c>
      <c r="O15" s="9">
        <f>SUMIFS(Concentrado!P$2:P859,Concentrado!$A$2:$A859,"="&amp;$A15,Concentrado!$B$2:$B859, "=Baja California Sur")</f>
        <v>23.677</v>
      </c>
      <c r="P15" s="9">
        <f>SUMIFS(Concentrado!Q$2:Q859,Concentrado!$A$2:$A859,"="&amp;$A15,Concentrado!$B$2:$B859, "=Baja California Sur")</f>
        <v>49.164999999999999</v>
      </c>
      <c r="Q15" s="9">
        <f>SUMIFS(Concentrado!R$2:R859,Concentrado!$A$2:$A859,"="&amp;$A15,Concentrado!$B$2:$B859, "=Baja California Sur")</f>
        <v>46.777999999999999</v>
      </c>
      <c r="R15" s="9">
        <f>SUMIFS(Concentrado!S$2:S859,Concentrado!$A$2:$A859,"="&amp;$A15,Concentrado!$B$2:$B859, "=Baja California Sur")</f>
        <v>48.277000000000001</v>
      </c>
      <c r="S15" s="9">
        <f>SUMIFS(Concentrado!T$2:T859,Concentrado!$A$2:$A859,"="&amp;$A15,Concentrado!$B$2:$B859, "=Baja California Sur")</f>
        <v>47.511000000000003</v>
      </c>
      <c r="T15" s="9">
        <f>SUMIFS(Concentrado!U$2:U859,Concentrado!$A$2:$A859,"="&amp;$A15,Concentrado!$B$2:$B859, "=Baja California Sur")</f>
        <v>9.4139999999999997</v>
      </c>
      <c r="U15" s="9">
        <f>SUMIFS(Concentrado!V$2:V859,Concentrado!$A$2:$A859,"="&amp;$A15,Concentrado!$B$2:$B859, "=Baja California Sur")</f>
        <v>13.53</v>
      </c>
      <c r="V15" s="9">
        <f>SUMIFS(Concentrado!W$2:W859,Concentrado!$A$2:$A859,"="&amp;$A15,Concentrado!$B$2:$B859, "=Baja California Sur")</f>
        <v>11.427</v>
      </c>
      <c r="W15" s="9">
        <f>SUMIFS(Concentrado!X$2:X859,Concentrado!$A$2:$A859,"="&amp;$A15,Concentrado!$B$2:$B859, "=Baja California Sur")</f>
        <v>14.122</v>
      </c>
      <c r="X15" s="9">
        <f>SUMIFS(Concentrado!Y$2:Y859,Concentrado!$A$2:$A859,"="&amp;$A15,Concentrado!$B$2:$B859, "=Baja California Sur")</f>
        <v>3.9969999999999999</v>
      </c>
      <c r="Y15" s="9">
        <f>SUMIFS(Concentrado!Z$2:Z859,Concentrado!$A$2:$A859,"="&amp;$A15,Concentrado!$B$2:$B859, "=Baja California Sur")</f>
        <v>9.1709999999999994</v>
      </c>
      <c r="Z15" s="9">
        <f>SUMIFS(Concentrado!AA$2:AA859,Concentrado!$A$2:$A859,"="&amp;$A15,Concentrado!$B$2:$B859, "=Baja California Sur")</f>
        <v>74.432000000000002</v>
      </c>
      <c r="AA15" s="9">
        <f>SUMIFS(Concentrado!AB$2:AB859,Concentrado!$A$2:$A859,"="&amp;$A15,Concentrado!$B$2:$B859, "=Baja California Sur")</f>
        <v>48.277000000000001</v>
      </c>
      <c r="AB15" s="9">
        <f>SUMIFS(Concentrado!AC$2:AC859,Concentrado!$A$2:$A859,"="&amp;$A15,Concentrado!$B$2:$B859, "=Baja California Sur")</f>
        <v>61.643999999999998</v>
      </c>
      <c r="AC15" s="9">
        <f>SUMIFS(Concentrado!AD$2:AD859,Concentrado!$A$2:$A859,"="&amp;$A15,Concentrado!$B$2:$B859, "=Baja California Sur")</f>
        <v>324.50099999999998</v>
      </c>
      <c r="AD15" s="9">
        <f>SUMIFS(Concentrado!AE$2:AE859,Concentrado!$A$2:$A859,"="&amp;$A15,Concentrado!$B$2:$B859, "=Baja California Sur")</f>
        <v>267.524</v>
      </c>
      <c r="AE15" s="9">
        <f>SUMIFS(Concentrado!AF$2:AF859,Concentrado!$A$2:$A859,"="&amp;$A15,Concentrado!$B$2:$B859, "=Baja California Sur")</f>
        <v>296.642</v>
      </c>
      <c r="AF15" s="9">
        <f>SUMIFS(Concentrado!AG$2:AG859,Concentrado!$A$2:$A859,"="&amp;$A15,Concentrado!$B$2:$B859, "=Baja California Sur")</f>
        <v>6.4720000000000004</v>
      </c>
      <c r="AG15" s="9">
        <f>SUMIFS(Concentrado!AH$2:AH859,Concentrado!$A$2:$A859,"="&amp;$A15,Concentrado!$B$2:$B859, "=Baja California Sur")</f>
        <v>3.1097670007074698</v>
      </c>
      <c r="AH15" s="9">
        <f>SUMIFS(Concentrado!AI$2:AI859,Concentrado!$A$2:$A859,"="&amp;$A15,Concentrado!$B$2:$B859, "=Baja California Sur")</f>
        <v>3.3242470580413501</v>
      </c>
      <c r="AI15" s="9">
        <f>SUMIFS(Concentrado!AJ$2:AJ859,Concentrado!$A$2:$A859,"="&amp;$A15,Concentrado!$B$2:$B859, "=Baja California Sur")</f>
        <v>3.2134321463718298</v>
      </c>
      <c r="AJ15" s="9">
        <f>SUMIFS(Concentrado!AK$2:AK859,Concentrado!$A$2:$A859,"="&amp;$A15,Concentrado!$B$2:$B859, "=Baja California Sur")</f>
        <v>7.0609999999999999</v>
      </c>
      <c r="AK15" s="9">
        <f>SUMIFS(Concentrado!AL$2:AL859,Concentrado!$A$2:$A859,"="&amp;$A15,Concentrado!$B$2:$B859, "=Baja California Sur")</f>
        <v>1.845</v>
      </c>
      <c r="AL15" s="9">
        <f>SUMIFS(Concentrado!AM$2:AM859,Concentrado!$A$2:$A859,"="&amp;$A15,Concentrado!$B$2:$B859, "=Baja California Sur")</f>
        <v>4.5110000000000001</v>
      </c>
      <c r="AM15" s="9">
        <f>SUMIFS(Concentrado!AN$2:AN859,Concentrado!$A$2:$A859,"="&amp;$A15,Concentrado!$B$2:$B859, "=Baja California Sur")</f>
        <v>46.189</v>
      </c>
      <c r="AN15" s="9">
        <f>SUMIFS(Concentrado!AO$2:AO859,Concentrado!$A$2:$A859,"="&amp;$A15,Concentrado!$B$2:$B859, "=Baja California Sur")</f>
        <v>39.052</v>
      </c>
      <c r="AO15" s="9">
        <f>SUMIFS(Concentrado!AP$2:AP859,Concentrado!$A$2:$A859,"="&amp;$A15,Concentrado!$B$2:$B859, "=Baja California Sur")</f>
        <v>42.7</v>
      </c>
      <c r="AP15" s="9">
        <f>SUMIFS(Concentrado!AQ$2:AQ859,Concentrado!$A$2:$A859,"="&amp;$A15,Concentrado!$B$2:$B859, "=Baja California Sur")</f>
        <v>2.6480000000000001</v>
      </c>
      <c r="AQ15" s="9">
        <f>SUMIFS(Concentrado!AR$2:AR859,Concentrado!$A$2:$A859,"="&amp;$A15,Concentrado!$B$2:$B859, "=Baja California Sur")</f>
        <v>0</v>
      </c>
      <c r="AR15" s="9">
        <f>SUMIFS(Concentrado!AS$2:AS859,Concentrado!$A$2:$A859,"="&amp;$A15,Concentrado!$B$2:$B859, "=Baja California Sur")</f>
        <v>1.353</v>
      </c>
      <c r="AS15" s="9">
        <f>SUMIFS(Concentrado!AT$2:AT859,Concentrado!$A$2:$A859,"="&amp;$A15,Concentrado!$B$2:$B859, "=Baja California Sur")</f>
        <v>12.356</v>
      </c>
      <c r="AT15" s="9">
        <f>SUMIFS(Concentrado!AU$2:AU859,Concentrado!$A$2:$A859,"="&amp;$A15,Concentrado!$B$2:$B859, "=Baja California Sur")</f>
        <v>3.3820000000000001</v>
      </c>
      <c r="AU15" s="9">
        <f>SUMIFS(Concentrado!AV$2:AV859,Concentrado!$A$2:$A859,"="&amp;$A15,Concentrado!$B$2:$B859, "=Baja California Sur")</f>
        <v>7.9690000000000003</v>
      </c>
      <c r="AV15" s="9">
        <f>SUMIFS(Concentrado!AW$2:AW859,Concentrado!$A$2:$A859,"="&amp;$A15,Concentrado!$B$2:$B859, "=Baja California Sur")</f>
        <v>448.06400000000002</v>
      </c>
      <c r="AW15" s="9">
        <f>SUMIFS(Concentrado!AX$2:AX859,Concentrado!$A$2:$A859,"="&amp;$A15,Concentrado!$B$2:$B859, "=Baja California Sur")</f>
        <v>331.791</v>
      </c>
      <c r="AX15" s="9">
        <f>SUMIFS(Concentrado!AY$2:AY859,Concentrado!$A$2:$A859,"="&amp;$A15,Concentrado!$B$2:$B859, "=Baja California Sur")</f>
        <v>391.21199999999999</v>
      </c>
      <c r="AY15" s="9">
        <f>SUMIFS(Concentrado!AZ$2:AZ859,Concentrado!$A$2:$A859,"="&amp;$A15,Concentrado!$B$2:$B859, "=Baja California Sur")</f>
        <v>4.4809999999999999</v>
      </c>
      <c r="AZ15" s="9">
        <f>SUMIFS(Concentrado!BA$2:BA859,Concentrado!$A$2:$A859,"="&amp;$A15,Concentrado!$B$2:$B859, "=Baja California Sur")</f>
        <v>3.3180000000000001</v>
      </c>
      <c r="BA15" s="9">
        <f>SUMIFS(Concentrado!BB$2:BB859,Concentrado!$A$2:$A859,"="&amp;$A15,Concentrado!$B$2:$B859, "=Baja California Sur")</f>
        <v>3.9119999999999999</v>
      </c>
      <c r="BB15" s="9">
        <f>SUMIFS(Concentrado!BC$2:BC859,Concentrado!$A$2:$A859,"="&amp;$A15,Concentrado!$B$2:$B859, "=Baja California Sur")</f>
        <v>7.7030000000000003</v>
      </c>
      <c r="BC15" s="9">
        <f>SUMIFS(Concentrado!BD$2:BD859,Concentrado!$A$2:$A859,"="&amp;$A15,Concentrado!$B$2:$B859, "=Baja California Sur")</f>
        <v>3.081</v>
      </c>
      <c r="BD15" s="9">
        <f>SUMIFS(Concentrado!BE$2:BE859,Concentrado!$A$2:$A859,"="&amp;$A15,Concentrado!$B$2:$B859, "=Baja California Sur")</f>
        <v>9.6660000000000004</v>
      </c>
      <c r="BE15" s="9">
        <f>SUMIFS(Concentrado!BF$2:BF859,Concentrado!$A$2:$A859,"="&amp;$A15,Concentrado!$B$2:$B859, "=Baja California Sur")</f>
        <v>11.646000000000001</v>
      </c>
      <c r="BF15" s="9">
        <f>SUMIFS(Concentrado!BG$2:BG859,Concentrado!$A$2:$A859,"="&amp;$A15,Concentrado!$B$2:$B859, "=Baja California Sur")</f>
        <v>31.690999999999999</v>
      </c>
      <c r="BG15" s="9">
        <f>SUMIFS(Concentrado!BH$2:BH859,Concentrado!$A$2:$A859,"="&amp;$A15,Concentrado!$B$2:$B859, "=Baja California Sur")</f>
        <v>6.49659324988116</v>
      </c>
    </row>
    <row r="16" spans="1:59" x14ac:dyDescent="0.25">
      <c r="A16" s="4">
        <v>2012</v>
      </c>
      <c r="B16" s="9">
        <f>SUMIFS(Concentrado!C$2:C859,Concentrado!$A$2:$A859,"="&amp;$A16,Concentrado!$B$2:$B859, "=Baja California Sur")</f>
        <v>9.7669999999999995</v>
      </c>
      <c r="C16" s="9">
        <f>SUMIFS(Concentrado!D$2:D859,Concentrado!$A$2:$A859,"="&amp;$A16,Concentrado!$B$2:$B859, "=Baja California Sur")</f>
        <v>2.3969999999999998</v>
      </c>
      <c r="D16" s="9">
        <f>SUMIFS(Concentrado!E$2:E859,Concentrado!$A$2:$A859,"="&amp;$A16,Concentrado!$B$2:$B859, "=Baja California Sur")</f>
        <v>6.16</v>
      </c>
      <c r="E16" s="9">
        <f>SUMIFS(Concentrado!F$2:F859,Concentrado!$A$2:$A859,"="&amp;$A16,Concentrado!$B$2:$B859, "=Baja California Sur")</f>
        <v>7.33</v>
      </c>
      <c r="F16" s="9">
        <f>SUMIFS(Concentrado!G$2:G859,Concentrado!$A$2:$A859,"="&amp;$A16,Concentrado!$B$2:$B859, "=Baja California Sur")</f>
        <v>20.3</v>
      </c>
      <c r="G16" s="9">
        <f>SUMIFS(Concentrado!H$2:H859,Concentrado!$A$2:$A859,"="&amp;$A16,Concentrado!$B$2:$B859, "=Baja California Sur")</f>
        <v>4.5960000000000001</v>
      </c>
      <c r="H16" s="9">
        <f>SUMIFS(Concentrado!I$2:I859,Concentrado!$A$2:$A859,"="&amp;$A16,Concentrado!$B$2:$B859, "=Baja California Sur")</f>
        <v>3.2970000000000002</v>
      </c>
      <c r="I16" s="9">
        <f>SUMIFS(Concentrado!J$2:J859,Concentrado!$A$2:$A859,"="&amp;$A16,Concentrado!$B$2:$B859, "=Baja California Sur")</f>
        <v>3.96</v>
      </c>
      <c r="J16" s="9">
        <f>SUMIFS(Concentrado!K$2:K859,Concentrado!$A$2:$A859,"="&amp;$A16,Concentrado!$B$2:$B859, "=Baja California Sur")</f>
        <v>12.638999999999999</v>
      </c>
      <c r="K16" s="9">
        <f>SUMIFS(Concentrado!L$2:L859,Concentrado!$A$2:$A859,"="&amp;$A16,Concentrado!$B$2:$B859, "=Baja California Sur")</f>
        <v>2.9969999999999999</v>
      </c>
      <c r="L16" s="9">
        <f>SUMIFS(Concentrado!M$2:M859,Concentrado!$A$2:$A859,"="&amp;$A16,Concentrado!$B$2:$B859, "=Baja California Sur")</f>
        <v>7.92</v>
      </c>
      <c r="M16" s="9">
        <f>SUMIFS(Concentrado!N$2:N859,Concentrado!$A$2:$A859,"="&amp;$A16,Concentrado!$B$2:$B859, "=Baja California Sur")</f>
        <v>36.671999999999997</v>
      </c>
      <c r="N16" s="9">
        <f>SUMIFS(Concentrado!O$2:O859,Concentrado!$A$2:$A859,"="&amp;$A16,Concentrado!$B$2:$B859, "=Baja California Sur")</f>
        <v>70.378</v>
      </c>
      <c r="O16" s="9">
        <f>SUMIFS(Concentrado!P$2:P859,Concentrado!$A$2:$A859,"="&amp;$A16,Concentrado!$B$2:$B859, "=Baja California Sur")</f>
        <v>27.571000000000002</v>
      </c>
      <c r="P16" s="9">
        <f>SUMIFS(Concentrado!Q$2:Q859,Concentrado!$A$2:$A859,"="&amp;$A16,Concentrado!$B$2:$B859, "=Baja California Sur")</f>
        <v>49.427999999999997</v>
      </c>
      <c r="Q16" s="9">
        <f>SUMIFS(Concentrado!R$2:R859,Concentrado!$A$2:$A859,"="&amp;$A16,Concentrado!$B$2:$B859, "=Baja California Sur")</f>
        <v>50.27</v>
      </c>
      <c r="R16" s="9">
        <f>SUMIFS(Concentrado!S$2:S859,Concentrado!$A$2:$A859,"="&amp;$A16,Concentrado!$B$2:$B859, "=Baja California Sur")</f>
        <v>47.051000000000002</v>
      </c>
      <c r="S16" s="9">
        <f>SUMIFS(Concentrado!T$2:T859,Concentrado!$A$2:$A859,"="&amp;$A16,Concentrado!$B$2:$B859, "=Baja California Sur")</f>
        <v>48.694000000000003</v>
      </c>
      <c r="T16" s="9">
        <f>SUMIFS(Concentrado!U$2:U859,Concentrado!$A$2:$A859,"="&amp;$A16,Concentrado!$B$2:$B859, "=Baja California Sur")</f>
        <v>10.340999999999999</v>
      </c>
      <c r="U16" s="9">
        <f>SUMIFS(Concentrado!V$2:V859,Concentrado!$A$2:$A859,"="&amp;$A16,Concentrado!$B$2:$B859, "=Baja California Sur")</f>
        <v>13.186</v>
      </c>
      <c r="V16" s="9">
        <f>SUMIFS(Concentrado!W$2:W859,Concentrado!$A$2:$A859,"="&amp;$A16,Concentrado!$B$2:$B859, "=Baja California Sur")</f>
        <v>11.734</v>
      </c>
      <c r="W16" s="9">
        <f>SUMIFS(Concentrado!X$2:X859,Concentrado!$A$2:$A859,"="&amp;$A16,Concentrado!$B$2:$B859, "=Baja California Sur")</f>
        <v>10.054</v>
      </c>
      <c r="X16" s="9">
        <f>SUMIFS(Concentrado!Y$2:Y859,Concentrado!$A$2:$A859,"="&amp;$A16,Concentrado!$B$2:$B859, "=Baja California Sur")</f>
        <v>1.498</v>
      </c>
      <c r="Y16" s="9">
        <f>SUMIFS(Concentrado!Z$2:Z859,Concentrado!$A$2:$A859,"="&amp;$A16,Concentrado!$B$2:$B859, "=Baja California Sur")</f>
        <v>5.867</v>
      </c>
      <c r="Z16" s="9">
        <f>SUMIFS(Concentrado!AA$2:AA859,Concentrado!$A$2:$A859,"="&amp;$A16,Concentrado!$B$2:$B859, "=Baja California Sur")</f>
        <v>80.432000000000002</v>
      </c>
      <c r="AA16" s="9">
        <f>SUMIFS(Concentrado!AB$2:AB859,Concentrado!$A$2:$A859,"="&amp;$A16,Concentrado!$B$2:$B859, "=Baja California Sur")</f>
        <v>38.959000000000003</v>
      </c>
      <c r="AB16" s="9">
        <f>SUMIFS(Concentrado!AC$2:AC859,Concentrado!$A$2:$A859,"="&amp;$A16,Concentrado!$B$2:$B859, "=Baja California Sur")</f>
        <v>60.134999999999998</v>
      </c>
      <c r="AC16" s="9">
        <f>SUMIFS(Concentrado!AD$2:AD859,Concentrado!$A$2:$A859,"="&amp;$A16,Concentrado!$B$2:$B859, "=Baja California Sur")</f>
        <v>348.154</v>
      </c>
      <c r="AD16" s="9">
        <f>SUMIFS(Concentrado!AE$2:AE859,Concentrado!$A$2:$A859,"="&amp;$A16,Concentrado!$B$2:$B859, "=Baja California Sur")</f>
        <v>260.72800000000001</v>
      </c>
      <c r="AE16" s="9">
        <f>SUMIFS(Concentrado!AF$2:AF859,Concentrado!$A$2:$A859,"="&amp;$A16,Concentrado!$B$2:$B859, "=Baja California Sur")</f>
        <v>305.36700000000002</v>
      </c>
      <c r="AF16" s="9">
        <f>SUMIFS(Concentrado!AG$2:AG859,Concentrado!$A$2:$A859,"="&amp;$A16,Concentrado!$B$2:$B859, "=Baja California Sur")</f>
        <v>7.4690000000000003</v>
      </c>
      <c r="AG16" s="9">
        <f>SUMIFS(Concentrado!AH$2:AH859,Concentrado!$A$2:$A859,"="&amp;$A16,Concentrado!$B$2:$B859, "=Baja California Sur")</f>
        <v>9.1440415139484692</v>
      </c>
      <c r="AH16" s="9">
        <f>SUMIFS(Concentrado!AI$2:AI859,Concentrado!$A$2:$A859,"="&amp;$A16,Concentrado!$B$2:$B859, "=Baja California Sur")</f>
        <v>2.4483799885742301</v>
      </c>
      <c r="AI16" s="9">
        <f>SUMIFS(Concentrado!AJ$2:AJ859,Concentrado!$A$2:$A859,"="&amp;$A16,Concentrado!$B$2:$B859, "=Baja California Sur")</f>
        <v>5.9110272183100001</v>
      </c>
      <c r="AJ16" s="9">
        <f>SUMIFS(Concentrado!AK$2:AK859,Concentrado!$A$2:$A859,"="&amp;$A16,Concentrado!$B$2:$B859, "=Baja California Sur")</f>
        <v>10.054</v>
      </c>
      <c r="AK16" s="9">
        <f>SUMIFS(Concentrado!AL$2:AL859,Concentrado!$A$2:$A859,"="&amp;$A16,Concentrado!$B$2:$B859, "=Baja California Sur")</f>
        <v>2.6970000000000001</v>
      </c>
      <c r="AL16" s="9">
        <f>SUMIFS(Concentrado!AM$2:AM859,Concentrado!$A$2:$A859,"="&amp;$A16,Concentrado!$B$2:$B859, "=Baja California Sur")</f>
        <v>6.4530000000000003</v>
      </c>
      <c r="AM16" s="9">
        <f>SUMIFS(Concentrado!AN$2:AN859,Concentrado!$A$2:$A859,"="&amp;$A16,Concentrado!$B$2:$B859, "=Baja California Sur")</f>
        <v>50.844000000000001</v>
      </c>
      <c r="AN16" s="9">
        <f>SUMIFS(Concentrado!AO$2:AO859,Concentrado!$A$2:$A859,"="&amp;$A16,Concentrado!$B$2:$B859, "=Baja California Sur")</f>
        <v>39.259</v>
      </c>
      <c r="AO16" s="9">
        <f>SUMIFS(Concentrado!AP$2:AP859,Concentrado!$A$2:$A859,"="&amp;$A16,Concentrado!$B$2:$B859, "=Baja California Sur")</f>
        <v>45.173999999999999</v>
      </c>
      <c r="AP16" s="9">
        <f>SUMIFS(Concentrado!AQ$2:AQ859,Concentrado!$A$2:$A859,"="&amp;$A16,Concentrado!$B$2:$B859, "=Baja California Sur")</f>
        <v>3.16</v>
      </c>
      <c r="AQ16" s="9">
        <f>SUMIFS(Concentrado!AR$2:AR859,Concentrado!$A$2:$A859,"="&amp;$A16,Concentrado!$B$2:$B859, "=Baja California Sur")</f>
        <v>0.3</v>
      </c>
      <c r="AR16" s="9">
        <f>SUMIFS(Concentrado!AS$2:AS859,Concentrado!$A$2:$A859,"="&amp;$A16,Concentrado!$B$2:$B859, "=Baja California Sur")</f>
        <v>1.76</v>
      </c>
      <c r="AS16" s="9">
        <f>SUMIFS(Concentrado!AT$2:AT859,Concentrado!$A$2:$A859,"="&amp;$A16,Concentrado!$B$2:$B859, "=Baja California Sur")</f>
        <v>11.49</v>
      </c>
      <c r="AT16" s="9">
        <f>SUMIFS(Concentrado!AU$2:AU859,Concentrado!$A$2:$A859,"="&amp;$A16,Concentrado!$B$2:$B859, "=Baja California Sur")</f>
        <v>1.798</v>
      </c>
      <c r="AU16" s="9">
        <f>SUMIFS(Concentrado!AV$2:AV859,Concentrado!$A$2:$A859,"="&amp;$A16,Concentrado!$B$2:$B859, "=Baja California Sur")</f>
        <v>6.7469999999999999</v>
      </c>
      <c r="AV16" s="9">
        <f>SUMIFS(Concentrado!AW$2:AW859,Concentrado!$A$2:$A859,"="&amp;$A16,Concentrado!$B$2:$B859, "=Baja California Sur")</f>
        <v>471.96100000000001</v>
      </c>
      <c r="AW16" s="9">
        <f>SUMIFS(Concentrado!AX$2:AX859,Concentrado!$A$2:$A859,"="&amp;$A16,Concentrado!$B$2:$B859, "=Baja California Sur")</f>
        <v>328.45699999999999</v>
      </c>
      <c r="AX16" s="9">
        <f>SUMIFS(Concentrado!AY$2:AY859,Concentrado!$A$2:$A859,"="&amp;$A16,Concentrado!$B$2:$B859, "=Baja California Sur")</f>
        <v>401.72899999999998</v>
      </c>
      <c r="AY16" s="9">
        <f>SUMIFS(Concentrado!AZ$2:AZ859,Concentrado!$A$2:$A859,"="&amp;$A16,Concentrado!$B$2:$B859, "=Baja California Sur")</f>
        <v>4.72</v>
      </c>
      <c r="AZ16" s="9">
        <f>SUMIFS(Concentrado!BA$2:BA859,Concentrado!$A$2:$A859,"="&amp;$A16,Concentrado!$B$2:$B859, "=Baja California Sur")</f>
        <v>3.2850000000000001</v>
      </c>
      <c r="BA16" s="9">
        <f>SUMIFS(Concentrado!BB$2:BB859,Concentrado!$A$2:$A859,"="&amp;$A16,Concentrado!$B$2:$B859, "=Baja California Sur")</f>
        <v>4.0170000000000003</v>
      </c>
      <c r="BB16" s="9">
        <f>SUMIFS(Concentrado!BC$2:BC859,Concentrado!$A$2:$A859,"="&amp;$A16,Concentrado!$B$2:$B859, "=Baja California Sur")</f>
        <v>10.77</v>
      </c>
      <c r="BC16" s="9">
        <f>SUMIFS(Concentrado!BD$2:BD859,Concentrado!$A$2:$A859,"="&amp;$A16,Concentrado!$B$2:$B859, "=Baja California Sur")</f>
        <v>4.6159999999999997</v>
      </c>
      <c r="BD16" s="9">
        <f>SUMIFS(Concentrado!BE$2:BE859,Concentrado!$A$2:$A859,"="&amp;$A16,Concentrado!$B$2:$B859, "=Baja California Sur")</f>
        <v>10.4</v>
      </c>
      <c r="BE16" s="9">
        <f>SUMIFS(Concentrado!BF$2:BF859,Concentrado!$A$2:$A859,"="&amp;$A16,Concentrado!$B$2:$B859, "=Baja California Sur")</f>
        <v>12.494999999999999</v>
      </c>
      <c r="BF16" s="9">
        <f>SUMIFS(Concentrado!BG$2:BG859,Concentrado!$A$2:$A859,"="&amp;$A16,Concentrado!$B$2:$B859, "=Baja California Sur")</f>
        <v>23.283000000000001</v>
      </c>
      <c r="BG16" s="9">
        <f>SUMIFS(Concentrado!BH$2:BH859,Concentrado!$A$2:$A859,"="&amp;$A16,Concentrado!$B$2:$B859, "=Baja California Sur")</f>
        <v>6.5968180054326737</v>
      </c>
    </row>
    <row r="17" spans="1:59" x14ac:dyDescent="0.25">
      <c r="A17" s="4">
        <v>2013</v>
      </c>
      <c r="B17" s="9">
        <f>SUMIFS(Concentrado!C$2:C859,Concentrado!$A$2:$A859,"="&amp;$A17,Concentrado!$B$2:$B859, "=Baja California Sur")</f>
        <v>10.388999999999999</v>
      </c>
      <c r="C17" s="9">
        <f>SUMIFS(Concentrado!D$2:D859,Concentrado!$A$2:$A859,"="&amp;$A17,Concentrado!$B$2:$B859, "=Baja California Sur")</f>
        <v>2.6309999999999998</v>
      </c>
      <c r="D17" s="9">
        <f>SUMIFS(Concentrado!E$2:E859,Concentrado!$A$2:$A859,"="&amp;$A17,Concentrado!$B$2:$B859, "=Baja California Sur")</f>
        <v>6.5880000000000001</v>
      </c>
      <c r="E17" s="9">
        <f>SUMIFS(Concentrado!F$2:F859,Concentrado!$A$2:$A859,"="&amp;$A17,Concentrado!$B$2:$B859, "=Baja California Sur")</f>
        <v>8.1630000000000003</v>
      </c>
      <c r="F17" s="9">
        <f>SUMIFS(Concentrado!G$2:G859,Concentrado!$A$2:$A859,"="&amp;$A17,Concentrado!$B$2:$B859, "=Baja California Sur")</f>
        <v>18.501999999999999</v>
      </c>
      <c r="G17" s="9">
        <f>SUMIFS(Concentrado!H$2:H859,Concentrado!$A$2:$A859,"="&amp;$A17,Concentrado!$B$2:$B859, "=Baja California Sur")</f>
        <v>6.1769999999999996</v>
      </c>
      <c r="H17" s="9">
        <f>SUMIFS(Concentrado!I$2:I859,Concentrado!$A$2:$A859,"="&amp;$A17,Concentrado!$B$2:$B859, "=Baja California Sur")</f>
        <v>3.508</v>
      </c>
      <c r="I17" s="9">
        <f>SUMIFS(Concentrado!J$2:J859,Concentrado!$A$2:$A859,"="&amp;$A17,Concentrado!$B$2:$B859, "=Baja California Sur")</f>
        <v>4.87</v>
      </c>
      <c r="J17" s="9">
        <f>SUMIFS(Concentrado!K$2:K859,Concentrado!$A$2:$A859,"="&amp;$A17,Concentrado!$B$2:$B859, "=Baja California Sur")</f>
        <v>9.827</v>
      </c>
      <c r="K17" s="9">
        <f>SUMIFS(Concentrado!L$2:L859,Concentrado!$A$2:$A859,"="&amp;$A17,Concentrado!$B$2:$B859, "=Baja California Sur")</f>
        <v>6.1390000000000002</v>
      </c>
      <c r="L17" s="9">
        <f>SUMIFS(Concentrado!M$2:M859,Concentrado!$A$2:$A859,"="&amp;$A17,Concentrado!$B$2:$B859, "=Baja California Sur")</f>
        <v>8.0210000000000008</v>
      </c>
      <c r="M17" s="9">
        <f>SUMIFS(Concentrado!N$2:N859,Concentrado!$A$2:$A859,"="&amp;$A17,Concentrado!$B$2:$B859, "=Baja California Sur")</f>
        <v>41.735999999999997</v>
      </c>
      <c r="N17" s="9">
        <f>SUMIFS(Concentrado!O$2:O859,Concentrado!$A$2:$A859,"="&amp;$A17,Concentrado!$B$2:$B859, "=Baja California Sur")</f>
        <v>72.721999999999994</v>
      </c>
      <c r="O17" s="9">
        <f>SUMIFS(Concentrado!P$2:P859,Concentrado!$A$2:$A859,"="&amp;$A17,Concentrado!$B$2:$B859, "=Baja California Sur")</f>
        <v>20.463999999999999</v>
      </c>
      <c r="P17" s="9">
        <f>SUMIFS(Concentrado!Q$2:Q859,Concentrado!$A$2:$A859,"="&amp;$A17,Concentrado!$B$2:$B859, "=Baja California Sur")</f>
        <v>47.121000000000002</v>
      </c>
      <c r="Q17" s="9">
        <f>SUMIFS(Concentrado!R$2:R859,Concentrado!$A$2:$A859,"="&amp;$A17,Concentrado!$B$2:$B859, "=Baja California Sur")</f>
        <v>45.767000000000003</v>
      </c>
      <c r="R17" s="9">
        <f>SUMIFS(Concentrado!S$2:S859,Concentrado!$A$2:$A859,"="&amp;$A17,Concentrado!$B$2:$B859, "=Baja California Sur")</f>
        <v>47.652999999999999</v>
      </c>
      <c r="S17" s="9">
        <f>SUMIFS(Concentrado!T$2:T859,Concentrado!$A$2:$A859,"="&amp;$A17,Concentrado!$B$2:$B859, "=Baja California Sur")</f>
        <v>46.691000000000003</v>
      </c>
      <c r="T17" s="9">
        <f>SUMIFS(Concentrado!U$2:U859,Concentrado!$A$2:$A859,"="&amp;$A17,Concentrado!$B$2:$B859, "=Baja California Sur")</f>
        <v>10.108000000000001</v>
      </c>
      <c r="U17" s="9">
        <f>SUMIFS(Concentrado!V$2:V859,Concentrado!$A$2:$A859,"="&amp;$A17,Concentrado!$B$2:$B859, "=Baja California Sur")</f>
        <v>13.156000000000001</v>
      </c>
      <c r="V17" s="9">
        <f>SUMIFS(Concentrado!W$2:W859,Concentrado!$A$2:$A859,"="&amp;$A17,Concentrado!$B$2:$B859, "=Baja California Sur")</f>
        <v>11.601000000000001</v>
      </c>
      <c r="W17" s="9">
        <f>SUMIFS(Concentrado!X$2:X859,Concentrado!$A$2:$A859,"="&amp;$A17,Concentrado!$B$2:$B859, "=Baja California Sur")</f>
        <v>10.388999999999999</v>
      </c>
      <c r="X17" s="9">
        <f>SUMIFS(Concentrado!Y$2:Y859,Concentrado!$A$2:$A859,"="&amp;$A17,Concentrado!$B$2:$B859, "=Baja California Sur")</f>
        <v>3.508</v>
      </c>
      <c r="Y17" s="9">
        <f>SUMIFS(Concentrado!Z$2:Z859,Concentrado!$A$2:$A859,"="&amp;$A17,Concentrado!$B$2:$B859, "=Baja California Sur")</f>
        <v>7.0179999999999998</v>
      </c>
      <c r="Z17" s="9">
        <f>SUMIFS(Concentrado!AA$2:AA859,Concentrado!$A$2:$A859,"="&amp;$A17,Concentrado!$B$2:$B859, "=Baja California Sur")</f>
        <v>71.037000000000006</v>
      </c>
      <c r="AA17" s="9">
        <f>SUMIFS(Concentrado!AB$2:AB859,Concentrado!$A$2:$A859,"="&amp;$A17,Concentrado!$B$2:$B859, "=Baja California Sur")</f>
        <v>45.606000000000002</v>
      </c>
      <c r="AB17" s="9">
        <f>SUMIFS(Concentrado!AC$2:AC859,Concentrado!$A$2:$A859,"="&amp;$A17,Concentrado!$B$2:$B859, "=Baja California Sur")</f>
        <v>58.578000000000003</v>
      </c>
      <c r="AC17" s="9">
        <f>SUMIFS(Concentrado!AD$2:AD859,Concentrado!$A$2:$A859,"="&amp;$A17,Concentrado!$B$2:$B859, "=Baja California Sur")</f>
        <v>330.47899999999998</v>
      </c>
      <c r="AD17" s="9">
        <f>SUMIFS(Concentrado!AE$2:AE859,Concentrado!$A$2:$A859,"="&amp;$A17,Concentrado!$B$2:$B859, "=Baja California Sur")</f>
        <v>275.39100000000002</v>
      </c>
      <c r="AE17" s="9">
        <f>SUMIFS(Concentrado!AF$2:AF859,Concentrado!$A$2:$A859,"="&amp;$A17,Concentrado!$B$2:$B859, "=Baja California Sur")</f>
        <v>303.49099999999999</v>
      </c>
      <c r="AF17" s="9">
        <f>SUMIFS(Concentrado!AG$2:AG859,Concentrado!$A$2:$A859,"="&amp;$A17,Concentrado!$B$2:$B859, "=Baja California Sur")</f>
        <v>8.7040000000000006</v>
      </c>
      <c r="AG17" s="9">
        <f>SUMIFS(Concentrado!AH$2:AH859,Concentrado!$A$2:$A859,"="&amp;$A17,Concentrado!$B$2:$B859, "=Baja California Sur")</f>
        <v>11.9799037115239</v>
      </c>
      <c r="AH17" s="9">
        <f>SUMIFS(Concentrado!AI$2:AI859,Concentrado!$A$2:$A859,"="&amp;$A17,Concentrado!$B$2:$B859, "=Baja California Sur")</f>
        <v>3.2110975531436599</v>
      </c>
      <c r="AI17" s="9">
        <f>SUMIFS(Concentrado!AJ$2:AJ859,Concentrado!$A$2:$A859,"="&amp;$A17,Concentrado!$B$2:$B859, "=Baja California Sur")</f>
        <v>7.7481840193704601</v>
      </c>
      <c r="AJ17" s="9">
        <f>SUMIFS(Concentrado!AK$2:AK859,Concentrado!$A$2:$A859,"="&amp;$A17,Concentrado!$B$2:$B859, "=Baja California Sur")</f>
        <v>11.231</v>
      </c>
      <c r="AK17" s="9">
        <f>SUMIFS(Concentrado!AL$2:AL859,Concentrado!$A$2:$A859,"="&amp;$A17,Concentrado!$B$2:$B859, "=Baja California Sur")</f>
        <v>2.923</v>
      </c>
      <c r="AL17" s="9">
        <f>SUMIFS(Concentrado!AM$2:AM859,Concentrado!$A$2:$A859,"="&amp;$A17,Concentrado!$B$2:$B859, "=Baja California Sur")</f>
        <v>7.1609999999999996</v>
      </c>
      <c r="AM17" s="9">
        <f>SUMIFS(Concentrado!AN$2:AN859,Concentrado!$A$2:$A859,"="&amp;$A17,Concentrado!$B$2:$B859, "=Baja California Sur")</f>
        <v>51.664000000000001</v>
      </c>
      <c r="AN17" s="9">
        <f>SUMIFS(Concentrado!AO$2:AO859,Concentrado!$A$2:$A859,"="&amp;$A17,Concentrado!$B$2:$B859, "=Baja California Sur")</f>
        <v>29.234999999999999</v>
      </c>
      <c r="AO17" s="9">
        <f>SUMIFS(Concentrado!AP$2:AP859,Concentrado!$A$2:$A859,"="&amp;$A17,Concentrado!$B$2:$B859, "=Baja California Sur")</f>
        <v>40.674999999999997</v>
      </c>
      <c r="AP17" s="9">
        <f>SUMIFS(Concentrado!AQ$2:AQ859,Concentrado!$A$2:$A859,"="&amp;$A17,Concentrado!$B$2:$B859, "=Baja California Sur")</f>
        <v>2.5270000000000001</v>
      </c>
      <c r="AQ17" s="9">
        <f>SUMIFS(Concentrado!AR$2:AR859,Concentrado!$A$2:$A859,"="&amp;$A17,Concentrado!$B$2:$B859, "=Baja California Sur")</f>
        <v>1.462</v>
      </c>
      <c r="AR17" s="9">
        <f>SUMIFS(Concentrado!AS$2:AS859,Concentrado!$A$2:$A859,"="&amp;$A17,Concentrado!$B$2:$B859, "=Baja California Sur")</f>
        <v>2.0049999999999999</v>
      </c>
      <c r="AS17" s="9">
        <f>SUMIFS(Concentrado!AT$2:AT859,Concentrado!$A$2:$A859,"="&amp;$A17,Concentrado!$B$2:$B859, "=Baja California Sur")</f>
        <v>9.5470000000000006</v>
      </c>
      <c r="AT17" s="9">
        <f>SUMIFS(Concentrado!AU$2:AU859,Concentrado!$A$2:$A859,"="&amp;$A17,Concentrado!$B$2:$B859, "=Baja California Sur")</f>
        <v>1.754</v>
      </c>
      <c r="AU17" s="9">
        <f>SUMIFS(Concentrado!AV$2:AV859,Concentrado!$A$2:$A859,"="&amp;$A17,Concentrado!$B$2:$B859, "=Baja California Sur")</f>
        <v>5.7290000000000001</v>
      </c>
      <c r="AV17" s="9">
        <f>SUMIFS(Concentrado!AW$2:AW859,Concentrado!$A$2:$A859,"="&amp;$A17,Concentrado!$B$2:$B859, "=Baja California Sur")</f>
        <v>459.91899999999998</v>
      </c>
      <c r="AW17" s="9">
        <f>SUMIFS(Concentrado!AX$2:AX859,Concentrado!$A$2:$A859,"="&amp;$A17,Concentrado!$B$2:$B859, "=Baja California Sur")</f>
        <v>327.137</v>
      </c>
      <c r="AX17" s="9">
        <f>SUMIFS(Concentrado!AY$2:AY859,Concentrado!$A$2:$A859,"="&amp;$A17,Concentrado!$B$2:$B859, "=Baja California Sur")</f>
        <v>394.86700000000002</v>
      </c>
      <c r="AY17" s="9">
        <f>SUMIFS(Concentrado!AZ$2:AZ859,Concentrado!$A$2:$A859,"="&amp;$A17,Concentrado!$B$2:$B859, "=Baja California Sur")</f>
        <v>4.5990000000000002</v>
      </c>
      <c r="AZ17" s="9">
        <f>SUMIFS(Concentrado!BA$2:BA859,Concentrado!$A$2:$A859,"="&amp;$A17,Concentrado!$B$2:$B859, "=Baja California Sur")</f>
        <v>3.2709999999999999</v>
      </c>
      <c r="BA17" s="9">
        <f>SUMIFS(Concentrado!BB$2:BB859,Concentrado!$A$2:$A859,"="&amp;$A17,Concentrado!$B$2:$B859, "=Baja California Sur")</f>
        <v>3.9489999999999998</v>
      </c>
      <c r="BB17" s="9">
        <f>SUMIFS(Concentrado!BC$2:BC859,Concentrado!$A$2:$A859,"="&amp;$A17,Concentrado!$B$2:$B859, "=Baja California Sur")</f>
        <v>13.887</v>
      </c>
      <c r="BC17" s="9">
        <f>SUMIFS(Concentrado!BD$2:BD859,Concentrado!$A$2:$A859,"="&amp;$A17,Concentrado!$B$2:$B859, "=Baja California Sur")</f>
        <v>7.7149999999999999</v>
      </c>
      <c r="BD17" s="9">
        <f>SUMIFS(Concentrado!BE$2:BE859,Concentrado!$A$2:$A859,"="&amp;$A17,Concentrado!$B$2:$B859, "=Baja California Sur")</f>
        <v>11.157999999999999</v>
      </c>
      <c r="BE17" s="9">
        <f>SUMIFS(Concentrado!BF$2:BF859,Concentrado!$A$2:$A859,"="&amp;$A17,Concentrado!$B$2:$B859, "=Baja California Sur")</f>
        <v>13.246</v>
      </c>
      <c r="BF17" s="9">
        <f>SUMIFS(Concentrado!BG$2:BG859,Concentrado!$A$2:$A859,"="&amp;$A17,Concentrado!$B$2:$B859, "=Baja California Sur")</f>
        <v>32.11</v>
      </c>
      <c r="BG17" s="9">
        <f>SUMIFS(Concentrado!BH$2:BH859,Concentrado!$A$2:$A859,"="&amp;$A17,Concentrado!$B$2:$B859, "=Baja California Sur")</f>
        <v>7.2248534960263306</v>
      </c>
    </row>
    <row r="18" spans="1:59" x14ac:dyDescent="0.25">
      <c r="A18" s="4">
        <v>2014</v>
      </c>
      <c r="B18" s="9">
        <f>SUMIFS(Concentrado!C$2:C859,Concentrado!$A$2:$A859,"="&amp;$A18,Concentrado!$B$2:$B859, "=Baja California Sur")</f>
        <v>9.6159999999999997</v>
      </c>
      <c r="C18" s="9">
        <f>SUMIFS(Concentrado!D$2:D859,Concentrado!$A$2:$A859,"="&amp;$A18,Concentrado!$B$2:$B859, "=Baja California Sur")</f>
        <v>1.998</v>
      </c>
      <c r="D18" s="9">
        <f>SUMIFS(Concentrado!E$2:E859,Concentrado!$A$2:$A859,"="&amp;$A18,Concentrado!$B$2:$B859, "=Baja California Sur")</f>
        <v>5.88</v>
      </c>
      <c r="E18" s="9">
        <f>SUMIFS(Concentrado!F$2:F859,Concentrado!$A$2:$A859,"="&amp;$A18,Concentrado!$B$2:$B859, "=Baja California Sur")</f>
        <v>12.618</v>
      </c>
      <c r="F18" s="9">
        <f>SUMIFS(Concentrado!G$2:G859,Concentrado!$A$2:$A859,"="&amp;$A18,Concentrado!$B$2:$B859, "=Baja California Sur")</f>
        <v>16.297999999999998</v>
      </c>
      <c r="G18" s="9">
        <f>SUMIFS(Concentrado!H$2:H859,Concentrado!$A$2:$A859,"="&amp;$A18,Concentrado!$B$2:$B859, "=Baja California Sur")</f>
        <v>6.8680000000000003</v>
      </c>
      <c r="H18" s="9">
        <f>SUMIFS(Concentrado!I$2:I859,Concentrado!$A$2:$A859,"="&amp;$A18,Concentrado!$B$2:$B859, "=Baja California Sur")</f>
        <v>4.5679999999999996</v>
      </c>
      <c r="I18" s="9">
        <f>SUMIFS(Concentrado!J$2:J859,Concentrado!$A$2:$A859,"="&amp;$A18,Concentrado!$B$2:$B859, "=Baja California Sur")</f>
        <v>5.74</v>
      </c>
      <c r="J18" s="9">
        <f>SUMIFS(Concentrado!K$2:K859,Concentrado!$A$2:$A859,"="&amp;$A18,Concentrado!$B$2:$B859, "=Baja California Sur")</f>
        <v>11.813000000000001</v>
      </c>
      <c r="K18" s="9">
        <f>SUMIFS(Concentrado!L$2:L859,Concentrado!$A$2:$A859,"="&amp;$A18,Concentrado!$B$2:$B859, "=Baja California Sur")</f>
        <v>4.5679999999999996</v>
      </c>
      <c r="L18" s="9">
        <f>SUMIFS(Concentrado!M$2:M859,Concentrado!$A$2:$A859,"="&amp;$A18,Concentrado!$B$2:$B859, "=Baja California Sur")</f>
        <v>8.26</v>
      </c>
      <c r="M18" s="9">
        <f>SUMIFS(Concentrado!N$2:N859,Concentrado!$A$2:$A859,"="&amp;$A18,Concentrado!$B$2:$B859, "=Baja California Sur")</f>
        <v>43.750999999999998</v>
      </c>
      <c r="N18" s="9">
        <f>SUMIFS(Concentrado!O$2:O859,Concentrado!$A$2:$A859,"="&amp;$A18,Concentrado!$B$2:$B859, "=Baja California Sur")</f>
        <v>87.088999999999999</v>
      </c>
      <c r="O18" s="9">
        <f>SUMIFS(Concentrado!P$2:P859,Concentrado!$A$2:$A859,"="&amp;$A18,Concentrado!$B$2:$B859, "=Baja California Sur")</f>
        <v>19.984000000000002</v>
      </c>
      <c r="P18" s="9">
        <f>SUMIFS(Concentrado!Q$2:Q859,Concentrado!$A$2:$A859,"="&amp;$A18,Concentrado!$B$2:$B859, "=Baja California Sur")</f>
        <v>54.18</v>
      </c>
      <c r="Q18" s="9">
        <f>SUMIFS(Concentrado!R$2:R859,Concentrado!$A$2:$A859,"="&amp;$A18,Concentrado!$B$2:$B859, "=Baja California Sur")</f>
        <v>41.759</v>
      </c>
      <c r="R18" s="9">
        <f>SUMIFS(Concentrado!S$2:S859,Concentrado!$A$2:$A859,"="&amp;$A18,Concentrado!$B$2:$B859, "=Baja California Sur")</f>
        <v>46.533000000000001</v>
      </c>
      <c r="S18" s="9">
        <f>SUMIFS(Concentrado!T$2:T859,Concentrado!$A$2:$A859,"="&amp;$A18,Concentrado!$B$2:$B859, "=Baja California Sur")</f>
        <v>44.1</v>
      </c>
      <c r="T18" s="9">
        <f>SUMIFS(Concentrado!U$2:U859,Concentrado!$A$2:$A859,"="&amp;$A18,Concentrado!$B$2:$B859, "=Baja California Sur")</f>
        <v>8.5169999999999995</v>
      </c>
      <c r="U18" s="9">
        <f>SUMIFS(Concentrado!V$2:V859,Concentrado!$A$2:$A859,"="&amp;$A18,Concentrado!$B$2:$B859, "=Baja California Sur")</f>
        <v>11.134</v>
      </c>
      <c r="V18" s="9">
        <f>SUMIFS(Concentrado!W$2:W859,Concentrado!$A$2:$A859,"="&amp;$A18,Concentrado!$B$2:$B859, "=Baja California Sur")</f>
        <v>9.8000000000000007</v>
      </c>
      <c r="W18" s="9">
        <f>SUMIFS(Concentrado!X$2:X859,Concentrado!$A$2:$A859,"="&amp;$A18,Concentrado!$B$2:$B859, "=Baja California Sur")</f>
        <v>20.879000000000001</v>
      </c>
      <c r="X18" s="9">
        <f>SUMIFS(Concentrado!Y$2:Y859,Concentrado!$A$2:$A859,"="&amp;$A18,Concentrado!$B$2:$B859, "=Baja California Sur")</f>
        <v>3.14</v>
      </c>
      <c r="Y18" s="9">
        <f>SUMIFS(Concentrado!Z$2:Z859,Concentrado!$A$2:$A859,"="&amp;$A18,Concentrado!$B$2:$B859, "=Baja California Sur")</f>
        <v>12.18</v>
      </c>
      <c r="Z18" s="9">
        <f>SUMIFS(Concentrado!AA$2:AA859,Concentrado!$A$2:$A859,"="&amp;$A18,Concentrado!$B$2:$B859, "=Baja California Sur")</f>
        <v>69.781000000000006</v>
      </c>
      <c r="AA18" s="9">
        <f>SUMIFS(Concentrado!AB$2:AB859,Concentrado!$A$2:$A859,"="&amp;$A18,Concentrado!$B$2:$B859, "=Baja California Sur")</f>
        <v>35.4</v>
      </c>
      <c r="AB18" s="9">
        <f>SUMIFS(Concentrado!AC$2:AC859,Concentrado!$A$2:$A859,"="&amp;$A18,Concentrado!$B$2:$B859, "=Baja California Sur")</f>
        <v>52.92</v>
      </c>
      <c r="AC18" s="9">
        <f>SUMIFS(Concentrado!AD$2:AD859,Concentrado!$A$2:$A859,"="&amp;$A18,Concentrado!$B$2:$B859, "=Baja California Sur")</f>
        <v>320.06</v>
      </c>
      <c r="AD18" s="9">
        <f>SUMIFS(Concentrado!AE$2:AE859,Concentrado!$A$2:$A859,"="&amp;$A18,Concentrado!$B$2:$B859, "=Baja California Sur")</f>
        <v>258.07400000000001</v>
      </c>
      <c r="AE18" s="9">
        <f>SUMIFS(Concentrado!AF$2:AF859,Concentrado!$A$2:$A859,"="&amp;$A18,Concentrado!$B$2:$B859, "=Baja California Sur")</f>
        <v>289.66199999999998</v>
      </c>
      <c r="AF18" s="9">
        <f>SUMIFS(Concentrado!AG$2:AG859,Concentrado!$A$2:$A859,"="&amp;$A18,Concentrado!$B$2:$B859, "=Baja California Sur")</f>
        <v>9.3409999999999993</v>
      </c>
      <c r="AG18" s="9">
        <f>SUMIFS(Concentrado!AH$2:AH859,Concentrado!$A$2:$A859,"="&amp;$A18,Concentrado!$B$2:$B859, "=Baja California Sur")</f>
        <v>15.487410947387099</v>
      </c>
      <c r="AH18" s="9">
        <f>SUMIFS(Concentrado!AI$2:AI859,Concentrado!$A$2:$A859,"="&amp;$A18,Concentrado!$B$2:$B859, "=Baja California Sur")</f>
        <v>0.79101408005062501</v>
      </c>
      <c r="AI18" s="9">
        <f>SUMIFS(Concentrado!AJ$2:AJ859,Concentrado!$A$2:$A859,"="&amp;$A18,Concentrado!$B$2:$B859, "=Baja California Sur")</f>
        <v>8.3964978970589392</v>
      </c>
      <c r="AJ18" s="9">
        <f>SUMIFS(Concentrado!AK$2:AK859,Concentrado!$A$2:$A859,"="&amp;$A18,Concentrado!$B$2:$B859, "=Baja California Sur")</f>
        <v>15.11</v>
      </c>
      <c r="AK18" s="9">
        <f>SUMIFS(Concentrado!AL$2:AL859,Concentrado!$A$2:$A859,"="&amp;$A18,Concentrado!$B$2:$B859, "=Baja California Sur")</f>
        <v>1.1419999999999999</v>
      </c>
      <c r="AL18" s="9">
        <f>SUMIFS(Concentrado!AM$2:AM859,Concentrado!$A$2:$A859,"="&amp;$A18,Concentrado!$B$2:$B859, "=Baja California Sur")</f>
        <v>8.26</v>
      </c>
      <c r="AM18" s="9">
        <f>SUMIFS(Concentrado!AN$2:AN859,Concentrado!$A$2:$A859,"="&amp;$A18,Concentrado!$B$2:$B859, "=Baja California Sur")</f>
        <v>56.32</v>
      </c>
      <c r="AN18" s="9">
        <f>SUMIFS(Concentrado!AO$2:AO859,Concentrado!$A$2:$A859,"="&amp;$A18,Concentrado!$B$2:$B859, "=Baja California Sur")</f>
        <v>35.970999999999997</v>
      </c>
      <c r="AO18" s="9">
        <f>SUMIFS(Concentrado!AP$2:AP859,Concentrado!$A$2:$A859,"="&amp;$A18,Concentrado!$B$2:$B859, "=Baja California Sur")</f>
        <v>46.34</v>
      </c>
      <c r="AP18" s="9">
        <f>SUMIFS(Concentrado!AQ$2:AQ859,Concentrado!$A$2:$A859,"="&amp;$A18,Concentrado!$B$2:$B859, "=Baja California Sur")</f>
        <v>2.198</v>
      </c>
      <c r="AQ18" s="9">
        <f>SUMIFS(Concentrado!AR$2:AR859,Concentrado!$A$2:$A859,"="&amp;$A18,Concentrado!$B$2:$B859, "=Baja California Sur")</f>
        <v>2.2839999999999998</v>
      </c>
      <c r="AR18" s="9">
        <f>SUMIFS(Concentrado!AS$2:AS859,Concentrado!$A$2:$A859,"="&amp;$A18,Concentrado!$B$2:$B859, "=Baja California Sur")</f>
        <v>2.2400000000000002</v>
      </c>
      <c r="AS18" s="9">
        <f>SUMIFS(Concentrado!AT$2:AT859,Concentrado!$A$2:$A859,"="&amp;$A18,Concentrado!$B$2:$B859, "=Baja California Sur")</f>
        <v>11.263999999999999</v>
      </c>
      <c r="AT18" s="9">
        <f>SUMIFS(Concentrado!AU$2:AU859,Concentrado!$A$2:$A859,"="&amp;$A18,Concentrado!$B$2:$B859, "=Baja California Sur")</f>
        <v>3.14</v>
      </c>
      <c r="AU18" s="9">
        <f>SUMIFS(Concentrado!AV$2:AV859,Concentrado!$A$2:$A859,"="&amp;$A18,Concentrado!$B$2:$B859, "=Baja California Sur")</f>
        <v>7.28</v>
      </c>
      <c r="AV18" s="9">
        <f>SUMIFS(Concentrado!AW$2:AW859,Concentrado!$A$2:$A859,"="&amp;$A18,Concentrado!$B$2:$B859, "=Baja California Sur")</f>
        <v>468.964</v>
      </c>
      <c r="AW18" s="9">
        <f>SUMIFS(Concentrado!AX$2:AX859,Concentrado!$A$2:$A859,"="&amp;$A18,Concentrado!$B$2:$B859, "=Baja California Sur")</f>
        <v>319.452</v>
      </c>
      <c r="AX18" s="9">
        <f>SUMIFS(Concentrado!AY$2:AY859,Concentrado!$A$2:$A859,"="&amp;$A18,Concentrado!$B$2:$B859, "=Baja California Sur")</f>
        <v>395.64299999999997</v>
      </c>
      <c r="AY18" s="9">
        <f>SUMIFS(Concentrado!AZ$2:AZ859,Concentrado!$A$2:$A859,"="&amp;$A18,Concentrado!$B$2:$B859, "=Baja California Sur")</f>
        <v>4.6900000000000004</v>
      </c>
      <c r="AZ18" s="9">
        <f>SUMIFS(Concentrado!BA$2:BA859,Concentrado!$A$2:$A859,"="&amp;$A18,Concentrado!$B$2:$B859, "=Baja California Sur")</f>
        <v>3.1949999999999998</v>
      </c>
      <c r="BA18" s="9">
        <f>SUMIFS(Concentrado!BB$2:BB859,Concentrado!$A$2:$A859,"="&amp;$A18,Concentrado!$B$2:$B859, "=Baja California Sur")</f>
        <v>3.956</v>
      </c>
      <c r="BB18" s="9">
        <f>SUMIFS(Concentrado!BC$2:BC859,Concentrado!$A$2:$A859,"="&amp;$A18,Concentrado!$B$2:$B859, "=Baja California Sur")</f>
        <v>10.86</v>
      </c>
      <c r="BC18" s="9">
        <f>SUMIFS(Concentrado!BD$2:BD859,Concentrado!$A$2:$A859,"="&amp;$A18,Concentrado!$B$2:$B859, "=Baja California Sur")</f>
        <v>1.5509999999999999</v>
      </c>
      <c r="BD18" s="9">
        <f>SUMIFS(Concentrado!BE$2:BE859,Concentrado!$A$2:$A859,"="&amp;$A18,Concentrado!$B$2:$B859, "=Baja California Sur")</f>
        <v>10.712999999999999</v>
      </c>
      <c r="BE18" s="9">
        <f>SUMIFS(Concentrado!BF$2:BF859,Concentrado!$A$2:$A859,"="&amp;$A18,Concentrado!$B$2:$B859, "=Baja California Sur")</f>
        <v>12.141</v>
      </c>
      <c r="BF18" s="9">
        <f>SUMIFS(Concentrado!BG$2:BG859,Concentrado!$A$2:$A859,"="&amp;$A18,Concentrado!$B$2:$B859, "=Baja California Sur")</f>
        <v>15.87</v>
      </c>
      <c r="BG18" s="9">
        <f>SUMIFS(Concentrado!BH$2:BH859,Concentrado!$A$2:$A859,"="&amp;$A18,Concentrado!$B$2:$B859, "=Baja California Sur")</f>
        <v>7.2210760196794164</v>
      </c>
    </row>
    <row r="19" spans="1:59" x14ac:dyDescent="0.25">
      <c r="A19" s="4">
        <v>2015</v>
      </c>
      <c r="B19" s="9">
        <f>SUMIFS(Concentrado!C$2:C859,Concentrado!$A$2:$A859,"="&amp;$A19,Concentrado!$B$2:$B859, "=Baja California Sur")</f>
        <v>11.824999999999999</v>
      </c>
      <c r="C19" s="9">
        <f>SUMIFS(Concentrado!D$2:D859,Concentrado!$A$2:$A859,"="&amp;$A19,Concentrado!$B$2:$B859, "=Baja California Sur")</f>
        <v>1.675</v>
      </c>
      <c r="D19" s="9">
        <f>SUMIFS(Concentrado!E$2:E859,Concentrado!$A$2:$A859,"="&amp;$A19,Concentrado!$B$2:$B859, "=Baja California Sur")</f>
        <v>6.8460000000000001</v>
      </c>
      <c r="E19" s="9">
        <f>SUMIFS(Concentrado!F$2:F859,Concentrado!$A$2:$A859,"="&amp;$A19,Concentrado!$B$2:$B859, "=Baja California Sur")</f>
        <v>9.66</v>
      </c>
      <c r="F19" s="9">
        <f>SUMIFS(Concentrado!G$2:G859,Concentrado!$A$2:$A859,"="&amp;$A19,Concentrado!$B$2:$B859, "=Baja California Sur")</f>
        <v>16.777999999999999</v>
      </c>
      <c r="G19" s="9">
        <f>SUMIFS(Concentrado!H$2:H859,Concentrado!$A$2:$A859,"="&amp;$A19,Concentrado!$B$2:$B859, "=Baja California Sur")</f>
        <v>7.7939999999999996</v>
      </c>
      <c r="H19" s="9">
        <f>SUMIFS(Concentrado!I$2:I859,Concentrado!$A$2:$A859,"="&amp;$A19,Concentrado!$B$2:$B859, "=Baja California Sur")</f>
        <v>5.024</v>
      </c>
      <c r="I19" s="9">
        <f>SUMIFS(Concentrado!J$2:J859,Concentrado!$A$2:$A859,"="&amp;$A19,Concentrado!$B$2:$B859, "=Baja California Sur")</f>
        <v>6.4349999999999996</v>
      </c>
      <c r="J19" s="9">
        <f>SUMIFS(Concentrado!K$2:K859,Concentrado!$A$2:$A859,"="&amp;$A19,Concentrado!$B$2:$B859, "=Baja California Sur")</f>
        <v>9.9440000000000008</v>
      </c>
      <c r="K19" s="9">
        <f>SUMIFS(Concentrado!L$2:L859,Concentrado!$A$2:$A859,"="&amp;$A19,Concentrado!$B$2:$B859, "=Baja California Sur")</f>
        <v>3.907</v>
      </c>
      <c r="L19" s="9">
        <f>SUMIFS(Concentrado!M$2:M859,Concentrado!$A$2:$A859,"="&amp;$A19,Concentrado!$B$2:$B859, "=Baja California Sur")</f>
        <v>6.9820000000000002</v>
      </c>
      <c r="M19" s="9">
        <f>SUMIFS(Concentrado!N$2:N859,Concentrado!$A$2:$A859,"="&amp;$A19,Concentrado!$B$2:$B859, "=Baja California Sur")</f>
        <v>45.526000000000003</v>
      </c>
      <c r="N19" s="9">
        <f>SUMIFS(Concentrado!O$2:O859,Concentrado!$A$2:$A859,"="&amp;$A19,Concentrado!$B$2:$B859, "=Baja California Sur")</f>
        <v>101.857</v>
      </c>
      <c r="O19" s="9">
        <f>SUMIFS(Concentrado!P$2:P859,Concentrado!$A$2:$A859,"="&amp;$A19,Concentrado!$B$2:$B859, "=Baja California Sur")</f>
        <v>22.885000000000002</v>
      </c>
      <c r="P19" s="9">
        <f>SUMIFS(Concentrado!Q$2:Q859,Concentrado!$A$2:$A859,"="&amp;$A19,Concentrado!$B$2:$B859, "=Baja California Sur")</f>
        <v>63.116</v>
      </c>
      <c r="Q19" s="9">
        <f>SUMIFS(Concentrado!R$2:R859,Concentrado!$A$2:$A859,"="&amp;$A19,Concentrado!$B$2:$B859, "=Baja California Sur")</f>
        <v>51.331000000000003</v>
      </c>
      <c r="R19" s="9">
        <f>SUMIFS(Concentrado!S$2:S859,Concentrado!$A$2:$A859,"="&amp;$A19,Concentrado!$B$2:$B859, "=Baja California Sur")</f>
        <v>47.164999999999999</v>
      </c>
      <c r="S19" s="9">
        <f>SUMIFS(Concentrado!T$2:T859,Concentrado!$A$2:$A859,"="&amp;$A19,Concentrado!$B$2:$B859, "=Baja California Sur")</f>
        <v>49.287999999999997</v>
      </c>
      <c r="T19" s="9">
        <f>SUMIFS(Concentrado!U$2:U859,Concentrado!$A$2:$A859,"="&amp;$A19,Concentrado!$B$2:$B859, "=Baja California Sur")</f>
        <v>15.319000000000001</v>
      </c>
      <c r="U19" s="9">
        <f>SUMIFS(Concentrado!V$2:V859,Concentrado!$A$2:$A859,"="&amp;$A19,Concentrado!$B$2:$B859, "=Baja California Sur")</f>
        <v>13.954000000000001</v>
      </c>
      <c r="V19" s="9">
        <f>SUMIFS(Concentrado!W$2:W859,Concentrado!$A$2:$A859,"="&amp;$A19,Concentrado!$B$2:$B859, "=Baja California Sur")</f>
        <v>14.648999999999999</v>
      </c>
      <c r="W19" s="9">
        <f>SUMIFS(Concentrado!X$2:X859,Concentrado!$A$2:$A859,"="&amp;$A19,Concentrado!$B$2:$B859, "=Baja California Sur")</f>
        <v>40.85</v>
      </c>
      <c r="X19" s="9">
        <f>SUMIFS(Concentrado!Y$2:Y859,Concentrado!$A$2:$A859,"="&amp;$A19,Concentrado!$B$2:$B859, "=Baja California Sur")</f>
        <v>6.14</v>
      </c>
      <c r="Y19" s="9">
        <f>SUMIFS(Concentrado!Z$2:Z859,Concentrado!$A$2:$A859,"="&amp;$A19,Concentrado!$B$2:$B859, "=Baja California Sur")</f>
        <v>23.821999999999999</v>
      </c>
      <c r="Z19" s="9">
        <f>SUMIFS(Concentrado!AA$2:AA859,Concentrado!$A$2:$A859,"="&amp;$A19,Concentrado!$B$2:$B859, "=Baja California Sur")</f>
        <v>83.581000000000003</v>
      </c>
      <c r="AA19" s="9">
        <f>SUMIFS(Concentrado!AB$2:AB859,Concentrado!$A$2:$A859,"="&amp;$A19,Concentrado!$B$2:$B859, "=Baja California Sur")</f>
        <v>49.398000000000003</v>
      </c>
      <c r="AB19" s="9">
        <f>SUMIFS(Concentrado!AC$2:AC859,Concentrado!$A$2:$A859,"="&amp;$A19,Concentrado!$B$2:$B859, "=Baja California Sur")</f>
        <v>66.811999999999998</v>
      </c>
      <c r="AC19" s="9">
        <f>SUMIFS(Concentrado!AD$2:AD859,Concentrado!$A$2:$A859,"="&amp;$A19,Concentrado!$B$2:$B859, "=Baja California Sur")</f>
        <v>367.38200000000001</v>
      </c>
      <c r="AD19" s="9">
        <f>SUMIFS(Concentrado!AE$2:AE859,Concentrado!$A$2:$A859,"="&amp;$A19,Concentrado!$B$2:$B859, "=Baja California Sur")</f>
        <v>283.83</v>
      </c>
      <c r="AE19" s="9">
        <f>SUMIFS(Concentrado!AF$2:AF859,Concentrado!$A$2:$A859,"="&amp;$A19,Concentrado!$B$2:$B859, "=Baja California Sur")</f>
        <v>326.39400000000001</v>
      </c>
      <c r="AF19" s="9">
        <f>SUMIFS(Concentrado!AG$2:AG859,Concentrado!$A$2:$A859,"="&amp;$A19,Concentrado!$B$2:$B859, "=Baja California Sur")</f>
        <v>9.9440000000000008</v>
      </c>
      <c r="AG19" s="9">
        <f>SUMIFS(Concentrado!AH$2:AH859,Concentrado!$A$2:$A859,"="&amp;$A19,Concentrado!$B$2:$B859, "=Baja California Sur")</f>
        <v>9.43690701742924</v>
      </c>
      <c r="AH19" s="9">
        <f>SUMIFS(Concentrado!AI$2:AI859,Concentrado!$A$2:$A859,"="&amp;$A19,Concentrado!$B$2:$B859, "=Baja California Sur")</f>
        <v>0.77916816007230705</v>
      </c>
      <c r="AI19" s="9">
        <f>SUMIFS(Concentrado!AJ$2:AJ859,Concentrado!$A$2:$A859,"="&amp;$A19,Concentrado!$B$2:$B859, "=Baja California Sur")</f>
        <v>5.2611997790296101</v>
      </c>
      <c r="AJ19" s="9">
        <f>SUMIFS(Concentrado!AK$2:AK859,Concentrado!$A$2:$A859,"="&amp;$A19,Concentrado!$B$2:$B859, "=Baja California Sur")</f>
        <v>12.9</v>
      </c>
      <c r="AK19" s="9">
        <f>SUMIFS(Concentrado!AL$2:AL859,Concentrado!$A$2:$A859,"="&amp;$A19,Concentrado!$B$2:$B859, "=Baja California Sur")</f>
        <v>2.512</v>
      </c>
      <c r="AL19" s="9">
        <f>SUMIFS(Concentrado!AM$2:AM859,Concentrado!$A$2:$A859,"="&amp;$A19,Concentrado!$B$2:$B859, "=Baja California Sur")</f>
        <v>7.8040000000000003</v>
      </c>
      <c r="AM19" s="9">
        <f>SUMIFS(Concentrado!AN$2:AN859,Concentrado!$A$2:$A859,"="&amp;$A19,Concentrado!$B$2:$B859, "=Baja California Sur")</f>
        <v>42.194000000000003</v>
      </c>
      <c r="AN19" s="9">
        <f>SUMIFS(Concentrado!AO$2:AO859,Concentrado!$A$2:$A859,"="&amp;$A19,Concentrado!$B$2:$B859, "=Baja California Sur")</f>
        <v>34.328000000000003</v>
      </c>
      <c r="AO19" s="9">
        <f>SUMIFS(Concentrado!AP$2:AP859,Concentrado!$A$2:$A859,"="&amp;$A19,Concentrado!$B$2:$B859, "=Baja California Sur")</f>
        <v>38.335000000000001</v>
      </c>
      <c r="AP19" s="9">
        <f>SUMIFS(Concentrado!AQ$2:AQ859,Concentrado!$A$2:$A859,"="&amp;$A19,Concentrado!$B$2:$B859, "=Baja California Sur")</f>
        <v>2.15</v>
      </c>
      <c r="AQ19" s="9">
        <f>SUMIFS(Concentrado!AR$2:AR859,Concentrado!$A$2:$A859,"="&amp;$A19,Concentrado!$B$2:$B859, "=Baja California Sur")</f>
        <v>0.83699999999999997</v>
      </c>
      <c r="AR19" s="9">
        <f>SUMIFS(Concentrado!AS$2:AS859,Concentrado!$A$2:$A859,"="&amp;$A19,Concentrado!$B$2:$B859, "=Baja California Sur")</f>
        <v>1.506</v>
      </c>
      <c r="AS19" s="9">
        <f>SUMIFS(Concentrado!AT$2:AT859,Concentrado!$A$2:$A859,"="&amp;$A19,Concentrado!$B$2:$B859, "=Baja California Sur")</f>
        <v>6.9880000000000004</v>
      </c>
      <c r="AT19" s="9">
        <f>SUMIFS(Concentrado!AU$2:AU859,Concentrado!$A$2:$A859,"="&amp;$A19,Concentrado!$B$2:$B859, "=Baja California Sur")</f>
        <v>3.3490000000000002</v>
      </c>
      <c r="AU19" s="9">
        <f>SUMIFS(Concentrado!AV$2:AV859,Concentrado!$A$2:$A859,"="&amp;$A19,Concentrado!$B$2:$B859, "=Baja California Sur")</f>
        <v>5.2030000000000003</v>
      </c>
      <c r="AV19" s="9">
        <f>SUMIFS(Concentrado!AW$2:AW859,Concentrado!$A$2:$A859,"="&amp;$A19,Concentrado!$B$2:$B859, "=Baja California Sur")</f>
        <v>517.61400000000003</v>
      </c>
      <c r="AW19" s="9">
        <f>SUMIFS(Concentrado!AX$2:AX859,Concentrado!$A$2:$A859,"="&amp;$A19,Concentrado!$B$2:$B859, "=Baja California Sur")</f>
        <v>348.57799999999997</v>
      </c>
      <c r="AX19" s="9">
        <f>SUMIFS(Concentrado!AY$2:AY859,Concentrado!$A$2:$A859,"="&amp;$A19,Concentrado!$B$2:$B859, "=Baja California Sur")</f>
        <v>434.69</v>
      </c>
      <c r="AY19" s="9">
        <f>SUMIFS(Concentrado!AZ$2:AZ859,Concentrado!$A$2:$A859,"="&amp;$A19,Concentrado!$B$2:$B859, "=Baja California Sur")</f>
        <v>5.1760000000000002</v>
      </c>
      <c r="AZ19" s="9">
        <f>SUMIFS(Concentrado!BA$2:BA859,Concentrado!$A$2:$A859,"="&amp;$A19,Concentrado!$B$2:$B859, "=Baja California Sur")</f>
        <v>3.4860000000000002</v>
      </c>
      <c r="BA19" s="9">
        <f>SUMIFS(Concentrado!BB$2:BB859,Concentrado!$A$2:$A859,"="&amp;$A19,Concentrado!$B$2:$B859, "=Baja California Sur")</f>
        <v>4.3470000000000004</v>
      </c>
      <c r="BB19" s="9">
        <f>SUMIFS(Concentrado!BC$2:BC859,Concentrado!$A$2:$A859,"="&amp;$A19,Concentrado!$B$2:$B859, "=Baja California Sur")</f>
        <v>3.1160000000000001</v>
      </c>
      <c r="BC19" s="9">
        <f>SUMIFS(Concentrado!BD$2:BD859,Concentrado!$A$2:$A859,"="&amp;$A19,Concentrado!$B$2:$B859, "=Baja California Sur")</f>
        <v>0</v>
      </c>
      <c r="BD19" s="9">
        <f>SUMIFS(Concentrado!BE$2:BE859,Concentrado!$A$2:$A859,"="&amp;$A19,Concentrado!$B$2:$B859, "=Baja California Sur")</f>
        <v>10.042999999999999</v>
      </c>
      <c r="BE19" s="9">
        <f>SUMIFS(Concentrado!BF$2:BF859,Concentrado!$A$2:$A859,"="&amp;$A19,Concentrado!$B$2:$B859, "=Baja California Sur")</f>
        <v>12.391999999999999</v>
      </c>
      <c r="BF19" s="9">
        <f>SUMIFS(Concentrado!BG$2:BG859,Concentrado!$A$2:$A859,"="&amp;$A19,Concentrado!$B$2:$B859, "=Baja California Sur")</f>
        <v>24.297000000000001</v>
      </c>
      <c r="BG19" s="9">
        <f>SUMIFS(Concentrado!BH$2:BH859,Concentrado!$A$2:$A859,"="&amp;$A19,Concentrado!$B$2:$B859, "=Baja California Sur")</f>
        <v>6.4793067141815825</v>
      </c>
    </row>
    <row r="20" spans="1:59" x14ac:dyDescent="0.25">
      <c r="A20" s="4">
        <v>2016</v>
      </c>
      <c r="B20" s="9">
        <f>SUMIFS(Concentrado!C$2:C859,Concentrado!$A$2:$A859,"="&amp;$A20,Concentrado!$B$2:$B859, "=Baja California Sur")</f>
        <v>7.3559999999999999</v>
      </c>
      <c r="C20" s="9">
        <f>SUMIFS(Concentrado!D$2:D859,Concentrado!$A$2:$A859,"="&amp;$A20,Concentrado!$B$2:$B859, "=Baja California Sur")</f>
        <v>1.9119999999999999</v>
      </c>
      <c r="D20" s="9">
        <f>SUMIFS(Concentrado!E$2:E859,Concentrado!$A$2:$A859,"="&amp;$A20,Concentrado!$B$2:$B859, "=Baja California Sur")</f>
        <v>4.6859999999999999</v>
      </c>
      <c r="E20" s="9">
        <f>SUMIFS(Concentrado!F$2:F859,Concentrado!$A$2:$A859,"="&amp;$A20,Concentrado!$B$2:$B859, "=Baja California Sur")</f>
        <v>12.794</v>
      </c>
      <c r="F20" s="9">
        <f>SUMIFS(Concentrado!G$2:G859,Concentrado!$A$2:$A859,"="&amp;$A20,Concentrado!$B$2:$B859, "=Baja California Sur")</f>
        <v>16.731000000000002</v>
      </c>
      <c r="G20" s="9">
        <f>SUMIFS(Concentrado!H$2:H859,Concentrado!$A$2:$A859,"="&amp;$A20,Concentrado!$B$2:$B859, "=Baja California Sur")</f>
        <v>7.0940000000000003</v>
      </c>
      <c r="H20" s="9">
        <f>SUMIFS(Concentrado!I$2:I859,Concentrado!$A$2:$A859,"="&amp;$A20,Concentrado!$B$2:$B859, "=Baja California Sur")</f>
        <v>5.4610000000000003</v>
      </c>
      <c r="I20" s="9">
        <f>SUMIFS(Concentrado!J$2:J859,Concentrado!$A$2:$A859,"="&amp;$A20,Concentrado!$B$2:$B859, "=Baja California Sur")</f>
        <v>6.2930000000000001</v>
      </c>
      <c r="J20" s="9">
        <f>SUMIFS(Concentrado!K$2:K859,Concentrado!$A$2:$A859,"="&amp;$A20,Concentrado!$B$2:$B859, "=Baja California Sur")</f>
        <v>13.398999999999999</v>
      </c>
      <c r="K20" s="9">
        <f>SUMIFS(Concentrado!L$2:L859,Concentrado!$A$2:$A859,"="&amp;$A20,Concentrado!$B$2:$B859, "=Baja California Sur")</f>
        <v>4.915</v>
      </c>
      <c r="L20" s="9">
        <f>SUMIFS(Concentrado!M$2:M859,Concentrado!$A$2:$A859,"="&amp;$A20,Concentrado!$B$2:$B859, "=Baja California Sur")</f>
        <v>9.2390000000000008</v>
      </c>
      <c r="M20" s="9">
        <f>SUMIFS(Concentrado!N$2:N859,Concentrado!$A$2:$A859,"="&amp;$A20,Concentrado!$B$2:$B859, "=Baja California Sur")</f>
        <v>25.881</v>
      </c>
      <c r="N20" s="9">
        <f>SUMIFS(Concentrado!O$2:O859,Concentrado!$A$2:$A859,"="&amp;$A20,Concentrado!$B$2:$B859, "=Baja California Sur")</f>
        <v>113.76</v>
      </c>
      <c r="O20" s="9">
        <f>SUMIFS(Concentrado!P$2:P859,Concentrado!$A$2:$A859,"="&amp;$A20,Concentrado!$B$2:$B859, "=Baja California Sur")</f>
        <v>18.295999999999999</v>
      </c>
      <c r="P20" s="9">
        <f>SUMIFS(Concentrado!Q$2:Q859,Concentrado!$A$2:$A859,"="&amp;$A20,Concentrado!$B$2:$B859, "=Baja California Sur")</f>
        <v>66.95</v>
      </c>
      <c r="Q20" s="9">
        <f>SUMIFS(Concentrado!R$2:R859,Concentrado!$A$2:$A859,"="&amp;$A20,Concentrado!$B$2:$B859, "=Baja California Sur")</f>
        <v>53.595999999999997</v>
      </c>
      <c r="R20" s="9">
        <f>SUMIFS(Concentrado!S$2:S859,Concentrado!$A$2:$A859,"="&amp;$A20,Concentrado!$B$2:$B859, "=Baja California Sur")</f>
        <v>45.057000000000002</v>
      </c>
      <c r="S20" s="9">
        <f>SUMIFS(Concentrado!T$2:T859,Concentrado!$A$2:$A859,"="&amp;$A20,Concentrado!$B$2:$B859, "=Baja California Sur")</f>
        <v>49.408999999999999</v>
      </c>
      <c r="T20" s="9">
        <f>SUMIFS(Concentrado!U$2:U859,Concentrado!$A$2:$A859,"="&amp;$A20,Concentrado!$B$2:$B859, "=Baja California Sur")</f>
        <v>11.034000000000001</v>
      </c>
      <c r="U20" s="9">
        <f>SUMIFS(Concentrado!V$2:V859,Concentrado!$A$2:$A859,"="&amp;$A20,Concentrado!$B$2:$B859, "=Baja California Sur")</f>
        <v>15.019</v>
      </c>
      <c r="V20" s="9">
        <f>SUMIFS(Concentrado!W$2:W859,Concentrado!$A$2:$A859,"="&amp;$A20,Concentrado!$B$2:$B859, "=Baja California Sur")</f>
        <v>12.988</v>
      </c>
      <c r="W20" s="9">
        <f>SUMIFS(Concentrado!X$2:X859,Concentrado!$A$2:$A859,"="&amp;$A20,Concentrado!$B$2:$B859, "=Baja California Sur")</f>
        <v>57.536999999999999</v>
      </c>
      <c r="X20" s="9">
        <f>SUMIFS(Concentrado!Y$2:Y859,Concentrado!$A$2:$A859,"="&amp;$A20,Concentrado!$B$2:$B859, "=Baja California Sur")</f>
        <v>4.0960000000000001</v>
      </c>
      <c r="Y20" s="9">
        <f>SUMIFS(Concentrado!Z$2:Z859,Concentrado!$A$2:$A859,"="&amp;$A20,Concentrado!$B$2:$B859, "=Baja California Sur")</f>
        <v>31.332999999999998</v>
      </c>
      <c r="Z20" s="9">
        <f>SUMIFS(Concentrado!AA$2:AA859,Concentrado!$A$2:$A859,"="&amp;$A20,Concentrado!$B$2:$B859, "=Baja California Sur")</f>
        <v>79.605999999999995</v>
      </c>
      <c r="AA20" s="9">
        <f>SUMIFS(Concentrado!AB$2:AB859,Concentrado!$A$2:$A859,"="&amp;$A20,Concentrado!$B$2:$B859, "=Baja California Sur")</f>
        <v>42.052999999999997</v>
      </c>
      <c r="AB20" s="9">
        <f>SUMIFS(Concentrado!AC$2:AC859,Concentrado!$A$2:$A859,"="&amp;$A20,Concentrado!$B$2:$B859, "=Baja California Sur")</f>
        <v>61.192</v>
      </c>
      <c r="AC20" s="9">
        <f>SUMIFS(Concentrado!AD$2:AD859,Concentrado!$A$2:$A859,"="&amp;$A20,Concentrado!$B$2:$B859, "=Baja California Sur")</f>
        <v>349.95100000000002</v>
      </c>
      <c r="AD20" s="9">
        <f>SUMIFS(Concentrado!AE$2:AE859,Concentrado!$A$2:$A859,"="&amp;$A20,Concentrado!$B$2:$B859, "=Baja California Sur")</f>
        <v>269.25</v>
      </c>
      <c r="AE20" s="9">
        <f>SUMIFS(Concentrado!AF$2:AF859,Concentrado!$A$2:$A859,"="&amp;$A20,Concentrado!$B$2:$B859, "=Baja California Sur")</f>
        <v>310.38</v>
      </c>
      <c r="AF20" s="9">
        <f>SUMIFS(Concentrado!AG$2:AG859,Concentrado!$A$2:$A859,"="&amp;$A20,Concentrado!$B$2:$B859, "=Baja California Sur")</f>
        <v>5.78</v>
      </c>
      <c r="AG20" s="9">
        <f>SUMIFS(Concentrado!AH$2:AH859,Concentrado!$A$2:$A859,"="&amp;$A20,Concentrado!$B$2:$B859, "=Baja California Sur")</f>
        <v>17.118158086189901</v>
      </c>
      <c r="AH20" s="9">
        <f>SUMIFS(Concentrado!AI$2:AI859,Concentrado!$A$2:$A859,"="&amp;$A20,Concentrado!$B$2:$B859, "=Baja California Sur")</f>
        <v>2.2998903718922699</v>
      </c>
      <c r="AI20" s="9">
        <f>SUMIFS(Concentrado!AJ$2:AJ859,Concentrado!$A$2:$A859,"="&amp;$A20,Concentrado!$B$2:$B859, "=Baja California Sur")</f>
        <v>9.9762417649819106</v>
      </c>
      <c r="AJ20" s="9">
        <f>SUMIFS(Concentrado!AK$2:AK859,Concentrado!$A$2:$A859,"="&amp;$A20,Concentrado!$B$2:$B859, "=Baja California Sur")</f>
        <v>12.874000000000001</v>
      </c>
      <c r="AK20" s="9">
        <f>SUMIFS(Concentrado!AL$2:AL859,Concentrado!$A$2:$A859,"="&amp;$A20,Concentrado!$B$2:$B859, "=Baja California Sur")</f>
        <v>1.6379999999999999</v>
      </c>
      <c r="AL20" s="9">
        <f>SUMIFS(Concentrado!AM$2:AM859,Concentrado!$A$2:$A859,"="&amp;$A20,Concentrado!$B$2:$B859, "=Baja California Sur")</f>
        <v>7.3639999999999999</v>
      </c>
      <c r="AM20" s="9">
        <f>SUMIFS(Concentrado!AN$2:AN859,Concentrado!$A$2:$A859,"="&amp;$A20,Concentrado!$B$2:$B859, "=Baja California Sur")</f>
        <v>51.231999999999999</v>
      </c>
      <c r="AN20" s="9">
        <f>SUMIFS(Concentrado!AO$2:AO859,Concentrado!$A$2:$A859,"="&amp;$A20,Concentrado!$B$2:$B859, "=Baja California Sur")</f>
        <v>35.225999999999999</v>
      </c>
      <c r="AO20" s="9">
        <f>SUMIFS(Concentrado!AP$2:AP859,Concentrado!$A$2:$A859,"="&amp;$A20,Concentrado!$B$2:$B859, "=Baja California Sur")</f>
        <v>43.517000000000003</v>
      </c>
      <c r="AP20" s="9">
        <f>SUMIFS(Concentrado!AQ$2:AQ859,Concentrado!$A$2:$A859,"="&amp;$A20,Concentrado!$B$2:$B859, "=Baja California Sur")</f>
        <v>3.153</v>
      </c>
      <c r="AQ20" s="9">
        <f>SUMIFS(Concentrado!AR$2:AR859,Concentrado!$A$2:$A859,"="&amp;$A20,Concentrado!$B$2:$B859, "=Baja California Sur")</f>
        <v>0</v>
      </c>
      <c r="AR20" s="9">
        <f>SUMIFS(Concentrado!AS$2:AS859,Concentrado!$A$2:$A859,"="&amp;$A20,Concentrado!$B$2:$B859, "=Baja California Sur")</f>
        <v>1.607</v>
      </c>
      <c r="AS20" s="9">
        <f>SUMIFS(Concentrado!AT$2:AT859,Concentrado!$A$2:$A859,"="&amp;$A20,Concentrado!$B$2:$B859, "=Baja California Sur")</f>
        <v>7.3559999999999999</v>
      </c>
      <c r="AT20" s="9">
        <f>SUMIFS(Concentrado!AU$2:AU859,Concentrado!$A$2:$A859,"="&amp;$A20,Concentrado!$B$2:$B859, "=Baja California Sur")</f>
        <v>2.1850000000000001</v>
      </c>
      <c r="AU20" s="9">
        <f>SUMIFS(Concentrado!AV$2:AV859,Concentrado!$A$2:$A859,"="&amp;$A20,Concentrado!$B$2:$B859, "=Baja California Sur")</f>
        <v>4.82</v>
      </c>
      <c r="AV20" s="9">
        <f>SUMIFS(Concentrado!AW$2:AW859,Concentrado!$A$2:$A859,"="&amp;$A20,Concentrado!$B$2:$B859, "=Baja California Sur")</f>
        <v>521.51099999999997</v>
      </c>
      <c r="AW20" s="9">
        <f>SUMIFS(Concentrado!AX$2:AX859,Concentrado!$A$2:$A859,"="&amp;$A20,Concentrado!$B$2:$B859, "=Baja California Sur")</f>
        <v>326.86900000000003</v>
      </c>
      <c r="AX20" s="9">
        <f>SUMIFS(Concentrado!AY$2:AY859,Concentrado!$A$2:$A859,"="&amp;$A20,Concentrado!$B$2:$B859, "=Baja California Sur")</f>
        <v>426.20299999999997</v>
      </c>
      <c r="AY20" s="9">
        <f>SUMIFS(Concentrado!AZ$2:AZ859,Concentrado!$A$2:$A859,"="&amp;$A20,Concentrado!$B$2:$B859, "=Baja California Sur")</f>
        <v>5.2149999999999999</v>
      </c>
      <c r="AZ20" s="9">
        <f>SUMIFS(Concentrado!BA$2:BA859,Concentrado!$A$2:$A859,"="&amp;$A20,Concentrado!$B$2:$B859, "=Baja California Sur")</f>
        <v>3.2690000000000001</v>
      </c>
      <c r="BA20" s="9">
        <f>SUMIFS(Concentrado!BB$2:BB859,Concentrado!$A$2:$A859,"="&amp;$A20,Concentrado!$B$2:$B859, "=Baja California Sur")</f>
        <v>4.2619999999999996</v>
      </c>
      <c r="BB20" s="9">
        <f>SUMIFS(Concentrado!BC$2:BC859,Concentrado!$A$2:$A859,"="&amp;$A20,Concentrado!$B$2:$B859, "=Baja California Sur")</f>
        <v>3.125</v>
      </c>
      <c r="BC20" s="9">
        <f>SUMIFS(Concentrado!BD$2:BD859,Concentrado!$A$2:$A859,"="&amp;$A20,Concentrado!$B$2:$B859, "=Baja California Sur")</f>
        <v>0</v>
      </c>
      <c r="BD20" s="9">
        <f>SUMIFS(Concentrado!BE$2:BE859,Concentrado!$A$2:$A859,"="&amp;$A20,Concentrado!$B$2:$B859, "=Baja California Sur")</f>
        <v>9.5570000000000004</v>
      </c>
      <c r="BE20" s="9">
        <f>SUMIFS(Concentrado!BF$2:BF859,Concentrado!$A$2:$A859,"="&amp;$A20,Concentrado!$B$2:$B859, "=Baja California Sur")</f>
        <v>11.135999999999999</v>
      </c>
      <c r="BF20" s="9">
        <f>SUMIFS(Concentrado!BG$2:BG859,Concentrado!$A$2:$A859,"="&amp;$A20,Concentrado!$B$2:$B859, "=Baja California Sur")</f>
        <v>8.31</v>
      </c>
      <c r="BG20" s="9">
        <f>SUMIFS(Concentrado!BH$2:BH859,Concentrado!$A$2:$A859,"="&amp;$A20,Concentrado!$B$2:$B859, "=Baja California Sur")</f>
        <v>6.2328596360009971</v>
      </c>
    </row>
    <row r="21" spans="1:59" x14ac:dyDescent="0.25">
      <c r="A21" s="4">
        <v>2017</v>
      </c>
      <c r="B21" s="9">
        <f>SUMIFS(Concentrado!C$2:C859,Concentrado!$A$2:$A859,"="&amp;$A21,Concentrado!$B$2:$B859, "=Baja California Sur")</f>
        <v>7.7069999999999999</v>
      </c>
      <c r="C21" s="9">
        <f>SUMIFS(Concentrado!D$2:D859,Concentrado!$A$2:$A859,"="&amp;$A21,Concentrado!$B$2:$B859, "=Baja California Sur")</f>
        <v>3.4750000000000001</v>
      </c>
      <c r="D21" s="9">
        <f>SUMIFS(Concentrado!E$2:E859,Concentrado!$A$2:$A859,"="&amp;$A21,Concentrado!$B$2:$B859, "=Baja California Sur")</f>
        <v>5.633</v>
      </c>
      <c r="E21" s="9">
        <f>SUMIFS(Concentrado!F$2:F859,Concentrado!$A$2:$A859,"="&amp;$A21,Concentrado!$B$2:$B859, "=Baja California Sur")</f>
        <v>10.481999999999999</v>
      </c>
      <c r="F21" s="9">
        <f>SUMIFS(Concentrado!G$2:G859,Concentrado!$A$2:$A859,"="&amp;$A21,Concentrado!$B$2:$B859, "=Baja California Sur")</f>
        <v>26.204999999999998</v>
      </c>
      <c r="G21" s="9">
        <f>SUMIFS(Concentrado!H$2:H859,Concentrado!$A$2:$A859,"="&amp;$A21,Concentrado!$B$2:$B859, "=Baja California Sur")</f>
        <v>5.6520000000000001</v>
      </c>
      <c r="H21" s="9">
        <f>SUMIFS(Concentrado!I$2:I859,Concentrado!$A$2:$A859,"="&amp;$A21,Concentrado!$B$2:$B859, "=Baja California Sur")</f>
        <v>5.3460000000000001</v>
      </c>
      <c r="I21" s="9">
        <f>SUMIFS(Concentrado!J$2:J859,Concentrado!$A$2:$A859,"="&amp;$A21,Concentrado!$B$2:$B859, "=Baja California Sur")</f>
        <v>5.5019999999999998</v>
      </c>
      <c r="J21" s="9">
        <f>SUMIFS(Concentrado!K$2:K859,Concentrado!$A$2:$A859,"="&amp;$A21,Concentrado!$B$2:$B859, "=Baja California Sur")</f>
        <v>10.532</v>
      </c>
      <c r="K21" s="9">
        <f>SUMIFS(Concentrado!L$2:L859,Concentrado!$A$2:$A859,"="&amp;$A21,Concentrado!$B$2:$B859, "=Baja California Sur")</f>
        <v>5.3460000000000001</v>
      </c>
      <c r="L21" s="9">
        <f>SUMIFS(Concentrado!M$2:M859,Concentrado!$A$2:$A859,"="&amp;$A21,Concentrado!$B$2:$B859, "=Baja California Sur")</f>
        <v>7.9909999999999997</v>
      </c>
      <c r="M21" s="9">
        <f>SUMIFS(Concentrado!N$2:N859,Concentrado!$A$2:$A859,"="&amp;$A21,Concentrado!$B$2:$B859, "=Baja California Sur")</f>
        <v>40.503</v>
      </c>
      <c r="N21" s="9">
        <f>SUMIFS(Concentrado!O$2:O859,Concentrado!$A$2:$A859,"="&amp;$A21,Concentrado!$B$2:$B859, "=Baja California Sur")</f>
        <v>213.732</v>
      </c>
      <c r="O21" s="9">
        <f>SUMIFS(Concentrado!P$2:P859,Concentrado!$A$2:$A859,"="&amp;$A21,Concentrado!$B$2:$B859, "=Baja California Sur")</f>
        <v>33.679000000000002</v>
      </c>
      <c r="P21" s="9">
        <f>SUMIFS(Concentrado!Q$2:Q859,Concentrado!$A$2:$A859,"="&amp;$A21,Concentrado!$B$2:$B859, "=Baja California Sur")</f>
        <v>125.492</v>
      </c>
      <c r="Q21" s="9">
        <f>SUMIFS(Concentrado!R$2:R859,Concentrado!$A$2:$A859,"="&amp;$A21,Concentrado!$B$2:$B859, "=Baja California Sur")</f>
        <v>53.176000000000002</v>
      </c>
      <c r="R21" s="9">
        <f>SUMIFS(Concentrado!S$2:S859,Concentrado!$A$2:$A859,"="&amp;$A21,Concentrado!$B$2:$B859, "=Baja California Sur")</f>
        <v>45.44</v>
      </c>
      <c r="S21" s="9">
        <f>SUMIFS(Concentrado!T$2:T859,Concentrado!$A$2:$A859,"="&amp;$A21,Concentrado!$B$2:$B859, "=Baja California Sur")</f>
        <v>49.384999999999998</v>
      </c>
      <c r="T21" s="9">
        <f>SUMIFS(Concentrado!U$2:U859,Concentrado!$A$2:$A859,"="&amp;$A21,Concentrado!$B$2:$B859, "=Baja California Sur")</f>
        <v>10.276</v>
      </c>
      <c r="U21" s="9">
        <f>SUMIFS(Concentrado!V$2:V859,Concentrado!$A$2:$A859,"="&amp;$A21,Concentrado!$B$2:$B859, "=Baja California Sur")</f>
        <v>11.226000000000001</v>
      </c>
      <c r="V21" s="9">
        <f>SUMIFS(Concentrado!W$2:W859,Concentrado!$A$2:$A859,"="&amp;$A21,Concentrado!$B$2:$B859, "=Baja California Sur")</f>
        <v>10.742000000000001</v>
      </c>
      <c r="W21" s="9">
        <f>SUMIFS(Concentrado!X$2:X859,Concentrado!$A$2:$A859,"="&amp;$A21,Concentrado!$B$2:$B859, "=Baja California Sur")</f>
        <v>152.84899999999999</v>
      </c>
      <c r="X21" s="9">
        <f>SUMIFS(Concentrado!Y$2:Y859,Concentrado!$A$2:$A859,"="&amp;$A21,Concentrado!$B$2:$B859, "=Baja California Sur")</f>
        <v>17.640999999999998</v>
      </c>
      <c r="Y21" s="9">
        <f>SUMIFS(Concentrado!Z$2:Z859,Concentrado!$A$2:$A859,"="&amp;$A21,Concentrado!$B$2:$B859, "=Baja California Sur")</f>
        <v>86.587000000000003</v>
      </c>
      <c r="Z21" s="9">
        <f>SUMIFS(Concentrado!AA$2:AA859,Concentrado!$A$2:$A859,"="&amp;$A21,Concentrado!$B$2:$B859, "=Baja California Sur")</f>
        <v>78.864999999999995</v>
      </c>
      <c r="AA21" s="9">
        <f>SUMIFS(Concentrado!AB$2:AB859,Concentrado!$A$2:$A859,"="&amp;$A21,Concentrado!$B$2:$B859, "=Baja California Sur")</f>
        <v>45.707000000000001</v>
      </c>
      <c r="AB21" s="9">
        <f>SUMIFS(Concentrado!AC$2:AC859,Concentrado!$A$2:$A859,"="&amp;$A21,Concentrado!$B$2:$B859, "=Baja California Sur")</f>
        <v>62.615000000000002</v>
      </c>
      <c r="AC21" s="9">
        <f>SUMIFS(Concentrado!AD$2:AD859,Concentrado!$A$2:$A859,"="&amp;$A21,Concentrado!$B$2:$B859, "=Baja California Sur")</f>
        <v>372.48899999999998</v>
      </c>
      <c r="AD21" s="9">
        <f>SUMIFS(Concentrado!AE$2:AE859,Concentrado!$A$2:$A859,"="&amp;$A21,Concentrado!$B$2:$B859, "=Baja California Sur")</f>
        <v>281.72699999999998</v>
      </c>
      <c r="AE21" s="9">
        <f>SUMIFS(Concentrado!AF$2:AF859,Concentrado!$A$2:$A859,"="&amp;$A21,Concentrado!$B$2:$B859, "=Baja California Sur")</f>
        <v>328.27100000000002</v>
      </c>
      <c r="AF21" s="9">
        <f>SUMIFS(Concentrado!AG$2:AG859,Concentrado!$A$2:$A859,"="&amp;$A21,Concentrado!$B$2:$B859, "=Baja California Sur")</f>
        <v>9.2479999999999993</v>
      </c>
      <c r="AG21" s="9">
        <f>SUMIFS(Concentrado!AH$2:AH859,Concentrado!$A$2:$A859,"="&amp;$A21,Concentrado!$B$2:$B859, "=Baja California Sur")</f>
        <v>10.517164011667001</v>
      </c>
      <c r="AH21" s="9">
        <f>SUMIFS(Concentrado!AI$2:AI859,Concentrado!$A$2:$A859,"="&amp;$A21,Concentrado!$B$2:$B859, "=Baja California Sur")</f>
        <v>0.75444936513085903</v>
      </c>
      <c r="AI21" s="9">
        <f>SUMIFS(Concentrado!AJ$2:AJ859,Concentrado!$A$2:$A859,"="&amp;$A21,Concentrado!$B$2:$B859, "=Baja California Sur")</f>
        <v>5.8145662151898296</v>
      </c>
      <c r="AJ21" s="9">
        <f>SUMIFS(Concentrado!AK$2:AK859,Concentrado!$A$2:$A859,"="&amp;$A21,Concentrado!$B$2:$B859, "=Baja California Sur")</f>
        <v>10.789</v>
      </c>
      <c r="AK21" s="9">
        <f>SUMIFS(Concentrado!AL$2:AL859,Concentrado!$A$2:$A859,"="&amp;$A21,Concentrado!$B$2:$B859, "=Baja California Sur")</f>
        <v>1.3360000000000001</v>
      </c>
      <c r="AL21" s="9">
        <f>SUMIFS(Concentrado!AM$2:AM859,Concentrado!$A$2:$A859,"="&amp;$A21,Concentrado!$B$2:$B859, "=Baja California Sur")</f>
        <v>6.157</v>
      </c>
      <c r="AM21" s="9">
        <f>SUMIFS(Concentrado!AN$2:AN859,Concentrado!$A$2:$A859,"="&amp;$A21,Concentrado!$B$2:$B859, "=Baja California Sur")</f>
        <v>50.863999999999997</v>
      </c>
      <c r="AN21" s="9">
        <f>SUMIFS(Concentrado!AO$2:AO859,Concentrado!$A$2:$A859,"="&amp;$A21,Concentrado!$B$2:$B859, "=Baja California Sur")</f>
        <v>38.222999999999999</v>
      </c>
      <c r="AO21" s="9">
        <f>SUMIFS(Concentrado!AP$2:AP859,Concentrado!$A$2:$A859,"="&amp;$A21,Concentrado!$B$2:$B859, "=Baja California Sur")</f>
        <v>44.668999999999997</v>
      </c>
      <c r="AP21" s="9">
        <f>SUMIFS(Concentrado!AQ$2:AQ859,Concentrado!$A$2:$A859,"="&amp;$A21,Concentrado!$B$2:$B859, "=Baja California Sur")</f>
        <v>3.34</v>
      </c>
      <c r="AQ21" s="9">
        <f>SUMIFS(Concentrado!AR$2:AR859,Concentrado!$A$2:$A859,"="&amp;$A21,Concentrado!$B$2:$B859, "=Baja California Sur")</f>
        <v>0.80200000000000005</v>
      </c>
      <c r="AR21" s="9">
        <f>SUMIFS(Concentrado!AS$2:AS859,Concentrado!$A$2:$A859,"="&amp;$A21,Concentrado!$B$2:$B859, "=Baja California Sur")</f>
        <v>2.0960000000000001</v>
      </c>
      <c r="AS21" s="9">
        <f>SUMIFS(Concentrado!AT$2:AT859,Concentrado!$A$2:$A859,"="&amp;$A21,Concentrado!$B$2:$B859, "=Baja California Sur")</f>
        <v>7.45</v>
      </c>
      <c r="AT21" s="9">
        <f>SUMIFS(Concentrado!AU$2:AU859,Concentrado!$A$2:$A859,"="&amp;$A21,Concentrado!$B$2:$B859, "=Baja California Sur")</f>
        <v>2.1379999999999999</v>
      </c>
      <c r="AU21" s="9">
        <f>SUMIFS(Concentrado!AV$2:AV859,Concentrado!$A$2:$A859,"="&amp;$A21,Concentrado!$B$2:$B859, "=Baja California Sur")</f>
        <v>4.8470000000000004</v>
      </c>
      <c r="AV21" s="9">
        <f>SUMIFS(Concentrado!AW$2:AW859,Concentrado!$A$2:$A859,"="&amp;$A21,Concentrado!$B$2:$B859, "=Baja California Sur")</f>
        <v>639.91099999999994</v>
      </c>
      <c r="AW21" s="9">
        <f>SUMIFS(Concentrado!AX$2:AX859,Concentrado!$A$2:$A859,"="&amp;$A21,Concentrado!$B$2:$B859, "=Baja California Sur")</f>
        <v>356.30200000000002</v>
      </c>
      <c r="AX21" s="9">
        <f>SUMIFS(Concentrado!AY$2:AY859,Concentrado!$A$2:$A859,"="&amp;$A21,Concentrado!$B$2:$B859, "=Baja California Sur")</f>
        <v>501.18299999999999</v>
      </c>
      <c r="AY21" s="9">
        <f>SUMIFS(Concentrado!AZ$2:AZ859,Concentrado!$A$2:$A859,"="&amp;$A21,Concentrado!$B$2:$B859, "=Baja California Sur")</f>
        <v>6.399</v>
      </c>
      <c r="AZ21" s="9">
        <f>SUMIFS(Concentrado!BA$2:BA859,Concentrado!$A$2:$A859,"="&amp;$A21,Concentrado!$B$2:$B859, "=Baja California Sur")</f>
        <v>3.5630000000000002</v>
      </c>
      <c r="BA21" s="9">
        <f>SUMIFS(Concentrado!BB$2:BB859,Concentrado!$A$2:$A859,"="&amp;$A21,Concentrado!$B$2:$B859, "=Baja California Sur")</f>
        <v>5.0119999999999996</v>
      </c>
      <c r="BB21" s="9">
        <f>SUMIFS(Concentrado!BC$2:BC859,Concentrado!$A$2:$A859,"="&amp;$A21,Concentrado!$B$2:$B859, "=Baja California Sur")</f>
        <v>9.407</v>
      </c>
      <c r="BC21" s="9">
        <f>SUMIFS(Concentrado!BD$2:BD859,Concentrado!$A$2:$A859,"="&amp;$A21,Concentrado!$B$2:$B859, "=Baja California Sur")</f>
        <v>1.5680000000000001</v>
      </c>
      <c r="BD21" s="9">
        <f>SUMIFS(Concentrado!BE$2:BE859,Concentrado!$A$2:$A859,"="&amp;$A21,Concentrado!$B$2:$B859, "=Baja California Sur")</f>
        <v>12.432</v>
      </c>
      <c r="BE21" s="9">
        <f>SUMIFS(Concentrado!BF$2:BF859,Concentrado!$A$2:$A859,"="&amp;$A21,Concentrado!$B$2:$B859, "=Baja California Sur")</f>
        <v>14.685</v>
      </c>
      <c r="BF21" s="9">
        <f>SUMIFS(Concentrado!BG$2:BG859,Concentrado!$A$2:$A859,"="&amp;$A21,Concentrado!$B$2:$B859, "=Baja California Sur")</f>
        <v>8.3439999999999994</v>
      </c>
      <c r="BG21" s="9">
        <f>SUMIFS(Concentrado!BH$2:BH859,Concentrado!$A$2:$A859,"="&amp;$A21,Concentrado!$B$2:$B859, "=Baja California Sur")</f>
        <v>7.9265748852732578</v>
      </c>
    </row>
    <row r="22" spans="1:59" x14ac:dyDescent="0.25">
      <c r="A22" s="4">
        <v>2018</v>
      </c>
      <c r="B22" s="9">
        <f>SUMIFS(Concentrado!C$2:C859,Concentrado!$A$2:$A859,"="&amp;$A22,Concentrado!$B$2:$B859, "=Baja California Sur")</f>
        <v>8.2889999999999997</v>
      </c>
      <c r="C22" s="9">
        <f>SUMIFS(Concentrado!D$2:D859,Concentrado!$A$2:$A859,"="&amp;$A22,Concentrado!$B$2:$B859, "=Baja California Sur")</f>
        <v>2.093</v>
      </c>
      <c r="D22" s="9">
        <f>SUMIFS(Concentrado!E$2:E859,Concentrado!$A$2:$A859,"="&amp;$A22,Concentrado!$B$2:$B859, "=Baja California Sur")</f>
        <v>5.2539999999999996</v>
      </c>
      <c r="E22" s="9">
        <f>SUMIFS(Concentrado!F$2:F859,Concentrado!$A$2:$A859,"="&amp;$A22,Concentrado!$B$2:$B859, "=Baja California Sur")</f>
        <v>7.8440000000000003</v>
      </c>
      <c r="F22" s="9">
        <f>SUMIFS(Concentrado!G$2:G859,Concentrado!$A$2:$A859,"="&amp;$A22,Concentrado!$B$2:$B859, "=Baja California Sur")</f>
        <v>30.452999999999999</v>
      </c>
      <c r="G22" s="9">
        <f>SUMIFS(Concentrado!H$2:H859,Concentrado!$A$2:$A859,"="&amp;$A22,Concentrado!$B$2:$B859, "=Baja California Sur")</f>
        <v>11.052</v>
      </c>
      <c r="H22" s="9">
        <f>SUMIFS(Concentrado!I$2:I859,Concentrado!$A$2:$A859,"="&amp;$A22,Concentrado!$B$2:$B859, "=Baja California Sur")</f>
        <v>5.7549999999999999</v>
      </c>
      <c r="I22" s="9">
        <f>SUMIFS(Concentrado!J$2:J859,Concentrado!$A$2:$A859,"="&amp;$A22,Concentrado!$B$2:$B859, "=Baja California Sur")</f>
        <v>8.4570000000000007</v>
      </c>
      <c r="J22" s="9">
        <f>SUMIFS(Concentrado!K$2:K859,Concentrado!$A$2:$A859,"="&amp;$A22,Concentrado!$B$2:$B859, "=Baja California Sur")</f>
        <v>10.298</v>
      </c>
      <c r="K22" s="9">
        <f>SUMIFS(Concentrado!L$2:L859,Concentrado!$A$2:$A859,"="&amp;$A22,Concentrado!$B$2:$B859, "=Baja California Sur")</f>
        <v>3.6619999999999999</v>
      </c>
      <c r="L22" s="9">
        <f>SUMIFS(Concentrado!M$2:M859,Concentrado!$A$2:$A859,"="&amp;$A22,Concentrado!$B$2:$B859, "=Baja California Sur")</f>
        <v>7.048</v>
      </c>
      <c r="M22" s="9">
        <f>SUMIFS(Concentrado!N$2:N859,Concentrado!$A$2:$A859,"="&amp;$A22,Concentrado!$B$2:$B859, "=Baja California Sur")</f>
        <v>35.53</v>
      </c>
      <c r="N22" s="9">
        <f>SUMIFS(Concentrado!O$2:O859,Concentrado!$A$2:$A859,"="&amp;$A22,Concentrado!$B$2:$B859, "=Baja California Sur")</f>
        <v>97.203000000000003</v>
      </c>
      <c r="O22" s="9">
        <f>SUMIFS(Concentrado!P$2:P859,Concentrado!$A$2:$A859,"="&amp;$A22,Concentrado!$B$2:$B859, "=Baja California Sur")</f>
        <v>23.280999999999999</v>
      </c>
      <c r="P22" s="9">
        <f>SUMIFS(Concentrado!Q$2:Q859,Concentrado!$A$2:$A859,"="&amp;$A22,Concentrado!$B$2:$B859, "=Baja California Sur")</f>
        <v>60.993000000000002</v>
      </c>
      <c r="Q22" s="9">
        <f>SUMIFS(Concentrado!R$2:R859,Concentrado!$A$2:$A859,"="&amp;$A22,Concentrado!$B$2:$B859, "=Baja California Sur")</f>
        <v>51.991999999999997</v>
      </c>
      <c r="R22" s="9">
        <f>SUMIFS(Concentrado!S$2:S859,Concentrado!$A$2:$A859,"="&amp;$A22,Concentrado!$B$2:$B859, "=Baja California Sur")</f>
        <v>48.131999999999998</v>
      </c>
      <c r="S22" s="9">
        <f>SUMIFS(Concentrado!T$2:T859,Concentrado!$A$2:$A859,"="&amp;$A22,Concentrado!$B$2:$B859, "=Baja California Sur")</f>
        <v>50.100999999999999</v>
      </c>
      <c r="T22" s="9">
        <f>SUMIFS(Concentrado!U$2:U859,Concentrado!$A$2:$A859,"="&amp;$A22,Concentrado!$B$2:$B859, "=Baja California Sur")</f>
        <v>12.558999999999999</v>
      </c>
      <c r="U22" s="9">
        <f>SUMIFS(Concentrado!V$2:V859,Concentrado!$A$2:$A859,"="&amp;$A22,Concentrado!$B$2:$B859, "=Baja California Sur")</f>
        <v>15.172000000000001</v>
      </c>
      <c r="V22" s="9">
        <f>SUMIFS(Concentrado!W$2:W859,Concentrado!$A$2:$A859,"="&amp;$A22,Concentrado!$B$2:$B859, "=Baja California Sur")</f>
        <v>13.839</v>
      </c>
      <c r="W22" s="9">
        <f>SUMIFS(Concentrado!X$2:X859,Concentrado!$A$2:$A859,"="&amp;$A22,Concentrado!$B$2:$B859, "=Baja California Sur")</f>
        <v>36.670999999999999</v>
      </c>
      <c r="X22" s="9">
        <f>SUMIFS(Concentrado!Y$2:Y859,Concentrado!$A$2:$A859,"="&amp;$A22,Concentrado!$B$2:$B859, "=Baja California Sur")</f>
        <v>6.0170000000000003</v>
      </c>
      <c r="Y22" s="9">
        <f>SUMIFS(Concentrado!Z$2:Z859,Concentrado!$A$2:$A859,"="&amp;$A22,Concentrado!$B$2:$B859, "=Baja California Sur")</f>
        <v>21.655000000000001</v>
      </c>
      <c r="Z22" s="9">
        <f>SUMIFS(Concentrado!AA$2:AA859,Concentrado!$A$2:$A859,"="&amp;$A22,Concentrado!$B$2:$B859, "=Baja California Sur")</f>
        <v>77.611999999999995</v>
      </c>
      <c r="AA22" s="9">
        <f>SUMIFS(Concentrado!AB$2:AB859,Concentrado!$A$2:$A859,"="&amp;$A22,Concentrado!$B$2:$B859, "=Baja California Sur")</f>
        <v>49.44</v>
      </c>
      <c r="AB22" s="9">
        <f>SUMIFS(Concentrado!AC$2:AC859,Concentrado!$A$2:$A859,"="&amp;$A22,Concentrado!$B$2:$B859, "=Baja California Sur")</f>
        <v>63.811999999999998</v>
      </c>
      <c r="AC22" s="9">
        <f>SUMIFS(Concentrado!AD$2:AD859,Concentrado!$A$2:$A859,"="&amp;$A22,Concentrado!$B$2:$B859, "=Baja California Sur")</f>
        <v>352.39299999999997</v>
      </c>
      <c r="AD22" s="9">
        <f>SUMIFS(Concentrado!AE$2:AE859,Concentrado!$A$2:$A859,"="&amp;$A22,Concentrado!$B$2:$B859, "=Baja California Sur")</f>
        <v>305.27300000000002</v>
      </c>
      <c r="AE22" s="9">
        <f>SUMIFS(Concentrado!AF$2:AF859,Concentrado!$A$2:$A859,"="&amp;$A22,Concentrado!$B$2:$B859, "=Baja California Sur")</f>
        <v>329.44</v>
      </c>
      <c r="AF22" s="9">
        <f>SUMIFS(Concentrado!AG$2:AG859,Concentrado!$A$2:$A859,"="&amp;$A22,Concentrado!$B$2:$B859, "=Baja California Sur")</f>
        <v>8.2889999999999997</v>
      </c>
      <c r="AG22" s="9">
        <f>SUMIFS(Concentrado!AH$2:AH859,Concentrado!$A$2:$A859,"="&amp;$A22,Concentrado!$B$2:$B859, "=Baja California Sur")</f>
        <v>12.411054112195901</v>
      </c>
      <c r="AH22" s="9">
        <f>SUMIFS(Concentrado!AI$2:AI859,Concentrado!$A$2:$A859,"="&amp;$A22,Concentrado!$B$2:$B859, "=Baja California Sur")</f>
        <v>3.7118422615512499</v>
      </c>
      <c r="AI22" s="9">
        <f>SUMIFS(Concentrado!AJ$2:AJ859,Concentrado!$A$2:$A859,"="&amp;$A22,Concentrado!$B$2:$B859, "=Baja California Sur")</f>
        <v>8.2220379214688109</v>
      </c>
      <c r="AJ22" s="9">
        <f>SUMIFS(Concentrado!AK$2:AK859,Concentrado!$A$2:$A859,"="&amp;$A22,Concentrado!$B$2:$B859, "=Baja California Sur")</f>
        <v>12.055999999999999</v>
      </c>
      <c r="AK22" s="9">
        <f>SUMIFS(Concentrado!AL$2:AL859,Concentrado!$A$2:$A859,"="&amp;$A22,Concentrado!$B$2:$B859, "=Baja California Sur")</f>
        <v>2.3540000000000001</v>
      </c>
      <c r="AL22" s="9">
        <f>SUMIFS(Concentrado!AM$2:AM859,Concentrado!$A$2:$A859,"="&amp;$A22,Concentrado!$B$2:$B859, "=Baja California Sur")</f>
        <v>7.3040000000000003</v>
      </c>
      <c r="AM22" s="9">
        <f>SUMIFS(Concentrado!AN$2:AN859,Concentrado!$A$2:$A859,"="&amp;$A22,Concentrado!$B$2:$B859, "=Baja California Sur")</f>
        <v>60.280999999999999</v>
      </c>
      <c r="AN22" s="9">
        <f>SUMIFS(Concentrado!AO$2:AO859,Concentrado!$A$2:$A859,"="&amp;$A22,Concentrado!$B$2:$B859, "=Baja California Sur")</f>
        <v>37.406999999999996</v>
      </c>
      <c r="AO22" s="9">
        <f>SUMIFS(Concentrado!AP$2:AP859,Concentrado!$A$2:$A859,"="&amp;$A22,Concentrado!$B$2:$B859, "=Baja California Sur")</f>
        <v>49.076000000000001</v>
      </c>
      <c r="AP22" s="9">
        <f>SUMIFS(Concentrado!AQ$2:AQ859,Concentrado!$A$2:$A859,"="&amp;$A22,Concentrado!$B$2:$B859, "=Baja California Sur")</f>
        <v>3.0139999999999998</v>
      </c>
      <c r="AQ22" s="9">
        <f>SUMIFS(Concentrado!AR$2:AR859,Concentrado!$A$2:$A859,"="&amp;$A22,Concentrado!$B$2:$B859, "=Baja California Sur")</f>
        <v>0.78500000000000003</v>
      </c>
      <c r="AR22" s="9">
        <f>SUMIFS(Concentrado!AS$2:AS859,Concentrado!$A$2:$A859,"="&amp;$A22,Concentrado!$B$2:$B859, "=Baja California Sur")</f>
        <v>1.9219999999999999</v>
      </c>
      <c r="AS22" s="9">
        <f>SUMIFS(Concentrado!AT$2:AT859,Concentrado!$A$2:$A859,"="&amp;$A22,Concentrado!$B$2:$B859, "=Baja California Sur")</f>
        <v>6.782</v>
      </c>
      <c r="AT22" s="9">
        <f>SUMIFS(Concentrado!AU$2:AU859,Concentrado!$A$2:$A859,"="&amp;$A22,Concentrado!$B$2:$B859, "=Baja California Sur")</f>
        <v>1.57</v>
      </c>
      <c r="AU22" s="9">
        <f>SUMIFS(Concentrado!AV$2:AV859,Concentrado!$A$2:$A859,"="&amp;$A22,Concentrado!$B$2:$B859, "=Baja California Sur")</f>
        <v>4.2290000000000001</v>
      </c>
      <c r="AV22" s="9">
        <f>SUMIFS(Concentrado!AW$2:AW859,Concentrado!$A$2:$A859,"="&amp;$A22,Concentrado!$B$2:$B859, "=Baja California Sur")</f>
        <v>512.13800000000003</v>
      </c>
      <c r="AW22" s="9">
        <f>SUMIFS(Concentrado!AX$2:AX859,Concentrado!$A$2:$A859,"="&amp;$A22,Concentrado!$B$2:$B859, "=Baja California Sur")</f>
        <v>368.05399999999997</v>
      </c>
      <c r="AX22" s="9">
        <f>SUMIFS(Concentrado!AY$2:AY859,Concentrado!$A$2:$A859,"="&amp;$A22,Concentrado!$B$2:$B859, "=Baja California Sur")</f>
        <v>441.68799999999999</v>
      </c>
      <c r="AY22" s="9">
        <f>SUMIFS(Concentrado!AZ$2:AZ859,Concentrado!$A$2:$A859,"="&amp;$A22,Concentrado!$B$2:$B859, "=Baja California Sur")</f>
        <v>5.1210000000000004</v>
      </c>
      <c r="AZ22" s="9">
        <f>SUMIFS(Concentrado!BA$2:BA859,Concentrado!$A$2:$A859,"="&amp;$A22,Concentrado!$B$2:$B859, "=Baja California Sur")</f>
        <v>3.681</v>
      </c>
      <c r="BA22" s="9">
        <f>SUMIFS(Concentrado!BB$2:BB859,Concentrado!$A$2:$A859,"="&amp;$A22,Concentrado!$B$2:$B859, "=Baja California Sur")</f>
        <v>4.4169999999999998</v>
      </c>
      <c r="BB22" s="9">
        <f>SUMIFS(Concentrado!BC$2:BC859,Concentrado!$A$2:$A859,"="&amp;$A22,Concentrado!$B$2:$B859, "=Baja California Sur")</f>
        <v>7.8449999999999998</v>
      </c>
      <c r="BC22" s="9">
        <f>SUMIFS(Concentrado!BD$2:BD859,Concentrado!$A$2:$A859,"="&amp;$A22,Concentrado!$B$2:$B859, "=Baja California Sur")</f>
        <v>1.569</v>
      </c>
      <c r="BD22" s="9">
        <f>SUMIFS(Concentrado!BE$2:BE859,Concentrado!$A$2:$A859,"="&amp;$A22,Concentrado!$B$2:$B859, "=Baja California Sur")</f>
        <v>11.275</v>
      </c>
      <c r="BE22" s="9">
        <f>SUMIFS(Concentrado!BF$2:BF859,Concentrado!$A$2:$A859,"="&amp;$A22,Concentrado!$B$2:$B859, "=Baja California Sur")</f>
        <v>13.967000000000001</v>
      </c>
      <c r="BF22" s="9">
        <f>SUMIFS(Concentrado!BG$2:BG859,Concentrado!$A$2:$A859,"="&amp;$A22,Concentrado!$B$2:$B859, "=Baja California Sur")</f>
        <v>25.242000000000001</v>
      </c>
      <c r="BG22" s="9">
        <f>SUMIFS(Concentrado!BH$2:BH859,Concentrado!$A$2:$A859,"="&amp;$A22,Concentrado!$B$2:$B859, "=Baja California Sur")</f>
        <v>6.1421960454354227</v>
      </c>
    </row>
    <row r="23" spans="1:59" x14ac:dyDescent="0.25">
      <c r="A23" s="4">
        <v>2019</v>
      </c>
      <c r="B23" s="9">
        <f>SUMIFS(Concentrado!C$2:C859,Concentrado!$A$2:$A859,"="&amp;$A23,Concentrado!$B$2:$B859, "=Baja California Sur")</f>
        <v>6.6319999999999997</v>
      </c>
      <c r="C23" s="9">
        <f>SUMIFS(Concentrado!D$2:D859,Concentrado!$A$2:$A859,"="&amp;$A23,Concentrado!$B$2:$B859, "=Baja California Sur")</f>
        <v>1.792</v>
      </c>
      <c r="D23" s="9">
        <f>SUMIFS(Concentrado!E$2:E859,Concentrado!$A$2:$A859,"="&amp;$A23,Concentrado!$B$2:$B859, "=Baja California Sur")</f>
        <v>4.2619999999999996</v>
      </c>
      <c r="E23" s="9">
        <f>SUMIFS(Concentrado!F$2:F859,Concentrado!$A$2:$A859,"="&amp;$A23,Concentrado!$B$2:$B859, "=Baja California Sur")</f>
        <v>6.7069999999999999</v>
      </c>
      <c r="F23" s="9">
        <f>SUMIFS(Concentrado!G$2:G859,Concentrado!$A$2:$A859,"="&amp;$A23,Concentrado!$B$2:$B859, "=Baja California Sur")</f>
        <v>21.908000000000001</v>
      </c>
      <c r="G23" s="9">
        <f>SUMIFS(Concentrado!H$2:H859,Concentrado!$A$2:$A859,"="&amp;$A23,Concentrado!$B$2:$B859, "=Baja California Sur")</f>
        <v>9.0879999999999992</v>
      </c>
      <c r="H23" s="9">
        <f>SUMIFS(Concentrado!I$2:I859,Concentrado!$A$2:$A859,"="&amp;$A23,Concentrado!$B$2:$B859, "=Baja California Sur")</f>
        <v>7.9359999999999999</v>
      </c>
      <c r="I23" s="9">
        <f>SUMIFS(Concentrado!J$2:J859,Concentrado!$A$2:$A859,"="&amp;$A23,Concentrado!$B$2:$B859, "=Baja California Sur")</f>
        <v>8.5239999999999991</v>
      </c>
      <c r="J23" s="9">
        <f>SUMIFS(Concentrado!K$2:K859,Concentrado!$A$2:$A859,"="&amp;$A23,Concentrado!$B$2:$B859, "=Baja California Sur")</f>
        <v>8.5969999999999995</v>
      </c>
      <c r="K23" s="9">
        <f>SUMIFS(Concentrado!L$2:L859,Concentrado!$A$2:$A859,"="&amp;$A23,Concentrado!$B$2:$B859, "=Baja California Sur")</f>
        <v>5.8879999999999999</v>
      </c>
      <c r="L23" s="9">
        <f>SUMIFS(Concentrado!M$2:M859,Concentrado!$A$2:$A859,"="&amp;$A23,Concentrado!$B$2:$B859, "=Baja California Sur")</f>
        <v>7.27</v>
      </c>
      <c r="M23" s="9">
        <f>SUMIFS(Concentrado!N$2:N859,Concentrado!$A$2:$A859,"="&amp;$A23,Concentrado!$B$2:$B859, "=Baja California Sur")</f>
        <v>44.372</v>
      </c>
      <c r="N23" s="9">
        <f>SUMIFS(Concentrado!O$2:O859,Concentrado!$A$2:$A859,"="&amp;$A23,Concentrado!$B$2:$B859, "=Baja California Sur")</f>
        <v>76.146000000000001</v>
      </c>
      <c r="O23" s="9">
        <f>SUMIFS(Concentrado!P$2:P859,Concentrado!$A$2:$A859,"="&amp;$A23,Concentrado!$B$2:$B859, "=Baja California Sur")</f>
        <v>18.943000000000001</v>
      </c>
      <c r="P23" s="9">
        <f>SUMIFS(Concentrado!Q$2:Q859,Concentrado!$A$2:$A859,"="&amp;$A23,Concentrado!$B$2:$B859, "=Baja California Sur")</f>
        <v>48.134999999999998</v>
      </c>
      <c r="Q23" s="9">
        <f>SUMIFS(Concentrado!R$2:R859,Concentrado!$A$2:$A859,"="&amp;$A23,Concentrado!$B$2:$B859, "=Baja California Sur")</f>
        <v>57.478000000000002</v>
      </c>
      <c r="R23" s="9">
        <f>SUMIFS(Concentrado!S$2:S859,Concentrado!$A$2:$A859,"="&amp;$A23,Concentrado!$B$2:$B859, "=Baja California Sur")</f>
        <v>48.893999999999998</v>
      </c>
      <c r="S23" s="9">
        <f>SUMIFS(Concentrado!T$2:T859,Concentrado!$A$2:$A859,"="&amp;$A23,Concentrado!$B$2:$B859, "=Baja California Sur")</f>
        <v>53.274000000000001</v>
      </c>
      <c r="T23" s="9">
        <f>SUMIFS(Concentrado!U$2:U859,Concentrado!$A$2:$A859,"="&amp;$A23,Concentrado!$B$2:$B859, "=Baja California Sur")</f>
        <v>11.053000000000001</v>
      </c>
      <c r="U23" s="9">
        <f>SUMIFS(Concentrado!V$2:V859,Concentrado!$A$2:$A859,"="&amp;$A23,Concentrado!$B$2:$B859, "=Baja California Sur")</f>
        <v>10.752000000000001</v>
      </c>
      <c r="V23" s="9">
        <f>SUMIFS(Concentrado!W$2:W859,Concentrado!$A$2:$A859,"="&amp;$A23,Concentrado!$B$2:$B859, "=Baja California Sur")</f>
        <v>10.906000000000001</v>
      </c>
      <c r="W23" s="9">
        <f>SUMIFS(Concentrado!X$2:X859,Concentrado!$A$2:$A859,"="&amp;$A23,Concentrado!$B$2:$B859, "=Baja California Sur")</f>
        <v>17.931000000000001</v>
      </c>
      <c r="X23" s="9">
        <f>SUMIFS(Concentrado!Y$2:Y859,Concentrado!$A$2:$A859,"="&amp;$A23,Concentrado!$B$2:$B859, "=Baja California Sur")</f>
        <v>3.5840000000000001</v>
      </c>
      <c r="Y23" s="9">
        <f>SUMIFS(Concentrado!Z$2:Z859,Concentrado!$A$2:$A859,"="&amp;$A23,Concentrado!$B$2:$B859, "=Baja California Sur")</f>
        <v>10.906000000000001</v>
      </c>
      <c r="Z23" s="9">
        <f>SUMIFS(Concentrado!AA$2:AA859,Concentrado!$A$2:$A859,"="&amp;$A23,Concentrado!$B$2:$B859, "=Baja California Sur")</f>
        <v>80.075999999999993</v>
      </c>
      <c r="AA23" s="9">
        <f>SUMIFS(Concentrado!AB$2:AB859,Concentrado!$A$2:$A859,"="&amp;$A23,Concentrado!$B$2:$B859, "=Baja California Sur")</f>
        <v>52.99</v>
      </c>
      <c r="AB23" s="9">
        <f>SUMIFS(Concentrado!AC$2:AC859,Concentrado!$A$2:$A859,"="&amp;$A23,Concentrado!$B$2:$B859, "=Baja California Sur")</f>
        <v>66.811999999999998</v>
      </c>
      <c r="AC23" s="9">
        <f>SUMIFS(Concentrado!AD$2:AD859,Concentrado!$A$2:$A859,"="&amp;$A23,Concentrado!$B$2:$B859, "=Baja California Sur")</f>
        <v>379.25400000000002</v>
      </c>
      <c r="AD23" s="9">
        <f>SUMIFS(Concentrado!AE$2:AE859,Concentrado!$A$2:$A859,"="&amp;$A23,Concentrado!$B$2:$B859, "=Baja California Sur")</f>
        <v>301.81</v>
      </c>
      <c r="AE23" s="9">
        <f>SUMIFS(Concentrado!AF$2:AF859,Concentrado!$A$2:$A859,"="&amp;$A23,Concentrado!$B$2:$B859, "=Baja California Sur")</f>
        <v>341.45699999999999</v>
      </c>
      <c r="AF23" s="9">
        <f>SUMIFS(Concentrado!AG$2:AG859,Concentrado!$A$2:$A859,"="&amp;$A23,Concentrado!$B$2:$B859, "=Baja California Sur")</f>
        <v>10.561999999999999</v>
      </c>
      <c r="AG23" s="9">
        <f>SUMIFS(Concentrado!AH$2:AH859,Concentrado!$A$2:$A859,"="&amp;$A23,Concentrado!$B$2:$B859, "=Baja California Sur")</f>
        <v>12.894031420718701</v>
      </c>
      <c r="AH23" s="9">
        <f>SUMIFS(Concentrado!AI$2:AI859,Concentrado!$A$2:$A859,"="&amp;$A23,Concentrado!$B$2:$B859, "=Baja California Sur")</f>
        <v>0</v>
      </c>
      <c r="AI23" s="9">
        <f>SUMIFS(Concentrado!AJ$2:AJ859,Concentrado!$A$2:$A859,"="&amp;$A23,Concentrado!$B$2:$B859, "=Baja California Sur")</f>
        <v>6.6854327938071796</v>
      </c>
      <c r="AJ23" s="9">
        <f>SUMIFS(Concentrado!AK$2:AK859,Concentrado!$A$2:$A859,"="&amp;$A23,Concentrado!$B$2:$B859, "=Baja California Sur")</f>
        <v>13.755000000000001</v>
      </c>
      <c r="AK23" s="9">
        <f>SUMIFS(Concentrado!AL$2:AL859,Concentrado!$A$2:$A859,"="&amp;$A23,Concentrado!$B$2:$B859, "=Baja California Sur")</f>
        <v>0.76800000000000002</v>
      </c>
      <c r="AL23" s="9">
        <f>SUMIFS(Concentrado!AM$2:AM859,Concentrado!$A$2:$A859,"="&amp;$A23,Concentrado!$B$2:$B859, "=Baja California Sur")</f>
        <v>7.3959999999999999</v>
      </c>
      <c r="AM23" s="9">
        <f>SUMIFS(Concentrado!AN$2:AN859,Concentrado!$A$2:$A859,"="&amp;$A23,Concentrado!$B$2:$B859, "=Baja California Sur")</f>
        <v>63.127000000000002</v>
      </c>
      <c r="AN23" s="9">
        <f>SUMIFS(Concentrado!AO$2:AO859,Concentrado!$A$2:$A859,"="&amp;$A23,Concentrado!$B$2:$B859, "=Baja California Sur")</f>
        <v>45.822000000000003</v>
      </c>
      <c r="AO23" s="9">
        <f>SUMIFS(Concentrado!AP$2:AP859,Concentrado!$A$2:$A859,"="&amp;$A23,Concentrado!$B$2:$B859, "=Baja California Sur")</f>
        <v>54.652999999999999</v>
      </c>
      <c r="AP23" s="9">
        <f>SUMIFS(Concentrado!AQ$2:AQ859,Concentrado!$A$2:$A859,"="&amp;$A23,Concentrado!$B$2:$B859, "=Baja California Sur")</f>
        <v>4.9130000000000003</v>
      </c>
      <c r="AQ23" s="9">
        <f>SUMIFS(Concentrado!AR$2:AR859,Concentrado!$A$2:$A859,"="&amp;$A23,Concentrado!$B$2:$B859, "=Baja California Sur")</f>
        <v>0.76800000000000002</v>
      </c>
      <c r="AR23" s="9">
        <f>SUMIFS(Concentrado!AS$2:AS859,Concentrado!$A$2:$A859,"="&amp;$A23,Concentrado!$B$2:$B859, "=Baja California Sur")</f>
        <v>2.883</v>
      </c>
      <c r="AS23" s="9">
        <f>SUMIFS(Concentrado!AT$2:AT859,Concentrado!$A$2:$A859,"="&amp;$A23,Concentrado!$B$2:$B859, "=Baja California Sur")</f>
        <v>10.316000000000001</v>
      </c>
      <c r="AT23" s="9">
        <f>SUMIFS(Concentrado!AU$2:AU859,Concentrado!$A$2:$A859,"="&amp;$A23,Concentrado!$B$2:$B859, "=Baja California Sur")</f>
        <v>2.3039999999999998</v>
      </c>
      <c r="AU23" s="9">
        <f>SUMIFS(Concentrado!AV$2:AV859,Concentrado!$A$2:$A859,"="&amp;$A23,Concentrado!$B$2:$B859, "=Baja California Sur")</f>
        <v>6.3929999999999998</v>
      </c>
      <c r="AV23" s="9">
        <f>SUMIFS(Concentrado!AW$2:AW859,Concentrado!$A$2:$A859,"="&amp;$A23,Concentrado!$B$2:$B859, "=Baja California Sur")</f>
        <v>520.73699999999997</v>
      </c>
      <c r="AW23" s="9">
        <f>SUMIFS(Concentrado!AX$2:AX859,Concentrado!$A$2:$A859,"="&amp;$A23,Concentrado!$B$2:$B859, "=Baja California Sur")</f>
        <v>367.34300000000002</v>
      </c>
      <c r="AX23" s="9">
        <f>SUMIFS(Concentrado!AY$2:AY859,Concentrado!$A$2:$A859,"="&amp;$A23,Concentrado!$B$2:$B859, "=Baja California Sur")</f>
        <v>445.74900000000002</v>
      </c>
      <c r="AY23" s="9">
        <f>SUMIFS(Concentrado!AZ$2:AZ859,Concentrado!$A$2:$A859,"="&amp;$A23,Concentrado!$B$2:$B859, "=Baja California Sur")</f>
        <v>5.2069999999999999</v>
      </c>
      <c r="AZ23" s="9">
        <f>SUMIFS(Concentrado!BA$2:BA859,Concentrado!$A$2:$A859,"="&amp;$A23,Concentrado!$B$2:$B859, "=Baja California Sur")</f>
        <v>3.673</v>
      </c>
      <c r="BA23" s="9">
        <f>SUMIFS(Concentrado!BB$2:BB859,Concentrado!$A$2:$A859,"="&amp;$A23,Concentrado!$B$2:$B859, "=Baja California Sur")</f>
        <v>4.4569999999999999</v>
      </c>
      <c r="BB23" s="9">
        <f>SUMIFS(Concentrado!BC$2:BC859,Concentrado!$A$2:$A859,"="&amp;$A23,Concentrado!$B$2:$B859, "=Baja California Sur")</f>
        <v>12.516</v>
      </c>
      <c r="BC23" s="9">
        <f>SUMIFS(Concentrado!BD$2:BD859,Concentrado!$A$2:$A859,"="&amp;$A23,Concentrado!$B$2:$B859, "=Baja California Sur")</f>
        <v>3.129</v>
      </c>
      <c r="BD23" s="9">
        <f>SUMIFS(Concentrado!BE$2:BE859,Concentrado!$A$2:$A859,"="&amp;$A23,Concentrado!$B$2:$B859, "=Baja California Sur")</f>
        <v>10.087999999999999</v>
      </c>
      <c r="BE23" s="9">
        <f>SUMIFS(Concentrado!BF$2:BF859,Concentrado!$A$2:$A859,"="&amp;$A23,Concentrado!$B$2:$B859, "=Baja California Sur")</f>
        <v>11.754</v>
      </c>
      <c r="BF23" s="9">
        <f>SUMIFS(Concentrado!BG$2:BG859,Concentrado!$A$2:$A859,"="&amp;$A23,Concentrado!$B$2:$B859, "=Baja California Sur")</f>
        <v>52.631999999999998</v>
      </c>
      <c r="BG23" s="9">
        <f>SUMIFS(Concentrado!BH$2:BH859,Concentrado!$A$2:$A859,"="&amp;$A23,Concentrado!$B$2:$B859, "=Baja California Sur")</f>
        <v>6.0526315789473681</v>
      </c>
    </row>
    <row r="24" spans="1:59" x14ac:dyDescent="0.25">
      <c r="A24" s="4">
        <v>2020</v>
      </c>
      <c r="B24" s="9">
        <f>SUMIFS(Concentrado!C$2:C859,Concentrado!$A$2:$A859,"="&amp;$A24,Concentrado!$B$2:$B859, "=Baja California Sur")</f>
        <v>4.5670000000000002</v>
      </c>
      <c r="C24" s="9">
        <f>SUMIFS(Concentrado!D$2:D859,Concentrado!$A$2:$A859,"="&amp;$A24,Concentrado!$B$2:$B859, "=Baja California Sur")</f>
        <v>1.2529999999999999</v>
      </c>
      <c r="D24" s="9">
        <f>SUMIFS(Concentrado!E$2:E859,Concentrado!$A$2:$A859,"="&amp;$A24,Concentrado!$B$2:$B859, "=Baja California Sur")</f>
        <v>2.944</v>
      </c>
      <c r="E24" s="9">
        <f>SUMIFS(Concentrado!F$2:F859,Concentrado!$A$2:$A859,"="&amp;$A24,Concentrado!$B$2:$B859, "=Baja California Sur")</f>
        <v>8.2409999999999997</v>
      </c>
      <c r="F24" s="9">
        <f>SUMIFS(Concentrado!G$2:G859,Concentrado!$A$2:$A859,"="&amp;$A24,Concentrado!$B$2:$B859, "=Baja California Sur")</f>
        <v>24.722000000000001</v>
      </c>
      <c r="G24" s="9">
        <f>SUMIFS(Concentrado!H$2:H859,Concentrado!$A$2:$A859,"="&amp;$A24,Concentrado!$B$2:$B859, "=Baja California Sur")</f>
        <v>7.6920000000000002</v>
      </c>
      <c r="H24" s="9">
        <f>SUMIFS(Concentrado!I$2:I859,Concentrado!$A$2:$A859,"="&amp;$A24,Concentrado!$B$2:$B859, "=Baja California Sur")</f>
        <v>8.77</v>
      </c>
      <c r="I24" s="9">
        <f>SUMIFS(Concentrado!J$2:J859,Concentrado!$A$2:$A859,"="&amp;$A24,Concentrado!$B$2:$B859, "=Baja California Sur")</f>
        <v>8.2200000000000006</v>
      </c>
      <c r="J24" s="9">
        <f>SUMIFS(Concentrado!K$2:K859,Concentrado!$A$2:$A859,"="&amp;$A24,Concentrado!$B$2:$B859, "=Baja California Sur")</f>
        <v>6.4909999999999997</v>
      </c>
      <c r="K24" s="9">
        <f>SUMIFS(Concentrado!L$2:L859,Concentrado!$A$2:$A859,"="&amp;$A24,Concentrado!$B$2:$B859, "=Baja California Sur")</f>
        <v>6.0129999999999999</v>
      </c>
      <c r="L24" s="9">
        <f>SUMIFS(Concentrado!M$2:M859,Concentrado!$A$2:$A859,"="&amp;$A24,Concentrado!$B$2:$B859, "=Baja California Sur")</f>
        <v>6.2569999999999997</v>
      </c>
      <c r="M24" s="9">
        <f>SUMIFS(Concentrado!N$2:N859,Concentrado!$A$2:$A859,"="&amp;$A24,Concentrado!$B$2:$B859, "=Baja California Sur")</f>
        <v>30.786000000000001</v>
      </c>
      <c r="N24" s="9">
        <f>SUMIFS(Concentrado!O$2:O859,Concentrado!$A$2:$A859,"="&amp;$A24,Concentrado!$B$2:$B859, "=Baja California Sur")</f>
        <v>66.106999999999999</v>
      </c>
      <c r="O24" s="9">
        <f>SUMIFS(Concentrado!P$2:P859,Concentrado!$A$2:$A859,"="&amp;$A24,Concentrado!$B$2:$B859, "=Baja California Sur")</f>
        <v>13.029</v>
      </c>
      <c r="P24" s="9">
        <f>SUMIFS(Concentrado!Q$2:Q859,Concentrado!$A$2:$A859,"="&amp;$A24,Concentrado!$B$2:$B859, "=Baja California Sur")</f>
        <v>40.118000000000002</v>
      </c>
      <c r="Q24" s="9">
        <f>SUMIFS(Concentrado!R$2:R859,Concentrado!$A$2:$A859,"="&amp;$A24,Concentrado!$B$2:$B859, "=Baja California Sur")</f>
        <v>65.867000000000004</v>
      </c>
      <c r="R24" s="9">
        <f>SUMIFS(Concentrado!S$2:S859,Concentrado!$A$2:$A859,"="&amp;$A24,Concentrado!$B$2:$B859, "=Baja California Sur")</f>
        <v>57.628999999999998</v>
      </c>
      <c r="S24" s="9">
        <f>SUMIFS(Concentrado!T$2:T859,Concentrado!$A$2:$A859,"="&amp;$A24,Concentrado!$B$2:$B859, "=Baja California Sur")</f>
        <v>61.832999999999998</v>
      </c>
      <c r="T24" s="9">
        <f>SUMIFS(Concentrado!U$2:U859,Concentrado!$A$2:$A859,"="&amp;$A24,Concentrado!$B$2:$B859, "=Baja California Sur")</f>
        <v>12.981</v>
      </c>
      <c r="U24" s="9">
        <f>SUMIFS(Concentrado!V$2:V859,Concentrado!$A$2:$A859,"="&amp;$A24,Concentrado!$B$2:$B859, "=Baja California Sur")</f>
        <v>13.781000000000001</v>
      </c>
      <c r="V24" s="9">
        <f>SUMIFS(Concentrado!W$2:W859,Concentrado!$A$2:$A859,"="&amp;$A24,Concentrado!$B$2:$B859, "=Baja California Sur")</f>
        <v>13.372999999999999</v>
      </c>
      <c r="W24" s="9">
        <f>SUMIFS(Concentrado!X$2:X859,Concentrado!$A$2:$A859,"="&amp;$A24,Concentrado!$B$2:$B859, "=Baja California Sur")</f>
        <v>16.106000000000002</v>
      </c>
      <c r="X24" s="9">
        <f>SUMIFS(Concentrado!Y$2:Y859,Concentrado!$A$2:$A859,"="&amp;$A24,Concentrado!$B$2:$B859, "=Baja California Sur")</f>
        <v>1.754</v>
      </c>
      <c r="Y24" s="9">
        <f>SUMIFS(Concentrado!Z$2:Z859,Concentrado!$A$2:$A859,"="&amp;$A24,Concentrado!$B$2:$B859, "=Baja California Sur")</f>
        <v>9.0790000000000006</v>
      </c>
      <c r="Z24" s="9">
        <f>SUMIFS(Concentrado!AA$2:AA859,Concentrado!$A$2:$A859,"="&amp;$A24,Concentrado!$B$2:$B859, "=Baja California Sur")</f>
        <v>113.70399999999999</v>
      </c>
      <c r="AA24" s="9">
        <f>SUMIFS(Concentrado!AB$2:AB859,Concentrado!$A$2:$A859,"="&amp;$A24,Concentrado!$B$2:$B859, "=Baja California Sur")</f>
        <v>62.389000000000003</v>
      </c>
      <c r="AB24" s="9">
        <f>SUMIFS(Concentrado!AC$2:AC859,Concentrado!$A$2:$A859,"="&amp;$A24,Concentrado!$B$2:$B859, "=Baja California Sur")</f>
        <v>88.578000000000003</v>
      </c>
      <c r="AC24" s="9">
        <f>SUMIFS(Concentrado!AD$2:AD859,Concentrado!$A$2:$A859,"="&amp;$A24,Concentrado!$B$2:$B859, "=Baja California Sur")</f>
        <v>412.02800000000002</v>
      </c>
      <c r="AD24" s="9">
        <f>SUMIFS(Concentrado!AE$2:AE859,Concentrado!$A$2:$A859,"="&amp;$A24,Concentrado!$B$2:$B859, "=Baja California Sur")</f>
        <v>319.46300000000002</v>
      </c>
      <c r="AE24" s="9">
        <f>SUMIFS(Concentrado!AF$2:AF859,Concentrado!$A$2:$A859,"="&amp;$A24,Concentrado!$B$2:$B859, "=Baja California Sur")</f>
        <v>366.70400000000001</v>
      </c>
      <c r="AF24" s="9">
        <f>SUMIFS(Concentrado!AG$2:AG859,Concentrado!$A$2:$A859,"="&amp;$A24,Concentrado!$B$2:$B859, "=Baja California Sur")</f>
        <v>7.452</v>
      </c>
      <c r="AG24" s="9">
        <f>SUMIFS(Concentrado!AH$2:AH859,Concentrado!$A$2:$A859,"="&amp;$A24,Concentrado!$B$2:$B859, "=Baja California Sur")</f>
        <v>8.6940820052565808</v>
      </c>
      <c r="AH24" s="9">
        <f>SUMIFS(Concentrado!AI$2:AI859,Concentrado!$A$2:$A859,"="&amp;$A24,Concentrado!$B$2:$B859, "=Baja California Sur")</f>
        <v>1.4401232745523</v>
      </c>
      <c r="AI24" s="9">
        <f>SUMIFS(Concentrado!AJ$2:AJ859,Concentrado!$A$2:$A859,"="&amp;$A24,Concentrado!$B$2:$B859, "=Baja California Sur")</f>
        <v>5.2010374336000904</v>
      </c>
      <c r="AJ24" s="9">
        <f>SUMIFS(Concentrado!AK$2:AK859,Concentrado!$A$2:$A859,"="&amp;$A24,Concentrado!$B$2:$B859, "=Baja California Sur")</f>
        <v>14.183</v>
      </c>
      <c r="AK24" s="9">
        <f>SUMIFS(Concentrado!AL$2:AL859,Concentrado!$A$2:$A859,"="&amp;$A24,Concentrado!$B$2:$B859, "=Baja California Sur")</f>
        <v>2.004</v>
      </c>
      <c r="AL24" s="9">
        <f>SUMIFS(Concentrado!AM$2:AM859,Concentrado!$A$2:$A859,"="&amp;$A24,Concentrado!$B$2:$B859, "=Baja California Sur")</f>
        <v>8.2200000000000006</v>
      </c>
      <c r="AM24" s="9">
        <f>SUMIFS(Concentrado!AN$2:AN859,Concentrado!$A$2:$A859,"="&amp;$A24,Concentrado!$B$2:$B859, "=Baja California Sur")</f>
        <v>222.36099999999999</v>
      </c>
      <c r="AN24" s="9">
        <f>SUMIFS(Concentrado!AO$2:AO859,Concentrado!$A$2:$A859,"="&amp;$A24,Concentrado!$B$2:$B859, "=Baja California Sur")</f>
        <v>151.839</v>
      </c>
      <c r="AO24" s="9">
        <f>SUMIFS(Concentrado!AP$2:AP859,Concentrado!$A$2:$A859,"="&amp;$A24,Concentrado!$B$2:$B859, "=Baja California Sur")</f>
        <v>187.83</v>
      </c>
      <c r="AP24" s="9">
        <f>SUMIFS(Concentrado!AQ$2:AQ859,Concentrado!$A$2:$A859,"="&amp;$A24,Concentrado!$B$2:$B859, "=Baja California Sur")</f>
        <v>5.048</v>
      </c>
      <c r="AQ24" s="9">
        <f>SUMIFS(Concentrado!AR$2:AR859,Concentrado!$A$2:$A859,"="&amp;$A24,Concentrado!$B$2:$B859, "=Baja California Sur")</f>
        <v>0.501</v>
      </c>
      <c r="AR24" s="9">
        <f>SUMIFS(Concentrado!AS$2:AS859,Concentrado!$A$2:$A859,"="&amp;$A24,Concentrado!$B$2:$B859, "=Baja California Sur")</f>
        <v>2.8220000000000001</v>
      </c>
      <c r="AS24" s="9">
        <f>SUMIFS(Concentrado!AT$2:AT859,Concentrado!$A$2:$A859,"="&amp;$A24,Concentrado!$B$2:$B859, "=Baja California Sur")</f>
        <v>11.058</v>
      </c>
      <c r="AT24" s="9">
        <f>SUMIFS(Concentrado!AU$2:AU859,Concentrado!$A$2:$A859,"="&amp;$A24,Concentrado!$B$2:$B859, "=Baja California Sur")</f>
        <v>2.2549999999999999</v>
      </c>
      <c r="AU24" s="9">
        <f>SUMIFS(Concentrado!AV$2:AV859,Concentrado!$A$2:$A859,"="&amp;$A24,Concentrado!$B$2:$B859, "=Baja California Sur")</f>
        <v>6.7480000000000002</v>
      </c>
      <c r="AV24" s="9">
        <f>SUMIFS(Concentrado!AW$2:AW859,Concentrado!$A$2:$A859,"="&amp;$A24,Concentrado!$B$2:$B859, "=Baja California Sur")</f>
        <v>702.9</v>
      </c>
      <c r="AW24" s="9">
        <f>SUMIFS(Concentrado!AX$2:AX859,Concentrado!$A$2:$A859,"="&amp;$A24,Concentrado!$B$2:$B859, "=Baja California Sur")</f>
        <v>486.83699999999999</v>
      </c>
      <c r="AX24" s="9">
        <f>SUMIFS(Concentrado!AY$2:AY859,Concentrado!$A$2:$A859,"="&amp;$A24,Concentrado!$B$2:$B859, "=Baja California Sur")</f>
        <v>597.10599999999999</v>
      </c>
      <c r="AY24" s="9">
        <f>SUMIFS(Concentrado!AZ$2:AZ859,Concentrado!$A$2:$A859,"="&amp;$A24,Concentrado!$B$2:$B859, "=Baja California Sur")</f>
        <v>7.0289999999999999</v>
      </c>
      <c r="AZ24" s="9">
        <f>SUMIFS(Concentrado!BA$2:BA859,Concentrado!$A$2:$A859,"="&amp;$A24,Concentrado!$B$2:$B859, "=Baja California Sur")</f>
        <v>4.8680000000000003</v>
      </c>
      <c r="BA24" s="9">
        <f>SUMIFS(Concentrado!BB$2:BB859,Concentrado!$A$2:$A859,"="&amp;$A24,Concentrado!$B$2:$B859, "=Baja California Sur")</f>
        <v>5.9710000000000001</v>
      </c>
      <c r="BB24" s="9">
        <f>SUMIFS(Concentrado!BC$2:BC859,Concentrado!$A$2:$A859,"="&amp;$A24,Concentrado!$B$2:$B859, "=Baja California Sur")</f>
        <v>12.446</v>
      </c>
      <c r="BC24" s="9">
        <f>SUMIFS(Concentrado!BD$2:BD859,Concentrado!$A$2:$A859,"="&amp;$A24,Concentrado!$B$2:$B859, "=Baja California Sur")</f>
        <v>1.556</v>
      </c>
      <c r="BD24" s="9">
        <f>SUMIFS(Concentrado!BE$2:BE859,Concentrado!$A$2:$A859,"="&amp;$A24,Concentrado!$B$2:$B859, "=Baja California Sur")</f>
        <v>10.871</v>
      </c>
      <c r="BE24" s="9">
        <f>SUMIFS(Concentrado!BF$2:BF859,Concentrado!$A$2:$A859,"="&amp;$A24,Concentrado!$B$2:$B859, "=Baja California Sur")</f>
        <v>17.936</v>
      </c>
      <c r="BF24" s="9">
        <f>SUMIFS(Concentrado!BG$2:BG859,Concentrado!$A$2:$A859,"="&amp;$A24,Concentrado!$B$2:$B859, "=Baja California Sur")</f>
        <v>36.234999999999999</v>
      </c>
      <c r="BG24" s="9">
        <f>SUMIFS(Concentrado!BH$2:BH859,Concentrado!$A$2:$A859,"="&amp;$A24,Concentrado!$B$2:$B859, "=Baja California Sur")</f>
        <v>7.518796992481203</v>
      </c>
    </row>
    <row r="25" spans="1:59" x14ac:dyDescent="0.25">
      <c r="A25" s="4">
        <v>2021</v>
      </c>
      <c r="B25" s="9">
        <f>SUMIFS(Concentrado!C$2:C859,Concentrado!$A$2:$A859,"="&amp;$A25,Concentrado!$B$2:$B859, "=Baja California Sur")</f>
        <v>6.1260000000000003</v>
      </c>
      <c r="C25" s="9">
        <f>SUMIFS(Concentrado!D$2:D859,Concentrado!$A$2:$A859,"="&amp;$A25,Concentrado!$B$2:$B859, "=Baja California Sur")</f>
        <v>1.2270000000000001</v>
      </c>
      <c r="D25" s="9">
        <f>SUMIFS(Concentrado!E$2:E859,Concentrado!$A$2:$A859,"="&amp;$A25,Concentrado!$B$2:$B859, "=Baja California Sur")</f>
        <v>3.7269999999999999</v>
      </c>
      <c r="E25" s="9">
        <f>SUMIFS(Concentrado!F$2:F859,Concentrado!$A$2:$A859,"="&amp;$A25,Concentrado!$B$2:$B859, "=Baja California Sur")</f>
        <v>10.116</v>
      </c>
      <c r="F25" s="9">
        <f>SUMIFS(Concentrado!G$2:G859,Concentrado!$A$2:$A859,"="&amp;$A25,Concentrado!$B$2:$B859, "=Baja California Sur")</f>
        <v>24.026</v>
      </c>
      <c r="G25" s="9">
        <f>SUMIFS(Concentrado!H$2:H859,Concentrado!$A$2:$A859,"="&amp;$A25,Concentrado!$B$2:$B859, "=Baja California Sur")</f>
        <v>7.7750000000000004</v>
      </c>
      <c r="H25" s="9">
        <f>SUMIFS(Concentrado!I$2:I859,Concentrado!$A$2:$A859,"="&amp;$A25,Concentrado!$B$2:$B859, "=Baja California Sur")</f>
        <v>3.927</v>
      </c>
      <c r="I25" s="9">
        <f>SUMIFS(Concentrado!J$2:J859,Concentrado!$A$2:$A859,"="&amp;$A25,Concentrado!$B$2:$B859, "=Baja California Sur")</f>
        <v>5.891</v>
      </c>
      <c r="J25" s="9">
        <f>SUMIFS(Concentrado!K$2:K859,Concentrado!$A$2:$A859,"="&amp;$A25,Concentrado!$B$2:$B859, "=Baja California Sur")</f>
        <v>11.545</v>
      </c>
      <c r="K25" s="9">
        <f>SUMIFS(Concentrado!L$2:L859,Concentrado!$A$2:$A859,"="&amp;$A25,Concentrado!$B$2:$B859, "=Baja California Sur")</f>
        <v>5.4</v>
      </c>
      <c r="L25" s="9">
        <f>SUMIFS(Concentrado!M$2:M859,Concentrado!$A$2:$A859,"="&amp;$A25,Concentrado!$B$2:$B859, "=Baja California Sur")</f>
        <v>8.5350000000000001</v>
      </c>
      <c r="M25" s="9">
        <f>SUMIFS(Concentrado!N$2:N859,Concentrado!$A$2:$A859,"="&amp;$A25,Concentrado!$B$2:$B859, "=Baja California Sur")</f>
        <v>42.301000000000002</v>
      </c>
      <c r="N25" s="9">
        <f>SUMIFS(Concentrado!O$2:O859,Concentrado!$A$2:$A859,"="&amp;$A25,Concentrado!$B$2:$B859, "=Baja California Sur")</f>
        <v>65.498000000000005</v>
      </c>
      <c r="O25" s="9">
        <f>SUMIFS(Concentrado!P$2:P859,Concentrado!$A$2:$A859,"="&amp;$A25,Concentrado!$B$2:$B859, "=Baja California Sur")</f>
        <v>17.428000000000001</v>
      </c>
      <c r="P25" s="9">
        <f>SUMIFS(Concentrado!Q$2:Q859,Concentrado!$A$2:$A859,"="&amp;$A25,Concentrado!$B$2:$B859, "=Baja California Sur")</f>
        <v>41.956000000000003</v>
      </c>
      <c r="Q25" s="9">
        <f>SUMIFS(Concentrado!R$2:R859,Concentrado!$A$2:$A859,"="&amp;$A25,Concentrado!$B$2:$B859, "=Baja California Sur")</f>
        <v>52.776000000000003</v>
      </c>
      <c r="R25" s="9">
        <f>SUMIFS(Concentrado!S$2:S859,Concentrado!$A$2:$A859,"="&amp;$A25,Concentrado!$B$2:$B859, "=Baja California Sur")</f>
        <v>49.093000000000004</v>
      </c>
      <c r="S25" s="9">
        <f>SUMIFS(Concentrado!T$2:T859,Concentrado!$A$2:$A859,"="&amp;$A25,Concentrado!$B$2:$B859, "=Baja California Sur")</f>
        <v>50.972000000000001</v>
      </c>
      <c r="T25" s="9">
        <f>SUMIFS(Concentrado!U$2:U859,Concentrado!$A$2:$A859,"="&amp;$A25,Concentrado!$B$2:$B859, "=Baja California Sur")</f>
        <v>11.308999999999999</v>
      </c>
      <c r="U25" s="9">
        <f>SUMIFS(Concentrado!V$2:V859,Concentrado!$A$2:$A859,"="&amp;$A25,Concentrado!$B$2:$B859, "=Baja California Sur")</f>
        <v>11.782</v>
      </c>
      <c r="V25" s="9">
        <f>SUMIFS(Concentrado!W$2:W859,Concentrado!$A$2:$A859,"="&amp;$A25,Concentrado!$B$2:$B859, "=Baja California Sur")</f>
        <v>11.541</v>
      </c>
      <c r="W25" s="9">
        <f>SUMIFS(Concentrado!X$2:X859,Concentrado!$A$2:$A859,"="&amp;$A25,Concentrado!$B$2:$B859, "=Baja California Sur")</f>
        <v>15.55</v>
      </c>
      <c r="X25" s="9">
        <f>SUMIFS(Concentrado!Y$2:Y859,Concentrado!$A$2:$A859,"="&amp;$A25,Concentrado!$B$2:$B859, "=Baja California Sur")</f>
        <v>2.4550000000000001</v>
      </c>
      <c r="Y25" s="9">
        <f>SUMIFS(Concentrado!Z$2:Z859,Concentrado!$A$2:$A859,"="&amp;$A25,Concentrado!$B$2:$B859, "=Baja California Sur")</f>
        <v>9.1359999999999992</v>
      </c>
      <c r="Z25" s="9">
        <f>SUMIFS(Concentrado!AA$2:AA859,Concentrado!$A$2:$A859,"="&amp;$A25,Concentrado!$B$2:$B859, "=Baja California Sur")</f>
        <v>109.792</v>
      </c>
      <c r="AA25" s="9">
        <f>SUMIFS(Concentrado!AB$2:AB859,Concentrado!$A$2:$A859,"="&amp;$A25,Concentrado!$B$2:$B859, "=Baja California Sur")</f>
        <v>67.748000000000005</v>
      </c>
      <c r="AB25" s="9">
        <f>SUMIFS(Concentrado!AC$2:AC859,Concentrado!$A$2:$A859,"="&amp;$A25,Concentrado!$B$2:$B859, "=Baja California Sur")</f>
        <v>89.200999999999993</v>
      </c>
      <c r="AC25" s="9">
        <f>SUMIFS(Concentrado!AD$2:AD859,Concentrado!$A$2:$A859,"="&amp;$A25,Concentrado!$B$2:$B859, "=Baja California Sur")</f>
        <v>409.24599999999998</v>
      </c>
      <c r="AD25" s="9">
        <f>SUMIFS(Concentrado!AE$2:AE859,Concentrado!$A$2:$A859,"="&amp;$A25,Concentrado!$B$2:$B859, "=Baja California Sur")</f>
        <v>309.529</v>
      </c>
      <c r="AE25" s="9">
        <f>SUMIFS(Concentrado!AF$2:AF859,Concentrado!$A$2:$A859,"="&amp;$A25,Concentrado!$B$2:$B859, "=Baja California Sur")</f>
        <v>360.40899999999999</v>
      </c>
      <c r="AF25" s="9">
        <f>SUMIFS(Concentrado!AG$2:AG859,Concentrado!$A$2:$A859,"="&amp;$A25,Concentrado!$B$2:$B859, "=Baja California Sur")</f>
        <v>10.367000000000001</v>
      </c>
      <c r="AG25" s="9">
        <f>SUMIFS(Concentrado!AH$2:AH859,Concentrado!$A$2:$A859,"="&amp;$A25,Concentrado!$B$2:$B859, "=Baja California Sur")</f>
        <v>11.882443030287</v>
      </c>
      <c r="AH25" s="9">
        <f>SUMIFS(Concentrado!AI$2:AI859,Concentrado!$A$2:$A859,"="&amp;$A25,Concentrado!$B$2:$B859, "=Baja California Sur")</f>
        <v>0.71067649295364299</v>
      </c>
      <c r="AI25" s="9">
        <f>SUMIFS(Concentrado!AJ$2:AJ859,Concentrado!$A$2:$A859,"="&amp;$A25,Concentrado!$B$2:$B859, "=Baja California Sur")</f>
        <v>6.5025068875237402</v>
      </c>
      <c r="AJ25" s="9">
        <f>SUMIFS(Concentrado!AK$2:AK859,Concentrado!$A$2:$A859,"="&amp;$A25,Concentrado!$B$2:$B859, "=Baja California Sur")</f>
        <v>12.487</v>
      </c>
      <c r="AK25" s="9">
        <f>SUMIFS(Concentrado!AL$2:AL859,Concentrado!$A$2:$A859,"="&amp;$A25,Concentrado!$B$2:$B859, "=Baja California Sur")</f>
        <v>1.2270000000000001</v>
      </c>
      <c r="AL25" s="9">
        <f>SUMIFS(Concentrado!AM$2:AM859,Concentrado!$A$2:$A859,"="&amp;$A25,Concentrado!$B$2:$B859, "=Baja California Sur")</f>
        <v>6.9729999999999999</v>
      </c>
      <c r="AM25" s="9">
        <f>SUMIFS(Concentrado!AN$2:AN859,Concentrado!$A$2:$A859,"="&amp;$A25,Concentrado!$B$2:$B859, "=Baja California Sur")</f>
        <v>373.43400000000003</v>
      </c>
      <c r="AN25" s="9">
        <f>SUMIFS(Concentrado!AO$2:AO859,Concentrado!$A$2:$A859,"="&amp;$A25,Concentrado!$B$2:$B859, "=Baja California Sur")</f>
        <v>240.30799999999999</v>
      </c>
      <c r="AO25" s="9">
        <f>SUMIFS(Concentrado!AP$2:AP859,Concentrado!$A$2:$A859,"="&amp;$A25,Concentrado!$B$2:$B859, "=Baja California Sur")</f>
        <v>308.23500000000001</v>
      </c>
      <c r="AP25" s="9">
        <f>SUMIFS(Concentrado!AQ$2:AQ859,Concentrado!$A$2:$A859,"="&amp;$A25,Concentrado!$B$2:$B859, "=Baja California Sur")</f>
        <v>4.2409999999999997</v>
      </c>
      <c r="AQ25" s="9">
        <f>SUMIFS(Concentrado!AR$2:AR859,Concentrado!$A$2:$A859,"="&amp;$A25,Concentrado!$B$2:$B859, "=Baja California Sur")</f>
        <v>1.2270000000000001</v>
      </c>
      <c r="AR25" s="9">
        <f>SUMIFS(Concentrado!AS$2:AS859,Concentrado!$A$2:$A859,"="&amp;$A25,Concentrado!$B$2:$B859, "=Baja California Sur")</f>
        <v>2.7650000000000001</v>
      </c>
      <c r="AS25" s="9">
        <f>SUMIFS(Concentrado!AT$2:AT859,Concentrado!$A$2:$A859,"="&amp;$A25,Concentrado!$B$2:$B859, "=Baja California Sur")</f>
        <v>10.837999999999999</v>
      </c>
      <c r="AT25" s="9">
        <f>SUMIFS(Concentrado!AU$2:AU859,Concentrado!$A$2:$A859,"="&amp;$A25,Concentrado!$B$2:$B859, "=Baja California Sur")</f>
        <v>1.4730000000000001</v>
      </c>
      <c r="AU25" s="9">
        <f>SUMIFS(Concentrado!AV$2:AV859,Concentrado!$A$2:$A859,"="&amp;$A25,Concentrado!$B$2:$B859, "=Baja California Sur")</f>
        <v>6.2510000000000003</v>
      </c>
      <c r="AV25" s="9">
        <f>SUMIFS(Concentrado!AW$2:AW859,Concentrado!$A$2:$A859,"="&amp;$A25,Concentrado!$B$2:$B859, "=Baja California Sur")</f>
        <v>849.35599999999999</v>
      </c>
      <c r="AW25" s="9">
        <f>SUMIFS(Concentrado!AX$2:AX859,Concentrado!$A$2:$A859,"="&amp;$A25,Concentrado!$B$2:$B859, "=Baja California Sur")</f>
        <v>569.47500000000002</v>
      </c>
      <c r="AX25" s="9">
        <f>SUMIFS(Concentrado!AY$2:AY859,Concentrado!$A$2:$A859,"="&amp;$A25,Concentrado!$B$2:$B859, "=Baja California Sur")</f>
        <v>712.28300000000002</v>
      </c>
      <c r="AY25" s="9">
        <f>SUMIFS(Concentrado!AZ$2:AZ859,Concentrado!$A$2:$A859,"="&amp;$A25,Concentrado!$B$2:$B859, "=Baja California Sur")</f>
        <v>8.4939999999999998</v>
      </c>
      <c r="AZ25" s="9">
        <f>SUMIFS(Concentrado!BA$2:BA859,Concentrado!$A$2:$A859,"="&amp;$A25,Concentrado!$B$2:$B859, "=Baja California Sur")</f>
        <v>5.6950000000000003</v>
      </c>
      <c r="BA25" s="9">
        <f>SUMIFS(Concentrado!BB$2:BB859,Concentrado!$A$2:$A859,"="&amp;$A25,Concentrado!$B$2:$B859, "=Baja California Sur")</f>
        <v>7.1230000000000002</v>
      </c>
      <c r="BB25" s="9">
        <f>SUMIFS(Concentrado!BC$2:BC859,Concentrado!$A$2:$A859,"="&amp;$A25,Concentrado!$B$2:$B859, "=Baja California Sur")</f>
        <v>30.847999999999999</v>
      </c>
      <c r="BC25" s="9">
        <f>SUMIFS(Concentrado!BD$2:BD859,Concentrado!$A$2:$A859,"="&amp;$A25,Concentrado!$B$2:$B859, "=Baja California Sur")</f>
        <v>4.6269999999999998</v>
      </c>
      <c r="BD25" s="9">
        <f>SUMIFS(Concentrado!BE$2:BE859,Concentrado!$A$2:$A859,"="&amp;$A25,Concentrado!$B$2:$B859, "=Baja California Sur")</f>
        <v>11.858000000000001</v>
      </c>
      <c r="BE25" s="9">
        <f>SUMIFS(Concentrado!BF$2:BF859,Concentrado!$A$2:$A859,"="&amp;$A25,Concentrado!$B$2:$B859, "=Baja California Sur")</f>
        <v>21.08</v>
      </c>
      <c r="BF25" s="9">
        <f>SUMIFS(Concentrado!BG$2:BG859,Concentrado!$A$2:$A859,"="&amp;$A25,Concentrado!$B$2:$B859, "=Baja California Sur")</f>
        <v>60.808999999999997</v>
      </c>
      <c r="BG25" s="9">
        <f>SUMIFS(Concentrado!BH$2:BH859,Concentrado!$A$2:$A859,"="&amp;$A25,Concentrado!$B$2:$B859, "=Baja California Sur")</f>
        <v>7.9051383399209483</v>
      </c>
    </row>
    <row r="26" spans="1:59" x14ac:dyDescent="0.25">
      <c r="A26" s="4">
        <v>2022</v>
      </c>
      <c r="B26" s="9">
        <f>SUMIFS(Concentrado!C$2:C859,Concentrado!$A$2:$A859,"="&amp;$A26,Concentrado!$B$2:$B859, "=Baja California Sur")</f>
        <v>5.3090000000000002</v>
      </c>
      <c r="C26" s="9">
        <f>SUMIFS(Concentrado!D$2:D859,Concentrado!$A$2:$A859,"="&amp;$A26,Concentrado!$B$2:$B859, "=Baja California Sur")</f>
        <v>1.202</v>
      </c>
      <c r="D26" s="9">
        <f>SUMIFS(Concentrado!E$2:E859,Concentrado!$A$2:$A859,"="&amp;$A26,Concentrado!$B$2:$B859, "=Baja California Sur")</f>
        <v>3.2970000000000002</v>
      </c>
      <c r="E26" s="9">
        <f>SUMIFS(Concentrado!F$2:F859,Concentrado!$A$2:$A859,"="&amp;$A26,Concentrado!$B$2:$B859, "=Baja California Sur")</f>
        <v>6.55</v>
      </c>
      <c r="F26" s="9">
        <f>SUMIFS(Concentrado!G$2:G859,Concentrado!$A$2:$A859,"="&amp;$A26,Concentrado!$B$2:$B859, "=Baja California Sur")</f>
        <v>22.925000000000001</v>
      </c>
      <c r="G26" s="9">
        <f>SUMIFS(Concentrado!H$2:H859,Concentrado!$A$2:$A859,"="&amp;$A26,Concentrado!$B$2:$B859, "=Baja California Sur")</f>
        <v>11.079000000000001</v>
      </c>
      <c r="H26" s="9">
        <f>SUMIFS(Concentrado!I$2:I859,Concentrado!$A$2:$A859,"="&amp;$A26,Concentrado!$B$2:$B859, "=Baja California Sur")</f>
        <v>5.5289999999999999</v>
      </c>
      <c r="I26" s="9">
        <f>SUMIFS(Concentrado!J$2:J859,Concentrado!$A$2:$A859,"="&amp;$A26,Concentrado!$B$2:$B859, "=Baja California Sur")</f>
        <v>8.3610000000000007</v>
      </c>
      <c r="J26" s="9">
        <f>SUMIFS(Concentrado!K$2:K859,Concentrado!$A$2:$A859,"="&amp;$A26,Concentrado!$B$2:$B859, "=Baja California Sur")</f>
        <v>6.694</v>
      </c>
      <c r="K26" s="9">
        <f>SUMIFS(Concentrado!L$2:L859,Concentrado!$A$2:$A859,"="&amp;$A26,Concentrado!$B$2:$B859, "=Baja California Sur")</f>
        <v>4.0869999999999997</v>
      </c>
      <c r="L26" s="9">
        <f>SUMIFS(Concentrado!M$2:M859,Concentrado!$A$2:$A859,"="&amp;$A26,Concentrado!$B$2:$B859, "=Baja California Sur")</f>
        <v>5.4169999999999998</v>
      </c>
      <c r="M26" s="9">
        <f>SUMIFS(Concentrado!N$2:N859,Concentrado!$A$2:$A859,"="&amp;$A26,Concentrado!$B$2:$B859, "=Baja California Sur")</f>
        <v>46.393999999999998</v>
      </c>
      <c r="N26" s="9">
        <f>SUMIFS(Concentrado!O$2:O859,Concentrado!$A$2:$A859,"="&amp;$A26,Concentrado!$B$2:$B859, "=Baja California Sur")</f>
        <v>66.936999999999998</v>
      </c>
      <c r="O26" s="9">
        <f>SUMIFS(Concentrado!P$2:P859,Concentrado!$A$2:$A859,"="&amp;$A26,Concentrado!$B$2:$B859, "=Baja California Sur")</f>
        <v>16.347000000000001</v>
      </c>
      <c r="P26" s="9">
        <f>SUMIFS(Concentrado!Q$2:Q859,Concentrado!$A$2:$A859,"="&amp;$A26,Concentrado!$B$2:$B859, "=Baja California Sur")</f>
        <v>42.155999999999999</v>
      </c>
      <c r="Q26" s="9">
        <f>SUMIFS(Concentrado!R$2:R859,Concentrado!$A$2:$A859,"="&amp;$A26,Concentrado!$B$2:$B859, "=Baja California Sur")</f>
        <v>47.317999999999998</v>
      </c>
      <c r="R26" s="9">
        <f>SUMIFS(Concentrado!S$2:S859,Concentrado!$A$2:$A859,"="&amp;$A26,Concentrado!$B$2:$B859, "=Baja California Sur")</f>
        <v>44.232999999999997</v>
      </c>
      <c r="S26" s="9">
        <f>SUMIFS(Concentrado!T$2:T859,Concentrado!$A$2:$A859,"="&amp;$A26,Concentrado!$B$2:$B859, "=Baja California Sur")</f>
        <v>45.807000000000002</v>
      </c>
      <c r="T26" s="9">
        <f>SUMIFS(Concentrado!U$2:U859,Concentrado!$A$2:$A859,"="&amp;$A26,Concentrado!$B$2:$B859, "=Baja California Sur")</f>
        <v>10.848000000000001</v>
      </c>
      <c r="U26" s="9">
        <f>SUMIFS(Concentrado!V$2:V859,Concentrado!$A$2:$A859,"="&amp;$A26,Concentrado!$B$2:$B859, "=Baja California Sur")</f>
        <v>12.741</v>
      </c>
      <c r="V26" s="9">
        <f>SUMIFS(Concentrado!W$2:W859,Concentrado!$A$2:$A859,"="&amp;$A26,Concentrado!$B$2:$B859, "=Baja California Sur")</f>
        <v>11.775</v>
      </c>
      <c r="W26" s="9">
        <f>SUMIFS(Concentrado!X$2:X859,Concentrado!$A$2:$A859,"="&amp;$A26,Concentrado!$B$2:$B859, "=Baja California Sur")</f>
        <v>16.388000000000002</v>
      </c>
      <c r="X26" s="9">
        <f>SUMIFS(Concentrado!Y$2:Y859,Concentrado!$A$2:$A859,"="&amp;$A26,Concentrado!$B$2:$B859, "=Baja California Sur")</f>
        <v>2.8849999999999998</v>
      </c>
      <c r="Y26" s="9">
        <f>SUMIFS(Concentrado!Z$2:Z859,Concentrado!$A$2:$A859,"="&amp;$A26,Concentrado!$B$2:$B859, "=Baja California Sur")</f>
        <v>9.7739999999999991</v>
      </c>
      <c r="Z26" s="9">
        <f>SUMIFS(Concentrado!AA$2:AA859,Concentrado!$A$2:$A859,"="&amp;$A26,Concentrado!$B$2:$B859, "=Baja California Sur")</f>
        <v>104.792</v>
      </c>
      <c r="AA26" s="9">
        <f>SUMIFS(Concentrado!AB$2:AB859,Concentrado!$A$2:$A859,"="&amp;$A26,Concentrado!$B$2:$B859, "=Baja California Sur")</f>
        <v>67.31</v>
      </c>
      <c r="AB26" s="9">
        <f>SUMIFS(Concentrado!AC$2:AC859,Concentrado!$A$2:$A859,"="&amp;$A26,Concentrado!$B$2:$B859, "=Baja California Sur")</f>
        <v>86.432000000000002</v>
      </c>
      <c r="AC26" s="9">
        <f>SUMIFS(Concentrado!AD$2:AD859,Concentrado!$A$2:$A859,"="&amp;$A26,Concentrado!$B$2:$B859, "=Baja California Sur")</f>
        <v>400.00799999999998</v>
      </c>
      <c r="AD26" s="9">
        <f>SUMIFS(Concentrado!AE$2:AE859,Concentrado!$A$2:$A859,"="&amp;$A26,Concentrado!$B$2:$B859, "=Baja California Sur")</f>
        <v>308.18599999999998</v>
      </c>
      <c r="AE26" s="9">
        <f>SUMIFS(Concentrado!AF$2:AF859,Concentrado!$A$2:$A859,"="&amp;$A26,Concentrado!$B$2:$B859, "=Baja California Sur")</f>
        <v>355.03</v>
      </c>
      <c r="AF26" s="9">
        <f>SUMIFS(Concentrado!AG$2:AG859,Concentrado!$A$2:$A859,"="&amp;$A26,Concentrado!$B$2:$B859, "=Baja California Sur")</f>
        <v>11.541</v>
      </c>
      <c r="AG26" s="9">
        <f>SUMIFS(Concentrado!AH$2:AH859,Concentrado!$A$2:$A859,"="&amp;$A26,Concentrado!$B$2:$B859, "=Baja California Sur")</f>
        <v>18.281535648994499</v>
      </c>
      <c r="AH26" s="9">
        <f>SUMIFS(Concentrado!AI$2:AI859,Concentrado!$A$2:$A859,"="&amp;$A26,Concentrado!$B$2:$B859, "=Baja California Sur")</f>
        <v>2.10725950900853</v>
      </c>
      <c r="AI26" s="9">
        <f>SUMIFS(Concentrado!AJ$2:AJ859,Concentrado!$A$2:$A859,"="&amp;$A26,Concentrado!$B$2:$B859, "=Baja California Sur")</f>
        <v>10.4898062769647</v>
      </c>
      <c r="AJ26" s="9">
        <f>SUMIFS(Concentrado!AK$2:AK859,Concentrado!$A$2:$A859,"="&amp;$A26,Concentrado!$B$2:$B859, "=Baja California Sur")</f>
        <v>14.08</v>
      </c>
      <c r="AK26" s="9">
        <f>SUMIFS(Concentrado!AL$2:AL859,Concentrado!$A$2:$A859,"="&amp;$A26,Concentrado!$B$2:$B859, "=Baja California Sur")</f>
        <v>1.4419999999999999</v>
      </c>
      <c r="AL26" s="9">
        <f>SUMIFS(Concentrado!AM$2:AM859,Concentrado!$A$2:$A859,"="&amp;$A26,Concentrado!$B$2:$B859, "=Baja California Sur")</f>
        <v>7.89</v>
      </c>
      <c r="AM26" s="9">
        <f>SUMIFS(Concentrado!AN$2:AN859,Concentrado!$A$2:$A859,"="&amp;$A26,Concentrado!$B$2:$B859, "=Baja California Sur")</f>
        <v>125.334</v>
      </c>
      <c r="AN26" s="9">
        <f>SUMIFS(Concentrado!AO$2:AO859,Concentrado!$A$2:$A859,"="&amp;$A26,Concentrado!$B$2:$B859, "=Baja California Sur")</f>
        <v>85.58</v>
      </c>
      <c r="AO26" s="9">
        <f>SUMIFS(Concentrado!AP$2:AP859,Concentrado!$A$2:$A859,"="&amp;$A26,Concentrado!$B$2:$B859, "=Baja California Sur")</f>
        <v>105.861</v>
      </c>
      <c r="AP26" s="9">
        <f>SUMIFS(Concentrado!AQ$2:AQ859,Concentrado!$A$2:$A859,"="&amp;$A26,Concentrado!$B$2:$B859, "=Baja California Sur")</f>
        <v>4.3860000000000001</v>
      </c>
      <c r="AQ26" s="9">
        <f>SUMIFS(Concentrado!AR$2:AR859,Concentrado!$A$2:$A859,"="&amp;$A26,Concentrado!$B$2:$B859, "=Baja California Sur")</f>
        <v>1.202</v>
      </c>
      <c r="AR26" s="9">
        <f>SUMIFS(Concentrado!AS$2:AS859,Concentrado!$A$2:$A859,"="&amp;$A26,Concentrado!$B$2:$B859, "=Baja California Sur")</f>
        <v>2.8260000000000001</v>
      </c>
      <c r="AS26" s="9">
        <f>SUMIFS(Concentrado!AT$2:AT859,Concentrado!$A$2:$A859,"="&amp;$A26,Concentrado!$B$2:$B859, "=Baja California Sur")</f>
        <v>7.617</v>
      </c>
      <c r="AT26" s="9">
        <f>SUMIFS(Concentrado!AU$2:AU859,Concentrado!$A$2:$A859,"="&amp;$A26,Concentrado!$B$2:$B859, "=Baja California Sur")</f>
        <v>1.202</v>
      </c>
      <c r="AU26" s="9">
        <f>SUMIFS(Concentrado!AV$2:AV859,Concentrado!$A$2:$A859,"="&amp;$A26,Concentrado!$B$2:$B859, "=Baja California Sur")</f>
        <v>4.4749999999999996</v>
      </c>
      <c r="AV26" s="9">
        <f>SUMIFS(Concentrado!AW$2:AW859,Concentrado!$A$2:$A859,"="&amp;$A26,Concentrado!$B$2:$B859, "=Baja California Sur")</f>
        <v>596.43499999999995</v>
      </c>
      <c r="AW26" s="9">
        <f>SUMIFS(Concentrado!AX$2:AX859,Concentrado!$A$2:$A859,"="&amp;$A26,Concentrado!$B$2:$B859, "=Baja California Sur")</f>
        <v>412.99799999999999</v>
      </c>
      <c r="AX26" s="9">
        <f>SUMIFS(Concentrado!AY$2:AY859,Concentrado!$A$2:$A859,"="&amp;$A26,Concentrado!$B$2:$B859, "=Baja California Sur")</f>
        <v>506.58</v>
      </c>
      <c r="AY26" s="9">
        <f>SUMIFS(Concentrado!AZ$2:AZ859,Concentrado!$A$2:$A859,"="&amp;$A26,Concentrado!$B$2:$B859, "=Baja California Sur")</f>
        <v>5.9640000000000004</v>
      </c>
      <c r="AZ26" s="9">
        <f>SUMIFS(Concentrado!BA$2:BA859,Concentrado!$A$2:$A859,"="&amp;$A26,Concentrado!$B$2:$B859, "=Baja California Sur")</f>
        <v>4.13</v>
      </c>
      <c r="BA26" s="9">
        <f>SUMIFS(Concentrado!BB$2:BB859,Concentrado!$A$2:$A859,"="&amp;$A26,Concentrado!$B$2:$B859, "=Baja California Sur")</f>
        <v>5.0659999999999998</v>
      </c>
      <c r="BB26" s="9">
        <f>SUMIFS(Concentrado!BC$2:BC859,Concentrado!$A$2:$A859,"="&amp;$A26,Concentrado!$B$2:$B859, "=Baja California Sur")</f>
        <v>9.1560000000000006</v>
      </c>
      <c r="BC26" s="9">
        <f>SUMIFS(Concentrado!BD$2:BD859,Concentrado!$A$2:$A859,"="&amp;$A26,Concentrado!$B$2:$B859, "=Baja California Sur")</f>
        <v>3.052</v>
      </c>
      <c r="BD26" s="9">
        <f>SUMIFS(Concentrado!BE$2:BE859,Concentrado!$A$2:$A859,"="&amp;$A26,Concentrado!$B$2:$B859, "=Baja California Sur")</f>
        <v>10.627000000000001</v>
      </c>
      <c r="BE26" s="9">
        <f>SUMIFS(Concentrado!BF$2:BF859,Concentrado!$A$2:$A859,"="&amp;$A26,Concentrado!$B$2:$B859, "=Baja California Sur")</f>
        <v>12.715</v>
      </c>
      <c r="BF26" s="9">
        <f>SUMIFS(Concentrado!BG$2:BG859,Concentrado!$A$2:$A859,"="&amp;$A26,Concentrado!$B$2:$B859, "=Baja California Sur")</f>
        <v>18.977</v>
      </c>
      <c r="BG26" s="9">
        <f>SUMIFS(Concentrado!BH$2:BH859,Concentrado!$A$2:$A859,"="&amp;$A26,Concentrado!$B$2:$B859, "=Baja California Sur")</f>
        <v>7.4959673593320053</v>
      </c>
    </row>
    <row r="27" spans="1:59" x14ac:dyDescent="0.25">
      <c r="A27" s="4">
        <v>2023</v>
      </c>
      <c r="B27" s="9">
        <f>SUMIFS(Concentrado!C$2:C859,Concentrado!$A$2:$A859,"="&amp;$A27,Concentrado!$B$2:$B859, "=Baja California Sur")</f>
        <v>5.6470000000000002</v>
      </c>
      <c r="C27" s="9">
        <f>SUMIFS(Concentrado!D$2:D859,Concentrado!$A$2:$A859,"="&amp;$A27,Concentrado!$B$2:$B859, "=Baja California Sur")</f>
        <v>1.8819999999999999</v>
      </c>
      <c r="D27" s="9">
        <f>SUMIFS(Concentrado!E$2:E859,Concentrado!$A$2:$A859,"="&amp;$A27,Concentrado!$B$2:$B859, "=Baja California Sur")</f>
        <v>3.8029999999999999</v>
      </c>
      <c r="E27" s="9">
        <f>SUMIFS(Concentrado!F$2:F859,Concentrado!$A$2:$A859,"="&amp;$A27,Concentrado!$B$2:$B859, "=Baja California Sur")</f>
        <v>8.3360000000000003</v>
      </c>
      <c r="F27" s="9">
        <f>SUMIFS(Concentrado!G$2:G859,Concentrado!$A$2:$A859,"="&amp;$A27,Concentrado!$B$2:$B859, "=Baja California Sur")</f>
        <v>20.641999999999999</v>
      </c>
      <c r="G27" s="9">
        <f>SUMIFS(Concentrado!H$2:H859,Concentrado!$A$2:$A859,"="&amp;$A27,Concentrado!$B$2:$B859, "=Baja California Sur")</f>
        <v>8.8089999999999993</v>
      </c>
      <c r="H27" s="9">
        <f>SUMIFS(Concentrado!I$2:I859,Concentrado!$A$2:$A859,"="&amp;$A27,Concentrado!$B$2:$B859, "=Baja California Sur")</f>
        <v>7.2930000000000001</v>
      </c>
      <c r="I27" s="9">
        <f>SUMIFS(Concentrado!J$2:J859,Concentrado!$A$2:$A859,"="&amp;$A27,Concentrado!$B$2:$B859, "=Baja California Sur")</f>
        <v>8.0670000000000002</v>
      </c>
      <c r="J27" s="9">
        <f>SUMIFS(Concentrado!K$2:K859,Concentrado!$A$2:$A859,"="&amp;$A27,Concentrado!$B$2:$B859, "=Baja California Sur")</f>
        <v>6.0990000000000002</v>
      </c>
      <c r="K27" s="9">
        <f>SUMIFS(Concentrado!L$2:L859,Concentrado!$A$2:$A859,"="&amp;$A27,Concentrado!$B$2:$B859, "=Baja California Sur")</f>
        <v>3.294</v>
      </c>
      <c r="L27" s="9">
        <f>SUMIFS(Concentrado!M$2:M859,Concentrado!$A$2:$A859,"="&amp;$A27,Concentrado!$B$2:$B859, "=Baja California Sur")</f>
        <v>4.7249999999999996</v>
      </c>
      <c r="M27" s="9">
        <f>SUMIFS(Concentrado!N$2:N859,Concentrado!$A$2:$A859,"="&amp;$A27,Concentrado!$B$2:$B859, "=Baja California Sur")</f>
        <v>49.906999999999996</v>
      </c>
      <c r="N27" s="9">
        <f>SUMIFS(Concentrado!O$2:O859,Concentrado!$A$2:$A859,"="&amp;$A27,Concentrado!$B$2:$B859, "=Baja California Sur")</f>
        <v>70.024000000000001</v>
      </c>
      <c r="O27" s="9">
        <f>SUMIFS(Concentrado!P$2:P859,Concentrado!$A$2:$A859,"="&amp;$A27,Concentrado!$B$2:$B859, "=Baja California Sur")</f>
        <v>16.939</v>
      </c>
      <c r="P27" s="9">
        <f>SUMIFS(Concentrado!Q$2:Q859,Concentrado!$A$2:$A859,"="&amp;$A27,Concentrado!$B$2:$B859, "=Baja California Sur")</f>
        <v>44.021000000000001</v>
      </c>
      <c r="Q27" s="9">
        <f>SUMIFS(Concentrado!R$2:R859,Concentrado!$A$2:$A859,"="&amp;$A27,Concentrado!$B$2:$B859, "=Baja California Sur")</f>
        <v>45.854999999999997</v>
      </c>
      <c r="R27" s="9">
        <f>SUMIFS(Concentrado!S$2:S859,Concentrado!$A$2:$A859,"="&amp;$A27,Concentrado!$B$2:$B859, "=Baja California Sur")</f>
        <v>41.17</v>
      </c>
      <c r="S27" s="9">
        <f>SUMIFS(Concentrado!T$2:T859,Concentrado!$A$2:$A859,"="&amp;$A27,Concentrado!$B$2:$B859, "=Baja California Sur")</f>
        <v>43.56</v>
      </c>
      <c r="T27" s="9">
        <f>SUMIFS(Concentrado!U$2:U859,Concentrado!$A$2:$A859,"="&amp;$A27,Concentrado!$B$2:$B859, "=Baja California Sur")</f>
        <v>14.231</v>
      </c>
      <c r="U27" s="9">
        <f>SUMIFS(Concentrado!V$2:V859,Concentrado!$A$2:$A859,"="&amp;$A27,Concentrado!$B$2:$B859, "=Baja California Sur")</f>
        <v>14.351000000000001</v>
      </c>
      <c r="V27" s="9">
        <f>SUMIFS(Concentrado!W$2:W859,Concentrado!$A$2:$A859,"="&amp;$A27,Concentrado!$B$2:$B859, "=Baja California Sur")</f>
        <v>14.29</v>
      </c>
      <c r="W27" s="9">
        <f>SUMIFS(Concentrado!X$2:X859,Concentrado!$A$2:$A859,"="&amp;$A27,Concentrado!$B$2:$B859, "=Baja California Sur")</f>
        <v>8.8089999999999993</v>
      </c>
      <c r="X27" s="9">
        <f>SUMIFS(Concentrado!Y$2:Y859,Concentrado!$A$2:$A859,"="&amp;$A27,Concentrado!$B$2:$B859, "=Baja California Sur")</f>
        <v>1.647</v>
      </c>
      <c r="Y27" s="9">
        <f>SUMIFS(Concentrado!Z$2:Z859,Concentrado!$A$2:$A859,"="&amp;$A27,Concentrado!$B$2:$B859, "=Baja California Sur")</f>
        <v>5.3010000000000002</v>
      </c>
      <c r="Z27" s="9">
        <f>SUMIFS(Concentrado!AA$2:AA859,Concentrado!$A$2:$A859,"="&amp;$A27,Concentrado!$B$2:$B859, "=Baja California Sur")</f>
        <v>101.648</v>
      </c>
      <c r="AA27" s="9">
        <f>SUMIFS(Concentrado!AB$2:AB859,Concentrado!$A$2:$A859,"="&amp;$A27,Concentrado!$B$2:$B859, "=Baja California Sur")</f>
        <v>60.932000000000002</v>
      </c>
      <c r="AB27" s="9">
        <f>SUMIFS(Concentrado!AC$2:AC859,Concentrado!$A$2:$A859,"="&amp;$A27,Concentrado!$B$2:$B859, "=Baja California Sur")</f>
        <v>81.703999999999994</v>
      </c>
      <c r="AC27" s="9">
        <f>SUMIFS(Concentrado!AD$2:AD859,Concentrado!$A$2:$A859,"="&amp;$A27,Concentrado!$B$2:$B859, "=Baja California Sur")</f>
        <v>398.91199999999998</v>
      </c>
      <c r="AD27" s="9">
        <f>SUMIFS(Concentrado!AE$2:AE859,Concentrado!$A$2:$A859,"="&amp;$A27,Concentrado!$B$2:$B859, "=Baja California Sur")</f>
        <v>310.072</v>
      </c>
      <c r="AE27" s="9">
        <f>SUMIFS(Concentrado!AF$2:AF859,Concentrado!$A$2:$A859,"="&amp;$A27,Concentrado!$B$2:$B859, "=Baja California Sur")</f>
        <v>355.39499999999998</v>
      </c>
      <c r="AF27" s="9">
        <f>SUMIFS(Concentrado!AG$2:AG859,Concentrado!$A$2:$A859,"="&amp;$A27,Concentrado!$B$2:$B859, "=Baja California Sur")</f>
        <v>12.65</v>
      </c>
      <c r="AG27" s="9">
        <f>SUMIFS(Concentrado!AH$2:AH859,Concentrado!$A$2:$A859,"="&amp;$A27,Concentrado!$B$2:$B859, "=Baja California Sur")</f>
        <v>10.345273503168199</v>
      </c>
      <c r="AH27" s="9">
        <f>SUMIFS(Concentrado!AI$2:AI859,Concentrado!$A$2:$A859,"="&amp;$A27,Concentrado!$B$2:$B859, "=Baja California Sur")</f>
        <v>5.55887543949859</v>
      </c>
      <c r="AI27" s="9">
        <f>SUMIFS(Concentrado!AJ$2:AJ859,Concentrado!$A$2:$A859,"="&amp;$A27,Concentrado!$B$2:$B859, "=Baja California Sur")</f>
        <v>8.0382082833736401</v>
      </c>
      <c r="AJ27" s="9">
        <f>SUMIFS(Concentrado!AK$2:AK859,Concentrado!$A$2:$A859,"="&amp;$A27,Concentrado!$B$2:$B859, "=Baja California Sur")</f>
        <v>12.65</v>
      </c>
      <c r="AK27" s="9">
        <f>SUMIFS(Concentrado!AL$2:AL859,Concentrado!$A$2:$A859,"="&amp;$A27,Concentrado!$B$2:$B859, "=Baja California Sur")</f>
        <v>3.294</v>
      </c>
      <c r="AL27" s="9">
        <f>SUMIFS(Concentrado!AM$2:AM859,Concentrado!$A$2:$A859,"="&amp;$A27,Concentrado!$B$2:$B859, "=Baja California Sur")</f>
        <v>8.0670000000000002</v>
      </c>
      <c r="AM27" s="9">
        <f>SUMIFS(Concentrado!AN$2:AN859,Concentrado!$A$2:$A859,"="&amp;$A27,Concentrado!$B$2:$B859, "=Baja California Sur")</f>
        <v>64.828999999999994</v>
      </c>
      <c r="AN27" s="9">
        <f>SUMIFS(Concentrado!AO$2:AO859,Concentrado!$A$2:$A859,"="&amp;$A27,Concentrado!$B$2:$B859, "=Baja California Sur")</f>
        <v>53.404000000000003</v>
      </c>
      <c r="AO27" s="9">
        <f>SUMIFS(Concentrado!AP$2:AP859,Concentrado!$A$2:$A859,"="&amp;$A27,Concentrado!$B$2:$B859, "=Baja California Sur")</f>
        <v>59.232999999999997</v>
      </c>
      <c r="AP27" s="9">
        <f>SUMIFS(Concentrado!AQ$2:AQ859,Concentrado!$A$2:$A859,"="&amp;$A27,Concentrado!$B$2:$B859, "=Baja California Sur")</f>
        <v>4.0659999999999998</v>
      </c>
      <c r="AQ27" s="9">
        <f>SUMIFS(Concentrado!AR$2:AR859,Concentrado!$A$2:$A859,"="&amp;$A27,Concentrado!$B$2:$B859, "=Baja California Sur")</f>
        <v>2.117</v>
      </c>
      <c r="AR27" s="9">
        <f>SUMIFS(Concentrado!AS$2:AS859,Concentrado!$A$2:$A859,"="&amp;$A27,Concentrado!$B$2:$B859, "=Baja California Sur")</f>
        <v>3.1110000000000002</v>
      </c>
      <c r="AS27" s="9">
        <f>SUMIFS(Concentrado!AT$2:AT859,Concentrado!$A$2:$A859,"="&amp;$A27,Concentrado!$B$2:$B859, "=Baja California Sur")</f>
        <v>9.4870000000000001</v>
      </c>
      <c r="AT27" s="9">
        <f>SUMIFS(Concentrado!AU$2:AU859,Concentrado!$A$2:$A859,"="&amp;$A27,Concentrado!$B$2:$B859, "=Baja California Sur")</f>
        <v>0.70599999999999996</v>
      </c>
      <c r="AU27" s="9">
        <f>SUMIFS(Concentrado!AV$2:AV859,Concentrado!$A$2:$A859,"="&amp;$A27,Concentrado!$B$2:$B859, "=Baja California Sur")</f>
        <v>5.1859999999999999</v>
      </c>
      <c r="AV27" s="9">
        <f>SUMIFS(Concentrado!AW$2:AW859,Concentrado!$A$2:$A859,"="&amp;$A27,Concentrado!$B$2:$B859, "=Baja California Sur")</f>
        <v>537.60500000000002</v>
      </c>
      <c r="AW27" s="9">
        <f>SUMIFS(Concentrado!AX$2:AX859,Concentrado!$A$2:$A859,"="&amp;$A27,Concentrado!$B$2:$B859, "=Baja California Sur")</f>
        <v>385.82600000000002</v>
      </c>
      <c r="AX27" s="9">
        <f>SUMIFS(Concentrado!AY$2:AY859,Concentrado!$A$2:$A859,"="&amp;$A27,Concentrado!$B$2:$B859, "=Baja California Sur")</f>
        <v>463.25900000000001</v>
      </c>
      <c r="AY27" s="9">
        <f>SUMIFS(Concentrado!AZ$2:AZ859,Concentrado!$A$2:$A859,"="&amp;$A27,Concentrado!$B$2:$B859, "=Baja California Sur")</f>
        <v>5.3760000000000003</v>
      </c>
      <c r="AZ27" s="9">
        <f>SUMIFS(Concentrado!BA$2:BA859,Concentrado!$A$2:$A859,"="&amp;$A27,Concentrado!$B$2:$B859, "=Baja California Sur")</f>
        <v>3.8580000000000001</v>
      </c>
      <c r="BA27" s="9">
        <f>SUMIFS(Concentrado!BB$2:BB859,Concentrado!$A$2:$A859,"="&amp;$A27,Concentrado!$B$2:$B859, "=Baja California Sur")</f>
        <v>4.633</v>
      </c>
      <c r="BB27" s="9">
        <f>SUMIFS(Concentrado!BC$2:BC859,Concentrado!$A$2:$A859,"="&amp;$A27,Concentrado!$B$2:$B859, "=Baja California Sur")</f>
        <v>9.0690000000000008</v>
      </c>
      <c r="BC27" s="9">
        <f>SUMIFS(Concentrado!BD$2:BD859,Concentrado!$A$2:$A859,"="&amp;$A27,Concentrado!$B$2:$B859, "=Baja California Sur")</f>
        <v>0</v>
      </c>
      <c r="BD27" s="9">
        <f>SUMIFS(Concentrado!BE$2:BE859,Concentrado!$A$2:$A859,"="&amp;$A27,Concentrado!$B$2:$B859, "=Baja California Sur")</f>
        <v>13.369</v>
      </c>
      <c r="BE27" s="9">
        <f>SUMIFS(Concentrado!BF$2:BF859,Concentrado!$A$2:$A859,"="&amp;$A27,Concentrado!$B$2:$B859, "=Baja California Sur")</f>
        <v>15.548</v>
      </c>
      <c r="BF27" s="9">
        <f>SUMIFS(Concentrado!BG$2:BG859,Concentrado!$A$2:$A859,"="&amp;$A27,Concentrado!$B$2:$B859, "=Baja California Sur")</f>
        <v>39.612000000000002</v>
      </c>
      <c r="BG27" s="9">
        <f>SUMIFS(Concentrado!BH$2:BH859,Concentrado!$A$2:$A859,"="&amp;$A27,Concentrado!$B$2:$B859, "=Baja California Sur")</f>
        <v>8.8136264606852848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I1" workbookViewId="0">
      <selection activeCell="AI2" sqref="AI2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"=Campeche")</f>
        <v>20.079999999999998</v>
      </c>
      <c r="C2" s="9">
        <f>SUMIFS(Concentrado!D$2:D826,Concentrado!$A$2:$A826,"="&amp;$A2,Concentrado!$B$2:$B826, "=Campeche")</f>
        <v>3.2519999999999998</v>
      </c>
      <c r="D2" s="9">
        <f>SUMIFS(Concentrado!E$2:E826,Concentrado!$A$2:$A826,"="&amp;$A2,Concentrado!$B$2:$B826, "=Campeche")</f>
        <v>11.731999999999999</v>
      </c>
      <c r="E2" s="9">
        <f>SUMIFS(Concentrado!F$2:F826,Concentrado!$A$2:$A826,"="&amp;$A2,Concentrado!$B$2:$B826, "=Campeche")</f>
        <v>26.901</v>
      </c>
      <c r="F2" s="9">
        <f>SUMIFS(Concentrado!G$2:G826,Concentrado!$A$2:$A826,"="&amp;$A2,Concentrado!$B$2:$B826, "=Campeche")</f>
        <v>8.9670000000000005</v>
      </c>
      <c r="G2" s="9">
        <f>SUMIFS(Concentrado!H$2:H826,Concentrado!$A$2:$A826,"="&amp;$A2,Concentrado!$B$2:$B826, "=Campeche")</f>
        <v>1.746</v>
      </c>
      <c r="H2" s="9">
        <f>SUMIFS(Concentrado!I$2:I826,Concentrado!$A$2:$A826,"="&amp;$A2,Concentrado!$B$2:$B826, "=Campeche")</f>
        <v>1.774</v>
      </c>
      <c r="I2" s="9">
        <f>SUMIFS(Concentrado!J$2:J826,Concentrado!$A$2:$A826,"="&amp;$A2,Concentrado!$B$2:$B826, "=Campeche")</f>
        <v>1.76</v>
      </c>
      <c r="J2" s="9">
        <f>SUMIFS(Concentrado!K$2:K826,Concentrado!$A$2:$A826,"="&amp;$A2,Concentrado!$B$2:$B826, "=Campeche")</f>
        <v>7.5659999999999998</v>
      </c>
      <c r="K2" s="9">
        <f>SUMIFS(Concentrado!L$2:L826,Concentrado!$A$2:$A826,"="&amp;$A2,Concentrado!$B$2:$B826, "=Campeche")</f>
        <v>2.3650000000000002</v>
      </c>
      <c r="L2" s="9">
        <f>SUMIFS(Concentrado!M$2:M826,Concentrado!$A$2:$A826,"="&amp;$A2,Concentrado!$B$2:$B826, "=Campeche")</f>
        <v>4.9859999999999998</v>
      </c>
      <c r="M2" s="9">
        <f>SUMIFS(Concentrado!N$2:N826,Concentrado!$A$2:$A826,"="&amp;$A2,Concentrado!$B$2:$B826, "=Campeche")</f>
        <v>37.207999999999998</v>
      </c>
      <c r="N2" s="9">
        <f>SUMIFS(Concentrado!O$2:O826,Concentrado!$A$2:$A826,"="&amp;$A2,Concentrado!$B$2:$B826, "=Campeche")</f>
        <v>98.072000000000003</v>
      </c>
      <c r="O2" s="9">
        <f>SUMIFS(Concentrado!P$2:P826,Concentrado!$A$2:$A826,"="&amp;$A2,Concentrado!$B$2:$B826, "=Campeche")</f>
        <v>16.257999999999999</v>
      </c>
      <c r="P2" s="9">
        <f>SUMIFS(Concentrado!Q$2:Q826,Concentrado!$A$2:$A826,"="&amp;$A2,Concentrado!$B$2:$B826, "=Campeche")</f>
        <v>57.484999999999999</v>
      </c>
      <c r="Q2" s="9">
        <f>SUMIFS(Concentrado!R$2:R826,Concentrado!$A$2:$A826,"="&amp;$A2,Concentrado!$B$2:$B826, "=Campeche")</f>
        <v>25.609000000000002</v>
      </c>
      <c r="R2" s="9">
        <f>SUMIFS(Concentrado!S$2:S826,Concentrado!$A$2:$A826,"="&amp;$A2,Concentrado!$B$2:$B826, "=Campeche")</f>
        <v>33.404000000000003</v>
      </c>
      <c r="S2" s="9">
        <f>SUMIFS(Concentrado!T$2:T826,Concentrado!$A$2:$A826,"="&amp;$A2,Concentrado!$B$2:$B826, "=Campeche")</f>
        <v>29.475999999999999</v>
      </c>
      <c r="T2" s="9">
        <f>SUMIFS(Concentrado!U$2:U826,Concentrado!$A$2:$A826,"="&amp;$A2,Concentrado!$B$2:$B826, "=Campeche")</f>
        <v>1.746</v>
      </c>
      <c r="U2" s="9">
        <f>SUMIFS(Concentrado!V$2:V826,Concentrado!$A$2:$A826,"="&amp;$A2,Concentrado!$B$2:$B826, "=Campeche")</f>
        <v>4.1390000000000002</v>
      </c>
      <c r="V2" s="9">
        <f>SUMIFS(Concentrado!W$2:W826,Concentrado!$A$2:$A826,"="&amp;$A2,Concentrado!$B$2:$B826, "=Campeche")</f>
        <v>2.9329999999999998</v>
      </c>
      <c r="W2" s="9">
        <f>SUMIFS(Concentrado!X$2:X826,Concentrado!$A$2:$A826,"="&amp;$A2,Concentrado!$B$2:$B826, "=Campeche")</f>
        <v>22.117000000000001</v>
      </c>
      <c r="X2" s="9">
        <f>SUMIFS(Concentrado!Y$2:Y826,Concentrado!$A$2:$A826,"="&amp;$A2,Concentrado!$B$2:$B826, "=Campeche")</f>
        <v>2.3650000000000002</v>
      </c>
      <c r="Y2" s="9">
        <f>SUMIFS(Concentrado!Z$2:Z826,Concentrado!$A$2:$A826,"="&amp;$A2,Concentrado!$B$2:$B826, "=Campeche")</f>
        <v>12.318</v>
      </c>
      <c r="Z2" s="9">
        <f>SUMIFS(Concentrado!AA$2:AA826,Concentrado!$A$2:$A826,"="&amp;$A2,Concentrado!$B$2:$B826, "=Campeche")</f>
        <v>44.524999999999999</v>
      </c>
      <c r="AA2" s="9">
        <f>SUMIFS(Concentrado!AB$2:AB826,Concentrado!$A$2:$A826,"="&amp;$A2,Concentrado!$B$2:$B826, "=Campeche")</f>
        <v>34.881999999999998</v>
      </c>
      <c r="AB2" s="9">
        <f>SUMIFS(Concentrado!AC$2:AC826,Concentrado!$A$2:$A826,"="&amp;$A2,Concentrado!$B$2:$B826, "=Campeche")</f>
        <v>39.741</v>
      </c>
      <c r="AC2" s="9">
        <f>SUMIFS(Concentrado!AD$2:AD826,Concentrado!$A$2:$A826,"="&amp;$A2,Concentrado!$B$2:$B826, "=Campeche")</f>
        <v>285.19400000000002</v>
      </c>
      <c r="AD2" s="9">
        <f>SUMIFS(Concentrado!AE$2:AE826,Concentrado!$A$2:$A826,"="&amp;$A2,Concentrado!$B$2:$B826, "=Campeche")</f>
        <v>232.93899999999999</v>
      </c>
      <c r="AE2" s="9">
        <f>SUMIFS(Concentrado!AF$2:AF826,Concentrado!$A$2:$A826,"="&amp;$A2,Concentrado!$B$2:$B826, "=Campeche")</f>
        <v>259.27100000000002</v>
      </c>
      <c r="AF2" s="9">
        <f>SUMIFS(Concentrado!AG$2:AG826,Concentrado!$A$2:$A826,"="&amp;$A2,Concentrado!$B$2:$B826, "=Campeche")</f>
        <v>6.1109999999999998</v>
      </c>
      <c r="AG2" s="9">
        <f>SUMIFS(Concentrado!AH$2:AH826,Concentrado!$A$2:$A826,"="&amp;$A2,Concentrado!$B$2:$B826, "=Campeche")</f>
        <v>16.703341394511099</v>
      </c>
      <c r="AH2" s="9">
        <f>SUMIFS(Concentrado!AI$2:AI826,Concentrado!$A$2:$A826,"="&amp;$A2,Concentrado!$B$2:$B826, "=Campeche")</f>
        <v>4.3403091746902103</v>
      </c>
      <c r="AI2" s="9">
        <f>SUMIFS(Concentrado!AJ$2:AJ826,Concentrado!$A$2:$A826,"="&amp;$A2,Concentrado!$B$2:$B826, "=Campeche")</f>
        <v>10.5096834048475</v>
      </c>
      <c r="AJ2" s="9">
        <f>SUMIFS(Concentrado!AK$2:AK826,Concentrado!$A$2:$A826,"="&amp;$A2,Concentrado!$B$2:$B826, "=Campeche")</f>
        <v>14.26</v>
      </c>
      <c r="AK2" s="9">
        <f>SUMIFS(Concentrado!AL$2:AL826,Concentrado!$A$2:$A826,"="&amp;$A2,Concentrado!$B$2:$B826, "=Campeche")</f>
        <v>2.956</v>
      </c>
      <c r="AL2" s="9">
        <f>SUMIFS(Concentrado!AM$2:AM826,Concentrado!$A$2:$A826,"="&amp;$A2,Concentrado!$B$2:$B826, "=Campeche")</f>
        <v>8.6519999999999992</v>
      </c>
      <c r="AM2" s="9">
        <f>SUMIFS(Concentrado!AN$2:AN826,Concentrado!$A$2:$A826,"="&amp;$A2,Concentrado!$B$2:$B826, "=Campeche")</f>
        <v>74.209000000000003</v>
      </c>
      <c r="AN2" s="9">
        <f>SUMIFS(Concentrado!AO$2:AO826,Concentrado!$A$2:$A826,"="&amp;$A2,Concentrado!$B$2:$B826, "=Campeche")</f>
        <v>53.505000000000003</v>
      </c>
      <c r="AO2" s="9">
        <f>SUMIFS(Concentrado!AP$2:AP826,Concentrado!$A$2:$A826,"="&amp;$A2,Concentrado!$B$2:$B826, "=Campeche")</f>
        <v>63.938000000000002</v>
      </c>
      <c r="AP2" s="9">
        <f>SUMIFS(Concentrado!AQ$2:AQ826,Concentrado!$A$2:$A826,"="&amp;$A2,Concentrado!$B$2:$B826, "=Campeche")</f>
        <v>4.9470000000000001</v>
      </c>
      <c r="AQ2" s="9">
        <f>SUMIFS(Concentrado!AR$2:AR826,Concentrado!$A$2:$A826,"="&amp;$A2,Concentrado!$B$2:$B826, "=Campeche")</f>
        <v>0.88700000000000001</v>
      </c>
      <c r="AR2" s="9">
        <f>SUMIFS(Concentrado!AS$2:AS826,Concentrado!$A$2:$A826,"="&amp;$A2,Concentrado!$B$2:$B826, "=Campeche")</f>
        <v>2.9329999999999998</v>
      </c>
      <c r="AS2" s="9">
        <f>SUMIFS(Concentrado!AT$2:AT826,Concentrado!$A$2:$A826,"="&amp;$A2,Concentrado!$B$2:$B826, "=Campeche")</f>
        <v>5.5289999999999999</v>
      </c>
      <c r="AT2" s="9">
        <f>SUMIFS(Concentrado!AU$2:AU826,Concentrado!$A$2:$A826,"="&amp;$A2,Concentrado!$B$2:$B826, "=Campeche")</f>
        <v>2.069</v>
      </c>
      <c r="AU2" s="9">
        <f>SUMIFS(Concentrado!AV$2:AV826,Concentrado!$A$2:$A826,"="&amp;$A2,Concentrado!$B$2:$B826, "=Campeche")</f>
        <v>3.8130000000000002</v>
      </c>
      <c r="AV2" s="9">
        <f>SUMIFS(Concentrado!AW$2:AW826,Concentrado!$A$2:$A826,"="&amp;$A2,Concentrado!$B$2:$B826, "=Campeche")</f>
        <v>474.935</v>
      </c>
      <c r="AW2" s="9">
        <f>SUMIFS(Concentrado!AX$2:AX826,Concentrado!$A$2:$A826,"="&amp;$A2,Concentrado!$B$2:$B826, "=Campeche")</f>
        <v>318.37</v>
      </c>
      <c r="AX2" s="9">
        <f>SUMIFS(Concentrado!AY$2:AY826,Concentrado!$A$2:$A826,"="&amp;$A2,Concentrado!$B$2:$B826, "=Campeche")</f>
        <v>397.26499999999999</v>
      </c>
      <c r="AY2" s="9">
        <f>SUMIFS(Concentrado!AZ$2:AZ826,Concentrado!$A$2:$A826,"="&amp;$A2,Concentrado!$B$2:$B826, "=Campeche")</f>
        <v>4.7489999999999997</v>
      </c>
      <c r="AZ2" s="9">
        <f>SUMIFS(Concentrado!BA$2:BA826,Concentrado!$A$2:$A826,"="&amp;$A2,Concentrado!$B$2:$B826, "=Campeche")</f>
        <v>3.1840000000000002</v>
      </c>
      <c r="BA2" s="9">
        <f>SUMIFS(Concentrado!BB$2:BB826,Concentrado!$A$2:$A826,"="&amp;$A2,Concentrado!$B$2:$B826, "=Campeche")</f>
        <v>3.9729999999999999</v>
      </c>
      <c r="BB2" s="9">
        <f>SUMIFS(Concentrado!BC$2:BC826,Concentrado!$A$2:$A826,"="&amp;$A2,Concentrado!$B$2:$B826, "=Campeche")</f>
        <v>33.378999999999998</v>
      </c>
      <c r="BC2" s="9">
        <f>SUMIFS(Concentrado!BD$2:BD826,Concentrado!$A$2:$A826,"="&amp;$A2,Concentrado!$B$2:$B826, "=Campeche")</f>
        <v>36.954999999999998</v>
      </c>
      <c r="BD2" s="9">
        <f>SUMIFS(Concentrado!BE$2:BE826,Concentrado!$A$2:$A826,"="&amp;$A2,Concentrado!$B$2:$B826, "=Campeche")</f>
        <v>28.114999999999998</v>
      </c>
      <c r="BE2" s="9">
        <f>SUMIFS(Concentrado!BF$2:BF826,Concentrado!$A$2:$A826,"="&amp;$A2,Concentrado!$B$2:$B826, "=Campeche")</f>
        <v>33.213999999999999</v>
      </c>
      <c r="BF2" s="9">
        <f>SUMIFS(Concentrado!BG$2:BG826,Concentrado!$A$2:$A826,"="&amp;$A2,Concentrado!$B$2:$B826, "=Campeche")</f>
        <v>60.5</v>
      </c>
      <c r="BG2" s="9">
        <f>SUMIFS(Concentrado!BH$2:BH826,Concentrado!$A$2:$A826,"="&amp;$A2,Concentrado!$B$2:$B826, "=Campeche")</f>
        <v>9.8614556234496948</v>
      </c>
    </row>
    <row r="3" spans="1:59" x14ac:dyDescent="0.25">
      <c r="A3" s="4">
        <v>1999</v>
      </c>
      <c r="B3" s="9">
        <f>SUMIFS(Concentrado!C$2:C859,Concentrado!$A$2:$A859,"="&amp;$A3,Concentrado!$B$2:$B859, "=Campeche")</f>
        <v>21.231999999999999</v>
      </c>
      <c r="C3" s="9">
        <f>SUMIFS(Concentrado!D$2:D859,Concentrado!$A$2:$A859,"="&amp;$A3,Concentrado!$B$2:$B859, "=Campeche")</f>
        <v>4.6539999999999999</v>
      </c>
      <c r="D3" s="9">
        <f>SUMIFS(Concentrado!E$2:E859,Concentrado!$A$2:$A859,"="&amp;$A3,Concentrado!$B$2:$B859, "=Campeche")</f>
        <v>13.144</v>
      </c>
      <c r="E3" s="9">
        <f>SUMIFS(Concentrado!F$2:F859,Concentrado!$A$2:$A859,"="&amp;$A3,Concentrado!$B$2:$B859, "=Campeche")</f>
        <v>23.396999999999998</v>
      </c>
      <c r="F3" s="9">
        <f>SUMIFS(Concentrado!G$2:G859,Concentrado!$A$2:$A859,"="&amp;$A3,Concentrado!$B$2:$B859, "=Campeche")</f>
        <v>8.69</v>
      </c>
      <c r="G3" s="9">
        <f>SUMIFS(Concentrado!H$2:H859,Concentrado!$A$2:$A859,"="&amp;$A3,Concentrado!$B$2:$B859, "=Campeche")</f>
        <v>1.722</v>
      </c>
      <c r="H3" s="9">
        <f>SUMIFS(Concentrado!I$2:I859,Concentrado!$A$2:$A859,"="&amp;$A3,Concentrado!$B$2:$B859, "=Campeche")</f>
        <v>0.58199999999999996</v>
      </c>
      <c r="I3" s="9">
        <f>SUMIFS(Concentrado!J$2:J859,Concentrado!$A$2:$A859,"="&amp;$A3,Concentrado!$B$2:$B859, "=Campeche")</f>
        <v>1.1559999999999999</v>
      </c>
      <c r="J3" s="9">
        <f>SUMIFS(Concentrado!K$2:K859,Concentrado!$A$2:$A859,"="&amp;$A3,Concentrado!$B$2:$B859, "=Campeche")</f>
        <v>6.3120000000000003</v>
      </c>
      <c r="K3" s="9">
        <f>SUMIFS(Concentrado!L$2:L859,Concentrado!$A$2:$A859,"="&amp;$A3,Concentrado!$B$2:$B859, "=Campeche")</f>
        <v>2.6179999999999999</v>
      </c>
      <c r="L3" s="9">
        <f>SUMIFS(Concentrado!M$2:M859,Concentrado!$A$2:$A859,"="&amp;$A3,Concentrado!$B$2:$B859, "=Campeche")</f>
        <v>4.4779999999999998</v>
      </c>
      <c r="M3" s="9">
        <f>SUMIFS(Concentrado!N$2:N859,Concentrado!$A$2:$A859,"="&amp;$A3,Concentrado!$B$2:$B859, "=Campeche")</f>
        <v>27.486999999999998</v>
      </c>
      <c r="N3" s="9">
        <f>SUMIFS(Concentrado!O$2:O859,Concentrado!$A$2:$A859,"="&amp;$A3,Concentrado!$B$2:$B859, "=Campeche")</f>
        <v>91.813000000000002</v>
      </c>
      <c r="O3" s="9">
        <f>SUMIFS(Concentrado!P$2:P859,Concentrado!$A$2:$A859,"="&amp;$A3,Concentrado!$B$2:$B859, "=Campeche")</f>
        <v>22.396999999999998</v>
      </c>
      <c r="P3" s="9">
        <f>SUMIFS(Concentrado!Q$2:Q859,Concentrado!$A$2:$A859,"="&amp;$A3,Concentrado!$B$2:$B859, "=Campeche")</f>
        <v>57.487000000000002</v>
      </c>
      <c r="Q3" s="9">
        <f>SUMIFS(Concentrado!R$2:R859,Concentrado!$A$2:$A859,"="&amp;$A3,Concentrado!$B$2:$B859, "=Campeche")</f>
        <v>24.962</v>
      </c>
      <c r="R3" s="9">
        <f>SUMIFS(Concentrado!S$2:S859,Concentrado!$A$2:$A859,"="&amp;$A3,Concentrado!$B$2:$B859, "=Campeche")</f>
        <v>38.685000000000002</v>
      </c>
      <c r="S3" s="9">
        <f>SUMIFS(Concentrado!T$2:T859,Concentrado!$A$2:$A859,"="&amp;$A3,Concentrado!$B$2:$B859, "=Campeche")</f>
        <v>31.777000000000001</v>
      </c>
      <c r="T3" s="9">
        <f>SUMIFS(Concentrado!U$2:U859,Concentrado!$A$2:$A859,"="&amp;$A3,Concentrado!$B$2:$B859, "=Campeche")</f>
        <v>3.1560000000000001</v>
      </c>
      <c r="U3" s="9">
        <f>SUMIFS(Concentrado!V$2:V859,Concentrado!$A$2:$A859,"="&amp;$A3,Concentrado!$B$2:$B859, "=Campeche")</f>
        <v>3.7810000000000001</v>
      </c>
      <c r="V3" s="9">
        <f>SUMIFS(Concentrado!W$2:W859,Concentrado!$A$2:$A859,"="&amp;$A3,Concentrado!$B$2:$B859, "=Campeche")</f>
        <v>3.4670000000000001</v>
      </c>
      <c r="W3" s="9">
        <f>SUMIFS(Concentrado!X$2:X859,Concentrado!$A$2:$A859,"="&amp;$A3,Concentrado!$B$2:$B859, "=Campeche")</f>
        <v>19.510000000000002</v>
      </c>
      <c r="X3" s="9">
        <f>SUMIFS(Concentrado!Y$2:Y859,Concentrado!$A$2:$A859,"="&amp;$A3,Concentrado!$B$2:$B859, "=Campeche")</f>
        <v>1.7450000000000001</v>
      </c>
      <c r="Y3" s="9">
        <f>SUMIFS(Concentrado!Z$2:Z859,Concentrado!$A$2:$A859,"="&amp;$A3,Concentrado!$B$2:$B859, "=Campeche")</f>
        <v>10.689</v>
      </c>
      <c r="Z3" s="9">
        <f>SUMIFS(Concentrado!AA$2:AA859,Concentrado!$A$2:$A859,"="&amp;$A3,Concentrado!$B$2:$B859, "=Campeche")</f>
        <v>49.923999999999999</v>
      </c>
      <c r="AA3" s="9">
        <f>SUMIFS(Concentrado!AB$2:AB859,Concentrado!$A$2:$A859,"="&amp;$A3,Concentrado!$B$2:$B859, "=Campeche")</f>
        <v>27.922999999999998</v>
      </c>
      <c r="AB3" s="9">
        <f>SUMIFS(Concentrado!AC$2:AC859,Concentrado!$A$2:$A859,"="&amp;$A3,Concentrado!$B$2:$B859, "=Campeche")</f>
        <v>38.999000000000002</v>
      </c>
      <c r="AC3" s="9">
        <f>SUMIFS(Concentrado!AD$2:AD859,Concentrado!$A$2:$A859,"="&amp;$A3,Concentrado!$B$2:$B859, "=Campeche")</f>
        <v>267.98</v>
      </c>
      <c r="AD3" s="9">
        <f>SUMIFS(Concentrado!AE$2:AE859,Concentrado!$A$2:$A859,"="&amp;$A3,Concentrado!$B$2:$B859, "=Campeche")</f>
        <v>220.76900000000001</v>
      </c>
      <c r="AE3" s="9">
        <f>SUMIFS(Concentrado!AF$2:AF859,Concentrado!$A$2:$A859,"="&amp;$A3,Concentrado!$B$2:$B859, "=Campeche")</f>
        <v>244.536</v>
      </c>
      <c r="AF3" s="9">
        <f>SUMIFS(Concentrado!AG$2:AG859,Concentrado!$A$2:$A859,"="&amp;$A3,Concentrado!$B$2:$B859, "=Campeche")</f>
        <v>4.5910000000000002</v>
      </c>
      <c r="AG3" s="9">
        <f>SUMIFS(Concentrado!AH$2:AH859,Concentrado!$A$2:$A859,"="&amp;$A3,Concentrado!$B$2:$B859, "=Campeche")</f>
        <v>12.9393074595108</v>
      </c>
      <c r="AH3" s="9">
        <f>SUMIFS(Concentrado!AI$2:AI859,Concentrado!$A$2:$A859,"="&amp;$A3,Concentrado!$B$2:$B859, "=Campeche")</f>
        <v>2.1416180638345002</v>
      </c>
      <c r="AI3" s="9">
        <f>SUMIFS(Concentrado!AJ$2:AJ859,Concentrado!$A$2:$A859,"="&amp;$A3,Concentrado!$B$2:$B859, "=Campeche")</f>
        <v>7.5217054929940703</v>
      </c>
      <c r="AJ3" s="9">
        <f>SUMIFS(Concentrado!AK$2:AK859,Concentrado!$A$2:$A859,"="&amp;$A3,Concentrado!$B$2:$B859, "=Campeche")</f>
        <v>11.477</v>
      </c>
      <c r="AK3" s="9">
        <f>SUMIFS(Concentrado!AL$2:AL859,Concentrado!$A$2:$A859,"="&amp;$A3,Concentrado!$B$2:$B859, "=Campeche")</f>
        <v>1.454</v>
      </c>
      <c r="AL3" s="9">
        <f>SUMIFS(Concentrado!AM$2:AM859,Concentrado!$A$2:$A859,"="&amp;$A3,Concentrado!$B$2:$B859, "=Campeche")</f>
        <v>6.5</v>
      </c>
      <c r="AM3" s="9">
        <f>SUMIFS(Concentrado!AN$2:AN859,Concentrado!$A$2:$A859,"="&amp;$A3,Concentrado!$B$2:$B859, "=Campeche")</f>
        <v>55.948999999999998</v>
      </c>
      <c r="AN3" s="9">
        <f>SUMIFS(Concentrado!AO$2:AO859,Concentrado!$A$2:$A859,"="&amp;$A3,Concentrado!$B$2:$B859, "=Campeche")</f>
        <v>42.176000000000002</v>
      </c>
      <c r="AO3" s="9">
        <f>SUMIFS(Concentrado!AP$2:AP859,Concentrado!$A$2:$A859,"="&amp;$A3,Concentrado!$B$2:$B859, "=Campeche")</f>
        <v>49.109000000000002</v>
      </c>
      <c r="AP3" s="9">
        <f>SUMIFS(Concentrado!AQ$2:AQ859,Concentrado!$A$2:$A859,"="&amp;$A3,Concentrado!$B$2:$B859, "=Campeche")</f>
        <v>2.2949999999999999</v>
      </c>
      <c r="AQ3" s="9">
        <f>SUMIFS(Concentrado!AR$2:AR859,Concentrado!$A$2:$A859,"="&amp;$A3,Concentrado!$B$2:$B859, "=Campeche")</f>
        <v>2.6179999999999999</v>
      </c>
      <c r="AR3" s="9">
        <f>SUMIFS(Concentrado!AS$2:AS859,Concentrado!$A$2:$A859,"="&amp;$A3,Concentrado!$B$2:$B859, "=Campeche")</f>
        <v>2.4550000000000001</v>
      </c>
      <c r="AS3" s="9">
        <f>SUMIFS(Concentrado!AT$2:AT859,Concentrado!$A$2:$A859,"="&amp;$A3,Concentrado!$B$2:$B859, "=Campeche")</f>
        <v>5.4509999999999996</v>
      </c>
      <c r="AT3" s="9">
        <f>SUMIFS(Concentrado!AU$2:AU859,Concentrado!$A$2:$A859,"="&amp;$A3,Concentrado!$B$2:$B859, "=Campeche")</f>
        <v>0.29099999999999998</v>
      </c>
      <c r="AU3" s="9">
        <f>SUMIFS(Concentrado!AV$2:AV859,Concentrado!$A$2:$A859,"="&amp;$A3,Concentrado!$B$2:$B859, "=Campeche")</f>
        <v>2.8889999999999998</v>
      </c>
      <c r="AV3" s="9">
        <f>SUMIFS(Concentrado!AW$2:AW859,Concentrado!$A$2:$A859,"="&amp;$A3,Concentrado!$B$2:$B859, "=Campeche")</f>
        <v>433.24400000000003</v>
      </c>
      <c r="AW3" s="9">
        <f>SUMIFS(Concentrado!AX$2:AX859,Concentrado!$A$2:$A859,"="&amp;$A3,Concentrado!$B$2:$B859, "=Campeche")</f>
        <v>300.46600000000001</v>
      </c>
      <c r="AX3" s="9">
        <f>SUMIFS(Concentrado!AY$2:AY859,Concentrado!$A$2:$A859,"="&amp;$A3,Concentrado!$B$2:$B859, "=Campeche")</f>
        <v>367.45400000000001</v>
      </c>
      <c r="AY3" s="9">
        <f>SUMIFS(Concentrado!AZ$2:AZ859,Concentrado!$A$2:$A859,"="&amp;$A3,Concentrado!$B$2:$B859, "=Campeche")</f>
        <v>4.3319999999999999</v>
      </c>
      <c r="AZ3" s="9">
        <f>SUMIFS(Concentrado!BA$2:BA859,Concentrado!$A$2:$A859,"="&amp;$A3,Concentrado!$B$2:$B859, "=Campeche")</f>
        <v>3.0049999999999999</v>
      </c>
      <c r="BA3" s="9">
        <f>SUMIFS(Concentrado!BB$2:BB859,Concentrado!$A$2:$A859,"="&amp;$A3,Concentrado!$B$2:$B859, "=Campeche")</f>
        <v>3.6749999999999998</v>
      </c>
      <c r="BB3" s="9">
        <f>SUMIFS(Concentrado!BC$2:BC859,Concentrado!$A$2:$A859,"="&amp;$A3,Concentrado!$B$2:$B859, "=Campeche")</f>
        <v>40.942</v>
      </c>
      <c r="BC3" s="9">
        <f>SUMIFS(Concentrado!BD$2:BD859,Concentrado!$A$2:$A859,"="&amp;$A3,Concentrado!$B$2:$B859, "=Campeche")</f>
        <v>22.879000000000001</v>
      </c>
      <c r="BD3" s="9">
        <f>SUMIFS(Concentrado!BE$2:BE859,Concentrado!$A$2:$A859,"="&amp;$A3,Concentrado!$B$2:$B859, "=Campeche")</f>
        <v>25.786999999999999</v>
      </c>
      <c r="BE3" s="9">
        <f>SUMIFS(Concentrado!BF$2:BF859,Concentrado!$A$2:$A859,"="&amp;$A3,Concentrado!$B$2:$B859, "=Campeche")</f>
        <v>30.117000000000001</v>
      </c>
      <c r="BF3" s="9">
        <f>SUMIFS(Concentrado!BG$2:BG859,Concentrado!$A$2:$A859,"="&amp;$A3,Concentrado!$B$2:$B859, "=Campeche")</f>
        <v>54.648000000000003</v>
      </c>
      <c r="BG3" s="9">
        <f>SUMIFS(Concentrado!BH$2:BH859,Concentrado!$A$2:$A859,"="&amp;$A3,Concentrado!$B$2:$B859, "=Campeche")</f>
        <v>8.98658084886757</v>
      </c>
    </row>
    <row r="4" spans="1:59" x14ac:dyDescent="0.25">
      <c r="A4" s="4">
        <v>2000</v>
      </c>
      <c r="B4" s="9">
        <f>SUMIFS(Concentrado!C$2:C859,Concentrado!$A$2:$A859,"="&amp;$A4,Concentrado!$B$2:$B859, "=Campeche")</f>
        <v>13.276999999999999</v>
      </c>
      <c r="C4" s="9">
        <f>SUMIFS(Concentrado!D$2:D859,Concentrado!$A$2:$A859,"="&amp;$A4,Concentrado!$B$2:$B859, "=Campeche")</f>
        <v>2.8559999999999999</v>
      </c>
      <c r="D4" s="9">
        <f>SUMIFS(Concentrado!E$2:E859,Concentrado!$A$2:$A859,"="&amp;$A4,Concentrado!$B$2:$B859, "=Campeche")</f>
        <v>8.0960000000000001</v>
      </c>
      <c r="E4" s="9">
        <f>SUMIFS(Concentrado!F$2:F859,Concentrado!$A$2:$A859,"="&amp;$A4,Concentrado!$B$2:$B859, "=Campeche")</f>
        <v>25.832000000000001</v>
      </c>
      <c r="F4" s="9">
        <f>SUMIFS(Concentrado!G$2:G859,Concentrado!$A$2:$A859,"="&amp;$A4,Concentrado!$B$2:$B859, "=Campeche")</f>
        <v>6.4580000000000002</v>
      </c>
      <c r="G4" s="9">
        <f>SUMIFS(Concentrado!H$2:H859,Concentrado!$A$2:$A859,"="&amp;$A4,Concentrado!$B$2:$B859, "=Campeche")</f>
        <v>3.39</v>
      </c>
      <c r="H4" s="9">
        <f>SUMIFS(Concentrado!I$2:I859,Concentrado!$A$2:$A859,"="&amp;$A4,Concentrado!$B$2:$B859, "=Campeche")</f>
        <v>1.143</v>
      </c>
      <c r="I4" s="9">
        <f>SUMIFS(Concentrado!J$2:J859,Concentrado!$A$2:$A859,"="&amp;$A4,Concentrado!$B$2:$B859, "=Campeche")</f>
        <v>2.2719999999999998</v>
      </c>
      <c r="J4" s="9">
        <f>SUMIFS(Concentrado!K$2:K859,Concentrado!$A$2:$A859,"="&amp;$A4,Concentrado!$B$2:$B859, "=Campeche")</f>
        <v>6.2149999999999999</v>
      </c>
      <c r="K4" s="9">
        <f>SUMIFS(Concentrado!L$2:L859,Concentrado!$A$2:$A859,"="&amp;$A4,Concentrado!$B$2:$B859, "=Campeche")</f>
        <v>4.57</v>
      </c>
      <c r="L4" s="9">
        <f>SUMIFS(Concentrado!M$2:M859,Concentrado!$A$2:$A859,"="&amp;$A4,Concentrado!$B$2:$B859, "=Campeche")</f>
        <v>5.3970000000000002</v>
      </c>
      <c r="M4" s="9">
        <f>SUMIFS(Concentrado!N$2:N859,Concentrado!$A$2:$A859,"="&amp;$A4,Concentrado!$B$2:$B859, "=Campeche")</f>
        <v>36.515999999999998</v>
      </c>
      <c r="N4" s="9">
        <f>SUMIFS(Concentrado!O$2:O859,Concentrado!$A$2:$A859,"="&amp;$A4,Concentrado!$B$2:$B859, "=Campeche")</f>
        <v>88.986000000000004</v>
      </c>
      <c r="O4" s="9">
        <f>SUMIFS(Concentrado!P$2:P859,Concentrado!$A$2:$A859,"="&amp;$A4,Concentrado!$B$2:$B859, "=Campeche")</f>
        <v>17.138000000000002</v>
      </c>
      <c r="P4" s="9">
        <f>SUMIFS(Concentrado!Q$2:Q859,Concentrado!$A$2:$A859,"="&amp;$A4,Concentrado!$B$2:$B859, "=Campeche")</f>
        <v>53.402999999999999</v>
      </c>
      <c r="Q4" s="9">
        <f>SUMIFS(Concentrado!R$2:R859,Concentrado!$A$2:$A859,"="&amp;$A4,Concentrado!$B$2:$B859, "=Campeche")</f>
        <v>23.164000000000001</v>
      </c>
      <c r="R4" s="9">
        <f>SUMIFS(Concentrado!S$2:S859,Concentrado!$A$2:$A859,"="&amp;$A4,Concentrado!$B$2:$B859, "=Campeche")</f>
        <v>35.134</v>
      </c>
      <c r="S4" s="9">
        <f>SUMIFS(Concentrado!T$2:T859,Concentrado!$A$2:$A859,"="&amp;$A4,Concentrado!$B$2:$B859, "=Campeche")</f>
        <v>29.116</v>
      </c>
      <c r="T4" s="9">
        <f>SUMIFS(Concentrado!U$2:U859,Concentrado!$A$2:$A859,"="&amp;$A4,Concentrado!$B$2:$B859, "=Campeche")</f>
        <v>3.9550000000000001</v>
      </c>
      <c r="U4" s="9">
        <f>SUMIFS(Concentrado!V$2:V859,Concentrado!$A$2:$A859,"="&amp;$A4,Concentrado!$B$2:$B859, "=Campeche")</f>
        <v>5.141</v>
      </c>
      <c r="V4" s="9">
        <f>SUMIFS(Concentrado!W$2:W859,Concentrado!$A$2:$A859,"="&amp;$A4,Concentrado!$B$2:$B859, "=Campeche")</f>
        <v>4.5449999999999999</v>
      </c>
      <c r="W4" s="9">
        <f>SUMIFS(Concentrado!X$2:X859,Concentrado!$A$2:$A859,"="&amp;$A4,Concentrado!$B$2:$B859, "=Campeche")</f>
        <v>16.667000000000002</v>
      </c>
      <c r="X4" s="9">
        <f>SUMIFS(Concentrado!Y$2:Y859,Concentrado!$A$2:$A859,"="&amp;$A4,Concentrado!$B$2:$B859, "=Campeche")</f>
        <v>1.143</v>
      </c>
      <c r="Y4" s="9">
        <f>SUMIFS(Concentrado!Z$2:Z859,Concentrado!$A$2:$A859,"="&amp;$A4,Concentrado!$B$2:$B859, "=Campeche")</f>
        <v>9.09</v>
      </c>
      <c r="Z4" s="9">
        <f>SUMIFS(Concentrado!AA$2:AA859,Concentrado!$A$2:$A859,"="&amp;$A4,Concentrado!$B$2:$B859, "=Campeche")</f>
        <v>48.871000000000002</v>
      </c>
      <c r="AA4" s="9">
        <f>SUMIFS(Concentrado!AB$2:AB859,Concentrado!$A$2:$A859,"="&amp;$A4,Concentrado!$B$2:$B859, "=Campeche")</f>
        <v>33.42</v>
      </c>
      <c r="AB4" s="9">
        <f>SUMIFS(Concentrado!AC$2:AC859,Concentrado!$A$2:$A859,"="&amp;$A4,Concentrado!$B$2:$B859, "=Campeche")</f>
        <v>41.188000000000002</v>
      </c>
      <c r="AC4" s="9">
        <f>SUMIFS(Concentrado!AD$2:AD859,Concentrado!$A$2:$A859,"="&amp;$A4,Concentrado!$B$2:$B859, "=Campeche")</f>
        <v>259.32900000000001</v>
      </c>
      <c r="AD4" s="9">
        <f>SUMIFS(Concentrado!AE$2:AE859,Concentrado!$A$2:$A859,"="&amp;$A4,Concentrado!$B$2:$B859, "=Campeche")</f>
        <v>233.36699999999999</v>
      </c>
      <c r="AE4" s="9">
        <f>SUMIFS(Concentrado!AF$2:AF859,Concentrado!$A$2:$A859,"="&amp;$A4,Concentrado!$B$2:$B859, "=Campeche")</f>
        <v>246.42</v>
      </c>
      <c r="AF4" s="9">
        <f>SUMIFS(Concentrado!AG$2:AG859,Concentrado!$A$2:$A859,"="&amp;$A4,Concentrado!$B$2:$B859, "=Campeche")</f>
        <v>6.2149999999999999</v>
      </c>
      <c r="AG4" s="9">
        <f>SUMIFS(Concentrado!AH$2:AH859,Concentrado!$A$2:$A859,"="&amp;$A4,Concentrado!$B$2:$B859, "=Campeche")</f>
        <v>21.325447656688699</v>
      </c>
      <c r="AH4" s="9">
        <f>SUMIFS(Concentrado!AI$2:AI859,Concentrado!$A$2:$A859,"="&amp;$A4,Concentrado!$B$2:$B859, "=Campeche")</f>
        <v>2.11020919207124</v>
      </c>
      <c r="AI4" s="9">
        <f>SUMIFS(Concentrado!AJ$2:AJ859,Concentrado!$A$2:$A859,"="&amp;$A4,Concentrado!$B$2:$B859, "=Campeche")</f>
        <v>11.6672500291681</v>
      </c>
      <c r="AJ4" s="9">
        <f>SUMIFS(Concentrado!AK$2:AK859,Concentrado!$A$2:$A859,"="&amp;$A4,Concentrado!$B$2:$B859, "=Campeche")</f>
        <v>14.69</v>
      </c>
      <c r="AK4" s="9">
        <f>SUMIFS(Concentrado!AL$2:AL859,Concentrado!$A$2:$A859,"="&amp;$A4,Concentrado!$B$2:$B859, "=Campeche")</f>
        <v>2.2850000000000001</v>
      </c>
      <c r="AL4" s="9">
        <f>SUMIFS(Concentrado!AM$2:AM859,Concentrado!$A$2:$A859,"="&amp;$A4,Concentrado!$B$2:$B859, "=Campeche")</f>
        <v>8.5220000000000002</v>
      </c>
      <c r="AM4" s="9">
        <f>SUMIFS(Concentrado!AN$2:AN859,Concentrado!$A$2:$A859,"="&amp;$A4,Concentrado!$B$2:$B859, "=Campeche")</f>
        <v>55.933999999999997</v>
      </c>
      <c r="AN4" s="9">
        <f>SUMIFS(Concentrado!AO$2:AO859,Concentrado!$A$2:$A859,"="&amp;$A4,Concentrado!$B$2:$B859, "=Campeche")</f>
        <v>37.99</v>
      </c>
      <c r="AO4" s="9">
        <f>SUMIFS(Concentrado!AP$2:AP859,Concentrado!$A$2:$A859,"="&amp;$A4,Concentrado!$B$2:$B859, "=Campeche")</f>
        <v>47.012</v>
      </c>
      <c r="AP4" s="9">
        <f>SUMIFS(Concentrado!AQ$2:AQ859,Concentrado!$A$2:$A859,"="&amp;$A4,Concentrado!$B$2:$B859, "=Campeche")</f>
        <v>2.8250000000000002</v>
      </c>
      <c r="AQ4" s="9">
        <f>SUMIFS(Concentrado!AR$2:AR859,Concentrado!$A$2:$A859,"="&amp;$A4,Concentrado!$B$2:$B859, "=Campeche")</f>
        <v>0.85699999999999998</v>
      </c>
      <c r="AR4" s="9">
        <f>SUMIFS(Concentrado!AS$2:AS859,Concentrado!$A$2:$A859,"="&amp;$A4,Concentrado!$B$2:$B859, "=Campeche")</f>
        <v>1.8460000000000001</v>
      </c>
      <c r="AS4" s="9">
        <f>SUMIFS(Concentrado!AT$2:AT859,Concentrado!$A$2:$A859,"="&amp;$A4,Concentrado!$B$2:$B859, "=Campeche")</f>
        <v>9.8870000000000005</v>
      </c>
      <c r="AT4" s="9">
        <f>SUMIFS(Concentrado!AU$2:AU859,Concentrado!$A$2:$A859,"="&amp;$A4,Concentrado!$B$2:$B859, "=Campeche")</f>
        <v>0.28599999999999998</v>
      </c>
      <c r="AU4" s="9">
        <f>SUMIFS(Concentrado!AV$2:AV859,Concentrado!$A$2:$A859,"="&amp;$A4,Concentrado!$B$2:$B859, "=Campeche")</f>
        <v>5.1130000000000004</v>
      </c>
      <c r="AV4" s="9">
        <f>SUMIFS(Concentrado!AW$2:AW859,Concentrado!$A$2:$A859,"="&amp;$A4,Concentrado!$B$2:$B859, "=Campeche")</f>
        <v>417.52600000000001</v>
      </c>
      <c r="AW4" s="9">
        <f>SUMIFS(Concentrado!AX$2:AX859,Concentrado!$A$2:$A859,"="&amp;$A4,Concentrado!$B$2:$B859, "=Campeche")</f>
        <v>299.06299999999999</v>
      </c>
      <c r="AX4" s="9">
        <f>SUMIFS(Concentrado!AY$2:AY859,Concentrado!$A$2:$A859,"="&amp;$A4,Concentrado!$B$2:$B859, "=Campeche")</f>
        <v>358.76499999999999</v>
      </c>
      <c r="AY4" s="9">
        <f>SUMIFS(Concentrado!AZ$2:AZ859,Concentrado!$A$2:$A859,"="&amp;$A4,Concentrado!$B$2:$B859, "=Campeche")</f>
        <v>4.1749999999999998</v>
      </c>
      <c r="AZ4" s="9">
        <f>SUMIFS(Concentrado!BA$2:BA859,Concentrado!$A$2:$A859,"="&amp;$A4,Concentrado!$B$2:$B859, "=Campeche")</f>
        <v>2.9910000000000001</v>
      </c>
      <c r="BA4" s="9">
        <f>SUMIFS(Concentrado!BB$2:BB859,Concentrado!$A$2:$A859,"="&amp;$A4,Concentrado!$B$2:$B859, "=Campeche")</f>
        <v>3.5880000000000001</v>
      </c>
      <c r="BB4" s="9">
        <f>SUMIFS(Concentrado!BC$2:BC859,Concentrado!$A$2:$A859,"="&amp;$A4,Concentrado!$B$2:$B859, "=Campeche")</f>
        <v>32.704999999999998</v>
      </c>
      <c r="BC4" s="9">
        <f>SUMIFS(Concentrado!BD$2:BD859,Concentrado!$A$2:$A859,"="&amp;$A4,Concentrado!$B$2:$B859, "=Campeche")</f>
        <v>26.649000000000001</v>
      </c>
      <c r="BD4" s="9">
        <f>SUMIFS(Concentrado!BE$2:BE859,Concentrado!$A$2:$A859,"="&amp;$A4,Concentrado!$B$2:$B859, "=Campeche")</f>
        <v>23.478999999999999</v>
      </c>
      <c r="BE4" s="9">
        <f>SUMIFS(Concentrado!BF$2:BF859,Concentrado!$A$2:$A859,"="&amp;$A4,Concentrado!$B$2:$B859, "=Campeche")</f>
        <v>27.145</v>
      </c>
      <c r="BF4" s="9">
        <f>SUMIFS(Concentrado!BG$2:BG859,Concentrado!$A$2:$A859,"="&amp;$A4,Concentrado!$B$2:$B859, "=Campeche")</f>
        <v>54.777999999999999</v>
      </c>
      <c r="BG4" s="9">
        <f>SUMIFS(Concentrado!BH$2:BH859,Concentrado!$A$2:$A859,"="&amp;$A4,Concentrado!$B$2:$B859, "=Campeche")</f>
        <v>7.8514911746804632</v>
      </c>
    </row>
    <row r="5" spans="1:59" x14ac:dyDescent="0.25">
      <c r="A5" s="4">
        <v>2001</v>
      </c>
      <c r="B5" s="9">
        <f>SUMIFS(Concentrado!C$2:C859,Concentrado!$A$2:$A859,"="&amp;$A5,Concentrado!$B$2:$B859, "=Campeche")</f>
        <v>11.093</v>
      </c>
      <c r="C5" s="9">
        <f>SUMIFS(Concentrado!D$2:D859,Concentrado!$A$2:$A859,"="&amp;$A5,Concentrado!$B$2:$B859, "=Campeche")</f>
        <v>4.7549999999999999</v>
      </c>
      <c r="D5" s="9">
        <f>SUMIFS(Concentrado!E$2:E859,Concentrado!$A$2:$A859,"="&amp;$A5,Concentrado!$B$2:$B859, "=Campeche")</f>
        <v>7.9370000000000003</v>
      </c>
      <c r="E5" s="9">
        <f>SUMIFS(Concentrado!F$2:F859,Concentrado!$A$2:$A859,"="&amp;$A5,Concentrado!$B$2:$B859, "=Campeche")</f>
        <v>20.518000000000001</v>
      </c>
      <c r="F5" s="9">
        <f>SUMIFS(Concentrado!G$2:G859,Concentrado!$A$2:$A859,"="&amp;$A5,Concentrado!$B$2:$B859, "=Campeche")</f>
        <v>8.0830000000000002</v>
      </c>
      <c r="G5" s="9">
        <f>SUMIFS(Concentrado!H$2:H859,Concentrado!$A$2:$A859,"="&amp;$A5,Concentrado!$B$2:$B859, "=Campeche")</f>
        <v>1.6639999999999999</v>
      </c>
      <c r="H5" s="9">
        <f>SUMIFS(Concentrado!I$2:I859,Concentrado!$A$2:$A859,"="&amp;$A5,Concentrado!$B$2:$B859, "=Campeche")</f>
        <v>3.3559999999999999</v>
      </c>
      <c r="I5" s="9">
        <f>SUMIFS(Concentrado!J$2:J859,Concentrado!$A$2:$A859,"="&amp;$A5,Concentrado!$B$2:$B859, "=Campeche")</f>
        <v>2.5070000000000001</v>
      </c>
      <c r="J5" s="9">
        <f>SUMIFS(Concentrado!K$2:K859,Concentrado!$A$2:$A859,"="&amp;$A5,Concentrado!$B$2:$B859, "=Campeche")</f>
        <v>6.3789999999999996</v>
      </c>
      <c r="K5" s="9">
        <f>SUMIFS(Concentrado!L$2:L859,Concentrado!$A$2:$A859,"="&amp;$A5,Concentrado!$B$2:$B859, "=Campeche")</f>
        <v>1.6779999999999999</v>
      </c>
      <c r="L5" s="9">
        <f>SUMIFS(Concentrado!M$2:M859,Concentrado!$A$2:$A859,"="&amp;$A5,Concentrado!$B$2:$B859, "=Campeche")</f>
        <v>4.0380000000000003</v>
      </c>
      <c r="M5" s="9">
        <f>SUMIFS(Concentrado!N$2:N859,Concentrado!$A$2:$A859,"="&amp;$A5,Concentrado!$B$2:$B859, "=Campeche")</f>
        <v>28.768000000000001</v>
      </c>
      <c r="N5" s="9">
        <f>SUMIFS(Concentrado!O$2:O859,Concentrado!$A$2:$A859,"="&amp;$A5,Concentrado!$B$2:$B859, "=Campeche")</f>
        <v>70.72</v>
      </c>
      <c r="O5" s="9">
        <f>SUMIFS(Concentrado!P$2:P859,Concentrado!$A$2:$A859,"="&amp;$A5,Concentrado!$B$2:$B859, "=Campeche")</f>
        <v>18.738</v>
      </c>
      <c r="P5" s="9">
        <f>SUMIFS(Concentrado!Q$2:Q859,Concentrado!$A$2:$A859,"="&amp;$A5,Concentrado!$B$2:$B859, "=Campeche")</f>
        <v>44.838999999999999</v>
      </c>
      <c r="Q5" s="9">
        <f>SUMIFS(Concentrado!R$2:R859,Concentrado!$A$2:$A859,"="&amp;$A5,Concentrado!$B$2:$B859, "=Campeche")</f>
        <v>28.288</v>
      </c>
      <c r="R5" s="9">
        <f>SUMIFS(Concentrado!S$2:S859,Concentrado!$A$2:$A859,"="&amp;$A5,Concentrado!$B$2:$B859, "=Campeche")</f>
        <v>32.162999999999997</v>
      </c>
      <c r="S5" s="9">
        <f>SUMIFS(Concentrado!T$2:T859,Concentrado!$A$2:$A859,"="&amp;$A5,Concentrado!$B$2:$B859, "=Campeche")</f>
        <v>30.216999999999999</v>
      </c>
      <c r="T5" s="9">
        <f>SUMIFS(Concentrado!U$2:U859,Concentrado!$A$2:$A859,"="&amp;$A5,Concentrado!$B$2:$B859, "=Campeche")</f>
        <v>3.605</v>
      </c>
      <c r="U5" s="9">
        <f>SUMIFS(Concentrado!V$2:V859,Concentrado!$A$2:$A859,"="&amp;$A5,Concentrado!$B$2:$B859, "=Campeche")</f>
        <v>6.4329999999999998</v>
      </c>
      <c r="V5" s="9">
        <f>SUMIFS(Concentrado!W$2:W859,Concentrado!$A$2:$A859,"="&amp;$A5,Concentrado!$B$2:$B859, "=Campeche")</f>
        <v>5.0129999999999999</v>
      </c>
      <c r="W5" s="9">
        <f>SUMIFS(Concentrado!X$2:X859,Concentrado!$A$2:$A859,"="&amp;$A5,Concentrado!$B$2:$B859, "=Campeche")</f>
        <v>12.757</v>
      </c>
      <c r="X5" s="9">
        <f>SUMIFS(Concentrado!Y$2:Y859,Concentrado!$A$2:$A859,"="&amp;$A5,Concentrado!$B$2:$B859, "=Campeche")</f>
        <v>1.119</v>
      </c>
      <c r="Y5" s="9">
        <f>SUMIFS(Concentrado!Z$2:Z859,Concentrado!$A$2:$A859,"="&amp;$A5,Concentrado!$B$2:$B859, "=Campeche")</f>
        <v>6.9630000000000001</v>
      </c>
      <c r="Z5" s="9">
        <f>SUMIFS(Concentrado!AA$2:AA859,Concentrado!$A$2:$A859,"="&amp;$A5,Concentrado!$B$2:$B859, "=Campeche")</f>
        <v>39.381999999999998</v>
      </c>
      <c r="AA5" s="9">
        <f>SUMIFS(Concentrado!AB$2:AB859,Concentrado!$A$2:$A859,"="&amp;$A5,Concentrado!$B$2:$B859, "=Campeche")</f>
        <v>30.484999999999999</v>
      </c>
      <c r="AB5" s="9">
        <f>SUMIFS(Concentrado!AC$2:AC859,Concentrado!$A$2:$A859,"="&amp;$A5,Concentrado!$B$2:$B859, "=Campeche")</f>
        <v>34.951999999999998</v>
      </c>
      <c r="AC5" s="9">
        <f>SUMIFS(Concentrado!AD$2:AD859,Concentrado!$A$2:$A859,"="&amp;$A5,Concentrado!$B$2:$B859, "=Campeche")</f>
        <v>271.233</v>
      </c>
      <c r="AD5" s="9">
        <f>SUMIFS(Concentrado!AE$2:AE859,Concentrado!$A$2:$A859,"="&amp;$A5,Concentrado!$B$2:$B859, "=Campeche")</f>
        <v>219.82599999999999</v>
      </c>
      <c r="AE5" s="9">
        <f>SUMIFS(Concentrado!AF$2:AF859,Concentrado!$A$2:$A859,"="&amp;$A5,Concentrado!$B$2:$B859, "=Campeche")</f>
        <v>245.63800000000001</v>
      </c>
      <c r="AF5" s="9">
        <f>SUMIFS(Concentrado!AG$2:AG859,Concentrado!$A$2:$A859,"="&amp;$A5,Concentrado!$B$2:$B859, "=Campeche")</f>
        <v>4.992</v>
      </c>
      <c r="AG5" s="9">
        <f>SUMIFS(Concentrado!AH$2:AH859,Concentrado!$A$2:$A859,"="&amp;$A5,Concentrado!$B$2:$B859, "=Campeche")</f>
        <v>19.611688566385599</v>
      </c>
      <c r="AH5" s="9">
        <f>SUMIFS(Concentrado!AI$2:AI859,Concentrado!$A$2:$A859,"="&amp;$A5,Concentrado!$B$2:$B859, "=Campeche")</f>
        <v>5.5284125854312496</v>
      </c>
      <c r="AI5" s="9">
        <f>SUMIFS(Concentrado!AJ$2:AJ859,Concentrado!$A$2:$A859,"="&amp;$A5,Concentrado!$B$2:$B859, "=Campeche")</f>
        <v>12.522653828627501</v>
      </c>
      <c r="AJ5" s="9">
        <f>SUMIFS(Concentrado!AK$2:AK859,Concentrado!$A$2:$A859,"="&amp;$A5,Concentrado!$B$2:$B859, "=Campeche")</f>
        <v>14.976000000000001</v>
      </c>
      <c r="AK5" s="9">
        <f>SUMIFS(Concentrado!AL$2:AL859,Concentrado!$A$2:$A859,"="&amp;$A5,Concentrado!$B$2:$B859, "=Campeche")</f>
        <v>4.4749999999999996</v>
      </c>
      <c r="AL5" s="9">
        <f>SUMIFS(Concentrado!AM$2:AM859,Concentrado!$A$2:$A859,"="&amp;$A5,Concentrado!$B$2:$B859, "=Campeche")</f>
        <v>9.7479999999999993</v>
      </c>
      <c r="AM5" s="9">
        <f>SUMIFS(Concentrado!AN$2:AN859,Concentrado!$A$2:$A859,"="&amp;$A5,Concentrado!$B$2:$B859, "=Campeche")</f>
        <v>51.03</v>
      </c>
      <c r="AN5" s="9">
        <f>SUMIFS(Concentrado!AO$2:AO859,Concentrado!$A$2:$A859,"="&amp;$A5,Concentrado!$B$2:$B859, "=Campeche")</f>
        <v>38.875</v>
      </c>
      <c r="AO5" s="9">
        <f>SUMIFS(Concentrado!AP$2:AP859,Concentrado!$A$2:$A859,"="&amp;$A5,Concentrado!$B$2:$B859, "=Campeche")</f>
        <v>44.978000000000002</v>
      </c>
      <c r="AP5" s="9">
        <f>SUMIFS(Concentrado!AQ$2:AQ859,Concentrado!$A$2:$A859,"="&amp;$A5,Concentrado!$B$2:$B859, "=Campeche")</f>
        <v>2.7730000000000001</v>
      </c>
      <c r="AQ5" s="9">
        <f>SUMIFS(Concentrado!AR$2:AR859,Concentrado!$A$2:$A859,"="&amp;$A5,Concentrado!$B$2:$B859, "=Campeche")</f>
        <v>1.6779999999999999</v>
      </c>
      <c r="AR5" s="9">
        <f>SUMIFS(Concentrado!AS$2:AS859,Concentrado!$A$2:$A859,"="&amp;$A5,Concentrado!$B$2:$B859, "=Campeche")</f>
        <v>2.2280000000000002</v>
      </c>
      <c r="AS5" s="9">
        <f>SUMIFS(Concentrado!AT$2:AT859,Concentrado!$A$2:$A859,"="&amp;$A5,Concentrado!$B$2:$B859, "=Campeche")</f>
        <v>6.6559999999999997</v>
      </c>
      <c r="AT5" s="9">
        <f>SUMIFS(Concentrado!AU$2:AU859,Concentrado!$A$2:$A859,"="&amp;$A5,Concentrado!$B$2:$B859, "=Campeche")</f>
        <v>1.958</v>
      </c>
      <c r="AU5" s="9">
        <f>SUMIFS(Concentrado!AV$2:AV859,Concentrado!$A$2:$A859,"="&amp;$A5,Concentrado!$B$2:$B859, "=Campeche")</f>
        <v>4.3170000000000002</v>
      </c>
      <c r="AV5" s="9">
        <f>SUMIFS(Concentrado!AW$2:AW859,Concentrado!$A$2:$A859,"="&amp;$A5,Concentrado!$B$2:$B859, "=Campeche")</f>
        <v>405.46300000000002</v>
      </c>
      <c r="AW5" s="9">
        <f>SUMIFS(Concentrado!AX$2:AX859,Concentrado!$A$2:$A859,"="&amp;$A5,Concentrado!$B$2:$B859, "=Campeche")</f>
        <v>288.34699999999998</v>
      </c>
      <c r="AX5" s="9">
        <f>SUMIFS(Concentrado!AY$2:AY859,Concentrado!$A$2:$A859,"="&amp;$A5,Concentrado!$B$2:$B859, "=Campeche")</f>
        <v>347.15199999999999</v>
      </c>
      <c r="AY5" s="9">
        <f>SUMIFS(Concentrado!AZ$2:AZ859,Concentrado!$A$2:$A859,"="&amp;$A5,Concentrado!$B$2:$B859, "=Campeche")</f>
        <v>4.0549999999999997</v>
      </c>
      <c r="AZ5" s="9">
        <f>SUMIFS(Concentrado!BA$2:BA859,Concentrado!$A$2:$A859,"="&amp;$A5,Concentrado!$B$2:$B859, "=Campeche")</f>
        <v>2.883</v>
      </c>
      <c r="BA5" s="9">
        <f>SUMIFS(Concentrado!BB$2:BB859,Concentrado!$A$2:$A859,"="&amp;$A5,Concentrado!$B$2:$B859, "=Campeche")</f>
        <v>3.472</v>
      </c>
      <c r="BB5" s="9">
        <f>SUMIFS(Concentrado!BC$2:BC859,Concentrado!$A$2:$A859,"="&amp;$A5,Concentrado!$B$2:$B859, "=Campeche")</f>
        <v>2.4220000000000002</v>
      </c>
      <c r="BC5" s="9">
        <f>SUMIFS(Concentrado!BD$2:BD859,Concentrado!$A$2:$A859,"="&amp;$A5,Concentrado!$B$2:$B859, "=Campeche")</f>
        <v>14.532999999999999</v>
      </c>
      <c r="BD5" s="9">
        <f>SUMIFS(Concentrado!BE$2:BE859,Concentrado!$A$2:$A859,"="&amp;$A5,Concentrado!$B$2:$B859, "=Campeche")</f>
        <v>21.533999999999999</v>
      </c>
      <c r="BE5" s="9">
        <f>SUMIFS(Concentrado!BF$2:BF859,Concentrado!$A$2:$A859,"="&amp;$A5,Concentrado!$B$2:$B859, "=Campeche")</f>
        <v>24.591999999999999</v>
      </c>
      <c r="BF5" s="9">
        <f>SUMIFS(Concentrado!BG$2:BG859,Concentrado!$A$2:$A859,"="&amp;$A5,Concentrado!$B$2:$B859, "=Campeche")</f>
        <v>24.349</v>
      </c>
      <c r="BG5" s="9">
        <f>SUMIFS(Concentrado!BH$2:BH859,Concentrado!$A$2:$A859,"="&amp;$A5,Concentrado!$B$2:$B859, "=Campeche")</f>
        <v>7.2437302167031898</v>
      </c>
    </row>
    <row r="6" spans="1:59" x14ac:dyDescent="0.25">
      <c r="A6" s="4">
        <v>2002</v>
      </c>
      <c r="B6" s="9">
        <f>SUMIFS(Concentrado!C$2:C859,Concentrado!$A$2:$A859,"="&amp;$A6,Concentrado!$B$2:$B859, "=Campeche")</f>
        <v>12.782999999999999</v>
      </c>
      <c r="C6" s="9">
        <f>SUMIFS(Concentrado!D$2:D859,Concentrado!$A$2:$A859,"="&amp;$A6,Concentrado!$B$2:$B859, "=Campeche")</f>
        <v>3.2829999999999999</v>
      </c>
      <c r="D6" s="9">
        <f>SUMIFS(Concentrado!E$2:E859,Concentrado!$A$2:$A859,"="&amp;$A6,Concentrado!$B$2:$B859, "=Campeche")</f>
        <v>8.0470000000000006</v>
      </c>
      <c r="E6" s="9">
        <f>SUMIFS(Concentrado!F$2:F859,Concentrado!$A$2:$A859,"="&amp;$A6,Concentrado!$B$2:$B859, "=Campeche")</f>
        <v>26.356000000000002</v>
      </c>
      <c r="F6" s="9">
        <f>SUMIFS(Concentrado!G$2:G859,Concentrado!$A$2:$A859,"="&amp;$A6,Concentrado!$B$2:$B859, "=Campeche")</f>
        <v>9.5839999999999996</v>
      </c>
      <c r="G6" s="9">
        <f>SUMIFS(Concentrado!H$2:H859,Concentrado!$A$2:$A859,"="&amp;$A6,Concentrado!$B$2:$B859, "=Campeche")</f>
        <v>1.9039999999999999</v>
      </c>
      <c r="H6" s="9">
        <f>SUMIFS(Concentrado!I$2:I859,Concentrado!$A$2:$A859,"="&amp;$A6,Concentrado!$B$2:$B859, "=Campeche")</f>
        <v>1.0940000000000001</v>
      </c>
      <c r="I6" s="9">
        <f>SUMIFS(Concentrado!J$2:J859,Concentrado!$A$2:$A859,"="&amp;$A6,Concentrado!$B$2:$B859, "=Campeche")</f>
        <v>1.5</v>
      </c>
      <c r="J6" s="9">
        <f>SUMIFS(Concentrado!K$2:K859,Concentrado!$A$2:$A859,"="&amp;$A6,Concentrado!$B$2:$B859, "=Campeche")</f>
        <v>7.8869999999999996</v>
      </c>
      <c r="K6" s="9">
        <f>SUMIFS(Concentrado!L$2:L859,Concentrado!$A$2:$A859,"="&amp;$A6,Concentrado!$B$2:$B859, "=Campeche")</f>
        <v>4.6509999999999998</v>
      </c>
      <c r="L6" s="9">
        <f>SUMIFS(Concentrado!M$2:M859,Concentrado!$A$2:$A859,"="&amp;$A6,Concentrado!$B$2:$B859, "=Campeche")</f>
        <v>6.274</v>
      </c>
      <c r="M6" s="9">
        <f>SUMIFS(Concentrado!N$2:N859,Concentrado!$A$2:$A859,"="&amp;$A6,Concentrado!$B$2:$B859, "=Campeche")</f>
        <v>59.981000000000002</v>
      </c>
      <c r="N6" s="9">
        <f>SUMIFS(Concentrado!O$2:O859,Concentrado!$A$2:$A859,"="&amp;$A6,Concentrado!$B$2:$B859, "=Campeche")</f>
        <v>85.942999999999998</v>
      </c>
      <c r="O6" s="9">
        <f>SUMIFS(Concentrado!P$2:P859,Concentrado!$A$2:$A859,"="&amp;$A6,Concentrado!$B$2:$B859, "=Campeche")</f>
        <v>17.238</v>
      </c>
      <c r="P6" s="9">
        <f>SUMIFS(Concentrado!Q$2:Q859,Concentrado!$A$2:$A859,"="&amp;$A6,Concentrado!$B$2:$B859, "=Campeche")</f>
        <v>51.694000000000003</v>
      </c>
      <c r="Q6" s="9">
        <f>SUMIFS(Concentrado!R$2:R859,Concentrado!$A$2:$A859,"="&amp;$A6,Concentrado!$B$2:$B859, "=Campeche")</f>
        <v>37.804000000000002</v>
      </c>
      <c r="R6" s="9">
        <f>SUMIFS(Concentrado!S$2:S859,Concentrado!$A$2:$A859,"="&amp;$A6,Concentrado!$B$2:$B859, "=Campeche")</f>
        <v>46.787999999999997</v>
      </c>
      <c r="S6" s="9">
        <f>SUMIFS(Concentrado!T$2:T859,Concentrado!$A$2:$A859,"="&amp;$A6,Concentrado!$B$2:$B859, "=Campeche")</f>
        <v>42.283000000000001</v>
      </c>
      <c r="T6" s="9">
        <f>SUMIFS(Concentrado!U$2:U859,Concentrado!$A$2:$A859,"="&amp;$A6,Concentrado!$B$2:$B859, "=Campeche")</f>
        <v>6.2549999999999999</v>
      </c>
      <c r="U6" s="9">
        <f>SUMIFS(Concentrado!V$2:V859,Concentrado!$A$2:$A859,"="&amp;$A6,Concentrado!$B$2:$B859, "=Campeche")</f>
        <v>5.7460000000000004</v>
      </c>
      <c r="V6" s="9">
        <f>SUMIFS(Concentrado!W$2:W859,Concentrado!$A$2:$A859,"="&amp;$A6,Concentrado!$B$2:$B859, "=Campeche")</f>
        <v>6.0010000000000003</v>
      </c>
      <c r="W6" s="9">
        <f>SUMIFS(Concentrado!X$2:X859,Concentrado!$A$2:$A859,"="&amp;$A6,Concentrado!$B$2:$B859, "=Campeche")</f>
        <v>13.327</v>
      </c>
      <c r="X6" s="9">
        <f>SUMIFS(Concentrado!Y$2:Y859,Concentrado!$A$2:$A859,"="&amp;$A6,Concentrado!$B$2:$B859, "=Campeche")</f>
        <v>0.54700000000000004</v>
      </c>
      <c r="Y6" s="9">
        <f>SUMIFS(Concentrado!Z$2:Z859,Concentrado!$A$2:$A859,"="&amp;$A6,Concentrado!$B$2:$B859, "=Campeche")</f>
        <v>6.9560000000000004</v>
      </c>
      <c r="Z6" s="9">
        <f>SUMIFS(Concentrado!AA$2:AA859,Concentrado!$A$2:$A859,"="&amp;$A6,Concentrado!$B$2:$B859, "=Campeche")</f>
        <v>41.612000000000002</v>
      </c>
      <c r="AA6" s="9">
        <f>SUMIFS(Concentrado!AB$2:AB859,Concentrado!$A$2:$A859,"="&amp;$A6,Concentrado!$B$2:$B859, "=Campeche")</f>
        <v>29.277000000000001</v>
      </c>
      <c r="AB6" s="9">
        <f>SUMIFS(Concentrado!AC$2:AC859,Concentrado!$A$2:$A859,"="&amp;$A6,Concentrado!$B$2:$B859, "=Campeche")</f>
        <v>35.463000000000001</v>
      </c>
      <c r="AC6" s="9">
        <f>SUMIFS(Concentrado!AD$2:AD859,Concentrado!$A$2:$A859,"="&amp;$A6,Concentrado!$B$2:$B859, "=Campeche")</f>
        <v>277.411</v>
      </c>
      <c r="AD6" s="9">
        <f>SUMIFS(Concentrado!AE$2:AE859,Concentrado!$A$2:$A859,"="&amp;$A6,Concentrado!$B$2:$B859, "=Campeche")</f>
        <v>236.67599999999999</v>
      </c>
      <c r="AE6" s="9">
        <f>SUMIFS(Concentrado!AF$2:AF859,Concentrado!$A$2:$A859,"="&amp;$A6,Concentrado!$B$2:$B859, "=Campeche")</f>
        <v>257.10500000000002</v>
      </c>
      <c r="AF6" s="9">
        <f>SUMIFS(Concentrado!AG$2:AG859,Concentrado!$A$2:$A859,"="&amp;$A6,Concentrado!$B$2:$B859, "=Campeche")</f>
        <v>10.879</v>
      </c>
      <c r="AG6" s="9">
        <f>SUMIFS(Concentrado!AH$2:AH859,Concentrado!$A$2:$A859,"="&amp;$A6,Concentrado!$B$2:$B859, "=Campeche")</f>
        <v>24.795608422241699</v>
      </c>
      <c r="AH6" s="9">
        <f>SUMIFS(Concentrado!AI$2:AI859,Concentrado!$A$2:$A859,"="&amp;$A6,Concentrado!$B$2:$B859, "=Campeche")</f>
        <v>2.7132440223842602</v>
      </c>
      <c r="AI6" s="9">
        <f>SUMIFS(Concentrado!AJ$2:AJ859,Concentrado!$A$2:$A859,"="&amp;$A6,Concentrado!$B$2:$B859, "=Campeche")</f>
        <v>13.669979358331201</v>
      </c>
      <c r="AJ6" s="9">
        <f>SUMIFS(Concentrado!AK$2:AK859,Concentrado!$A$2:$A859,"="&amp;$A6,Concentrado!$B$2:$B859, "=Campeche")</f>
        <v>16.318000000000001</v>
      </c>
      <c r="AK6" s="9">
        <f>SUMIFS(Concentrado!AL$2:AL859,Concentrado!$A$2:$A859,"="&amp;$A6,Concentrado!$B$2:$B859, "=Campeche")</f>
        <v>2.7360000000000002</v>
      </c>
      <c r="AL6" s="9">
        <f>SUMIFS(Concentrado!AM$2:AM859,Concentrado!$A$2:$A859,"="&amp;$A6,Concentrado!$B$2:$B859, "=Campeche")</f>
        <v>9.548</v>
      </c>
      <c r="AM6" s="9">
        <f>SUMIFS(Concentrado!AN$2:AN859,Concentrado!$A$2:$A859,"="&amp;$A6,Concentrado!$B$2:$B859, "=Campeche")</f>
        <v>64.728999999999999</v>
      </c>
      <c r="AN6" s="9">
        <f>SUMIFS(Concentrado!AO$2:AO859,Concentrado!$A$2:$A859,"="&amp;$A6,Concentrado!$B$2:$B859, "=Campeche")</f>
        <v>45.146000000000001</v>
      </c>
      <c r="AO6" s="9">
        <f>SUMIFS(Concentrado!AP$2:AP859,Concentrado!$A$2:$A859,"="&amp;$A6,Concentrado!$B$2:$B859, "=Campeche")</f>
        <v>54.966999999999999</v>
      </c>
      <c r="AP6" s="9">
        <f>SUMIFS(Concentrado!AQ$2:AQ859,Concentrado!$A$2:$A859,"="&amp;$A6,Concentrado!$B$2:$B859, "=Campeche")</f>
        <v>5.4390000000000001</v>
      </c>
      <c r="AQ6" s="9">
        <f>SUMIFS(Concentrado!AR$2:AR859,Concentrado!$A$2:$A859,"="&amp;$A6,Concentrado!$B$2:$B859, "=Campeche")</f>
        <v>2.1890000000000001</v>
      </c>
      <c r="AR6" s="9">
        <f>SUMIFS(Concentrado!AS$2:AS859,Concentrado!$A$2:$A859,"="&amp;$A6,Concentrado!$B$2:$B859, "=Campeche")</f>
        <v>3.819</v>
      </c>
      <c r="AS6" s="9">
        <f>SUMIFS(Concentrado!AT$2:AT859,Concentrado!$A$2:$A859,"="&amp;$A6,Concentrado!$B$2:$B859, "=Campeche")</f>
        <v>11.695</v>
      </c>
      <c r="AT6" s="9">
        <f>SUMIFS(Concentrado!AU$2:AU859,Concentrado!$A$2:$A859,"="&amp;$A6,Concentrado!$B$2:$B859, "=Campeche")</f>
        <v>1.0940000000000001</v>
      </c>
      <c r="AU6" s="9">
        <f>SUMIFS(Concentrado!AV$2:AV859,Concentrado!$A$2:$A859,"="&amp;$A6,Concentrado!$B$2:$B859, "=Campeche")</f>
        <v>6.4109999999999996</v>
      </c>
      <c r="AV6" s="9">
        <f>SUMIFS(Concentrado!AW$2:AW859,Concentrado!$A$2:$A859,"="&amp;$A6,Concentrado!$B$2:$B859, "=Campeche")</f>
        <v>443.04199999999997</v>
      </c>
      <c r="AW6" s="9">
        <f>SUMIFS(Concentrado!AX$2:AX859,Concentrado!$A$2:$A859,"="&amp;$A6,Concentrado!$B$2:$B859, "=Campeche")</f>
        <v>306.72199999999998</v>
      </c>
      <c r="AX6" s="9">
        <f>SUMIFS(Concentrado!AY$2:AY859,Concentrado!$A$2:$A859,"="&amp;$A6,Concentrado!$B$2:$B859, "=Campeche")</f>
        <v>375.08699999999999</v>
      </c>
      <c r="AY6" s="9">
        <f>SUMIFS(Concentrado!AZ$2:AZ859,Concentrado!$A$2:$A859,"="&amp;$A6,Concentrado!$B$2:$B859, "=Campeche")</f>
        <v>4.43</v>
      </c>
      <c r="AZ6" s="9">
        <f>SUMIFS(Concentrado!BA$2:BA859,Concentrado!$A$2:$A859,"="&amp;$A6,Concentrado!$B$2:$B859, "=Campeche")</f>
        <v>3.0670000000000002</v>
      </c>
      <c r="BA6" s="9">
        <f>SUMIFS(Concentrado!BB$2:BB859,Concentrado!$A$2:$A859,"="&amp;$A6,Concentrado!$B$2:$B859, "=Campeche")</f>
        <v>3.7509999999999999</v>
      </c>
      <c r="BB6" s="9">
        <f>SUMIFS(Concentrado!BC$2:BC859,Concentrado!$A$2:$A859,"="&amp;$A6,Concentrado!$B$2:$B859, "=Campeche")</f>
        <v>33.767000000000003</v>
      </c>
      <c r="BC6" s="9">
        <f>SUMIFS(Concentrado!BD$2:BD859,Concentrado!$A$2:$A859,"="&amp;$A6,Concentrado!$B$2:$B859, "=Campeche")</f>
        <v>16.884</v>
      </c>
      <c r="BD6" s="9">
        <f>SUMIFS(Concentrado!BE$2:BE859,Concentrado!$A$2:$A859,"="&amp;$A6,Concentrado!$B$2:$B859, "=Campeche")</f>
        <v>19.984999999999999</v>
      </c>
      <c r="BE6" s="9">
        <f>SUMIFS(Concentrado!BF$2:BF859,Concentrado!$A$2:$A859,"="&amp;$A6,Concentrado!$B$2:$B859, "=Campeche")</f>
        <v>22.853999999999999</v>
      </c>
      <c r="BF6" s="9">
        <f>SUMIFS(Concentrado!BG$2:BG859,Concentrado!$A$2:$A859,"="&amp;$A6,Concentrado!$B$2:$B859, "=Campeche")</f>
        <v>66.861000000000004</v>
      </c>
      <c r="BG6" s="9">
        <f>SUMIFS(Concentrado!BH$2:BH859,Concentrado!$A$2:$A859,"="&amp;$A6,Concentrado!$B$2:$B859, "=Campeche")</f>
        <v>7.537077558959397</v>
      </c>
    </row>
    <row r="7" spans="1:59" x14ac:dyDescent="0.25">
      <c r="A7" s="4">
        <v>2003</v>
      </c>
      <c r="B7" s="9">
        <f>SUMIFS(Concentrado!C$2:C859,Concentrado!$A$2:$A859,"="&amp;$A7,Concentrado!$B$2:$B859, "=Campeche")</f>
        <v>17.875</v>
      </c>
      <c r="C7" s="9">
        <f>SUMIFS(Concentrado!D$2:D859,Concentrado!$A$2:$A859,"="&amp;$A7,Concentrado!$B$2:$B859, "=Campeche")</f>
        <v>4.0149999999999997</v>
      </c>
      <c r="D7" s="9">
        <f>SUMIFS(Concentrado!E$2:E859,Concentrado!$A$2:$A859,"="&amp;$A7,Concentrado!$B$2:$B859, "=Campeche")</f>
        <v>10.956</v>
      </c>
      <c r="E7" s="9">
        <f>SUMIFS(Concentrado!F$2:F859,Concentrado!$A$2:$A859,"="&amp;$A7,Concentrado!$B$2:$B859, "=Campeche")</f>
        <v>15.593999999999999</v>
      </c>
      <c r="F7" s="9">
        <f>SUMIFS(Concentrado!G$2:G859,Concentrado!$A$2:$A859,"="&amp;$A7,Concentrado!$B$2:$B859, "=Campeche")</f>
        <v>8.6630000000000003</v>
      </c>
      <c r="G7" s="9">
        <f>SUMIFS(Concentrado!H$2:H859,Concentrado!$A$2:$A859,"="&amp;$A7,Concentrado!$B$2:$B859, "=Campeche")</f>
        <v>2.1339999999999999</v>
      </c>
      <c r="H7" s="9">
        <f>SUMIFS(Concentrado!I$2:I859,Concentrado!$A$2:$A859,"="&amp;$A7,Concentrado!$B$2:$B859, "=Campeche")</f>
        <v>1.873</v>
      </c>
      <c r="I7" s="9">
        <f>SUMIFS(Concentrado!J$2:J859,Concentrado!$A$2:$A859,"="&amp;$A7,Concentrado!$B$2:$B859, "=Campeche")</f>
        <v>2.004</v>
      </c>
      <c r="J7" s="9">
        <f>SUMIFS(Concentrado!K$2:K859,Concentrado!$A$2:$A859,"="&amp;$A7,Concentrado!$B$2:$B859, "=Campeche")</f>
        <v>6.9370000000000003</v>
      </c>
      <c r="K7" s="9">
        <f>SUMIFS(Concentrado!L$2:L859,Concentrado!$A$2:$A859,"="&amp;$A7,Concentrado!$B$2:$B859, "=Campeche")</f>
        <v>2.944</v>
      </c>
      <c r="L7" s="9">
        <f>SUMIFS(Concentrado!M$2:M859,Concentrado!$A$2:$A859,"="&amp;$A7,Concentrado!$B$2:$B859, "=Campeche")</f>
        <v>4.9429999999999996</v>
      </c>
      <c r="M7" s="9">
        <f>SUMIFS(Concentrado!N$2:N859,Concentrado!$A$2:$A859,"="&amp;$A7,Concentrado!$B$2:$B859, "=Campeche")</f>
        <v>39.956000000000003</v>
      </c>
      <c r="N7" s="9">
        <f>SUMIFS(Concentrado!O$2:O859,Concentrado!$A$2:$A859,"="&amp;$A7,Concentrado!$B$2:$B859, "=Campeche")</f>
        <v>81.103999999999999</v>
      </c>
      <c r="O7" s="9">
        <f>SUMIFS(Concentrado!P$2:P859,Concentrado!$A$2:$A859,"="&amp;$A7,Concentrado!$B$2:$B859, "=Campeche")</f>
        <v>16.326000000000001</v>
      </c>
      <c r="P7" s="9">
        <f>SUMIFS(Concentrado!Q$2:Q859,Concentrado!$A$2:$A859,"="&amp;$A7,Concentrado!$B$2:$B859, "=Campeche")</f>
        <v>48.767000000000003</v>
      </c>
      <c r="Q7" s="9">
        <f>SUMIFS(Concentrado!R$2:R859,Concentrado!$A$2:$A859,"="&amp;$A7,Concentrado!$B$2:$B859, "=Campeche")</f>
        <v>34.683</v>
      </c>
      <c r="R7" s="9">
        <f>SUMIFS(Concentrado!S$2:S859,Concentrado!$A$2:$A859,"="&amp;$A7,Concentrado!$B$2:$B859, "=Campeche")</f>
        <v>52.993000000000002</v>
      </c>
      <c r="S7" s="9">
        <f>SUMIFS(Concentrado!T$2:T859,Concentrado!$A$2:$A859,"="&amp;$A7,Concentrado!$B$2:$B859, "=Campeche")</f>
        <v>43.823</v>
      </c>
      <c r="T7" s="9">
        <f>SUMIFS(Concentrado!U$2:U859,Concentrado!$A$2:$A859,"="&amp;$A7,Concentrado!$B$2:$B859, "=Campeche")</f>
        <v>4.5350000000000001</v>
      </c>
      <c r="U7" s="9">
        <f>SUMIFS(Concentrado!V$2:V859,Concentrado!$A$2:$A859,"="&amp;$A7,Concentrado!$B$2:$B859, "=Campeche")</f>
        <v>4.282</v>
      </c>
      <c r="V7" s="9">
        <f>SUMIFS(Concentrado!W$2:W859,Concentrado!$A$2:$A859,"="&amp;$A7,Concentrado!$B$2:$B859, "=Campeche")</f>
        <v>4.4089999999999998</v>
      </c>
      <c r="W7" s="9">
        <f>SUMIFS(Concentrado!X$2:X859,Concentrado!$A$2:$A859,"="&amp;$A7,Concentrado!$B$2:$B859, "=Campeche")</f>
        <v>8.5370000000000008</v>
      </c>
      <c r="X7" s="9">
        <f>SUMIFS(Concentrado!Y$2:Y859,Concentrado!$A$2:$A859,"="&amp;$A7,Concentrado!$B$2:$B859, "=Campeche")</f>
        <v>1.873</v>
      </c>
      <c r="Y7" s="9">
        <f>SUMIFS(Concentrado!Z$2:Z859,Concentrado!$A$2:$A859,"="&amp;$A7,Concentrado!$B$2:$B859, "=Campeche")</f>
        <v>5.2110000000000003</v>
      </c>
      <c r="Z7" s="9">
        <f>SUMIFS(Concentrado!AA$2:AA859,Concentrado!$A$2:$A859,"="&amp;$A7,Concentrado!$B$2:$B859, "=Campeche")</f>
        <v>57.36</v>
      </c>
      <c r="AA7" s="9">
        <f>SUMIFS(Concentrado!AB$2:AB859,Concentrado!$A$2:$A859,"="&amp;$A7,Concentrado!$B$2:$B859, "=Campeche")</f>
        <v>30.242999999999999</v>
      </c>
      <c r="AB7" s="9">
        <f>SUMIFS(Concentrado!AC$2:AC859,Concentrado!$A$2:$A859,"="&amp;$A7,Concentrado!$B$2:$B859, "=Campeche")</f>
        <v>43.823</v>
      </c>
      <c r="AC7" s="9">
        <f>SUMIFS(Concentrado!AD$2:AD859,Concentrado!$A$2:$A859,"="&amp;$A7,Concentrado!$B$2:$B859, "=Campeche")</f>
        <v>290.8</v>
      </c>
      <c r="AD7" s="9">
        <f>SUMIFS(Concentrado!AE$2:AE859,Concentrado!$A$2:$A859,"="&amp;$A7,Concentrado!$B$2:$B859, "=Campeche")</f>
        <v>236.059</v>
      </c>
      <c r="AE7" s="9">
        <f>SUMIFS(Concentrado!AF$2:AF859,Concentrado!$A$2:$A859,"="&amp;$A7,Concentrado!$B$2:$B859, "=Campeche")</f>
        <v>263.47300000000001</v>
      </c>
      <c r="AF7" s="9">
        <f>SUMIFS(Concentrado!AG$2:AG859,Concentrado!$A$2:$A859,"="&amp;$A7,Concentrado!$B$2:$B859, "=Campeche")</f>
        <v>7.2030000000000003</v>
      </c>
      <c r="AG7" s="9">
        <f>SUMIFS(Concentrado!AH$2:AH859,Concentrado!$A$2:$A859,"="&amp;$A7,Concentrado!$B$2:$B859, "=Campeche")</f>
        <v>16.258069760667698</v>
      </c>
      <c r="AH7" s="9">
        <f>SUMIFS(Concentrado!AI$2:AI859,Concentrado!$A$2:$A859,"="&amp;$A7,Concentrado!$B$2:$B859, "=Campeche")</f>
        <v>1.99756297317273</v>
      </c>
      <c r="AI7" s="9">
        <f>SUMIFS(Concentrado!AJ$2:AJ859,Concentrado!$A$2:$A859,"="&amp;$A7,Concentrado!$B$2:$B859, "=Campeche")</f>
        <v>9.0664266861874694</v>
      </c>
      <c r="AJ7" s="9">
        <f>SUMIFS(Concentrado!AK$2:AK859,Concentrado!$A$2:$A859,"="&amp;$A7,Concentrado!$B$2:$B859, "=Campeche")</f>
        <v>11.205</v>
      </c>
      <c r="AK7" s="9">
        <f>SUMIFS(Concentrado!AL$2:AL859,Concentrado!$A$2:$A859,"="&amp;$A7,Concentrado!$B$2:$B859, "=Campeche")</f>
        <v>1.071</v>
      </c>
      <c r="AL7" s="9">
        <f>SUMIFS(Concentrado!AM$2:AM859,Concentrado!$A$2:$A859,"="&amp;$A7,Concentrado!$B$2:$B859, "=Campeche")</f>
        <v>6.1459999999999999</v>
      </c>
      <c r="AM7" s="9">
        <f>SUMIFS(Concentrado!AN$2:AN859,Concentrado!$A$2:$A859,"="&amp;$A7,Concentrado!$B$2:$B859, "=Campeche")</f>
        <v>60.293999999999997</v>
      </c>
      <c r="AN7" s="9">
        <f>SUMIFS(Concentrado!AO$2:AO859,Concentrado!$A$2:$A859,"="&amp;$A7,Concentrado!$B$2:$B859, "=Campeche")</f>
        <v>46.57</v>
      </c>
      <c r="AO7" s="9">
        <f>SUMIFS(Concentrado!AP$2:AP859,Concentrado!$A$2:$A859,"="&amp;$A7,Concentrado!$B$2:$B859, "=Campeche")</f>
        <v>53.576000000000001</v>
      </c>
      <c r="AP7" s="9">
        <f>SUMIFS(Concentrado!AQ$2:AQ859,Concentrado!$A$2:$A859,"="&amp;$A7,Concentrado!$B$2:$B859, "=Campeche")</f>
        <v>3.7349999999999999</v>
      </c>
      <c r="AQ7" s="9">
        <f>SUMIFS(Concentrado!AR$2:AR859,Concentrado!$A$2:$A859,"="&amp;$A7,Concentrado!$B$2:$B859, "=Campeche")</f>
        <v>1.6060000000000001</v>
      </c>
      <c r="AR7" s="9">
        <f>SUMIFS(Concentrado!AS$2:AS859,Concentrado!$A$2:$A859,"="&amp;$A7,Concentrado!$B$2:$B859, "=Campeche")</f>
        <v>2.6720000000000002</v>
      </c>
      <c r="AS7" s="9">
        <f>SUMIFS(Concentrado!AT$2:AT859,Concentrado!$A$2:$A859,"="&amp;$A7,Concentrado!$B$2:$B859, "=Campeche")</f>
        <v>8.8040000000000003</v>
      </c>
      <c r="AT7" s="9">
        <f>SUMIFS(Concentrado!AU$2:AU859,Concentrado!$A$2:$A859,"="&amp;$A7,Concentrado!$B$2:$B859, "=Campeche")</f>
        <v>2.4089999999999998</v>
      </c>
      <c r="AU7" s="9">
        <f>SUMIFS(Concentrado!AV$2:AV859,Concentrado!$A$2:$A859,"="&amp;$A7,Concentrado!$B$2:$B859, "=Campeche")</f>
        <v>5.6109999999999998</v>
      </c>
      <c r="AV7" s="9">
        <f>SUMIFS(Concentrado!AW$2:AW859,Concentrado!$A$2:$A859,"="&amp;$A7,Concentrado!$B$2:$B859, "=Campeche")</f>
        <v>445.27100000000002</v>
      </c>
      <c r="AW7" s="9">
        <f>SUMIFS(Concentrado!AX$2:AX859,Concentrado!$A$2:$A859,"="&amp;$A7,Concentrado!$B$2:$B859, "=Campeche")</f>
        <v>309.66000000000003</v>
      </c>
      <c r="AX7" s="9">
        <f>SUMIFS(Concentrado!AY$2:AY859,Concentrado!$A$2:$A859,"="&amp;$A7,Concentrado!$B$2:$B859, "=Campeche")</f>
        <v>377.70699999999999</v>
      </c>
      <c r="AY7" s="9">
        <f>SUMIFS(Concentrado!AZ$2:AZ859,Concentrado!$A$2:$A859,"="&amp;$A7,Concentrado!$B$2:$B859, "=Campeche")</f>
        <v>4.4530000000000003</v>
      </c>
      <c r="AZ7" s="9">
        <f>SUMIFS(Concentrado!BA$2:BA859,Concentrado!$A$2:$A859,"="&amp;$A7,Concentrado!$B$2:$B859, "=Campeche")</f>
        <v>3.097</v>
      </c>
      <c r="BA7" s="9">
        <f>SUMIFS(Concentrado!BB$2:BB859,Concentrado!$A$2:$A859,"="&amp;$A7,Concentrado!$B$2:$B859, "=Campeche")</f>
        <v>3.7770000000000001</v>
      </c>
      <c r="BB7" s="9">
        <f>SUMIFS(Concentrado!BC$2:BC859,Concentrado!$A$2:$A859,"="&amp;$A7,Concentrado!$B$2:$B859, "=Campeche")</f>
        <v>25.202999999999999</v>
      </c>
      <c r="BC7" s="9">
        <f>SUMIFS(Concentrado!BD$2:BD859,Concentrado!$A$2:$A859,"="&amp;$A7,Concentrado!$B$2:$B859, "=Campeche")</f>
        <v>13.202</v>
      </c>
      <c r="BD7" s="9">
        <f>SUMIFS(Concentrado!BE$2:BE859,Concentrado!$A$2:$A859,"="&amp;$A7,Concentrado!$B$2:$B859, "=Campeche")</f>
        <v>19.001999999999999</v>
      </c>
      <c r="BE7" s="9">
        <f>SUMIFS(Concentrado!BF$2:BF859,Concentrado!$A$2:$A859,"="&amp;$A7,Concentrado!$B$2:$B859, "=Campeche")</f>
        <v>21.608000000000001</v>
      </c>
      <c r="BF7" s="9">
        <f>SUMIFS(Concentrado!BG$2:BG859,Concentrado!$A$2:$A859,"="&amp;$A7,Concentrado!$B$2:$B859, "=Campeche")</f>
        <v>54.322000000000003</v>
      </c>
      <c r="BG7" s="9">
        <f>SUMIFS(Concentrado!BH$2:BH859,Concentrado!$A$2:$A859,"="&amp;$A7,Concentrado!$B$2:$B859, "=Campeche")</f>
        <v>8.9932399806856598</v>
      </c>
    </row>
    <row r="8" spans="1:59" x14ac:dyDescent="0.25">
      <c r="A8" s="4">
        <v>2004</v>
      </c>
      <c r="B8" s="9">
        <f>SUMIFS(Concentrado!C$2:C859,Concentrado!$A$2:$A859,"="&amp;$A8,Concentrado!$B$2:$B859, "=Campeche")</f>
        <v>17.548999999999999</v>
      </c>
      <c r="C8" s="9">
        <f>SUMIFS(Concentrado!D$2:D859,Concentrado!$A$2:$A859,"="&amp;$A8,Concentrado!$B$2:$B859, "=Campeche")</f>
        <v>3.9279999999999999</v>
      </c>
      <c r="D8" s="9">
        <f>SUMIFS(Concentrado!E$2:E859,Concentrado!$A$2:$A859,"="&amp;$A8,Concentrado!$B$2:$B859, "=Campeche")</f>
        <v>10.737</v>
      </c>
      <c r="E8" s="9">
        <f>SUMIFS(Concentrado!F$2:F859,Concentrado!$A$2:$A859,"="&amp;$A8,Concentrado!$B$2:$B859, "=Campeche")</f>
        <v>17.273</v>
      </c>
      <c r="F8" s="9">
        <f>SUMIFS(Concentrado!G$2:G859,Concentrado!$A$2:$A859,"="&amp;$A8,Concentrado!$B$2:$B859, "=Campeche")</f>
        <v>11.144</v>
      </c>
      <c r="G8" s="9">
        <f>SUMIFS(Concentrado!H$2:H859,Concentrado!$A$2:$A859,"="&amp;$A8,Concentrado!$B$2:$B859, "=Campeche")</f>
        <v>2.6190000000000002</v>
      </c>
      <c r="H8" s="9">
        <f>SUMIFS(Concentrado!I$2:I859,Concentrado!$A$2:$A859,"="&amp;$A8,Concentrado!$B$2:$B859, "=Campeche")</f>
        <v>3.6659999999999999</v>
      </c>
      <c r="I8" s="9">
        <f>SUMIFS(Concentrado!J$2:J859,Concentrado!$A$2:$A859,"="&amp;$A8,Concentrado!$B$2:$B859, "=Campeche")</f>
        <v>3.1429999999999998</v>
      </c>
      <c r="J8" s="9">
        <f>SUMIFS(Concentrado!K$2:K859,Concentrado!$A$2:$A859,"="&amp;$A8,Concentrado!$B$2:$B859, "=Campeche")</f>
        <v>7.3339999999999996</v>
      </c>
      <c r="K8" s="9">
        <f>SUMIFS(Concentrado!L$2:L859,Concentrado!$A$2:$A859,"="&amp;$A8,Concentrado!$B$2:$B859, "=Campeche")</f>
        <v>3.1419999999999999</v>
      </c>
      <c r="L8" s="9">
        <f>SUMIFS(Concentrado!M$2:M859,Concentrado!$A$2:$A859,"="&amp;$A8,Concentrado!$B$2:$B859, "=Campeche")</f>
        <v>5.2380000000000004</v>
      </c>
      <c r="M8" s="9">
        <f>SUMIFS(Concentrado!N$2:N859,Concentrado!$A$2:$A859,"="&amp;$A8,Concentrado!$B$2:$B859, "=Campeche")</f>
        <v>42.698</v>
      </c>
      <c r="N8" s="9">
        <f>SUMIFS(Concentrado!O$2:O859,Concentrado!$A$2:$A859,"="&amp;$A8,Concentrado!$B$2:$B859, "=Campeche")</f>
        <v>69.149000000000001</v>
      </c>
      <c r="O8" s="9">
        <f>SUMIFS(Concentrado!P$2:P859,Concentrado!$A$2:$A859,"="&amp;$A8,Concentrado!$B$2:$B859, "=Campeche")</f>
        <v>16.495999999999999</v>
      </c>
      <c r="P8" s="9">
        <f>SUMIFS(Concentrado!Q$2:Q859,Concentrado!$A$2:$A859,"="&amp;$A8,Concentrado!$B$2:$B859, "=Campeche")</f>
        <v>42.817</v>
      </c>
      <c r="Q8" s="9">
        <f>SUMIFS(Concentrado!R$2:R859,Concentrado!$A$2:$A859,"="&amp;$A8,Concentrado!$B$2:$B859, "=Campeche")</f>
        <v>34.835999999999999</v>
      </c>
      <c r="R8" s="9">
        <f>SUMIFS(Concentrado!S$2:S859,Concentrado!$A$2:$A859,"="&amp;$A8,Concentrado!$B$2:$B859, "=Campeche")</f>
        <v>47.654000000000003</v>
      </c>
      <c r="S8" s="9">
        <f>SUMIFS(Concentrado!T$2:T859,Concentrado!$A$2:$A859,"="&amp;$A8,Concentrado!$B$2:$B859, "=Campeche")</f>
        <v>41.246000000000002</v>
      </c>
      <c r="T8" s="9">
        <f>SUMIFS(Concentrado!U$2:U859,Concentrado!$A$2:$A859,"="&amp;$A8,Concentrado!$B$2:$B859, "=Campeche")</f>
        <v>5.5</v>
      </c>
      <c r="U8" s="9">
        <f>SUMIFS(Concentrado!V$2:V859,Concentrado!$A$2:$A859,"="&amp;$A8,Concentrado!$B$2:$B859, "=Campeche")</f>
        <v>7.07</v>
      </c>
      <c r="V8" s="9">
        <f>SUMIFS(Concentrado!W$2:W859,Concentrado!$A$2:$A859,"="&amp;$A8,Concentrado!$B$2:$B859, "=Campeche")</f>
        <v>6.2850000000000001</v>
      </c>
      <c r="W8" s="9">
        <f>SUMIFS(Concentrado!X$2:X859,Concentrado!$A$2:$A859,"="&amp;$A8,Concentrado!$B$2:$B859, "=Campeche")</f>
        <v>7.5960000000000001</v>
      </c>
      <c r="X8" s="9">
        <f>SUMIFS(Concentrado!Y$2:Y859,Concentrado!$A$2:$A859,"="&amp;$A8,Concentrado!$B$2:$B859, "=Campeche")</f>
        <v>1.0469999999999999</v>
      </c>
      <c r="Y8" s="9">
        <f>SUMIFS(Concentrado!Z$2:Z859,Concentrado!$A$2:$A859,"="&amp;$A8,Concentrado!$B$2:$B859, "=Campeche")</f>
        <v>4.3209999999999997</v>
      </c>
      <c r="Z8" s="9">
        <f>SUMIFS(Concentrado!AA$2:AA859,Concentrado!$A$2:$A859,"="&amp;$A8,Concentrado!$B$2:$B859, "=Campeche")</f>
        <v>45.313000000000002</v>
      </c>
      <c r="AA8" s="9">
        <f>SUMIFS(Concentrado!AB$2:AB859,Concentrado!$A$2:$A859,"="&amp;$A8,Concentrado!$B$2:$B859, "=Campeche")</f>
        <v>34.039000000000001</v>
      </c>
      <c r="AB8" s="9">
        <f>SUMIFS(Concentrado!AC$2:AC859,Concentrado!$A$2:$A859,"="&amp;$A8,Concentrado!$B$2:$B859, "=Campeche")</f>
        <v>39.674999999999997</v>
      </c>
      <c r="AC8" s="9">
        <f>SUMIFS(Concentrado!AD$2:AD859,Concentrado!$A$2:$A859,"="&amp;$A8,Concentrado!$B$2:$B859, "=Campeche")</f>
        <v>304.096</v>
      </c>
      <c r="AD8" s="9">
        <f>SUMIFS(Concentrado!AE$2:AE859,Concentrado!$A$2:$A859,"="&amp;$A8,Concentrado!$B$2:$B859, "=Campeche")</f>
        <v>253.71799999999999</v>
      </c>
      <c r="AE8" s="9">
        <f>SUMIFS(Concentrado!AF$2:AF859,Concentrado!$A$2:$A859,"="&amp;$A8,Concentrado!$B$2:$B859, "=Campeche")</f>
        <v>278.90300000000002</v>
      </c>
      <c r="AF8" s="9">
        <f>SUMIFS(Concentrado!AG$2:AG859,Concentrado!$A$2:$A859,"="&amp;$A8,Concentrado!$B$2:$B859, "=Campeche")</f>
        <v>7.8579999999999997</v>
      </c>
      <c r="AG8" s="9">
        <f>SUMIFS(Concentrado!AH$2:AH859,Concentrado!$A$2:$A859,"="&amp;$A8,Concentrado!$B$2:$B859, "=Campeche")</f>
        <v>18.680490229436401</v>
      </c>
      <c r="AH8" s="9">
        <f>SUMIFS(Concentrado!AI$2:AI859,Concentrado!$A$2:$A859,"="&amp;$A8,Concentrado!$B$2:$B859, "=Campeche")</f>
        <v>5.2321778940483998</v>
      </c>
      <c r="AI8" s="9">
        <f>SUMIFS(Concentrado!AJ$2:AJ859,Concentrado!$A$2:$A859,"="&amp;$A8,Concentrado!$B$2:$B859, "=Campeche")</f>
        <v>11.889467583036399</v>
      </c>
      <c r="AJ8" s="9">
        <f>SUMIFS(Concentrado!AK$2:AK859,Concentrado!$A$2:$A859,"="&amp;$A8,Concentrado!$B$2:$B859, "=Campeche")</f>
        <v>14.93</v>
      </c>
      <c r="AK8" s="9">
        <f>SUMIFS(Concentrado!AL$2:AL859,Concentrado!$A$2:$A859,"="&amp;$A8,Concentrado!$B$2:$B859, "=Campeche")</f>
        <v>2.6179999999999999</v>
      </c>
      <c r="AL8" s="9">
        <f>SUMIFS(Concentrado!AM$2:AM859,Concentrado!$A$2:$A859,"="&amp;$A8,Concentrado!$B$2:$B859, "=Campeche")</f>
        <v>8.7729999999999997</v>
      </c>
      <c r="AM8" s="9">
        <f>SUMIFS(Concentrado!AN$2:AN859,Concentrado!$A$2:$A859,"="&amp;$A8,Concentrado!$B$2:$B859, "=Campeche")</f>
        <v>62.076000000000001</v>
      </c>
      <c r="AN8" s="9">
        <f>SUMIFS(Concentrado!AO$2:AO859,Concentrado!$A$2:$A859,"="&amp;$A8,Concentrado!$B$2:$B859, "=Campeche")</f>
        <v>43.725999999999999</v>
      </c>
      <c r="AO8" s="9">
        <f>SUMIFS(Concentrado!AP$2:AP859,Concentrado!$A$2:$A859,"="&amp;$A8,Concentrado!$B$2:$B859, "=Campeche")</f>
        <v>52.9</v>
      </c>
      <c r="AP8" s="9">
        <f>SUMIFS(Concentrado!AQ$2:AQ859,Concentrado!$A$2:$A859,"="&amp;$A8,Concentrado!$B$2:$B859, "=Campeche")</f>
        <v>3.9289999999999998</v>
      </c>
      <c r="AQ8" s="9">
        <f>SUMIFS(Concentrado!AR$2:AR859,Concentrado!$A$2:$A859,"="&amp;$A8,Concentrado!$B$2:$B859, "=Campeche")</f>
        <v>1.571</v>
      </c>
      <c r="AR8" s="9">
        <f>SUMIFS(Concentrado!AS$2:AS859,Concentrado!$A$2:$A859,"="&amp;$A8,Concentrado!$B$2:$B859, "=Campeche")</f>
        <v>2.75</v>
      </c>
      <c r="AS8" s="9">
        <f>SUMIFS(Concentrado!AT$2:AT859,Concentrado!$A$2:$A859,"="&amp;$A8,Concentrado!$B$2:$B859, "=Campeche")</f>
        <v>7.3339999999999996</v>
      </c>
      <c r="AT8" s="9">
        <f>SUMIFS(Concentrado!AU$2:AU859,Concentrado!$A$2:$A859,"="&amp;$A8,Concentrado!$B$2:$B859, "=Campeche")</f>
        <v>2.3570000000000002</v>
      </c>
      <c r="AU8" s="9">
        <f>SUMIFS(Concentrado!AV$2:AV859,Concentrado!$A$2:$A859,"="&amp;$A8,Concentrado!$B$2:$B859, "=Campeche")</f>
        <v>4.8449999999999998</v>
      </c>
      <c r="AV8" s="9">
        <f>SUMIFS(Concentrado!AW$2:AW859,Concentrado!$A$2:$A859,"="&amp;$A8,Concentrado!$B$2:$B859, "=Campeche")</f>
        <v>447.89400000000001</v>
      </c>
      <c r="AW8" s="9">
        <f>SUMIFS(Concentrado!AX$2:AX859,Concentrado!$A$2:$A859,"="&amp;$A8,Concentrado!$B$2:$B859, "=Campeche")</f>
        <v>323.62799999999999</v>
      </c>
      <c r="AX8" s="9">
        <f>SUMIFS(Concentrado!AY$2:AY859,Concentrado!$A$2:$A859,"="&amp;$A8,Concentrado!$B$2:$B859, "=Campeche")</f>
        <v>385.75</v>
      </c>
      <c r="AY8" s="9">
        <f>SUMIFS(Concentrado!AZ$2:AZ859,Concentrado!$A$2:$A859,"="&amp;$A8,Concentrado!$B$2:$B859, "=Campeche")</f>
        <v>4.4790000000000001</v>
      </c>
      <c r="AZ8" s="9">
        <f>SUMIFS(Concentrado!BA$2:BA859,Concentrado!$A$2:$A859,"="&amp;$A8,Concentrado!$B$2:$B859, "=Campeche")</f>
        <v>3.2360000000000002</v>
      </c>
      <c r="BA8" s="9">
        <f>SUMIFS(Concentrado!BB$2:BB859,Concentrado!$A$2:$A859,"="&amp;$A8,Concentrado!$B$2:$B859, "=Campeche")</f>
        <v>3.8580000000000001</v>
      </c>
      <c r="BB8" s="9">
        <f>SUMIFS(Concentrado!BC$2:BC859,Concentrado!$A$2:$A859,"="&amp;$A8,Concentrado!$B$2:$B859, "=Campeche")</f>
        <v>15.553000000000001</v>
      </c>
      <c r="BC8" s="9">
        <f>SUMIFS(Concentrado!BD$2:BD859,Concentrado!$A$2:$A859,"="&amp;$A8,Concentrado!$B$2:$B859, "=Campeche")</f>
        <v>13.16</v>
      </c>
      <c r="BD8" s="9">
        <f>SUMIFS(Concentrado!BE$2:BE859,Concentrado!$A$2:$A859,"="&amp;$A8,Concentrado!$B$2:$B859, "=Campeche")</f>
        <v>18.300999999999998</v>
      </c>
      <c r="BE8" s="9">
        <f>SUMIFS(Concentrado!BF$2:BF859,Concentrado!$A$2:$A859,"="&amp;$A8,Concentrado!$B$2:$B859, "=Campeche")</f>
        <v>20.934000000000001</v>
      </c>
      <c r="BF8" s="9">
        <f>SUMIFS(Concentrado!BG$2:BG859,Concentrado!$A$2:$A859,"="&amp;$A8,Concentrado!$B$2:$B859, "=Campeche")</f>
        <v>41.749000000000002</v>
      </c>
      <c r="BG8" s="9">
        <f>SUMIFS(Concentrado!BH$2:BH859,Concentrado!$A$2:$A859,"="&amp;$A8,Concentrado!$B$2:$B859, "=Campeche")</f>
        <v>8.6479394047832052</v>
      </c>
    </row>
    <row r="9" spans="1:59" x14ac:dyDescent="0.25">
      <c r="A9" s="4">
        <v>2005</v>
      </c>
      <c r="B9" s="9">
        <f>SUMIFS(Concentrado!C$2:C859,Concentrado!$A$2:$A859,"="&amp;$A9,Concentrado!$B$2:$B859, "=Campeche")</f>
        <v>15.702999999999999</v>
      </c>
      <c r="C9" s="9">
        <f>SUMIFS(Concentrado!D$2:D859,Concentrado!$A$2:$A859,"="&amp;$A9,Concentrado!$B$2:$B859, "=Campeche")</f>
        <v>4.8689999999999998</v>
      </c>
      <c r="D9" s="9">
        <f>SUMIFS(Concentrado!E$2:E859,Concentrado!$A$2:$A859,"="&amp;$A9,Concentrado!$B$2:$B859, "=Campeche")</f>
        <v>10.273999999999999</v>
      </c>
      <c r="E9" s="9">
        <f>SUMIFS(Concentrado!F$2:F859,Concentrado!$A$2:$A859,"="&amp;$A9,Concentrado!$B$2:$B859, "=Campeche")</f>
        <v>18.818999999999999</v>
      </c>
      <c r="F9" s="9">
        <f>SUMIFS(Concentrado!G$2:G859,Concentrado!$A$2:$A859,"="&amp;$A9,Concentrado!$B$2:$B859, "=Campeche")</f>
        <v>11.829000000000001</v>
      </c>
      <c r="G9" s="9">
        <f>SUMIFS(Concentrado!H$2:H859,Concentrado!$A$2:$A859,"="&amp;$A9,Concentrado!$B$2:$B859, "=Campeche")</f>
        <v>1.2869999999999999</v>
      </c>
      <c r="H9" s="9">
        <f>SUMIFS(Concentrado!I$2:I859,Concentrado!$A$2:$A859,"="&amp;$A9,Concentrado!$B$2:$B859, "=Campeche")</f>
        <v>1.2809999999999999</v>
      </c>
      <c r="I9" s="9">
        <f>SUMIFS(Concentrado!J$2:J859,Concentrado!$A$2:$A859,"="&amp;$A9,Concentrado!$B$2:$B859, "=Campeche")</f>
        <v>1.284</v>
      </c>
      <c r="J9" s="9">
        <f>SUMIFS(Concentrado!K$2:K859,Concentrado!$A$2:$A859,"="&amp;$A9,Concentrado!$B$2:$B859, "=Campeche")</f>
        <v>9.5250000000000004</v>
      </c>
      <c r="K9" s="9">
        <f>SUMIFS(Concentrado!L$2:L859,Concentrado!$A$2:$A859,"="&amp;$A9,Concentrado!$B$2:$B859, "=Campeche")</f>
        <v>2.5630000000000002</v>
      </c>
      <c r="L9" s="9">
        <f>SUMIFS(Concentrado!M$2:M859,Concentrado!$A$2:$A859,"="&amp;$A9,Concentrado!$B$2:$B859, "=Campeche")</f>
        <v>6.0359999999999996</v>
      </c>
      <c r="M9" s="9">
        <f>SUMIFS(Concentrado!N$2:N859,Concentrado!$A$2:$A859,"="&amp;$A9,Concentrado!$B$2:$B859, "=Campeche")</f>
        <v>35.551000000000002</v>
      </c>
      <c r="N9" s="9">
        <f>SUMIFS(Concentrado!O$2:O859,Concentrado!$A$2:$A859,"="&amp;$A9,Concentrado!$B$2:$B859, "=Campeche")</f>
        <v>75.942999999999998</v>
      </c>
      <c r="O9" s="9">
        <f>SUMIFS(Concentrado!P$2:P859,Concentrado!$A$2:$A859,"="&amp;$A9,Concentrado!$B$2:$B859, "=Campeche")</f>
        <v>17.937999999999999</v>
      </c>
      <c r="P9" s="9">
        <f>SUMIFS(Concentrado!Q$2:Q859,Concentrado!$A$2:$A859,"="&amp;$A9,Concentrado!$B$2:$B859, "=Campeche")</f>
        <v>46.874000000000002</v>
      </c>
      <c r="Q9" s="9">
        <f>SUMIFS(Concentrado!R$2:R859,Concentrado!$A$2:$A859,"="&amp;$A9,Concentrado!$B$2:$B859, "=Campeche")</f>
        <v>35.268000000000001</v>
      </c>
      <c r="R9" s="9">
        <f>SUMIFS(Concentrado!S$2:S859,Concentrado!$A$2:$A859,"="&amp;$A9,Concentrado!$B$2:$B859, "=Campeche")</f>
        <v>50.226999999999997</v>
      </c>
      <c r="S9" s="9">
        <f>SUMIFS(Concentrado!T$2:T859,Concentrado!$A$2:$A859,"="&amp;$A9,Concentrado!$B$2:$B859, "=Campeche")</f>
        <v>42.765000000000001</v>
      </c>
      <c r="T9" s="9">
        <f>SUMIFS(Concentrado!U$2:U859,Concentrado!$A$2:$A859,"="&amp;$A9,Concentrado!$B$2:$B859, "=Campeche")</f>
        <v>6.1779999999999999</v>
      </c>
      <c r="U9" s="9">
        <f>SUMIFS(Concentrado!V$2:V859,Concentrado!$A$2:$A859,"="&amp;$A9,Concentrado!$B$2:$B859, "=Campeche")</f>
        <v>8.1999999999999993</v>
      </c>
      <c r="V9" s="9">
        <f>SUMIFS(Concentrado!W$2:W859,Concentrado!$A$2:$A859,"="&amp;$A9,Concentrado!$B$2:$B859, "=Campeche")</f>
        <v>7.1920000000000002</v>
      </c>
      <c r="W9" s="9">
        <f>SUMIFS(Concentrado!X$2:X859,Concentrado!$A$2:$A859,"="&amp;$A9,Concentrado!$B$2:$B859, "=Campeche")</f>
        <v>11.585000000000001</v>
      </c>
      <c r="X9" s="9">
        <f>SUMIFS(Concentrado!Y$2:Y859,Concentrado!$A$2:$A859,"="&amp;$A9,Concentrado!$B$2:$B859, "=Campeche")</f>
        <v>1.0249999999999999</v>
      </c>
      <c r="Y9" s="9">
        <f>SUMIFS(Concentrado!Z$2:Z859,Concentrado!$A$2:$A859,"="&amp;$A9,Concentrado!$B$2:$B859, "=Campeche")</f>
        <v>6.2930000000000001</v>
      </c>
      <c r="Z9" s="9">
        <f>SUMIFS(Concentrado!AA$2:AA859,Concentrado!$A$2:$A859,"="&amp;$A9,Concentrado!$B$2:$B859, "=Campeche")</f>
        <v>61.527000000000001</v>
      </c>
      <c r="AA9" s="9">
        <f>SUMIFS(Concentrado!AB$2:AB859,Concentrado!$A$2:$A859,"="&amp;$A9,Concentrado!$B$2:$B859, "=Campeche")</f>
        <v>33.057000000000002</v>
      </c>
      <c r="AB9" s="9">
        <f>SUMIFS(Concentrado!AC$2:AC859,Concentrado!$A$2:$A859,"="&amp;$A9,Concentrado!$B$2:$B859, "=Campeche")</f>
        <v>47.259</v>
      </c>
      <c r="AC9" s="9">
        <f>SUMIFS(Concentrado!AD$2:AD859,Concentrado!$A$2:$A859,"="&amp;$A9,Concentrado!$B$2:$B859, "=Campeche")</f>
        <v>313.29700000000003</v>
      </c>
      <c r="AD9" s="9">
        <f>SUMIFS(Concentrado!AE$2:AE859,Concentrado!$A$2:$A859,"="&amp;$A9,Concentrado!$B$2:$B859, "=Campeche")</f>
        <v>244.471</v>
      </c>
      <c r="AE9" s="9">
        <f>SUMIFS(Concentrado!AF$2:AF859,Concentrado!$A$2:$A859,"="&amp;$A9,Concentrado!$B$2:$B859, "=Campeche")</f>
        <v>278.80500000000001</v>
      </c>
      <c r="AF9" s="9">
        <f>SUMIFS(Concentrado!AG$2:AG859,Concentrado!$A$2:$A859,"="&amp;$A9,Concentrado!$B$2:$B859, "=Campeche")</f>
        <v>6.9509999999999996</v>
      </c>
      <c r="AG9" s="9">
        <f>SUMIFS(Concentrado!AH$2:AH859,Concentrado!$A$2:$A859,"="&amp;$A9,Concentrado!$B$2:$B859, "=Campeche")</f>
        <v>12.520510573241699</v>
      </c>
      <c r="AH9" s="9">
        <f>SUMIFS(Concentrado!AI$2:AI859,Concentrado!$A$2:$A859,"="&amp;$A9,Concentrado!$B$2:$B859, "=Campeche")</f>
        <v>3.2206326610799398</v>
      </c>
      <c r="AI9" s="9">
        <f>SUMIFS(Concentrado!AJ$2:AJ859,Concentrado!$A$2:$A859,"="&amp;$A9,Concentrado!$B$2:$B859, "=Campeche")</f>
        <v>7.8175895765472303</v>
      </c>
      <c r="AJ9" s="9">
        <f>SUMIFS(Concentrado!AK$2:AK859,Concentrado!$A$2:$A859,"="&amp;$A9,Concentrado!$B$2:$B859, "=Campeche")</f>
        <v>13.129</v>
      </c>
      <c r="AK9" s="9">
        <f>SUMIFS(Concentrado!AL$2:AL859,Concentrado!$A$2:$A859,"="&amp;$A9,Concentrado!$B$2:$B859, "=Campeche")</f>
        <v>2.5630000000000002</v>
      </c>
      <c r="AL9" s="9">
        <f>SUMIFS(Concentrado!AM$2:AM859,Concentrado!$A$2:$A859,"="&amp;$A9,Concentrado!$B$2:$B859, "=Campeche")</f>
        <v>7.8339999999999996</v>
      </c>
      <c r="AM9" s="9">
        <f>SUMIFS(Concentrado!AN$2:AN859,Concentrado!$A$2:$A859,"="&amp;$A9,Concentrado!$B$2:$B859, "=Campeche")</f>
        <v>53.545999999999999</v>
      </c>
      <c r="AN9" s="9">
        <f>SUMIFS(Concentrado!AO$2:AO859,Concentrado!$A$2:$A859,"="&amp;$A9,Concentrado!$B$2:$B859, "=Campeche")</f>
        <v>45.100999999999999</v>
      </c>
      <c r="AO9" s="9">
        <f>SUMIFS(Concentrado!AP$2:AP859,Concentrado!$A$2:$A859,"="&amp;$A9,Concentrado!$B$2:$B859, "=Campeche")</f>
        <v>49.314</v>
      </c>
      <c r="AP9" s="9">
        <f>SUMIFS(Concentrado!AQ$2:AQ859,Concentrado!$A$2:$A859,"="&amp;$A9,Concentrado!$B$2:$B859, "=Campeche")</f>
        <v>2.8319999999999999</v>
      </c>
      <c r="AQ9" s="9">
        <f>SUMIFS(Concentrado!AR$2:AR859,Concentrado!$A$2:$A859,"="&amp;$A9,Concentrado!$B$2:$B859, "=Campeche")</f>
        <v>2.306</v>
      </c>
      <c r="AR9" s="9">
        <f>SUMIFS(Concentrado!AS$2:AS859,Concentrado!$A$2:$A859,"="&amp;$A9,Concentrado!$B$2:$B859, "=Campeche")</f>
        <v>2.5680000000000001</v>
      </c>
      <c r="AS9" s="9">
        <f>SUMIFS(Concentrado!AT$2:AT859,Concentrado!$A$2:$A859,"="&amp;$A9,Concentrado!$B$2:$B859, "=Campeche")</f>
        <v>6.6929999999999996</v>
      </c>
      <c r="AT9" s="9">
        <f>SUMIFS(Concentrado!AU$2:AU859,Concentrado!$A$2:$A859,"="&amp;$A9,Concentrado!$B$2:$B859, "=Campeche")</f>
        <v>2.306</v>
      </c>
      <c r="AU9" s="9">
        <f>SUMIFS(Concentrado!AV$2:AV859,Concentrado!$A$2:$A859,"="&amp;$A9,Concentrado!$B$2:$B859, "=Campeche")</f>
        <v>4.4950000000000001</v>
      </c>
      <c r="AV9" s="9">
        <f>SUMIFS(Concentrado!AW$2:AW859,Concentrado!$A$2:$A859,"="&amp;$A9,Concentrado!$B$2:$B859, "=Campeche")</f>
        <v>456.43099999999998</v>
      </c>
      <c r="AW9" s="9">
        <f>SUMIFS(Concentrado!AX$2:AX859,Concentrado!$A$2:$A859,"="&amp;$A9,Concentrado!$B$2:$B859, "=Campeche")</f>
        <v>319.298</v>
      </c>
      <c r="AX9" s="9">
        <f>SUMIFS(Concentrado!AY$2:AY859,Concentrado!$A$2:$A859,"="&amp;$A9,Concentrado!$B$2:$B859, "=Campeche")</f>
        <v>387.70699999999999</v>
      </c>
      <c r="AY9" s="9">
        <f>SUMIFS(Concentrado!AZ$2:AZ859,Concentrado!$A$2:$A859,"="&amp;$A9,Concentrado!$B$2:$B859, "=Campeche")</f>
        <v>4.5640000000000001</v>
      </c>
      <c r="AZ9" s="9">
        <f>SUMIFS(Concentrado!BA$2:BA859,Concentrado!$A$2:$A859,"="&amp;$A9,Concentrado!$B$2:$B859, "=Campeche")</f>
        <v>3.1930000000000001</v>
      </c>
      <c r="BA9" s="9">
        <f>SUMIFS(Concentrado!BB$2:BB859,Concentrado!$A$2:$A859,"="&amp;$A9,Concentrado!$B$2:$B859, "=Campeche")</f>
        <v>3.8769999999999998</v>
      </c>
      <c r="BB9" s="9">
        <f>SUMIFS(Concentrado!BC$2:BC859,Concentrado!$A$2:$A859,"="&amp;$A9,Concentrado!$B$2:$B859, "=Campeche")</f>
        <v>14.326000000000001</v>
      </c>
      <c r="BC9" s="9">
        <f>SUMIFS(Concentrado!BD$2:BD859,Concentrado!$A$2:$A859,"="&amp;$A9,Concentrado!$B$2:$B859, "=Campeche")</f>
        <v>11.938000000000001</v>
      </c>
      <c r="BD9" s="9">
        <f>SUMIFS(Concentrado!BE$2:BE859,Concentrado!$A$2:$A859,"="&amp;$A9,Concentrado!$B$2:$B859, "=Campeche")</f>
        <v>17.916</v>
      </c>
      <c r="BE9" s="9">
        <f>SUMIFS(Concentrado!BF$2:BF859,Concentrado!$A$2:$A859,"="&amp;$A9,Concentrado!$B$2:$B859, "=Campeche")</f>
        <v>20.46</v>
      </c>
      <c r="BF9" s="9">
        <f>SUMIFS(Concentrado!BG$2:BG859,Concentrado!$A$2:$A859,"="&amp;$A9,Concentrado!$B$2:$B859, "=Campeche")</f>
        <v>64.858000000000004</v>
      </c>
      <c r="BG9" s="9">
        <f>SUMIFS(Concentrado!BH$2:BH859,Concentrado!$A$2:$A859,"="&amp;$A9,Concentrado!$B$2:$B859, "=Campeche")</f>
        <v>6.9575471698113214</v>
      </c>
    </row>
    <row r="10" spans="1:59" x14ac:dyDescent="0.25">
      <c r="A10" s="4">
        <v>2006</v>
      </c>
      <c r="B10" s="9">
        <f>SUMIFS(Concentrado!C$2:C859,Concentrado!$A$2:$A859,"="&amp;$A10,Concentrado!$B$2:$B859, "=Campeche")</f>
        <v>21.317</v>
      </c>
      <c r="C10" s="9">
        <f>SUMIFS(Concentrado!D$2:D859,Concentrado!$A$2:$A859,"="&amp;$A10,Concentrado!$B$2:$B859, "=Campeche")</f>
        <v>3.0179999999999998</v>
      </c>
      <c r="D10" s="9">
        <f>SUMIFS(Concentrado!E$2:E859,Concentrado!$A$2:$A859,"="&amp;$A10,Concentrado!$B$2:$B859, "=Campeche")</f>
        <v>12.127000000000001</v>
      </c>
      <c r="E10" s="9">
        <f>SUMIFS(Concentrado!F$2:F859,Concentrado!$A$2:$A859,"="&amp;$A10,Concentrado!$B$2:$B859, "=Campeche")</f>
        <v>18.206</v>
      </c>
      <c r="F10" s="9">
        <f>SUMIFS(Concentrado!G$2:G859,Concentrado!$A$2:$A859,"="&amp;$A10,Concentrado!$B$2:$B859, "=Campeche")</f>
        <v>15.605</v>
      </c>
      <c r="G10" s="9">
        <f>SUMIFS(Concentrado!H$2:H859,Concentrado!$A$2:$A859,"="&amp;$A10,Concentrado!$B$2:$B859, "=Campeche")</f>
        <v>2.7919999999999998</v>
      </c>
      <c r="H10" s="9">
        <f>SUMIFS(Concentrado!I$2:I859,Concentrado!$A$2:$A859,"="&amp;$A10,Concentrado!$B$2:$B859, "=Campeche")</f>
        <v>1.5089999999999999</v>
      </c>
      <c r="I10" s="9">
        <f>SUMIFS(Concentrado!J$2:J859,Concentrado!$A$2:$A859,"="&amp;$A10,Concentrado!$B$2:$B859, "=Campeche")</f>
        <v>2.1469999999999998</v>
      </c>
      <c r="J10" s="9">
        <f>SUMIFS(Concentrado!K$2:K859,Concentrado!$A$2:$A859,"="&amp;$A10,Concentrado!$B$2:$B859, "=Campeche")</f>
        <v>5.8369999999999997</v>
      </c>
      <c r="K10" s="9">
        <f>SUMIFS(Concentrado!L$2:L859,Concentrado!$A$2:$A859,"="&amp;$A10,Concentrado!$B$2:$B859, "=Campeche")</f>
        <v>1.7609999999999999</v>
      </c>
      <c r="L10" s="9">
        <f>SUMIFS(Concentrado!M$2:M859,Concentrado!$A$2:$A859,"="&amp;$A10,Concentrado!$B$2:$B859, "=Campeche")</f>
        <v>3.9159999999999999</v>
      </c>
      <c r="M10" s="9">
        <f>SUMIFS(Concentrado!N$2:N859,Concentrado!$A$2:$A859,"="&amp;$A10,Concentrado!$B$2:$B859, "=Campeche")</f>
        <v>34.216000000000001</v>
      </c>
      <c r="N10" s="9">
        <f>SUMIFS(Concentrado!O$2:O859,Concentrado!$A$2:$A859,"="&amp;$A10,Concentrado!$B$2:$B859, "=Campeche")</f>
        <v>74.61</v>
      </c>
      <c r="O10" s="9">
        <f>SUMIFS(Concentrado!P$2:P859,Concentrado!$A$2:$A859,"="&amp;$A10,Concentrado!$B$2:$B859, "=Campeche")</f>
        <v>13.583</v>
      </c>
      <c r="P10" s="9">
        <f>SUMIFS(Concentrado!Q$2:Q859,Concentrado!$A$2:$A859,"="&amp;$A10,Concentrado!$B$2:$B859, "=Campeche")</f>
        <v>44.213000000000001</v>
      </c>
      <c r="Q10" s="9">
        <f>SUMIFS(Concentrado!R$2:R859,Concentrado!$A$2:$A859,"="&amp;$A10,Concentrado!$B$2:$B859, "=Campeche")</f>
        <v>37.811999999999998</v>
      </c>
      <c r="R10" s="9">
        <f>SUMIFS(Concentrado!S$2:S859,Concentrado!$A$2:$A859,"="&amp;$A10,Concentrado!$B$2:$B859, "=Campeche")</f>
        <v>50.054000000000002</v>
      </c>
      <c r="S10" s="9">
        <f>SUMIFS(Concentrado!T$2:T859,Concentrado!$A$2:$A859,"="&amp;$A10,Concentrado!$B$2:$B859, "=Campeche")</f>
        <v>43.96</v>
      </c>
      <c r="T10" s="9">
        <f>SUMIFS(Concentrado!U$2:U859,Concentrado!$A$2:$A859,"="&amp;$A10,Concentrado!$B$2:$B859, "=Campeche")</f>
        <v>7.359</v>
      </c>
      <c r="U10" s="9">
        <f>SUMIFS(Concentrado!V$2:V859,Concentrado!$A$2:$A859,"="&amp;$A10,Concentrado!$B$2:$B859, "=Campeche")</f>
        <v>7.0430000000000001</v>
      </c>
      <c r="V10" s="9">
        <f>SUMIFS(Concentrado!W$2:W859,Concentrado!$A$2:$A859,"="&amp;$A10,Concentrado!$B$2:$B859, "=Campeche")</f>
        <v>7.2</v>
      </c>
      <c r="W10" s="9">
        <f>SUMIFS(Concentrado!X$2:X859,Concentrado!$A$2:$A859,"="&amp;$A10,Concentrado!$B$2:$B859, "=Campeche")</f>
        <v>6.8520000000000003</v>
      </c>
      <c r="X10" s="9">
        <f>SUMIFS(Concentrado!Y$2:Y859,Concentrado!$A$2:$A859,"="&amp;$A10,Concentrado!$B$2:$B859, "=Campeche")</f>
        <v>1.006</v>
      </c>
      <c r="Y10" s="9">
        <f>SUMIFS(Concentrado!Z$2:Z859,Concentrado!$A$2:$A859,"="&amp;$A10,Concentrado!$B$2:$B859, "=Campeche")</f>
        <v>4.0419999999999998</v>
      </c>
      <c r="Z10" s="9">
        <f>SUMIFS(Concentrado!AA$2:AA859,Concentrado!$A$2:$A859,"="&amp;$A10,Concentrado!$B$2:$B859, "=Campeche")</f>
        <v>52.277000000000001</v>
      </c>
      <c r="AA10" s="9">
        <f>SUMIFS(Concentrado!AB$2:AB859,Concentrado!$A$2:$A859,"="&amp;$A10,Concentrado!$B$2:$B859, "=Campeche")</f>
        <v>37.981000000000002</v>
      </c>
      <c r="AB10" s="9">
        <f>SUMIFS(Concentrado!AC$2:AC859,Concentrado!$A$2:$A859,"="&amp;$A10,Concentrado!$B$2:$B859, "=Campeche")</f>
        <v>45.097000000000001</v>
      </c>
      <c r="AC10" s="9">
        <f>SUMIFS(Concentrado!AD$2:AD859,Concentrado!$A$2:$A859,"="&amp;$A10,Concentrado!$B$2:$B859, "=Campeche")</f>
        <v>305.798</v>
      </c>
      <c r="AD10" s="9">
        <f>SUMIFS(Concentrado!AE$2:AE859,Concentrado!$A$2:$A859,"="&amp;$A10,Concentrado!$B$2:$B859, "=Campeche")</f>
        <v>269.387</v>
      </c>
      <c r="AE10" s="9">
        <f>SUMIFS(Concentrado!AF$2:AF859,Concentrado!$A$2:$A859,"="&amp;$A10,Concentrado!$B$2:$B859, "=Campeche")</f>
        <v>287.63799999999998</v>
      </c>
      <c r="AF10" s="9">
        <f>SUMIFS(Concentrado!AG$2:AG859,Concentrado!$A$2:$A859,"="&amp;$A10,Concentrado!$B$2:$B859, "=Campeche")</f>
        <v>6.5979999999999999</v>
      </c>
      <c r="AG10" s="9">
        <f>SUMIFS(Concentrado!AH$2:AH859,Concentrado!$A$2:$A859,"="&amp;$A10,Concentrado!$B$2:$B859, "=Campeche")</f>
        <v>14.374293536141501</v>
      </c>
      <c r="AH10" s="9">
        <f>SUMIFS(Concentrado!AI$2:AI859,Concentrado!$A$2:$A859,"="&amp;$A10,Concentrado!$B$2:$B859, "=Campeche")</f>
        <v>3.1871697295367798</v>
      </c>
      <c r="AI10" s="9">
        <f>SUMIFS(Concentrado!AJ$2:AJ859,Concentrado!$A$2:$A859,"="&amp;$A10,Concentrado!$B$2:$B859, "=Campeche")</f>
        <v>8.71164456490175</v>
      </c>
      <c r="AJ10" s="9">
        <f>SUMIFS(Concentrado!AK$2:AK859,Concentrado!$A$2:$A859,"="&amp;$A10,Concentrado!$B$2:$B859, "=Campeche")</f>
        <v>12.942</v>
      </c>
      <c r="AK10" s="9">
        <f>SUMIFS(Concentrado!AL$2:AL859,Concentrado!$A$2:$A859,"="&amp;$A10,Concentrado!$B$2:$B859, "=Campeche")</f>
        <v>2.012</v>
      </c>
      <c r="AL10" s="9">
        <f>SUMIFS(Concentrado!AM$2:AM859,Concentrado!$A$2:$A859,"="&amp;$A10,Concentrado!$B$2:$B859, "=Campeche")</f>
        <v>7.4530000000000003</v>
      </c>
      <c r="AM10" s="9">
        <f>SUMIFS(Concentrado!AN$2:AN859,Concentrado!$A$2:$A859,"="&amp;$A10,Concentrado!$B$2:$B859, "=Campeche")</f>
        <v>48.725000000000001</v>
      </c>
      <c r="AN10" s="9">
        <f>SUMIFS(Concentrado!AO$2:AO859,Concentrado!$A$2:$A859,"="&amp;$A10,Concentrado!$B$2:$B859, "=Campeche")</f>
        <v>37.478000000000002</v>
      </c>
      <c r="AO10" s="9">
        <f>SUMIFS(Concentrado!AP$2:AP859,Concentrado!$A$2:$A859,"="&amp;$A10,Concentrado!$B$2:$B859, "=Campeche")</f>
        <v>43.076000000000001</v>
      </c>
      <c r="AP10" s="9">
        <f>SUMIFS(Concentrado!AQ$2:AQ859,Concentrado!$A$2:$A859,"="&amp;$A10,Concentrado!$B$2:$B859, "=Campeche")</f>
        <v>1.2689999999999999</v>
      </c>
      <c r="AQ10" s="9">
        <f>SUMIFS(Concentrado!AR$2:AR859,Concentrado!$A$2:$A859,"="&amp;$A10,Concentrado!$B$2:$B859, "=Campeche")</f>
        <v>0.755</v>
      </c>
      <c r="AR10" s="9">
        <f>SUMIFS(Concentrado!AS$2:AS859,Concentrado!$A$2:$A859,"="&amp;$A10,Concentrado!$B$2:$B859, "=Campeche")</f>
        <v>1.0109999999999999</v>
      </c>
      <c r="AS10" s="9">
        <f>SUMIFS(Concentrado!AT$2:AT859,Concentrado!$A$2:$A859,"="&amp;$A10,Concentrado!$B$2:$B859, "=Campeche")</f>
        <v>8.6280000000000001</v>
      </c>
      <c r="AT10" s="9">
        <f>SUMIFS(Concentrado!AU$2:AU859,Concentrado!$A$2:$A859,"="&amp;$A10,Concentrado!$B$2:$B859, "=Campeche")</f>
        <v>2.012</v>
      </c>
      <c r="AU10" s="9">
        <f>SUMIFS(Concentrado!AV$2:AV859,Concentrado!$A$2:$A859,"="&amp;$A10,Concentrado!$B$2:$B859, "=Campeche")</f>
        <v>5.306</v>
      </c>
      <c r="AV10" s="9">
        <f>SUMIFS(Concentrado!AW$2:AW859,Concentrado!$A$2:$A859,"="&amp;$A10,Concentrado!$B$2:$B859, "=Campeche")</f>
        <v>445.88099999999997</v>
      </c>
      <c r="AW10" s="9">
        <f>SUMIFS(Concentrado!AX$2:AX859,Concentrado!$A$2:$A859,"="&amp;$A10,Concentrado!$B$2:$B859, "=Campeche")</f>
        <v>332.77199999999999</v>
      </c>
      <c r="AX10" s="9">
        <f>SUMIFS(Concentrado!AY$2:AY859,Concentrado!$A$2:$A859,"="&amp;$A10,Concentrado!$B$2:$B859, "=Campeche")</f>
        <v>389.58</v>
      </c>
      <c r="AY10" s="9">
        <f>SUMIFS(Concentrado!AZ$2:AZ859,Concentrado!$A$2:$A859,"="&amp;$A10,Concentrado!$B$2:$B859, "=Campeche")</f>
        <v>4.4589999999999996</v>
      </c>
      <c r="AZ10" s="9">
        <f>SUMIFS(Concentrado!BA$2:BA859,Concentrado!$A$2:$A859,"="&amp;$A10,Concentrado!$B$2:$B859, "=Campeche")</f>
        <v>3.3279999999999998</v>
      </c>
      <c r="BA10" s="9">
        <f>SUMIFS(Concentrado!BB$2:BB859,Concentrado!$A$2:$A859,"="&amp;$A10,Concentrado!$B$2:$B859, "=Campeche")</f>
        <v>3.8959999999999999</v>
      </c>
      <c r="BB10" s="9">
        <f>SUMIFS(Concentrado!BC$2:BC859,Concentrado!$A$2:$A859,"="&amp;$A10,Concentrado!$B$2:$B859, "=Campeche")</f>
        <v>14.33</v>
      </c>
      <c r="BC10" s="9">
        <f>SUMIFS(Concentrado!BD$2:BD859,Concentrado!$A$2:$A859,"="&amp;$A10,Concentrado!$B$2:$B859, "=Campeche")</f>
        <v>16.719000000000001</v>
      </c>
      <c r="BD10" s="9">
        <f>SUMIFS(Concentrado!BE$2:BE859,Concentrado!$A$2:$A859,"="&amp;$A10,Concentrado!$B$2:$B859, "=Campeche")</f>
        <v>17.753</v>
      </c>
      <c r="BE10" s="9">
        <f>SUMIFS(Concentrado!BF$2:BF859,Concentrado!$A$2:$A859,"="&amp;$A10,Concentrado!$B$2:$B859, "=Campeche")</f>
        <v>20.279</v>
      </c>
      <c r="BF10" s="9">
        <f>SUMIFS(Concentrado!BG$2:BG859,Concentrado!$A$2:$A859,"="&amp;$A10,Concentrado!$B$2:$B859, "=Campeche")</f>
        <v>58.61</v>
      </c>
      <c r="BG10" s="9">
        <f>SUMIFS(Concentrado!BH$2:BH859,Concentrado!$A$2:$A859,"="&amp;$A10,Concentrado!$B$2:$B859, "=Campeche")</f>
        <v>6.2126362677294571</v>
      </c>
    </row>
    <row r="11" spans="1:59" x14ac:dyDescent="0.25">
      <c r="A11" s="4">
        <v>2007</v>
      </c>
      <c r="B11" s="9">
        <f>SUMIFS(Concentrado!C$2:C859,Concentrado!$A$2:$A859,"="&amp;$A11,Concentrado!$B$2:$B859, "=Campeche")</f>
        <v>14.039</v>
      </c>
      <c r="C11" s="9">
        <f>SUMIFS(Concentrado!D$2:D859,Concentrado!$A$2:$A859,"="&amp;$A11,Concentrado!$B$2:$B859, "=Campeche")</f>
        <v>2.4750000000000001</v>
      </c>
      <c r="D11" s="9">
        <f>SUMIFS(Concentrado!E$2:E859,Concentrado!$A$2:$A859,"="&amp;$A11,Concentrado!$B$2:$B859, "=Campeche")</f>
        <v>8.2200000000000006</v>
      </c>
      <c r="E11" s="9">
        <f>SUMIFS(Concentrado!F$2:F859,Concentrado!$A$2:$A859,"="&amp;$A11,Concentrado!$B$2:$B859, "=Campeche")</f>
        <v>21.187000000000001</v>
      </c>
      <c r="F11" s="9">
        <f>SUMIFS(Concentrado!G$2:G859,Concentrado!$A$2:$A859,"="&amp;$A11,Concentrado!$B$2:$B859, "=Campeche")</f>
        <v>6.5579999999999998</v>
      </c>
      <c r="G11" s="9">
        <f>SUMIFS(Concentrado!H$2:H859,Concentrado!$A$2:$A859,"="&amp;$A11,Concentrado!$B$2:$B859, "=Campeche")</f>
        <v>2.0059999999999998</v>
      </c>
      <c r="H11" s="9">
        <f>SUMIFS(Concentrado!I$2:I859,Concentrado!$A$2:$A859,"="&amp;$A11,Concentrado!$B$2:$B859, "=Campeche")</f>
        <v>2.722</v>
      </c>
      <c r="I11" s="9">
        <f>SUMIFS(Concentrado!J$2:J859,Concentrado!$A$2:$A859,"="&amp;$A11,Concentrado!$B$2:$B859, "=Campeche")</f>
        <v>2.3660000000000001</v>
      </c>
      <c r="J11" s="9">
        <f>SUMIFS(Concentrado!K$2:K859,Concentrado!$A$2:$A859,"="&amp;$A11,Concentrado!$B$2:$B859, "=Campeche")</f>
        <v>4.0110000000000001</v>
      </c>
      <c r="K11" s="9">
        <f>SUMIFS(Concentrado!L$2:L859,Concentrado!$A$2:$A859,"="&amp;$A11,Concentrado!$B$2:$B859, "=Campeche")</f>
        <v>2.2269999999999999</v>
      </c>
      <c r="L11" s="9">
        <f>SUMIFS(Concentrado!M$2:M859,Concentrado!$A$2:$A859,"="&amp;$A11,Concentrado!$B$2:$B859, "=Campeche")</f>
        <v>3.113</v>
      </c>
      <c r="M11" s="9">
        <f>SUMIFS(Concentrado!N$2:N859,Concentrado!$A$2:$A859,"="&amp;$A11,Concentrado!$B$2:$B859, "=Campeche")</f>
        <v>36.82</v>
      </c>
      <c r="N11" s="9">
        <f>SUMIFS(Concentrado!O$2:O859,Concentrado!$A$2:$A859,"="&amp;$A11,Concentrado!$B$2:$B859, "=Campeche")</f>
        <v>73.703000000000003</v>
      </c>
      <c r="O11" s="9">
        <f>SUMIFS(Concentrado!P$2:P859,Concentrado!$A$2:$A859,"="&amp;$A11,Concentrado!$B$2:$B859, "=Campeche")</f>
        <v>15.343999999999999</v>
      </c>
      <c r="P11" s="9">
        <f>SUMIFS(Concentrado!Q$2:Q859,Concentrado!$A$2:$A859,"="&amp;$A11,Concentrado!$B$2:$B859, "=Campeche")</f>
        <v>44.335999999999999</v>
      </c>
      <c r="Q11" s="9">
        <f>SUMIFS(Concentrado!R$2:R859,Concentrado!$A$2:$A859,"="&amp;$A11,Concentrado!$B$2:$B859, "=Campeche")</f>
        <v>47.881999999999998</v>
      </c>
      <c r="R11" s="9">
        <f>SUMIFS(Concentrado!S$2:S859,Concentrado!$A$2:$A859,"="&amp;$A11,Concentrado!$B$2:$B859, "=Campeche")</f>
        <v>57.168999999999997</v>
      </c>
      <c r="S11" s="9">
        <f>SUMIFS(Concentrado!T$2:T859,Concentrado!$A$2:$A859,"="&amp;$A11,Concentrado!$B$2:$B859, "=Campeche")</f>
        <v>52.68</v>
      </c>
      <c r="T11" s="9">
        <f>SUMIFS(Concentrado!U$2:U859,Concentrado!$A$2:$A859,"="&amp;$A11,Concentrado!$B$2:$B859, "=Campeche")</f>
        <v>7.7709999999999999</v>
      </c>
      <c r="U11" s="9">
        <f>SUMIFS(Concentrado!V$2:V859,Concentrado!$A$2:$A859,"="&amp;$A11,Concentrado!$B$2:$B859, "=Campeche")</f>
        <v>8.6620000000000008</v>
      </c>
      <c r="V11" s="9">
        <f>SUMIFS(Concentrado!W$2:W859,Concentrado!$A$2:$A859,"="&amp;$A11,Concentrado!$B$2:$B859, "=Campeche")</f>
        <v>8.3439999999999994</v>
      </c>
      <c r="W11" s="9">
        <f>SUMIFS(Concentrado!X$2:X859,Concentrado!$A$2:$A859,"="&amp;$A11,Concentrado!$B$2:$B859, "=Campeche")</f>
        <v>10.028</v>
      </c>
      <c r="X11" s="9">
        <f>SUMIFS(Concentrado!Y$2:Y859,Concentrado!$A$2:$A859,"="&amp;$A11,Concentrado!$B$2:$B859, "=Campeche")</f>
        <v>1.4850000000000001</v>
      </c>
      <c r="Y11" s="9">
        <f>SUMIFS(Concentrado!Z$2:Z859,Concentrado!$A$2:$A859,"="&amp;$A11,Concentrado!$B$2:$B859, "=Campeche")</f>
        <v>5.7290000000000001</v>
      </c>
      <c r="Z11" s="9">
        <f>SUMIFS(Concentrado!AA$2:AA859,Concentrado!$A$2:$A859,"="&amp;$A11,Concentrado!$B$2:$B859, "=Campeche")</f>
        <v>50.389000000000003</v>
      </c>
      <c r="AA11" s="9">
        <f>SUMIFS(Concentrado!AB$2:AB859,Concentrado!$A$2:$A859,"="&amp;$A11,Concentrado!$B$2:$B859, "=Campeche")</f>
        <v>31.925999999999998</v>
      </c>
      <c r="AB11" s="9">
        <f>SUMIFS(Concentrado!AC$2:AC859,Concentrado!$A$2:$A859,"="&amp;$A11,Concentrado!$B$2:$B859, "=Campeche")</f>
        <v>41.097999999999999</v>
      </c>
      <c r="AC11" s="9">
        <f>SUMIFS(Concentrado!AD$2:AD859,Concentrado!$A$2:$A859,"="&amp;$A11,Concentrado!$B$2:$B859, "=Campeche")</f>
        <v>317.12299999999999</v>
      </c>
      <c r="AD11" s="9">
        <f>SUMIFS(Concentrado!AE$2:AE859,Concentrado!$A$2:$A859,"="&amp;$A11,Concentrado!$B$2:$B859, "=Campeche")</f>
        <v>270.50200000000001</v>
      </c>
      <c r="AE11" s="9">
        <f>SUMIFS(Concentrado!AF$2:AF859,Concentrado!$A$2:$A859,"="&amp;$A11,Concentrado!$B$2:$B859, "=Campeche")</f>
        <v>294.036</v>
      </c>
      <c r="AF11" s="9">
        <f>SUMIFS(Concentrado!AG$2:AG859,Concentrado!$A$2:$A859,"="&amp;$A11,Concentrado!$B$2:$B859, "=Campeche")</f>
        <v>7.27</v>
      </c>
      <c r="AG11" s="9">
        <f>SUMIFS(Concentrado!AH$2:AH859,Concentrado!$A$2:$A859,"="&amp;$A11,Concentrado!$B$2:$B859, "=Campeche")</f>
        <v>16.854333184237301</v>
      </c>
      <c r="AH11" s="9">
        <f>SUMIFS(Concentrado!AI$2:AI859,Concentrado!$A$2:$A859,"="&amp;$A11,Concentrado!$B$2:$B859, "=Campeche")</f>
        <v>1.89599817984175</v>
      </c>
      <c r="AI11" s="9">
        <f>SUMIFS(Concentrado!AJ$2:AJ859,Concentrado!$A$2:$A859,"="&amp;$A11,Concentrado!$B$2:$B859, "=Campeche")</f>
        <v>9.2802672716974204</v>
      </c>
      <c r="AJ11" s="9">
        <f>SUMIFS(Concentrado!AK$2:AK859,Concentrado!$A$2:$A859,"="&amp;$A11,Concentrado!$B$2:$B859, "=Campeche")</f>
        <v>12.535</v>
      </c>
      <c r="AK11" s="9">
        <f>SUMIFS(Concentrado!AL$2:AL859,Concentrado!$A$2:$A859,"="&amp;$A11,Concentrado!$B$2:$B859, "=Campeche")</f>
        <v>2.722</v>
      </c>
      <c r="AL11" s="9">
        <f>SUMIFS(Concentrado!AM$2:AM859,Concentrado!$A$2:$A859,"="&amp;$A11,Concentrado!$B$2:$B859, "=Campeche")</f>
        <v>7.5970000000000004</v>
      </c>
      <c r="AM11" s="9">
        <f>SUMIFS(Concentrado!AN$2:AN859,Concentrado!$A$2:$A859,"="&amp;$A11,Concentrado!$B$2:$B859, "=Campeche")</f>
        <v>48.383000000000003</v>
      </c>
      <c r="AN11" s="9">
        <f>SUMIFS(Concentrado!AO$2:AO859,Concentrado!$A$2:$A859,"="&amp;$A11,Concentrado!$B$2:$B859, "=Campeche")</f>
        <v>36.628</v>
      </c>
      <c r="AO11" s="9">
        <f>SUMIFS(Concentrado!AP$2:AP859,Concentrado!$A$2:$A859,"="&amp;$A11,Concentrado!$B$2:$B859, "=Campeche")</f>
        <v>42.468000000000004</v>
      </c>
      <c r="AP11" s="9">
        <f>SUMIFS(Concentrado!AQ$2:AQ859,Concentrado!$A$2:$A859,"="&amp;$A11,Concentrado!$B$2:$B859, "=Campeche")</f>
        <v>3.008</v>
      </c>
      <c r="AQ11" s="9">
        <f>SUMIFS(Concentrado!AR$2:AR859,Concentrado!$A$2:$A859,"="&amp;$A11,Concentrado!$B$2:$B859, "=Campeche")</f>
        <v>1.4850000000000001</v>
      </c>
      <c r="AR11" s="9">
        <f>SUMIFS(Concentrado!AS$2:AS859,Concentrado!$A$2:$A859,"="&amp;$A11,Concentrado!$B$2:$B859, "=Campeche")</f>
        <v>2.242</v>
      </c>
      <c r="AS11" s="9">
        <f>SUMIFS(Concentrado!AT$2:AT859,Concentrado!$A$2:$A859,"="&amp;$A11,Concentrado!$B$2:$B859, "=Campeche")</f>
        <v>12.032999999999999</v>
      </c>
      <c r="AT11" s="9">
        <f>SUMIFS(Concentrado!AU$2:AU859,Concentrado!$A$2:$A859,"="&amp;$A11,Concentrado!$B$2:$B859, "=Campeche")</f>
        <v>3.7120000000000002</v>
      </c>
      <c r="AU11" s="9">
        <f>SUMIFS(Concentrado!AV$2:AV859,Concentrado!$A$2:$A859,"="&amp;$A11,Concentrado!$B$2:$B859, "=Campeche")</f>
        <v>7.8460000000000001</v>
      </c>
      <c r="AV11" s="9">
        <f>SUMIFS(Concentrado!AW$2:AW859,Concentrado!$A$2:$A859,"="&amp;$A11,Concentrado!$B$2:$B859, "=Campeche")</f>
        <v>454.75200000000001</v>
      </c>
      <c r="AW11" s="9">
        <f>SUMIFS(Concentrado!AX$2:AX859,Concentrado!$A$2:$A859,"="&amp;$A11,Concentrado!$B$2:$B859, "=Campeche")</f>
        <v>338.80900000000003</v>
      </c>
      <c r="AX11" s="9">
        <f>SUMIFS(Concentrado!AY$2:AY859,Concentrado!$A$2:$A859,"="&amp;$A11,Concentrado!$B$2:$B859, "=Campeche")</f>
        <v>396.78100000000001</v>
      </c>
      <c r="AY11" s="9">
        <f>SUMIFS(Concentrado!AZ$2:AZ859,Concentrado!$A$2:$A859,"="&amp;$A11,Concentrado!$B$2:$B859, "=Campeche")</f>
        <v>4.548</v>
      </c>
      <c r="AZ11" s="9">
        <f>SUMIFS(Concentrado!BA$2:BA859,Concentrado!$A$2:$A859,"="&amp;$A11,Concentrado!$B$2:$B859, "=Campeche")</f>
        <v>3.3879999999999999</v>
      </c>
      <c r="BA11" s="9">
        <f>SUMIFS(Concentrado!BB$2:BB859,Concentrado!$A$2:$A859,"="&amp;$A11,Concentrado!$B$2:$B859, "=Campeche")</f>
        <v>3.968</v>
      </c>
      <c r="BB11" s="9">
        <f>SUMIFS(Concentrado!BC$2:BC859,Concentrado!$A$2:$A859,"="&amp;$A11,Concentrado!$B$2:$B859, "=Campeche")</f>
        <v>14.375999999999999</v>
      </c>
      <c r="BC11" s="9">
        <f>SUMIFS(Concentrado!BD$2:BD859,Concentrado!$A$2:$A859,"="&amp;$A11,Concentrado!$B$2:$B859, "=Campeche")</f>
        <v>23.960999999999999</v>
      </c>
      <c r="BD11" s="9">
        <f>SUMIFS(Concentrado!BE$2:BE859,Concentrado!$A$2:$A859,"="&amp;$A11,Concentrado!$B$2:$B859, "=Campeche")</f>
        <v>17.66</v>
      </c>
      <c r="BE11" s="9">
        <f>SUMIFS(Concentrado!BF$2:BF859,Concentrado!$A$2:$A859,"="&amp;$A11,Concentrado!$B$2:$B859, "=Campeche")</f>
        <v>20.122</v>
      </c>
      <c r="BF11" s="9">
        <f>SUMIFS(Concentrado!BG$2:BG859,Concentrado!$A$2:$A859,"="&amp;$A11,Concentrado!$B$2:$B859, "=Campeche")</f>
        <v>17.547999999999998</v>
      </c>
      <c r="BG11" s="9">
        <f>SUMIFS(Concentrado!BH$2:BH859,Concentrado!$A$2:$A859,"="&amp;$A11,Concentrado!$B$2:$B859, "=Campeche")</f>
        <v>4.5039775386055219</v>
      </c>
    </row>
    <row r="12" spans="1:59" x14ac:dyDescent="0.25">
      <c r="A12" s="4">
        <v>2008</v>
      </c>
      <c r="B12" s="9">
        <f>SUMIFS(Concentrado!C$2:C859,Concentrado!$A$2:$A859,"="&amp;$A12,Concentrado!$B$2:$B859, "=Campeche")</f>
        <v>21.52</v>
      </c>
      <c r="C12" s="9">
        <f>SUMIFS(Concentrado!D$2:D859,Concentrado!$A$2:$A859,"="&amp;$A12,Concentrado!$B$2:$B859, "=Campeche")</f>
        <v>3.6549999999999998</v>
      </c>
      <c r="D12" s="9">
        <f>SUMIFS(Concentrado!E$2:E859,Concentrado!$A$2:$A859,"="&amp;$A12,Concentrado!$B$2:$B859, "=Campeche")</f>
        <v>12.52</v>
      </c>
      <c r="E12" s="9">
        <f>SUMIFS(Concentrado!F$2:F859,Concentrado!$A$2:$A859,"="&amp;$A12,Concentrado!$B$2:$B859, "=Campeche")</f>
        <v>13.705</v>
      </c>
      <c r="F12" s="9">
        <f>SUMIFS(Concentrado!G$2:G859,Concentrado!$A$2:$A859,"="&amp;$A12,Concentrado!$B$2:$B859, "=Campeche")</f>
        <v>9.3000000000000007</v>
      </c>
      <c r="G12" s="9">
        <f>SUMIFS(Concentrado!H$2:H859,Concentrado!$A$2:$A859,"="&amp;$A12,Concentrado!$B$2:$B859, "=Campeche")</f>
        <v>2.7210000000000001</v>
      </c>
      <c r="H12" s="9">
        <f>SUMIFS(Concentrado!I$2:I859,Concentrado!$A$2:$A859,"="&amp;$A12,Concentrado!$B$2:$B859, "=Campeche")</f>
        <v>3.6549999999999998</v>
      </c>
      <c r="I12" s="9">
        <f>SUMIFS(Concentrado!J$2:J859,Concentrado!$A$2:$A859,"="&amp;$A12,Concentrado!$B$2:$B859, "=Campeche")</f>
        <v>3.1909999999999998</v>
      </c>
      <c r="J12" s="9">
        <f>SUMIFS(Concentrado!K$2:K859,Concentrado!$A$2:$A859,"="&amp;$A12,Concentrado!$B$2:$B859, "=Campeche")</f>
        <v>6.1840000000000002</v>
      </c>
      <c r="K12" s="9">
        <f>SUMIFS(Concentrado!L$2:L859,Concentrado!$A$2:$A859,"="&amp;$A12,Concentrado!$B$2:$B859, "=Campeche")</f>
        <v>2.68</v>
      </c>
      <c r="L12" s="9">
        <f>SUMIFS(Concentrado!M$2:M859,Concentrado!$A$2:$A859,"="&amp;$A12,Concentrado!$B$2:$B859, "=Campeche")</f>
        <v>4.4189999999999996</v>
      </c>
      <c r="M12" s="9">
        <f>SUMIFS(Concentrado!N$2:N859,Concentrado!$A$2:$A859,"="&amp;$A12,Concentrado!$B$2:$B859, "=Campeche")</f>
        <v>33.067999999999998</v>
      </c>
      <c r="N12" s="9">
        <f>SUMIFS(Concentrado!O$2:O859,Concentrado!$A$2:$A859,"="&amp;$A12,Concentrado!$B$2:$B859, "=Campeche")</f>
        <v>87.811999999999998</v>
      </c>
      <c r="O12" s="9">
        <f>SUMIFS(Concentrado!P$2:P859,Concentrado!$A$2:$A859,"="&amp;$A12,Concentrado!$B$2:$B859, "=Campeche")</f>
        <v>14.619</v>
      </c>
      <c r="P12" s="9">
        <f>SUMIFS(Concentrado!Q$2:Q859,Concentrado!$A$2:$A859,"="&amp;$A12,Concentrado!$B$2:$B859, "=Campeche")</f>
        <v>50.939</v>
      </c>
      <c r="Q12" s="9">
        <f>SUMIFS(Concentrado!R$2:R859,Concentrado!$A$2:$A859,"="&amp;$A12,Concentrado!$B$2:$B859, "=Campeche")</f>
        <v>51.451000000000001</v>
      </c>
      <c r="R12" s="9">
        <f>SUMIFS(Concentrado!S$2:S859,Concentrado!$A$2:$A859,"="&amp;$A12,Concentrado!$B$2:$B859, "=Campeche")</f>
        <v>63.347000000000001</v>
      </c>
      <c r="S12" s="9">
        <f>SUMIFS(Concentrado!T$2:T859,Concentrado!$A$2:$A859,"="&amp;$A12,Concentrado!$B$2:$B859, "=Campeche")</f>
        <v>57.444000000000003</v>
      </c>
      <c r="T12" s="9">
        <f>SUMIFS(Concentrado!U$2:U859,Concentrado!$A$2:$A859,"="&amp;$A12,Concentrado!$B$2:$B859, "=Campeche")</f>
        <v>9.8940000000000001</v>
      </c>
      <c r="U12" s="9">
        <f>SUMIFS(Concentrado!V$2:V859,Concentrado!$A$2:$A859,"="&amp;$A12,Concentrado!$B$2:$B859, "=Campeche")</f>
        <v>10.964</v>
      </c>
      <c r="V12" s="9">
        <f>SUMIFS(Concentrado!W$2:W859,Concentrado!$A$2:$A859,"="&amp;$A12,Concentrado!$B$2:$B859, "=Campeche")</f>
        <v>10.433</v>
      </c>
      <c r="W12" s="9">
        <f>SUMIFS(Concentrado!X$2:X859,Concentrado!$A$2:$A859,"="&amp;$A12,Concentrado!$B$2:$B859, "=Campeche")</f>
        <v>12.368</v>
      </c>
      <c r="X12" s="9">
        <f>SUMIFS(Concentrado!Y$2:Y859,Concentrado!$A$2:$A859,"="&amp;$A12,Concentrado!$B$2:$B859, "=Campeche")</f>
        <v>1.218</v>
      </c>
      <c r="Y12" s="9">
        <f>SUMIFS(Concentrado!Z$2:Z859,Concentrado!$A$2:$A859,"="&amp;$A12,Concentrado!$B$2:$B859, "=Campeche")</f>
        <v>6.7510000000000003</v>
      </c>
      <c r="Z12" s="9">
        <f>SUMIFS(Concentrado!AA$2:AA859,Concentrado!$A$2:$A859,"="&amp;$A12,Concentrado!$B$2:$B859, "=Campeche")</f>
        <v>54.665999999999997</v>
      </c>
      <c r="AA12" s="9">
        <f>SUMIFS(Concentrado!AB$2:AB859,Concentrado!$A$2:$A859,"="&amp;$A12,Concentrado!$B$2:$B859, "=Campeche")</f>
        <v>36.79</v>
      </c>
      <c r="AB12" s="9">
        <f>SUMIFS(Concentrado!AC$2:AC859,Concentrado!$A$2:$A859,"="&amp;$A12,Concentrado!$B$2:$B859, "=Campeche")</f>
        <v>45.661000000000001</v>
      </c>
      <c r="AC12" s="9">
        <f>SUMIFS(Concentrado!AD$2:AD859,Concentrado!$A$2:$A859,"="&amp;$A12,Concentrado!$B$2:$B859, "=Campeche")</f>
        <v>356.19600000000003</v>
      </c>
      <c r="AD12" s="9">
        <f>SUMIFS(Concentrado!AE$2:AE859,Concentrado!$A$2:$A859,"="&amp;$A12,Concentrado!$B$2:$B859, "=Campeche")</f>
        <v>279.947</v>
      </c>
      <c r="AE12" s="9">
        <f>SUMIFS(Concentrado!AF$2:AF859,Concentrado!$A$2:$A859,"="&amp;$A12,Concentrado!$B$2:$B859, "=Campeche")</f>
        <v>317.78300000000002</v>
      </c>
      <c r="AF12" s="9">
        <f>SUMIFS(Concentrado!AG$2:AG859,Concentrado!$A$2:$A859,"="&amp;$A12,Concentrado!$B$2:$B859, "=Campeche")</f>
        <v>6.6790000000000003</v>
      </c>
      <c r="AG12" s="9">
        <f>SUMIFS(Concentrado!AH$2:AH859,Concentrado!$A$2:$A859,"="&amp;$A12,Concentrado!$B$2:$B859, "=Campeche")</f>
        <v>19.243474858400099</v>
      </c>
      <c r="AH12" s="9">
        <f>SUMIFS(Concentrado!AI$2:AI859,Concentrado!$A$2:$A859,"="&amp;$A12,Concentrado!$B$2:$B859, "=Campeche")</f>
        <v>3.13261617307078</v>
      </c>
      <c r="AI12" s="9">
        <f>SUMIFS(Concentrado!AJ$2:AJ859,Concentrado!$A$2:$A859,"="&amp;$A12,Concentrado!$B$2:$B859, "=Campeche")</f>
        <v>11.0932210910658</v>
      </c>
      <c r="AJ12" s="9">
        <f>SUMIFS(Concentrado!AK$2:AK859,Concentrado!$A$2:$A859,"="&amp;$A12,Concentrado!$B$2:$B859, "=Campeche")</f>
        <v>15.831</v>
      </c>
      <c r="AK12" s="9">
        <f>SUMIFS(Concentrado!AL$2:AL859,Concentrado!$A$2:$A859,"="&amp;$A12,Concentrado!$B$2:$B859, "=Campeche")</f>
        <v>1.9490000000000001</v>
      </c>
      <c r="AL12" s="9">
        <f>SUMIFS(Concentrado!AM$2:AM859,Concentrado!$A$2:$A859,"="&amp;$A12,Concentrado!$B$2:$B859, "=Campeche")</f>
        <v>8.8379999999999992</v>
      </c>
      <c r="AM12" s="9">
        <f>SUMIFS(Concentrado!AN$2:AN859,Concentrado!$A$2:$A859,"="&amp;$A12,Concentrado!$B$2:$B859, "=Campeche")</f>
        <v>52.935000000000002</v>
      </c>
      <c r="AN12" s="9">
        <f>SUMIFS(Concentrado!AO$2:AO859,Concentrado!$A$2:$A859,"="&amp;$A12,Concentrado!$B$2:$B859, "=Campeche")</f>
        <v>38.738999999999997</v>
      </c>
      <c r="AO12" s="9">
        <f>SUMIFS(Concentrado!AP$2:AP859,Concentrado!$A$2:$A859,"="&amp;$A12,Concentrado!$B$2:$B859, "=Campeche")</f>
        <v>45.905999999999999</v>
      </c>
      <c r="AP12" s="9">
        <f>SUMIFS(Concentrado!AQ$2:AQ859,Concentrado!$A$2:$A859,"="&amp;$A12,Concentrado!$B$2:$B859, "=Campeche")</f>
        <v>1.484</v>
      </c>
      <c r="AQ12" s="9">
        <f>SUMIFS(Concentrado!AR$2:AR859,Concentrado!$A$2:$A859,"="&amp;$A12,Concentrado!$B$2:$B859, "=Campeche")</f>
        <v>1.218</v>
      </c>
      <c r="AR12" s="9">
        <f>SUMIFS(Concentrado!AS$2:AS859,Concentrado!$A$2:$A859,"="&amp;$A12,Concentrado!$B$2:$B859, "=Campeche")</f>
        <v>1.35</v>
      </c>
      <c r="AS12" s="9">
        <f>SUMIFS(Concentrado!AT$2:AT859,Concentrado!$A$2:$A859,"="&amp;$A12,Concentrado!$B$2:$B859, "=Campeche")</f>
        <v>12.863</v>
      </c>
      <c r="AT12" s="9">
        <f>SUMIFS(Concentrado!AU$2:AU859,Concentrado!$A$2:$A859,"="&amp;$A12,Concentrado!$B$2:$B859, "=Campeche")</f>
        <v>1.706</v>
      </c>
      <c r="AU12" s="9">
        <f>SUMIFS(Concentrado!AV$2:AV859,Concentrado!$A$2:$A859,"="&amp;$A12,Concentrado!$B$2:$B859, "=Campeche")</f>
        <v>7.242</v>
      </c>
      <c r="AV12" s="9">
        <f>SUMIFS(Concentrado!AW$2:AW859,Concentrado!$A$2:$A859,"="&amp;$A12,Concentrado!$B$2:$B859, "=Campeche")</f>
        <v>512.52599999999995</v>
      </c>
      <c r="AW12" s="9">
        <f>SUMIFS(Concentrado!AX$2:AX859,Concentrado!$A$2:$A859,"="&amp;$A12,Concentrado!$B$2:$B859, "=Campeche")</f>
        <v>351.57799999999997</v>
      </c>
      <c r="AX12" s="9">
        <f>SUMIFS(Concentrado!AY$2:AY859,Concentrado!$A$2:$A859,"="&amp;$A12,Concentrado!$B$2:$B859, "=Campeche")</f>
        <v>431.56599999999997</v>
      </c>
      <c r="AY12" s="9">
        <f>SUMIFS(Concentrado!AZ$2:AZ859,Concentrado!$A$2:$A859,"="&amp;$A12,Concentrado!$B$2:$B859, "=Campeche")</f>
        <v>5.125</v>
      </c>
      <c r="AZ12" s="9">
        <f>SUMIFS(Concentrado!BA$2:BA859,Concentrado!$A$2:$A859,"="&amp;$A12,Concentrado!$B$2:$B859, "=Campeche")</f>
        <v>3.516</v>
      </c>
      <c r="BA12" s="9">
        <f>SUMIFS(Concentrado!BB$2:BB859,Concentrado!$A$2:$A859,"="&amp;$A12,Concentrado!$B$2:$B859, "=Campeche")</f>
        <v>4.3159999999999998</v>
      </c>
      <c r="BB12" s="9">
        <f>SUMIFS(Concentrado!BC$2:BC859,Concentrado!$A$2:$A859,"="&amp;$A12,Concentrado!$B$2:$B859, "=Campeche")</f>
        <v>14.416</v>
      </c>
      <c r="BC12" s="9">
        <f>SUMIFS(Concentrado!BD$2:BD859,Concentrado!$A$2:$A859,"="&amp;$A12,Concentrado!$B$2:$B859, "=Campeche")</f>
        <v>3.6040000000000001</v>
      </c>
      <c r="BD12" s="9">
        <f>SUMIFS(Concentrado!BE$2:BE859,Concentrado!$A$2:$A859,"="&amp;$A12,Concentrado!$B$2:$B859, "=Campeche")</f>
        <v>17.603999999999999</v>
      </c>
      <c r="BE12" s="9">
        <f>SUMIFS(Concentrado!BF$2:BF859,Concentrado!$A$2:$A859,"="&amp;$A12,Concentrado!$B$2:$B859, "=Campeche")</f>
        <v>20.241</v>
      </c>
      <c r="BF12" s="9">
        <f>SUMIFS(Concentrado!BG$2:BG859,Concentrado!$A$2:$A859,"="&amp;$A12,Concentrado!$B$2:$B859, "=Campeche")</f>
        <v>40.950000000000003</v>
      </c>
      <c r="BG12" s="9">
        <f>SUMIFS(Concentrado!BH$2:BH859,Concentrado!$A$2:$A859,"="&amp;$A12,Concentrado!$B$2:$B859, "=Campeche")</f>
        <v>6.7275067275067277</v>
      </c>
    </row>
    <row r="13" spans="1:59" x14ac:dyDescent="0.25">
      <c r="A13" s="4">
        <v>2009</v>
      </c>
      <c r="B13" s="9">
        <f>SUMIFS(Concentrado!C$2:C859,Concentrado!$A$2:$A859,"="&amp;$A13,Concentrado!$B$2:$B859, "=Campeche")</f>
        <v>15.851000000000001</v>
      </c>
      <c r="C13" s="9">
        <f>SUMIFS(Concentrado!D$2:D859,Concentrado!$A$2:$A859,"="&amp;$A13,Concentrado!$B$2:$B859, "=Campeche")</f>
        <v>3.3620000000000001</v>
      </c>
      <c r="D13" s="9">
        <f>SUMIFS(Concentrado!E$2:E859,Concentrado!$A$2:$A859,"="&amp;$A13,Concentrado!$B$2:$B859, "=Campeche")</f>
        <v>9.5579999999999998</v>
      </c>
      <c r="E13" s="9">
        <f>SUMIFS(Concentrado!F$2:F859,Concentrado!$A$2:$A859,"="&amp;$A13,Concentrado!$B$2:$B859, "=Campeche")</f>
        <v>18.065999999999999</v>
      </c>
      <c r="F13" s="9">
        <f>SUMIFS(Concentrado!G$2:G859,Concentrado!$A$2:$A859,"="&amp;$A13,Concentrado!$B$2:$B859, "=Campeche")</f>
        <v>12.361000000000001</v>
      </c>
      <c r="G13" s="9">
        <f>SUMIFS(Concentrado!H$2:H859,Concentrado!$A$2:$A859,"="&amp;$A13,Concentrado!$B$2:$B859, "=Campeche")</f>
        <v>3.4140000000000001</v>
      </c>
      <c r="H13" s="9">
        <f>SUMIFS(Concentrado!I$2:I859,Concentrado!$A$2:$A859,"="&amp;$A13,Concentrado!$B$2:$B859, "=Campeche")</f>
        <v>2.4009999999999998</v>
      </c>
      <c r="I13" s="9">
        <f>SUMIFS(Concentrado!J$2:J859,Concentrado!$A$2:$A859,"="&amp;$A13,Concentrado!$B$2:$B859, "=Campeche")</f>
        <v>2.9039999999999999</v>
      </c>
      <c r="J13" s="9">
        <f>SUMIFS(Concentrado!K$2:K859,Concentrado!$A$2:$A859,"="&amp;$A13,Concentrado!$B$2:$B859, "=Campeche")</f>
        <v>4.8769999999999998</v>
      </c>
      <c r="K13" s="9">
        <f>SUMIFS(Concentrado!L$2:L859,Concentrado!$A$2:$A859,"="&amp;$A13,Concentrado!$B$2:$B859, "=Campeche")</f>
        <v>3.3620000000000001</v>
      </c>
      <c r="L13" s="9">
        <f>SUMIFS(Concentrado!M$2:M859,Concentrado!$A$2:$A859,"="&amp;$A13,Concentrado!$B$2:$B859, "=Campeche")</f>
        <v>4.1139999999999999</v>
      </c>
      <c r="M13" s="9">
        <f>SUMIFS(Concentrado!N$2:N859,Concentrado!$A$2:$A859,"="&amp;$A13,Concentrado!$B$2:$B859, "=Campeche")</f>
        <v>36.619999999999997</v>
      </c>
      <c r="N13" s="9">
        <f>SUMIFS(Concentrado!O$2:O859,Concentrado!$A$2:$A859,"="&amp;$A13,Concentrado!$B$2:$B859, "=Campeche")</f>
        <v>87.3</v>
      </c>
      <c r="O13" s="9">
        <f>SUMIFS(Concentrado!P$2:P859,Concentrado!$A$2:$A859,"="&amp;$A13,Concentrado!$B$2:$B859, "=Campeche")</f>
        <v>22.571000000000002</v>
      </c>
      <c r="P13" s="9">
        <f>SUMIFS(Concentrado!Q$2:Q859,Concentrado!$A$2:$A859,"="&amp;$A13,Concentrado!$B$2:$B859, "=Campeche")</f>
        <v>54.686</v>
      </c>
      <c r="Q13" s="9">
        <f>SUMIFS(Concentrado!R$2:R859,Concentrado!$A$2:$A859,"="&amp;$A13,Concentrado!$B$2:$B859, "=Campeche")</f>
        <v>49.015000000000001</v>
      </c>
      <c r="R13" s="9">
        <f>SUMIFS(Concentrado!S$2:S859,Concentrado!$A$2:$A859,"="&amp;$A13,Concentrado!$B$2:$B859, "=Campeche")</f>
        <v>55.947000000000003</v>
      </c>
      <c r="S13" s="9">
        <f>SUMIFS(Concentrado!T$2:T859,Concentrado!$A$2:$A859,"="&amp;$A13,Concentrado!$B$2:$B859, "=Campeche")</f>
        <v>52.508000000000003</v>
      </c>
      <c r="T13" s="9">
        <f>SUMIFS(Concentrado!U$2:U859,Concentrado!$A$2:$A859,"="&amp;$A13,Concentrado!$B$2:$B859, "=Campeche")</f>
        <v>9.0229999999999997</v>
      </c>
      <c r="U13" s="9">
        <f>SUMIFS(Concentrado!V$2:V859,Concentrado!$A$2:$A859,"="&amp;$A13,Concentrado!$B$2:$B859, "=Campeche")</f>
        <v>11.286</v>
      </c>
      <c r="V13" s="9">
        <f>SUMIFS(Concentrado!W$2:W859,Concentrado!$A$2:$A859,"="&amp;$A13,Concentrado!$B$2:$B859, "=Campeche")</f>
        <v>10.163</v>
      </c>
      <c r="W13" s="9">
        <f>SUMIFS(Concentrado!X$2:X859,Concentrado!$A$2:$A859,"="&amp;$A13,Concentrado!$B$2:$B859, "=Campeche")</f>
        <v>11.949</v>
      </c>
      <c r="X13" s="9">
        <f>SUMIFS(Concentrado!Y$2:Y859,Concentrado!$A$2:$A859,"="&amp;$A13,Concentrado!$B$2:$B859, "=Campeche")</f>
        <v>2.161</v>
      </c>
      <c r="Y13" s="9">
        <f>SUMIFS(Concentrado!Z$2:Z859,Concentrado!$A$2:$A859,"="&amp;$A13,Concentrado!$B$2:$B859, "=Campeche")</f>
        <v>7.0170000000000003</v>
      </c>
      <c r="Z13" s="9">
        <f>SUMIFS(Concentrado!AA$2:AA859,Concentrado!$A$2:$A859,"="&amp;$A13,Concentrado!$B$2:$B859, "=Campeche")</f>
        <v>53.892000000000003</v>
      </c>
      <c r="AA13" s="9">
        <f>SUMIFS(Concentrado!AB$2:AB859,Concentrado!$A$2:$A859,"="&amp;$A13,Concentrado!$B$2:$B859, "=Campeche")</f>
        <v>36.738</v>
      </c>
      <c r="AB13" s="9">
        <f>SUMIFS(Concentrado!AC$2:AC859,Concentrado!$A$2:$A859,"="&amp;$A13,Concentrado!$B$2:$B859, "=Campeche")</f>
        <v>45.249000000000002</v>
      </c>
      <c r="AC13" s="9">
        <f>SUMIFS(Concentrado!AD$2:AD859,Concentrado!$A$2:$A859,"="&amp;$A13,Concentrado!$B$2:$B859, "=Campeche")</f>
        <v>342.37299999999999</v>
      </c>
      <c r="AD13" s="9">
        <f>SUMIFS(Concentrado!AE$2:AE859,Concentrado!$A$2:$A859,"="&amp;$A13,Concentrado!$B$2:$B859, "=Campeche")</f>
        <v>303.26799999999997</v>
      </c>
      <c r="AE13" s="9">
        <f>SUMIFS(Concentrado!AF$2:AF859,Concentrado!$A$2:$A859,"="&amp;$A13,Concentrado!$B$2:$B859, "=Campeche")</f>
        <v>322.67</v>
      </c>
      <c r="AF13" s="9">
        <f>SUMIFS(Concentrado!AG$2:AG859,Concentrado!$A$2:$A859,"="&amp;$A13,Concentrado!$B$2:$B859, "=Campeche")</f>
        <v>7.8029999999999999</v>
      </c>
      <c r="AG13" s="9">
        <f>SUMIFS(Concentrado!AH$2:AH859,Concentrado!$A$2:$A859,"="&amp;$A13,Concentrado!$B$2:$B859, "=Campeche")</f>
        <v>22.172668068823999</v>
      </c>
      <c r="AH13" s="9">
        <f>SUMIFS(Concentrado!AI$2:AI859,Concentrado!$A$2:$A859,"="&amp;$A13,Concentrado!$B$2:$B859, "=Campeche")</f>
        <v>4.3506634761801202</v>
      </c>
      <c r="AI13" s="9">
        <f>SUMIFS(Concentrado!AJ$2:AJ859,Concentrado!$A$2:$A859,"="&amp;$A13,Concentrado!$B$2:$B859, "=Campeche")</f>
        <v>13.1765946032433</v>
      </c>
      <c r="AJ13" s="9">
        <f>SUMIFS(Concentrado!AK$2:AK859,Concentrado!$A$2:$A859,"="&amp;$A13,Concentrado!$B$2:$B859, "=Campeche")</f>
        <v>16.582000000000001</v>
      </c>
      <c r="AK13" s="9">
        <f>SUMIFS(Concentrado!AL$2:AL859,Concentrado!$A$2:$A859,"="&amp;$A13,Concentrado!$B$2:$B859, "=Campeche")</f>
        <v>3.6019999999999999</v>
      </c>
      <c r="AL13" s="9">
        <f>SUMIFS(Concentrado!AM$2:AM859,Concentrado!$A$2:$A859,"="&amp;$A13,Concentrado!$B$2:$B859, "=Campeche")</f>
        <v>10.042</v>
      </c>
      <c r="AM13" s="9">
        <f>SUMIFS(Concentrado!AN$2:AN859,Concentrado!$A$2:$A859,"="&amp;$A13,Concentrado!$B$2:$B859, "=Campeche")</f>
        <v>55.354999999999997</v>
      </c>
      <c r="AN13" s="9">
        <f>SUMIFS(Concentrado!AO$2:AO859,Concentrado!$A$2:$A859,"="&amp;$A13,Concentrado!$B$2:$B859, "=Campeche")</f>
        <v>37.457999999999998</v>
      </c>
      <c r="AO13" s="9">
        <f>SUMIFS(Concentrado!AP$2:AP859,Concentrado!$A$2:$A859,"="&amp;$A13,Concentrado!$B$2:$B859, "=Campeche")</f>
        <v>46.338000000000001</v>
      </c>
      <c r="AP13" s="9">
        <f>SUMIFS(Concentrado!AQ$2:AQ859,Concentrado!$A$2:$A859,"="&amp;$A13,Concentrado!$B$2:$B859, "=Campeche")</f>
        <v>2.1949999999999998</v>
      </c>
      <c r="AQ13" s="9">
        <f>SUMIFS(Concentrado!AR$2:AR859,Concentrado!$A$2:$A859,"="&amp;$A13,Concentrado!$B$2:$B859, "=Campeche")</f>
        <v>0.48</v>
      </c>
      <c r="AR13" s="9">
        <f>SUMIFS(Concentrado!AS$2:AS859,Concentrado!$A$2:$A859,"="&amp;$A13,Concentrado!$B$2:$B859, "=Campeche")</f>
        <v>1.331</v>
      </c>
      <c r="AS13" s="9">
        <f>SUMIFS(Concentrado!AT$2:AT859,Concentrado!$A$2:$A859,"="&amp;$A13,Concentrado!$B$2:$B859, "=Campeche")</f>
        <v>10.486000000000001</v>
      </c>
      <c r="AT13" s="9">
        <f>SUMIFS(Concentrado!AU$2:AU859,Concentrado!$A$2:$A859,"="&amp;$A13,Concentrado!$B$2:$B859, "=Campeche")</f>
        <v>3.6019999999999999</v>
      </c>
      <c r="AU13" s="9">
        <f>SUMIFS(Concentrado!AV$2:AV859,Concentrado!$A$2:$A859,"="&amp;$A13,Concentrado!$B$2:$B859, "=Campeche")</f>
        <v>7.0170000000000003</v>
      </c>
      <c r="AV13" s="9">
        <f>SUMIFS(Concentrado!AW$2:AW859,Concentrado!$A$2:$A859,"="&amp;$A13,Concentrado!$B$2:$B859, "=Campeche")</f>
        <v>504.53699999999998</v>
      </c>
      <c r="AW13" s="9">
        <f>SUMIFS(Concentrado!AX$2:AX859,Concentrado!$A$2:$A859,"="&amp;$A13,Concentrado!$B$2:$B859, "=Campeche")</f>
        <v>379.86599999999999</v>
      </c>
      <c r="AX13" s="9">
        <f>SUMIFS(Concentrado!AY$2:AY859,Concentrado!$A$2:$A859,"="&amp;$A13,Concentrado!$B$2:$B859, "=Campeche")</f>
        <v>441.72</v>
      </c>
      <c r="AY13" s="9">
        <f>SUMIFS(Concentrado!AZ$2:AZ859,Concentrado!$A$2:$A859,"="&amp;$A13,Concentrado!$B$2:$B859, "=Campeche")</f>
        <v>5.0449999999999999</v>
      </c>
      <c r="AZ13" s="9">
        <f>SUMIFS(Concentrado!BA$2:BA859,Concentrado!$A$2:$A859,"="&amp;$A13,Concentrado!$B$2:$B859, "=Campeche")</f>
        <v>3.7989999999999999</v>
      </c>
      <c r="BA13" s="9">
        <f>SUMIFS(Concentrado!BB$2:BB859,Concentrado!$A$2:$A859,"="&amp;$A13,Concentrado!$B$2:$B859, "=Campeche")</f>
        <v>4.4169999999999998</v>
      </c>
      <c r="BB13" s="9">
        <f>SUMIFS(Concentrado!BC$2:BC859,Concentrado!$A$2:$A859,"="&amp;$A13,Concentrado!$B$2:$B859, "=Campeche")</f>
        <v>18.05</v>
      </c>
      <c r="BC13" s="9">
        <f>SUMIFS(Concentrado!BD$2:BD859,Concentrado!$A$2:$A859,"="&amp;$A13,Concentrado!$B$2:$B859, "=Campeche")</f>
        <v>7.22</v>
      </c>
      <c r="BD13" s="9">
        <f>SUMIFS(Concentrado!BE$2:BE859,Concentrado!$A$2:$A859,"="&amp;$A13,Concentrado!$B$2:$B859, "=Campeche")</f>
        <v>17.542000000000002</v>
      </c>
      <c r="BE13" s="9">
        <f>SUMIFS(Concentrado!BF$2:BF859,Concentrado!$A$2:$A859,"="&amp;$A13,Concentrado!$B$2:$B859, "=Campeche")</f>
        <v>19.776</v>
      </c>
      <c r="BF13" s="9">
        <f>SUMIFS(Concentrado!BG$2:BG859,Concentrado!$A$2:$A859,"="&amp;$A13,Concentrado!$B$2:$B859, "=Campeche")</f>
        <v>46.945999999999998</v>
      </c>
      <c r="BG13" s="9">
        <f>SUMIFS(Concentrado!BH$2:BH859,Concentrado!$A$2:$A859,"="&amp;$A13,Concentrado!$B$2:$B859, "=Campeche")</f>
        <v>6.1029282319112728</v>
      </c>
    </row>
    <row r="14" spans="1:59" x14ac:dyDescent="0.25">
      <c r="A14" s="4">
        <v>2010</v>
      </c>
      <c r="B14" s="9">
        <f>SUMIFS(Concentrado!C$2:C859,Concentrado!$A$2:$A859,"="&amp;$A14,Concentrado!$B$2:$B859, "=Campeche")</f>
        <v>15.125</v>
      </c>
      <c r="C14" s="9">
        <f>SUMIFS(Concentrado!D$2:D859,Concentrado!$A$2:$A859,"="&amp;$A14,Concentrado!$B$2:$B859, "=Campeche")</f>
        <v>1.89</v>
      </c>
      <c r="D14" s="9">
        <f>SUMIFS(Concentrado!E$2:E859,Concentrado!$A$2:$A859,"="&amp;$A14,Concentrado!$B$2:$B859, "=Campeche")</f>
        <v>8.4550000000000001</v>
      </c>
      <c r="E14" s="9">
        <f>SUMIFS(Concentrado!F$2:F859,Concentrado!$A$2:$A859,"="&amp;$A14,Concentrado!$B$2:$B859, "=Campeche")</f>
        <v>12.47</v>
      </c>
      <c r="F14" s="9">
        <f>SUMIFS(Concentrado!G$2:G859,Concentrado!$A$2:$A859,"="&amp;$A14,Concentrado!$B$2:$B859, "=Campeche")</f>
        <v>12.007999999999999</v>
      </c>
      <c r="G14" s="9">
        <f>SUMIFS(Concentrado!H$2:H859,Concentrado!$A$2:$A859,"="&amp;$A14,Concentrado!$B$2:$B859, "=Campeche")</f>
        <v>2.8809999999999998</v>
      </c>
      <c r="H14" s="9">
        <f>SUMIFS(Concentrado!I$2:I859,Concentrado!$A$2:$A859,"="&amp;$A14,Concentrado!$B$2:$B859, "=Campeche")</f>
        <v>4.4889999999999999</v>
      </c>
      <c r="I14" s="9">
        <f>SUMIFS(Concentrado!J$2:J859,Concentrado!$A$2:$A859,"="&amp;$A14,Concentrado!$B$2:$B859, "=Campeche")</f>
        <v>3.6920000000000002</v>
      </c>
      <c r="J14" s="9">
        <f>SUMIFS(Concentrado!K$2:K859,Concentrado!$A$2:$A859,"="&amp;$A14,Concentrado!$B$2:$B859, "=Campeche")</f>
        <v>3.3610000000000002</v>
      </c>
      <c r="K14" s="9">
        <f>SUMIFS(Concentrado!L$2:L859,Concentrado!$A$2:$A859,"="&amp;$A14,Concentrado!$B$2:$B859, "=Campeche")</f>
        <v>2.363</v>
      </c>
      <c r="L14" s="9">
        <f>SUMIFS(Concentrado!M$2:M859,Concentrado!$A$2:$A859,"="&amp;$A14,Concentrado!$B$2:$B859, "=Campeche")</f>
        <v>2.8580000000000001</v>
      </c>
      <c r="M14" s="9">
        <f>SUMIFS(Concentrado!N$2:N859,Concentrado!$A$2:$A859,"="&amp;$A14,Concentrado!$B$2:$B859, "=Campeche")</f>
        <v>51.343000000000004</v>
      </c>
      <c r="N14" s="9">
        <f>SUMIFS(Concentrado!O$2:O859,Concentrado!$A$2:$A859,"="&amp;$A14,Concentrado!$B$2:$B859, "=Campeche")</f>
        <v>77.066999999999993</v>
      </c>
      <c r="O14" s="9">
        <f>SUMIFS(Concentrado!P$2:P859,Concentrado!$A$2:$A859,"="&amp;$A14,Concentrado!$B$2:$B859, "=Campeche")</f>
        <v>17.72</v>
      </c>
      <c r="P14" s="9">
        <f>SUMIFS(Concentrado!Q$2:Q859,Concentrado!$A$2:$A859,"="&amp;$A14,Concentrado!$B$2:$B859, "=Campeche")</f>
        <v>47.155999999999999</v>
      </c>
      <c r="Q14" s="9">
        <f>SUMIFS(Concentrado!R$2:R859,Concentrado!$A$2:$A859,"="&amp;$A14,Concentrado!$B$2:$B859, "=Campeche")</f>
        <v>56.418999999999997</v>
      </c>
      <c r="R14" s="9">
        <f>SUMIFS(Concentrado!S$2:S859,Concentrado!$A$2:$A859,"="&amp;$A14,Concentrado!$B$2:$B859, "=Campeche")</f>
        <v>63.557000000000002</v>
      </c>
      <c r="S14" s="9">
        <f>SUMIFS(Concentrado!T$2:T859,Concentrado!$A$2:$A859,"="&amp;$A14,Concentrado!$B$2:$B859, "=Campeche")</f>
        <v>60.017000000000003</v>
      </c>
      <c r="T14" s="9">
        <f>SUMIFS(Concentrado!U$2:U859,Concentrado!$A$2:$A859,"="&amp;$A14,Concentrado!$B$2:$B859, "=Campeche")</f>
        <v>11.044</v>
      </c>
      <c r="U14" s="9">
        <f>SUMIFS(Concentrado!V$2:V859,Concentrado!$A$2:$A859,"="&amp;$A14,Concentrado!$B$2:$B859, "=Campeche")</f>
        <v>9.923</v>
      </c>
      <c r="V14" s="9">
        <f>SUMIFS(Concentrado!W$2:W859,Concentrado!$A$2:$A859,"="&amp;$A14,Concentrado!$B$2:$B859, "=Campeche")</f>
        <v>10.478999999999999</v>
      </c>
      <c r="W14" s="9">
        <f>SUMIFS(Concentrado!X$2:X859,Concentrado!$A$2:$A859,"="&amp;$A14,Concentrado!$B$2:$B859, "=Campeche")</f>
        <v>9.6029999999999998</v>
      </c>
      <c r="X14" s="9">
        <f>SUMIFS(Concentrado!Y$2:Y859,Concentrado!$A$2:$A859,"="&amp;$A14,Concentrado!$B$2:$B859, "=Campeche")</f>
        <v>2.1259999999999999</v>
      </c>
      <c r="Y14" s="9">
        <f>SUMIFS(Concentrado!Z$2:Z859,Concentrado!$A$2:$A859,"="&amp;$A14,Concentrado!$B$2:$B859, "=Campeche")</f>
        <v>5.835</v>
      </c>
      <c r="Z14" s="9">
        <f>SUMIFS(Concentrado!AA$2:AA859,Concentrado!$A$2:$A859,"="&amp;$A14,Concentrado!$B$2:$B859, "=Campeche")</f>
        <v>61.460999999999999</v>
      </c>
      <c r="AA14" s="9">
        <f>SUMIFS(Concentrado!AB$2:AB859,Concentrado!$A$2:$A859,"="&amp;$A14,Concentrado!$B$2:$B859, "=Campeche")</f>
        <v>43.237000000000002</v>
      </c>
      <c r="AB14" s="9">
        <f>SUMIFS(Concentrado!AC$2:AC859,Concentrado!$A$2:$A859,"="&amp;$A14,Concentrado!$B$2:$B859, "=Campeche")</f>
        <v>52.395000000000003</v>
      </c>
      <c r="AC14" s="9">
        <f>SUMIFS(Concentrado!AD$2:AD859,Concentrado!$A$2:$A859,"="&amp;$A14,Concentrado!$B$2:$B859, "=Campeche")</f>
        <v>379.09100000000001</v>
      </c>
      <c r="AD14" s="9">
        <f>SUMIFS(Concentrado!AE$2:AE859,Concentrado!$A$2:$A859,"="&amp;$A14,Concentrado!$B$2:$B859, "=Campeche")</f>
        <v>301.71699999999998</v>
      </c>
      <c r="AE14" s="9">
        <f>SUMIFS(Concentrado!AF$2:AF859,Concentrado!$A$2:$A859,"="&amp;$A14,Concentrado!$B$2:$B859, "=Campeche")</f>
        <v>340.33199999999999</v>
      </c>
      <c r="AF14" s="9">
        <f>SUMIFS(Concentrado!AG$2:AG859,Concentrado!$A$2:$A859,"="&amp;$A14,Concentrado!$B$2:$B859, "=Campeche")</f>
        <v>10.804</v>
      </c>
      <c r="AG14" s="9">
        <f>SUMIFS(Concentrado!AH$2:AH859,Concentrado!$A$2:$A859,"="&amp;$A14,Concentrado!$B$2:$B859, "=Campeche")</f>
        <v>13.123277569819001</v>
      </c>
      <c r="AH14" s="9">
        <f>SUMIFS(Concentrado!AI$2:AI859,Concentrado!$A$2:$A859,"="&amp;$A14,Concentrado!$B$2:$B859, "=Campeche")</f>
        <v>3.0784007092635202</v>
      </c>
      <c r="AI14" s="9">
        <f>SUMIFS(Concentrado!AJ$2:AJ859,Concentrado!$A$2:$A859,"="&amp;$A14,Concentrado!$B$2:$B859, "=Campeche")</f>
        <v>8.0634406701339501</v>
      </c>
      <c r="AJ14" s="9">
        <f>SUMIFS(Concentrado!AK$2:AK859,Concentrado!$A$2:$A859,"="&amp;$A14,Concentrado!$B$2:$B859, "=Campeche")</f>
        <v>12.724</v>
      </c>
      <c r="AK14" s="9">
        <f>SUMIFS(Concentrado!AL$2:AL859,Concentrado!$A$2:$A859,"="&amp;$A14,Concentrado!$B$2:$B859, "=Campeche")</f>
        <v>2.1259999999999999</v>
      </c>
      <c r="AL14" s="9">
        <f>SUMIFS(Concentrado!AM$2:AM859,Concentrado!$A$2:$A859,"="&amp;$A14,Concentrado!$B$2:$B859, "=Campeche")</f>
        <v>7.383</v>
      </c>
      <c r="AM14" s="9">
        <f>SUMIFS(Concentrado!AN$2:AN859,Concentrado!$A$2:$A859,"="&amp;$A14,Concentrado!$B$2:$B859, "=Campeche")</f>
        <v>56.179000000000002</v>
      </c>
      <c r="AN14" s="9">
        <f>SUMIFS(Concentrado!AO$2:AO859,Concentrado!$A$2:$A859,"="&amp;$A14,Concentrado!$B$2:$B859, "=Campeche")</f>
        <v>36.149000000000001</v>
      </c>
      <c r="AO14" s="9">
        <f>SUMIFS(Concentrado!AP$2:AP859,Concentrado!$A$2:$A859,"="&amp;$A14,Concentrado!$B$2:$B859, "=Campeche")</f>
        <v>46.084000000000003</v>
      </c>
      <c r="AP14" s="9">
        <f>SUMIFS(Concentrado!AQ$2:AQ859,Concentrado!$A$2:$A859,"="&amp;$A14,Concentrado!$B$2:$B859, "=Campeche")</f>
        <v>1.681</v>
      </c>
      <c r="AQ14" s="9">
        <f>SUMIFS(Concentrado!AR$2:AR859,Concentrado!$A$2:$A859,"="&amp;$A14,Concentrado!$B$2:$B859, "=Campeche")</f>
        <v>1.4179999999999999</v>
      </c>
      <c r="AR14" s="9">
        <f>SUMIFS(Concentrado!AS$2:AS859,Concentrado!$A$2:$A859,"="&amp;$A14,Concentrado!$B$2:$B859, "=Campeche")</f>
        <v>1.548</v>
      </c>
      <c r="AS14" s="9">
        <f>SUMIFS(Concentrado!AT$2:AT859,Concentrado!$A$2:$A859,"="&amp;$A14,Concentrado!$B$2:$B859, "=Campeche")</f>
        <v>8.8829999999999991</v>
      </c>
      <c r="AT14" s="9">
        <f>SUMIFS(Concentrado!AU$2:AU859,Concentrado!$A$2:$A859,"="&amp;$A14,Concentrado!$B$2:$B859, "=Campeche")</f>
        <v>1.89</v>
      </c>
      <c r="AU14" s="9">
        <f>SUMIFS(Concentrado!AV$2:AV859,Concentrado!$A$2:$A859,"="&amp;$A14,Concentrado!$B$2:$B859, "=Campeche")</f>
        <v>5.359</v>
      </c>
      <c r="AV14" s="9">
        <f>SUMIFS(Concentrado!AW$2:AW859,Concentrado!$A$2:$A859,"="&amp;$A14,Concentrado!$B$2:$B859, "=Campeche")</f>
        <v>535.625</v>
      </c>
      <c r="AW14" s="9">
        <f>SUMIFS(Concentrado!AX$2:AX859,Concentrado!$A$2:$A859,"="&amp;$A14,Concentrado!$B$2:$B859, "=Campeche")</f>
        <v>374.96100000000001</v>
      </c>
      <c r="AX14" s="9">
        <f>SUMIFS(Concentrado!AY$2:AY859,Concentrado!$A$2:$A859,"="&amp;$A14,Concentrado!$B$2:$B859, "=Campeche")</f>
        <v>454.88799999999998</v>
      </c>
      <c r="AY14" s="9">
        <f>SUMIFS(Concentrado!AZ$2:AZ859,Concentrado!$A$2:$A859,"="&amp;$A14,Concentrado!$B$2:$B859, "=Campeche")</f>
        <v>5.3559999999999999</v>
      </c>
      <c r="AZ14" s="9">
        <f>SUMIFS(Concentrado!BA$2:BA859,Concentrado!$A$2:$A859,"="&amp;$A14,Concentrado!$B$2:$B859, "=Campeche")</f>
        <v>3.75</v>
      </c>
      <c r="BA14" s="9">
        <f>SUMIFS(Concentrado!BB$2:BB859,Concentrado!$A$2:$A859,"="&amp;$A14,Concentrado!$B$2:$B859, "=Campeche")</f>
        <v>4.5490000000000004</v>
      </c>
      <c r="BB14" s="9">
        <f>SUMIFS(Concentrado!BC$2:BC859,Concentrado!$A$2:$A859,"="&amp;$A14,Concentrado!$B$2:$B859, "=Campeche")</f>
        <v>16.805</v>
      </c>
      <c r="BC14" s="9">
        <f>SUMIFS(Concentrado!BD$2:BD859,Concentrado!$A$2:$A859,"="&amp;$A14,Concentrado!$B$2:$B859, "=Campeche")</f>
        <v>7.202</v>
      </c>
      <c r="BD14" s="9">
        <f>SUMIFS(Concentrado!BE$2:BE859,Concentrado!$A$2:$A859,"="&amp;$A14,Concentrado!$B$2:$B859, "=Campeche")</f>
        <v>17.209</v>
      </c>
      <c r="BE14" s="9">
        <f>SUMIFS(Concentrado!BF$2:BF859,Concentrado!$A$2:$A859,"="&amp;$A14,Concentrado!$B$2:$B859, "=Campeche")</f>
        <v>19.04</v>
      </c>
      <c r="BF14" s="9">
        <f>SUMIFS(Concentrado!BG$2:BG859,Concentrado!$A$2:$A859,"="&amp;$A14,Concentrado!$B$2:$B859, "=Campeche")</f>
        <v>47.158999999999999</v>
      </c>
      <c r="BG14" s="9">
        <f>SUMIFS(Concentrado!BH$2:BH859,Concentrado!$A$2:$A859,"="&amp;$A14,Concentrado!$B$2:$B859, "=Campeche")</f>
        <v>6.6022164583824567</v>
      </c>
    </row>
    <row r="15" spans="1:59" x14ac:dyDescent="0.25">
      <c r="A15" s="4">
        <v>2011</v>
      </c>
      <c r="B15" s="9">
        <f>SUMIFS(Concentrado!C$2:C859,Concentrado!$A$2:$A859,"="&amp;$A15,Concentrado!$B$2:$B859, "=Campeche")</f>
        <v>12.731</v>
      </c>
      <c r="C15" s="9">
        <f>SUMIFS(Concentrado!D$2:D859,Concentrado!$A$2:$A859,"="&amp;$A15,Concentrado!$B$2:$B859, "=Campeche")</f>
        <v>3.94</v>
      </c>
      <c r="D15" s="9">
        <f>SUMIFS(Concentrado!E$2:E859,Concentrado!$A$2:$A859,"="&amp;$A15,Concentrado!$B$2:$B859, "=Campeche")</f>
        <v>8.298</v>
      </c>
      <c r="E15" s="9">
        <f>SUMIFS(Concentrado!F$2:F859,Concentrado!$A$2:$A859,"="&amp;$A15,Concentrado!$B$2:$B859, "=Campeche")</f>
        <v>11.647</v>
      </c>
      <c r="F15" s="9">
        <f>SUMIFS(Concentrado!G$2:G859,Concentrado!$A$2:$A859,"="&amp;$A15,Concentrado!$B$2:$B859, "=Campeche")</f>
        <v>9.8550000000000004</v>
      </c>
      <c r="G15" s="9">
        <f>SUMIFS(Concentrado!H$2:H859,Concentrado!$A$2:$A859,"="&amp;$A15,Concentrado!$B$2:$B859, "=Campeche")</f>
        <v>2.3580000000000001</v>
      </c>
      <c r="H15" s="9">
        <f>SUMIFS(Concentrado!I$2:I859,Concentrado!$A$2:$A859,"="&amp;$A15,Concentrado!$B$2:$B859, "=Campeche")</f>
        <v>1.159</v>
      </c>
      <c r="I15" s="9">
        <f>SUMIFS(Concentrado!J$2:J859,Concentrado!$A$2:$A859,"="&amp;$A15,Concentrado!$B$2:$B859, "=Campeche")</f>
        <v>1.7529999999999999</v>
      </c>
      <c r="J15" s="9">
        <f>SUMIFS(Concentrado!K$2:K859,Concentrado!$A$2:$A859,"="&amp;$A15,Concentrado!$B$2:$B859, "=Campeche")</f>
        <v>4.9509999999999996</v>
      </c>
      <c r="K15" s="9">
        <f>SUMIFS(Concentrado!L$2:L859,Concentrado!$A$2:$A859,"="&amp;$A15,Concentrado!$B$2:$B859, "=Campeche")</f>
        <v>2.5499999999999998</v>
      </c>
      <c r="L15" s="9">
        <f>SUMIFS(Concentrado!M$2:M859,Concentrado!$A$2:$A859,"="&amp;$A15,Concentrado!$B$2:$B859, "=Campeche")</f>
        <v>3.74</v>
      </c>
      <c r="M15" s="9">
        <f>SUMIFS(Concentrado!N$2:N859,Concentrado!$A$2:$A859,"="&amp;$A15,Concentrado!$B$2:$B859, "=Campeche")</f>
        <v>39.673000000000002</v>
      </c>
      <c r="N15" s="9">
        <f>SUMIFS(Concentrado!O$2:O859,Concentrado!$A$2:$A859,"="&amp;$A15,Concentrado!$B$2:$B859, "=Campeche")</f>
        <v>76.147000000000006</v>
      </c>
      <c r="O15" s="9">
        <f>SUMIFS(Concentrado!P$2:P859,Concentrado!$A$2:$A859,"="&amp;$A15,Concentrado!$B$2:$B859, "=Campeche")</f>
        <v>18.309999999999999</v>
      </c>
      <c r="P15" s="9">
        <f>SUMIFS(Concentrado!Q$2:Q859,Concentrado!$A$2:$A859,"="&amp;$A15,Concentrado!$B$2:$B859, "=Campeche")</f>
        <v>46.982999999999997</v>
      </c>
      <c r="Q15" s="9">
        <f>SUMIFS(Concentrado!R$2:R859,Concentrado!$A$2:$A859,"="&amp;$A15,Concentrado!$B$2:$B859, "=Campeche")</f>
        <v>47.622</v>
      </c>
      <c r="R15" s="9">
        <f>SUMIFS(Concentrado!S$2:S859,Concentrado!$A$2:$A859,"="&amp;$A15,Concentrado!$B$2:$B859, "=Campeche")</f>
        <v>65.361000000000004</v>
      </c>
      <c r="S15" s="9">
        <f>SUMIFS(Concentrado!T$2:T859,Concentrado!$A$2:$A859,"="&amp;$A15,Concentrado!$B$2:$B859, "=Campeche")</f>
        <v>56.567</v>
      </c>
      <c r="T15" s="9">
        <f>SUMIFS(Concentrado!U$2:U859,Concentrado!$A$2:$A859,"="&amp;$A15,Concentrado!$B$2:$B859, "=Campeche")</f>
        <v>8.9589999999999996</v>
      </c>
      <c r="U15" s="9">
        <f>SUMIFS(Concentrado!V$2:V859,Concentrado!$A$2:$A859,"="&amp;$A15,Concentrado!$B$2:$B859, "=Campeche")</f>
        <v>14.37</v>
      </c>
      <c r="V15" s="9">
        <f>SUMIFS(Concentrado!W$2:W859,Concentrado!$A$2:$A859,"="&amp;$A15,Concentrado!$B$2:$B859, "=Campeche")</f>
        <v>11.686999999999999</v>
      </c>
      <c r="W15" s="9">
        <f>SUMIFS(Concentrado!X$2:X859,Concentrado!$A$2:$A859,"="&amp;$A15,Concentrado!$B$2:$B859, "=Campeche")</f>
        <v>11.788</v>
      </c>
      <c r="X15" s="9">
        <f>SUMIFS(Concentrado!Y$2:Y859,Concentrado!$A$2:$A859,"="&amp;$A15,Concentrado!$B$2:$B859, "=Campeche")</f>
        <v>2.0859999999999999</v>
      </c>
      <c r="Y15" s="9">
        <f>SUMIFS(Concentrado!Z$2:Z859,Concentrado!$A$2:$A859,"="&amp;$A15,Concentrado!$B$2:$B859, "=Campeche")</f>
        <v>6.8959999999999999</v>
      </c>
      <c r="Z15" s="9">
        <f>SUMIFS(Concentrado!AA$2:AA859,Concentrado!$A$2:$A859,"="&amp;$A15,Concentrado!$B$2:$B859, "=Campeche")</f>
        <v>58.466000000000001</v>
      </c>
      <c r="AA15" s="9">
        <f>SUMIFS(Concentrado!AB$2:AB859,Concentrado!$A$2:$A859,"="&amp;$A15,Concentrado!$B$2:$B859, "=Campeche")</f>
        <v>42.183999999999997</v>
      </c>
      <c r="AB15" s="9">
        <f>SUMIFS(Concentrado!AC$2:AC859,Concentrado!$A$2:$A859,"="&amp;$A15,Concentrado!$B$2:$B859, "=Campeche")</f>
        <v>50.256</v>
      </c>
      <c r="AC15" s="9">
        <f>SUMIFS(Concentrado!AD$2:AD859,Concentrado!$A$2:$A859,"="&amp;$A15,Concentrado!$B$2:$B859, "=Campeche")</f>
        <v>348.91</v>
      </c>
      <c r="AD15" s="9">
        <f>SUMIFS(Concentrado!AE$2:AE859,Concentrado!$A$2:$A859,"="&amp;$A15,Concentrado!$B$2:$B859, "=Campeche")</f>
        <v>290.41699999999997</v>
      </c>
      <c r="AE15" s="9">
        <f>SUMIFS(Concentrado!AF$2:AF859,Concentrado!$A$2:$A859,"="&amp;$A15,Concentrado!$B$2:$B859, "=Campeche")</f>
        <v>319.53199999999998</v>
      </c>
      <c r="AF15" s="9">
        <f>SUMIFS(Concentrado!AG$2:AG859,Concentrado!$A$2:$A859,"="&amp;$A15,Concentrado!$B$2:$B859, "=Campeche")</f>
        <v>8.4870000000000001</v>
      </c>
      <c r="AG15" s="9">
        <f>SUMIFS(Concentrado!AH$2:AH859,Concentrado!$A$2:$A859,"="&amp;$A15,Concentrado!$B$2:$B859, "=Campeche")</f>
        <v>20.926940358220001</v>
      </c>
      <c r="AH15" s="9">
        <f>SUMIFS(Concentrado!AI$2:AI859,Concentrado!$A$2:$A859,"="&amp;$A15,Concentrado!$B$2:$B859, "=Campeche")</f>
        <v>2.4336969682220002</v>
      </c>
      <c r="AI15" s="9">
        <f>SUMIFS(Concentrado!AJ$2:AJ859,Concentrado!$A$2:$A859,"="&amp;$A15,Concentrado!$B$2:$B859, "=Campeche")</f>
        <v>11.6268752160916</v>
      </c>
      <c r="AJ15" s="9">
        <f>SUMIFS(Concentrado!AK$2:AK859,Concentrado!$A$2:$A859,"="&amp;$A15,Concentrado!$B$2:$B859, "=Campeche")</f>
        <v>16.738</v>
      </c>
      <c r="AK15" s="9">
        <f>SUMIFS(Concentrado!AL$2:AL859,Concentrado!$A$2:$A859,"="&amp;$A15,Concentrado!$B$2:$B859, "=Campeche")</f>
        <v>2.3180000000000001</v>
      </c>
      <c r="AL15" s="9">
        <f>SUMIFS(Concentrado!AM$2:AM859,Concentrado!$A$2:$A859,"="&amp;$A15,Concentrado!$B$2:$B859, "=Campeche")</f>
        <v>9.4670000000000005</v>
      </c>
      <c r="AM15" s="9">
        <f>SUMIFS(Concentrado!AN$2:AN859,Concentrado!$A$2:$A859,"="&amp;$A15,Concentrado!$B$2:$B859, "=Campeche")</f>
        <v>63.652999999999999</v>
      </c>
      <c r="AN15" s="9">
        <f>SUMIFS(Concentrado!AO$2:AO859,Concentrado!$A$2:$A859,"="&amp;$A15,Concentrado!$B$2:$B859, "=Campeche")</f>
        <v>40.561</v>
      </c>
      <c r="AO15" s="9">
        <f>SUMIFS(Concentrado!AP$2:AP859,Concentrado!$A$2:$A859,"="&amp;$A15,Concentrado!$B$2:$B859, "=Campeche")</f>
        <v>52.009</v>
      </c>
      <c r="AP15" s="9">
        <f>SUMIFS(Concentrado!AQ$2:AQ859,Concentrado!$A$2:$A859,"="&amp;$A15,Concentrado!$B$2:$B859, "=Campeche")</f>
        <v>3.3010000000000002</v>
      </c>
      <c r="AQ15" s="9">
        <f>SUMIFS(Concentrado!AR$2:AR859,Concentrado!$A$2:$A859,"="&amp;$A15,Concentrado!$B$2:$B859, "=Campeche")</f>
        <v>0.69499999999999995</v>
      </c>
      <c r="AR15" s="9">
        <f>SUMIFS(Concentrado!AS$2:AS859,Concentrado!$A$2:$A859,"="&amp;$A15,Concentrado!$B$2:$B859, "=Campeche")</f>
        <v>1.9870000000000001</v>
      </c>
      <c r="AS15" s="9">
        <f>SUMIFS(Concentrado!AT$2:AT859,Concentrado!$A$2:$A859,"="&amp;$A15,Concentrado!$B$2:$B859, "=Campeche")</f>
        <v>10.372999999999999</v>
      </c>
      <c r="AT15" s="9">
        <f>SUMIFS(Concentrado!AU$2:AU859,Concentrado!$A$2:$A859,"="&amp;$A15,Concentrado!$B$2:$B859, "=Campeche")</f>
        <v>1.391</v>
      </c>
      <c r="AU15" s="9">
        <f>SUMIFS(Concentrado!AV$2:AV859,Concentrado!$A$2:$A859,"="&amp;$A15,Concentrado!$B$2:$B859, "=Campeche")</f>
        <v>5.8440000000000003</v>
      </c>
      <c r="AV15" s="9">
        <f>SUMIFS(Concentrado!AW$2:AW859,Concentrado!$A$2:$A859,"="&amp;$A15,Concentrado!$B$2:$B859, "=Campeche")</f>
        <v>506.15499999999997</v>
      </c>
      <c r="AW15" s="9">
        <f>SUMIFS(Concentrado!AX$2:AX859,Concentrado!$A$2:$A859,"="&amp;$A15,Concentrado!$B$2:$B859, "=Campeche")</f>
        <v>367.83100000000002</v>
      </c>
      <c r="AX15" s="9">
        <f>SUMIFS(Concentrado!AY$2:AY859,Concentrado!$A$2:$A859,"="&amp;$A15,Concentrado!$B$2:$B859, "=Campeche")</f>
        <v>436.63900000000001</v>
      </c>
      <c r="AY15" s="9">
        <f>SUMIFS(Concentrado!AZ$2:AZ859,Concentrado!$A$2:$A859,"="&amp;$A15,Concentrado!$B$2:$B859, "=Campeche")</f>
        <v>5.0620000000000003</v>
      </c>
      <c r="AZ15" s="9">
        <f>SUMIFS(Concentrado!BA$2:BA859,Concentrado!$A$2:$A859,"="&amp;$A15,Concentrado!$B$2:$B859, "=Campeche")</f>
        <v>3.6779999999999999</v>
      </c>
      <c r="BA15" s="9">
        <f>SUMIFS(Concentrado!BB$2:BB859,Concentrado!$A$2:$A859,"="&amp;$A15,Concentrado!$B$2:$B859, "=Campeche")</f>
        <v>4.3659999999999997</v>
      </c>
      <c r="BB15" s="9">
        <f>SUMIFS(Concentrado!BC$2:BC859,Concentrado!$A$2:$A859,"="&amp;$A15,Concentrado!$B$2:$B859, "=Campeche")</f>
        <v>15.481999999999999</v>
      </c>
      <c r="BC15" s="9">
        <f>SUMIFS(Concentrado!BD$2:BD859,Concentrado!$A$2:$A859,"="&amp;$A15,Concentrado!$B$2:$B859, "=Campeche")</f>
        <v>3.573</v>
      </c>
      <c r="BD15" s="9">
        <f>SUMIFS(Concentrado!BE$2:BE859,Concentrado!$A$2:$A859,"="&amp;$A15,Concentrado!$B$2:$B859, "=Campeche")</f>
        <v>14.964</v>
      </c>
      <c r="BE15" s="9">
        <f>SUMIFS(Concentrado!BF$2:BF859,Concentrado!$A$2:$A859,"="&amp;$A15,Concentrado!$B$2:$B859, "=Campeche")</f>
        <v>17.236999999999998</v>
      </c>
      <c r="BF15" s="9">
        <f>SUMIFS(Concentrado!BG$2:BG859,Concentrado!$A$2:$A859,"="&amp;$A15,Concentrado!$B$2:$B859, "=Campeche")</f>
        <v>63.139000000000003</v>
      </c>
      <c r="BG15" s="9">
        <f>SUMIFS(Concentrado!BH$2:BH859,Concentrado!$A$2:$A859,"="&amp;$A15,Concentrado!$B$2:$B859, "=Campeche")</f>
        <v>10.859957065286022</v>
      </c>
    </row>
    <row r="16" spans="1:59" x14ac:dyDescent="0.25">
      <c r="A16" s="4">
        <v>2012</v>
      </c>
      <c r="B16" s="9">
        <f>SUMIFS(Concentrado!C$2:C859,Concentrado!$A$2:$A859,"="&amp;$A16,Concentrado!$B$2:$B859, "=Campeche")</f>
        <v>18.507000000000001</v>
      </c>
      <c r="C16" s="9">
        <f>SUMIFS(Concentrado!D$2:D859,Concentrado!$A$2:$A859,"="&amp;$A16,Concentrado!$B$2:$B859, "=Campeche")</f>
        <v>2.726</v>
      </c>
      <c r="D16" s="9">
        <f>SUMIFS(Concentrado!E$2:E859,Concentrado!$A$2:$A859,"="&amp;$A16,Concentrado!$B$2:$B859, "=Campeche")</f>
        <v>10.545</v>
      </c>
      <c r="E16" s="9">
        <f>SUMIFS(Concentrado!F$2:F859,Concentrado!$A$2:$A859,"="&amp;$A16,Concentrado!$B$2:$B859, "=Campeche")</f>
        <v>13.46</v>
      </c>
      <c r="F16" s="9">
        <f>SUMIFS(Concentrado!G$2:G859,Concentrado!$A$2:$A859,"="&amp;$A16,Concentrado!$B$2:$B859, "=Campeche")</f>
        <v>9.1180000000000003</v>
      </c>
      <c r="G16" s="9">
        <f>SUMIFS(Concentrado!H$2:H859,Concentrado!$A$2:$A859,"="&amp;$A16,Concentrado!$B$2:$B859, "=Campeche")</f>
        <v>3.7010000000000001</v>
      </c>
      <c r="H16" s="9">
        <f>SUMIFS(Concentrado!I$2:I859,Concentrado!$A$2:$A859,"="&amp;$A16,Concentrado!$B$2:$B859, "=Campeche")</f>
        <v>3.18</v>
      </c>
      <c r="I16" s="9">
        <f>SUMIFS(Concentrado!J$2:J859,Concentrado!$A$2:$A859,"="&amp;$A16,Concentrado!$B$2:$B859, "=Campeche")</f>
        <v>3.4380000000000002</v>
      </c>
      <c r="J16" s="9">
        <f>SUMIFS(Concentrado!K$2:K859,Concentrado!$A$2:$A859,"="&amp;$A16,Concentrado!$B$2:$B859, "=Campeche")</f>
        <v>6.4779999999999998</v>
      </c>
      <c r="K16" s="9">
        <f>SUMIFS(Concentrado!L$2:L859,Concentrado!$A$2:$A859,"="&amp;$A16,Concentrado!$B$2:$B859, "=Campeche")</f>
        <v>2.4990000000000001</v>
      </c>
      <c r="L16" s="9">
        <f>SUMIFS(Concentrado!M$2:M859,Concentrado!$A$2:$A859,"="&amp;$A16,Concentrado!$B$2:$B859, "=Campeche")</f>
        <v>4.47</v>
      </c>
      <c r="M16" s="9">
        <f>SUMIFS(Concentrado!N$2:N859,Concentrado!$A$2:$A859,"="&amp;$A16,Concentrado!$B$2:$B859, "=Campeche")</f>
        <v>45.741</v>
      </c>
      <c r="N16" s="9">
        <f>SUMIFS(Concentrado!O$2:O859,Concentrado!$A$2:$A859,"="&amp;$A16,Concentrado!$B$2:$B859, "=Campeche")</f>
        <v>84.44</v>
      </c>
      <c r="O16" s="9">
        <f>SUMIFS(Concentrado!P$2:P859,Concentrado!$A$2:$A859,"="&amp;$A16,Concentrado!$B$2:$B859, "=Campeche")</f>
        <v>20.670999999999999</v>
      </c>
      <c r="P16" s="9">
        <f>SUMIFS(Concentrado!Q$2:Q859,Concentrado!$A$2:$A859,"="&amp;$A16,Concentrado!$B$2:$B859, "=Campeche")</f>
        <v>52.838000000000001</v>
      </c>
      <c r="Q16" s="9">
        <f>SUMIFS(Concentrado!R$2:R859,Concentrado!$A$2:$A859,"="&amp;$A16,Concentrado!$B$2:$B859, "=Campeche")</f>
        <v>60.149000000000001</v>
      </c>
      <c r="R16" s="9">
        <f>SUMIFS(Concentrado!S$2:S859,Concentrado!$A$2:$A859,"="&amp;$A16,Concentrado!$B$2:$B859, "=Campeche")</f>
        <v>58.152000000000001</v>
      </c>
      <c r="S16" s="9">
        <f>SUMIFS(Concentrado!T$2:T859,Concentrado!$A$2:$A859,"="&amp;$A16,Concentrado!$B$2:$B859, "=Campeche")</f>
        <v>59.142000000000003</v>
      </c>
      <c r="T16" s="9">
        <f>SUMIFS(Concentrado!U$2:U859,Concentrado!$A$2:$A859,"="&amp;$A16,Concentrado!$B$2:$B859, "=Campeche")</f>
        <v>11.798</v>
      </c>
      <c r="U16" s="9">
        <f>SUMIFS(Concentrado!V$2:V859,Concentrado!$A$2:$A859,"="&amp;$A16,Concentrado!$B$2:$B859, "=Campeche")</f>
        <v>9.3130000000000006</v>
      </c>
      <c r="V16" s="9">
        <f>SUMIFS(Concentrado!W$2:W859,Concentrado!$A$2:$A859,"="&amp;$A16,Concentrado!$B$2:$B859, "=Campeche")</f>
        <v>10.545</v>
      </c>
      <c r="W16" s="9">
        <f>SUMIFS(Concentrado!X$2:X859,Concentrado!$A$2:$A859,"="&amp;$A16,Concentrado!$B$2:$B859, "=Campeche")</f>
        <v>15.5</v>
      </c>
      <c r="X16" s="9">
        <f>SUMIFS(Concentrado!Y$2:Y859,Concentrado!$A$2:$A859,"="&amp;$A16,Concentrado!$B$2:$B859, "=Campeche")</f>
        <v>3.407</v>
      </c>
      <c r="Y16" s="9">
        <f>SUMIFS(Concentrado!Z$2:Z859,Concentrado!$A$2:$A859,"="&amp;$A16,Concentrado!$B$2:$B859, "=Campeche")</f>
        <v>9.3979999999999997</v>
      </c>
      <c r="Z16" s="9">
        <f>SUMIFS(Concentrado!AA$2:AA859,Concentrado!$A$2:$A859,"="&amp;$A16,Concentrado!$B$2:$B859, "=Campeche")</f>
        <v>68.245999999999995</v>
      </c>
      <c r="AA16" s="9">
        <f>SUMIFS(Concentrado!AB$2:AB859,Concentrado!$A$2:$A859,"="&amp;$A16,Concentrado!$B$2:$B859, "=Campeche")</f>
        <v>41.116</v>
      </c>
      <c r="AB16" s="9">
        <f>SUMIFS(Concentrado!AC$2:AC859,Concentrado!$A$2:$A859,"="&amp;$A16,Concentrado!$B$2:$B859, "=Campeche")</f>
        <v>54.557000000000002</v>
      </c>
      <c r="AC16" s="9">
        <f>SUMIFS(Concentrado!AD$2:AD859,Concentrado!$A$2:$A859,"="&amp;$A16,Concentrado!$B$2:$B859, "=Campeche")</f>
        <v>375.46899999999999</v>
      </c>
      <c r="AD16" s="9">
        <f>SUMIFS(Concentrado!AE$2:AE859,Concentrado!$A$2:$A859,"="&amp;$A16,Concentrado!$B$2:$B859, "=Campeche")</f>
        <v>290.30700000000002</v>
      </c>
      <c r="AE16" s="9">
        <f>SUMIFS(Concentrado!AF$2:AF859,Concentrado!$A$2:$A859,"="&amp;$A16,Concentrado!$B$2:$B859, "=Campeche")</f>
        <v>332.61399999999998</v>
      </c>
      <c r="AF16" s="9">
        <f>SUMIFS(Concentrado!AG$2:AG859,Concentrado!$A$2:$A859,"="&amp;$A16,Concentrado!$B$2:$B859, "=Campeche")</f>
        <v>9.9480000000000004</v>
      </c>
      <c r="AG16" s="9">
        <f>SUMIFS(Concentrado!AH$2:AH859,Concentrado!$A$2:$A859,"="&amp;$A16,Concentrado!$B$2:$B859, "=Campeche")</f>
        <v>9.7068530382450007</v>
      </c>
      <c r="AH16" s="9">
        <f>SUMIFS(Concentrado!AI$2:AI859,Concentrado!$A$2:$A859,"="&amp;$A16,Concentrado!$B$2:$B859, "=Campeche")</f>
        <v>3.00628915691627</v>
      </c>
      <c r="AI16" s="9">
        <f>SUMIFS(Concentrado!AJ$2:AJ859,Concentrado!$A$2:$A859,"="&amp;$A16,Concentrado!$B$2:$B859, "=Campeche")</f>
        <v>6.3415370677940501</v>
      </c>
      <c r="AJ16" s="9">
        <f>SUMIFS(Concentrado!AK$2:AK859,Concentrado!$A$2:$A859,"="&amp;$A16,Concentrado!$B$2:$B859, "=Campeche")</f>
        <v>11.103999999999999</v>
      </c>
      <c r="AK16" s="9">
        <f>SUMIFS(Concentrado!AL$2:AL859,Concentrado!$A$2:$A859,"="&amp;$A16,Concentrado!$B$2:$B859, "=Campeche")</f>
        <v>3.407</v>
      </c>
      <c r="AL16" s="9">
        <f>SUMIFS(Concentrado!AM$2:AM859,Concentrado!$A$2:$A859,"="&amp;$A16,Concentrado!$B$2:$B859, "=Campeche")</f>
        <v>7.2210000000000001</v>
      </c>
      <c r="AM16" s="9">
        <f>SUMIFS(Concentrado!AN$2:AN859,Concentrado!$A$2:$A859,"="&amp;$A16,Concentrado!$B$2:$B859, "=Campeche")</f>
        <v>64.313000000000002</v>
      </c>
      <c r="AN16" s="9">
        <f>SUMIFS(Concentrado!AO$2:AO859,Concentrado!$A$2:$A859,"="&amp;$A16,Concentrado!$B$2:$B859, "=Campeche")</f>
        <v>44.75</v>
      </c>
      <c r="AO16" s="9">
        <f>SUMIFS(Concentrado!AP$2:AP859,Concentrado!$A$2:$A859,"="&amp;$A16,Concentrado!$B$2:$B859, "=Campeche")</f>
        <v>54.442</v>
      </c>
      <c r="AP16" s="9">
        <f>SUMIFS(Concentrado!AQ$2:AQ859,Concentrado!$A$2:$A859,"="&amp;$A16,Concentrado!$B$2:$B859, "=Campeche")</f>
        <v>3.2389999999999999</v>
      </c>
      <c r="AQ16" s="9">
        <f>SUMIFS(Concentrado!AR$2:AR859,Concentrado!$A$2:$A859,"="&amp;$A16,Concentrado!$B$2:$B859, "=Campeche")</f>
        <v>0.68100000000000005</v>
      </c>
      <c r="AR16" s="9">
        <f>SUMIFS(Concentrado!AS$2:AS859,Concentrado!$A$2:$A859,"="&amp;$A16,Concentrado!$B$2:$B859, "=Campeche")</f>
        <v>1.948</v>
      </c>
      <c r="AS16" s="9">
        <f>SUMIFS(Concentrado!AT$2:AT859,Concentrado!$A$2:$A859,"="&amp;$A16,Concentrado!$B$2:$B859, "=Campeche")</f>
        <v>13.186999999999999</v>
      </c>
      <c r="AT16" s="9">
        <f>SUMIFS(Concentrado!AU$2:AU859,Concentrado!$A$2:$A859,"="&amp;$A16,Concentrado!$B$2:$B859, "=Campeche")</f>
        <v>4.5430000000000001</v>
      </c>
      <c r="AU16" s="9">
        <f>SUMIFS(Concentrado!AV$2:AV859,Concentrado!$A$2:$A859,"="&amp;$A16,Concentrado!$B$2:$B859, "=Campeche")</f>
        <v>8.8249999999999993</v>
      </c>
      <c r="AV16" s="9">
        <f>SUMIFS(Concentrado!AW$2:AW859,Concentrado!$A$2:$A859,"="&amp;$A16,Concentrado!$B$2:$B859, "=Campeche")</f>
        <v>538.79700000000003</v>
      </c>
      <c r="AW16" s="9">
        <f>SUMIFS(Concentrado!AX$2:AX859,Concentrado!$A$2:$A859,"="&amp;$A16,Concentrado!$B$2:$B859, "=Campeche")</f>
        <v>370.04</v>
      </c>
      <c r="AX16" s="9">
        <f>SUMIFS(Concentrado!AY$2:AY859,Concentrado!$A$2:$A859,"="&amp;$A16,Concentrado!$B$2:$B859, "=Campeche")</f>
        <v>454.33600000000001</v>
      </c>
      <c r="AY16" s="9">
        <f>SUMIFS(Concentrado!AZ$2:AZ859,Concentrado!$A$2:$A859,"="&amp;$A16,Concentrado!$B$2:$B859, "=Campeche")</f>
        <v>5.3879999999999999</v>
      </c>
      <c r="AZ16" s="9">
        <f>SUMIFS(Concentrado!BA$2:BA859,Concentrado!$A$2:$A859,"="&amp;$A16,Concentrado!$B$2:$B859, "=Campeche")</f>
        <v>3.7</v>
      </c>
      <c r="BA16" s="9">
        <f>SUMIFS(Concentrado!BB$2:BB859,Concentrado!$A$2:$A859,"="&amp;$A16,Concentrado!$B$2:$B859, "=Campeche")</f>
        <v>4.5430000000000001</v>
      </c>
      <c r="BB16" s="9">
        <f>SUMIFS(Concentrado!BC$2:BC859,Concentrado!$A$2:$A859,"="&amp;$A16,Concentrado!$B$2:$B859, "=Campeche")</f>
        <v>10.616</v>
      </c>
      <c r="BC16" s="9">
        <f>SUMIFS(Concentrado!BD$2:BD859,Concentrado!$A$2:$A859,"="&amp;$A16,Concentrado!$B$2:$B859, "=Campeche")</f>
        <v>9.4359999999999999</v>
      </c>
      <c r="BD16" s="9">
        <f>SUMIFS(Concentrado!BE$2:BE859,Concentrado!$A$2:$A859,"="&amp;$A16,Concentrado!$B$2:$B859, "=Campeche")</f>
        <v>16.404</v>
      </c>
      <c r="BE16" s="9">
        <f>SUMIFS(Concentrado!BF$2:BF859,Concentrado!$A$2:$A859,"="&amp;$A16,Concentrado!$B$2:$B859, "=Campeche")</f>
        <v>18.914000000000001</v>
      </c>
      <c r="BF16" s="9">
        <f>SUMIFS(Concentrado!BG$2:BG859,Concentrado!$A$2:$A859,"="&amp;$A16,Concentrado!$B$2:$B859, "=Campeche")</f>
        <v>42.847999999999999</v>
      </c>
      <c r="BG16" s="9">
        <f>SUMIFS(Concentrado!BH$2:BH859,Concentrado!$A$2:$A859,"="&amp;$A16,Concentrado!$B$2:$B859, "=Campeche")</f>
        <v>11.568831486809085</v>
      </c>
    </row>
    <row r="17" spans="1:59" x14ac:dyDescent="0.25">
      <c r="A17" s="4">
        <v>2013</v>
      </c>
      <c r="B17" s="9">
        <f>SUMIFS(Concentrado!C$2:C859,Concentrado!$A$2:$A859,"="&amp;$A17,Concentrado!$B$2:$B859, "=Campeche")</f>
        <v>13.859</v>
      </c>
      <c r="C17" s="9">
        <f>SUMIFS(Concentrado!D$2:D859,Concentrado!$A$2:$A859,"="&amp;$A17,Concentrado!$B$2:$B859, "=Campeche")</f>
        <v>1.782</v>
      </c>
      <c r="D17" s="9">
        <f>SUMIFS(Concentrado!E$2:E859,Concentrado!$A$2:$A859,"="&amp;$A17,Concentrado!$B$2:$B859, "=Campeche")</f>
        <v>7.76</v>
      </c>
      <c r="E17" s="9">
        <f>SUMIFS(Concentrado!F$2:F859,Concentrado!$A$2:$A859,"="&amp;$A17,Concentrado!$B$2:$B859, "=Campeche")</f>
        <v>12.631</v>
      </c>
      <c r="F17" s="9">
        <f>SUMIFS(Concentrado!G$2:G859,Concentrado!$A$2:$A859,"="&amp;$A17,Concentrado!$B$2:$B859, "=Campeche")</f>
        <v>10.526</v>
      </c>
      <c r="G17" s="9">
        <f>SUMIFS(Concentrado!H$2:H859,Concentrado!$A$2:$A859,"="&amp;$A17,Concentrado!$B$2:$B859, "=Campeche")</f>
        <v>2.2719999999999998</v>
      </c>
      <c r="H17" s="9">
        <f>SUMIFS(Concentrado!I$2:I859,Concentrado!$A$2:$A859,"="&amp;$A17,Concentrado!$B$2:$B859, "=Campeche")</f>
        <v>3.786</v>
      </c>
      <c r="I17" s="9">
        <f>SUMIFS(Concentrado!J$2:J859,Concentrado!$A$2:$A859,"="&amp;$A17,Concentrado!$B$2:$B859, "=Campeche")</f>
        <v>3.0369999999999999</v>
      </c>
      <c r="J17" s="9">
        <f>SUMIFS(Concentrado!K$2:K859,Concentrado!$A$2:$A859,"="&amp;$A17,Concentrado!$B$2:$B859, "=Campeche")</f>
        <v>3.181</v>
      </c>
      <c r="K17" s="9">
        <f>SUMIFS(Concentrado!L$2:L859,Concentrado!$A$2:$A859,"="&amp;$A17,Concentrado!$B$2:$B859, "=Campeche")</f>
        <v>3.3410000000000002</v>
      </c>
      <c r="L17" s="9">
        <f>SUMIFS(Concentrado!M$2:M859,Concentrado!$A$2:$A859,"="&amp;$A17,Concentrado!$B$2:$B859, "=Campeche")</f>
        <v>3.262</v>
      </c>
      <c r="M17" s="9">
        <f>SUMIFS(Concentrado!N$2:N859,Concentrado!$A$2:$A859,"="&amp;$A17,Concentrado!$B$2:$B859, "=Campeche")</f>
        <v>34.933999999999997</v>
      </c>
      <c r="N17" s="9">
        <f>SUMIFS(Concentrado!O$2:O859,Concentrado!$A$2:$A859,"="&amp;$A17,Concentrado!$B$2:$B859, "=Campeche")</f>
        <v>73.155000000000001</v>
      </c>
      <c r="O17" s="9">
        <f>SUMIFS(Concentrado!P$2:P859,Concentrado!$A$2:$A859,"="&amp;$A17,Concentrado!$B$2:$B859, "=Campeche")</f>
        <v>18.709</v>
      </c>
      <c r="P17" s="9">
        <f>SUMIFS(Concentrado!Q$2:Q859,Concentrado!$A$2:$A859,"="&amp;$A17,Concentrado!$B$2:$B859, "=Campeche")</f>
        <v>45.887</v>
      </c>
      <c r="Q17" s="9">
        <f>SUMIFS(Concentrado!R$2:R859,Concentrado!$A$2:$A859,"="&amp;$A17,Concentrado!$B$2:$B859, "=Campeche")</f>
        <v>61.341000000000001</v>
      </c>
      <c r="R17" s="9">
        <f>SUMIFS(Concentrado!S$2:S859,Concentrado!$A$2:$A859,"="&amp;$A17,Concentrado!$B$2:$B859, "=Campeche")</f>
        <v>66.596000000000004</v>
      </c>
      <c r="S17" s="9">
        <f>SUMIFS(Concentrado!T$2:T859,Concentrado!$A$2:$A859,"="&amp;$A17,Concentrado!$B$2:$B859, "=Campeche")</f>
        <v>63.994999999999997</v>
      </c>
      <c r="T17" s="9">
        <f>SUMIFS(Concentrado!U$2:U859,Concentrado!$A$2:$A859,"="&amp;$A17,Concentrado!$B$2:$B859, "=Campeche")</f>
        <v>12.723000000000001</v>
      </c>
      <c r="U17" s="9">
        <f>SUMIFS(Concentrado!V$2:V859,Concentrado!$A$2:$A859,"="&amp;$A17,Concentrado!$B$2:$B859, "=Campeche")</f>
        <v>10.914</v>
      </c>
      <c r="V17" s="9">
        <f>SUMIFS(Concentrado!W$2:W859,Concentrado!$A$2:$A859,"="&amp;$A17,Concentrado!$B$2:$B859, "=Campeche")</f>
        <v>11.808999999999999</v>
      </c>
      <c r="W17" s="9">
        <f>SUMIFS(Concentrado!X$2:X859,Concentrado!$A$2:$A859,"="&amp;$A17,Concentrado!$B$2:$B859, "=Campeche")</f>
        <v>13.404</v>
      </c>
      <c r="X17" s="9">
        <f>SUMIFS(Concentrado!Y$2:Y859,Concentrado!$A$2:$A859,"="&amp;$A17,Concentrado!$B$2:$B859, "=Campeche")</f>
        <v>3.1179999999999999</v>
      </c>
      <c r="Y17" s="9">
        <f>SUMIFS(Concentrado!Z$2:Z859,Concentrado!$A$2:$A859,"="&amp;$A17,Concentrado!$B$2:$B859, "=Campeche")</f>
        <v>8.2100000000000009</v>
      </c>
      <c r="Z17" s="9">
        <f>SUMIFS(Concentrado!AA$2:AA859,Concentrado!$A$2:$A859,"="&amp;$A17,Concentrado!$B$2:$B859, "=Campeche")</f>
        <v>79.516000000000005</v>
      </c>
      <c r="AA17" s="9">
        <f>SUMIFS(Concentrado!AB$2:AB859,Concentrado!$A$2:$A859,"="&amp;$A17,Concentrado!$B$2:$B859, "=Campeche")</f>
        <v>49.668999999999997</v>
      </c>
      <c r="AB17" s="9">
        <f>SUMIFS(Concentrado!AC$2:AC859,Concentrado!$A$2:$A859,"="&amp;$A17,Concentrado!$B$2:$B859, "=Campeche")</f>
        <v>64.444999999999993</v>
      </c>
      <c r="AC17" s="9">
        <f>SUMIFS(Concentrado!AD$2:AD859,Concentrado!$A$2:$A859,"="&amp;$A17,Concentrado!$B$2:$B859, "=Campeche")</f>
        <v>389.62900000000002</v>
      </c>
      <c r="AD17" s="9">
        <f>SUMIFS(Concentrado!AE$2:AE859,Concentrado!$A$2:$A859,"="&amp;$A17,Concentrado!$B$2:$B859, "=Campeche")</f>
        <v>311.37700000000001</v>
      </c>
      <c r="AE17" s="9">
        <f>SUMIFS(Concentrado!AF$2:AF859,Concentrado!$A$2:$A859,"="&amp;$A17,Concentrado!$B$2:$B859, "=Campeche")</f>
        <v>350.45299999999997</v>
      </c>
      <c r="AF17" s="9">
        <f>SUMIFS(Concentrado!AG$2:AG859,Concentrado!$A$2:$A859,"="&amp;$A17,Concentrado!$B$2:$B859, "=Campeche")</f>
        <v>7.952</v>
      </c>
      <c r="AG17" s="9">
        <f>SUMIFS(Concentrado!AH$2:AH859,Concentrado!$A$2:$A859,"="&amp;$A17,Concentrado!$B$2:$B859, "=Campeche")</f>
        <v>14.3852982252138</v>
      </c>
      <c r="AH17" s="9">
        <f>SUMIFS(Concentrado!AI$2:AI859,Concentrado!$A$2:$A859,"="&amp;$A17,Concentrado!$B$2:$B859, "=Campeche")</f>
        <v>6.5454761833923403</v>
      </c>
      <c r="AI17" s="9">
        <f>SUMIFS(Concentrado!AJ$2:AJ859,Concentrado!$A$2:$A859,"="&amp;$A17,Concentrado!$B$2:$B859, "=Campeche")</f>
        <v>10.451130513717899</v>
      </c>
      <c r="AJ17" s="9">
        <f>SUMIFS(Concentrado!AK$2:AK859,Concentrado!$A$2:$A859,"="&amp;$A17,Concentrado!$B$2:$B859, "=Campeche")</f>
        <v>12.95</v>
      </c>
      <c r="AK17" s="9">
        <f>SUMIFS(Concentrado!AL$2:AL859,Concentrado!$A$2:$A859,"="&amp;$A17,Concentrado!$B$2:$B859, "=Campeche")</f>
        <v>4.4550000000000001</v>
      </c>
      <c r="AL17" s="9">
        <f>SUMIFS(Concentrado!AM$2:AM859,Concentrado!$A$2:$A859,"="&amp;$A17,Concentrado!$B$2:$B859, "=Campeche")</f>
        <v>8.66</v>
      </c>
      <c r="AM17" s="9">
        <f>SUMIFS(Concentrado!AN$2:AN859,Concentrado!$A$2:$A859,"="&amp;$A17,Concentrado!$B$2:$B859, "=Campeche")</f>
        <v>57.478999999999999</v>
      </c>
      <c r="AN17" s="9">
        <f>SUMIFS(Concentrado!AO$2:AO859,Concentrado!$A$2:$A859,"="&amp;$A17,Concentrado!$B$2:$B859, "=Campeche")</f>
        <v>47.664000000000001</v>
      </c>
      <c r="AO17" s="9">
        <f>SUMIFS(Concentrado!AP$2:AP859,Concentrado!$A$2:$A859,"="&amp;$A17,Concentrado!$B$2:$B859, "=Campeche")</f>
        <v>52.86</v>
      </c>
      <c r="AP17" s="9">
        <f>SUMIFS(Concentrado!AQ$2:AQ859,Concentrado!$A$2:$A859,"="&amp;$A17,Concentrado!$B$2:$B859, "=Campeche")</f>
        <v>3.4079999999999999</v>
      </c>
      <c r="AQ17" s="9">
        <f>SUMIFS(Concentrado!AR$2:AR859,Concentrado!$A$2:$A859,"="&amp;$A17,Concentrado!$B$2:$B859, "=Campeche")</f>
        <v>0.89100000000000001</v>
      </c>
      <c r="AR17" s="9">
        <f>SUMIFS(Concentrado!AS$2:AS859,Concentrado!$A$2:$A859,"="&amp;$A17,Concentrado!$B$2:$B859, "=Campeche")</f>
        <v>2.137</v>
      </c>
      <c r="AS17" s="9">
        <f>SUMIFS(Concentrado!AT$2:AT859,Concentrado!$A$2:$A859,"="&amp;$A17,Concentrado!$B$2:$B859, "=Campeche")</f>
        <v>11.132</v>
      </c>
      <c r="AT17" s="9">
        <f>SUMIFS(Concentrado!AU$2:AU859,Concentrado!$A$2:$A859,"="&amp;$A17,Concentrado!$B$2:$B859, "=Campeche")</f>
        <v>3.1179999999999999</v>
      </c>
      <c r="AU17" s="9">
        <f>SUMIFS(Concentrado!AV$2:AV859,Concentrado!$A$2:$A859,"="&amp;$A17,Concentrado!$B$2:$B859, "=Campeche")</f>
        <v>7.0860000000000003</v>
      </c>
      <c r="AV17" s="9">
        <f>SUMIFS(Concentrado!AW$2:AW859,Concentrado!$A$2:$A859,"="&amp;$A17,Concentrado!$B$2:$B859, "=Campeche")</f>
        <v>538.21100000000001</v>
      </c>
      <c r="AW17" s="9">
        <f>SUMIFS(Concentrado!AX$2:AX859,Concentrado!$A$2:$A859,"="&amp;$A17,Concentrado!$B$2:$B859, "=Campeche")</f>
        <v>392.45</v>
      </c>
      <c r="AX17" s="9">
        <f>SUMIFS(Concentrado!AY$2:AY859,Concentrado!$A$2:$A859,"="&amp;$A17,Concentrado!$B$2:$B859, "=Campeche")</f>
        <v>465.50799999999998</v>
      </c>
      <c r="AY17" s="9">
        <f>SUMIFS(Concentrado!AZ$2:AZ859,Concentrado!$A$2:$A859,"="&amp;$A17,Concentrado!$B$2:$B859, "=Campeche")</f>
        <v>5.3819999999999997</v>
      </c>
      <c r="AZ17" s="9">
        <f>SUMIFS(Concentrado!BA$2:BA859,Concentrado!$A$2:$A859,"="&amp;$A17,Concentrado!$B$2:$B859, "=Campeche")</f>
        <v>3.9249999999999998</v>
      </c>
      <c r="BA17" s="9">
        <f>SUMIFS(Concentrado!BB$2:BB859,Concentrado!$A$2:$A859,"="&amp;$A17,Concentrado!$B$2:$B859, "=Campeche")</f>
        <v>4.6550000000000002</v>
      </c>
      <c r="BB17" s="9">
        <f>SUMIFS(Concentrado!BC$2:BC859,Concentrado!$A$2:$A859,"="&amp;$A17,Concentrado!$B$2:$B859, "=Campeche")</f>
        <v>15.201000000000001</v>
      </c>
      <c r="BC17" s="9">
        <f>SUMIFS(Concentrado!BD$2:BD859,Concentrado!$A$2:$A859,"="&amp;$A17,Concentrado!$B$2:$B859, "=Campeche")</f>
        <v>5.8460000000000001</v>
      </c>
      <c r="BD17" s="9">
        <f>SUMIFS(Concentrado!BE$2:BE859,Concentrado!$A$2:$A859,"="&amp;$A17,Concentrado!$B$2:$B859, "=Campeche")</f>
        <v>14.685</v>
      </c>
      <c r="BE17" s="9">
        <f>SUMIFS(Concentrado!BF$2:BF859,Concentrado!$A$2:$A859,"="&amp;$A17,Concentrado!$B$2:$B859, "=Campeche")</f>
        <v>16.824999999999999</v>
      </c>
      <c r="BF17" s="9">
        <f>SUMIFS(Concentrado!BG$2:BG859,Concentrado!$A$2:$A859,"="&amp;$A17,Concentrado!$B$2:$B859, "=Campeche")</f>
        <v>65.397999999999996</v>
      </c>
      <c r="BG17" s="9">
        <f>SUMIFS(Concentrado!BH$2:BH859,Concentrado!$A$2:$A859,"="&amp;$A17,Concentrado!$B$2:$B859, "=Campeche")</f>
        <v>9.8692033293697978</v>
      </c>
    </row>
    <row r="18" spans="1:59" x14ac:dyDescent="0.25">
      <c r="A18" s="4">
        <v>2014</v>
      </c>
      <c r="B18" s="9">
        <f>SUMIFS(Concentrado!C$2:C859,Concentrado!$A$2:$A859,"="&amp;$A18,Concentrado!$B$2:$B859, "=Campeche")</f>
        <v>16.748000000000001</v>
      </c>
      <c r="C18" s="9">
        <f>SUMIFS(Concentrado!D$2:D859,Concentrado!$A$2:$A859,"="&amp;$A18,Concentrado!$B$2:$B859, "=Campeche")</f>
        <v>5.2460000000000004</v>
      </c>
      <c r="D18" s="9">
        <f>SUMIFS(Concentrado!E$2:E859,Concentrado!$A$2:$A859,"="&amp;$A18,Concentrado!$B$2:$B859, "=Campeche")</f>
        <v>10.935</v>
      </c>
      <c r="E18" s="9">
        <f>SUMIFS(Concentrado!F$2:F859,Concentrado!$A$2:$A859,"="&amp;$A18,Concentrado!$B$2:$B859, "=Campeche")</f>
        <v>14.712</v>
      </c>
      <c r="F18" s="9">
        <f>SUMIFS(Concentrado!G$2:G859,Concentrado!$A$2:$A859,"="&amp;$A18,Concentrado!$B$2:$B859, "=Campeche")</f>
        <v>6.9470000000000001</v>
      </c>
      <c r="G18" s="9">
        <f>SUMIFS(Concentrado!H$2:H859,Concentrado!$A$2:$A859,"="&amp;$A18,Concentrado!$B$2:$B859, "=Campeche")</f>
        <v>5.806</v>
      </c>
      <c r="H18" s="9">
        <f>SUMIFS(Concentrado!I$2:I859,Concentrado!$A$2:$A859,"="&amp;$A18,Concentrado!$B$2:$B859, "=Campeche")</f>
        <v>4.3719999999999999</v>
      </c>
      <c r="I18" s="9">
        <f>SUMIFS(Concentrado!J$2:J859,Concentrado!$A$2:$A859,"="&amp;$A18,Concentrado!$B$2:$B859, "=Campeche")</f>
        <v>5.0810000000000004</v>
      </c>
      <c r="J18" s="9">
        <f>SUMIFS(Concentrado!K$2:K859,Concentrado!$A$2:$A859,"="&amp;$A18,Concentrado!$B$2:$B859, "=Campeche")</f>
        <v>5.5830000000000002</v>
      </c>
      <c r="K18" s="9">
        <f>SUMIFS(Concentrado!L$2:L859,Concentrado!$A$2:$A859,"="&amp;$A18,Concentrado!$B$2:$B859, "=Campeche")</f>
        <v>4.1529999999999996</v>
      </c>
      <c r="L18" s="9">
        <f>SUMIFS(Concentrado!M$2:M859,Concentrado!$A$2:$A859,"="&amp;$A18,Concentrado!$B$2:$B859, "=Campeche")</f>
        <v>4.8600000000000003</v>
      </c>
      <c r="M18" s="9">
        <f>SUMIFS(Concentrado!N$2:N859,Concentrado!$A$2:$A859,"="&amp;$A18,Concentrado!$B$2:$B859, "=Campeche")</f>
        <v>37.749000000000002</v>
      </c>
      <c r="N18" s="9">
        <f>SUMIFS(Concentrado!O$2:O859,Concentrado!$A$2:$A859,"="&amp;$A18,Concentrado!$B$2:$B859, "=Campeche")</f>
        <v>80.611999999999995</v>
      </c>
      <c r="O18" s="9">
        <f>SUMIFS(Concentrado!P$2:P859,Concentrado!$A$2:$A859,"="&amp;$A18,Concentrado!$B$2:$B859, "=Campeche")</f>
        <v>22.295999999999999</v>
      </c>
      <c r="P18" s="9">
        <f>SUMIFS(Concentrado!Q$2:Q859,Concentrado!$A$2:$A859,"="&amp;$A18,Concentrado!$B$2:$B859, "=Campeche")</f>
        <v>51.142000000000003</v>
      </c>
      <c r="Q18" s="9">
        <f>SUMIFS(Concentrado!R$2:R859,Concentrado!$A$2:$A859,"="&amp;$A18,Concentrado!$B$2:$B859, "=Campeche")</f>
        <v>63.194000000000003</v>
      </c>
      <c r="R18" s="9">
        <f>SUMIFS(Concentrado!S$2:S859,Concentrado!$A$2:$A859,"="&amp;$A18,Concentrado!$B$2:$B859, "=Campeche")</f>
        <v>67.542000000000002</v>
      </c>
      <c r="S18" s="9">
        <f>SUMIFS(Concentrado!T$2:T859,Concentrado!$A$2:$A859,"="&amp;$A18,Concentrado!$B$2:$B859, "=Campeche")</f>
        <v>65.391999999999996</v>
      </c>
      <c r="T18" s="9">
        <f>SUMIFS(Concentrado!U$2:U859,Concentrado!$A$2:$A859,"="&amp;$A18,Concentrado!$B$2:$B859, "=Campeche")</f>
        <v>10.942</v>
      </c>
      <c r="U18" s="9">
        <f>SUMIFS(Concentrado!V$2:V859,Concentrado!$A$2:$A859,"="&amp;$A18,Concentrado!$B$2:$B859, "=Campeche")</f>
        <v>13.552</v>
      </c>
      <c r="V18" s="9">
        <f>SUMIFS(Concentrado!W$2:W859,Concentrado!$A$2:$A859,"="&amp;$A18,Concentrado!$B$2:$B859, "=Campeche")</f>
        <v>12.260999999999999</v>
      </c>
      <c r="W18" s="9">
        <f>SUMIFS(Concentrado!X$2:X859,Concentrado!$A$2:$A859,"="&amp;$A18,Concentrado!$B$2:$B859, "=Campeche")</f>
        <v>14.068</v>
      </c>
      <c r="X18" s="9">
        <f>SUMIFS(Concentrado!Y$2:Y859,Concentrado!$A$2:$A859,"="&amp;$A18,Concentrado!$B$2:$B859, "=Campeche")</f>
        <v>3.06</v>
      </c>
      <c r="Y18" s="9">
        <f>SUMIFS(Concentrado!Z$2:Z859,Concentrado!$A$2:$A859,"="&amp;$A18,Concentrado!$B$2:$B859, "=Campeche")</f>
        <v>8.5050000000000008</v>
      </c>
      <c r="Z18" s="9">
        <f>SUMIFS(Concentrado!AA$2:AA859,Concentrado!$A$2:$A859,"="&amp;$A18,Concentrado!$B$2:$B859, "=Campeche")</f>
        <v>77.484999999999999</v>
      </c>
      <c r="AA18" s="9">
        <f>SUMIFS(Concentrado!AB$2:AB859,Concentrado!$A$2:$A859,"="&amp;$A18,Concentrado!$B$2:$B859, "=Campeche")</f>
        <v>55.302</v>
      </c>
      <c r="AB18" s="9">
        <f>SUMIFS(Concentrado!AC$2:AC859,Concentrado!$A$2:$A859,"="&amp;$A18,Concentrado!$B$2:$B859, "=Campeche")</f>
        <v>66.275000000000006</v>
      </c>
      <c r="AC18" s="9">
        <f>SUMIFS(Concentrado!AD$2:AD859,Concentrado!$A$2:$A859,"="&amp;$A18,Concentrado!$B$2:$B859, "=Campeche")</f>
        <v>381.17500000000001</v>
      </c>
      <c r="AD18" s="9">
        <f>SUMIFS(Concentrado!AE$2:AE859,Concentrado!$A$2:$A859,"="&amp;$A18,Concentrado!$B$2:$B859, "=Campeche")</f>
        <v>330.06200000000001</v>
      </c>
      <c r="AE18" s="9">
        <f>SUMIFS(Concentrado!AF$2:AF859,Concentrado!$A$2:$A859,"="&amp;$A18,Concentrado!$B$2:$B859, "=Campeche")</f>
        <v>355.346</v>
      </c>
      <c r="AF18" s="9">
        <f>SUMIFS(Concentrado!AG$2:AG859,Concentrado!$A$2:$A859,"="&amp;$A18,Concentrado!$B$2:$B859, "=Campeche")</f>
        <v>8.4849999999999994</v>
      </c>
      <c r="AG18" s="9">
        <f>SUMIFS(Concentrado!AH$2:AH859,Concentrado!$A$2:$A859,"="&amp;$A18,Concentrado!$B$2:$B859, "=Campeche")</f>
        <v>16.023643776594799</v>
      </c>
      <c r="AH18" s="9">
        <f>SUMIFS(Concentrado!AI$2:AI859,Concentrado!$A$2:$A859,"="&amp;$A18,Concentrado!$B$2:$B859, "=Campeche")</f>
        <v>6.4882974707436798</v>
      </c>
      <c r="AI18" s="9">
        <f>SUMIFS(Concentrado!AJ$2:AJ859,Concentrado!$A$2:$A859,"="&amp;$A18,Concentrado!$B$2:$B859, "=Campeche")</f>
        <v>11.241372985797399</v>
      </c>
      <c r="AJ18" s="9">
        <f>SUMIFS(Concentrado!AK$2:AK859,Concentrado!$A$2:$A859,"="&amp;$A18,Concentrado!$B$2:$B859, "=Campeche")</f>
        <v>15.631</v>
      </c>
      <c r="AK18" s="9">
        <f>SUMIFS(Concentrado!AL$2:AL859,Concentrado!$A$2:$A859,"="&amp;$A18,Concentrado!$B$2:$B859, "=Campeche")</f>
        <v>4.8090000000000002</v>
      </c>
      <c r="AL18" s="9">
        <f>SUMIFS(Concentrado!AM$2:AM859,Concentrado!$A$2:$A859,"="&amp;$A18,Concentrado!$B$2:$B859, "=Campeche")</f>
        <v>10.162000000000001</v>
      </c>
      <c r="AM18" s="9">
        <f>SUMIFS(Concentrado!AN$2:AN859,Concentrado!$A$2:$A859,"="&amp;$A18,Concentrado!$B$2:$B859, "=Campeche")</f>
        <v>57.835000000000001</v>
      </c>
      <c r="AN18" s="9">
        <f>SUMIFS(Concentrado!AO$2:AO859,Concentrado!$A$2:$A859,"="&amp;$A18,Concentrado!$B$2:$B859, "=Campeche")</f>
        <v>38.033999999999999</v>
      </c>
      <c r="AO18" s="9">
        <f>SUMIFS(Concentrado!AP$2:AP859,Concentrado!$A$2:$A859,"="&amp;$A18,Concentrado!$B$2:$B859, "=Campeche")</f>
        <v>47.829000000000001</v>
      </c>
      <c r="AP18" s="9">
        <f>SUMIFS(Concentrado!AQ$2:AQ859,Concentrado!$A$2:$A859,"="&amp;$A18,Concentrado!$B$2:$B859, "=Campeche")</f>
        <v>2.68</v>
      </c>
      <c r="AQ18" s="9">
        <f>SUMIFS(Concentrado!AR$2:AR859,Concentrado!$A$2:$A859,"="&amp;$A18,Concentrado!$B$2:$B859, "=Campeche")</f>
        <v>0.65600000000000003</v>
      </c>
      <c r="AR18" s="9">
        <f>SUMIFS(Concentrado!AS$2:AS859,Concentrado!$A$2:$A859,"="&amp;$A18,Concentrado!$B$2:$B859, "=Campeche")</f>
        <v>1.657</v>
      </c>
      <c r="AS18" s="9">
        <f>SUMIFS(Concentrado!AT$2:AT859,Concentrado!$A$2:$A859,"="&amp;$A18,Concentrado!$B$2:$B859, "=Campeche")</f>
        <v>12.951000000000001</v>
      </c>
      <c r="AT18" s="9">
        <f>SUMIFS(Concentrado!AU$2:AU859,Concentrado!$A$2:$A859,"="&amp;$A18,Concentrado!$B$2:$B859, "=Campeche")</f>
        <v>4.59</v>
      </c>
      <c r="AU18" s="9">
        <f>SUMIFS(Concentrado!AV$2:AV859,Concentrado!$A$2:$A859,"="&amp;$A18,Concentrado!$B$2:$B859, "=Campeche")</f>
        <v>8.7260000000000009</v>
      </c>
      <c r="AV18" s="9">
        <f>SUMIFS(Concentrado!AW$2:AW859,Concentrado!$A$2:$A859,"="&amp;$A18,Concentrado!$B$2:$B859, "=Campeche")</f>
        <v>536.14599999999996</v>
      </c>
      <c r="AW18" s="9">
        <f>SUMIFS(Concentrado!AX$2:AX859,Concentrado!$A$2:$A859,"="&amp;$A18,Concentrado!$B$2:$B859, "=Campeche")</f>
        <v>403.94299999999998</v>
      </c>
      <c r="AX18" s="9">
        <f>SUMIFS(Concentrado!AY$2:AY859,Concentrado!$A$2:$A859,"="&amp;$A18,Concentrado!$B$2:$B859, "=Campeche")</f>
        <v>469.339</v>
      </c>
      <c r="AY18" s="9">
        <f>SUMIFS(Concentrado!AZ$2:AZ859,Concentrado!$A$2:$A859,"="&amp;$A18,Concentrado!$B$2:$B859, "=Campeche")</f>
        <v>5.3609999999999998</v>
      </c>
      <c r="AZ18" s="9">
        <f>SUMIFS(Concentrado!BA$2:BA859,Concentrado!$A$2:$A859,"="&amp;$A18,Concentrado!$B$2:$B859, "=Campeche")</f>
        <v>4.0389999999999997</v>
      </c>
      <c r="BA18" s="9">
        <f>SUMIFS(Concentrado!BB$2:BB859,Concentrado!$A$2:$A859,"="&amp;$A18,Concentrado!$B$2:$B859, "=Campeche")</f>
        <v>4.6929999999999996</v>
      </c>
      <c r="BB18" s="9">
        <f>SUMIFS(Concentrado!BC$2:BC859,Concentrado!$A$2:$A859,"="&amp;$A18,Concentrado!$B$2:$B859, "=Campeche")</f>
        <v>15.093</v>
      </c>
      <c r="BC18" s="9">
        <f>SUMIFS(Concentrado!BD$2:BD859,Concentrado!$A$2:$A859,"="&amp;$A18,Concentrado!$B$2:$B859, "=Campeche")</f>
        <v>2.3220000000000001</v>
      </c>
      <c r="BD18" s="9">
        <f>SUMIFS(Concentrado!BE$2:BE859,Concentrado!$A$2:$A859,"="&amp;$A18,Concentrado!$B$2:$B859, "=Campeche")</f>
        <v>11.984</v>
      </c>
      <c r="BE18" s="9">
        <f>SUMIFS(Concentrado!BF$2:BF859,Concentrado!$A$2:$A859,"="&amp;$A18,Concentrado!$B$2:$B859, "=Campeche")</f>
        <v>14.021000000000001</v>
      </c>
      <c r="BF18" s="9">
        <f>SUMIFS(Concentrado!BG$2:BG859,Concentrado!$A$2:$A859,"="&amp;$A18,Concentrado!$B$2:$B859, "=Campeche")</f>
        <v>17.975999999999999</v>
      </c>
      <c r="BG18" s="9">
        <f>SUMIFS(Concentrado!BH$2:BH859,Concentrado!$A$2:$A859,"="&amp;$A18,Concentrado!$B$2:$B859, "=Campeche")</f>
        <v>8.2089999400802931</v>
      </c>
    </row>
    <row r="19" spans="1:59" x14ac:dyDescent="0.25">
      <c r="A19" s="4">
        <v>2015</v>
      </c>
      <c r="B19" s="9">
        <f>SUMIFS(Concentrado!C$2:C859,Concentrado!$A$2:$A859,"="&amp;$A19,Concentrado!$B$2:$B859, "=Campeche")</f>
        <v>16.099</v>
      </c>
      <c r="C19" s="9">
        <f>SUMIFS(Concentrado!D$2:D859,Concentrado!$A$2:$A859,"="&amp;$A19,Concentrado!$B$2:$B859, "=Campeche")</f>
        <v>4.3140000000000001</v>
      </c>
      <c r="D19" s="9">
        <f>SUMIFS(Concentrado!E$2:E859,Concentrado!$A$2:$A859,"="&amp;$A19,Concentrado!$B$2:$B859, "=Campeche")</f>
        <v>10.141</v>
      </c>
      <c r="E19" s="9">
        <f>SUMIFS(Concentrado!F$2:F859,Concentrado!$A$2:$A859,"="&amp;$A19,Concentrado!$B$2:$B859, "=Campeche")</f>
        <v>11.955</v>
      </c>
      <c r="F19" s="9">
        <f>SUMIFS(Concentrado!G$2:G859,Concentrado!$A$2:$A859,"="&amp;$A19,Concentrado!$B$2:$B859, "=Campeche")</f>
        <v>11.557</v>
      </c>
      <c r="G19" s="9">
        <f>SUMIFS(Concentrado!H$2:H859,Concentrado!$A$2:$A859,"="&amp;$A19,Concentrado!$B$2:$B859, "=Campeche")</f>
        <v>2.6459999999999999</v>
      </c>
      <c r="H19" s="9">
        <f>SUMIFS(Concentrado!I$2:I859,Concentrado!$A$2:$A859,"="&amp;$A19,Concentrado!$B$2:$B859, "=Campeche")</f>
        <v>3.2349999999999999</v>
      </c>
      <c r="I19" s="9">
        <f>SUMIFS(Concentrado!J$2:J859,Concentrado!$A$2:$A859,"="&amp;$A19,Concentrado!$B$2:$B859, "=Campeche")</f>
        <v>2.944</v>
      </c>
      <c r="J19" s="9">
        <f>SUMIFS(Concentrado!K$2:K859,Concentrado!$A$2:$A859,"="&amp;$A19,Concentrado!$B$2:$B859, "=Campeche")</f>
        <v>5.0720000000000001</v>
      </c>
      <c r="K19" s="9">
        <f>SUMIFS(Concentrado!L$2:L859,Concentrado!$A$2:$A859,"="&amp;$A19,Concentrado!$B$2:$B859, "=Campeche")</f>
        <v>2.3730000000000002</v>
      </c>
      <c r="L19" s="9">
        <f>SUMIFS(Concentrado!M$2:M859,Concentrado!$A$2:$A859,"="&amp;$A19,Concentrado!$B$2:$B859, "=Campeche")</f>
        <v>3.7069999999999999</v>
      </c>
      <c r="M19" s="9">
        <f>SUMIFS(Concentrado!N$2:N859,Concentrado!$A$2:$A859,"="&amp;$A19,Concentrado!$B$2:$B859, "=Campeche")</f>
        <v>26.914999999999999</v>
      </c>
      <c r="N19" s="9">
        <f>SUMIFS(Concentrado!O$2:O859,Concentrado!$A$2:$A859,"="&amp;$A19,Concentrado!$B$2:$B859, "=Campeche")</f>
        <v>78.069000000000003</v>
      </c>
      <c r="O19" s="9">
        <f>SUMIFS(Concentrado!P$2:P859,Concentrado!$A$2:$A859,"="&amp;$A19,Concentrado!$B$2:$B859, "=Campeche")</f>
        <v>17.471</v>
      </c>
      <c r="P19" s="9">
        <f>SUMIFS(Concentrado!Q$2:Q859,Concentrado!$A$2:$A859,"="&amp;$A19,Concentrado!$B$2:$B859, "=Campeche")</f>
        <v>47.542000000000002</v>
      </c>
      <c r="Q19" s="9">
        <f>SUMIFS(Concentrado!R$2:R859,Concentrado!$A$2:$A859,"="&amp;$A19,Concentrado!$B$2:$B859, "=Campeche")</f>
        <v>63.292999999999999</v>
      </c>
      <c r="R19" s="9">
        <f>SUMIFS(Concentrado!S$2:S859,Concentrado!$A$2:$A859,"="&amp;$A19,Concentrado!$B$2:$B859, "=Campeche")</f>
        <v>79.59</v>
      </c>
      <c r="S19" s="9">
        <f>SUMIFS(Concentrado!T$2:T859,Concentrado!$A$2:$A859,"="&amp;$A19,Concentrado!$B$2:$B859, "=Campeche")</f>
        <v>71.531999999999996</v>
      </c>
      <c r="T19" s="9">
        <f>SUMIFS(Concentrado!U$2:U859,Concentrado!$A$2:$A859,"="&amp;$A19,Concentrado!$B$2:$B859, "=Campeche")</f>
        <v>14.335000000000001</v>
      </c>
      <c r="U19" s="9">
        <f>SUMIFS(Concentrado!V$2:V859,Concentrado!$A$2:$A859,"="&amp;$A19,Concentrado!$B$2:$B859, "=Campeche")</f>
        <v>15.961</v>
      </c>
      <c r="V19" s="9">
        <f>SUMIFS(Concentrado!W$2:W859,Concentrado!$A$2:$A859,"="&amp;$A19,Concentrado!$B$2:$B859, "=Campeche")</f>
        <v>15.157</v>
      </c>
      <c r="W19" s="9">
        <f>SUMIFS(Concentrado!X$2:X859,Concentrado!$A$2:$A859,"="&amp;$A19,Concentrado!$B$2:$B859, "=Campeche")</f>
        <v>12.57</v>
      </c>
      <c r="X19" s="9">
        <f>SUMIFS(Concentrado!Y$2:Y859,Concentrado!$A$2:$A859,"="&amp;$A19,Concentrado!$B$2:$B859, "=Campeche")</f>
        <v>2.157</v>
      </c>
      <c r="Y19" s="9">
        <f>SUMIFS(Concentrado!Z$2:Z859,Concentrado!$A$2:$A859,"="&amp;$A19,Concentrado!$B$2:$B859, "=Campeche")</f>
        <v>7.306</v>
      </c>
      <c r="Z19" s="9">
        <f>SUMIFS(Concentrado!AA$2:AA859,Concentrado!$A$2:$A859,"="&amp;$A19,Concentrado!$B$2:$B859, "=Campeche")</f>
        <v>80.495000000000005</v>
      </c>
      <c r="AA19" s="9">
        <f>SUMIFS(Concentrado!AB$2:AB859,Concentrado!$A$2:$A859,"="&amp;$A19,Concentrado!$B$2:$B859, "=Campeche")</f>
        <v>60.393000000000001</v>
      </c>
      <c r="AB19" s="9">
        <f>SUMIFS(Concentrado!AC$2:AC859,Concentrado!$A$2:$A859,"="&amp;$A19,Concentrado!$B$2:$B859, "=Campeche")</f>
        <v>70.331999999999994</v>
      </c>
      <c r="AC19" s="9">
        <f>SUMIFS(Concentrado!AD$2:AD859,Concentrado!$A$2:$A859,"="&amp;$A19,Concentrado!$B$2:$B859, "=Campeche")</f>
        <v>405.11900000000003</v>
      </c>
      <c r="AD19" s="9">
        <f>SUMIFS(Concentrado!AE$2:AE859,Concentrado!$A$2:$A859,"="&amp;$A19,Concentrado!$B$2:$B859, "=Campeche")</f>
        <v>362.35899999999998</v>
      </c>
      <c r="AE19" s="9">
        <f>SUMIFS(Concentrado!AF$2:AF859,Concentrado!$A$2:$A859,"="&amp;$A19,Concentrado!$B$2:$B859, "=Campeche")</f>
        <v>383.72</v>
      </c>
      <c r="AF19" s="9">
        <f>SUMIFS(Concentrado!AG$2:AG859,Concentrado!$A$2:$A859,"="&amp;$A19,Concentrado!$B$2:$B859, "=Campeche")</f>
        <v>6.1749999999999998</v>
      </c>
      <c r="AG19" s="9">
        <f>SUMIFS(Concentrado!AH$2:AH859,Concentrado!$A$2:$A859,"="&amp;$A19,Concentrado!$B$2:$B859, "=Campeche")</f>
        <v>18.9392818461065</v>
      </c>
      <c r="AH19" s="9">
        <f>SUMIFS(Concentrado!AI$2:AI859,Concentrado!$A$2:$A859,"="&amp;$A19,Concentrado!$B$2:$B859, "=Campeche")</f>
        <v>3.5383408719651399</v>
      </c>
      <c r="AI19" s="9">
        <f>SUMIFS(Concentrado!AJ$2:AJ859,Concentrado!$A$2:$A859,"="&amp;$A19,Concentrado!$B$2:$B859, "=Campeche")</f>
        <v>11.2249358997082</v>
      </c>
      <c r="AJ19" s="9">
        <f>SUMIFS(Concentrado!AK$2:AK859,Concentrado!$A$2:$A859,"="&amp;$A19,Concentrado!$B$2:$B859, "=Campeche")</f>
        <v>15.878</v>
      </c>
      <c r="AK19" s="9">
        <f>SUMIFS(Concentrado!AL$2:AL859,Concentrado!$A$2:$A859,"="&amp;$A19,Concentrado!$B$2:$B859, "=Campeche")</f>
        <v>3.02</v>
      </c>
      <c r="AL19" s="9">
        <f>SUMIFS(Concentrado!AM$2:AM859,Concentrado!$A$2:$A859,"="&amp;$A19,Concentrado!$B$2:$B859, "=Campeche")</f>
        <v>9.3780000000000001</v>
      </c>
      <c r="AM19" s="9">
        <f>SUMIFS(Concentrado!AN$2:AN859,Concentrado!$A$2:$A859,"="&amp;$A19,Concentrado!$B$2:$B859, "=Campeche")</f>
        <v>69.468000000000004</v>
      </c>
      <c r="AN19" s="9">
        <f>SUMIFS(Concentrado!AO$2:AO859,Concentrado!$A$2:$A859,"="&amp;$A19,Concentrado!$B$2:$B859, "=Campeche")</f>
        <v>44.000999999999998</v>
      </c>
      <c r="AO19" s="9">
        <f>SUMIFS(Concentrado!AP$2:AP859,Concentrado!$A$2:$A859,"="&amp;$A19,Concentrado!$B$2:$B859, "=Campeche")</f>
        <v>56.701999999999998</v>
      </c>
      <c r="AP19" s="9">
        <f>SUMIFS(Concentrado!AQ$2:AQ859,Concentrado!$A$2:$A859,"="&amp;$A19,Concentrado!$B$2:$B859, "=Campeche")</f>
        <v>2.867</v>
      </c>
      <c r="AQ19" s="9">
        <f>SUMIFS(Concentrado!AR$2:AR859,Concentrado!$A$2:$A859,"="&amp;$A19,Concentrado!$B$2:$B859, "=Campeche")</f>
        <v>0.43099999999999999</v>
      </c>
      <c r="AR19" s="9">
        <f>SUMIFS(Concentrado!AS$2:AS859,Concentrado!$A$2:$A859,"="&amp;$A19,Concentrado!$B$2:$B859, "=Campeche")</f>
        <v>1.6359999999999999</v>
      </c>
      <c r="AS19" s="9">
        <f>SUMIFS(Concentrado!AT$2:AT859,Concentrado!$A$2:$A859,"="&amp;$A19,Concentrado!$B$2:$B859, "=Campeche")</f>
        <v>13.673</v>
      </c>
      <c r="AT19" s="9">
        <f>SUMIFS(Concentrado!AU$2:AU859,Concentrado!$A$2:$A859,"="&amp;$A19,Concentrado!$B$2:$B859, "=Campeche")</f>
        <v>3.6669999999999998</v>
      </c>
      <c r="AU19" s="9">
        <f>SUMIFS(Concentrado!AV$2:AV859,Concentrado!$A$2:$A859,"="&amp;$A19,Concentrado!$B$2:$B859, "=Campeche")</f>
        <v>8.6140000000000008</v>
      </c>
      <c r="AV19" s="9">
        <f>SUMIFS(Concentrado!AW$2:AW859,Concentrado!$A$2:$A859,"="&amp;$A19,Concentrado!$B$2:$B859, "=Campeche")</f>
        <v>584.41200000000003</v>
      </c>
      <c r="AW19" s="9">
        <f>SUMIFS(Concentrado!AX$2:AX859,Concentrado!$A$2:$A859,"="&amp;$A19,Concentrado!$B$2:$B859, "=Campeche")</f>
        <v>444.322</v>
      </c>
      <c r="AX19" s="9">
        <f>SUMIFS(Concentrado!AY$2:AY859,Concentrado!$A$2:$A859,"="&amp;$A19,Concentrado!$B$2:$B859, "=Campeche")</f>
        <v>514.02599999999995</v>
      </c>
      <c r="AY19" s="9">
        <f>SUMIFS(Concentrado!AZ$2:AZ859,Concentrado!$A$2:$A859,"="&amp;$A19,Concentrado!$B$2:$B859, "=Campeche")</f>
        <v>5.8440000000000003</v>
      </c>
      <c r="AZ19" s="9">
        <f>SUMIFS(Concentrado!BA$2:BA859,Concentrado!$A$2:$A859,"="&amp;$A19,Concentrado!$B$2:$B859, "=Campeche")</f>
        <v>4.4429999999999996</v>
      </c>
      <c r="BA19" s="9">
        <f>SUMIFS(Concentrado!BB$2:BB859,Concentrado!$A$2:$A859,"="&amp;$A19,Concentrado!$B$2:$B859, "=Campeche")</f>
        <v>5.14</v>
      </c>
      <c r="BB19" s="9">
        <f>SUMIFS(Concentrado!BC$2:BC859,Concentrado!$A$2:$A859,"="&amp;$A19,Concentrado!$B$2:$B859, "=Campeche")</f>
        <v>10.448</v>
      </c>
      <c r="BC19" s="9">
        <f>SUMIFS(Concentrado!BD$2:BD859,Concentrado!$A$2:$A859,"="&amp;$A19,Concentrado!$B$2:$B859, "=Campeche")</f>
        <v>10.448</v>
      </c>
      <c r="BD19" s="9">
        <f>SUMIFS(Concentrado!BE$2:BE859,Concentrado!$A$2:$A859,"="&amp;$A19,Concentrado!$B$2:$B859, "=Campeche")</f>
        <v>15.526</v>
      </c>
      <c r="BE19" s="9">
        <f>SUMIFS(Concentrado!BF$2:BF859,Concentrado!$A$2:$A859,"="&amp;$A19,Concentrado!$B$2:$B859, "=Campeche")</f>
        <v>17.794</v>
      </c>
      <c r="BF19" s="9">
        <f>SUMIFS(Concentrado!BG$2:BG859,Concentrado!$A$2:$A859,"="&amp;$A19,Concentrado!$B$2:$B859, "=Campeche")</f>
        <v>46.52</v>
      </c>
      <c r="BG19" s="9">
        <f>SUMIFS(Concentrado!BH$2:BH859,Concentrado!$A$2:$A859,"="&amp;$A19,Concentrado!$B$2:$B859, "=Campeche")</f>
        <v>10.873989649357448</v>
      </c>
    </row>
    <row r="20" spans="1:59" x14ac:dyDescent="0.25">
      <c r="A20" s="4">
        <v>2016</v>
      </c>
      <c r="B20" s="9">
        <f>SUMIFS(Concentrado!C$2:C859,Concentrado!$A$2:$A859,"="&amp;$A20,Concentrado!$B$2:$B859, "=Campeche")</f>
        <v>17.303999999999998</v>
      </c>
      <c r="C20" s="9">
        <f>SUMIFS(Concentrado!D$2:D859,Concentrado!$A$2:$A859,"="&amp;$A20,Concentrado!$B$2:$B859, "=Campeche")</f>
        <v>3.427</v>
      </c>
      <c r="D20" s="9">
        <f>SUMIFS(Concentrado!E$2:E859,Concentrado!$A$2:$A859,"="&amp;$A20,Concentrado!$B$2:$B859, "=Campeche")</f>
        <v>10.288</v>
      </c>
      <c r="E20" s="9">
        <f>SUMIFS(Concentrado!F$2:F859,Concentrado!$A$2:$A859,"="&amp;$A20,Concentrado!$B$2:$B859, "=Campeche")</f>
        <v>7.8120000000000003</v>
      </c>
      <c r="F20" s="9">
        <f>SUMIFS(Concentrado!G$2:G859,Concentrado!$A$2:$A859,"="&amp;$A20,Concentrado!$B$2:$B859, "=Campeche")</f>
        <v>13.670999999999999</v>
      </c>
      <c r="G20" s="9">
        <f>SUMIFS(Concentrado!H$2:H859,Concentrado!$A$2:$A859,"="&amp;$A20,Concentrado!$B$2:$B859, "=Campeche")</f>
        <v>3.0670000000000002</v>
      </c>
      <c r="H20" s="9">
        <f>SUMIFS(Concentrado!I$2:I859,Concentrado!$A$2:$A859,"="&amp;$A20,Concentrado!$B$2:$B859, "=Campeche")</f>
        <v>5.3550000000000004</v>
      </c>
      <c r="I20" s="9">
        <f>SUMIFS(Concentrado!J$2:J859,Concentrado!$A$2:$A859,"="&amp;$A20,Concentrado!$B$2:$B859, "=Campeche")</f>
        <v>4.2240000000000002</v>
      </c>
      <c r="J20" s="9">
        <f>SUMIFS(Concentrado!K$2:K859,Concentrado!$A$2:$A859,"="&amp;$A20,Concentrado!$B$2:$B859, "=Campeche")</f>
        <v>3.286</v>
      </c>
      <c r="K20" s="9">
        <f>SUMIFS(Concentrado!L$2:L859,Concentrado!$A$2:$A859,"="&amp;$A20,Concentrado!$B$2:$B859, "=Campeche")</f>
        <v>3.641</v>
      </c>
      <c r="L20" s="9">
        <f>SUMIFS(Concentrado!M$2:M859,Concentrado!$A$2:$A859,"="&amp;$A20,Concentrado!$B$2:$B859, "=Campeche")</f>
        <v>3.4649999999999999</v>
      </c>
      <c r="M20" s="9">
        <f>SUMIFS(Concentrado!N$2:N859,Concentrado!$A$2:$A859,"="&amp;$A20,Concentrado!$B$2:$B859, "=Campeche")</f>
        <v>38.192999999999998</v>
      </c>
      <c r="N20" s="9">
        <f>SUMIFS(Concentrado!O$2:O859,Concentrado!$A$2:$A859,"="&amp;$A20,Concentrado!$B$2:$B859, "=Campeche")</f>
        <v>77.978999999999999</v>
      </c>
      <c r="O20" s="9">
        <f>SUMIFS(Concentrado!P$2:P859,Concentrado!$A$2:$A859,"="&amp;$A20,Concentrado!$B$2:$B859, "=Campeche")</f>
        <v>17.135999999999999</v>
      </c>
      <c r="P20" s="9">
        <f>SUMIFS(Concentrado!Q$2:Q859,Concentrado!$A$2:$A859,"="&amp;$A20,Concentrado!$B$2:$B859, "=Campeche")</f>
        <v>47.542000000000002</v>
      </c>
      <c r="Q20" s="9">
        <f>SUMIFS(Concentrado!R$2:R859,Concentrado!$A$2:$A859,"="&amp;$A20,Concentrado!$B$2:$B859, "=Campeche")</f>
        <v>80.825999999999993</v>
      </c>
      <c r="R20" s="9">
        <f>SUMIFS(Concentrado!S$2:S859,Concentrado!$A$2:$A859,"="&amp;$A20,Concentrado!$B$2:$B859, "=Campeche")</f>
        <v>94.031999999999996</v>
      </c>
      <c r="S20" s="9">
        <f>SUMIFS(Concentrado!T$2:T859,Concentrado!$A$2:$A859,"="&amp;$A20,Concentrado!$B$2:$B859, "=Campeche")</f>
        <v>87.611000000000004</v>
      </c>
      <c r="T20" s="9">
        <f>SUMIFS(Concentrado!U$2:U859,Concentrado!$A$2:$A859,"="&amp;$A20,Concentrado!$B$2:$B859, "=Campeche")</f>
        <v>12.484999999999999</v>
      </c>
      <c r="U20" s="9">
        <f>SUMIFS(Concentrado!V$2:V859,Concentrado!$A$2:$A859,"="&amp;$A20,Concentrado!$B$2:$B859, "=Campeche")</f>
        <v>8.782</v>
      </c>
      <c r="V20" s="9">
        <f>SUMIFS(Concentrado!W$2:W859,Concentrado!$A$2:$A859,"="&amp;$A20,Concentrado!$B$2:$B859, "=Campeche")</f>
        <v>10.613</v>
      </c>
      <c r="W20" s="9">
        <f>SUMIFS(Concentrado!X$2:X859,Concentrado!$A$2:$A859,"="&amp;$A20,Concentrado!$B$2:$B859, "=Campeche")</f>
        <v>15.99</v>
      </c>
      <c r="X20" s="9">
        <f>SUMIFS(Concentrado!Y$2:Y859,Concentrado!$A$2:$A859,"="&amp;$A20,Concentrado!$B$2:$B859, "=Campeche")</f>
        <v>2.57</v>
      </c>
      <c r="Y20" s="9">
        <f>SUMIFS(Concentrado!Z$2:Z859,Concentrado!$A$2:$A859,"="&amp;$A20,Concentrado!$B$2:$B859, "=Campeche")</f>
        <v>9.3130000000000006</v>
      </c>
      <c r="Z20" s="9">
        <f>SUMIFS(Concentrado!AA$2:AA859,Concentrado!$A$2:$A859,"="&amp;$A20,Concentrado!$B$2:$B859, "=Campeche")</f>
        <v>93.093000000000004</v>
      </c>
      <c r="AA20" s="9">
        <f>SUMIFS(Concentrado!AB$2:AB859,Concentrado!$A$2:$A859,"="&amp;$A20,Concentrado!$B$2:$B859, "=Campeche")</f>
        <v>57.19</v>
      </c>
      <c r="AB20" s="9">
        <f>SUMIFS(Concentrado!AC$2:AC859,Concentrado!$A$2:$A859,"="&amp;$A20,Concentrado!$B$2:$B859, "=Campeche")</f>
        <v>75.049000000000007</v>
      </c>
      <c r="AC20" s="9">
        <f>SUMIFS(Concentrado!AD$2:AD859,Concentrado!$A$2:$A859,"="&amp;$A20,Concentrado!$B$2:$B859, "=Campeche")</f>
        <v>455.82499999999999</v>
      </c>
      <c r="AD20" s="9">
        <f>SUMIFS(Concentrado!AE$2:AE859,Concentrado!$A$2:$A859,"="&amp;$A20,Concentrado!$B$2:$B859, "=Campeche")</f>
        <v>362.84699999999998</v>
      </c>
      <c r="AE20" s="9">
        <f>SUMIFS(Concentrado!AF$2:AF859,Concentrado!$A$2:$A859,"="&amp;$A20,Concentrado!$B$2:$B859, "=Campeche")</f>
        <v>409.24900000000002</v>
      </c>
      <c r="AF20" s="9">
        <f>SUMIFS(Concentrado!AG$2:AG859,Concentrado!$A$2:$A859,"="&amp;$A20,Concentrado!$B$2:$B859, "=Campeche")</f>
        <v>8.9809999999999999</v>
      </c>
      <c r="AG20" s="9">
        <f>SUMIFS(Concentrado!AH$2:AH859,Concentrado!$A$2:$A859,"="&amp;$A20,Concentrado!$B$2:$B859, "=Campeche")</f>
        <v>16.052700420937501</v>
      </c>
      <c r="AH20" s="9">
        <f>SUMIFS(Concentrado!AI$2:AI859,Concentrado!$A$2:$A859,"="&amp;$A20,Concentrado!$B$2:$B859, "=Campeche")</f>
        <v>5.9485568801008899</v>
      </c>
      <c r="AI20" s="9">
        <f>SUMIFS(Concentrado!AJ$2:AJ859,Concentrado!$A$2:$A859,"="&amp;$A20,Concentrado!$B$2:$B859, "=Campeche")</f>
        <v>11.0019506161092</v>
      </c>
      <c r="AJ20" s="9">
        <f>SUMIFS(Concentrado!AK$2:AK859,Concentrado!$A$2:$A859,"="&amp;$A20,Concentrado!$B$2:$B859, "=Campeche")</f>
        <v>15.114000000000001</v>
      </c>
      <c r="AK20" s="9">
        <f>SUMIFS(Concentrado!AL$2:AL859,Concentrado!$A$2:$A859,"="&amp;$A20,Concentrado!$B$2:$B859, "=Campeche")</f>
        <v>3.641</v>
      </c>
      <c r="AL20" s="9">
        <f>SUMIFS(Concentrado!AM$2:AM859,Concentrado!$A$2:$A859,"="&amp;$A20,Concentrado!$B$2:$B859, "=Campeche")</f>
        <v>9.4220000000000006</v>
      </c>
      <c r="AM20" s="9">
        <f>SUMIFS(Concentrado!AN$2:AN859,Concentrado!$A$2:$A859,"="&amp;$A20,Concentrado!$B$2:$B859, "=Campeche")</f>
        <v>71.846000000000004</v>
      </c>
      <c r="AN20" s="9">
        <f>SUMIFS(Concentrado!AO$2:AO859,Concentrado!$A$2:$A859,"="&amp;$A20,Concentrado!$B$2:$B859, "=Campeche")</f>
        <v>42.625</v>
      </c>
      <c r="AO20" s="9">
        <f>SUMIFS(Concentrado!AP$2:AP859,Concentrado!$A$2:$A859,"="&amp;$A20,Concentrado!$B$2:$B859, "=Campeche")</f>
        <v>57.722000000000001</v>
      </c>
      <c r="AP20" s="9">
        <f>SUMIFS(Concentrado!AQ$2:AQ859,Concentrado!$A$2:$A859,"="&amp;$A20,Concentrado!$B$2:$B859, "=Campeche")</f>
        <v>1.752</v>
      </c>
      <c r="AQ20" s="9">
        <f>SUMIFS(Concentrado!AR$2:AR859,Concentrado!$A$2:$A859,"="&amp;$A20,Concentrado!$B$2:$B859, "=Campeche")</f>
        <v>0.42799999999999999</v>
      </c>
      <c r="AR20" s="9">
        <f>SUMIFS(Concentrado!AS$2:AS859,Concentrado!$A$2:$A859,"="&amp;$A20,Concentrado!$B$2:$B859, "=Campeche")</f>
        <v>1.083</v>
      </c>
      <c r="AS20" s="9">
        <f>SUMIFS(Concentrado!AT$2:AT859,Concentrado!$A$2:$A859,"="&amp;$A20,Concentrado!$B$2:$B859, "=Campeche")</f>
        <v>13.141999999999999</v>
      </c>
      <c r="AT20" s="9">
        <f>SUMIFS(Concentrado!AU$2:AU859,Concentrado!$A$2:$A859,"="&amp;$A20,Concentrado!$B$2:$B859, "=Campeche")</f>
        <v>4.07</v>
      </c>
      <c r="AU20" s="9">
        <f>SUMIFS(Concentrado!AV$2:AV859,Concentrado!$A$2:$A859,"="&amp;$A20,Concentrado!$B$2:$B859, "=Campeche")</f>
        <v>8.5549999999999997</v>
      </c>
      <c r="AV20" s="9">
        <f>SUMIFS(Concentrado!AW$2:AW859,Concentrado!$A$2:$A859,"="&amp;$A20,Concentrado!$B$2:$B859, "=Campeche")</f>
        <v>627.553</v>
      </c>
      <c r="AW20" s="9">
        <f>SUMIFS(Concentrado!AX$2:AX859,Concentrado!$A$2:$A859,"="&amp;$A20,Concentrado!$B$2:$B859, "=Campeche")</f>
        <v>439.52800000000002</v>
      </c>
      <c r="AX20" s="9">
        <f>SUMIFS(Concentrado!AY$2:AY859,Concentrado!$A$2:$A859,"="&amp;$A20,Concentrado!$B$2:$B859, "=Campeche")</f>
        <v>534.11400000000003</v>
      </c>
      <c r="AY20" s="9">
        <f>SUMIFS(Concentrado!AZ$2:AZ859,Concentrado!$A$2:$A859,"="&amp;$A20,Concentrado!$B$2:$B859, "=Campeche")</f>
        <v>6.2759999999999998</v>
      </c>
      <c r="AZ20" s="9">
        <f>SUMIFS(Concentrado!BA$2:BA859,Concentrado!$A$2:$A859,"="&amp;$A20,Concentrado!$B$2:$B859, "=Campeche")</f>
        <v>4.3949999999999996</v>
      </c>
      <c r="BA20" s="9">
        <f>SUMIFS(Concentrado!BB$2:BB859,Concentrado!$A$2:$A859,"="&amp;$A20,Concentrado!$B$2:$B859, "=Campeche")</f>
        <v>5.3410000000000002</v>
      </c>
      <c r="BB20" s="9">
        <f>SUMIFS(Concentrado!BC$2:BC859,Concentrado!$A$2:$A859,"="&amp;$A20,Concentrado!$B$2:$B859, "=Campeche")</f>
        <v>12.914999999999999</v>
      </c>
      <c r="BC20" s="9">
        <f>SUMIFS(Concentrado!BD$2:BD859,Concentrado!$A$2:$A859,"="&amp;$A20,Concentrado!$B$2:$B859, "=Campeche")</f>
        <v>2.3479999999999999</v>
      </c>
      <c r="BD20" s="9">
        <f>SUMIFS(Concentrado!BE$2:BE859,Concentrado!$A$2:$A859,"="&amp;$A20,Concentrado!$B$2:$B859, "=Campeche")</f>
        <v>14.113</v>
      </c>
      <c r="BE20" s="9">
        <f>SUMIFS(Concentrado!BF$2:BF859,Concentrado!$A$2:$A859,"="&amp;$A20,Concentrado!$B$2:$B859, "=Campeche")</f>
        <v>16.885000000000002</v>
      </c>
      <c r="BF20" s="9">
        <f>SUMIFS(Concentrado!BG$2:BG859,Concentrado!$A$2:$A859,"="&amp;$A20,Concentrado!$B$2:$B859, "=Campeche")</f>
        <v>50.402999999999999</v>
      </c>
      <c r="BG20" s="9">
        <f>SUMIFS(Concentrado!BH$2:BH859,Concentrado!$A$2:$A859,"="&amp;$A20,Concentrado!$B$2:$B859, "=Campeche")</f>
        <v>10.647681451612902</v>
      </c>
    </row>
    <row r="21" spans="1:59" x14ac:dyDescent="0.25">
      <c r="A21" s="4">
        <v>2017</v>
      </c>
      <c r="B21" s="9">
        <f>SUMIFS(Concentrado!C$2:C859,Concentrado!$A$2:$A859,"="&amp;$A21,Concentrado!$B$2:$B859, "=Campeche")</f>
        <v>12.643000000000001</v>
      </c>
      <c r="C21" s="9">
        <f>SUMIFS(Concentrado!D$2:D859,Concentrado!$A$2:$A859,"="&amp;$A21,Concentrado!$B$2:$B859, "=Campeche")</f>
        <v>3.8359999999999999</v>
      </c>
      <c r="D21" s="9">
        <f>SUMIFS(Concentrado!E$2:E859,Concentrado!$A$2:$A859,"="&amp;$A21,Concentrado!$B$2:$B859, "=Campeche")</f>
        <v>8.19</v>
      </c>
      <c r="E21" s="9">
        <f>SUMIFS(Concentrado!F$2:F859,Concentrado!$A$2:$A859,"="&amp;$A21,Concentrado!$B$2:$B859, "=Campeche")</f>
        <v>10.734</v>
      </c>
      <c r="F21" s="9">
        <f>SUMIFS(Concentrado!G$2:G859,Concentrado!$A$2:$A859,"="&amp;$A21,Concentrado!$B$2:$B859, "=Campeche")</f>
        <v>9.2010000000000005</v>
      </c>
      <c r="G21" s="9">
        <f>SUMIFS(Concentrado!H$2:H859,Concentrado!$A$2:$A859,"="&amp;$A21,Concentrado!$B$2:$B859, "=Campeche")</f>
        <v>4.1420000000000003</v>
      </c>
      <c r="H21" s="9">
        <f>SUMIFS(Concentrado!I$2:I859,Concentrado!$A$2:$A859,"="&amp;$A21,Concentrado!$B$2:$B859, "=Campeche")</f>
        <v>4.9020000000000001</v>
      </c>
      <c r="I21" s="9">
        <f>SUMIFS(Concentrado!J$2:J859,Concentrado!$A$2:$A859,"="&amp;$A21,Concentrado!$B$2:$B859, "=Campeche")</f>
        <v>4.5259999999999998</v>
      </c>
      <c r="J21" s="9">
        <f>SUMIFS(Concentrado!K$2:K859,Concentrado!$A$2:$A859,"="&amp;$A21,Concentrado!$B$2:$B859, "=Campeche")</f>
        <v>4.1420000000000003</v>
      </c>
      <c r="K21" s="9">
        <f>SUMIFS(Concentrado!L$2:L859,Concentrado!$A$2:$A859,"="&amp;$A21,Concentrado!$B$2:$B859, "=Campeche")</f>
        <v>3.1970000000000001</v>
      </c>
      <c r="L21" s="9">
        <f>SUMIFS(Concentrado!M$2:M859,Concentrado!$A$2:$A859,"="&amp;$A21,Concentrado!$B$2:$B859, "=Campeche")</f>
        <v>3.6640000000000001</v>
      </c>
      <c r="M21" s="9">
        <f>SUMIFS(Concentrado!N$2:N859,Concentrado!$A$2:$A859,"="&amp;$A21,Concentrado!$B$2:$B859, "=Campeche")</f>
        <v>25.308</v>
      </c>
      <c r="N21" s="9">
        <f>SUMIFS(Concentrado!O$2:O859,Concentrado!$A$2:$A859,"="&amp;$A21,Concentrado!$B$2:$B859, "=Campeche")</f>
        <v>81.087000000000003</v>
      </c>
      <c r="O21" s="9">
        <f>SUMIFS(Concentrado!P$2:P859,Concentrado!$A$2:$A859,"="&amp;$A21,Concentrado!$B$2:$B859, "=Campeche")</f>
        <v>16.196999999999999</v>
      </c>
      <c r="P21" s="9">
        <f>SUMIFS(Concentrado!Q$2:Q859,Concentrado!$A$2:$A859,"="&amp;$A21,Concentrado!$B$2:$B859, "=Campeche")</f>
        <v>48.276000000000003</v>
      </c>
      <c r="Q21" s="9">
        <f>SUMIFS(Concentrado!R$2:R859,Concentrado!$A$2:$A859,"="&amp;$A21,Concentrado!$B$2:$B859, "=Campeche")</f>
        <v>72.804000000000002</v>
      </c>
      <c r="R21" s="9">
        <f>SUMIFS(Concentrado!S$2:S859,Concentrado!$A$2:$A859,"="&amp;$A21,Concentrado!$B$2:$B859, "=Campeche")</f>
        <v>82.902000000000001</v>
      </c>
      <c r="S21" s="9">
        <f>SUMIFS(Concentrado!T$2:T859,Concentrado!$A$2:$A859,"="&amp;$A21,Concentrado!$B$2:$B859, "=Campeche")</f>
        <v>77.91</v>
      </c>
      <c r="T21" s="9">
        <f>SUMIFS(Concentrado!U$2:U859,Concentrado!$A$2:$A859,"="&amp;$A21,Concentrado!$B$2:$B859, "=Campeche")</f>
        <v>13.95</v>
      </c>
      <c r="U21" s="9">
        <f>SUMIFS(Concentrado!V$2:V859,Concentrado!$A$2:$A859,"="&amp;$A21,Concentrado!$B$2:$B859, "=Campeche")</f>
        <v>15.558</v>
      </c>
      <c r="V21" s="9">
        <f>SUMIFS(Concentrado!W$2:W859,Concentrado!$A$2:$A859,"="&amp;$A21,Concentrado!$B$2:$B859, "=Campeche")</f>
        <v>14.763</v>
      </c>
      <c r="W21" s="9">
        <f>SUMIFS(Concentrado!X$2:X859,Concentrado!$A$2:$A859,"="&amp;$A21,Concentrado!$B$2:$B859, "=Campeche")</f>
        <v>15.694000000000001</v>
      </c>
      <c r="X21" s="9">
        <f>SUMIFS(Concentrado!Y$2:Y859,Concentrado!$A$2:$A859,"="&amp;$A21,Concentrado!$B$2:$B859, "=Campeche")</f>
        <v>1.2789999999999999</v>
      </c>
      <c r="Y21" s="9">
        <f>SUMIFS(Concentrado!Z$2:Z859,Concentrado!$A$2:$A859,"="&amp;$A21,Concentrado!$B$2:$B859, "=Campeche")</f>
        <v>8.4049999999999994</v>
      </c>
      <c r="Z21" s="9">
        <f>SUMIFS(Concentrado!AA$2:AA859,Concentrado!$A$2:$A859,"="&amp;$A21,Concentrado!$B$2:$B859, "=Campeche")</f>
        <v>84.575000000000003</v>
      </c>
      <c r="AA21" s="9">
        <f>SUMIFS(Concentrado!AB$2:AB859,Concentrado!$A$2:$A859,"="&amp;$A21,Concentrado!$B$2:$B859, "=Campeche")</f>
        <v>56.05</v>
      </c>
      <c r="AB21" s="9">
        <f>SUMIFS(Concentrado!AC$2:AC859,Concentrado!$A$2:$A859,"="&amp;$A21,Concentrado!$B$2:$B859, "=Campeche")</f>
        <v>70.152000000000001</v>
      </c>
      <c r="AC21" s="9">
        <f>SUMIFS(Concentrado!AD$2:AD859,Concentrado!$A$2:$A859,"="&amp;$A21,Concentrado!$B$2:$B859, "=Campeche")</f>
        <v>402.16699999999997</v>
      </c>
      <c r="AD21" s="9">
        <f>SUMIFS(Concentrado!AE$2:AE859,Concentrado!$A$2:$A859,"="&amp;$A21,Concentrado!$B$2:$B859, "=Campeche")</f>
        <v>358.67599999999999</v>
      </c>
      <c r="AE21" s="9">
        <f>SUMIFS(Concentrado!AF$2:AF859,Concentrado!$A$2:$A859,"="&amp;$A21,Concentrado!$B$2:$B859, "=Campeche")</f>
        <v>380.28399999999999</v>
      </c>
      <c r="AF21" s="9">
        <f>SUMIFS(Concentrado!AG$2:AG859,Concentrado!$A$2:$A859,"="&amp;$A21,Concentrado!$B$2:$B859, "=Campeche")</f>
        <v>6.1029999999999998</v>
      </c>
      <c r="AG21" s="9">
        <f>SUMIFS(Concentrado!AH$2:AH859,Concentrado!$A$2:$A859,"="&amp;$A21,Concentrado!$B$2:$B859, "=Campeche")</f>
        <v>16.750619174673101</v>
      </c>
      <c r="AH21" s="9">
        <f>SUMIFS(Concentrado!AI$2:AI859,Concentrado!$A$2:$A859,"="&amp;$A21,Concentrado!$B$2:$B859, "=Campeche")</f>
        <v>1.20168476203637</v>
      </c>
      <c r="AI21" s="9">
        <f>SUMIFS(Concentrado!AJ$2:AJ859,Concentrado!$A$2:$A859,"="&amp;$A21,Concentrado!$B$2:$B859, "=Campeche")</f>
        <v>8.9930483736072002</v>
      </c>
      <c r="AJ21" s="9">
        <f>SUMIFS(Concentrado!AK$2:AK859,Concentrado!$A$2:$A859,"="&amp;$A21,Concentrado!$B$2:$B859, "=Campeche")</f>
        <v>13.733000000000001</v>
      </c>
      <c r="AK21" s="9">
        <f>SUMIFS(Concentrado!AL$2:AL859,Concentrado!$A$2:$A859,"="&amp;$A21,Concentrado!$B$2:$B859, "=Campeche")</f>
        <v>2.3439999999999999</v>
      </c>
      <c r="AL21" s="9">
        <f>SUMIFS(Concentrado!AM$2:AM859,Concentrado!$A$2:$A859,"="&amp;$A21,Concentrado!$B$2:$B859, "=Campeche")</f>
        <v>7.9740000000000002</v>
      </c>
      <c r="AM21" s="9">
        <f>SUMIFS(Concentrado!AN$2:AN859,Concentrado!$A$2:$A859,"="&amp;$A21,Concentrado!$B$2:$B859, "=Campeche")</f>
        <v>62.994999999999997</v>
      </c>
      <c r="AN21" s="9">
        <f>SUMIFS(Concentrado!AO$2:AO859,Concentrado!$A$2:$A859,"="&amp;$A21,Concentrado!$B$2:$B859, "=Campeche")</f>
        <v>39.213999999999999</v>
      </c>
      <c r="AO21" s="9">
        <f>SUMIFS(Concentrado!AP$2:AP859,Concentrado!$A$2:$A859,"="&amp;$A21,Concentrado!$B$2:$B859, "=Campeche")</f>
        <v>51.186</v>
      </c>
      <c r="AP21" s="9">
        <f>SUMIFS(Concentrado!AQ$2:AQ859,Concentrado!$A$2:$A859,"="&amp;$A21,Concentrado!$B$2:$B859, "=Campeche")</f>
        <v>2.3980000000000001</v>
      </c>
      <c r="AQ21" s="9">
        <f>SUMIFS(Concentrado!AR$2:AR859,Concentrado!$A$2:$A859,"="&amp;$A21,Concentrado!$B$2:$B859, "=Campeche")</f>
        <v>0.42599999999999999</v>
      </c>
      <c r="AR21" s="9">
        <f>SUMIFS(Concentrado!AS$2:AS859,Concentrado!$A$2:$A859,"="&amp;$A21,Concentrado!$B$2:$B859, "=Campeche")</f>
        <v>1.401</v>
      </c>
      <c r="AS21" s="9">
        <f>SUMIFS(Concentrado!AT$2:AT859,Concentrado!$A$2:$A859,"="&amp;$A21,Concentrado!$B$2:$B859, "=Campeche")</f>
        <v>15.257999999999999</v>
      </c>
      <c r="AT21" s="9">
        <f>SUMIFS(Concentrado!AU$2:AU859,Concentrado!$A$2:$A859,"="&amp;$A21,Concentrado!$B$2:$B859, "=Campeche")</f>
        <v>2.984</v>
      </c>
      <c r="AU21" s="9">
        <f>SUMIFS(Concentrado!AV$2:AV859,Concentrado!$A$2:$A859,"="&amp;$A21,Concentrado!$B$2:$B859, "=Campeche")</f>
        <v>9.0519999999999996</v>
      </c>
      <c r="AV21" s="9">
        <f>SUMIFS(Concentrado!AW$2:AW859,Concentrado!$A$2:$A859,"="&amp;$A21,Concentrado!$B$2:$B859, "=Campeche")</f>
        <v>566.52099999999996</v>
      </c>
      <c r="AW21" s="9">
        <f>SUMIFS(Concentrado!AX$2:AX859,Concentrado!$A$2:$A859,"="&amp;$A21,Concentrado!$B$2:$B859, "=Campeche")</f>
        <v>432.41399999999999</v>
      </c>
      <c r="AX21" s="9">
        <f>SUMIFS(Concentrado!AY$2:AY859,Concentrado!$A$2:$A859,"="&amp;$A21,Concentrado!$B$2:$B859, "=Campeche")</f>
        <v>499.03500000000003</v>
      </c>
      <c r="AY21" s="9">
        <f>SUMIFS(Concentrado!AZ$2:AZ859,Concentrado!$A$2:$A859,"="&amp;$A21,Concentrado!$B$2:$B859, "=Campeche")</f>
        <v>5.665</v>
      </c>
      <c r="AZ21" s="9">
        <f>SUMIFS(Concentrado!BA$2:BA859,Concentrado!$A$2:$A859,"="&amp;$A21,Concentrado!$B$2:$B859, "=Campeche")</f>
        <v>4.3239999999999998</v>
      </c>
      <c r="BA21" s="9">
        <f>SUMIFS(Concentrado!BB$2:BB859,Concentrado!$A$2:$A859,"="&amp;$A21,Concentrado!$B$2:$B859, "=Campeche")</f>
        <v>4.99</v>
      </c>
      <c r="BB21" s="9">
        <f>SUMIFS(Concentrado!BC$2:BC859,Concentrado!$A$2:$A859,"="&amp;$A21,Concentrado!$B$2:$B859, "=Campeche")</f>
        <v>16.760999999999999</v>
      </c>
      <c r="BC21" s="9">
        <f>SUMIFS(Concentrado!BD$2:BD859,Concentrado!$A$2:$A859,"="&amp;$A21,Concentrado!$B$2:$B859, "=Campeche")</f>
        <v>3.5920000000000001</v>
      </c>
      <c r="BD21" s="9">
        <f>SUMIFS(Concentrado!BE$2:BE859,Concentrado!$A$2:$A859,"="&amp;$A21,Concentrado!$B$2:$B859, "=Campeche")</f>
        <v>12.361000000000001</v>
      </c>
      <c r="BE21" s="9">
        <f>SUMIFS(Concentrado!BF$2:BF859,Concentrado!$A$2:$A859,"="&amp;$A21,Concentrado!$B$2:$B859, "=Campeche")</f>
        <v>14.71</v>
      </c>
      <c r="BF21" s="9">
        <f>SUMIFS(Concentrado!BG$2:BG859,Concentrado!$A$2:$A859,"="&amp;$A21,Concentrado!$B$2:$B859, "=Campeche")</f>
        <v>30.902000000000001</v>
      </c>
      <c r="BG21" s="9">
        <f>SUMIFS(Concentrado!BH$2:BH859,Concentrado!$A$2:$A859,"="&amp;$A21,Concentrado!$B$2:$B859, "=Campeche")</f>
        <v>8.2818294190358461</v>
      </c>
    </row>
    <row r="22" spans="1:59" x14ac:dyDescent="0.25">
      <c r="A22" s="4">
        <v>2018</v>
      </c>
      <c r="B22" s="9">
        <f>SUMIFS(Concentrado!C$2:C859,Concentrado!$A$2:$A859,"="&amp;$A22,Concentrado!$B$2:$B859, "=Campeche")</f>
        <v>16.274999999999999</v>
      </c>
      <c r="C22" s="9">
        <f>SUMIFS(Concentrado!D$2:D859,Concentrado!$A$2:$A859,"="&amp;$A22,Concentrado!$B$2:$B859, "=Campeche")</f>
        <v>2.9689999999999999</v>
      </c>
      <c r="D22" s="9">
        <f>SUMIFS(Concentrado!E$2:E859,Concentrado!$A$2:$A859,"="&amp;$A22,Concentrado!$B$2:$B859, "=Campeche")</f>
        <v>9.5459999999999994</v>
      </c>
      <c r="E22" s="9">
        <f>SUMIFS(Concentrado!F$2:F859,Concentrado!$A$2:$A859,"="&amp;$A22,Concentrado!$B$2:$B859, "=Campeche")</f>
        <v>13.545999999999999</v>
      </c>
      <c r="F22" s="9">
        <f>SUMIFS(Concentrado!G$2:G859,Concentrado!$A$2:$A859,"="&amp;$A22,Concentrado!$B$2:$B859, "=Campeche")</f>
        <v>13.922000000000001</v>
      </c>
      <c r="G22" s="9">
        <f>SUMIFS(Concentrado!H$2:H859,Concentrado!$A$2:$A859,"="&amp;$A22,Concentrado!$B$2:$B859, "=Campeche")</f>
        <v>2.6040000000000001</v>
      </c>
      <c r="H22" s="9">
        <f>SUMIFS(Concentrado!I$2:I859,Concentrado!$A$2:$A859,"="&amp;$A22,Concentrado!$B$2:$B859, "=Campeche")</f>
        <v>3.6059999999999999</v>
      </c>
      <c r="I22" s="9">
        <f>SUMIFS(Concentrado!J$2:J859,Concentrado!$A$2:$A859,"="&amp;$A22,Concentrado!$B$2:$B859, "=Campeche")</f>
        <v>3.1110000000000002</v>
      </c>
      <c r="J22" s="9">
        <f>SUMIFS(Concentrado!K$2:K859,Concentrado!$A$2:$A859,"="&amp;$A22,Concentrado!$B$2:$B859, "=Campeche")</f>
        <v>7.1609999999999996</v>
      </c>
      <c r="K22" s="9">
        <f>SUMIFS(Concentrado!L$2:L859,Concentrado!$A$2:$A859,"="&amp;$A22,Concentrado!$B$2:$B859, "=Campeche")</f>
        <v>2.5449999999999999</v>
      </c>
      <c r="L22" s="9">
        <f>SUMIFS(Concentrado!M$2:M859,Concentrado!$A$2:$A859,"="&amp;$A22,Concentrado!$B$2:$B859, "=Campeche")</f>
        <v>4.827</v>
      </c>
      <c r="M22" s="9">
        <f>SUMIFS(Concentrado!N$2:N859,Concentrado!$A$2:$A859,"="&amp;$A22,Concentrado!$B$2:$B859, "=Campeche")</f>
        <v>41.238999999999997</v>
      </c>
      <c r="N22" s="9">
        <f>SUMIFS(Concentrado!O$2:O859,Concentrado!$A$2:$A859,"="&amp;$A22,Concentrado!$B$2:$B859, "=Campeche")</f>
        <v>81.808999999999997</v>
      </c>
      <c r="O22" s="9">
        <f>SUMIFS(Concentrado!P$2:P859,Concentrado!$A$2:$A859,"="&amp;$A22,Concentrado!$B$2:$B859, "=Campeche")</f>
        <v>16.331</v>
      </c>
      <c r="P22" s="9">
        <f>SUMIFS(Concentrado!Q$2:Q859,Concentrado!$A$2:$A859,"="&amp;$A22,Concentrado!$B$2:$B859, "=Campeche")</f>
        <v>48.695999999999998</v>
      </c>
      <c r="Q22" s="9">
        <f>SUMIFS(Concentrado!R$2:R859,Concentrado!$A$2:$A859,"="&amp;$A22,Concentrado!$B$2:$B859, "=Campeche")</f>
        <v>77.468999999999994</v>
      </c>
      <c r="R22" s="9">
        <f>SUMIFS(Concentrado!S$2:S859,Concentrado!$A$2:$A859,"="&amp;$A22,Concentrado!$B$2:$B859, "=Campeche")</f>
        <v>81.867999999999995</v>
      </c>
      <c r="S22" s="9">
        <f>SUMIFS(Concentrado!T$2:T859,Concentrado!$A$2:$A859,"="&amp;$A22,Concentrado!$B$2:$B859, "=Campeche")</f>
        <v>79.694000000000003</v>
      </c>
      <c r="T22" s="9">
        <f>SUMIFS(Concentrado!U$2:U859,Concentrado!$A$2:$A859,"="&amp;$A22,Concentrado!$B$2:$B859, "=Campeche")</f>
        <v>12.369</v>
      </c>
      <c r="U22" s="9">
        <f>SUMIFS(Concentrado!V$2:V859,Concentrado!$A$2:$A859,"="&amp;$A22,Concentrado!$B$2:$B859, "=Campeche")</f>
        <v>14.422000000000001</v>
      </c>
      <c r="V22" s="9">
        <f>SUMIFS(Concentrado!W$2:W859,Concentrado!$A$2:$A859,"="&amp;$A22,Concentrado!$B$2:$B859, "=Campeche")</f>
        <v>13.407</v>
      </c>
      <c r="W22" s="9">
        <f>SUMIFS(Concentrado!X$2:X859,Concentrado!$A$2:$A859,"="&amp;$A22,Concentrado!$B$2:$B859, "=Campeche")</f>
        <v>15.840999999999999</v>
      </c>
      <c r="X22" s="9">
        <f>SUMIFS(Concentrado!Y$2:Y859,Concentrado!$A$2:$A859,"="&amp;$A22,Concentrado!$B$2:$B859, "=Campeche")</f>
        <v>3.181</v>
      </c>
      <c r="Y22" s="9">
        <f>SUMIFS(Concentrado!Z$2:Z859,Concentrado!$A$2:$A859,"="&amp;$A22,Concentrado!$B$2:$B859, "=Campeche")</f>
        <v>9.4390000000000001</v>
      </c>
      <c r="Z22" s="9">
        <f>SUMIFS(Concentrado!AA$2:AA859,Concentrado!$A$2:$A859,"="&amp;$A22,Concentrado!$B$2:$B859, "=Campeche")</f>
        <v>89.620999999999995</v>
      </c>
      <c r="AA22" s="9">
        <f>SUMIFS(Concentrado!AB$2:AB859,Concentrado!$A$2:$A859,"="&amp;$A22,Concentrado!$B$2:$B859, "=Campeche")</f>
        <v>57.052999999999997</v>
      </c>
      <c r="AB22" s="9">
        <f>SUMIFS(Concentrado!AC$2:AC859,Concentrado!$A$2:$A859,"="&amp;$A22,Concentrado!$B$2:$B859, "=Campeche")</f>
        <v>73.150999999999996</v>
      </c>
      <c r="AC22" s="9">
        <f>SUMIFS(Concentrado!AD$2:AD859,Concentrado!$A$2:$A859,"="&amp;$A22,Concentrado!$B$2:$B859, "=Campeche")</f>
        <v>434.21699999999998</v>
      </c>
      <c r="AD22" s="9">
        <f>SUMIFS(Concentrado!AE$2:AE859,Concentrado!$A$2:$A859,"="&amp;$A22,Concentrado!$B$2:$B859, "=Campeche")</f>
        <v>361.40699999999998</v>
      </c>
      <c r="AE22" s="9">
        <f>SUMIFS(Concentrado!AF$2:AF859,Concentrado!$A$2:$A859,"="&amp;$A22,Concentrado!$B$2:$B859, "=Campeche")</f>
        <v>397.50299999999999</v>
      </c>
      <c r="AF22" s="9">
        <f>SUMIFS(Concentrado!AG$2:AG859,Concentrado!$A$2:$A859,"="&amp;$A22,Concentrado!$B$2:$B859, "=Campeche")</f>
        <v>10.199</v>
      </c>
      <c r="AG22" s="9">
        <f>SUMIFS(Concentrado!AH$2:AH859,Concentrado!$A$2:$A859,"="&amp;$A22,Concentrado!$B$2:$B859, "=Campeche")</f>
        <v>12.644584806026</v>
      </c>
      <c r="AH22" s="9">
        <f>SUMIFS(Concentrado!AI$2:AI859,Concentrado!$A$2:$A859,"="&amp;$A22,Concentrado!$B$2:$B859, "=Campeche")</f>
        <v>4.2482172659687496</v>
      </c>
      <c r="AI22" s="9">
        <f>SUMIFS(Concentrado!AJ$2:AJ859,Concentrado!$A$2:$A859,"="&amp;$A22,Concentrado!$B$2:$B859, "=Campeche")</f>
        <v>8.4629474027818894</v>
      </c>
      <c r="AJ22" s="9">
        <f>SUMIFS(Concentrado!AK$2:AK859,Concentrado!$A$2:$A859,"="&amp;$A22,Concentrado!$B$2:$B859, "=Campeche")</f>
        <v>12.586</v>
      </c>
      <c r="AK22" s="9">
        <f>SUMIFS(Concentrado!AL$2:AL859,Concentrado!$A$2:$A859,"="&amp;$A22,Concentrado!$B$2:$B859, "=Campeche")</f>
        <v>2.3330000000000002</v>
      </c>
      <c r="AL22" s="9">
        <f>SUMIFS(Concentrado!AM$2:AM859,Concentrado!$A$2:$A859,"="&amp;$A22,Concentrado!$B$2:$B859, "=Campeche")</f>
        <v>7.4009999999999998</v>
      </c>
      <c r="AM22" s="9">
        <f>SUMIFS(Concentrado!AN$2:AN859,Concentrado!$A$2:$A859,"="&amp;$A22,Concentrado!$B$2:$B859, "=Campeche")</f>
        <v>65.751000000000005</v>
      </c>
      <c r="AN22" s="9">
        <f>SUMIFS(Concentrado!AO$2:AO859,Concentrado!$A$2:$A859,"="&amp;$A22,Concentrado!$B$2:$B859, "=Campeche")</f>
        <v>42.418999999999997</v>
      </c>
      <c r="AO22" s="9">
        <f>SUMIFS(Concentrado!AP$2:AP859,Concentrado!$A$2:$A859,"="&amp;$A22,Concentrado!$B$2:$B859, "=Campeche")</f>
        <v>53.951000000000001</v>
      </c>
      <c r="AP22" s="9">
        <f>SUMIFS(Concentrado!AQ$2:AQ859,Concentrado!$A$2:$A859,"="&amp;$A22,Concentrado!$B$2:$B859, "=Campeche")</f>
        <v>1.085</v>
      </c>
      <c r="AQ22" s="9">
        <f>SUMIFS(Concentrado!AR$2:AR859,Concentrado!$A$2:$A859,"="&amp;$A22,Concentrado!$B$2:$B859, "=Campeche")</f>
        <v>0.63600000000000001</v>
      </c>
      <c r="AR22" s="9">
        <f>SUMIFS(Concentrado!AS$2:AS859,Concentrado!$A$2:$A859,"="&amp;$A22,Concentrado!$B$2:$B859, "=Campeche")</f>
        <v>0.85799999999999998</v>
      </c>
      <c r="AS22" s="9">
        <f>SUMIFS(Concentrado!AT$2:AT859,Concentrado!$A$2:$A859,"="&amp;$A22,Concentrado!$B$2:$B859, "=Campeche")</f>
        <v>14.756</v>
      </c>
      <c r="AT22" s="9">
        <f>SUMIFS(Concentrado!AU$2:AU859,Concentrado!$A$2:$A859,"="&amp;$A22,Concentrado!$B$2:$B859, "=Campeche")</f>
        <v>4.242</v>
      </c>
      <c r="AU22" s="9">
        <f>SUMIFS(Concentrado!AV$2:AV859,Concentrado!$A$2:$A859,"="&amp;$A22,Concentrado!$B$2:$B859, "=Campeche")</f>
        <v>9.4390000000000001</v>
      </c>
      <c r="AV22" s="9">
        <f>SUMIFS(Concentrado!AW$2:AW859,Concentrado!$A$2:$A859,"="&amp;$A22,Concentrado!$B$2:$B859, "=Campeche")</f>
        <v>602.39300000000003</v>
      </c>
      <c r="AW22" s="9">
        <f>SUMIFS(Concentrado!AX$2:AX859,Concentrado!$A$2:$A859,"="&amp;$A22,Concentrado!$B$2:$B859, "=Campeche")</f>
        <v>436.488</v>
      </c>
      <c r="AX22" s="9">
        <f>SUMIFS(Concentrado!AY$2:AY859,Concentrado!$A$2:$A859,"="&amp;$A22,Concentrado!$B$2:$B859, "=Campeche")</f>
        <v>518.59900000000005</v>
      </c>
      <c r="AY22" s="9">
        <f>SUMIFS(Concentrado!AZ$2:AZ859,Concentrado!$A$2:$A859,"="&amp;$A22,Concentrado!$B$2:$B859, "=Campeche")</f>
        <v>6.024</v>
      </c>
      <c r="AZ22" s="9">
        <f>SUMIFS(Concentrado!BA$2:BA859,Concentrado!$A$2:$A859,"="&amp;$A22,Concentrado!$B$2:$B859, "=Campeche")</f>
        <v>4.3650000000000002</v>
      </c>
      <c r="BA22" s="9">
        <f>SUMIFS(Concentrado!BB$2:BB859,Concentrado!$A$2:$A859,"="&amp;$A22,Concentrado!$B$2:$B859, "=Campeche")</f>
        <v>5.1859999999999999</v>
      </c>
      <c r="BB22" s="9">
        <f>SUMIFS(Concentrado!BC$2:BC859,Concentrado!$A$2:$A859,"="&amp;$A22,Concentrado!$B$2:$B859, "=Campeche")</f>
        <v>7.3520000000000003</v>
      </c>
      <c r="BC22" s="9">
        <f>SUMIFS(Concentrado!BD$2:BD859,Concentrado!$A$2:$A859,"="&amp;$A22,Concentrado!$B$2:$B859, "=Campeche")</f>
        <v>3.6760000000000002</v>
      </c>
      <c r="BD22" s="9">
        <f>SUMIFS(Concentrado!BE$2:BE859,Concentrado!$A$2:$A859,"="&amp;$A22,Concentrado!$B$2:$B859, "=Campeche")</f>
        <v>11.426</v>
      </c>
      <c r="BE22" s="9">
        <f>SUMIFS(Concentrado!BF$2:BF859,Concentrado!$A$2:$A859,"="&amp;$A22,Concentrado!$B$2:$B859, "=Campeche")</f>
        <v>13.978999999999999</v>
      </c>
      <c r="BF22" s="9">
        <f>SUMIFS(Concentrado!BG$2:BG859,Concentrado!$A$2:$A859,"="&amp;$A22,Concentrado!$B$2:$B859, "=Campeche")</f>
        <v>38.299999999999997</v>
      </c>
      <c r="BG22" s="9">
        <f>SUMIFS(Concentrado!BH$2:BH859,Concentrado!$A$2:$A859,"="&amp;$A22,Concentrado!$B$2:$B859, "=Campeche")</f>
        <v>7.6599004212945232</v>
      </c>
    </row>
    <row r="23" spans="1:59" x14ac:dyDescent="0.25">
      <c r="A23" s="4">
        <v>2019</v>
      </c>
      <c r="B23" s="9">
        <f>SUMIFS(Concentrado!C$2:C859,Concentrado!$A$2:$A859,"="&amp;$A23,Concentrado!$B$2:$B859, "=Campeche")</f>
        <v>13.186</v>
      </c>
      <c r="C23" s="9">
        <f>SUMIFS(Concentrado!D$2:D859,Concentrado!$A$2:$A859,"="&amp;$A23,Concentrado!$B$2:$B859, "=Campeche")</f>
        <v>2.1120000000000001</v>
      </c>
      <c r="D23" s="9">
        <f>SUMIFS(Concentrado!E$2:E859,Concentrado!$A$2:$A859,"="&amp;$A23,Concentrado!$B$2:$B859, "=Campeche")</f>
        <v>7.5839999999999996</v>
      </c>
      <c r="E23" s="9">
        <f>SUMIFS(Concentrado!F$2:F859,Concentrado!$A$2:$A859,"="&amp;$A23,Concentrado!$B$2:$B859, "=Campeche")</f>
        <v>12.194000000000001</v>
      </c>
      <c r="F23" s="9">
        <f>SUMIFS(Concentrado!G$2:G859,Concentrado!$A$2:$A859,"="&amp;$A23,Concentrado!$B$2:$B859, "=Campeche")</f>
        <v>15.888999999999999</v>
      </c>
      <c r="G23" s="9">
        <f>SUMIFS(Concentrado!H$2:H859,Concentrado!$A$2:$A859,"="&amp;$A23,Concentrado!$B$2:$B859, "=Campeche")</f>
        <v>6.0529999999999999</v>
      </c>
      <c r="H23" s="9">
        <f>SUMIFS(Concentrado!I$2:I859,Concentrado!$A$2:$A859,"="&amp;$A23,Concentrado!$B$2:$B859, "=Campeche")</f>
        <v>2.1120000000000001</v>
      </c>
      <c r="I23" s="9">
        <f>SUMIFS(Concentrado!J$2:J859,Concentrado!$A$2:$A859,"="&amp;$A23,Concentrado!$B$2:$B859, "=Campeche")</f>
        <v>4.0590000000000002</v>
      </c>
      <c r="J23" s="9">
        <f>SUMIFS(Concentrado!K$2:K859,Concentrado!$A$2:$A859,"="&amp;$A23,Concentrado!$B$2:$B859, "=Campeche")</f>
        <v>4.7560000000000002</v>
      </c>
      <c r="K23" s="9">
        <f>SUMIFS(Concentrado!L$2:L859,Concentrado!$A$2:$A859,"="&amp;$A23,Concentrado!$B$2:$B859, "=Campeche")</f>
        <v>4.0119999999999996</v>
      </c>
      <c r="L23" s="9">
        <f>SUMIFS(Concentrado!M$2:M859,Concentrado!$A$2:$A859,"="&amp;$A23,Concentrado!$B$2:$B859, "=Campeche")</f>
        <v>4.3789999999999996</v>
      </c>
      <c r="M23" s="9">
        <f>SUMIFS(Concentrado!N$2:N859,Concentrado!$A$2:$A859,"="&amp;$A23,Concentrado!$B$2:$B859, "=Campeche")</f>
        <v>42.651000000000003</v>
      </c>
      <c r="N23" s="9">
        <f>SUMIFS(Concentrado!O$2:O859,Concentrado!$A$2:$A859,"="&amp;$A23,Concentrado!$B$2:$B859, "=Campeche")</f>
        <v>79.549000000000007</v>
      </c>
      <c r="O23" s="9">
        <f>SUMIFS(Concentrado!P$2:P859,Concentrado!$A$2:$A859,"="&amp;$A23,Concentrado!$B$2:$B859, "=Campeche")</f>
        <v>16.259</v>
      </c>
      <c r="P23" s="9">
        <f>SUMIFS(Concentrado!Q$2:Q859,Concentrado!$A$2:$A859,"="&amp;$A23,Concentrado!$B$2:$B859, "=Campeche")</f>
        <v>47.533000000000001</v>
      </c>
      <c r="Q23" s="9">
        <f>SUMIFS(Concentrado!R$2:R859,Concentrado!$A$2:$A859,"="&amp;$A23,Concentrado!$B$2:$B859, "=Campeche")</f>
        <v>79.765000000000001</v>
      </c>
      <c r="R23" s="9">
        <f>SUMIFS(Concentrado!S$2:S859,Concentrado!$A$2:$A859,"="&amp;$A23,Concentrado!$B$2:$B859, "=Campeche")</f>
        <v>84.462999999999994</v>
      </c>
      <c r="S23" s="9">
        <f>SUMIFS(Concentrado!T$2:T859,Concentrado!$A$2:$A859,"="&amp;$A23,Concentrado!$B$2:$B859, "=Campeche")</f>
        <v>82.141000000000005</v>
      </c>
      <c r="T23" s="9">
        <f>SUMIFS(Concentrado!U$2:U859,Concentrado!$A$2:$A859,"="&amp;$A23,Concentrado!$B$2:$B859, "=Campeche")</f>
        <v>15.348000000000001</v>
      </c>
      <c r="U23" s="9">
        <f>SUMIFS(Concentrado!V$2:V859,Concentrado!$A$2:$A859,"="&amp;$A23,Concentrado!$B$2:$B859, "=Campeche")</f>
        <v>12.458</v>
      </c>
      <c r="V23" s="9">
        <f>SUMIFS(Concentrado!W$2:W859,Concentrado!$A$2:$A859,"="&amp;$A23,Concentrado!$B$2:$B859, "=Campeche")</f>
        <v>13.885999999999999</v>
      </c>
      <c r="W23" s="9">
        <f>SUMIFS(Concentrado!X$2:X859,Concentrado!$A$2:$A859,"="&amp;$A23,Concentrado!$B$2:$B859, "=Campeche")</f>
        <v>14.266999999999999</v>
      </c>
      <c r="X23" s="9">
        <f>SUMIFS(Concentrado!Y$2:Y859,Concentrado!$A$2:$A859,"="&amp;$A23,Concentrado!$B$2:$B859, "=Campeche")</f>
        <v>2.323</v>
      </c>
      <c r="Y23" s="9">
        <f>SUMIFS(Concentrado!Z$2:Z859,Concentrado!$A$2:$A859,"="&amp;$A23,Concentrado!$B$2:$B859, "=Campeche")</f>
        <v>8.2249999999999996</v>
      </c>
      <c r="Z23" s="9">
        <f>SUMIFS(Concentrado!AA$2:AA859,Concentrado!$A$2:$A859,"="&amp;$A23,Concentrado!$B$2:$B859, "=Campeche")</f>
        <v>89.492000000000004</v>
      </c>
      <c r="AA23" s="9">
        <f>SUMIFS(Concentrado!AB$2:AB859,Concentrado!$A$2:$A859,"="&amp;$A23,Concentrado!$B$2:$B859, "=Campeche")</f>
        <v>62.924999999999997</v>
      </c>
      <c r="AB23" s="9">
        <f>SUMIFS(Concentrado!AC$2:AC859,Concentrado!$A$2:$A859,"="&amp;$A23,Concentrado!$B$2:$B859, "=Campeche")</f>
        <v>76.052999999999997</v>
      </c>
      <c r="AC23" s="9">
        <f>SUMIFS(Concentrado!AD$2:AD859,Concentrado!$A$2:$A859,"="&amp;$A23,Concentrado!$B$2:$B859, "=Campeche")</f>
        <v>457.83800000000002</v>
      </c>
      <c r="AD23" s="9">
        <f>SUMIFS(Concentrado!AE$2:AE859,Concentrado!$A$2:$A859,"="&amp;$A23,Concentrado!$B$2:$B859, "=Campeche")</f>
        <v>379.87200000000001</v>
      </c>
      <c r="AE23" s="9">
        <f>SUMIFS(Concentrado!AF$2:AF859,Concentrado!$A$2:$A859,"="&amp;$A23,Concentrado!$B$2:$B859, "=Campeche")</f>
        <v>418.39800000000002</v>
      </c>
      <c r="AF23" s="9">
        <f>SUMIFS(Concentrado!AG$2:AG859,Concentrado!$A$2:$A859,"="&amp;$A23,Concentrado!$B$2:$B859, "=Campeche")</f>
        <v>10.808</v>
      </c>
      <c r="AG23" s="9">
        <f>SUMIFS(Concentrado!AH$2:AH859,Concentrado!$A$2:$A859,"="&amp;$A23,Concentrado!$B$2:$B859, "=Campeche")</f>
        <v>21.832472163597998</v>
      </c>
      <c r="AH23" s="9">
        <f>SUMIFS(Concentrado!AI$2:AI859,Concentrado!$A$2:$A859,"="&amp;$A23,Concentrado!$B$2:$B859, "=Campeche")</f>
        <v>2.4531298870947</v>
      </c>
      <c r="AI23" s="9">
        <f>SUMIFS(Concentrado!AJ$2:AJ859,Concentrado!$A$2:$A859,"="&amp;$A23,Concentrado!$B$2:$B859, "=Campeche")</f>
        <v>12.1970184388426</v>
      </c>
      <c r="AJ23" s="9">
        <f>SUMIFS(Concentrado!AK$2:AK859,Concentrado!$A$2:$A859,"="&amp;$A23,Concentrado!$B$2:$B859, "=Campeche")</f>
        <v>18.373999999999999</v>
      </c>
      <c r="AK23" s="9">
        <f>SUMIFS(Concentrado!AL$2:AL859,Concentrado!$A$2:$A859,"="&amp;$A23,Concentrado!$B$2:$B859, "=Campeche")</f>
        <v>2.1120000000000001</v>
      </c>
      <c r="AL23" s="9">
        <f>SUMIFS(Concentrado!AM$2:AM859,Concentrado!$A$2:$A859,"="&amp;$A23,Concentrado!$B$2:$B859, "=Campeche")</f>
        <v>10.148</v>
      </c>
      <c r="AM23" s="9">
        <f>SUMIFS(Concentrado!AN$2:AN859,Concentrado!$A$2:$A859,"="&amp;$A23,Concentrado!$B$2:$B859, "=Campeche")</f>
        <v>68.956999999999994</v>
      </c>
      <c r="AN23" s="9">
        <f>SUMIFS(Concentrado!AO$2:AO859,Concentrado!$A$2:$A859,"="&amp;$A23,Concentrado!$B$2:$B859, "=Campeche")</f>
        <v>44.131999999999998</v>
      </c>
      <c r="AO23" s="9">
        <f>SUMIFS(Concentrado!AP$2:AP859,Concentrado!$A$2:$A859,"="&amp;$A23,Concentrado!$B$2:$B859, "=Campeche")</f>
        <v>56.506</v>
      </c>
      <c r="AP23" s="9">
        <f>SUMIFS(Concentrado!AQ$2:AQ859,Concentrado!$A$2:$A859,"="&amp;$A23,Concentrado!$B$2:$B859, "=Campeche")</f>
        <v>1.2969999999999999</v>
      </c>
      <c r="AQ23" s="9">
        <f>SUMIFS(Concentrado!AR$2:AR859,Concentrado!$A$2:$A859,"="&amp;$A23,Concentrado!$B$2:$B859, "=Campeche")</f>
        <v>0.63300000000000001</v>
      </c>
      <c r="AR23" s="9">
        <f>SUMIFS(Concentrado!AS$2:AS859,Concentrado!$A$2:$A859,"="&amp;$A23,Concentrado!$B$2:$B859, "=Campeche")</f>
        <v>0.96099999999999997</v>
      </c>
      <c r="AS23" s="9">
        <f>SUMIFS(Concentrado!AT$2:AT859,Concentrado!$A$2:$A859,"="&amp;$A23,Concentrado!$B$2:$B859, "=Campeche")</f>
        <v>16.428999999999998</v>
      </c>
      <c r="AT23" s="9">
        <f>SUMIFS(Concentrado!AU$2:AU859,Concentrado!$A$2:$A859,"="&amp;$A23,Concentrado!$B$2:$B859, "=Campeche")</f>
        <v>3.8010000000000002</v>
      </c>
      <c r="AU23" s="9">
        <f>SUMIFS(Concentrado!AV$2:AV859,Concentrado!$A$2:$A859,"="&amp;$A23,Concentrado!$B$2:$B859, "=Campeche")</f>
        <v>10.041</v>
      </c>
      <c r="AV23" s="9">
        <f>SUMIFS(Concentrado!AW$2:AW859,Concentrado!$A$2:$A859,"="&amp;$A23,Concentrado!$B$2:$B859, "=Campeche")</f>
        <v>632.28300000000002</v>
      </c>
      <c r="AW23" s="9">
        <f>SUMIFS(Concentrado!AX$2:AX859,Concentrado!$A$2:$A859,"="&amp;$A23,Concentrado!$B$2:$B859, "=Campeche")</f>
        <v>463.49</v>
      </c>
      <c r="AX23" s="9">
        <f>SUMIFS(Concentrado!AY$2:AY859,Concentrado!$A$2:$A859,"="&amp;$A23,Concentrado!$B$2:$B859, "=Campeche")</f>
        <v>547.00400000000002</v>
      </c>
      <c r="AY23" s="9">
        <f>SUMIFS(Concentrado!AZ$2:AZ859,Concentrado!$A$2:$A859,"="&amp;$A23,Concentrado!$B$2:$B859, "=Campeche")</f>
        <v>6.3230000000000004</v>
      </c>
      <c r="AZ23" s="9">
        <f>SUMIFS(Concentrado!BA$2:BA859,Concentrado!$A$2:$A859,"="&amp;$A23,Concentrado!$B$2:$B859, "=Campeche")</f>
        <v>4.6349999999999998</v>
      </c>
      <c r="BA23" s="9">
        <f>SUMIFS(Concentrado!BB$2:BB859,Concentrado!$A$2:$A859,"="&amp;$A23,Concentrado!$B$2:$B859, "=Campeche")</f>
        <v>5.47</v>
      </c>
      <c r="BB23" s="9">
        <f>SUMIFS(Concentrado!BC$2:BC859,Concentrado!$A$2:$A859,"="&amp;$A23,Concentrado!$B$2:$B859, "=Campeche")</f>
        <v>13.846</v>
      </c>
      <c r="BC23" s="9">
        <f>SUMIFS(Concentrado!BD$2:BD859,Concentrado!$A$2:$A859,"="&amp;$A23,Concentrado!$B$2:$B859, "=Campeche")</f>
        <v>0</v>
      </c>
      <c r="BD23" s="9">
        <f>SUMIFS(Concentrado!BE$2:BE859,Concentrado!$A$2:$A859,"="&amp;$A23,Concentrado!$B$2:$B859, "=Campeche")</f>
        <v>14.708</v>
      </c>
      <c r="BE23" s="9">
        <f>SUMIFS(Concentrado!BF$2:BF859,Concentrado!$A$2:$A859,"="&amp;$A23,Concentrado!$B$2:$B859, "=Campeche")</f>
        <v>17.231000000000002</v>
      </c>
      <c r="BF23" s="9">
        <f>SUMIFS(Concentrado!BG$2:BG859,Concentrado!$A$2:$A859,"="&amp;$A23,Concentrado!$B$2:$B859, "=Campeche")</f>
        <v>14.42</v>
      </c>
      <c r="BG23" s="9">
        <f>SUMIFS(Concentrado!BH$2:BH859,Concentrado!$A$2:$A859,"="&amp;$A23,Concentrado!$B$2:$B859, "=Campeche")</f>
        <v>10.021629416005769</v>
      </c>
    </row>
    <row r="24" spans="1:59" x14ac:dyDescent="0.25">
      <c r="A24" s="4">
        <v>2020</v>
      </c>
      <c r="B24" s="9">
        <f>SUMIFS(Concentrado!C$2:C859,Concentrado!$A$2:$A859,"="&amp;$A24,Concentrado!$B$2:$B859, "=Campeche")</f>
        <v>10.14</v>
      </c>
      <c r="C24" s="9">
        <f>SUMIFS(Concentrado!D$2:D859,Concentrado!$A$2:$A859,"="&amp;$A24,Concentrado!$B$2:$B859, "=Campeche")</f>
        <v>2.9430000000000001</v>
      </c>
      <c r="D24" s="9">
        <f>SUMIFS(Concentrado!E$2:E859,Concentrado!$A$2:$A859,"="&amp;$A24,Concentrado!$B$2:$B859, "=Campeche")</f>
        <v>6.4950000000000001</v>
      </c>
      <c r="E24" s="9">
        <f>SUMIFS(Concentrado!F$2:F859,Concentrado!$A$2:$A859,"="&amp;$A24,Concentrado!$B$2:$B859, "=Campeche")</f>
        <v>13.095000000000001</v>
      </c>
      <c r="F24" s="9">
        <f>SUMIFS(Concentrado!G$2:G859,Concentrado!$A$2:$A859,"="&amp;$A24,Concentrado!$B$2:$B859, "=Campeche")</f>
        <v>17.096</v>
      </c>
      <c r="G24" s="9">
        <f>SUMIFS(Concentrado!H$2:H859,Concentrado!$A$2:$A859,"="&amp;$A24,Concentrado!$B$2:$B859, "=Campeche")</f>
        <v>4.0990000000000002</v>
      </c>
      <c r="H24" s="9">
        <f>SUMIFS(Concentrado!I$2:I859,Concentrado!$A$2:$A859,"="&amp;$A24,Concentrado!$B$2:$B859, "=Campeche")</f>
        <v>5.0460000000000003</v>
      </c>
      <c r="I24" s="9">
        <f>SUMIFS(Concentrado!J$2:J859,Concentrado!$A$2:$A859,"="&amp;$A24,Concentrado!$B$2:$B859, "=Campeche")</f>
        <v>4.5780000000000003</v>
      </c>
      <c r="J24" s="9">
        <f>SUMIFS(Concentrado!K$2:K859,Concentrado!$A$2:$A859,"="&amp;$A24,Concentrado!$B$2:$B859, "=Campeche")</f>
        <v>4.3150000000000004</v>
      </c>
      <c r="K24" s="9">
        <f>SUMIFS(Concentrado!L$2:L859,Concentrado!$A$2:$A859,"="&amp;$A24,Concentrado!$B$2:$B859, "=Campeche")</f>
        <v>3.5739999999999998</v>
      </c>
      <c r="L24" s="9">
        <f>SUMIFS(Concentrado!M$2:M859,Concentrado!$A$2:$A859,"="&amp;$A24,Concentrado!$B$2:$B859, "=Campeche")</f>
        <v>3.94</v>
      </c>
      <c r="M24" s="9">
        <f>SUMIFS(Concentrado!N$2:N859,Concentrado!$A$2:$A859,"="&amp;$A24,Concentrado!$B$2:$B859, "=Campeche")</f>
        <v>54.442</v>
      </c>
      <c r="N24" s="9">
        <f>SUMIFS(Concentrado!O$2:O859,Concentrado!$A$2:$A859,"="&amp;$A24,Concentrado!$B$2:$B859, "=Campeche")</f>
        <v>67.094999999999999</v>
      </c>
      <c r="O24" s="9">
        <f>SUMIFS(Concentrado!P$2:P859,Concentrado!$A$2:$A859,"="&amp;$A24,Concentrado!$B$2:$B859, "=Campeche")</f>
        <v>18.291</v>
      </c>
      <c r="P24" s="9">
        <f>SUMIFS(Concentrado!Q$2:Q859,Concentrado!$A$2:$A859,"="&amp;$A24,Concentrado!$B$2:$B859, "=Campeche")</f>
        <v>42.377000000000002</v>
      </c>
      <c r="Q24" s="9">
        <f>SUMIFS(Concentrado!R$2:R859,Concentrado!$A$2:$A859,"="&amp;$A24,Concentrado!$B$2:$B859, "=Campeche")</f>
        <v>113.262</v>
      </c>
      <c r="R24" s="9">
        <f>SUMIFS(Concentrado!S$2:S859,Concentrado!$A$2:$A859,"="&amp;$A24,Concentrado!$B$2:$B859, "=Campeche")</f>
        <v>116.471</v>
      </c>
      <c r="S24" s="9">
        <f>SUMIFS(Concentrado!T$2:T859,Concentrado!$A$2:$A859,"="&amp;$A24,Concentrado!$B$2:$B859, "=Campeche")</f>
        <v>114.88800000000001</v>
      </c>
      <c r="T24" s="9">
        <f>SUMIFS(Concentrado!U$2:U859,Concentrado!$A$2:$A859,"="&amp;$A24,Concentrado!$B$2:$B859, "=Campeche")</f>
        <v>20.495000000000001</v>
      </c>
      <c r="U24" s="9">
        <f>SUMIFS(Concentrado!V$2:V859,Concentrado!$A$2:$A859,"="&amp;$A24,Concentrado!$B$2:$B859, "=Campeche")</f>
        <v>21.654</v>
      </c>
      <c r="V24" s="9">
        <f>SUMIFS(Concentrado!W$2:W859,Concentrado!$A$2:$A859,"="&amp;$A24,Concentrado!$B$2:$B859, "=Campeche")</f>
        <v>21.082000000000001</v>
      </c>
      <c r="W24" s="9">
        <f>SUMIFS(Concentrado!X$2:X859,Concentrado!$A$2:$A859,"="&amp;$A24,Concentrado!$B$2:$B859, "=Campeche")</f>
        <v>14.239000000000001</v>
      </c>
      <c r="X24" s="9">
        <f>SUMIFS(Concentrado!Y$2:Y859,Concentrado!$A$2:$A859,"="&amp;$A24,Concentrado!$B$2:$B859, "=Campeche")</f>
        <v>1.472</v>
      </c>
      <c r="Y24" s="9">
        <f>SUMIFS(Concentrado!Z$2:Z859,Concentrado!$A$2:$A859,"="&amp;$A24,Concentrado!$B$2:$B859, "=Campeche")</f>
        <v>7.7729999999999997</v>
      </c>
      <c r="Z24" s="9">
        <f>SUMIFS(Concentrado!AA$2:AA859,Concentrado!$A$2:$A859,"="&amp;$A24,Concentrado!$B$2:$B859, "=Campeche")</f>
        <v>161.58799999999999</v>
      </c>
      <c r="AA24" s="9">
        <f>SUMIFS(Concentrado!AB$2:AB859,Concentrado!$A$2:$A859,"="&amp;$A24,Concentrado!$B$2:$B859, "=Campeche")</f>
        <v>100.49299999999999</v>
      </c>
      <c r="AB24" s="9">
        <f>SUMIFS(Concentrado!AC$2:AC859,Concentrado!$A$2:$A859,"="&amp;$A24,Concentrado!$B$2:$B859, "=Campeche")</f>
        <v>130.64599999999999</v>
      </c>
      <c r="AC24" s="9">
        <f>SUMIFS(Concentrado!AD$2:AD859,Concentrado!$A$2:$A859,"="&amp;$A24,Concentrado!$B$2:$B859, "=Campeche")</f>
        <v>553.36800000000005</v>
      </c>
      <c r="AD24" s="9">
        <f>SUMIFS(Concentrado!AE$2:AE859,Concentrado!$A$2:$A859,"="&amp;$A24,Concentrado!$B$2:$B859, "=Campeche")</f>
        <v>443.6</v>
      </c>
      <c r="AE24" s="9">
        <f>SUMIFS(Concentrado!AF$2:AF859,Concentrado!$A$2:$A859,"="&amp;$A24,Concentrado!$B$2:$B859, "=Campeche")</f>
        <v>497.88200000000001</v>
      </c>
      <c r="AF24" s="9">
        <f>SUMIFS(Concentrado!AG$2:AG859,Concentrado!$A$2:$A859,"="&amp;$A24,Concentrado!$B$2:$B859, "=Campeche")</f>
        <v>14.023</v>
      </c>
      <c r="AG24" s="9">
        <f>SUMIFS(Concentrado!AH$2:AH859,Concentrado!$A$2:$A859,"="&amp;$A24,Concentrado!$B$2:$B859, "=Campeche")</f>
        <v>7.9266842679707104</v>
      </c>
      <c r="AH24" s="9">
        <f>SUMIFS(Concentrado!AI$2:AI859,Concentrado!$A$2:$A859,"="&amp;$A24,Concentrado!$B$2:$B859, "=Campeche")</f>
        <v>8.0326248146317294</v>
      </c>
      <c r="AI24" s="9">
        <f>SUMIFS(Concentrado!AJ$2:AJ859,Concentrado!$A$2:$A859,"="&amp;$A24,Concentrado!$B$2:$B859, "=Campeche")</f>
        <v>7.9793029158214202</v>
      </c>
      <c r="AJ24" s="9">
        <f>SUMIFS(Concentrado!AK$2:AK859,Concentrado!$A$2:$A859,"="&amp;$A24,Concentrado!$B$2:$B859, "=Campeche")</f>
        <v>10.355</v>
      </c>
      <c r="AK24" s="9">
        <f>SUMIFS(Concentrado!AL$2:AL859,Concentrado!$A$2:$A859,"="&amp;$A24,Concentrado!$B$2:$B859, "=Campeche")</f>
        <v>4.625</v>
      </c>
      <c r="AL24" s="9">
        <f>SUMIFS(Concentrado!AM$2:AM859,Concentrado!$A$2:$A859,"="&amp;$A24,Concentrado!$B$2:$B859, "=Campeche")</f>
        <v>7.4530000000000003</v>
      </c>
      <c r="AM24" s="9">
        <f>SUMIFS(Concentrado!AN$2:AN859,Concentrado!$A$2:$A859,"="&amp;$A24,Concentrado!$B$2:$B859, "=Campeche")</f>
        <v>299.44400000000002</v>
      </c>
      <c r="AN24" s="9">
        <f>SUMIFS(Concentrado!AO$2:AO859,Concentrado!$A$2:$A859,"="&amp;$A24,Concentrado!$B$2:$B859, "=Campeche")</f>
        <v>168.4</v>
      </c>
      <c r="AO24" s="9">
        <f>SUMIFS(Concentrado!AP$2:AP859,Concentrado!$A$2:$A859,"="&amp;$A24,Concentrado!$B$2:$B859, "=Campeche")</f>
        <v>233.07599999999999</v>
      </c>
      <c r="AP24" s="9">
        <f>SUMIFS(Concentrado!AQ$2:AQ859,Concentrado!$A$2:$A859,"="&amp;$A24,Concentrado!$B$2:$B859, "=Campeche")</f>
        <v>1.9419999999999999</v>
      </c>
      <c r="AQ24" s="9">
        <f>SUMIFS(Concentrado!AR$2:AR859,Concentrado!$A$2:$A859,"="&amp;$A24,Concentrado!$B$2:$B859, "=Campeche")</f>
        <v>0.63100000000000001</v>
      </c>
      <c r="AR24" s="9">
        <f>SUMIFS(Concentrado!AS$2:AS859,Concentrado!$A$2:$A859,"="&amp;$A24,Concentrado!$B$2:$B859, "=Campeche")</f>
        <v>1.278</v>
      </c>
      <c r="AS24" s="9">
        <f>SUMIFS(Concentrado!AT$2:AT859,Concentrado!$A$2:$A859,"="&amp;$A24,Concentrado!$B$2:$B859, "=Campeche")</f>
        <v>12.944000000000001</v>
      </c>
      <c r="AT24" s="9">
        <f>SUMIFS(Concentrado!AU$2:AU859,Concentrado!$A$2:$A859,"="&amp;$A24,Concentrado!$B$2:$B859, "=Campeche")</f>
        <v>2.1019999999999999</v>
      </c>
      <c r="AU24" s="9">
        <f>SUMIFS(Concentrado!AV$2:AV859,Concentrado!$A$2:$A859,"="&amp;$A24,Concentrado!$B$2:$B859, "=Campeche")</f>
        <v>7.4530000000000003</v>
      </c>
      <c r="AV24" s="9">
        <f>SUMIFS(Concentrado!AW$2:AW859,Concentrado!$A$2:$A859,"="&amp;$A24,Concentrado!$B$2:$B859, "=Campeche")</f>
        <v>955.72</v>
      </c>
      <c r="AW24" s="9">
        <f>SUMIFS(Concentrado!AX$2:AX859,Concentrado!$A$2:$A859,"="&amp;$A24,Concentrado!$B$2:$B859, "=Campeche")</f>
        <v>655.51900000000001</v>
      </c>
      <c r="AX24" s="9">
        <f>SUMIFS(Concentrado!AY$2:AY859,Concentrado!$A$2:$A859,"="&amp;$A24,Concentrado!$B$2:$B859, "=Campeche")</f>
        <v>803.78700000000003</v>
      </c>
      <c r="AY24" s="9">
        <f>SUMIFS(Concentrado!AZ$2:AZ859,Concentrado!$A$2:$A859,"="&amp;$A24,Concentrado!$B$2:$B859, "=Campeche")</f>
        <v>9.5570000000000004</v>
      </c>
      <c r="AZ24" s="9">
        <f>SUMIFS(Concentrado!BA$2:BA859,Concentrado!$A$2:$A859,"="&amp;$A24,Concentrado!$B$2:$B859, "=Campeche")</f>
        <v>6.5549999999999997</v>
      </c>
      <c r="BA24" s="9">
        <f>SUMIFS(Concentrado!BB$2:BB859,Concentrado!$A$2:$A859,"="&amp;$A24,Concentrado!$B$2:$B859, "=Campeche")</f>
        <v>8.0380000000000003</v>
      </c>
      <c r="BB24" s="9">
        <f>SUMIFS(Concentrado!BC$2:BC859,Concentrado!$A$2:$A859,"="&amp;$A24,Concentrado!$B$2:$B859, "=Campeche")</f>
        <v>3.875</v>
      </c>
      <c r="BC24" s="9">
        <f>SUMIFS(Concentrado!BD$2:BD859,Concentrado!$A$2:$A859,"="&amp;$A24,Concentrado!$B$2:$B859, "=Campeche")</f>
        <v>9.0419999999999998</v>
      </c>
      <c r="BD24" s="9">
        <f>SUMIFS(Concentrado!BE$2:BE859,Concentrado!$A$2:$A859,"="&amp;$A24,Concentrado!$B$2:$B859, "=Campeche")</f>
        <v>10.920999999999999</v>
      </c>
      <c r="BE24" s="9">
        <f>SUMIFS(Concentrado!BF$2:BF859,Concentrado!$A$2:$A859,"="&amp;$A24,Concentrado!$B$2:$B859, "=Campeche")</f>
        <v>12.839</v>
      </c>
      <c r="BF24" s="9">
        <f>SUMIFS(Concentrado!BG$2:BG859,Concentrado!$A$2:$A859,"="&amp;$A24,Concentrado!$B$2:$B859, "=Campeche")</f>
        <v>66.411000000000001</v>
      </c>
      <c r="BG24" s="9">
        <f>SUMIFS(Concentrado!BH$2:BH859,Concentrado!$A$2:$A859,"="&amp;$A24,Concentrado!$B$2:$B859, "=Campeche")</f>
        <v>8.0430932703659987</v>
      </c>
    </row>
    <row r="25" spans="1:59" x14ac:dyDescent="0.25">
      <c r="A25" s="4">
        <v>2021</v>
      </c>
      <c r="B25" s="9">
        <f>SUMIFS(Concentrado!C$2:C859,Concentrado!$A$2:$A859,"="&amp;$A25,Concentrado!$B$2:$B859, "=Campeche")</f>
        <v>13.364000000000001</v>
      </c>
      <c r="C25" s="9">
        <f>SUMIFS(Concentrado!D$2:D859,Concentrado!$A$2:$A859,"="&amp;$A25,Concentrado!$B$2:$B859, "=Campeche")</f>
        <v>3.14</v>
      </c>
      <c r="D25" s="9">
        <f>SUMIFS(Concentrado!E$2:E859,Concentrado!$A$2:$A859,"="&amp;$A25,Concentrado!$B$2:$B859, "=Campeche")</f>
        <v>8.1769999999999996</v>
      </c>
      <c r="E25" s="9">
        <f>SUMIFS(Concentrado!F$2:F859,Concentrado!$A$2:$A859,"="&amp;$A25,Concentrado!$B$2:$B859, "=Campeche")</f>
        <v>12.202999999999999</v>
      </c>
      <c r="F25" s="9">
        <f>SUMIFS(Concentrado!G$2:G859,Concentrado!$A$2:$A859,"="&amp;$A25,Concentrado!$B$2:$B859, "=Campeche")</f>
        <v>16.510000000000002</v>
      </c>
      <c r="G25" s="9">
        <f>SUMIFS(Concentrado!H$2:H859,Concentrado!$A$2:$A859,"="&amp;$A25,Concentrado!$B$2:$B859, "=Campeche")</f>
        <v>6.0350000000000001</v>
      </c>
      <c r="H25" s="9">
        <f>SUMIFS(Concentrado!I$2:I859,Concentrado!$A$2:$A859,"="&amp;$A25,Concentrado!$B$2:$B859, "=Campeche")</f>
        <v>5.4420000000000002</v>
      </c>
      <c r="I25" s="9">
        <f>SUMIFS(Concentrado!J$2:J859,Concentrado!$A$2:$A859,"="&amp;$A25,Concentrado!$B$2:$B859, "=Campeche")</f>
        <v>5.734</v>
      </c>
      <c r="J25" s="9">
        <f>SUMIFS(Concentrado!K$2:K859,Concentrado!$A$2:$A859,"="&amp;$A25,Concentrado!$B$2:$B859, "=Campeche")</f>
        <v>4.742</v>
      </c>
      <c r="K25" s="9">
        <f>SUMIFS(Concentrado!L$2:L859,Concentrado!$A$2:$A859,"="&amp;$A25,Concentrado!$B$2:$B859, "=Campeche")</f>
        <v>3.5579999999999998</v>
      </c>
      <c r="L25" s="9">
        <f>SUMIFS(Concentrado!M$2:M859,Concentrado!$A$2:$A859,"="&amp;$A25,Concentrado!$B$2:$B859, "=Campeche")</f>
        <v>4.1420000000000003</v>
      </c>
      <c r="M25" s="9">
        <f>SUMIFS(Concentrado!N$2:N859,Concentrado!$A$2:$A859,"="&amp;$A25,Concentrado!$B$2:$B859, "=Campeche")</f>
        <v>38.107999999999997</v>
      </c>
      <c r="N25" s="9">
        <f>SUMIFS(Concentrado!O$2:O859,Concentrado!$A$2:$A859,"="&amp;$A25,Concentrado!$B$2:$B859, "=Campeche")</f>
        <v>87.944000000000003</v>
      </c>
      <c r="O25" s="9">
        <f>SUMIFS(Concentrado!P$2:P859,Concentrado!$A$2:$A859,"="&amp;$A25,Concentrado!$B$2:$B859, "=Campeche")</f>
        <v>20.094000000000001</v>
      </c>
      <c r="P25" s="9">
        <f>SUMIFS(Concentrado!Q$2:Q859,Concentrado!$A$2:$A859,"="&amp;$A25,Concentrado!$B$2:$B859, "=Campeche")</f>
        <v>53.521000000000001</v>
      </c>
      <c r="Q25" s="9">
        <f>SUMIFS(Concentrado!R$2:R859,Concentrado!$A$2:$A859,"="&amp;$A25,Concentrado!$B$2:$B859, "=Campeche")</f>
        <v>87.944000000000003</v>
      </c>
      <c r="R25" s="9">
        <f>SUMIFS(Concentrado!S$2:S859,Concentrado!$A$2:$A859,"="&amp;$A25,Concentrado!$B$2:$B859, "=Campeche")</f>
        <v>105.703</v>
      </c>
      <c r="S25" s="9">
        <f>SUMIFS(Concentrado!T$2:T859,Concentrado!$A$2:$A859,"="&amp;$A25,Concentrado!$B$2:$B859, "=Campeche")</f>
        <v>96.953999999999994</v>
      </c>
      <c r="T25" s="9">
        <f>SUMIFS(Concentrado!U$2:U859,Concentrado!$A$2:$A859,"="&amp;$A25,Concentrado!$B$2:$B859, "=Campeche")</f>
        <v>16.166</v>
      </c>
      <c r="U25" s="9">
        <f>SUMIFS(Concentrado!V$2:V859,Concentrado!$A$2:$A859,"="&amp;$A25,Concentrado!$B$2:$B859, "=Campeche")</f>
        <v>18.001000000000001</v>
      </c>
      <c r="V25" s="9">
        <f>SUMIFS(Concentrado!W$2:W859,Concentrado!$A$2:$A859,"="&amp;$A25,Concentrado!$B$2:$B859, "=Campeche")</f>
        <v>17.097000000000001</v>
      </c>
      <c r="W25" s="9">
        <f>SUMIFS(Concentrado!X$2:X859,Concentrado!$A$2:$A859,"="&amp;$A25,Concentrado!$B$2:$B859, "=Campeche")</f>
        <v>19.831</v>
      </c>
      <c r="X25" s="9">
        <f>SUMIFS(Concentrado!Y$2:Y859,Concentrado!$A$2:$A859,"="&amp;$A25,Concentrado!$B$2:$B859, "=Campeche")</f>
        <v>2.93</v>
      </c>
      <c r="Y25" s="9">
        <f>SUMIFS(Concentrado!Z$2:Z859,Concentrado!$A$2:$A859,"="&amp;$A25,Concentrado!$B$2:$B859, "=Campeche")</f>
        <v>11.256</v>
      </c>
      <c r="Z25" s="9">
        <f>SUMIFS(Concentrado!AA$2:AA859,Concentrado!$A$2:$A859,"="&amp;$A25,Concentrado!$B$2:$B859, "=Campeche")</f>
        <v>166.404</v>
      </c>
      <c r="AA25" s="9">
        <f>SUMIFS(Concentrado!AB$2:AB859,Concentrado!$A$2:$A859,"="&amp;$A25,Concentrado!$B$2:$B859, "=Campeche")</f>
        <v>102.982</v>
      </c>
      <c r="AB25" s="9">
        <f>SUMIFS(Concentrado!AC$2:AC859,Concentrado!$A$2:$A859,"="&amp;$A25,Concentrado!$B$2:$B859, "=Campeche")</f>
        <v>134.22800000000001</v>
      </c>
      <c r="AC25" s="9">
        <f>SUMIFS(Concentrado!AD$2:AD859,Concentrado!$A$2:$A859,"="&amp;$A25,Concentrado!$B$2:$B859, "=Campeche")</f>
        <v>519.47500000000002</v>
      </c>
      <c r="AD25" s="9">
        <f>SUMIFS(Concentrado!AE$2:AE859,Concentrado!$A$2:$A859,"="&amp;$A25,Concentrado!$B$2:$B859, "=Campeche")</f>
        <v>441.85899999999998</v>
      </c>
      <c r="AE25" s="9">
        <f>SUMIFS(Concentrado!AF$2:AF859,Concentrado!$A$2:$A859,"="&amp;$A25,Concentrado!$B$2:$B859, "=Campeche")</f>
        <v>480.31</v>
      </c>
      <c r="AF25" s="9">
        <f>SUMIFS(Concentrado!AG$2:AG859,Concentrado!$A$2:$A859,"="&amp;$A25,Concentrado!$B$2:$B859, "=Campeche")</f>
        <v>9.9149999999999991</v>
      </c>
      <c r="AG25" s="9">
        <f>SUMIFS(Concentrado!AH$2:AH859,Concentrado!$A$2:$A859,"="&amp;$A25,Concentrado!$B$2:$B859, "=Campeche")</f>
        <v>22.0210423293369</v>
      </c>
      <c r="AH25" s="9">
        <f>SUMIFS(Concentrado!AI$2:AI859,Concentrado!$A$2:$A859,"="&amp;$A25,Concentrado!$B$2:$B859, "=Campeche")</f>
        <v>4.9643805694144501</v>
      </c>
      <c r="AI25" s="9">
        <f>SUMIFS(Concentrado!AJ$2:AJ859,Concentrado!$A$2:$A859,"="&amp;$A25,Concentrado!$B$2:$B859, "=Campeche")</f>
        <v>13.5539756274875</v>
      </c>
      <c r="AJ25" s="9">
        <f>SUMIFS(Concentrado!AK$2:AK859,Concentrado!$A$2:$A859,"="&amp;$A25,Concentrado!$B$2:$B859, "=Campeche")</f>
        <v>19.614999999999998</v>
      </c>
      <c r="AK25" s="9">
        <f>SUMIFS(Concentrado!AL$2:AL859,Concentrado!$A$2:$A859,"="&amp;$A25,Concentrado!$B$2:$B859, "=Campeche")</f>
        <v>3.9769999999999999</v>
      </c>
      <c r="AL25" s="9">
        <f>SUMIFS(Concentrado!AM$2:AM859,Concentrado!$A$2:$A859,"="&amp;$A25,Concentrado!$B$2:$B859, "=Campeche")</f>
        <v>11.680999999999999</v>
      </c>
      <c r="AM25" s="9">
        <f>SUMIFS(Concentrado!AN$2:AN859,Concentrado!$A$2:$A859,"="&amp;$A25,Concentrado!$B$2:$B859, "=Campeche")</f>
        <v>279.35199999999998</v>
      </c>
      <c r="AN25" s="9">
        <f>SUMIFS(Concentrado!AO$2:AO859,Concentrado!$A$2:$A859,"="&amp;$A25,Concentrado!$B$2:$B859, "=Campeche")</f>
        <v>184.82300000000001</v>
      </c>
      <c r="AO25" s="9">
        <f>SUMIFS(Concentrado!AP$2:AP859,Concentrado!$A$2:$A859,"="&amp;$A25,Concentrado!$B$2:$B859, "=Campeche")</f>
        <v>231.60599999999999</v>
      </c>
      <c r="AP25" s="9">
        <f>SUMIFS(Concentrado!AQ$2:AQ859,Concentrado!$A$2:$A859,"="&amp;$A25,Concentrado!$B$2:$B859, "=Campeche")</f>
        <v>3.4489999999999998</v>
      </c>
      <c r="AQ25" s="9">
        <f>SUMIFS(Concentrado!AR$2:AR859,Concentrado!$A$2:$A859,"="&amp;$A25,Concentrado!$B$2:$B859, "=Campeche")</f>
        <v>1.8839999999999999</v>
      </c>
      <c r="AR25" s="9">
        <f>SUMIFS(Concentrado!AS$2:AS859,Concentrado!$A$2:$A859,"="&amp;$A25,Concentrado!$B$2:$B859, "=Campeche")</f>
        <v>2.6549999999999998</v>
      </c>
      <c r="AS25" s="9">
        <f>SUMIFS(Concentrado!AT$2:AT859,Concentrado!$A$2:$A859,"="&amp;$A25,Concentrado!$B$2:$B859, "=Campeche")</f>
        <v>13.148999999999999</v>
      </c>
      <c r="AT25" s="9">
        <f>SUMIFS(Concentrado!AU$2:AU859,Concentrado!$A$2:$A859,"="&amp;$A25,Concentrado!$B$2:$B859, "=Campeche")</f>
        <v>2.93</v>
      </c>
      <c r="AU25" s="9">
        <f>SUMIFS(Concentrado!AV$2:AV859,Concentrado!$A$2:$A859,"="&amp;$A25,Concentrado!$B$2:$B859, "=Campeche")</f>
        <v>7.9640000000000004</v>
      </c>
      <c r="AV25" s="9">
        <f>SUMIFS(Concentrado!AW$2:AW859,Concentrado!$A$2:$A859,"="&amp;$A25,Concentrado!$B$2:$B859, "=Campeche")</f>
        <v>922.553</v>
      </c>
      <c r="AW25" s="9">
        <f>SUMIFS(Concentrado!AX$2:AX859,Concentrado!$A$2:$A859,"="&amp;$A25,Concentrado!$B$2:$B859, "=Campeche")</f>
        <v>675.03399999999999</v>
      </c>
      <c r="AX25" s="9">
        <f>SUMIFS(Concentrado!AY$2:AY859,Concentrado!$A$2:$A859,"="&amp;$A25,Concentrado!$B$2:$B859, "=Campeche")</f>
        <v>797.40099999999995</v>
      </c>
      <c r="AY25" s="9">
        <f>SUMIFS(Concentrado!AZ$2:AZ859,Concentrado!$A$2:$A859,"="&amp;$A25,Concentrado!$B$2:$B859, "=Campeche")</f>
        <v>9.2260000000000009</v>
      </c>
      <c r="AZ25" s="9">
        <f>SUMIFS(Concentrado!BA$2:BA859,Concentrado!$A$2:$A859,"="&amp;$A25,Concentrado!$B$2:$B859, "=Campeche")</f>
        <v>6.75</v>
      </c>
      <c r="BA25" s="9">
        <f>SUMIFS(Concentrado!BB$2:BB859,Concentrado!$A$2:$A859,"="&amp;$A25,Concentrado!$B$2:$B859, "=Campeche")</f>
        <v>7.9740000000000002</v>
      </c>
      <c r="BB25" s="9">
        <f>SUMIFS(Concentrado!BC$2:BC859,Concentrado!$A$2:$A859,"="&amp;$A25,Concentrado!$B$2:$B859, "=Campeche")</f>
        <v>10.561</v>
      </c>
      <c r="BC25" s="9">
        <f>SUMIFS(Concentrado!BD$2:BD859,Concentrado!$A$2:$A859,"="&amp;$A25,Concentrado!$B$2:$B859, "=Campeche")</f>
        <v>5.2809999999999997</v>
      </c>
      <c r="BD25" s="9">
        <f>SUMIFS(Concentrado!BE$2:BE859,Concentrado!$A$2:$A859,"="&amp;$A25,Concentrado!$B$2:$B859, "=Campeche")</f>
        <v>12.212</v>
      </c>
      <c r="BE25" s="9">
        <f>SUMIFS(Concentrado!BF$2:BF859,Concentrado!$A$2:$A859,"="&amp;$A25,Concentrado!$B$2:$B859, "=Campeche")</f>
        <v>14.8</v>
      </c>
      <c r="BF25" s="9">
        <f>SUMIFS(Concentrado!BG$2:BG859,Concentrado!$A$2:$A859,"="&amp;$A25,Concentrado!$B$2:$B859, "=Campeche")</f>
        <v>72.786000000000001</v>
      </c>
      <c r="BG25" s="9">
        <f>SUMIFS(Concentrado!BH$2:BH859,Concentrado!$A$2:$A859,"="&amp;$A25,Concentrado!$B$2:$B859, "=Campeche")</f>
        <v>7.6021027092600075</v>
      </c>
    </row>
    <row r="26" spans="1:59" x14ac:dyDescent="0.25">
      <c r="A26" s="4">
        <v>2022</v>
      </c>
      <c r="B26" s="9">
        <f>SUMIFS(Concentrado!C$2:C859,Concentrado!$A$2:$A859,"="&amp;$A26,Concentrado!$B$2:$B859, "=Campeche")</f>
        <v>17.196999999999999</v>
      </c>
      <c r="C26" s="9">
        <f>SUMIFS(Concentrado!D$2:D859,Concentrado!$A$2:$A859,"="&amp;$A26,Concentrado!$B$2:$B859, "=Campeche")</f>
        <v>3.7480000000000002</v>
      </c>
      <c r="D26" s="9">
        <f>SUMIFS(Concentrado!E$2:E859,Concentrado!$A$2:$A859,"="&amp;$A26,Concentrado!$B$2:$B859, "=Campeche")</f>
        <v>10.365</v>
      </c>
      <c r="E26" s="9">
        <f>SUMIFS(Concentrado!F$2:F859,Concentrado!$A$2:$A859,"="&amp;$A26,Concentrado!$B$2:$B859, "=Campeche")</f>
        <v>15.56</v>
      </c>
      <c r="F26" s="9">
        <f>SUMIFS(Concentrado!G$2:G859,Concentrado!$A$2:$A859,"="&amp;$A26,Concentrado!$B$2:$B859, "=Campeche")</f>
        <v>13.438000000000001</v>
      </c>
      <c r="G26" s="9">
        <f>SUMIFS(Concentrado!H$2:H859,Concentrado!$A$2:$A859,"="&amp;$A26,Concentrado!$B$2:$B859, "=Campeche")</f>
        <v>5.3739999999999997</v>
      </c>
      <c r="H26" s="9">
        <f>SUMIFS(Concentrado!I$2:I859,Concentrado!$A$2:$A859,"="&amp;$A26,Concentrado!$B$2:$B859, "=Campeche")</f>
        <v>5.4139999999999997</v>
      </c>
      <c r="I26" s="9">
        <f>SUMIFS(Concentrado!J$2:J859,Concentrado!$A$2:$A859,"="&amp;$A26,Concentrado!$B$2:$B859, "=Campeche")</f>
        <v>5.3940000000000001</v>
      </c>
      <c r="J26" s="9">
        <f>SUMIFS(Concentrado!K$2:K859,Concentrado!$A$2:$A859,"="&amp;$A26,Concentrado!$B$2:$B859, "=Campeche")</f>
        <v>5.5890000000000004</v>
      </c>
      <c r="K26" s="9">
        <f>SUMIFS(Concentrado!L$2:L859,Concentrado!$A$2:$A859,"="&amp;$A26,Concentrado!$B$2:$B859, "=Campeche")</f>
        <v>3.3319999999999999</v>
      </c>
      <c r="L26" s="9">
        <f>SUMIFS(Concentrado!M$2:M859,Concentrado!$A$2:$A859,"="&amp;$A26,Concentrado!$B$2:$B859, "=Campeche")</f>
        <v>4.4420000000000002</v>
      </c>
      <c r="M26" s="9">
        <f>SUMIFS(Concentrado!N$2:N859,Concentrado!$A$2:$A859,"="&amp;$A26,Concentrado!$B$2:$B859, "=Campeche")</f>
        <v>42.302</v>
      </c>
      <c r="N26" s="9">
        <f>SUMIFS(Concentrado!O$2:O859,Concentrado!$A$2:$A859,"="&amp;$A26,Concentrado!$B$2:$B859, "=Campeche")</f>
        <v>87.704999999999998</v>
      </c>
      <c r="O26" s="9">
        <f>SUMIFS(Concentrado!P$2:P859,Concentrado!$A$2:$A859,"="&amp;$A26,Concentrado!$B$2:$B859, "=Campeche")</f>
        <v>18.739999999999998</v>
      </c>
      <c r="P26" s="9">
        <f>SUMIFS(Concentrado!Q$2:Q859,Concentrado!$A$2:$A859,"="&amp;$A26,Concentrado!$B$2:$B859, "=Campeche")</f>
        <v>52.673999999999999</v>
      </c>
      <c r="Q26" s="9">
        <f>SUMIFS(Concentrado!R$2:R859,Concentrado!$A$2:$A859,"="&amp;$A26,Concentrado!$B$2:$B859, "=Campeche")</f>
        <v>71.798000000000002</v>
      </c>
      <c r="R26" s="9">
        <f>SUMIFS(Concentrado!S$2:S859,Concentrado!$A$2:$A859,"="&amp;$A26,Concentrado!$B$2:$B859, "=Campeche")</f>
        <v>89.537000000000006</v>
      </c>
      <c r="S26" s="9">
        <f>SUMIFS(Concentrado!T$2:T859,Concentrado!$A$2:$A859,"="&amp;$A26,Concentrado!$B$2:$B859, "=Campeche")</f>
        <v>80.808999999999997</v>
      </c>
      <c r="T26" s="9">
        <f>SUMIFS(Concentrado!U$2:U859,Concentrado!$A$2:$A859,"="&amp;$A26,Concentrado!$B$2:$B859, "=Campeche")</f>
        <v>13.973000000000001</v>
      </c>
      <c r="U26" s="9">
        <f>SUMIFS(Concentrado!V$2:V859,Concentrado!$A$2:$A859,"="&amp;$A26,Concentrado!$B$2:$B859, "=Campeche")</f>
        <v>16.866</v>
      </c>
      <c r="V26" s="9">
        <f>SUMIFS(Concentrado!W$2:W859,Concentrado!$A$2:$A859,"="&amp;$A26,Concentrado!$B$2:$B859, "=Campeche")</f>
        <v>15.442</v>
      </c>
      <c r="W26" s="9">
        <f>SUMIFS(Concentrado!X$2:X859,Concentrado!$A$2:$A859,"="&amp;$A26,Concentrado!$B$2:$B859, "=Campeche")</f>
        <v>18.056999999999999</v>
      </c>
      <c r="X26" s="9">
        <f>SUMIFS(Concentrado!Y$2:Y859,Concentrado!$A$2:$A859,"="&amp;$A26,Concentrado!$B$2:$B859, "=Campeche")</f>
        <v>2.7069999999999999</v>
      </c>
      <c r="Y26" s="9">
        <f>SUMIFS(Concentrado!Z$2:Z859,Concentrado!$A$2:$A859,"="&amp;$A26,Concentrado!$B$2:$B859, "=Campeche")</f>
        <v>10.26</v>
      </c>
      <c r="Z26" s="9">
        <f>SUMIFS(Concentrado!AA$2:AA859,Concentrado!$A$2:$A859,"="&amp;$A26,Concentrado!$B$2:$B859, "=Campeche")</f>
        <v>127.904</v>
      </c>
      <c r="AA26" s="9">
        <f>SUMIFS(Concentrado!AB$2:AB859,Concentrado!$A$2:$A859,"="&amp;$A26,Concentrado!$B$2:$B859, "=Campeche")</f>
        <v>100.15600000000001</v>
      </c>
      <c r="AB26" s="9">
        <f>SUMIFS(Concentrado!AC$2:AC859,Concentrado!$A$2:$A859,"="&amp;$A26,Concentrado!$B$2:$B859, "=Campeche")</f>
        <v>113.91500000000001</v>
      </c>
      <c r="AC26" s="9">
        <f>SUMIFS(Concentrado!AD$2:AD859,Concentrado!$A$2:$A859,"="&amp;$A26,Concentrado!$B$2:$B859, "=Campeche")</f>
        <v>478.08</v>
      </c>
      <c r="AD26" s="9">
        <f>SUMIFS(Concentrado!AE$2:AE859,Concentrado!$A$2:$A859,"="&amp;$A26,Concentrado!$B$2:$B859, "=Campeche")</f>
        <v>421.44600000000003</v>
      </c>
      <c r="AE26" s="9">
        <f>SUMIFS(Concentrado!AF$2:AF859,Concentrado!$A$2:$A859,"="&amp;$A26,Concentrado!$B$2:$B859, "=Campeche")</f>
        <v>449.41800000000001</v>
      </c>
      <c r="AF26" s="9">
        <f>SUMIFS(Concentrado!AG$2:AG859,Concentrado!$A$2:$A859,"="&amp;$A26,Concentrado!$B$2:$B859, "=Campeche")</f>
        <v>11.178000000000001</v>
      </c>
      <c r="AG26" s="9">
        <f>SUMIFS(Concentrado!AH$2:AH859,Concentrado!$A$2:$A859,"="&amp;$A26,Concentrado!$B$2:$B859, "=Campeche")</f>
        <v>16.571533787516099</v>
      </c>
      <c r="AH26" s="9">
        <f>SUMIFS(Concentrado!AI$2:AI859,Concentrado!$A$2:$A859,"="&amp;$A26,Concentrado!$B$2:$B859, "=Campeche")</f>
        <v>3.7398789525845699</v>
      </c>
      <c r="AI26" s="9">
        <f>SUMIFS(Concentrado!AJ$2:AJ859,Concentrado!$A$2:$A859,"="&amp;$A26,Concentrado!$B$2:$B859, "=Campeche")</f>
        <v>10.2052492090932</v>
      </c>
      <c r="AJ26" s="9">
        <f>SUMIFS(Concentrado!AK$2:AK859,Concentrado!$A$2:$A859,"="&amp;$A26,Concentrado!$B$2:$B859, "=Campeche")</f>
        <v>16.552</v>
      </c>
      <c r="AK26" s="9">
        <f>SUMIFS(Concentrado!AL$2:AL859,Concentrado!$A$2:$A859,"="&amp;$A26,Concentrado!$B$2:$B859, "=Campeche")</f>
        <v>3.1230000000000002</v>
      </c>
      <c r="AL26" s="9">
        <f>SUMIFS(Concentrado!AM$2:AM859,Concentrado!$A$2:$A859,"="&amp;$A26,Concentrado!$B$2:$B859, "=Campeche")</f>
        <v>9.7309999999999999</v>
      </c>
      <c r="AM26" s="9">
        <f>SUMIFS(Concentrado!AN$2:AN859,Concentrado!$A$2:$A859,"="&amp;$A26,Concentrado!$B$2:$B859, "=Campeche")</f>
        <v>98.239000000000004</v>
      </c>
      <c r="AN26" s="9">
        <f>SUMIFS(Concentrado!AO$2:AO859,Concentrado!$A$2:$A859,"="&amp;$A26,Concentrado!$B$2:$B859, "=Campeche")</f>
        <v>57.262</v>
      </c>
      <c r="AO26" s="9">
        <f>SUMIFS(Concentrado!AP$2:AP859,Concentrado!$A$2:$A859,"="&amp;$A26,Concentrado!$B$2:$B859, "=Campeche")</f>
        <v>77.424000000000007</v>
      </c>
      <c r="AP26" s="9">
        <f>SUMIFS(Concentrado!AQ$2:AQ859,Concentrado!$A$2:$A859,"="&amp;$A26,Concentrado!$B$2:$B859, "=Campeche")</f>
        <v>3.6539999999999999</v>
      </c>
      <c r="AQ26" s="9">
        <f>SUMIFS(Concentrado!AR$2:AR859,Concentrado!$A$2:$A859,"="&amp;$A26,Concentrado!$B$2:$B859, "=Campeche")</f>
        <v>1.0409999999999999</v>
      </c>
      <c r="AR26" s="9">
        <f>SUMIFS(Concentrado!AS$2:AS859,Concentrado!$A$2:$A859,"="&amp;$A26,Concentrado!$B$2:$B859, "=Campeche")</f>
        <v>2.327</v>
      </c>
      <c r="AS26" s="9">
        <f>SUMIFS(Concentrado!AT$2:AT859,Concentrado!$A$2:$A859,"="&amp;$A26,Concentrado!$B$2:$B859, "=Campeche")</f>
        <v>16.552</v>
      </c>
      <c r="AT26" s="9">
        <f>SUMIFS(Concentrado!AU$2:AU859,Concentrado!$A$2:$A859,"="&amp;$A26,Concentrado!$B$2:$B859, "=Campeche")</f>
        <v>3.7480000000000002</v>
      </c>
      <c r="AU26" s="9">
        <f>SUMIFS(Concentrado!AV$2:AV859,Concentrado!$A$2:$A859,"="&amp;$A26,Concentrado!$B$2:$B859, "=Campeche")</f>
        <v>10.048</v>
      </c>
      <c r="AV26" s="9">
        <f>SUMIFS(Concentrado!AW$2:AW859,Concentrado!$A$2:$A859,"="&amp;$A26,Concentrado!$B$2:$B859, "=Campeche")</f>
        <v>684.23099999999999</v>
      </c>
      <c r="AW26" s="9">
        <f>SUMIFS(Concentrado!AX$2:AX859,Concentrado!$A$2:$A859,"="&amp;$A26,Concentrado!$B$2:$B859, "=Campeche")</f>
        <v>521.18600000000004</v>
      </c>
      <c r="AX26" s="9">
        <f>SUMIFS(Concentrado!AY$2:AY859,Concentrado!$A$2:$A859,"="&amp;$A26,Concentrado!$B$2:$B859, "=Campeche")</f>
        <v>601.51599999999996</v>
      </c>
      <c r="AY26" s="9">
        <f>SUMIFS(Concentrado!AZ$2:AZ859,Concentrado!$A$2:$A859,"="&amp;$A26,Concentrado!$B$2:$B859, "=Campeche")</f>
        <v>6.8419999999999996</v>
      </c>
      <c r="AZ26" s="9">
        <f>SUMIFS(Concentrado!BA$2:BA859,Concentrado!$A$2:$A859,"="&amp;$A26,Concentrado!$B$2:$B859, "=Campeche")</f>
        <v>5.2119999999999997</v>
      </c>
      <c r="BA26" s="9">
        <f>SUMIFS(Concentrado!BB$2:BB859,Concentrado!$A$2:$A859,"="&amp;$A26,Concentrado!$B$2:$B859, "=Campeche")</f>
        <v>6.0149999999999997</v>
      </c>
      <c r="BB26" s="9">
        <f>SUMIFS(Concentrado!BC$2:BC859,Concentrado!$A$2:$A859,"="&amp;$A26,Concentrado!$B$2:$B859, "=Campeche")</f>
        <v>9.4510000000000005</v>
      </c>
      <c r="BC26" s="9">
        <f>SUMIFS(Concentrado!BD$2:BD859,Concentrado!$A$2:$A859,"="&amp;$A26,Concentrado!$B$2:$B859, "=Campeche")</f>
        <v>4.05</v>
      </c>
      <c r="BD26" s="9">
        <f>SUMIFS(Concentrado!BE$2:BE859,Concentrado!$A$2:$A859,"="&amp;$A26,Concentrado!$B$2:$B859, "=Campeche")</f>
        <v>12.781000000000001</v>
      </c>
      <c r="BE26" s="9">
        <f>SUMIFS(Concentrado!BF$2:BF859,Concentrado!$A$2:$A859,"="&amp;$A26,Concentrado!$B$2:$B859, "=Campeche")</f>
        <v>16.119</v>
      </c>
      <c r="BF26" s="9">
        <f>SUMIFS(Concentrado!BG$2:BG859,Concentrado!$A$2:$A859,"="&amp;$A26,Concentrado!$B$2:$B859, "=Campeche")</f>
        <v>24.422000000000001</v>
      </c>
      <c r="BG26" s="9">
        <f>SUMIFS(Concentrado!BH$2:BH859,Concentrado!$A$2:$A859,"="&amp;$A26,Concentrado!$B$2:$B859, "=Campeche")</f>
        <v>8.8733311624877889</v>
      </c>
    </row>
    <row r="27" spans="1:59" x14ac:dyDescent="0.25">
      <c r="A27" s="4">
        <v>2023</v>
      </c>
      <c r="B27" s="9">
        <f>SUMIFS(Concentrado!C$2:C859,Concentrado!$A$2:$A859,"="&amp;$A27,Concentrado!$B$2:$B859, "=Campeche")</f>
        <v>20.122</v>
      </c>
      <c r="C27" s="9">
        <f>SUMIFS(Concentrado!D$2:D859,Concentrado!$A$2:$A859,"="&amp;$A27,Concentrado!$B$2:$B859, "=Campeche")</f>
        <v>3.5190000000000001</v>
      </c>
      <c r="D27" s="9">
        <f>SUMIFS(Concentrado!E$2:E859,Concentrado!$A$2:$A859,"="&amp;$A27,Concentrado!$B$2:$B859, "=Campeche")</f>
        <v>11.680999999999999</v>
      </c>
      <c r="E27" s="9">
        <f>SUMIFS(Concentrado!F$2:F859,Concentrado!$A$2:$A859,"="&amp;$A27,Concentrado!$B$2:$B859, "=Campeche")</f>
        <v>11.827</v>
      </c>
      <c r="F27" s="9">
        <f>SUMIFS(Concentrado!G$2:G859,Concentrado!$A$2:$A859,"="&amp;$A27,Concentrado!$B$2:$B859, "=Campeche")</f>
        <v>10.087999999999999</v>
      </c>
      <c r="G27" s="9">
        <f>SUMIFS(Concentrado!H$2:H859,Concentrado!$A$2:$A859,"="&amp;$A27,Concentrado!$B$2:$B859, "=Campeche")</f>
        <v>3.8530000000000002</v>
      </c>
      <c r="H27" s="9">
        <f>SUMIFS(Concentrado!I$2:I859,Concentrado!$A$2:$A859,"="&amp;$A27,Concentrado!$B$2:$B859, "=Campeche")</f>
        <v>3.5190000000000001</v>
      </c>
      <c r="I27" s="9">
        <f>SUMIFS(Concentrado!J$2:J859,Concentrado!$A$2:$A859,"="&amp;$A27,Concentrado!$B$2:$B859, "=Campeche")</f>
        <v>3.6829999999999998</v>
      </c>
      <c r="J27" s="9">
        <f>SUMIFS(Concentrado!K$2:K859,Concentrado!$A$2:$A859,"="&amp;$A27,Concentrado!$B$2:$B859, "=Campeche")</f>
        <v>5.1379999999999999</v>
      </c>
      <c r="K27" s="9">
        <f>SUMIFS(Concentrado!L$2:L859,Concentrado!$A$2:$A859,"="&amp;$A27,Concentrado!$B$2:$B859, "=Campeche")</f>
        <v>4.3470000000000004</v>
      </c>
      <c r="L27" s="9">
        <f>SUMIFS(Concentrado!M$2:M859,Concentrado!$A$2:$A859,"="&amp;$A27,Concentrado!$B$2:$B859, "=Campeche")</f>
        <v>4.7350000000000003</v>
      </c>
      <c r="M27" s="9">
        <f>SUMIFS(Concentrado!N$2:N859,Concentrado!$A$2:$A859,"="&amp;$A27,Concentrado!$B$2:$B859, "=Campeche")</f>
        <v>41.320999999999998</v>
      </c>
      <c r="N27" s="9">
        <f>SUMIFS(Concentrado!O$2:O859,Concentrado!$A$2:$A859,"="&amp;$A27,Concentrado!$B$2:$B859, "=Campeche")</f>
        <v>94.403000000000006</v>
      </c>
      <c r="O27" s="9">
        <f>SUMIFS(Concentrado!P$2:P859,Concentrado!$A$2:$A859,"="&amp;$A27,Concentrado!$B$2:$B859, "=Campeche")</f>
        <v>20.283999999999999</v>
      </c>
      <c r="P27" s="9">
        <f>SUMIFS(Concentrado!Q$2:Q859,Concentrado!$A$2:$A859,"="&amp;$A27,Concentrado!$B$2:$B859, "=Campeche")</f>
        <v>56.719000000000001</v>
      </c>
      <c r="Q27" s="9">
        <f>SUMIFS(Concentrado!R$2:R859,Concentrado!$A$2:$A859,"="&amp;$A27,Concentrado!$B$2:$B859, "=Campeche")</f>
        <v>78.989999999999995</v>
      </c>
      <c r="R27" s="9">
        <f>SUMIFS(Concentrado!S$2:S859,Concentrado!$A$2:$A859,"="&amp;$A27,Concentrado!$B$2:$B859, "=Campeche")</f>
        <v>79.686000000000007</v>
      </c>
      <c r="S27" s="9">
        <f>SUMIFS(Concentrado!T$2:T859,Concentrado!$A$2:$A859,"="&amp;$A27,Concentrado!$B$2:$B859, "=Campeche")</f>
        <v>79.343999999999994</v>
      </c>
      <c r="T27" s="9">
        <f>SUMIFS(Concentrado!U$2:U859,Concentrado!$A$2:$A859,"="&amp;$A27,Concentrado!$B$2:$B859, "=Campeche")</f>
        <v>15.199</v>
      </c>
      <c r="U27" s="9">
        <f>SUMIFS(Concentrado!V$2:V859,Concentrado!$A$2:$A859,"="&amp;$A27,Concentrado!$B$2:$B859, "=Campeche")</f>
        <v>12.419</v>
      </c>
      <c r="V27" s="9">
        <f>SUMIFS(Concentrado!W$2:W859,Concentrado!$A$2:$A859,"="&amp;$A27,Concentrado!$B$2:$B859, "=Campeche")</f>
        <v>13.785</v>
      </c>
      <c r="W27" s="9">
        <f>SUMIFS(Concentrado!X$2:X859,Concentrado!$A$2:$A859,"="&amp;$A27,Concentrado!$B$2:$B859, "=Campeche")</f>
        <v>21.620999999999999</v>
      </c>
      <c r="X27" s="9">
        <f>SUMIFS(Concentrado!Y$2:Y859,Concentrado!$A$2:$A859,"="&amp;$A27,Concentrado!$B$2:$B859, "=Campeche")</f>
        <v>3.726</v>
      </c>
      <c r="Y27" s="9">
        <f>SUMIFS(Concentrado!Z$2:Z859,Concentrado!$A$2:$A859,"="&amp;$A27,Concentrado!$B$2:$B859, "=Campeche")</f>
        <v>12.522</v>
      </c>
      <c r="Z27" s="9">
        <f>SUMIFS(Concentrado!AA$2:AA859,Concentrado!$A$2:$A859,"="&amp;$A27,Concentrado!$B$2:$B859, "=Campeche")</f>
        <v>135.29</v>
      </c>
      <c r="AA27" s="9">
        <f>SUMIFS(Concentrado!AB$2:AB859,Concentrado!$A$2:$A859,"="&amp;$A27,Concentrado!$B$2:$B859, "=Campeche")</f>
        <v>100.17700000000001</v>
      </c>
      <c r="AB27" s="9">
        <f>SUMIFS(Concentrado!AC$2:AC859,Concentrado!$A$2:$A859,"="&amp;$A27,Concentrado!$B$2:$B859, "=Campeche")</f>
        <v>117.438</v>
      </c>
      <c r="AC27" s="9">
        <f>SUMIFS(Concentrado!AD$2:AD859,Concentrado!$A$2:$A859,"="&amp;$A27,Concentrado!$B$2:$B859, "=Campeche")</f>
        <v>490.21199999999999</v>
      </c>
      <c r="AD27" s="9">
        <f>SUMIFS(Concentrado!AE$2:AE859,Concentrado!$A$2:$A859,"="&amp;$A27,Concentrado!$B$2:$B859, "=Campeche")</f>
        <v>405.46699999999998</v>
      </c>
      <c r="AE27" s="9">
        <f>SUMIFS(Concentrado!AF$2:AF859,Concentrado!$A$2:$A859,"="&amp;$A27,Concentrado!$B$2:$B859, "=Campeche")</f>
        <v>447.23099999999999</v>
      </c>
      <c r="AF27" s="9">
        <f>SUMIFS(Concentrado!AG$2:AG859,Concentrado!$A$2:$A859,"="&amp;$A27,Concentrado!$B$2:$B859, "=Campeche")</f>
        <v>11.131</v>
      </c>
      <c r="AG27" s="9">
        <f>SUMIFS(Concentrado!AH$2:AH859,Concentrado!$A$2:$A859,"="&amp;$A27,Concentrado!$B$2:$B859, "=Campeche")</f>
        <v>16.008077922397799</v>
      </c>
      <c r="AH27" s="9">
        <f>SUMIFS(Concentrado!AI$2:AI859,Concentrado!$A$2:$A859,"="&amp;$A27,Concentrado!$B$2:$B859, "=Campeche")</f>
        <v>7.51093780317587</v>
      </c>
      <c r="AI27" s="9">
        <f>SUMIFS(Concentrado!AJ$2:AJ859,Concentrado!$A$2:$A859,"="&amp;$A27,Concentrado!$B$2:$B859, "=Campeche")</f>
        <v>11.7944659124416</v>
      </c>
      <c r="AJ27" s="9">
        <f>SUMIFS(Concentrado!AK$2:AK859,Concentrado!$A$2:$A859,"="&amp;$A27,Concentrado!$B$2:$B859, "=Campeche")</f>
        <v>16.483000000000001</v>
      </c>
      <c r="AK27" s="9">
        <f>SUMIFS(Concentrado!AL$2:AL859,Concentrado!$A$2:$A859,"="&amp;$A27,Concentrado!$B$2:$B859, "=Campeche")</f>
        <v>3.5190000000000001</v>
      </c>
      <c r="AL27" s="9">
        <f>SUMIFS(Concentrado!AM$2:AM859,Concentrado!$A$2:$A859,"="&amp;$A27,Concentrado!$B$2:$B859, "=Campeche")</f>
        <v>9.8919999999999995</v>
      </c>
      <c r="AM27" s="9">
        <f>SUMIFS(Concentrado!AN$2:AN859,Concentrado!$A$2:$A859,"="&amp;$A27,Concentrado!$B$2:$B859, "=Campeche")</f>
        <v>78.347999999999999</v>
      </c>
      <c r="AN27" s="9">
        <f>SUMIFS(Concentrado!AO$2:AO859,Concentrado!$A$2:$A859,"="&amp;$A27,Concentrado!$B$2:$B859, "=Campeche")</f>
        <v>52.779000000000003</v>
      </c>
      <c r="AO27" s="9">
        <f>SUMIFS(Concentrado!AP$2:AP859,Concentrado!$A$2:$A859,"="&amp;$A27,Concentrado!$B$2:$B859, "=Campeche")</f>
        <v>65.347999999999999</v>
      </c>
      <c r="AP27" s="9">
        <f>SUMIFS(Concentrado!AQ$2:AQ859,Concentrado!$A$2:$A859,"="&amp;$A27,Concentrado!$B$2:$B859, "=Campeche")</f>
        <v>1.7130000000000001</v>
      </c>
      <c r="AQ27" s="9">
        <f>SUMIFS(Concentrado!AR$2:AR859,Concentrado!$A$2:$A859,"="&amp;$A27,Concentrado!$B$2:$B859, "=Campeche")</f>
        <v>0.82799999999999996</v>
      </c>
      <c r="AR27" s="9">
        <f>SUMIFS(Concentrado!AS$2:AS859,Concentrado!$A$2:$A859,"="&amp;$A27,Concentrado!$B$2:$B859, "=Campeche")</f>
        <v>1.2629999999999999</v>
      </c>
      <c r="AS27" s="9">
        <f>SUMIFS(Concentrado!AT$2:AT859,Concentrado!$A$2:$A859,"="&amp;$A27,Concentrado!$B$2:$B859, "=Campeche")</f>
        <v>13.058</v>
      </c>
      <c r="AT27" s="9">
        <f>SUMIFS(Concentrado!AU$2:AU859,Concentrado!$A$2:$A859,"="&amp;$A27,Concentrado!$B$2:$B859, "=Campeche")</f>
        <v>4.3470000000000004</v>
      </c>
      <c r="AU27" s="9">
        <f>SUMIFS(Concentrado!AV$2:AV859,Concentrado!$A$2:$A859,"="&amp;$A27,Concentrado!$B$2:$B859, "=Campeche")</f>
        <v>8.6289999999999996</v>
      </c>
      <c r="AV27" s="9">
        <f>SUMIFS(Concentrado!AW$2:AW859,Concentrado!$A$2:$A859,"="&amp;$A27,Concentrado!$B$2:$B859, "=Campeche")</f>
        <v>683.08600000000001</v>
      </c>
      <c r="AW27" s="9">
        <f>SUMIFS(Concentrado!AX$2:AX859,Concentrado!$A$2:$A859,"="&amp;$A27,Concentrado!$B$2:$B859, "=Campeche")</f>
        <v>496.12299999999999</v>
      </c>
      <c r="AX27" s="9">
        <f>SUMIFS(Concentrado!AY$2:AY859,Concentrado!$A$2:$A859,"="&amp;$A27,Concentrado!$B$2:$B859, "=Campeche")</f>
        <v>588.13599999999997</v>
      </c>
      <c r="AY27" s="9">
        <f>SUMIFS(Concentrado!AZ$2:AZ859,Concentrado!$A$2:$A859,"="&amp;$A27,Concentrado!$B$2:$B859, "=Campeche")</f>
        <v>6.8310000000000004</v>
      </c>
      <c r="AZ27" s="9">
        <f>SUMIFS(Concentrado!BA$2:BA859,Concentrado!$A$2:$A859,"="&amp;$A27,Concentrado!$B$2:$B859, "=Campeche")</f>
        <v>4.9610000000000003</v>
      </c>
      <c r="BA27" s="9">
        <f>SUMIFS(Concentrado!BB$2:BB859,Concentrado!$A$2:$A859,"="&amp;$A27,Concentrado!$B$2:$B859, "=Campeche")</f>
        <v>5.8810000000000002</v>
      </c>
      <c r="BB27" s="9">
        <f>SUMIFS(Concentrado!BC$2:BC859,Concentrado!$A$2:$A859,"="&amp;$A27,Concentrado!$B$2:$B859, "=Campeche")</f>
        <v>23.536999999999999</v>
      </c>
      <c r="BC27" s="9">
        <f>SUMIFS(Concentrado!BD$2:BD859,Concentrado!$A$2:$A859,"="&amp;$A27,Concentrado!$B$2:$B859, "=Campeche")</f>
        <v>11.076000000000001</v>
      </c>
      <c r="BD27" s="9">
        <f>SUMIFS(Concentrado!BE$2:BE859,Concentrado!$A$2:$A859,"="&amp;$A27,Concentrado!$B$2:$B859, "=Campeche")</f>
        <v>13.337</v>
      </c>
      <c r="BE27" s="9">
        <f>SUMIFS(Concentrado!BF$2:BF859,Concentrado!$A$2:$A859,"="&amp;$A27,Concentrado!$B$2:$B859, "=Campeche")</f>
        <v>15.865</v>
      </c>
      <c r="BF27" s="9">
        <f>SUMIFS(Concentrado!BG$2:BG859,Concentrado!$A$2:$A859,"="&amp;$A27,Concentrado!$B$2:$B859, "=Campeche")</f>
        <v>8.7170000000000005</v>
      </c>
      <c r="BG27" s="9">
        <f>SUMIFS(Concentrado!BH$2:BH859,Concentrado!$A$2:$A859,"="&amp;$A27,Concentrado!$B$2:$B859, "=Campeche")</f>
        <v>7.9323570432357045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"=Chiapas")</f>
        <v>13.930999999999999</v>
      </c>
      <c r="C2" s="9">
        <f>SUMIFS(Concentrado!D$2:D826,Concentrado!$A$2:$A826,"="&amp;$A2,Concentrado!$B$2:$B826, "=Chiapas")</f>
        <v>3.488</v>
      </c>
      <c r="D2" s="9">
        <f>SUMIFS(Concentrado!E$2:E826,Concentrado!$A$2:$A826,"="&amp;$A2,Concentrado!$B$2:$B826, "=Chiapas")</f>
        <v>8.7129999999999992</v>
      </c>
      <c r="E2" s="9">
        <f>SUMIFS(Concentrado!F$2:F826,Concentrado!$A$2:$A826,"="&amp;$A2,Concentrado!$B$2:$B826, "=Chiapas")</f>
        <v>27.111000000000001</v>
      </c>
      <c r="F2" s="9">
        <f>SUMIFS(Concentrado!G$2:G826,Concentrado!$A$2:$A826,"="&amp;$A2,Concentrado!$B$2:$B826, "=Chiapas")</f>
        <v>7.22</v>
      </c>
      <c r="G2" s="9">
        <f>SUMIFS(Concentrado!H$2:H826,Concentrado!$A$2:$A826,"="&amp;$A2,Concentrado!$B$2:$B826, "=Chiapas")</f>
        <v>1.5069999999999999</v>
      </c>
      <c r="H2" s="9">
        <f>SUMIFS(Concentrado!I$2:I826,Concentrado!$A$2:$A826,"="&amp;$A2,Concentrado!$B$2:$B826, "=Chiapas")</f>
        <v>1.8740000000000001</v>
      </c>
      <c r="I2" s="9">
        <f>SUMIFS(Concentrado!J$2:J826,Concentrado!$A$2:$A826,"="&amp;$A2,Concentrado!$B$2:$B826, "=Chiapas")</f>
        <v>1.6910000000000001</v>
      </c>
      <c r="J2" s="9">
        <f>SUMIFS(Concentrado!K$2:K826,Concentrado!$A$2:$A826,"="&amp;$A2,Concentrado!$B$2:$B826, "=Chiapas")</f>
        <v>3.7429999999999999</v>
      </c>
      <c r="K2" s="9">
        <f>SUMIFS(Concentrado!L$2:L826,Concentrado!$A$2:$A826,"="&amp;$A2,Concentrado!$B$2:$B826, "=Chiapas")</f>
        <v>2.238</v>
      </c>
      <c r="L2" s="9">
        <f>SUMIFS(Concentrado!M$2:M826,Concentrado!$A$2:$A826,"="&amp;$A2,Concentrado!$B$2:$B826, "=Chiapas")</f>
        <v>2.9910000000000001</v>
      </c>
      <c r="M2" s="9">
        <f>SUMIFS(Concentrado!N$2:N826,Concentrado!$A$2:$A826,"="&amp;$A2,Concentrado!$B$2:$B826, "=Chiapas")</f>
        <v>25.36</v>
      </c>
      <c r="N2" s="9">
        <f>SUMIFS(Concentrado!O$2:O826,Concentrado!$A$2:$A826,"="&amp;$A2,Concentrado!$B$2:$B826, "=Chiapas")</f>
        <v>115.348</v>
      </c>
      <c r="O2" s="9">
        <f>SUMIFS(Concentrado!P$2:P826,Concentrado!$A$2:$A826,"="&amp;$A2,Concentrado!$B$2:$B826, "=Chiapas")</f>
        <v>24.777000000000001</v>
      </c>
      <c r="P2" s="9">
        <f>SUMIFS(Concentrado!Q$2:Q826,Concentrado!$A$2:$A826,"="&amp;$A2,Concentrado!$B$2:$B826, "=Chiapas")</f>
        <v>70.171999999999997</v>
      </c>
      <c r="Q2" s="9">
        <f>SUMIFS(Concentrado!R$2:R826,Concentrado!$A$2:$A826,"="&amp;$A2,Concentrado!$B$2:$B826, "=Chiapas")</f>
        <v>16.53</v>
      </c>
      <c r="R2" s="9">
        <f>SUMIFS(Concentrado!S$2:S826,Concentrado!$A$2:$A826,"="&amp;$A2,Concentrado!$B$2:$B826, "=Chiapas")</f>
        <v>28.369</v>
      </c>
      <c r="S2" s="9">
        <f>SUMIFS(Concentrado!T$2:T826,Concentrado!$A$2:$A826,"="&amp;$A2,Concentrado!$B$2:$B826, "=Chiapas")</f>
        <v>22.446000000000002</v>
      </c>
      <c r="T2" s="9">
        <f>SUMIFS(Concentrado!U$2:U826,Concentrado!$A$2:$A826,"="&amp;$A2,Concentrado!$B$2:$B826, "=Chiapas")</f>
        <v>5.0419999999999998</v>
      </c>
      <c r="U2" s="9">
        <f>SUMIFS(Concentrado!V$2:V826,Concentrado!$A$2:$A826,"="&amp;$A2,Concentrado!$B$2:$B826, "=Chiapas")</f>
        <v>5.83</v>
      </c>
      <c r="V2" s="9">
        <f>SUMIFS(Concentrado!W$2:W826,Concentrado!$A$2:$A826,"="&amp;$A2,Concentrado!$B$2:$B826, "=Chiapas")</f>
        <v>5.4359999999999999</v>
      </c>
      <c r="W2" s="9">
        <f>SUMIFS(Concentrado!X$2:X826,Concentrado!$A$2:$A826,"="&amp;$A2,Concentrado!$B$2:$B826, "=Chiapas")</f>
        <v>37.271000000000001</v>
      </c>
      <c r="X2" s="9">
        <f>SUMIFS(Concentrado!Y$2:Y826,Concentrado!$A$2:$A826,"="&amp;$A2,Concentrado!$B$2:$B826, "=Chiapas")</f>
        <v>5.3609999999999998</v>
      </c>
      <c r="Y2" s="9">
        <f>SUMIFS(Concentrado!Z$2:Z826,Concentrado!$A$2:$A826,"="&amp;$A2,Concentrado!$B$2:$B826, "=Chiapas")</f>
        <v>21.327000000000002</v>
      </c>
      <c r="Z2" s="9">
        <f>SUMIFS(Concentrado!AA$2:AA826,Concentrado!$A$2:$A826,"="&amp;$A2,Concentrado!$B$2:$B826, "=Chiapas")</f>
        <v>26.459</v>
      </c>
      <c r="AA2" s="9">
        <f>SUMIFS(Concentrado!AB$2:AB826,Concentrado!$A$2:$A826,"="&amp;$A2,Concentrado!$B$2:$B826, "=Chiapas")</f>
        <v>21.341999999999999</v>
      </c>
      <c r="AB2" s="9">
        <f>SUMIFS(Concentrado!AC$2:AC826,Concentrado!$A$2:$A826,"="&amp;$A2,Concentrado!$B$2:$B826, "=Chiapas")</f>
        <v>23.902000000000001</v>
      </c>
      <c r="AC2" s="9">
        <f>SUMIFS(Concentrado!AD$2:AD826,Concentrado!$A$2:$A826,"="&amp;$A2,Concentrado!$B$2:$B826, "=Chiapas")</f>
        <v>236.935</v>
      </c>
      <c r="AD2" s="9">
        <f>SUMIFS(Concentrado!AE$2:AE826,Concentrado!$A$2:$A826,"="&amp;$A2,Concentrado!$B$2:$B826, "=Chiapas")</f>
        <v>215.708</v>
      </c>
      <c r="AE2" s="9">
        <f>SUMIFS(Concentrado!AF$2:AF826,Concentrado!$A$2:$A826,"="&amp;$A2,Concentrado!$B$2:$B826, "=Chiapas")</f>
        <v>226.43299999999999</v>
      </c>
      <c r="AF2" s="9">
        <f>SUMIFS(Concentrado!AG$2:AG826,Concentrado!$A$2:$A826,"="&amp;$A2,Concentrado!$B$2:$B826, "=Chiapas")</f>
        <v>3.6909999999999998</v>
      </c>
      <c r="AG2" s="9">
        <f>SUMIFS(Concentrado!AH$2:AH826,Concentrado!$A$2:$A826,"="&amp;$A2,Concentrado!$B$2:$B826, "=Chiapas")</f>
        <v>4.4685433697668602</v>
      </c>
      <c r="AH2" s="9">
        <f>SUMIFS(Concentrado!AI$2:AI826,Concentrado!$A$2:$A826,"="&amp;$A2,Concentrado!$B$2:$B826, "=Chiapas")</f>
        <v>0.87448623933439096</v>
      </c>
      <c r="AI2" s="9">
        <f>SUMIFS(Concentrado!AJ$2:AJ826,Concentrado!$A$2:$A826,"="&amp;$A2,Concentrado!$B$2:$B826, "=Chiapas")</f>
        <v>2.6519789129791</v>
      </c>
      <c r="AJ2" s="9">
        <f>SUMIFS(Concentrado!AK$2:AK826,Concentrado!$A$2:$A826,"="&amp;$A2,Concentrado!$B$2:$B826, "=Chiapas")</f>
        <v>3.899</v>
      </c>
      <c r="AK2" s="9">
        <f>SUMIFS(Concentrado!AL$2:AL826,Concentrado!$A$2:$A826,"="&amp;$A2,Concentrado!$B$2:$B826, "=Chiapas")</f>
        <v>0.78100000000000003</v>
      </c>
      <c r="AL2" s="9">
        <f>SUMIFS(Concentrado!AM$2:AM826,Concentrado!$A$2:$A826,"="&amp;$A2,Concentrado!$B$2:$B826, "=Chiapas")</f>
        <v>2.3410000000000002</v>
      </c>
      <c r="AM2" s="9">
        <f>SUMIFS(Concentrado!AN$2:AN826,Concentrado!$A$2:$A826,"="&amp;$A2,Concentrado!$B$2:$B826, "=Chiapas")</f>
        <v>117.84399999999999</v>
      </c>
      <c r="AN2" s="9">
        <f>SUMIFS(Concentrado!AO$2:AO826,Concentrado!$A$2:$A826,"="&amp;$A2,Concentrado!$B$2:$B826, "=Chiapas")</f>
        <v>101.503</v>
      </c>
      <c r="AO2" s="9">
        <f>SUMIFS(Concentrado!AP$2:AP826,Concentrado!$A$2:$A826,"="&amp;$A2,Concentrado!$B$2:$B826, "=Chiapas")</f>
        <v>109.679</v>
      </c>
      <c r="AP2" s="9">
        <f>SUMIFS(Concentrado!AQ$2:AQ826,Concentrado!$A$2:$A826,"="&amp;$A2,Concentrado!$B$2:$B826, "=Chiapas")</f>
        <v>11.8</v>
      </c>
      <c r="AQ2" s="9">
        <f>SUMIFS(Concentrado!AR$2:AR826,Concentrado!$A$2:$A826,"="&amp;$A2,Concentrado!$B$2:$B826, "=Chiapas")</f>
        <v>7.2350000000000003</v>
      </c>
      <c r="AR2" s="9">
        <f>SUMIFS(Concentrado!AS$2:AS826,Concentrado!$A$2:$A826,"="&amp;$A2,Concentrado!$B$2:$B826, "=Chiapas")</f>
        <v>9.5190000000000001</v>
      </c>
      <c r="AS2" s="9">
        <f>SUMIFS(Concentrado!AT$2:AT826,Concentrado!$A$2:$A826,"="&amp;$A2,Concentrado!$B$2:$B826, "=Chiapas")</f>
        <v>4.0030000000000001</v>
      </c>
      <c r="AT2" s="9">
        <f>SUMIFS(Concentrado!AU$2:AU826,Concentrado!$A$2:$A826,"="&amp;$A2,Concentrado!$B$2:$B826, "=Chiapas")</f>
        <v>1.1970000000000001</v>
      </c>
      <c r="AU2" s="9">
        <f>SUMIFS(Concentrado!AV$2:AV826,Concentrado!$A$2:$A826,"="&amp;$A2,Concentrado!$B$2:$B826, "=Chiapas")</f>
        <v>2.601</v>
      </c>
      <c r="AV2" s="9">
        <f>SUMIFS(Concentrado!AW$2:AW826,Concentrado!$A$2:$A826,"="&amp;$A2,Concentrado!$B$2:$B826, "=Chiapas")</f>
        <v>492.06299999999999</v>
      </c>
      <c r="AW2" s="9">
        <f>SUMIFS(Concentrado!AX$2:AX826,Concentrado!$A$2:$A826,"="&amp;$A2,Concentrado!$B$2:$B826, "=Chiapas")</f>
        <v>361.24799999999999</v>
      </c>
      <c r="AX2" s="9">
        <f>SUMIFS(Concentrado!AY$2:AY826,Concentrado!$A$2:$A826,"="&amp;$A2,Concentrado!$B$2:$B826, "=Chiapas")</f>
        <v>426.88200000000001</v>
      </c>
      <c r="AY2" s="9">
        <f>SUMIFS(Concentrado!AZ$2:AZ826,Concentrado!$A$2:$A826,"="&amp;$A2,Concentrado!$B$2:$B826, "=Chiapas")</f>
        <v>4.9210000000000003</v>
      </c>
      <c r="AZ2" s="9">
        <f>SUMIFS(Concentrado!BA$2:BA826,Concentrado!$A$2:$A826,"="&amp;$A2,Concentrado!$B$2:$B826, "=Chiapas")</f>
        <v>3.6120000000000001</v>
      </c>
      <c r="BA2" s="9">
        <f>SUMIFS(Concentrado!BB$2:BB826,Concentrado!$A$2:$A826,"="&amp;$A2,Concentrado!$B$2:$B826, "=Chiapas")</f>
        <v>4.2690000000000001</v>
      </c>
      <c r="BB2" s="9">
        <f>SUMIFS(Concentrado!BC$2:BC826,Concentrado!$A$2:$A826,"="&amp;$A2,Concentrado!$B$2:$B826, "=Chiapas")</f>
        <v>126.18899999999999</v>
      </c>
      <c r="BC2" s="9">
        <f>SUMIFS(Concentrado!BD$2:BD826,Concentrado!$A$2:$A826,"="&amp;$A2,Concentrado!$B$2:$B826, "=Chiapas")</f>
        <v>118.166</v>
      </c>
      <c r="BD2" s="9">
        <f>SUMIFS(Concentrado!BE$2:BE826,Concentrado!$A$2:$A826,"="&amp;$A2,Concentrado!$B$2:$B826, "=Chiapas")</f>
        <v>32.587000000000003</v>
      </c>
      <c r="BE2" s="9">
        <f>SUMIFS(Concentrado!BF$2:BF826,Concentrado!$A$2:$A826,"="&amp;$A2,Concentrado!$B$2:$B826, "=Chiapas")</f>
        <v>39.726999999999997</v>
      </c>
      <c r="BF2" s="9">
        <f>SUMIFS(Concentrado!BG$2:BG826,Concentrado!$A$2:$A826,"="&amp;$A2,Concentrado!$B$2:$B826, "=Chiapas")</f>
        <v>99.652000000000001</v>
      </c>
      <c r="BG2" s="9">
        <f>SUMIFS(Concentrado!BH$2:BH826,Concentrado!$A$2:$A826,"="&amp;$A2,Concentrado!$B$2:$B826, "=Chiapas")</f>
        <v>8.3903515406037847</v>
      </c>
    </row>
    <row r="3" spans="1:59" x14ac:dyDescent="0.25">
      <c r="A3" s="4">
        <v>1999</v>
      </c>
      <c r="B3" s="9">
        <f>SUMIFS(Concentrado!C$2:C859,Concentrado!$A$2:$A859,"="&amp;$A3,Concentrado!$B$2:$B859, "=Chiapas")</f>
        <v>12.359</v>
      </c>
      <c r="C3" s="9">
        <f>SUMIFS(Concentrado!D$2:D859,Concentrado!$A$2:$A859,"="&amp;$A3,Concentrado!$B$2:$B859, "=Chiapas")</f>
        <v>4.2850000000000001</v>
      </c>
      <c r="D3" s="9">
        <f>SUMIFS(Concentrado!E$2:E859,Concentrado!$A$2:$A859,"="&amp;$A3,Concentrado!$B$2:$B859, "=Chiapas")</f>
        <v>8.3450000000000006</v>
      </c>
      <c r="E3" s="9">
        <f>SUMIFS(Concentrado!F$2:F859,Concentrado!$A$2:$A859,"="&amp;$A3,Concentrado!$B$2:$B859, "=Chiapas")</f>
        <v>23.937000000000001</v>
      </c>
      <c r="F3" s="9">
        <f>SUMIFS(Concentrado!G$2:G859,Concentrado!$A$2:$A859,"="&amp;$A3,Concentrado!$B$2:$B859, "=Chiapas")</f>
        <v>9.8640000000000008</v>
      </c>
      <c r="G3" s="9">
        <f>SUMIFS(Concentrado!H$2:H859,Concentrado!$A$2:$A859,"="&amp;$A3,Concentrado!$B$2:$B859, "=Chiapas")</f>
        <v>1.3280000000000001</v>
      </c>
      <c r="H3" s="9">
        <f>SUMIFS(Concentrado!I$2:I859,Concentrado!$A$2:$A859,"="&amp;$A3,Concentrado!$B$2:$B859, "=Chiapas")</f>
        <v>1.837</v>
      </c>
      <c r="I3" s="9">
        <f>SUMIFS(Concentrado!J$2:J859,Concentrado!$A$2:$A859,"="&amp;$A3,Concentrado!$B$2:$B859, "=Chiapas")</f>
        <v>1.5820000000000001</v>
      </c>
      <c r="J3" s="9">
        <f>SUMIFS(Concentrado!K$2:K859,Concentrado!$A$2:$A859,"="&amp;$A3,Concentrado!$B$2:$B859, "=Chiapas")</f>
        <v>4.29</v>
      </c>
      <c r="K3" s="9">
        <f>SUMIFS(Concentrado!L$2:L859,Concentrado!$A$2:$A859,"="&amp;$A3,Concentrado!$B$2:$B859, "=Chiapas")</f>
        <v>2.8570000000000002</v>
      </c>
      <c r="L3" s="9">
        <f>SUMIFS(Concentrado!M$2:M859,Concentrado!$A$2:$A859,"="&amp;$A3,Concentrado!$B$2:$B859, "=Chiapas")</f>
        <v>3.573</v>
      </c>
      <c r="M3" s="9">
        <f>SUMIFS(Concentrado!N$2:N859,Concentrado!$A$2:$A859,"="&amp;$A3,Concentrado!$B$2:$B859, "=Chiapas")</f>
        <v>34.037999999999997</v>
      </c>
      <c r="N3" s="9">
        <f>SUMIFS(Concentrado!O$2:O859,Concentrado!$A$2:$A859,"="&amp;$A3,Concentrado!$B$2:$B859, "=Chiapas")</f>
        <v>96.268000000000001</v>
      </c>
      <c r="O3" s="9">
        <f>SUMIFS(Concentrado!P$2:P859,Concentrado!$A$2:$A859,"="&amp;$A3,Concentrado!$B$2:$B859, "=Chiapas")</f>
        <v>22.599</v>
      </c>
      <c r="P3" s="9">
        <f>SUMIFS(Concentrado!Q$2:Q859,Concentrado!$A$2:$A859,"="&amp;$A3,Concentrado!$B$2:$B859, "=Chiapas")</f>
        <v>59.515000000000001</v>
      </c>
      <c r="Q3" s="9">
        <f>SUMIFS(Concentrado!R$2:R859,Concentrado!$A$2:$A859,"="&amp;$A3,Concentrado!$B$2:$B859, "=Chiapas")</f>
        <v>18.334</v>
      </c>
      <c r="R3" s="9">
        <f>SUMIFS(Concentrado!S$2:S859,Concentrado!$A$2:$A859,"="&amp;$A3,Concentrado!$B$2:$B859, "=Chiapas")</f>
        <v>29.69</v>
      </c>
      <c r="S3" s="9">
        <f>SUMIFS(Concentrado!T$2:T859,Concentrado!$A$2:$A859,"="&amp;$A3,Concentrado!$B$2:$B859, "=Chiapas")</f>
        <v>24.015000000000001</v>
      </c>
      <c r="T3" s="9">
        <f>SUMIFS(Concentrado!U$2:U859,Concentrado!$A$2:$A859,"="&amp;$A3,Concentrado!$B$2:$B859, "=Chiapas")</f>
        <v>4.4939999999999998</v>
      </c>
      <c r="U3" s="9">
        <f>SUMIFS(Concentrado!V$2:V859,Concentrado!$A$2:$A859,"="&amp;$A3,Concentrado!$B$2:$B859, "=Chiapas")</f>
        <v>6.3259999999999996</v>
      </c>
      <c r="V3" s="9">
        <f>SUMIFS(Concentrado!W$2:W859,Concentrado!$A$2:$A859,"="&amp;$A3,Concentrado!$B$2:$B859, "=Chiapas")</f>
        <v>5.41</v>
      </c>
      <c r="W3" s="9">
        <f>SUMIFS(Concentrado!X$2:X859,Concentrado!$A$2:$A859,"="&amp;$A3,Concentrado!$B$2:$B859, "=Chiapas")</f>
        <v>26.25</v>
      </c>
      <c r="X3" s="9">
        <f>SUMIFS(Concentrado!Y$2:Y859,Concentrado!$A$2:$A859,"="&amp;$A3,Concentrado!$B$2:$B859, "=Chiapas")</f>
        <v>3.8769999999999998</v>
      </c>
      <c r="Y3" s="9">
        <f>SUMIFS(Concentrado!Z$2:Z859,Concentrado!$A$2:$A859,"="&amp;$A3,Concentrado!$B$2:$B859, "=Chiapas")</f>
        <v>15.057</v>
      </c>
      <c r="Z3" s="9">
        <f>SUMIFS(Concentrado!AA$2:AA859,Concentrado!$A$2:$A859,"="&amp;$A3,Concentrado!$B$2:$B859, "=Chiapas")</f>
        <v>27.782</v>
      </c>
      <c r="AA3" s="9">
        <f>SUMIFS(Concentrado!AB$2:AB859,Concentrado!$A$2:$A859,"="&amp;$A3,Concentrado!$B$2:$B859, "=Chiapas")</f>
        <v>23.262</v>
      </c>
      <c r="AB3" s="9">
        <f>SUMIFS(Concentrado!AC$2:AC859,Concentrado!$A$2:$A859,"="&amp;$A3,Concentrado!$B$2:$B859, "=Chiapas")</f>
        <v>25.521000000000001</v>
      </c>
      <c r="AC3" s="9">
        <f>SUMIFS(Concentrado!AD$2:AD859,Concentrado!$A$2:$A859,"="&amp;$A3,Concentrado!$B$2:$B859, "=Chiapas")</f>
        <v>225.83500000000001</v>
      </c>
      <c r="AD3" s="9">
        <f>SUMIFS(Concentrado!AE$2:AE859,Concentrado!$A$2:$A859,"="&amp;$A3,Concentrado!$B$2:$B859, "=Chiapas")</f>
        <v>209.46299999999999</v>
      </c>
      <c r="AE3" s="9">
        <f>SUMIFS(Concentrado!AF$2:AF859,Concentrado!$A$2:$A859,"="&amp;$A3,Concentrado!$B$2:$B859, "=Chiapas")</f>
        <v>217.64400000000001</v>
      </c>
      <c r="AF3" s="9">
        <f>SUMIFS(Concentrado!AG$2:AG859,Concentrado!$A$2:$A859,"="&amp;$A3,Concentrado!$B$2:$B859, "=Chiapas")</f>
        <v>5.0049999999999999</v>
      </c>
      <c r="AG3" s="9">
        <f>SUMIFS(Concentrado!AH$2:AH859,Concentrado!$A$2:$A859,"="&amp;$A3,Concentrado!$B$2:$B859, "=Chiapas")</f>
        <v>5.9130579190313703</v>
      </c>
      <c r="AH3" s="9">
        <f>SUMIFS(Concentrado!AI$2:AI859,Concentrado!$A$2:$A859,"="&amp;$A3,Concentrado!$B$2:$B859, "=Chiapas")</f>
        <v>1.10389897116616</v>
      </c>
      <c r="AI3" s="9">
        <f>SUMIFS(Concentrado!AJ$2:AJ859,Concentrado!$A$2:$A859,"="&amp;$A3,Concentrado!$B$2:$B859, "=Chiapas")</f>
        <v>3.4779519583043199</v>
      </c>
      <c r="AJ3" s="9">
        <f>SUMIFS(Concentrado!AK$2:AK859,Concentrado!$A$2:$A859,"="&amp;$A3,Concentrado!$B$2:$B859, "=Chiapas")</f>
        <v>4.0350000000000001</v>
      </c>
      <c r="AK3" s="9">
        <f>SUMIFS(Concentrado!AL$2:AL859,Concentrado!$A$2:$A859,"="&amp;$A3,Concentrado!$B$2:$B859, "=Chiapas")</f>
        <v>0.71399999999999997</v>
      </c>
      <c r="AL3" s="9">
        <f>SUMIFS(Concentrado!AM$2:AM859,Concentrado!$A$2:$A859,"="&amp;$A3,Concentrado!$B$2:$B859, "=Chiapas")</f>
        <v>2.3730000000000002</v>
      </c>
      <c r="AM3" s="9">
        <f>SUMIFS(Concentrado!AN$2:AN859,Concentrado!$A$2:$A859,"="&amp;$A3,Concentrado!$B$2:$B859, "=Chiapas")</f>
        <v>96.37</v>
      </c>
      <c r="AN3" s="9">
        <f>SUMIFS(Concentrado!AO$2:AO859,Concentrado!$A$2:$A859,"="&amp;$A3,Concentrado!$B$2:$B859, "=Chiapas")</f>
        <v>81.367000000000004</v>
      </c>
      <c r="AO3" s="9">
        <f>SUMIFS(Concentrado!AP$2:AP859,Concentrado!$A$2:$A859,"="&amp;$A3,Concentrado!$B$2:$B859, "=Chiapas")</f>
        <v>88.864999999999995</v>
      </c>
      <c r="AP3" s="9">
        <f>SUMIFS(Concentrado!AQ$2:AQ859,Concentrado!$A$2:$A859,"="&amp;$A3,Concentrado!$B$2:$B859, "=Chiapas")</f>
        <v>10.622999999999999</v>
      </c>
      <c r="AQ3" s="9">
        <f>SUMIFS(Concentrado!AR$2:AR859,Concentrado!$A$2:$A859,"="&amp;$A3,Concentrado!$B$2:$B859, "=Chiapas")</f>
        <v>7.0910000000000002</v>
      </c>
      <c r="AR3" s="9">
        <f>SUMIFS(Concentrado!AS$2:AS859,Concentrado!$A$2:$A859,"="&amp;$A3,Concentrado!$B$2:$B859, "=Chiapas")</f>
        <v>8.8559999999999999</v>
      </c>
      <c r="AS3" s="9">
        <f>SUMIFS(Concentrado!AT$2:AT859,Concentrado!$A$2:$A859,"="&amp;$A3,Concentrado!$B$2:$B859, "=Chiapas")</f>
        <v>5.1070000000000002</v>
      </c>
      <c r="AT3" s="9">
        <f>SUMIFS(Concentrado!AU$2:AU859,Concentrado!$A$2:$A859,"="&amp;$A3,Concentrado!$B$2:$B859, "=Chiapas")</f>
        <v>0.76500000000000001</v>
      </c>
      <c r="AU3" s="9">
        <f>SUMIFS(Concentrado!AV$2:AV859,Concentrado!$A$2:$A859,"="&amp;$A3,Concentrado!$B$2:$B859, "=Chiapas")</f>
        <v>2.9350000000000001</v>
      </c>
      <c r="AV3" s="9">
        <f>SUMIFS(Concentrado!AW$2:AW859,Concentrado!$A$2:$A859,"="&amp;$A3,Concentrado!$B$2:$B859, "=Chiapas")</f>
        <v>441.404</v>
      </c>
      <c r="AW3" s="9">
        <f>SUMIFS(Concentrado!AX$2:AX859,Concentrado!$A$2:$A859,"="&amp;$A3,Concentrado!$B$2:$B859, "=Chiapas")</f>
        <v>334.49799999999999</v>
      </c>
      <c r="AX3" s="9">
        <f>SUMIFS(Concentrado!AY$2:AY859,Concentrado!$A$2:$A859,"="&amp;$A3,Concentrado!$B$2:$B859, "=Chiapas")</f>
        <v>388.02300000000002</v>
      </c>
      <c r="AY3" s="9">
        <f>SUMIFS(Concentrado!AZ$2:AZ859,Concentrado!$A$2:$A859,"="&amp;$A3,Concentrado!$B$2:$B859, "=Chiapas")</f>
        <v>4.4139999999999997</v>
      </c>
      <c r="AZ3" s="9">
        <f>SUMIFS(Concentrado!BA$2:BA859,Concentrado!$A$2:$A859,"="&amp;$A3,Concentrado!$B$2:$B859, "=Chiapas")</f>
        <v>3.3450000000000002</v>
      </c>
      <c r="BA3" s="9">
        <f>SUMIFS(Concentrado!BB$2:BB859,Concentrado!$A$2:$A859,"="&amp;$A3,Concentrado!$B$2:$B859, "=Chiapas")</f>
        <v>3.88</v>
      </c>
      <c r="BB3" s="9">
        <f>SUMIFS(Concentrado!BC$2:BC859,Concentrado!$A$2:$A859,"="&amp;$A3,Concentrado!$B$2:$B859, "=Chiapas")</f>
        <v>72.501999999999995</v>
      </c>
      <c r="BC3" s="9">
        <f>SUMIFS(Concentrado!BD$2:BD859,Concentrado!$A$2:$A859,"="&amp;$A3,Concentrado!$B$2:$B859, "=Chiapas")</f>
        <v>75.582999999999998</v>
      </c>
      <c r="BD3" s="9">
        <f>SUMIFS(Concentrado!BE$2:BE859,Concentrado!$A$2:$A859,"="&amp;$A3,Concentrado!$B$2:$B859, "=Chiapas")</f>
        <v>30.109000000000002</v>
      </c>
      <c r="BE3" s="9">
        <f>SUMIFS(Concentrado!BF$2:BF859,Concentrado!$A$2:$A859,"="&amp;$A3,Concentrado!$B$2:$B859, "=Chiapas")</f>
        <v>36.228999999999999</v>
      </c>
      <c r="BF3" s="9">
        <f>SUMIFS(Concentrado!BG$2:BG859,Concentrado!$A$2:$A859,"="&amp;$A3,Concentrado!$B$2:$B859, "=Chiapas")</f>
        <v>105.867</v>
      </c>
      <c r="BG3" s="9">
        <f>SUMIFS(Concentrado!BH$2:BH859,Concentrado!$A$2:$A859,"="&amp;$A3,Concentrado!$B$2:$B859, "=Chiapas")</f>
        <v>6.8900285493626283</v>
      </c>
    </row>
    <row r="4" spans="1:59" x14ac:dyDescent="0.25">
      <c r="A4" s="4">
        <v>2000</v>
      </c>
      <c r="B4" s="9">
        <f>SUMIFS(Concentrado!C$2:C859,Concentrado!$A$2:$A859,"="&amp;$A4,Concentrado!$B$2:$B859, "=Chiapas")</f>
        <v>7.0209999999999999</v>
      </c>
      <c r="C4" s="9">
        <f>SUMIFS(Concentrado!D$2:D859,Concentrado!$A$2:$A859,"="&amp;$A4,Concentrado!$B$2:$B859, "=Chiapas")</f>
        <v>1.2989999999999999</v>
      </c>
      <c r="D4" s="9">
        <f>SUMIFS(Concentrado!E$2:E859,Concentrado!$A$2:$A859,"="&amp;$A4,Concentrado!$B$2:$B859, "=Chiapas")</f>
        <v>4.1539999999999999</v>
      </c>
      <c r="E4" s="9">
        <f>SUMIFS(Concentrado!F$2:F859,Concentrado!$A$2:$A859,"="&amp;$A4,Concentrado!$B$2:$B859, "=Chiapas")</f>
        <v>26.675000000000001</v>
      </c>
      <c r="F4" s="9">
        <f>SUMIFS(Concentrado!G$2:G859,Concentrado!$A$2:$A859,"="&amp;$A4,Concentrado!$B$2:$B859, "=Chiapas")</f>
        <v>6.7320000000000002</v>
      </c>
      <c r="G4" s="9">
        <f>SUMIFS(Concentrado!H$2:H859,Concentrado!$A$2:$A859,"="&amp;$A4,Concentrado!$B$2:$B859, "=Chiapas")</f>
        <v>1.9059999999999999</v>
      </c>
      <c r="H4" s="9">
        <f>SUMIFS(Concentrado!I$2:I859,Concentrado!$A$2:$A859,"="&amp;$A4,Concentrado!$B$2:$B859, "=Chiapas")</f>
        <v>2.0979999999999999</v>
      </c>
      <c r="I4" s="9">
        <f>SUMIFS(Concentrado!J$2:J859,Concentrado!$A$2:$A859,"="&amp;$A4,Concentrado!$B$2:$B859, "=Chiapas")</f>
        <v>2.0019999999999998</v>
      </c>
      <c r="J4" s="9">
        <f>SUMIFS(Concentrado!K$2:K859,Concentrado!$A$2:$A859,"="&amp;$A4,Concentrado!$B$2:$B859, "=Chiapas")</f>
        <v>4.3630000000000004</v>
      </c>
      <c r="K4" s="9">
        <f>SUMIFS(Concentrado!L$2:L859,Concentrado!$A$2:$A859,"="&amp;$A4,Concentrado!$B$2:$B859, "=Chiapas")</f>
        <v>2.9969999999999999</v>
      </c>
      <c r="L4" s="9">
        <f>SUMIFS(Concentrado!M$2:M859,Concentrado!$A$2:$A859,"="&amp;$A4,Concentrado!$B$2:$B859, "=Chiapas")</f>
        <v>3.6789999999999998</v>
      </c>
      <c r="M4" s="9">
        <f>SUMIFS(Concentrado!N$2:N859,Concentrado!$A$2:$A859,"="&amp;$A4,Concentrado!$B$2:$B859, "=Chiapas")</f>
        <v>33.832999999999998</v>
      </c>
      <c r="N4" s="9">
        <f>SUMIFS(Concentrado!O$2:O859,Concentrado!$A$2:$A859,"="&amp;$A4,Concentrado!$B$2:$B859, "=Chiapas")</f>
        <v>92.277000000000001</v>
      </c>
      <c r="O4" s="9">
        <f>SUMIFS(Concentrado!P$2:P859,Concentrado!$A$2:$A859,"="&amp;$A4,Concentrado!$B$2:$B859, "=Chiapas")</f>
        <v>17.782</v>
      </c>
      <c r="P4" s="9">
        <f>SUMIFS(Concentrado!Q$2:Q859,Concentrado!$A$2:$A859,"="&amp;$A4,Concentrado!$B$2:$B859, "=Chiapas")</f>
        <v>54.978999999999999</v>
      </c>
      <c r="Q4" s="9">
        <f>SUMIFS(Concentrado!R$2:R859,Concentrado!$A$2:$A859,"="&amp;$A4,Concentrado!$B$2:$B859, "=Chiapas")</f>
        <v>21.062999999999999</v>
      </c>
      <c r="R4" s="9">
        <f>SUMIFS(Concentrado!S$2:S859,Concentrado!$A$2:$A859,"="&amp;$A4,Concentrado!$B$2:$B859, "=Chiapas")</f>
        <v>33.015999999999998</v>
      </c>
      <c r="S4" s="9">
        <f>SUMIFS(Concentrado!T$2:T859,Concentrado!$A$2:$A859,"="&amp;$A4,Concentrado!$B$2:$B859, "=Chiapas")</f>
        <v>27.052</v>
      </c>
      <c r="T4" s="9">
        <f>SUMIFS(Concentrado!U$2:U859,Concentrado!$A$2:$A859,"="&amp;$A4,Concentrado!$B$2:$B859, "=Chiapas")</f>
        <v>5.3159999999999998</v>
      </c>
      <c r="U4" s="9">
        <f>SUMIFS(Concentrado!V$2:V859,Concentrado!$A$2:$A859,"="&amp;$A4,Concentrado!$B$2:$B859, "=Chiapas")</f>
        <v>6.0439999999999996</v>
      </c>
      <c r="V4" s="9">
        <f>SUMIFS(Concentrado!W$2:W859,Concentrado!$A$2:$A859,"="&amp;$A4,Concentrado!$B$2:$B859, "=Chiapas")</f>
        <v>5.681</v>
      </c>
      <c r="W4" s="9">
        <f>SUMIFS(Concentrado!X$2:X859,Concentrado!$A$2:$A859,"="&amp;$A4,Concentrado!$B$2:$B859, "=Chiapas")</f>
        <v>18.155000000000001</v>
      </c>
      <c r="X4" s="9">
        <f>SUMIFS(Concentrado!Y$2:Y859,Concentrado!$A$2:$A859,"="&amp;$A4,Concentrado!$B$2:$B859, "=Chiapas")</f>
        <v>2.597</v>
      </c>
      <c r="Y4" s="9">
        <f>SUMIFS(Concentrado!Z$2:Z859,Concentrado!$A$2:$A859,"="&amp;$A4,Concentrado!$B$2:$B859, "=Chiapas")</f>
        <v>10.36</v>
      </c>
      <c r="Z4" s="9">
        <f>SUMIFS(Concentrado!AA$2:AA859,Concentrado!$A$2:$A859,"="&amp;$A4,Concentrado!$B$2:$B859, "=Chiapas")</f>
        <v>26.63</v>
      </c>
      <c r="AA4" s="9">
        <f>SUMIFS(Concentrado!AB$2:AB859,Concentrado!$A$2:$A859,"="&amp;$A4,Concentrado!$B$2:$B859, "=Chiapas")</f>
        <v>19.93</v>
      </c>
      <c r="AB4" s="9">
        <f>SUMIFS(Concentrado!AC$2:AC859,Concentrado!$A$2:$A859,"="&amp;$A4,Concentrado!$B$2:$B859, "=Chiapas")</f>
        <v>23.273</v>
      </c>
      <c r="AC4" s="9">
        <f>SUMIFS(Concentrado!AD$2:AD859,Concentrado!$A$2:$A859,"="&amp;$A4,Concentrado!$B$2:$B859, "=Chiapas")</f>
        <v>224.274</v>
      </c>
      <c r="AD4" s="9">
        <f>SUMIFS(Concentrado!AE$2:AE859,Concentrado!$A$2:$A859,"="&amp;$A4,Concentrado!$B$2:$B859, "=Chiapas")</f>
        <v>210.434</v>
      </c>
      <c r="AE4" s="9">
        <f>SUMIFS(Concentrado!AF$2:AF859,Concentrado!$A$2:$A859,"="&amp;$A4,Concentrado!$B$2:$B859, "=Chiapas")</f>
        <v>217.39</v>
      </c>
      <c r="AF4" s="9">
        <f>SUMIFS(Concentrado!AG$2:AG859,Concentrado!$A$2:$A859,"="&amp;$A4,Concentrado!$B$2:$B859, "=Chiapas")</f>
        <v>5.0149999999999997</v>
      </c>
      <c r="AG4" s="9">
        <f>SUMIFS(Concentrado!AH$2:AH859,Concentrado!$A$2:$A859,"="&amp;$A4,Concentrado!$B$2:$B859, "=Chiapas")</f>
        <v>3.34614784024747</v>
      </c>
      <c r="AH4" s="9">
        <f>SUMIFS(Concentrado!AI$2:AI859,Concentrado!$A$2:$A859,"="&amp;$A4,Concentrado!$B$2:$B859, "=Chiapas")</f>
        <v>0.96284964982361798</v>
      </c>
      <c r="AI4" s="9">
        <f>SUMIFS(Concentrado!AJ$2:AJ859,Concentrado!$A$2:$A859,"="&amp;$A4,Concentrado!$B$2:$B859, "=Chiapas")</f>
        <v>2.1370587355328801</v>
      </c>
      <c r="AJ4" s="9">
        <f>SUMIFS(Concentrado!AK$2:AK859,Concentrado!$A$2:$A859,"="&amp;$A4,Concentrado!$B$2:$B859, "=Chiapas")</f>
        <v>3.36</v>
      </c>
      <c r="AK4" s="9">
        <f>SUMIFS(Concentrado!AL$2:AL859,Concentrado!$A$2:$A859,"="&amp;$A4,Concentrado!$B$2:$B859, "=Chiapas")</f>
        <v>0.54900000000000004</v>
      </c>
      <c r="AL4" s="9">
        <f>SUMIFS(Concentrado!AM$2:AM859,Concentrado!$A$2:$A859,"="&amp;$A4,Concentrado!$B$2:$B859, "=Chiapas")</f>
        <v>1.952</v>
      </c>
      <c r="AM4" s="9">
        <f>SUMIFS(Concentrado!AN$2:AN859,Concentrado!$A$2:$A859,"="&amp;$A4,Concentrado!$B$2:$B859, "=Chiapas")</f>
        <v>94.483999999999995</v>
      </c>
      <c r="AN4" s="9">
        <f>SUMIFS(Concentrado!AO$2:AO859,Concentrado!$A$2:$A859,"="&amp;$A4,Concentrado!$B$2:$B859, "=Chiapas")</f>
        <v>79.369</v>
      </c>
      <c r="AO4" s="9">
        <f>SUMIFS(Concentrado!AP$2:AP859,Concentrado!$A$2:$A859,"="&amp;$A4,Concentrado!$B$2:$B859, "=Chiapas")</f>
        <v>86.960999999999999</v>
      </c>
      <c r="AP4" s="9">
        <f>SUMIFS(Concentrado!AQ$2:AQ859,Concentrado!$A$2:$A859,"="&amp;$A4,Concentrado!$B$2:$B859, "=Chiapas")</f>
        <v>8.7260000000000009</v>
      </c>
      <c r="AQ4" s="9">
        <f>SUMIFS(Concentrado!AR$2:AR859,Concentrado!$A$2:$A859,"="&amp;$A4,Concentrado!$B$2:$B859, "=Chiapas")</f>
        <v>6.3929999999999998</v>
      </c>
      <c r="AR4" s="9">
        <f>SUMIFS(Concentrado!AS$2:AS859,Concentrado!$A$2:$A859,"="&amp;$A4,Concentrado!$B$2:$B859, "=Chiapas")</f>
        <v>7.5570000000000004</v>
      </c>
      <c r="AS4" s="9">
        <f>SUMIFS(Concentrado!AT$2:AT859,Concentrado!$A$2:$A859,"="&amp;$A4,Concentrado!$B$2:$B859, "=Chiapas")</f>
        <v>5.266</v>
      </c>
      <c r="AT4" s="9">
        <f>SUMIFS(Concentrado!AU$2:AU859,Concentrado!$A$2:$A859,"="&amp;$A4,Concentrado!$B$2:$B859, "=Chiapas")</f>
        <v>1.8979999999999999</v>
      </c>
      <c r="AU4" s="9">
        <f>SUMIFS(Concentrado!AV$2:AV859,Concentrado!$A$2:$A859,"="&amp;$A4,Concentrado!$B$2:$B859, "=Chiapas")</f>
        <v>3.5790000000000002</v>
      </c>
      <c r="AV4" s="9">
        <f>SUMIFS(Concentrado!AW$2:AW859,Concentrado!$A$2:$A859,"="&amp;$A4,Concentrado!$B$2:$B859, "=Chiapas")</f>
        <v>435.10700000000003</v>
      </c>
      <c r="AW4" s="9">
        <f>SUMIFS(Concentrado!AX$2:AX859,Concentrado!$A$2:$A859,"="&amp;$A4,Concentrado!$B$2:$B859, "=Chiapas")</f>
        <v>328.26400000000001</v>
      </c>
      <c r="AX4" s="9">
        <f>SUMIFS(Concentrado!AY$2:AY859,Concentrado!$A$2:$A859,"="&amp;$A4,Concentrado!$B$2:$B859, "=Chiapas")</f>
        <v>381.70299999999997</v>
      </c>
      <c r="AY4" s="9">
        <f>SUMIFS(Concentrado!AZ$2:AZ859,Concentrado!$A$2:$A859,"="&amp;$A4,Concentrado!$B$2:$B859, "=Chiapas")</f>
        <v>4.351</v>
      </c>
      <c r="AZ4" s="9">
        <f>SUMIFS(Concentrado!BA$2:BA859,Concentrado!$A$2:$A859,"="&amp;$A4,Concentrado!$B$2:$B859, "=Chiapas")</f>
        <v>3.2829999999999999</v>
      </c>
      <c r="BA4" s="9">
        <f>SUMIFS(Concentrado!BB$2:BB859,Concentrado!$A$2:$A859,"="&amp;$A4,Concentrado!$B$2:$B859, "=Chiapas")</f>
        <v>3.8170000000000002</v>
      </c>
      <c r="BB4" s="9">
        <f>SUMIFS(Concentrado!BC$2:BC859,Concentrado!$A$2:$A859,"="&amp;$A4,Concentrado!$B$2:$B859, "=Chiapas")</f>
        <v>89.337000000000003</v>
      </c>
      <c r="BC4" s="9">
        <f>SUMIFS(Concentrado!BD$2:BD859,Concentrado!$A$2:$A859,"="&amp;$A4,Concentrado!$B$2:$B859, "=Chiapas")</f>
        <v>79.650000000000006</v>
      </c>
      <c r="BD4" s="9">
        <f>SUMIFS(Concentrado!BE$2:BE859,Concentrado!$A$2:$A859,"="&amp;$A4,Concentrado!$B$2:$B859, "=Chiapas")</f>
        <v>27.591000000000001</v>
      </c>
      <c r="BE4" s="9">
        <f>SUMIFS(Concentrado!BF$2:BF859,Concentrado!$A$2:$A859,"="&amp;$A4,Concentrado!$B$2:$B859, "=Chiapas")</f>
        <v>32.991999999999997</v>
      </c>
      <c r="BF4" s="9">
        <f>SUMIFS(Concentrado!BG$2:BG859,Concentrado!$A$2:$A859,"="&amp;$A4,Concentrado!$B$2:$B859, "=Chiapas")</f>
        <v>75.676000000000002</v>
      </c>
      <c r="BG4" s="9">
        <f>SUMIFS(Concentrado!BH$2:BH859,Concentrado!$A$2:$A859,"="&amp;$A4,Concentrado!$B$2:$B859, "=Chiapas")</f>
        <v>7.0489600870703875</v>
      </c>
    </row>
    <row r="5" spans="1:59" x14ac:dyDescent="0.25">
      <c r="A5" s="4">
        <v>2001</v>
      </c>
      <c r="B5" s="9">
        <f>SUMIFS(Concentrado!C$2:C859,Concentrado!$A$2:$A859,"="&amp;$A5,Concentrado!$B$2:$B859, "=Chiapas")</f>
        <v>4.3259999999999996</v>
      </c>
      <c r="C5" s="9">
        <f>SUMIFS(Concentrado!D$2:D859,Concentrado!$A$2:$A859,"="&amp;$A5,Concentrado!$B$2:$B859, "=Chiapas")</f>
        <v>1.123</v>
      </c>
      <c r="D5" s="9">
        <f>SUMIFS(Concentrado!E$2:E859,Concentrado!$A$2:$A859,"="&amp;$A5,Concentrado!$B$2:$B859, "=Chiapas")</f>
        <v>2.7189999999999999</v>
      </c>
      <c r="E5" s="9">
        <f>SUMIFS(Concentrado!F$2:F859,Concentrado!$A$2:$A859,"="&amp;$A5,Concentrado!$B$2:$B859, "=Chiapas")</f>
        <v>29.440999999999999</v>
      </c>
      <c r="F5" s="9">
        <f>SUMIFS(Concentrado!G$2:G859,Concentrado!$A$2:$A859,"="&amp;$A5,Concentrado!$B$2:$B859, "=Chiapas")</f>
        <v>6.6239999999999997</v>
      </c>
      <c r="G5" s="9">
        <f>SUMIFS(Concentrado!H$2:H859,Concentrado!$A$2:$A859,"="&amp;$A5,Concentrado!$B$2:$B859, "=Chiapas")</f>
        <v>1.819</v>
      </c>
      <c r="H5" s="9">
        <f>SUMIFS(Concentrado!I$2:I859,Concentrado!$A$2:$A859,"="&amp;$A5,Concentrado!$B$2:$B859, "=Chiapas")</f>
        <v>1.758</v>
      </c>
      <c r="I5" s="9">
        <f>SUMIFS(Concentrado!J$2:J859,Concentrado!$A$2:$A859,"="&amp;$A5,Concentrado!$B$2:$B859, "=Chiapas")</f>
        <v>1.788</v>
      </c>
      <c r="J5" s="9">
        <f>SUMIFS(Concentrado!K$2:K859,Concentrado!$A$2:$A859,"="&amp;$A5,Concentrado!$B$2:$B859, "=Chiapas")</f>
        <v>4.5720000000000001</v>
      </c>
      <c r="K5" s="9">
        <f>SUMIFS(Concentrado!L$2:L859,Concentrado!$A$2:$A859,"="&amp;$A5,Concentrado!$B$2:$B859, "=Chiapas")</f>
        <v>2.93</v>
      </c>
      <c r="L5" s="9">
        <f>SUMIFS(Concentrado!M$2:M859,Concentrado!$A$2:$A859,"="&amp;$A5,Concentrado!$B$2:$B859, "=Chiapas")</f>
        <v>3.7480000000000002</v>
      </c>
      <c r="M5" s="9">
        <f>SUMIFS(Concentrado!N$2:N859,Concentrado!$A$2:$A859,"="&amp;$A5,Concentrado!$B$2:$B859, "=Chiapas")</f>
        <v>40.817</v>
      </c>
      <c r="N5" s="9">
        <f>SUMIFS(Concentrado!O$2:O859,Concentrado!$A$2:$A859,"="&amp;$A5,Concentrado!$B$2:$B859, "=Chiapas")</f>
        <v>84.021000000000001</v>
      </c>
      <c r="O5" s="9">
        <f>SUMIFS(Concentrado!P$2:P859,Concentrado!$A$2:$A859,"="&amp;$A5,Concentrado!$B$2:$B859, "=Chiapas")</f>
        <v>16.552</v>
      </c>
      <c r="P5" s="9">
        <f>SUMIFS(Concentrado!Q$2:Q859,Concentrado!$A$2:$A859,"="&amp;$A5,Concentrado!$B$2:$B859, "=Chiapas")</f>
        <v>50.317999999999998</v>
      </c>
      <c r="Q5" s="9">
        <f>SUMIFS(Concentrado!R$2:R859,Concentrado!$A$2:$A859,"="&amp;$A5,Concentrado!$B$2:$B859, "=Chiapas")</f>
        <v>20.698</v>
      </c>
      <c r="R5" s="9">
        <f>SUMIFS(Concentrado!S$2:S859,Concentrado!$A$2:$A859,"="&amp;$A5,Concentrado!$B$2:$B859, "=Chiapas")</f>
        <v>33.837000000000003</v>
      </c>
      <c r="S5" s="9">
        <f>SUMIFS(Concentrado!T$2:T859,Concentrado!$A$2:$A859,"="&amp;$A5,Concentrado!$B$2:$B859, "=Chiapas")</f>
        <v>27.388000000000002</v>
      </c>
      <c r="T5" s="9">
        <f>SUMIFS(Concentrado!U$2:U859,Concentrado!$A$2:$A859,"="&amp;$A5,Concentrado!$B$2:$B859, "=Chiapas")</f>
        <v>4.9160000000000004</v>
      </c>
      <c r="U5" s="9">
        <f>SUMIFS(Concentrado!V$2:V859,Concentrado!$A$2:$A859,"="&amp;$A5,Concentrado!$B$2:$B859, "=Chiapas")</f>
        <v>5.9569999999999999</v>
      </c>
      <c r="V5" s="9">
        <f>SUMIFS(Concentrado!W$2:W859,Concentrado!$A$2:$A859,"="&amp;$A5,Concentrado!$B$2:$B859, "=Chiapas")</f>
        <v>5.4379999999999997</v>
      </c>
      <c r="W5" s="9">
        <f>SUMIFS(Concentrado!X$2:X859,Concentrado!$A$2:$A859,"="&amp;$A5,Concentrado!$B$2:$B859, "=Chiapas")</f>
        <v>8.0139999999999993</v>
      </c>
      <c r="X5" s="9">
        <f>SUMIFS(Concentrado!Y$2:Y859,Concentrado!$A$2:$A859,"="&amp;$A5,Concentrado!$B$2:$B859, "=Chiapas")</f>
        <v>0.92800000000000005</v>
      </c>
      <c r="Y5" s="9">
        <f>SUMIFS(Concentrado!Z$2:Z859,Concentrado!$A$2:$A859,"="&amp;$A5,Concentrado!$B$2:$B859, "=Chiapas")</f>
        <v>4.4589999999999996</v>
      </c>
      <c r="Z5" s="9">
        <f>SUMIFS(Concentrado!AA$2:AA859,Concentrado!$A$2:$A859,"="&amp;$A5,Concentrado!$B$2:$B859, "=Chiapas")</f>
        <v>27.974</v>
      </c>
      <c r="AA5" s="9">
        <f>SUMIFS(Concentrado!AB$2:AB859,Concentrado!$A$2:$A859,"="&amp;$A5,Concentrado!$B$2:$B859, "=Chiapas")</f>
        <v>23.045999999999999</v>
      </c>
      <c r="AB5" s="9">
        <f>SUMIFS(Concentrado!AC$2:AC859,Concentrado!$A$2:$A859,"="&amp;$A5,Concentrado!$B$2:$B859, "=Chiapas")</f>
        <v>25.526</v>
      </c>
      <c r="AC5" s="9">
        <f>SUMIFS(Concentrado!AD$2:AD859,Concentrado!$A$2:$A859,"="&amp;$A5,Concentrado!$B$2:$B859, "=Chiapas")</f>
        <v>227.726</v>
      </c>
      <c r="AD5" s="9">
        <f>SUMIFS(Concentrado!AE$2:AE859,Concentrado!$A$2:$A859,"="&amp;$A5,Concentrado!$B$2:$B859, "=Chiapas")</f>
        <v>212.642</v>
      </c>
      <c r="AE5" s="9">
        <f>SUMIFS(Concentrado!AF$2:AF859,Concentrado!$A$2:$A859,"="&amp;$A5,Concentrado!$B$2:$B859, "=Chiapas")</f>
        <v>220.477</v>
      </c>
      <c r="AF5" s="9">
        <f>SUMIFS(Concentrado!AG$2:AG859,Concentrado!$A$2:$A859,"="&amp;$A5,Concentrado!$B$2:$B859, "=Chiapas")</f>
        <v>6.1950000000000003</v>
      </c>
      <c r="AG5" s="9">
        <f>SUMIFS(Concentrado!AH$2:AH859,Concentrado!$A$2:$A859,"="&amp;$A5,Concentrado!$B$2:$B859, "=Chiapas")</f>
        <v>1.82607488854856</v>
      </c>
      <c r="AH5" s="9">
        <f>SUMIFS(Concentrado!AI$2:AI859,Concentrado!$A$2:$A859,"="&amp;$A5,Concentrado!$B$2:$B859, "=Chiapas")</f>
        <v>1.06094166824826</v>
      </c>
      <c r="AI5" s="9">
        <f>SUMIFS(Concentrado!AJ$2:AJ859,Concentrado!$A$2:$A859,"="&amp;$A5,Concentrado!$B$2:$B859, "=Chiapas")</f>
        <v>1.43735210994306</v>
      </c>
      <c r="AJ5" s="9">
        <f>SUMIFS(Concentrado!AK$2:AK859,Concentrado!$A$2:$A859,"="&amp;$A5,Concentrado!$B$2:$B859, "=Chiapas")</f>
        <v>1.573</v>
      </c>
      <c r="AK5" s="9">
        <f>SUMIFS(Concentrado!AL$2:AL859,Concentrado!$A$2:$A859,"="&amp;$A5,Concentrado!$B$2:$B859, "=Chiapas")</f>
        <v>0.53700000000000003</v>
      </c>
      <c r="AL5" s="9">
        <f>SUMIFS(Concentrado!AM$2:AM859,Concentrado!$A$2:$A859,"="&amp;$A5,Concentrado!$B$2:$B859, "=Chiapas")</f>
        <v>1.0529999999999999</v>
      </c>
      <c r="AM5" s="9">
        <f>SUMIFS(Concentrado!AN$2:AN859,Concentrado!$A$2:$A859,"="&amp;$A5,Concentrado!$B$2:$B859, "=Chiapas")</f>
        <v>94.738</v>
      </c>
      <c r="AN5" s="9">
        <f>SUMIFS(Concentrado!AO$2:AO859,Concentrado!$A$2:$A859,"="&amp;$A5,Concentrado!$B$2:$B859, "=Chiapas")</f>
        <v>82.956999999999994</v>
      </c>
      <c r="AO5" s="9">
        <f>SUMIFS(Concentrado!AP$2:AP859,Concentrado!$A$2:$A859,"="&amp;$A5,Concentrado!$B$2:$B859, "=Chiapas")</f>
        <v>89.048000000000002</v>
      </c>
      <c r="AP5" s="9">
        <f>SUMIFS(Concentrado!AQ$2:AQ859,Concentrado!$A$2:$A859,"="&amp;$A5,Concentrado!$B$2:$B859, "=Chiapas")</f>
        <v>9.5869999999999997</v>
      </c>
      <c r="AQ5" s="9">
        <f>SUMIFS(Concentrado!AR$2:AR859,Concentrado!$A$2:$A859,"="&amp;$A5,Concentrado!$B$2:$B859, "=Chiapas")</f>
        <v>6.4450000000000003</v>
      </c>
      <c r="AR5" s="9">
        <f>SUMIFS(Concentrado!AS$2:AS859,Concentrado!$A$2:$A859,"="&amp;$A5,Concentrado!$B$2:$B859, "=Chiapas")</f>
        <v>8.0350000000000001</v>
      </c>
      <c r="AS5" s="9">
        <f>SUMIFS(Concentrado!AT$2:AT859,Concentrado!$A$2:$A859,"="&amp;$A5,Concentrado!$B$2:$B859, "=Chiapas")</f>
        <v>6.0469999999999997</v>
      </c>
      <c r="AT5" s="9">
        <f>SUMIFS(Concentrado!AU$2:AU859,Concentrado!$A$2:$A859,"="&amp;$A5,Concentrado!$B$2:$B859, "=Chiapas")</f>
        <v>2.0019999999999998</v>
      </c>
      <c r="AU5" s="9">
        <f>SUMIFS(Concentrado!AV$2:AV859,Concentrado!$A$2:$A859,"="&amp;$A5,Concentrado!$B$2:$B859, "=Chiapas")</f>
        <v>4.0179999999999998</v>
      </c>
      <c r="AV5" s="9">
        <f>SUMIFS(Concentrado!AW$2:AW859,Concentrado!$A$2:$A859,"="&amp;$A5,Concentrado!$B$2:$B859, "=Chiapas")</f>
        <v>434.70499999999998</v>
      </c>
      <c r="AW5" s="9">
        <f>SUMIFS(Concentrado!AX$2:AX859,Concentrado!$A$2:$A859,"="&amp;$A5,Concentrado!$B$2:$B859, "=Chiapas")</f>
        <v>338.95800000000003</v>
      </c>
      <c r="AX5" s="9">
        <f>SUMIFS(Concentrado!AY$2:AY859,Concentrado!$A$2:$A859,"="&amp;$A5,Concentrado!$B$2:$B859, "=Chiapas")</f>
        <v>387.42700000000002</v>
      </c>
      <c r="AY5" s="9">
        <f>SUMIFS(Concentrado!AZ$2:AZ859,Concentrado!$A$2:$A859,"="&amp;$A5,Concentrado!$B$2:$B859, "=Chiapas")</f>
        <v>4.3470000000000004</v>
      </c>
      <c r="AZ5" s="9">
        <f>SUMIFS(Concentrado!BA$2:BA859,Concentrado!$A$2:$A859,"="&amp;$A5,Concentrado!$B$2:$B859, "=Chiapas")</f>
        <v>3.39</v>
      </c>
      <c r="BA5" s="9">
        <f>SUMIFS(Concentrado!BB$2:BB859,Concentrado!$A$2:$A859,"="&amp;$A5,Concentrado!$B$2:$B859, "=Chiapas")</f>
        <v>3.8740000000000001</v>
      </c>
      <c r="BB5" s="9">
        <f>SUMIFS(Concentrado!BC$2:BC859,Concentrado!$A$2:$A859,"="&amp;$A5,Concentrado!$B$2:$B859, "=Chiapas")</f>
        <v>56.939</v>
      </c>
      <c r="BC5" s="9">
        <f>SUMIFS(Concentrado!BD$2:BD859,Concentrado!$A$2:$A859,"="&amp;$A5,Concentrado!$B$2:$B859, "=Chiapas")</f>
        <v>79.572999999999993</v>
      </c>
      <c r="BD5" s="9">
        <f>SUMIFS(Concentrado!BE$2:BE859,Concentrado!$A$2:$A859,"="&amp;$A5,Concentrado!$B$2:$B859, "=Chiapas")</f>
        <v>25.32</v>
      </c>
      <c r="BE5" s="9">
        <f>SUMIFS(Concentrado!BF$2:BF859,Concentrado!$A$2:$A859,"="&amp;$A5,Concentrado!$B$2:$B859, "=Chiapas")</f>
        <v>29.971</v>
      </c>
      <c r="BF5" s="9">
        <f>SUMIFS(Concentrado!BG$2:BG859,Concentrado!$A$2:$A859,"="&amp;$A5,Concentrado!$B$2:$B859, "=Chiapas")</f>
        <v>95.572999999999993</v>
      </c>
      <c r="BG5" s="9">
        <f>SUMIFS(Concentrado!BH$2:BH859,Concentrado!$A$2:$A859,"="&amp;$A5,Concentrado!$B$2:$B859, "=Chiapas")</f>
        <v>7.6794097920858482</v>
      </c>
    </row>
    <row r="6" spans="1:59" x14ac:dyDescent="0.25">
      <c r="A6" s="4">
        <v>2002</v>
      </c>
      <c r="B6" s="9">
        <f>SUMIFS(Concentrado!C$2:C859,Concentrado!$A$2:$A859,"="&amp;$A6,Concentrado!$B$2:$B859, "=Chiapas")</f>
        <v>4.431</v>
      </c>
      <c r="C6" s="9">
        <f>SUMIFS(Concentrado!D$2:D859,Concentrado!$A$2:$A859,"="&amp;$A6,Concentrado!$B$2:$B859, "=Chiapas")</f>
        <v>1.145</v>
      </c>
      <c r="D6" s="9">
        <f>SUMIFS(Concentrado!E$2:E859,Concentrado!$A$2:$A859,"="&amp;$A6,Concentrado!$B$2:$B859, "=Chiapas")</f>
        <v>2.7810000000000001</v>
      </c>
      <c r="E6" s="9">
        <f>SUMIFS(Concentrado!F$2:F859,Concentrado!$A$2:$A859,"="&amp;$A6,Concentrado!$B$2:$B859, "=Chiapas")</f>
        <v>23.472000000000001</v>
      </c>
      <c r="F6" s="9">
        <f>SUMIFS(Concentrado!G$2:G859,Concentrado!$A$2:$A859,"="&amp;$A6,Concentrado!$B$2:$B859, "=Chiapas")</f>
        <v>7.1130000000000004</v>
      </c>
      <c r="G6" s="9">
        <f>SUMIFS(Concentrado!H$2:H859,Concentrado!$A$2:$A859,"="&amp;$A6,Concentrado!$B$2:$B859, "=Chiapas")</f>
        <v>1.589</v>
      </c>
      <c r="H6" s="9">
        <f>SUMIFS(Concentrado!I$2:I859,Concentrado!$A$2:$A859,"="&amp;$A6,Concentrado!$B$2:$B859, "=Chiapas")</f>
        <v>1.5269999999999999</v>
      </c>
      <c r="I6" s="9">
        <f>SUMIFS(Concentrado!J$2:J859,Concentrado!$A$2:$A859,"="&amp;$A6,Concentrado!$B$2:$B859, "=Chiapas")</f>
        <v>1.5580000000000001</v>
      </c>
      <c r="J6" s="9">
        <f>SUMIFS(Concentrado!K$2:K859,Concentrado!$A$2:$A859,"="&amp;$A6,Concentrado!$B$2:$B859, "=Chiapas")</f>
        <v>4.1420000000000003</v>
      </c>
      <c r="K6" s="9">
        <f>SUMIFS(Concentrado!L$2:L859,Concentrado!$A$2:$A859,"="&amp;$A6,Concentrado!$B$2:$B859, "=Chiapas")</f>
        <v>2.1949999999999998</v>
      </c>
      <c r="L6" s="9">
        <f>SUMIFS(Concentrado!M$2:M859,Concentrado!$A$2:$A859,"="&amp;$A6,Concentrado!$B$2:$B859, "=Chiapas")</f>
        <v>3.1640000000000001</v>
      </c>
      <c r="M6" s="9">
        <f>SUMIFS(Concentrado!N$2:N859,Concentrado!$A$2:$A859,"="&amp;$A6,Concentrado!$B$2:$B859, "=Chiapas")</f>
        <v>38.347999999999999</v>
      </c>
      <c r="N6" s="9">
        <f>SUMIFS(Concentrado!O$2:O859,Concentrado!$A$2:$A859,"="&amp;$A6,Concentrado!$B$2:$B859, "=Chiapas")</f>
        <v>84.869</v>
      </c>
      <c r="O6" s="9">
        <f>SUMIFS(Concentrado!P$2:P859,Concentrado!$A$2:$A859,"="&amp;$A6,Concentrado!$B$2:$B859, "=Chiapas")</f>
        <v>18.323</v>
      </c>
      <c r="P6" s="9">
        <f>SUMIFS(Concentrado!Q$2:Q859,Concentrado!$A$2:$A859,"="&amp;$A6,Concentrado!$B$2:$B859, "=Chiapas")</f>
        <v>51.487000000000002</v>
      </c>
      <c r="Q6" s="9">
        <f>SUMIFS(Concentrado!R$2:R859,Concentrado!$A$2:$A859,"="&amp;$A6,Concentrado!$B$2:$B859, "=Chiapas")</f>
        <v>28.803000000000001</v>
      </c>
      <c r="R6" s="9">
        <f>SUMIFS(Concentrado!S$2:S859,Concentrado!$A$2:$A859,"="&amp;$A6,Concentrado!$B$2:$B859, "=Chiapas")</f>
        <v>37.360999999999997</v>
      </c>
      <c r="S6" s="9">
        <f>SUMIFS(Concentrado!T$2:T859,Concentrado!$A$2:$A859,"="&amp;$A6,Concentrado!$B$2:$B859, "=Chiapas")</f>
        <v>33.101999999999997</v>
      </c>
      <c r="T6" s="9">
        <f>SUMIFS(Concentrado!U$2:U859,Concentrado!$A$2:$A859,"="&amp;$A6,Concentrado!$B$2:$B859, "=Chiapas")</f>
        <v>4.6239999999999997</v>
      </c>
      <c r="U6" s="9">
        <f>SUMIFS(Concentrado!V$2:V859,Concentrado!$A$2:$A859,"="&amp;$A6,Concentrado!$B$2:$B859, "=Chiapas")</f>
        <v>5.2960000000000003</v>
      </c>
      <c r="V6" s="9">
        <f>SUMIFS(Concentrado!W$2:W859,Concentrado!$A$2:$A859,"="&amp;$A6,Concentrado!$B$2:$B859, "=Chiapas")</f>
        <v>4.9619999999999997</v>
      </c>
      <c r="W6" s="9">
        <f>SUMIFS(Concentrado!X$2:X859,Concentrado!$A$2:$A859,"="&amp;$A6,Concentrado!$B$2:$B859, "=Chiapas")</f>
        <v>19.026</v>
      </c>
      <c r="X6" s="9">
        <f>SUMIFS(Concentrado!Y$2:Y859,Concentrado!$A$2:$A859,"="&amp;$A6,Concentrado!$B$2:$B859, "=Chiapas")</f>
        <v>3.77</v>
      </c>
      <c r="Y6" s="9">
        <f>SUMIFS(Concentrado!Z$2:Z859,Concentrado!$A$2:$A859,"="&amp;$A6,Concentrado!$B$2:$B859, "=Chiapas")</f>
        <v>11.362</v>
      </c>
      <c r="Z6" s="9">
        <f>SUMIFS(Concentrado!AA$2:AA859,Concentrado!$A$2:$A859,"="&amp;$A6,Concentrado!$B$2:$B859, "=Chiapas")</f>
        <v>30.297000000000001</v>
      </c>
      <c r="AA6" s="9">
        <f>SUMIFS(Concentrado!AB$2:AB859,Concentrado!$A$2:$A859,"="&amp;$A6,Concentrado!$B$2:$B859, "=Chiapas")</f>
        <v>23.524000000000001</v>
      </c>
      <c r="AB6" s="9">
        <f>SUMIFS(Concentrado!AC$2:AC859,Concentrado!$A$2:$A859,"="&amp;$A6,Concentrado!$B$2:$B859, "=Chiapas")</f>
        <v>26.917999999999999</v>
      </c>
      <c r="AC6" s="9">
        <f>SUMIFS(Concentrado!AD$2:AD859,Concentrado!$A$2:$A859,"="&amp;$A6,Concentrado!$B$2:$B859, "=Chiapas")</f>
        <v>244.92500000000001</v>
      </c>
      <c r="AD6" s="9">
        <f>SUMIFS(Concentrado!AE$2:AE859,Concentrado!$A$2:$A859,"="&amp;$A6,Concentrado!$B$2:$B859, "=Chiapas")</f>
        <v>216.43600000000001</v>
      </c>
      <c r="AE6" s="9">
        <f>SUMIFS(Concentrado!AF$2:AF859,Concentrado!$A$2:$A859,"="&amp;$A6,Concentrado!$B$2:$B859, "=Chiapas")</f>
        <v>230.75800000000001</v>
      </c>
      <c r="AF6" s="9">
        <f>SUMIFS(Concentrado!AG$2:AG859,Concentrado!$A$2:$A859,"="&amp;$A6,Concentrado!$B$2:$B859, "=Chiapas")</f>
        <v>5.8280000000000003</v>
      </c>
      <c r="AG6" s="9">
        <f>SUMIFS(Concentrado!AH$2:AH859,Concentrado!$A$2:$A859,"="&amp;$A6,Concentrado!$B$2:$B859, "=Chiapas")</f>
        <v>2.7449052172294102</v>
      </c>
      <c r="AH6" s="9">
        <f>SUMIFS(Concentrado!AI$2:AI859,Concentrado!$A$2:$A859,"="&amp;$A6,Concentrado!$B$2:$B859, "=Chiapas")</f>
        <v>0.57678908438193599</v>
      </c>
      <c r="AI6" s="9">
        <f>SUMIFS(Concentrado!AJ$2:AJ859,Concentrado!$A$2:$A859,"="&amp;$A6,Concentrado!$B$2:$B859, "=Chiapas")</f>
        <v>1.64243681310946</v>
      </c>
      <c r="AJ6" s="9">
        <f>SUMIFS(Concentrado!AK$2:AK859,Concentrado!$A$2:$A859,"="&amp;$A6,Concentrado!$B$2:$B859, "=Chiapas")</f>
        <v>2.601</v>
      </c>
      <c r="AK6" s="9">
        <f>SUMIFS(Concentrado!AL$2:AL859,Concentrado!$A$2:$A859,"="&amp;$A6,Concentrado!$B$2:$B859, "=Chiapas")</f>
        <v>0.52500000000000002</v>
      </c>
      <c r="AL6" s="9">
        <f>SUMIFS(Concentrado!AM$2:AM859,Concentrado!$A$2:$A859,"="&amp;$A6,Concentrado!$B$2:$B859, "=Chiapas")</f>
        <v>1.5580000000000001</v>
      </c>
      <c r="AM6" s="9">
        <f>SUMIFS(Concentrado!AN$2:AN859,Concentrado!$A$2:$A859,"="&amp;$A6,Concentrado!$B$2:$B859, "=Chiapas")</f>
        <v>88.77</v>
      </c>
      <c r="AN6" s="9">
        <f>SUMIFS(Concentrado!AO$2:AO859,Concentrado!$A$2:$A859,"="&amp;$A6,Concentrado!$B$2:$B859, "=Chiapas")</f>
        <v>74.293000000000006</v>
      </c>
      <c r="AO6" s="9">
        <f>SUMIFS(Concentrado!AP$2:AP859,Concentrado!$A$2:$A859,"="&amp;$A6,Concentrado!$B$2:$B859, "=Chiapas")</f>
        <v>81.712999999999994</v>
      </c>
      <c r="AP6" s="9">
        <f>SUMIFS(Concentrado!AQ$2:AQ859,Concentrado!$A$2:$A859,"="&amp;$A6,Concentrado!$B$2:$B859, "=Chiapas")</f>
        <v>7.4660000000000002</v>
      </c>
      <c r="AQ6" s="9">
        <f>SUMIFS(Concentrado!AR$2:AR859,Concentrado!$A$2:$A859,"="&amp;$A6,Concentrado!$B$2:$B859, "=Chiapas")</f>
        <v>4.1040000000000001</v>
      </c>
      <c r="AR6" s="9">
        <f>SUMIFS(Concentrado!AS$2:AS859,Concentrado!$A$2:$A859,"="&amp;$A6,Concentrado!$B$2:$B859, "=Chiapas")</f>
        <v>5.7770000000000001</v>
      </c>
      <c r="AS6" s="9">
        <f>SUMIFS(Concentrado!AT$2:AT859,Concentrado!$A$2:$A859,"="&amp;$A6,Concentrado!$B$2:$B859, "=Chiapas")</f>
        <v>5.6840000000000002</v>
      </c>
      <c r="AT6" s="9">
        <f>SUMIFS(Concentrado!AU$2:AU859,Concentrado!$A$2:$A859,"="&amp;$A6,Concentrado!$B$2:$B859, "=Chiapas")</f>
        <v>1.67</v>
      </c>
      <c r="AU6" s="9">
        <f>SUMIFS(Concentrado!AV$2:AV859,Concentrado!$A$2:$A859,"="&amp;$A6,Concentrado!$B$2:$B859, "=Chiapas")</f>
        <v>3.6669999999999998</v>
      </c>
      <c r="AV6" s="9">
        <f>SUMIFS(Concentrado!AW$2:AW859,Concentrado!$A$2:$A859,"="&amp;$A6,Concentrado!$B$2:$B859, "=Chiapas")</f>
        <v>449.53500000000003</v>
      </c>
      <c r="AW6" s="9">
        <f>SUMIFS(Concentrado!AX$2:AX859,Concentrado!$A$2:$A859,"="&amp;$A6,Concentrado!$B$2:$B859, "=Chiapas")</f>
        <v>337.39499999999998</v>
      </c>
      <c r="AX6" s="9">
        <f>SUMIFS(Concentrado!AY$2:AY859,Concentrado!$A$2:$A859,"="&amp;$A6,Concentrado!$B$2:$B859, "=Chiapas")</f>
        <v>393.68</v>
      </c>
      <c r="AY6" s="9">
        <f>SUMIFS(Concentrado!AZ$2:AZ859,Concentrado!$A$2:$A859,"="&amp;$A6,Concentrado!$B$2:$B859, "=Chiapas")</f>
        <v>4.4950000000000001</v>
      </c>
      <c r="AZ6" s="9">
        <f>SUMIFS(Concentrado!BA$2:BA859,Concentrado!$A$2:$A859,"="&amp;$A6,Concentrado!$B$2:$B859, "=Chiapas")</f>
        <v>3.3740000000000001</v>
      </c>
      <c r="BA6" s="9">
        <f>SUMIFS(Concentrado!BB$2:BB859,Concentrado!$A$2:$A859,"="&amp;$A6,Concentrado!$B$2:$B859, "=Chiapas")</f>
        <v>3.9369999999999998</v>
      </c>
      <c r="BB6" s="9">
        <f>SUMIFS(Concentrado!BC$2:BC859,Concentrado!$A$2:$A859,"="&amp;$A6,Concentrado!$B$2:$B859, "=Chiapas")</f>
        <v>62.709000000000003</v>
      </c>
      <c r="BC6" s="9">
        <f>SUMIFS(Concentrado!BD$2:BD859,Concentrado!$A$2:$A859,"="&amp;$A6,Concentrado!$B$2:$B859, "=Chiapas")</f>
        <v>61.142000000000003</v>
      </c>
      <c r="BD6" s="9">
        <f>SUMIFS(Concentrado!BE$2:BE859,Concentrado!$A$2:$A859,"="&amp;$A6,Concentrado!$B$2:$B859, "=Chiapas")</f>
        <v>23.472000000000001</v>
      </c>
      <c r="BE6" s="9">
        <f>SUMIFS(Concentrado!BF$2:BF859,Concentrado!$A$2:$A859,"="&amp;$A6,Concentrado!$B$2:$B859, "=Chiapas")</f>
        <v>27.596</v>
      </c>
      <c r="BF6" s="9">
        <f>SUMIFS(Concentrado!BG$2:BG859,Concentrado!$A$2:$A859,"="&amp;$A6,Concentrado!$B$2:$B859, "=Chiapas")</f>
        <v>78.039000000000001</v>
      </c>
      <c r="BG6" s="9">
        <f>SUMIFS(Concentrado!BH$2:BH859,Concentrado!$A$2:$A859,"="&amp;$A6,Concentrado!$B$2:$B859, "=Chiapas")</f>
        <v>7.1978281985504715</v>
      </c>
    </row>
    <row r="7" spans="1:59" x14ac:dyDescent="0.25">
      <c r="A7" s="4">
        <v>2003</v>
      </c>
      <c r="B7" s="9">
        <f>SUMIFS(Concentrado!C$2:C859,Concentrado!$A$2:$A859,"="&amp;$A7,Concentrado!$B$2:$B859, "=Chiapas")</f>
        <v>5.2409999999999997</v>
      </c>
      <c r="C7" s="9">
        <f>SUMIFS(Concentrado!D$2:D859,Concentrado!$A$2:$A859,"="&amp;$A7,Concentrado!$B$2:$B859, "=Chiapas")</f>
        <v>1.026</v>
      </c>
      <c r="D7" s="9">
        <f>SUMIFS(Concentrado!E$2:E859,Concentrado!$A$2:$A859,"="&amp;$A7,Concentrado!$B$2:$B859, "=Chiapas")</f>
        <v>3.1440000000000001</v>
      </c>
      <c r="E7" s="9">
        <f>SUMIFS(Concentrado!F$2:F859,Concentrado!$A$2:$A859,"="&amp;$A7,Concentrado!$B$2:$B859, "=Chiapas")</f>
        <v>25.222000000000001</v>
      </c>
      <c r="F7" s="9">
        <f>SUMIFS(Concentrado!G$2:G859,Concentrado!$A$2:$A859,"="&amp;$A7,Concentrado!$B$2:$B859, "=Chiapas")</f>
        <v>9.0570000000000004</v>
      </c>
      <c r="G7" s="9">
        <f>SUMIFS(Concentrado!H$2:H859,Concentrado!$A$2:$A859,"="&amp;$A7,Concentrado!$B$2:$B859, "=Chiapas")</f>
        <v>1.9359999999999999</v>
      </c>
      <c r="H7" s="9">
        <f>SUMIFS(Concentrado!I$2:I859,Concentrado!$A$2:$A859,"="&amp;$A7,Concentrado!$B$2:$B859, "=Chiapas")</f>
        <v>1.726</v>
      </c>
      <c r="I7" s="9">
        <f>SUMIFS(Concentrado!J$2:J859,Concentrado!$A$2:$A859,"="&amp;$A7,Concentrado!$B$2:$B859, "=Chiapas")</f>
        <v>1.83</v>
      </c>
      <c r="J7" s="9">
        <f>SUMIFS(Concentrado!K$2:K859,Concentrado!$A$2:$A859,"="&amp;$A7,Concentrado!$B$2:$B859, "=Chiapas")</f>
        <v>3.778</v>
      </c>
      <c r="K7" s="9">
        <f>SUMIFS(Concentrado!L$2:L859,Concentrado!$A$2:$A859,"="&amp;$A7,Concentrado!$B$2:$B859, "=Chiapas")</f>
        <v>1.9590000000000001</v>
      </c>
      <c r="L7" s="9">
        <f>SUMIFS(Concentrado!M$2:M859,Concentrado!$A$2:$A859,"="&amp;$A7,Concentrado!$B$2:$B859, "=Chiapas")</f>
        <v>2.863</v>
      </c>
      <c r="M7" s="9">
        <f>SUMIFS(Concentrado!N$2:N859,Concentrado!$A$2:$A859,"="&amp;$A7,Concentrado!$B$2:$B859, "=Chiapas")</f>
        <v>39.357999999999997</v>
      </c>
      <c r="N7" s="9">
        <f>SUMIFS(Concentrado!O$2:O859,Concentrado!$A$2:$A859,"="&amp;$A7,Concentrado!$B$2:$B859, "=Chiapas")</f>
        <v>79.281999999999996</v>
      </c>
      <c r="O7" s="9">
        <f>SUMIFS(Concentrado!P$2:P859,Concentrado!$A$2:$A859,"="&amp;$A7,Concentrado!$B$2:$B859, "=Chiapas")</f>
        <v>16.416</v>
      </c>
      <c r="P7" s="9">
        <f>SUMIFS(Concentrado!Q$2:Q859,Concentrado!$A$2:$A859,"="&amp;$A7,Concentrado!$B$2:$B859, "=Chiapas")</f>
        <v>47.795000000000002</v>
      </c>
      <c r="Q7" s="9">
        <f>SUMIFS(Concentrado!R$2:R859,Concentrado!$A$2:$A859,"="&amp;$A7,Concentrado!$B$2:$B859, "=Chiapas")</f>
        <v>29.087</v>
      </c>
      <c r="R7" s="9">
        <f>SUMIFS(Concentrado!S$2:S859,Concentrado!$A$2:$A859,"="&amp;$A7,Concentrado!$B$2:$B859, "=Chiapas")</f>
        <v>36.564</v>
      </c>
      <c r="S7" s="9">
        <f>SUMIFS(Concentrado!T$2:T859,Concentrado!$A$2:$A859,"="&amp;$A7,Concentrado!$B$2:$B859, "=Chiapas")</f>
        <v>32.918999999999997</v>
      </c>
      <c r="T7" s="9">
        <f>SUMIFS(Concentrado!U$2:U859,Concentrado!$A$2:$A859,"="&amp;$A7,Concentrado!$B$2:$B859, "=Chiapas")</f>
        <v>4.7220000000000004</v>
      </c>
      <c r="U7" s="9">
        <f>SUMIFS(Concentrado!V$2:V859,Concentrado!$A$2:$A859,"="&amp;$A7,Concentrado!$B$2:$B859, "=Chiapas")</f>
        <v>5.83</v>
      </c>
      <c r="V7" s="9">
        <f>SUMIFS(Concentrado!W$2:W859,Concentrado!$A$2:$A859,"="&amp;$A7,Concentrado!$B$2:$B859, "=Chiapas")</f>
        <v>5.2789999999999999</v>
      </c>
      <c r="W7" s="9">
        <f>SUMIFS(Concentrado!X$2:X859,Concentrado!$A$2:$A859,"="&amp;$A7,Concentrado!$B$2:$B859, "=Chiapas")</f>
        <v>17.471</v>
      </c>
      <c r="X7" s="9">
        <f>SUMIFS(Concentrado!Y$2:Y859,Concentrado!$A$2:$A859,"="&amp;$A7,Concentrado!$B$2:$B859, "=Chiapas")</f>
        <v>3.0779999999999998</v>
      </c>
      <c r="Y7" s="9">
        <f>SUMIFS(Concentrado!Z$2:Z859,Concentrado!$A$2:$A859,"="&amp;$A7,Concentrado!$B$2:$B859, "=Chiapas")</f>
        <v>10.276999999999999</v>
      </c>
      <c r="Z7" s="9">
        <f>SUMIFS(Concentrado!AA$2:AA859,Concentrado!$A$2:$A859,"="&amp;$A7,Concentrado!$B$2:$B859, "=Chiapas")</f>
        <v>32.344999999999999</v>
      </c>
      <c r="AA7" s="9">
        <f>SUMIFS(Concentrado!AB$2:AB859,Concentrado!$A$2:$A859,"="&amp;$A7,Concentrado!$B$2:$B859, "=Chiapas")</f>
        <v>23.878</v>
      </c>
      <c r="AB7" s="9">
        <f>SUMIFS(Concentrado!AC$2:AC859,Concentrado!$A$2:$A859,"="&amp;$A7,Concentrado!$B$2:$B859, "=Chiapas")</f>
        <v>28.132999999999999</v>
      </c>
      <c r="AC7" s="9">
        <f>SUMIFS(Concentrado!AD$2:AD859,Concentrado!$A$2:$A859,"="&amp;$A7,Concentrado!$B$2:$B859, "=Chiapas")</f>
        <v>249.65</v>
      </c>
      <c r="AD7" s="9">
        <f>SUMIFS(Concentrado!AE$2:AE859,Concentrado!$A$2:$A859,"="&amp;$A7,Concentrado!$B$2:$B859, "=Chiapas")</f>
        <v>217.23699999999999</v>
      </c>
      <c r="AE7" s="9">
        <f>SUMIFS(Concentrado!AF$2:AF859,Concentrado!$A$2:$A859,"="&amp;$A7,Concentrado!$B$2:$B859, "=Chiapas")</f>
        <v>233.578</v>
      </c>
      <c r="AF7" s="9">
        <f>SUMIFS(Concentrado!AG$2:AG859,Concentrado!$A$2:$A859,"="&amp;$A7,Concentrado!$B$2:$B859, "=Chiapas")</f>
        <v>6.1390000000000002</v>
      </c>
      <c r="AG7" s="9">
        <f>SUMIFS(Concentrado!AH$2:AH859,Concentrado!$A$2:$A859,"="&amp;$A7,Concentrado!$B$2:$B859, "=Chiapas")</f>
        <v>2.1063052246901099</v>
      </c>
      <c r="AH7" s="9">
        <f>SUMIFS(Concentrado!AI$2:AI859,Concentrado!$A$2:$A859,"="&amp;$A7,Concentrado!$B$2:$B859, "=Chiapas")</f>
        <v>0.45155085139912998</v>
      </c>
      <c r="AI7" s="9">
        <f>SUMIFS(Concentrado!AJ$2:AJ859,Concentrado!$A$2:$A859,"="&amp;$A7,Concentrado!$B$2:$B859, "=Chiapas")</f>
        <v>1.2640677816127599</v>
      </c>
      <c r="AJ7" s="9">
        <f>SUMIFS(Concentrado!AK$2:AK859,Concentrado!$A$2:$A859,"="&amp;$A7,Concentrado!$B$2:$B859, "=Chiapas")</f>
        <v>2.2189999999999999</v>
      </c>
      <c r="AK7" s="9">
        <f>SUMIFS(Concentrado!AL$2:AL859,Concentrado!$A$2:$A859,"="&amp;$A7,Concentrado!$B$2:$B859, "=Chiapas")</f>
        <v>0.28000000000000003</v>
      </c>
      <c r="AL7" s="9">
        <f>SUMIFS(Concentrado!AM$2:AM859,Concentrado!$A$2:$A859,"="&amp;$A7,Concentrado!$B$2:$B859, "=Chiapas")</f>
        <v>1.244</v>
      </c>
      <c r="AM7" s="9">
        <f>SUMIFS(Concentrado!AN$2:AN859,Concentrado!$A$2:$A859,"="&amp;$A7,Concentrado!$B$2:$B859, "=Chiapas")</f>
        <v>90.284000000000006</v>
      </c>
      <c r="AN7" s="9">
        <f>SUMIFS(Concentrado!AO$2:AO859,Concentrado!$A$2:$A859,"="&amp;$A7,Concentrado!$B$2:$B859, "=Chiapas")</f>
        <v>76.625</v>
      </c>
      <c r="AO7" s="9">
        <f>SUMIFS(Concentrado!AP$2:AP859,Concentrado!$A$2:$A859,"="&amp;$A7,Concentrado!$B$2:$B859, "=Chiapas")</f>
        <v>83.53</v>
      </c>
      <c r="AP7" s="9">
        <f>SUMIFS(Concentrado!AQ$2:AQ859,Concentrado!$A$2:$A859,"="&amp;$A7,Concentrado!$B$2:$B859, "=Chiapas")</f>
        <v>6.5640000000000001</v>
      </c>
      <c r="AQ7" s="9">
        <f>SUMIFS(Concentrado!AR$2:AR859,Concentrado!$A$2:$A859,"="&amp;$A7,Concentrado!$B$2:$B859, "=Chiapas")</f>
        <v>4.57</v>
      </c>
      <c r="AR7" s="9">
        <f>SUMIFS(Concentrado!AS$2:AS859,Concentrado!$A$2:$A859,"="&amp;$A7,Concentrado!$B$2:$B859, "=Chiapas")</f>
        <v>5.5839999999999996</v>
      </c>
      <c r="AS7" s="9">
        <f>SUMIFS(Concentrado!AT$2:AT859,Concentrado!$A$2:$A859,"="&amp;$A7,Concentrado!$B$2:$B859, "=Chiapas")</f>
        <v>7.13</v>
      </c>
      <c r="AT7" s="9">
        <f>SUMIFS(Concentrado!AU$2:AU859,Concentrado!$A$2:$A859,"="&amp;$A7,Concentrado!$B$2:$B859, "=Chiapas")</f>
        <v>1.772</v>
      </c>
      <c r="AU7" s="9">
        <f>SUMIFS(Concentrado!AV$2:AV859,Concentrado!$A$2:$A859,"="&amp;$A7,Concentrado!$B$2:$B859, "=Chiapas")</f>
        <v>4.4349999999999996</v>
      </c>
      <c r="AV7" s="9">
        <f>SUMIFS(Concentrado!AW$2:AW859,Concentrado!$A$2:$A859,"="&amp;$A7,Concentrado!$B$2:$B859, "=Chiapas")</f>
        <v>450.286</v>
      </c>
      <c r="AW7" s="9">
        <f>SUMIFS(Concentrado!AX$2:AX859,Concentrado!$A$2:$A859,"="&amp;$A7,Concentrado!$B$2:$B859, "=Chiapas")</f>
        <v>341.85199999999998</v>
      </c>
      <c r="AX7" s="9">
        <f>SUMIFS(Concentrado!AY$2:AY859,Concentrado!$A$2:$A859,"="&amp;$A7,Concentrado!$B$2:$B859, "=Chiapas")</f>
        <v>396.27300000000002</v>
      </c>
      <c r="AY7" s="9">
        <f>SUMIFS(Concentrado!AZ$2:AZ859,Concentrado!$A$2:$A859,"="&amp;$A7,Concentrado!$B$2:$B859, "=Chiapas")</f>
        <v>4.5030000000000001</v>
      </c>
      <c r="AZ7" s="9">
        <f>SUMIFS(Concentrado!BA$2:BA859,Concentrado!$A$2:$A859,"="&amp;$A7,Concentrado!$B$2:$B859, "=Chiapas")</f>
        <v>3.419</v>
      </c>
      <c r="BA7" s="9">
        <f>SUMIFS(Concentrado!BB$2:BB859,Concentrado!$A$2:$A859,"="&amp;$A7,Concentrado!$B$2:$B859, "=Chiapas")</f>
        <v>3.9630000000000001</v>
      </c>
      <c r="BB7" s="9">
        <f>SUMIFS(Concentrado!BC$2:BC859,Concentrado!$A$2:$A859,"="&amp;$A7,Concentrado!$B$2:$B859, "=Chiapas")</f>
        <v>59.335999999999999</v>
      </c>
      <c r="BC7" s="9">
        <f>SUMIFS(Concentrado!BD$2:BD859,Concentrado!$A$2:$A859,"="&amp;$A7,Concentrado!$B$2:$B859, "=Chiapas")</f>
        <v>64.323999999999998</v>
      </c>
      <c r="BD7" s="9">
        <f>SUMIFS(Concentrado!BE$2:BE859,Concentrado!$A$2:$A859,"="&amp;$A7,Concentrado!$B$2:$B859, "=Chiapas")</f>
        <v>22.035</v>
      </c>
      <c r="BE7" s="9">
        <f>SUMIFS(Concentrado!BF$2:BF859,Concentrado!$A$2:$A859,"="&amp;$A7,Concentrado!$B$2:$B859, "=Chiapas")</f>
        <v>25.84</v>
      </c>
      <c r="BF7" s="9">
        <f>SUMIFS(Concentrado!BG$2:BG859,Concentrado!$A$2:$A859,"="&amp;$A7,Concentrado!$B$2:$B859, "=Chiapas")</f>
        <v>87.037999999999997</v>
      </c>
      <c r="BG7" s="9">
        <f>SUMIFS(Concentrado!BH$2:BH859,Concentrado!$A$2:$A859,"="&amp;$A7,Concentrado!$B$2:$B859, "=Chiapas")</f>
        <v>6.3800436831819747</v>
      </c>
    </row>
    <row r="8" spans="1:59" x14ac:dyDescent="0.25">
      <c r="A8" s="4">
        <v>2004</v>
      </c>
      <c r="B8" s="9">
        <f>SUMIFS(Concentrado!C$2:C859,Concentrado!$A$2:$A859,"="&amp;$A8,Concentrado!$B$2:$B859, "=Chiapas")</f>
        <v>5.0049999999999999</v>
      </c>
      <c r="C8" s="9">
        <f>SUMIFS(Concentrado!D$2:D859,Concentrado!$A$2:$A859,"="&amp;$A8,Concentrado!$B$2:$B859, "=Chiapas")</f>
        <v>1.6419999999999999</v>
      </c>
      <c r="D8" s="9">
        <f>SUMIFS(Concentrado!E$2:E859,Concentrado!$A$2:$A859,"="&amp;$A8,Concentrado!$B$2:$B859, "=Chiapas")</f>
        <v>3.31</v>
      </c>
      <c r="E8" s="9">
        <f>SUMIFS(Concentrado!F$2:F859,Concentrado!$A$2:$A859,"="&amp;$A8,Concentrado!$B$2:$B859, "=Chiapas")</f>
        <v>23.297000000000001</v>
      </c>
      <c r="F8" s="9">
        <f>SUMIFS(Concentrado!G$2:G859,Concentrado!$A$2:$A859,"="&amp;$A8,Concentrado!$B$2:$B859, "=Chiapas")</f>
        <v>7.8769999999999998</v>
      </c>
      <c r="G8" s="9">
        <f>SUMIFS(Concentrado!H$2:H859,Concentrado!$A$2:$A859,"="&amp;$A8,Concentrado!$B$2:$B859, "=Chiapas")</f>
        <v>1.5760000000000001</v>
      </c>
      <c r="H8" s="9">
        <f>SUMIFS(Concentrado!I$2:I859,Concentrado!$A$2:$A859,"="&amp;$A8,Concentrado!$B$2:$B859, "=Chiapas")</f>
        <v>1.915</v>
      </c>
      <c r="I8" s="9">
        <f>SUMIFS(Concentrado!J$2:J859,Concentrado!$A$2:$A859,"="&amp;$A8,Concentrado!$B$2:$B859, "=Chiapas")</f>
        <v>1.7470000000000001</v>
      </c>
      <c r="J8" s="9">
        <f>SUMIFS(Concentrado!K$2:K859,Concentrado!$A$2:$A859,"="&amp;$A8,Concentrado!$B$2:$B859, "=Chiapas")</f>
        <v>4.1710000000000003</v>
      </c>
      <c r="K8" s="9">
        <f>SUMIFS(Concentrado!L$2:L859,Concentrado!$A$2:$A859,"="&amp;$A8,Concentrado!$B$2:$B859, "=Chiapas")</f>
        <v>2.234</v>
      </c>
      <c r="L8" s="9">
        <f>SUMIFS(Concentrado!M$2:M859,Concentrado!$A$2:$A859,"="&amp;$A8,Concentrado!$B$2:$B859, "=Chiapas")</f>
        <v>3.1949999999999998</v>
      </c>
      <c r="M8" s="9">
        <f>SUMIFS(Concentrado!N$2:N859,Concentrado!$A$2:$A859,"="&amp;$A8,Concentrado!$B$2:$B859, "=Chiapas")</f>
        <v>46.093000000000004</v>
      </c>
      <c r="N8" s="9">
        <f>SUMIFS(Concentrado!O$2:O859,Concentrado!$A$2:$A859,"="&amp;$A8,Concentrado!$B$2:$B859, "=Chiapas")</f>
        <v>74.844999999999999</v>
      </c>
      <c r="O8" s="9">
        <f>SUMIFS(Concentrado!P$2:P859,Concentrado!$A$2:$A859,"="&amp;$A8,Concentrado!$B$2:$B859, "=Chiapas")</f>
        <v>15.641</v>
      </c>
      <c r="P8" s="9">
        <f>SUMIFS(Concentrado!Q$2:Q859,Concentrado!$A$2:$A859,"="&amp;$A8,Concentrado!$B$2:$B859, "=Chiapas")</f>
        <v>45.21</v>
      </c>
      <c r="Q8" s="9">
        <f>SUMIFS(Concentrado!R$2:R859,Concentrado!$A$2:$A859,"="&amp;$A8,Concentrado!$B$2:$B859, "=Chiapas")</f>
        <v>26.462</v>
      </c>
      <c r="R8" s="9">
        <f>SUMIFS(Concentrado!S$2:S859,Concentrado!$A$2:$A859,"="&amp;$A8,Concentrado!$B$2:$B859, "=Chiapas")</f>
        <v>39.170999999999999</v>
      </c>
      <c r="S8" s="9">
        <f>SUMIFS(Concentrado!T$2:T859,Concentrado!$A$2:$A859,"="&amp;$A8,Concentrado!$B$2:$B859, "=Chiapas")</f>
        <v>32.982999999999997</v>
      </c>
      <c r="T8" s="9">
        <f>SUMIFS(Concentrado!U$2:U859,Concentrado!$A$2:$A859,"="&amp;$A8,Concentrado!$B$2:$B859, "=Chiapas")</f>
        <v>5.4219999999999997</v>
      </c>
      <c r="U8" s="9">
        <f>SUMIFS(Concentrado!V$2:V859,Concentrado!$A$2:$A859,"="&amp;$A8,Concentrado!$B$2:$B859, "=Chiapas")</f>
        <v>6.11</v>
      </c>
      <c r="V8" s="9">
        <f>SUMIFS(Concentrado!W$2:W859,Concentrado!$A$2:$A859,"="&amp;$A8,Concentrado!$B$2:$B859, "=Chiapas")</f>
        <v>5.7919999999999998</v>
      </c>
      <c r="W8" s="9">
        <f>SUMIFS(Concentrado!X$2:X859,Concentrado!$A$2:$A859,"="&amp;$A8,Concentrado!$B$2:$B859, "=Chiapas")</f>
        <v>9.4079999999999995</v>
      </c>
      <c r="X8" s="9">
        <f>SUMIFS(Concentrado!Y$2:Y859,Concentrado!$A$2:$A859,"="&amp;$A8,Concentrado!$B$2:$B859, "=Chiapas")</f>
        <v>1.2310000000000001</v>
      </c>
      <c r="Y8" s="9">
        <f>SUMIFS(Concentrado!Z$2:Z859,Concentrado!$A$2:$A859,"="&amp;$A8,Concentrado!$B$2:$B859, "=Chiapas")</f>
        <v>5.3550000000000004</v>
      </c>
      <c r="Z8" s="9">
        <f>SUMIFS(Concentrado!AA$2:AA859,Concentrado!$A$2:$A859,"="&amp;$A8,Concentrado!$B$2:$B859, "=Chiapas")</f>
        <v>29.428000000000001</v>
      </c>
      <c r="AA8" s="9">
        <f>SUMIFS(Concentrado!AB$2:AB859,Concentrado!$A$2:$A859,"="&amp;$A8,Concentrado!$B$2:$B859, "=Chiapas")</f>
        <v>22.071000000000002</v>
      </c>
      <c r="AB8" s="9">
        <f>SUMIFS(Concentrado!AC$2:AC859,Concentrado!$A$2:$A859,"="&amp;$A8,Concentrado!$B$2:$B859, "=Chiapas")</f>
        <v>25.742999999999999</v>
      </c>
      <c r="AC8" s="9">
        <f>SUMIFS(Concentrado!AD$2:AD859,Concentrado!$A$2:$A859,"="&amp;$A8,Concentrado!$B$2:$B859, "=Chiapas")</f>
        <v>244.04400000000001</v>
      </c>
      <c r="AD8" s="9">
        <f>SUMIFS(Concentrado!AE$2:AE859,Concentrado!$A$2:$A859,"="&amp;$A8,Concentrado!$B$2:$B859, "=Chiapas")</f>
        <v>220.66</v>
      </c>
      <c r="AE8" s="9">
        <f>SUMIFS(Concentrado!AF$2:AF859,Concentrado!$A$2:$A859,"="&amp;$A8,Concentrado!$B$2:$B859, "=Chiapas")</f>
        <v>232.69499999999999</v>
      </c>
      <c r="AF8" s="9">
        <f>SUMIFS(Concentrado!AG$2:AG859,Concentrado!$A$2:$A859,"="&amp;$A8,Concentrado!$B$2:$B859, "=Chiapas")</f>
        <v>7.4610000000000003</v>
      </c>
      <c r="AG8" s="9">
        <f>SUMIFS(Concentrado!AH$2:AH859,Concentrado!$A$2:$A859,"="&amp;$A8,Concentrado!$B$2:$B859, "=Chiapas")</f>
        <v>3.3319660782874201</v>
      </c>
      <c r="AH8" s="9">
        <f>SUMIFS(Concentrado!AI$2:AI859,Concentrado!$A$2:$A859,"="&amp;$A8,Concentrado!$B$2:$B859, "=Chiapas")</f>
        <v>1.65809981760902</v>
      </c>
      <c r="AI8" s="9">
        <f>SUMIFS(Concentrado!AJ$2:AJ859,Concentrado!$A$2:$A859,"="&amp;$A8,Concentrado!$B$2:$B859, "=Chiapas")</f>
        <v>2.4788634636370399</v>
      </c>
      <c r="AJ8" s="9">
        <f>SUMIFS(Concentrado!AK$2:AK859,Concentrado!$A$2:$A859,"="&amp;$A8,Concentrado!$B$2:$B859, "=Chiapas")</f>
        <v>2.8730000000000002</v>
      </c>
      <c r="AK8" s="9">
        <f>SUMIFS(Concentrado!AL$2:AL859,Concentrado!$A$2:$A859,"="&amp;$A8,Concentrado!$B$2:$B859, "=Chiapas")</f>
        <v>0.86599999999999999</v>
      </c>
      <c r="AL8" s="9">
        <f>SUMIFS(Concentrado!AM$2:AM859,Concentrado!$A$2:$A859,"="&amp;$A8,Concentrado!$B$2:$B859, "=Chiapas")</f>
        <v>1.8620000000000001</v>
      </c>
      <c r="AM8" s="9">
        <f>SUMIFS(Concentrado!AN$2:AN859,Concentrado!$A$2:$A859,"="&amp;$A8,Concentrado!$B$2:$B859, "=Chiapas")</f>
        <v>83.372</v>
      </c>
      <c r="AN8" s="9">
        <f>SUMIFS(Concentrado!AO$2:AO859,Concentrado!$A$2:$A859,"="&amp;$A8,Concentrado!$B$2:$B859, "=Chiapas")</f>
        <v>73.507999999999996</v>
      </c>
      <c r="AO8" s="9">
        <f>SUMIFS(Concentrado!AP$2:AP859,Concentrado!$A$2:$A859,"="&amp;$A8,Concentrado!$B$2:$B859, "=Chiapas")</f>
        <v>78.561000000000007</v>
      </c>
      <c r="AP8" s="9">
        <f>SUMIFS(Concentrado!AQ$2:AQ859,Concentrado!$A$2:$A859,"="&amp;$A8,Concentrado!$B$2:$B859, "=Chiapas")</f>
        <v>6.9050000000000002</v>
      </c>
      <c r="AQ8" s="9">
        <f>SUMIFS(Concentrado!AR$2:AR859,Concentrado!$A$2:$A859,"="&amp;$A8,Concentrado!$B$2:$B859, "=Chiapas")</f>
        <v>5.016</v>
      </c>
      <c r="AR8" s="9">
        <f>SUMIFS(Concentrado!AS$2:AS859,Concentrado!$A$2:$A859,"="&amp;$A8,Concentrado!$B$2:$B859, "=Chiapas")</f>
        <v>5.9530000000000003</v>
      </c>
      <c r="AS8" s="9">
        <f>SUMIFS(Concentrado!AT$2:AT859,Concentrado!$A$2:$A859,"="&amp;$A8,Concentrado!$B$2:$B859, "=Chiapas")</f>
        <v>7.8319999999999999</v>
      </c>
      <c r="AT8" s="9">
        <f>SUMIFS(Concentrado!AU$2:AU859,Concentrado!$A$2:$A859,"="&amp;$A8,Concentrado!$B$2:$B859, "=Chiapas")</f>
        <v>1.55</v>
      </c>
      <c r="AU8" s="9">
        <f>SUMIFS(Concentrado!AV$2:AV859,Concentrado!$A$2:$A859,"="&amp;$A8,Concentrado!$B$2:$B859, "=Chiapas")</f>
        <v>4.6660000000000004</v>
      </c>
      <c r="AV8" s="9">
        <f>SUMIFS(Concentrado!AW$2:AW859,Concentrado!$A$2:$A859,"="&amp;$A8,Concentrado!$B$2:$B859, "=Chiapas")</f>
        <v>430.53</v>
      </c>
      <c r="AW8" s="9">
        <f>SUMIFS(Concentrado!AX$2:AX859,Concentrado!$A$2:$A859,"="&amp;$A8,Concentrado!$B$2:$B859, "=Chiapas")</f>
        <v>335.80099999999999</v>
      </c>
      <c r="AX8" s="9">
        <f>SUMIFS(Concentrado!AY$2:AY859,Concentrado!$A$2:$A859,"="&amp;$A8,Concentrado!$B$2:$B859, "=Chiapas")</f>
        <v>383.65600000000001</v>
      </c>
      <c r="AY8" s="9">
        <f>SUMIFS(Concentrado!AZ$2:AZ859,Concentrado!$A$2:$A859,"="&amp;$A8,Concentrado!$B$2:$B859, "=Chiapas")</f>
        <v>4.3049999999999997</v>
      </c>
      <c r="AZ8" s="9">
        <f>SUMIFS(Concentrado!BA$2:BA859,Concentrado!$A$2:$A859,"="&amp;$A8,Concentrado!$B$2:$B859, "=Chiapas")</f>
        <v>3.3580000000000001</v>
      </c>
      <c r="BA8" s="9">
        <f>SUMIFS(Concentrado!BB$2:BB859,Concentrado!$A$2:$A859,"="&amp;$A8,Concentrado!$B$2:$B859, "=Chiapas")</f>
        <v>3.8370000000000002</v>
      </c>
      <c r="BB8" s="9">
        <f>SUMIFS(Concentrado!BC$2:BC859,Concentrado!$A$2:$A859,"="&amp;$A8,Concentrado!$B$2:$B859, "=Chiapas")</f>
        <v>70.36</v>
      </c>
      <c r="BC8" s="9">
        <f>SUMIFS(Concentrado!BD$2:BD859,Concentrado!$A$2:$A859,"="&amp;$A8,Concentrado!$B$2:$B859, "=Chiapas")</f>
        <v>51.279000000000003</v>
      </c>
      <c r="BD8" s="9">
        <f>SUMIFS(Concentrado!BE$2:BE859,Concentrado!$A$2:$A859,"="&amp;$A8,Concentrado!$B$2:$B859, "=Chiapas")</f>
        <v>20.945</v>
      </c>
      <c r="BE8" s="9">
        <f>SUMIFS(Concentrado!BF$2:BF859,Concentrado!$A$2:$A859,"="&amp;$A8,Concentrado!$B$2:$B859, "=Chiapas")</f>
        <v>24.338999999999999</v>
      </c>
      <c r="BF8" s="9">
        <f>SUMIFS(Concentrado!BG$2:BG859,Concentrado!$A$2:$A859,"="&amp;$A8,Concentrado!$B$2:$B859, "=Chiapas")</f>
        <v>77.703999999999994</v>
      </c>
      <c r="BG8" s="9">
        <f>SUMIFS(Concentrado!BH$2:BH859,Concentrado!$A$2:$A859,"="&amp;$A8,Concentrado!$B$2:$B859, "=Chiapas")</f>
        <v>5.5768701536269889</v>
      </c>
    </row>
    <row r="9" spans="1:59" x14ac:dyDescent="0.25">
      <c r="A9" s="4">
        <v>2005</v>
      </c>
      <c r="B9" s="9">
        <f>SUMIFS(Concentrado!C$2:C859,Concentrado!$A$2:$A859,"="&amp;$A9,Concentrado!$B$2:$B859, "=Chiapas")</f>
        <v>5.1429999999999998</v>
      </c>
      <c r="C9" s="9">
        <f>SUMIFS(Concentrado!D$2:D859,Concentrado!$A$2:$A859,"="&amp;$A9,Concentrado!$B$2:$B859, "=Chiapas")</f>
        <v>1.0249999999999999</v>
      </c>
      <c r="D9" s="9">
        <f>SUMIFS(Concentrado!E$2:E859,Concentrado!$A$2:$A859,"="&amp;$A9,Concentrado!$B$2:$B859, "=Chiapas")</f>
        <v>3.085</v>
      </c>
      <c r="E9" s="9">
        <f>SUMIFS(Concentrado!F$2:F859,Concentrado!$A$2:$A859,"="&amp;$A9,Concentrado!$B$2:$B859, "=Chiapas")</f>
        <v>22.824999999999999</v>
      </c>
      <c r="F9" s="9">
        <f>SUMIFS(Concentrado!G$2:G859,Concentrado!$A$2:$A859,"="&amp;$A9,Concentrado!$B$2:$B859, "=Chiapas")</f>
        <v>8.1440000000000001</v>
      </c>
      <c r="G9" s="9">
        <f>SUMIFS(Concentrado!H$2:H859,Concentrado!$A$2:$A859,"="&amp;$A9,Concentrado!$B$2:$B859, "=Chiapas")</f>
        <v>1.8660000000000001</v>
      </c>
      <c r="H9" s="9">
        <f>SUMIFS(Concentrado!I$2:I859,Concentrado!$A$2:$A859,"="&amp;$A9,Concentrado!$B$2:$B859, "=Chiapas")</f>
        <v>2.14</v>
      </c>
      <c r="I9" s="9">
        <f>SUMIFS(Concentrado!J$2:J859,Concentrado!$A$2:$A859,"="&amp;$A9,Concentrado!$B$2:$B859, "=Chiapas")</f>
        <v>2.004</v>
      </c>
      <c r="J9" s="9">
        <f>SUMIFS(Concentrado!K$2:K859,Concentrado!$A$2:$A859,"="&amp;$A9,Concentrado!$B$2:$B859, "=Chiapas")</f>
        <v>4.46</v>
      </c>
      <c r="K9" s="9">
        <f>SUMIFS(Concentrado!L$2:L859,Concentrado!$A$2:$A859,"="&amp;$A9,Concentrado!$B$2:$B859, "=Chiapas")</f>
        <v>2.5859999999999999</v>
      </c>
      <c r="L9" s="9">
        <f>SUMIFS(Concentrado!M$2:M859,Concentrado!$A$2:$A859,"="&amp;$A9,Concentrado!$B$2:$B859, "=Chiapas")</f>
        <v>3.5129999999999999</v>
      </c>
      <c r="M9" s="9">
        <f>SUMIFS(Concentrado!N$2:N859,Concentrado!$A$2:$A859,"="&amp;$A9,Concentrado!$B$2:$B859, "=Chiapas")</f>
        <v>45.457000000000001</v>
      </c>
      <c r="N9" s="9">
        <f>SUMIFS(Concentrado!O$2:O859,Concentrado!$A$2:$A859,"="&amp;$A9,Concentrado!$B$2:$B859, "=Chiapas")</f>
        <v>79.325000000000003</v>
      </c>
      <c r="O9" s="9">
        <f>SUMIFS(Concentrado!P$2:P859,Concentrado!$A$2:$A859,"="&amp;$A9,Concentrado!$B$2:$B859, "=Chiapas")</f>
        <v>16.806000000000001</v>
      </c>
      <c r="P9" s="9">
        <f>SUMIFS(Concentrado!Q$2:Q859,Concentrado!$A$2:$A859,"="&amp;$A9,Concentrado!$B$2:$B859, "=Chiapas")</f>
        <v>47.854999999999997</v>
      </c>
      <c r="Q9" s="9">
        <f>SUMIFS(Concentrado!R$2:R859,Concentrado!$A$2:$A859,"="&amp;$A9,Concentrado!$B$2:$B859, "=Chiapas")</f>
        <v>30.673999999999999</v>
      </c>
      <c r="R9" s="9">
        <f>SUMIFS(Concentrado!S$2:S859,Concentrado!$A$2:$A859,"="&amp;$A9,Concentrado!$B$2:$B859, "=Chiapas")</f>
        <v>42.482999999999997</v>
      </c>
      <c r="S9" s="9">
        <f>SUMIFS(Concentrado!T$2:T859,Concentrado!$A$2:$A859,"="&amp;$A9,Concentrado!$B$2:$B859, "=Chiapas")</f>
        <v>36.64</v>
      </c>
      <c r="T9" s="9">
        <f>SUMIFS(Concentrado!U$2:U859,Concentrado!$A$2:$A859,"="&amp;$A9,Concentrado!$B$2:$B859, "=Chiapas")</f>
        <v>6.4169999999999998</v>
      </c>
      <c r="U9" s="9">
        <f>SUMIFS(Concentrado!V$2:V859,Concentrado!$A$2:$A859,"="&amp;$A9,Concentrado!$B$2:$B859, "=Chiapas")</f>
        <v>7.8460000000000001</v>
      </c>
      <c r="V9" s="9">
        <f>SUMIFS(Concentrado!W$2:W859,Concentrado!$A$2:$A859,"="&amp;$A9,Concentrado!$B$2:$B859, "=Chiapas")</f>
        <v>7.1390000000000002</v>
      </c>
      <c r="W9" s="9">
        <f>SUMIFS(Concentrado!X$2:X859,Concentrado!$A$2:$A859,"="&amp;$A9,Concentrado!$B$2:$B859, "=Chiapas")</f>
        <v>12.196999999999999</v>
      </c>
      <c r="X9" s="9">
        <f>SUMIFS(Concentrado!Y$2:Y859,Concentrado!$A$2:$A859,"="&amp;$A9,Concentrado!$B$2:$B859, "=Chiapas")</f>
        <v>1.3819999999999999</v>
      </c>
      <c r="Y9" s="9">
        <f>SUMIFS(Concentrado!Z$2:Z859,Concentrado!$A$2:$A859,"="&amp;$A9,Concentrado!$B$2:$B859, "=Chiapas")</f>
        <v>6.7560000000000002</v>
      </c>
      <c r="Z9" s="9">
        <f>SUMIFS(Concentrado!AA$2:AA859,Concentrado!$A$2:$A859,"="&amp;$A9,Concentrado!$B$2:$B859, "=Chiapas")</f>
        <v>29.4</v>
      </c>
      <c r="AA9" s="9">
        <f>SUMIFS(Concentrado!AB$2:AB859,Concentrado!$A$2:$A859,"="&amp;$A9,Concentrado!$B$2:$B859, "=Chiapas")</f>
        <v>21.977</v>
      </c>
      <c r="AB9" s="9">
        <f>SUMIFS(Concentrado!AC$2:AC859,Concentrado!$A$2:$A859,"="&amp;$A9,Concentrado!$B$2:$B859, "=Chiapas")</f>
        <v>25.65</v>
      </c>
      <c r="AC9" s="9">
        <f>SUMIFS(Concentrado!AD$2:AD859,Concentrado!$A$2:$A859,"="&amp;$A9,Concentrado!$B$2:$B859, "=Chiapas")</f>
        <v>253.90199999999999</v>
      </c>
      <c r="AD9" s="9">
        <f>SUMIFS(Concentrado!AE$2:AE859,Concentrado!$A$2:$A859,"="&amp;$A9,Concentrado!$B$2:$B859, "=Chiapas")</f>
        <v>226.37</v>
      </c>
      <c r="AE9" s="9">
        <f>SUMIFS(Concentrado!AF$2:AF859,Concentrado!$A$2:$A859,"="&amp;$A9,Concentrado!$B$2:$B859, "=Chiapas")</f>
        <v>240.12899999999999</v>
      </c>
      <c r="AF9" s="9">
        <f>SUMIFS(Concentrado!AG$2:AG859,Concentrado!$A$2:$A859,"="&amp;$A9,Concentrado!$B$2:$B859, "=Chiapas")</f>
        <v>7.3730000000000002</v>
      </c>
      <c r="AG9" s="9">
        <f>SUMIFS(Concentrado!AH$2:AH859,Concentrado!$A$2:$A859,"="&amp;$A9,Concentrado!$B$2:$B859, "=Chiapas")</f>
        <v>7.0123133961199304</v>
      </c>
      <c r="AH9" s="9">
        <f>SUMIFS(Concentrado!AI$2:AI859,Concentrado!$A$2:$A859,"="&amp;$A9,Concentrado!$B$2:$B859, "=Chiapas")</f>
        <v>1.8440357916499901</v>
      </c>
      <c r="AI9" s="9">
        <f>SUMIFS(Concentrado!AJ$2:AJ859,Concentrado!$A$2:$A859,"="&amp;$A9,Concentrado!$B$2:$B859, "=Chiapas")</f>
        <v>4.3741867611638696</v>
      </c>
      <c r="AJ9" s="9">
        <f>SUMIFS(Concentrado!AK$2:AK859,Concentrado!$A$2:$A859,"="&amp;$A9,Concentrado!$B$2:$B859, "=Chiapas")</f>
        <v>5.0519999999999996</v>
      </c>
      <c r="AK9" s="9">
        <f>SUMIFS(Concentrado!AL$2:AL859,Concentrado!$A$2:$A859,"="&amp;$A9,Concentrado!$B$2:$B859, "=Chiapas")</f>
        <v>1.204</v>
      </c>
      <c r="AL9" s="9">
        <f>SUMIFS(Concentrado!AM$2:AM859,Concentrado!$A$2:$A859,"="&amp;$A9,Concentrado!$B$2:$B859, "=Chiapas")</f>
        <v>3.1080000000000001</v>
      </c>
      <c r="AM9" s="9">
        <f>SUMIFS(Concentrado!AN$2:AN859,Concentrado!$A$2:$A859,"="&amp;$A9,Concentrado!$B$2:$B859, "=Chiapas")</f>
        <v>82.373999999999995</v>
      </c>
      <c r="AN9" s="9">
        <f>SUMIFS(Concentrado!AO$2:AO859,Concentrado!$A$2:$A859,"="&amp;$A9,Concentrado!$B$2:$B859, "=Chiapas")</f>
        <v>72.128</v>
      </c>
      <c r="AO9" s="9">
        <f>SUMIFS(Concentrado!AP$2:AP859,Concentrado!$A$2:$A859,"="&amp;$A9,Concentrado!$B$2:$B859, "=Chiapas")</f>
        <v>77.242999999999995</v>
      </c>
      <c r="AP9" s="9">
        <f>SUMIFS(Concentrado!AQ$2:AQ859,Concentrado!$A$2:$A859,"="&amp;$A9,Concentrado!$B$2:$B859, "=Chiapas")</f>
        <v>6.2350000000000003</v>
      </c>
      <c r="AQ9" s="9">
        <f>SUMIFS(Concentrado!AR$2:AR859,Concentrado!$A$2:$A859,"="&amp;$A9,Concentrado!$B$2:$B859, "=Chiapas")</f>
        <v>5.1710000000000003</v>
      </c>
      <c r="AR9" s="9">
        <f>SUMIFS(Concentrado!AS$2:AS859,Concentrado!$A$2:$A859,"="&amp;$A9,Concentrado!$B$2:$B859, "=Chiapas")</f>
        <v>5.6980000000000004</v>
      </c>
      <c r="AS9" s="9">
        <f>SUMIFS(Concentrado!AT$2:AT859,Concentrado!$A$2:$A859,"="&amp;$A9,Concentrado!$B$2:$B859, "=Chiapas")</f>
        <v>7.6459999999999999</v>
      </c>
      <c r="AT9" s="9">
        <f>SUMIFS(Concentrado!AU$2:AU859,Concentrado!$A$2:$A859,"="&amp;$A9,Concentrado!$B$2:$B859, "=Chiapas")</f>
        <v>2.5409999999999999</v>
      </c>
      <c r="AU9" s="9">
        <f>SUMIFS(Concentrado!AV$2:AV859,Concentrado!$A$2:$A859,"="&amp;$A9,Concentrado!$B$2:$B859, "=Chiapas")</f>
        <v>5.0670000000000002</v>
      </c>
      <c r="AV9" s="9">
        <f>SUMIFS(Concentrado!AW$2:AW859,Concentrado!$A$2:$A859,"="&amp;$A9,Concentrado!$B$2:$B859, "=Chiapas")</f>
        <v>444.13600000000002</v>
      </c>
      <c r="AW9" s="9">
        <f>SUMIFS(Concentrado!AX$2:AX859,Concentrado!$A$2:$A859,"="&amp;$A9,Concentrado!$B$2:$B859, "=Chiapas")</f>
        <v>340.49099999999999</v>
      </c>
      <c r="AX9" s="9">
        <f>SUMIFS(Concentrado!AY$2:AY859,Concentrado!$A$2:$A859,"="&amp;$A9,Concentrado!$B$2:$B859, "=Chiapas")</f>
        <v>392.09300000000002</v>
      </c>
      <c r="AY9" s="9">
        <f>SUMIFS(Concentrado!AZ$2:AZ859,Concentrado!$A$2:$A859,"="&amp;$A9,Concentrado!$B$2:$B859, "=Chiapas")</f>
        <v>4.4409999999999998</v>
      </c>
      <c r="AZ9" s="9">
        <f>SUMIFS(Concentrado!BA$2:BA859,Concentrado!$A$2:$A859,"="&amp;$A9,Concentrado!$B$2:$B859, "=Chiapas")</f>
        <v>3.4049999999999998</v>
      </c>
      <c r="BA9" s="9">
        <f>SUMIFS(Concentrado!BB$2:BB859,Concentrado!$A$2:$A859,"="&amp;$A9,Concentrado!$B$2:$B859, "=Chiapas")</f>
        <v>3.9209999999999998</v>
      </c>
      <c r="BB9" s="9">
        <f>SUMIFS(Concentrado!BC$2:BC859,Concentrado!$A$2:$A859,"="&amp;$A9,Concentrado!$B$2:$B859, "=Chiapas")</f>
        <v>51.368000000000002</v>
      </c>
      <c r="BC9" s="9">
        <f>SUMIFS(Concentrado!BD$2:BD859,Concentrado!$A$2:$A859,"="&amp;$A9,Concentrado!$B$2:$B859, "=Chiapas")</f>
        <v>56.436999999999998</v>
      </c>
      <c r="BD9" s="9">
        <f>SUMIFS(Concentrado!BE$2:BE859,Concentrado!$A$2:$A859,"="&amp;$A9,Concentrado!$B$2:$B859, "=Chiapas")</f>
        <v>20.143000000000001</v>
      </c>
      <c r="BE9" s="9">
        <f>SUMIFS(Concentrado!BF$2:BF859,Concentrado!$A$2:$A859,"="&amp;$A9,Concentrado!$B$2:$B859, "=Chiapas")</f>
        <v>23.352</v>
      </c>
      <c r="BF9" s="9">
        <f>SUMIFS(Concentrado!BG$2:BG859,Concentrado!$A$2:$A859,"="&amp;$A9,Concentrado!$B$2:$B859, "=Chiapas")</f>
        <v>65.287999999999997</v>
      </c>
      <c r="BG9" s="9">
        <f>SUMIFS(Concentrado!BH$2:BH859,Concentrado!$A$2:$A859,"="&amp;$A9,Concentrado!$B$2:$B859, "=Chiapas")</f>
        <v>5.2549025852528333</v>
      </c>
    </row>
    <row r="10" spans="1:59" x14ac:dyDescent="0.25">
      <c r="A10" s="4">
        <v>2006</v>
      </c>
      <c r="B10" s="9">
        <f>SUMIFS(Concentrado!C$2:C859,Concentrado!$A$2:$A859,"="&amp;$A10,Concentrado!$B$2:$B859, "=Chiapas")</f>
        <v>12.869</v>
      </c>
      <c r="C10" s="9">
        <f>SUMIFS(Concentrado!D$2:D859,Concentrado!$A$2:$A859,"="&amp;$A10,Concentrado!$B$2:$B859, "=Chiapas")</f>
        <v>2.4830000000000001</v>
      </c>
      <c r="D10" s="9">
        <f>SUMIFS(Concentrado!E$2:E859,Concentrado!$A$2:$A859,"="&amp;$A10,Concentrado!$B$2:$B859, "=Chiapas")</f>
        <v>7.61</v>
      </c>
      <c r="E10" s="9">
        <f>SUMIFS(Concentrado!F$2:F859,Concentrado!$A$2:$A859,"="&amp;$A10,Concentrado!$B$2:$B859, "=Chiapas")</f>
        <v>24.378</v>
      </c>
      <c r="F10" s="9">
        <f>SUMIFS(Concentrado!G$2:G859,Concentrado!$A$2:$A859,"="&amp;$A10,Concentrado!$B$2:$B859, "=Chiapas")</f>
        <v>8.8829999999999991</v>
      </c>
      <c r="G10" s="9">
        <f>SUMIFS(Concentrado!H$2:H859,Concentrado!$A$2:$A859,"="&amp;$A10,Concentrado!$B$2:$B859, "=Chiapas")</f>
        <v>2.056</v>
      </c>
      <c r="H10" s="9">
        <f>SUMIFS(Concentrado!I$2:I859,Concentrado!$A$2:$A859,"="&amp;$A10,Concentrado!$B$2:$B859, "=Chiapas")</f>
        <v>1.742</v>
      </c>
      <c r="I10" s="9">
        <f>SUMIFS(Concentrado!J$2:J859,Concentrado!$A$2:$A859,"="&amp;$A10,Concentrado!$B$2:$B859, "=Chiapas")</f>
        <v>1.897</v>
      </c>
      <c r="J10" s="9">
        <f>SUMIFS(Concentrado!K$2:K859,Concentrado!$A$2:$A859,"="&amp;$A10,Concentrado!$B$2:$B859, "=Chiapas")</f>
        <v>4.1559999999999997</v>
      </c>
      <c r="K10" s="9">
        <f>SUMIFS(Concentrado!L$2:L859,Concentrado!$A$2:$A859,"="&amp;$A10,Concentrado!$B$2:$B859, "=Chiapas")</f>
        <v>2.1779999999999999</v>
      </c>
      <c r="L10" s="9">
        <f>SUMIFS(Concentrado!M$2:M859,Concentrado!$A$2:$A859,"="&amp;$A10,Concentrado!$B$2:$B859, "=Chiapas")</f>
        <v>3.1539999999999999</v>
      </c>
      <c r="M10" s="9">
        <f>SUMIFS(Concentrado!N$2:N859,Concentrado!$A$2:$A859,"="&amp;$A10,Concentrado!$B$2:$B859, "=Chiapas")</f>
        <v>38.002000000000002</v>
      </c>
      <c r="N10" s="9">
        <f>SUMIFS(Concentrado!O$2:O859,Concentrado!$A$2:$A859,"="&amp;$A10,Concentrado!$B$2:$B859, "=Chiapas")</f>
        <v>86.956999999999994</v>
      </c>
      <c r="O10" s="9">
        <f>SUMIFS(Concentrado!P$2:P859,Concentrado!$A$2:$A859,"="&amp;$A10,Concentrado!$B$2:$B859, "=Chiapas")</f>
        <v>19.687000000000001</v>
      </c>
      <c r="P10" s="9">
        <f>SUMIFS(Concentrado!Q$2:Q859,Concentrado!$A$2:$A859,"="&amp;$A10,Concentrado!$B$2:$B859, "=Chiapas")</f>
        <v>52.98</v>
      </c>
      <c r="Q10" s="9">
        <f>SUMIFS(Concentrado!R$2:R859,Concentrado!$A$2:$A859,"="&amp;$A10,Concentrado!$B$2:$B859, "=Chiapas")</f>
        <v>33.067</v>
      </c>
      <c r="R10" s="9">
        <f>SUMIFS(Concentrado!S$2:S859,Concentrado!$A$2:$A859,"="&amp;$A10,Concentrado!$B$2:$B859, "=Chiapas")</f>
        <v>45.081000000000003</v>
      </c>
      <c r="S10" s="9">
        <f>SUMIFS(Concentrado!T$2:T859,Concentrado!$A$2:$A859,"="&amp;$A10,Concentrado!$B$2:$B859, "=Chiapas")</f>
        <v>39.151000000000003</v>
      </c>
      <c r="T10" s="9">
        <f>SUMIFS(Concentrado!U$2:U859,Concentrado!$A$2:$A859,"="&amp;$A10,Concentrado!$B$2:$B859, "=Chiapas")</f>
        <v>7.194</v>
      </c>
      <c r="U10" s="9">
        <f>SUMIFS(Concentrado!V$2:V859,Concentrado!$A$2:$A859,"="&amp;$A10,Concentrado!$B$2:$B859, "=Chiapas")</f>
        <v>7.4480000000000004</v>
      </c>
      <c r="V10" s="9">
        <f>SUMIFS(Concentrado!W$2:W859,Concentrado!$A$2:$A859,"="&amp;$A10,Concentrado!$B$2:$B859, "=Chiapas")</f>
        <v>7.3230000000000004</v>
      </c>
      <c r="W10" s="9">
        <f>SUMIFS(Concentrado!X$2:X859,Concentrado!$A$2:$A859,"="&amp;$A10,Concentrado!$B$2:$B859, "=Chiapas")</f>
        <v>20.152999999999999</v>
      </c>
      <c r="X10" s="9">
        <f>SUMIFS(Concentrado!Y$2:Y859,Concentrado!$A$2:$A859,"="&amp;$A10,Concentrado!$B$2:$B859, "=Chiapas")</f>
        <v>3.528</v>
      </c>
      <c r="Y10" s="9">
        <f>SUMIFS(Concentrado!Z$2:Z859,Concentrado!$A$2:$A859,"="&amp;$A10,Concentrado!$B$2:$B859, "=Chiapas")</f>
        <v>11.778</v>
      </c>
      <c r="Z10" s="9">
        <f>SUMIFS(Concentrado!AA$2:AA859,Concentrado!$A$2:$A859,"="&amp;$A10,Concentrado!$B$2:$B859, "=Chiapas")</f>
        <v>30.699000000000002</v>
      </c>
      <c r="AA10" s="9">
        <f>SUMIFS(Concentrado!AB$2:AB859,Concentrado!$A$2:$A859,"="&amp;$A10,Concentrado!$B$2:$B859, "=Chiapas")</f>
        <v>25.437000000000001</v>
      </c>
      <c r="AB10" s="9">
        <f>SUMIFS(Concentrado!AC$2:AC859,Concentrado!$A$2:$A859,"="&amp;$A10,Concentrado!$B$2:$B859, "=Chiapas")</f>
        <v>28.033999999999999</v>
      </c>
      <c r="AC10" s="9">
        <f>SUMIFS(Concentrado!AD$2:AD859,Concentrado!$A$2:$A859,"="&amp;$A10,Concentrado!$B$2:$B859, "=Chiapas")</f>
        <v>265.92099999999999</v>
      </c>
      <c r="AD10" s="9">
        <f>SUMIFS(Concentrado!AE$2:AE859,Concentrado!$A$2:$A859,"="&amp;$A10,Concentrado!$B$2:$B859, "=Chiapas")</f>
        <v>237.642</v>
      </c>
      <c r="AE10" s="9">
        <f>SUMIFS(Concentrado!AF$2:AF859,Concentrado!$A$2:$A859,"="&amp;$A10,Concentrado!$B$2:$B859, "=Chiapas")</f>
        <v>251.667</v>
      </c>
      <c r="AF10" s="9">
        <f>SUMIFS(Concentrado!AG$2:AG859,Concentrado!$A$2:$A859,"="&amp;$A10,Concentrado!$B$2:$B859, "=Chiapas")</f>
        <v>6.3010000000000002</v>
      </c>
      <c r="AG10" s="9">
        <f>SUMIFS(Concentrado!AH$2:AH859,Concentrado!$A$2:$A859,"="&amp;$A10,Concentrado!$B$2:$B859, "=Chiapas")</f>
        <v>6.24157109260931</v>
      </c>
      <c r="AH10" s="9">
        <f>SUMIFS(Concentrado!AI$2:AI859,Concentrado!$A$2:$A859,"="&amp;$A10,Concentrado!$B$2:$B859, "=Chiapas")</f>
        <v>1.2792713270521101</v>
      </c>
      <c r="AI10" s="9">
        <f>SUMIFS(Concentrado!AJ$2:AJ859,Concentrado!$A$2:$A859,"="&amp;$A10,Concentrado!$B$2:$B859, "=Chiapas")</f>
        <v>3.7052293863922201</v>
      </c>
      <c r="AJ10" s="9">
        <f>SUMIFS(Concentrado!AK$2:AK859,Concentrado!$A$2:$A859,"="&amp;$A10,Concentrado!$B$2:$B859, "=Chiapas")</f>
        <v>4.7809999999999997</v>
      </c>
      <c r="AK10" s="9">
        <f>SUMIFS(Concentrado!AL$2:AL859,Concentrado!$A$2:$A859,"="&amp;$A10,Concentrado!$B$2:$B859, "=Chiapas")</f>
        <v>0.78400000000000003</v>
      </c>
      <c r="AL10" s="9">
        <f>SUMIFS(Concentrado!AM$2:AM859,Concentrado!$A$2:$A859,"="&amp;$A10,Concentrado!$B$2:$B859, "=Chiapas")</f>
        <v>2.7789999999999999</v>
      </c>
      <c r="AM10" s="9">
        <f>SUMIFS(Concentrado!AN$2:AN859,Concentrado!$A$2:$A859,"="&amp;$A10,Concentrado!$B$2:$B859, "=Chiapas")</f>
        <v>78.421999999999997</v>
      </c>
      <c r="AN10" s="9">
        <f>SUMIFS(Concentrado!AO$2:AO859,Concentrado!$A$2:$A859,"="&amp;$A10,Concentrado!$B$2:$B859, "=Chiapas")</f>
        <v>64.158000000000001</v>
      </c>
      <c r="AO10" s="9">
        <f>SUMIFS(Concentrado!AP$2:AP859,Concentrado!$A$2:$A859,"="&amp;$A10,Concentrado!$B$2:$B859, "=Chiapas")</f>
        <v>71.265000000000001</v>
      </c>
      <c r="AP10" s="9">
        <f>SUMIFS(Concentrado!AQ$2:AQ859,Concentrado!$A$2:$A859,"="&amp;$A10,Concentrado!$B$2:$B859, "=Chiapas")</f>
        <v>6.39</v>
      </c>
      <c r="AQ10" s="9">
        <f>SUMIFS(Concentrado!AR$2:AR859,Concentrado!$A$2:$A859,"="&amp;$A10,Concentrado!$B$2:$B859, "=Chiapas")</f>
        <v>4.4429999999999996</v>
      </c>
      <c r="AR10" s="9">
        <f>SUMIFS(Concentrado!AS$2:AS859,Concentrado!$A$2:$A859,"="&amp;$A10,Concentrado!$B$2:$B859, "=Chiapas")</f>
        <v>5.4039999999999999</v>
      </c>
      <c r="AS10" s="9">
        <f>SUMIFS(Concentrado!AT$2:AT859,Concentrado!$A$2:$A859,"="&amp;$A10,Concentrado!$B$2:$B859, "=Chiapas")</f>
        <v>8.6240000000000006</v>
      </c>
      <c r="AT10" s="9">
        <f>SUMIFS(Concentrado!AU$2:AU859,Concentrado!$A$2:$A859,"="&amp;$A10,Concentrado!$B$2:$B859, "=Chiapas")</f>
        <v>2.7440000000000002</v>
      </c>
      <c r="AU10" s="9">
        <f>SUMIFS(Concentrado!AV$2:AV859,Concentrado!$A$2:$A859,"="&amp;$A10,Concentrado!$B$2:$B859, "=Chiapas")</f>
        <v>5.6470000000000002</v>
      </c>
      <c r="AV10" s="9">
        <f>SUMIFS(Concentrado!AW$2:AW859,Concentrado!$A$2:$A859,"="&amp;$A10,Concentrado!$B$2:$B859, "=Chiapas")</f>
        <v>459.67599999999999</v>
      </c>
      <c r="AW10" s="9">
        <f>SUMIFS(Concentrado!AX$2:AX859,Concentrado!$A$2:$A859,"="&amp;$A10,Concentrado!$B$2:$B859, "=Chiapas")</f>
        <v>348.01299999999998</v>
      </c>
      <c r="AX10" s="9">
        <f>SUMIFS(Concentrado!AY$2:AY859,Concentrado!$A$2:$A859,"="&amp;$A10,Concentrado!$B$2:$B859, "=Chiapas")</f>
        <v>403.351</v>
      </c>
      <c r="AY10" s="9">
        <f>SUMIFS(Concentrado!AZ$2:AZ859,Concentrado!$A$2:$A859,"="&amp;$A10,Concentrado!$B$2:$B859, "=Chiapas")</f>
        <v>4.5970000000000004</v>
      </c>
      <c r="AZ10" s="9">
        <f>SUMIFS(Concentrado!BA$2:BA859,Concentrado!$A$2:$A859,"="&amp;$A10,Concentrado!$B$2:$B859, "=Chiapas")</f>
        <v>3.48</v>
      </c>
      <c r="BA10" s="9">
        <f>SUMIFS(Concentrado!BB$2:BB859,Concentrado!$A$2:$A859,"="&amp;$A10,Concentrado!$B$2:$B859, "=Chiapas")</f>
        <v>4.0339999999999998</v>
      </c>
      <c r="BB10" s="9">
        <f>SUMIFS(Concentrado!BC$2:BC859,Concentrado!$A$2:$A859,"="&amp;$A10,Concentrado!$B$2:$B859, "=Chiapas")</f>
        <v>47.22</v>
      </c>
      <c r="BC10" s="9">
        <f>SUMIFS(Concentrado!BD$2:BD859,Concentrado!$A$2:$A859,"="&amp;$A10,Concentrado!$B$2:$B859, "=Chiapas")</f>
        <v>52.411000000000001</v>
      </c>
      <c r="BD10" s="9">
        <f>SUMIFS(Concentrado!BE$2:BE859,Concentrado!$A$2:$A859,"="&amp;$A10,Concentrado!$B$2:$B859, "=Chiapas")</f>
        <v>19.594999999999999</v>
      </c>
      <c r="BE10" s="9">
        <f>SUMIFS(Concentrado!BF$2:BF859,Concentrado!$A$2:$A859,"="&amp;$A10,Concentrado!$B$2:$B859, "=Chiapas")</f>
        <v>22.635999999999999</v>
      </c>
      <c r="BF10" s="9">
        <f>SUMIFS(Concentrado!BG$2:BG859,Concentrado!$A$2:$A859,"="&amp;$A10,Concentrado!$B$2:$B859, "=Chiapas")</f>
        <v>64.117000000000004</v>
      </c>
      <c r="BG10" s="9">
        <f>SUMIFS(Concentrado!BH$2:BH859,Concentrado!$A$2:$A859,"="&amp;$A10,Concentrado!$B$2:$B859, "=Chiapas")</f>
        <v>4.7149157101304224</v>
      </c>
    </row>
    <row r="11" spans="1:59" x14ac:dyDescent="0.25">
      <c r="A11" s="4">
        <v>2007</v>
      </c>
      <c r="B11" s="9">
        <f>SUMIFS(Concentrado!C$2:C859,Concentrado!$A$2:$A859,"="&amp;$A11,Concentrado!$B$2:$B859, "=Chiapas")</f>
        <v>3.552</v>
      </c>
      <c r="C11" s="9">
        <f>SUMIFS(Concentrado!D$2:D859,Concentrado!$A$2:$A859,"="&amp;$A11,Concentrado!$B$2:$B859, "=Chiapas")</f>
        <v>1.0629999999999999</v>
      </c>
      <c r="D11" s="9">
        <f>SUMIFS(Concentrado!E$2:E859,Concentrado!$A$2:$A859,"="&amp;$A11,Concentrado!$B$2:$B859, "=Chiapas")</f>
        <v>2.2890000000000001</v>
      </c>
      <c r="E11" s="9">
        <f>SUMIFS(Concentrado!F$2:F859,Concentrado!$A$2:$A859,"="&amp;$A11,Concentrado!$B$2:$B859, "=Chiapas")</f>
        <v>21.6</v>
      </c>
      <c r="F11" s="9">
        <f>SUMIFS(Concentrado!G$2:G859,Concentrado!$A$2:$A859,"="&amp;$A11,Concentrado!$B$2:$B859, "=Chiapas")</f>
        <v>7.9630000000000001</v>
      </c>
      <c r="G11" s="9">
        <f>SUMIFS(Concentrado!H$2:H859,Concentrado!$A$2:$A859,"="&amp;$A11,Concentrado!$B$2:$B859, "=Chiapas")</f>
        <v>2.5430000000000001</v>
      </c>
      <c r="H11" s="9">
        <f>SUMIFS(Concentrado!I$2:I859,Concentrado!$A$2:$A859,"="&amp;$A11,Concentrado!$B$2:$B859, "=Chiapas")</f>
        <v>2.0840000000000001</v>
      </c>
      <c r="I11" s="9">
        <f>SUMIFS(Concentrado!J$2:J859,Concentrado!$A$2:$A859,"="&amp;$A11,Concentrado!$B$2:$B859, "=Chiapas")</f>
        <v>2.31</v>
      </c>
      <c r="J11" s="9">
        <f>SUMIFS(Concentrado!K$2:K859,Concentrado!$A$2:$A859,"="&amp;$A11,Concentrado!$B$2:$B859, "=Chiapas")</f>
        <v>5.0430000000000001</v>
      </c>
      <c r="K11" s="9">
        <f>SUMIFS(Concentrado!L$2:L859,Concentrado!$A$2:$A859,"="&amp;$A11,Concentrado!$B$2:$B859, "=Chiapas")</f>
        <v>2.552</v>
      </c>
      <c r="L11" s="9">
        <f>SUMIFS(Concentrado!M$2:M859,Concentrado!$A$2:$A859,"="&amp;$A11,Concentrado!$B$2:$B859, "=Chiapas")</f>
        <v>3.778</v>
      </c>
      <c r="M11" s="9">
        <f>SUMIFS(Concentrado!N$2:N859,Concentrado!$A$2:$A859,"="&amp;$A11,Concentrado!$B$2:$B859, "=Chiapas")</f>
        <v>50.101999999999997</v>
      </c>
      <c r="N11" s="9">
        <f>SUMIFS(Concentrado!O$2:O859,Concentrado!$A$2:$A859,"="&amp;$A11,Concentrado!$B$2:$B859, "=Chiapas")</f>
        <v>70.816000000000003</v>
      </c>
      <c r="O11" s="9">
        <f>SUMIFS(Concentrado!P$2:P859,Concentrado!$A$2:$A859,"="&amp;$A11,Concentrado!$B$2:$B859, "=Chiapas")</f>
        <v>16.291</v>
      </c>
      <c r="P11" s="9">
        <f>SUMIFS(Concentrado!Q$2:Q859,Concentrado!$A$2:$A859,"="&amp;$A11,Concentrado!$B$2:$B859, "=Chiapas")</f>
        <v>43.161000000000001</v>
      </c>
      <c r="Q11" s="9">
        <f>SUMIFS(Concentrado!R$2:R859,Concentrado!$A$2:$A859,"="&amp;$A11,Concentrado!$B$2:$B859, "=Chiapas")</f>
        <v>32.58</v>
      </c>
      <c r="R11" s="9">
        <f>SUMIFS(Concentrado!S$2:S859,Concentrado!$A$2:$A859,"="&amp;$A11,Concentrado!$B$2:$B859, "=Chiapas")</f>
        <v>44.322000000000003</v>
      </c>
      <c r="S11" s="9">
        <f>SUMIFS(Concentrado!T$2:T859,Concentrado!$A$2:$A859,"="&amp;$A11,Concentrado!$B$2:$B859, "=Chiapas")</f>
        <v>38.54</v>
      </c>
      <c r="T11" s="9">
        <f>SUMIFS(Concentrado!U$2:U859,Concentrado!$A$2:$A859,"="&amp;$A11,Concentrado!$B$2:$B859, "=Chiapas")</f>
        <v>7.8929999999999998</v>
      </c>
      <c r="U11" s="9">
        <f>SUMIFS(Concentrado!V$2:V859,Concentrado!$A$2:$A859,"="&amp;$A11,Concentrado!$B$2:$B859, "=Chiapas")</f>
        <v>8.8049999999999997</v>
      </c>
      <c r="V11" s="9">
        <f>SUMIFS(Concentrado!W$2:W859,Concentrado!$A$2:$A859,"="&amp;$A11,Concentrado!$B$2:$B859, "=Chiapas")</f>
        <v>8.3559999999999999</v>
      </c>
      <c r="W11" s="9">
        <f>SUMIFS(Concentrado!X$2:X859,Concentrado!$A$2:$A859,"="&amp;$A11,Concentrado!$B$2:$B859, "=Chiapas")</f>
        <v>4.2969999999999997</v>
      </c>
      <c r="X11" s="9">
        <f>SUMIFS(Concentrado!Y$2:Y859,Concentrado!$A$2:$A859,"="&amp;$A11,Concentrado!$B$2:$B859, "=Chiapas")</f>
        <v>0.63800000000000001</v>
      </c>
      <c r="Y11" s="9">
        <f>SUMIFS(Concentrado!Z$2:Z859,Concentrado!$A$2:$A859,"="&amp;$A11,Concentrado!$B$2:$B859, "=Chiapas")</f>
        <v>2.44</v>
      </c>
      <c r="Z11" s="9">
        <f>SUMIFS(Concentrado!AA$2:AA859,Concentrado!$A$2:$A859,"="&amp;$A11,Concentrado!$B$2:$B859, "=Chiapas")</f>
        <v>32.36</v>
      </c>
      <c r="AA11" s="9">
        <f>SUMIFS(Concentrado!AB$2:AB859,Concentrado!$A$2:$A859,"="&amp;$A11,Concentrado!$B$2:$B859, "=Chiapas")</f>
        <v>26.712</v>
      </c>
      <c r="AB11" s="9">
        <f>SUMIFS(Concentrado!AC$2:AC859,Concentrado!$A$2:$A859,"="&amp;$A11,Concentrado!$B$2:$B859, "=Chiapas")</f>
        <v>29.492999999999999</v>
      </c>
      <c r="AC11" s="9">
        <f>SUMIFS(Concentrado!AD$2:AD859,Concentrado!$A$2:$A859,"="&amp;$A11,Concentrado!$B$2:$B859, "=Chiapas")</f>
        <v>278.52800000000002</v>
      </c>
      <c r="AD11" s="9">
        <f>SUMIFS(Concentrado!AE$2:AE859,Concentrado!$A$2:$A859,"="&amp;$A11,Concentrado!$B$2:$B859, "=Chiapas")</f>
        <v>245.387</v>
      </c>
      <c r="AE11" s="9">
        <f>SUMIFS(Concentrado!AF$2:AF859,Concentrado!$A$2:$A859,"="&amp;$A11,Concentrado!$B$2:$B859, "=Chiapas")</f>
        <v>261.79199999999997</v>
      </c>
      <c r="AF11" s="9">
        <f>SUMIFS(Concentrado!AG$2:AG859,Concentrado!$A$2:$A859,"="&amp;$A11,Concentrado!$B$2:$B859, "=Chiapas")</f>
        <v>8.5069999999999997</v>
      </c>
      <c r="AG11" s="9">
        <f>SUMIFS(Concentrado!AH$2:AH859,Concentrado!$A$2:$A859,"="&amp;$A11,Concentrado!$B$2:$B859, "=Chiapas")</f>
        <v>0.87732381144556604</v>
      </c>
      <c r="AH11" s="9">
        <f>SUMIFS(Concentrado!AI$2:AI859,Concentrado!$A$2:$A859,"="&amp;$A11,Concentrado!$B$2:$B859, "=Chiapas")</f>
        <v>0.20939185277239999</v>
      </c>
      <c r="AI11" s="9">
        <f>SUMIFS(Concentrado!AJ$2:AJ859,Concentrado!$A$2:$A859,"="&amp;$A11,Concentrado!$B$2:$B859, "=Chiapas")</f>
        <v>0.53561548378665103</v>
      </c>
      <c r="AJ11" s="9">
        <f>SUMIFS(Concentrado!AK$2:AK859,Concentrado!$A$2:$A859,"="&amp;$A11,Concentrado!$B$2:$B859, "=Chiapas")</f>
        <v>0.92100000000000004</v>
      </c>
      <c r="AK11" s="9">
        <f>SUMIFS(Concentrado!AL$2:AL859,Concentrado!$A$2:$A859,"="&amp;$A11,Concentrado!$B$2:$B859, "=Chiapas")</f>
        <v>0.21299999999999999</v>
      </c>
      <c r="AL11" s="9">
        <f>SUMIFS(Concentrado!AM$2:AM859,Concentrado!$A$2:$A859,"="&amp;$A11,Concentrado!$B$2:$B859, "=Chiapas")</f>
        <v>0.56100000000000005</v>
      </c>
      <c r="AM11" s="9">
        <f>SUMIFS(Concentrado!AN$2:AN859,Concentrado!$A$2:$A859,"="&amp;$A11,Concentrado!$B$2:$B859, "=Chiapas")</f>
        <v>78.751999999999995</v>
      </c>
      <c r="AN11" s="9">
        <f>SUMIFS(Concentrado!AO$2:AO859,Concentrado!$A$2:$A859,"="&amp;$A11,Concentrado!$B$2:$B859, "=Chiapas")</f>
        <v>65.248999999999995</v>
      </c>
      <c r="AO11" s="9">
        <f>SUMIFS(Concentrado!AP$2:AP859,Concentrado!$A$2:$A859,"="&amp;$A11,Concentrado!$B$2:$B859, "=Chiapas")</f>
        <v>71.92</v>
      </c>
      <c r="AP11" s="9">
        <f>SUMIFS(Concentrado!AQ$2:AQ859,Concentrado!$A$2:$A859,"="&amp;$A11,Concentrado!$B$2:$B859, "=Chiapas")</f>
        <v>4.9109999999999996</v>
      </c>
      <c r="AQ11" s="9">
        <f>SUMIFS(Concentrado!AR$2:AR859,Concentrado!$A$2:$A859,"="&amp;$A11,Concentrado!$B$2:$B859, "=Chiapas")</f>
        <v>3.7429999999999999</v>
      </c>
      <c r="AR11" s="9">
        <f>SUMIFS(Concentrado!AS$2:AS859,Concentrado!$A$2:$A859,"="&amp;$A11,Concentrado!$B$2:$B859, "=Chiapas")</f>
        <v>4.3179999999999996</v>
      </c>
      <c r="AS11" s="9">
        <f>SUMIFS(Concentrado!AT$2:AT859,Concentrado!$A$2:$A859,"="&amp;$A11,Concentrado!$B$2:$B859, "=Chiapas")</f>
        <v>8.0679999999999996</v>
      </c>
      <c r="AT11" s="9">
        <f>SUMIFS(Concentrado!AU$2:AU859,Concentrado!$A$2:$A859,"="&amp;$A11,Concentrado!$B$2:$B859, "=Chiapas")</f>
        <v>2.5099999999999998</v>
      </c>
      <c r="AU11" s="9">
        <f>SUMIFS(Concentrado!AV$2:AV859,Concentrado!$A$2:$A859,"="&amp;$A11,Concentrado!$B$2:$B859, "=Chiapas")</f>
        <v>5.2469999999999999</v>
      </c>
      <c r="AV11" s="9">
        <f>SUMIFS(Concentrado!AW$2:AW859,Concentrado!$A$2:$A859,"="&amp;$A11,Concentrado!$B$2:$B859, "=Chiapas")</f>
        <v>457.08</v>
      </c>
      <c r="AW11" s="9">
        <f>SUMIFS(Concentrado!AX$2:AX859,Concentrado!$A$2:$A859,"="&amp;$A11,Concentrado!$B$2:$B859, "=Chiapas")</f>
        <v>354.61900000000003</v>
      </c>
      <c r="AX11" s="9">
        <f>SUMIFS(Concentrado!AY$2:AY859,Concentrado!$A$2:$A859,"="&amp;$A11,Concentrado!$B$2:$B859, "=Chiapas")</f>
        <v>405.2</v>
      </c>
      <c r="AY11" s="9">
        <f>SUMIFS(Concentrado!AZ$2:AZ859,Concentrado!$A$2:$A859,"="&amp;$A11,Concentrado!$B$2:$B859, "=Chiapas")</f>
        <v>4.5709999999999997</v>
      </c>
      <c r="AZ11" s="9">
        <f>SUMIFS(Concentrado!BA$2:BA859,Concentrado!$A$2:$A859,"="&amp;$A11,Concentrado!$B$2:$B859, "=Chiapas")</f>
        <v>3.5459999999999998</v>
      </c>
      <c r="BA11" s="9">
        <f>SUMIFS(Concentrado!BB$2:BB859,Concentrado!$A$2:$A859,"="&amp;$A11,Concentrado!$B$2:$B859, "=Chiapas")</f>
        <v>4.0519999999999996</v>
      </c>
      <c r="BB11" s="9">
        <f>SUMIFS(Concentrado!BC$2:BC859,Concentrado!$A$2:$A859,"="&amp;$A11,Concentrado!$B$2:$B859, "=Chiapas")</f>
        <v>43.225999999999999</v>
      </c>
      <c r="BC11" s="9">
        <f>SUMIFS(Concentrado!BD$2:BD859,Concentrado!$A$2:$A859,"="&amp;$A11,Concentrado!$B$2:$B859, "=Chiapas")</f>
        <v>49.023000000000003</v>
      </c>
      <c r="BD11" s="9">
        <f>SUMIFS(Concentrado!BE$2:BE859,Concentrado!$A$2:$A859,"="&amp;$A11,Concentrado!$B$2:$B859, "=Chiapas")</f>
        <v>19.28</v>
      </c>
      <c r="BE11" s="9">
        <f>SUMIFS(Concentrado!BF$2:BF859,Concentrado!$A$2:$A859,"="&amp;$A11,Concentrado!$B$2:$B859, "=Chiapas")</f>
        <v>22.222999999999999</v>
      </c>
      <c r="BF11" s="9">
        <f>SUMIFS(Concentrado!BG$2:BG859,Concentrado!$A$2:$A859,"="&amp;$A11,Concentrado!$B$2:$B859, "=Chiapas")</f>
        <v>59.814</v>
      </c>
      <c r="BG11" s="9">
        <f>SUMIFS(Concentrado!BH$2:BH859,Concentrado!$A$2:$A859,"="&amp;$A11,Concentrado!$B$2:$B859, "=Chiapas")</f>
        <v>5.0688629183153893</v>
      </c>
    </row>
    <row r="12" spans="1:59" x14ac:dyDescent="0.25">
      <c r="A12" s="4">
        <v>2008</v>
      </c>
      <c r="B12" s="9">
        <f>SUMIFS(Concentrado!C$2:C859,Concentrado!$A$2:$A859,"="&amp;$A12,Concentrado!$B$2:$B859, "=Chiapas")</f>
        <v>5.4569999999999999</v>
      </c>
      <c r="C12" s="9">
        <f>SUMIFS(Concentrado!D$2:D859,Concentrado!$A$2:$A859,"="&amp;$A12,Concentrado!$B$2:$B859, "=Chiapas")</f>
        <v>0.748</v>
      </c>
      <c r="D12" s="9">
        <f>SUMIFS(Concentrado!E$2:E859,Concentrado!$A$2:$A859,"="&amp;$A12,Concentrado!$B$2:$B859, "=Chiapas")</f>
        <v>3.0630000000000002</v>
      </c>
      <c r="E12" s="9">
        <f>SUMIFS(Concentrado!F$2:F859,Concentrado!$A$2:$A859,"="&amp;$A12,Concentrado!$B$2:$B859, "=Chiapas")</f>
        <v>19.577999999999999</v>
      </c>
      <c r="F12" s="9">
        <f>SUMIFS(Concentrado!G$2:G859,Concentrado!$A$2:$A859,"="&amp;$A12,Concentrado!$B$2:$B859, "=Chiapas")</f>
        <v>10.653</v>
      </c>
      <c r="G12" s="9">
        <f>SUMIFS(Concentrado!H$2:H859,Concentrado!$A$2:$A859,"="&amp;$A12,Concentrado!$B$2:$B859, "=Chiapas")</f>
        <v>2.4060000000000001</v>
      </c>
      <c r="H12" s="9">
        <f>SUMIFS(Concentrado!I$2:I859,Concentrado!$A$2:$A859,"="&amp;$A12,Concentrado!$B$2:$B859, "=Chiapas")</f>
        <v>1.704</v>
      </c>
      <c r="I12" s="9">
        <f>SUMIFS(Concentrado!J$2:J859,Concentrado!$A$2:$A859,"="&amp;$A12,Concentrado!$B$2:$B859, "=Chiapas")</f>
        <v>2.0489999999999999</v>
      </c>
      <c r="J12" s="9">
        <f>SUMIFS(Concentrado!K$2:K859,Concentrado!$A$2:$A859,"="&amp;$A12,Concentrado!$B$2:$B859, "=Chiapas")</f>
        <v>4.5119999999999996</v>
      </c>
      <c r="K12" s="9">
        <f>SUMIFS(Concentrado!L$2:L859,Concentrado!$A$2:$A859,"="&amp;$A12,Concentrado!$B$2:$B859, "=Chiapas")</f>
        <v>2.0779999999999998</v>
      </c>
      <c r="L12" s="9">
        <f>SUMIFS(Concentrado!M$2:M859,Concentrado!$A$2:$A859,"="&amp;$A12,Concentrado!$B$2:$B859, "=Chiapas")</f>
        <v>3.2749999999999999</v>
      </c>
      <c r="M12" s="9">
        <f>SUMIFS(Concentrado!N$2:N859,Concentrado!$A$2:$A859,"="&amp;$A12,Concentrado!$B$2:$B859, "=Chiapas")</f>
        <v>45.39</v>
      </c>
      <c r="N12" s="9">
        <f>SUMIFS(Concentrado!O$2:O859,Concentrado!$A$2:$A859,"="&amp;$A12,Concentrado!$B$2:$B859, "=Chiapas")</f>
        <v>76.962000000000003</v>
      </c>
      <c r="O12" s="9">
        <f>SUMIFS(Concentrado!P$2:P859,Concentrado!$A$2:$A859,"="&amp;$A12,Concentrado!$B$2:$B859, "=Chiapas")</f>
        <v>14.42</v>
      </c>
      <c r="P12" s="9">
        <f>SUMIFS(Concentrado!Q$2:Q859,Concentrado!$A$2:$A859,"="&amp;$A12,Concentrado!$B$2:$B859, "=Chiapas")</f>
        <v>45.167999999999999</v>
      </c>
      <c r="Q12" s="9">
        <f>SUMIFS(Concentrado!R$2:R859,Concentrado!$A$2:$A859,"="&amp;$A12,Concentrado!$B$2:$B859, "=Chiapas")</f>
        <v>37.213999999999999</v>
      </c>
      <c r="R12" s="9">
        <f>SUMIFS(Concentrado!S$2:S859,Concentrado!$A$2:$A859,"="&amp;$A12,Concentrado!$B$2:$B859, "=Chiapas")</f>
        <v>47.334000000000003</v>
      </c>
      <c r="S12" s="9">
        <f>SUMIFS(Concentrado!T$2:T859,Concentrado!$A$2:$A859,"="&amp;$A12,Concentrado!$B$2:$B859, "=Chiapas")</f>
        <v>42.357999999999997</v>
      </c>
      <c r="T12" s="9">
        <f>SUMIFS(Concentrado!U$2:U859,Concentrado!$A$2:$A859,"="&amp;$A12,Concentrado!$B$2:$B859, "=Chiapas")</f>
        <v>8.2940000000000005</v>
      </c>
      <c r="U12" s="9">
        <f>SUMIFS(Concentrado!V$2:V859,Concentrado!$A$2:$A859,"="&amp;$A12,Concentrado!$B$2:$B859, "=Chiapas")</f>
        <v>9.35</v>
      </c>
      <c r="V12" s="9">
        <f>SUMIFS(Concentrado!W$2:W859,Concentrado!$A$2:$A859,"="&amp;$A12,Concentrado!$B$2:$B859, "=Chiapas")</f>
        <v>8.8309999999999995</v>
      </c>
      <c r="W12" s="9">
        <f>SUMIFS(Concentrado!X$2:X859,Concentrado!$A$2:$A859,"="&amp;$A12,Concentrado!$B$2:$B859, "=Chiapas")</f>
        <v>9.5830000000000002</v>
      </c>
      <c r="X12" s="9">
        <f>SUMIFS(Concentrado!Y$2:Y859,Concentrado!$A$2:$A859,"="&amp;$A12,Concentrado!$B$2:$B859, "=Chiapas")</f>
        <v>1.371</v>
      </c>
      <c r="Y12" s="9">
        <f>SUMIFS(Concentrado!Z$2:Z859,Concentrado!$A$2:$A859,"="&amp;$A12,Concentrado!$B$2:$B859, "=Chiapas")</f>
        <v>5.4080000000000004</v>
      </c>
      <c r="Z12" s="9">
        <f>SUMIFS(Concentrado!AA$2:AA859,Concentrado!$A$2:$A859,"="&amp;$A12,Concentrado!$B$2:$B859, "=Chiapas")</f>
        <v>32.271999999999998</v>
      </c>
      <c r="AA12" s="9">
        <f>SUMIFS(Concentrado!AB$2:AB859,Concentrado!$A$2:$A859,"="&amp;$A12,Concentrado!$B$2:$B859, "=Chiapas")</f>
        <v>24.850999999999999</v>
      </c>
      <c r="AB12" s="9">
        <f>SUMIFS(Concentrado!AC$2:AC859,Concentrado!$A$2:$A859,"="&amp;$A12,Concentrado!$B$2:$B859, "=Chiapas")</f>
        <v>28.5</v>
      </c>
      <c r="AC12" s="9">
        <f>SUMIFS(Concentrado!AD$2:AD859,Concentrado!$A$2:$A859,"="&amp;$A12,Concentrado!$B$2:$B859, "=Chiapas")</f>
        <v>286.06299999999999</v>
      </c>
      <c r="AD12" s="9">
        <f>SUMIFS(Concentrado!AE$2:AE859,Concentrado!$A$2:$A859,"="&amp;$A12,Concentrado!$B$2:$B859, "=Chiapas")</f>
        <v>249.96899999999999</v>
      </c>
      <c r="AE12" s="9">
        <f>SUMIFS(Concentrado!AF$2:AF859,Concentrado!$A$2:$A859,"="&amp;$A12,Concentrado!$B$2:$B859, "=Chiapas")</f>
        <v>267.81900000000002</v>
      </c>
      <c r="AF12" s="9">
        <f>SUMIFS(Concentrado!AG$2:AG859,Concentrado!$A$2:$A859,"="&amp;$A12,Concentrado!$B$2:$B859, "=Chiapas")</f>
        <v>7.8209999999999997</v>
      </c>
      <c r="AG12" s="9">
        <f>SUMIFS(Concentrado!AH$2:AH859,Concentrado!$A$2:$A859,"="&amp;$A12,Concentrado!$B$2:$B859, "=Chiapas")</f>
        <v>3.8752722109612101</v>
      </c>
      <c r="AH12" s="9">
        <f>SUMIFS(Concentrado!AI$2:AI859,Concentrado!$A$2:$A859,"="&amp;$A12,Concentrado!$B$2:$B859, "=Chiapas")</f>
        <v>0.51410974186549896</v>
      </c>
      <c r="AI12" s="9">
        <f>SUMIFS(Concentrado!AJ$2:AJ859,Concentrado!$A$2:$A859,"="&amp;$A12,Concentrado!$B$2:$B859, "=Chiapas")</f>
        <v>2.1561675331655401</v>
      </c>
      <c r="AJ12" s="9">
        <f>SUMIFS(Concentrado!AK$2:AK859,Concentrado!$A$2:$A859,"="&amp;$A12,Concentrado!$B$2:$B859, "=Chiapas")</f>
        <v>2.7930000000000001</v>
      </c>
      <c r="AK12" s="9">
        <f>SUMIFS(Concentrado!AL$2:AL859,Concentrado!$A$2:$A859,"="&amp;$A12,Concentrado!$B$2:$B859, "=Chiapas")</f>
        <v>0.499</v>
      </c>
      <c r="AL12" s="9">
        <f>SUMIFS(Concentrado!AM$2:AM859,Concentrado!$A$2:$A859,"="&amp;$A12,Concentrado!$B$2:$B859, "=Chiapas")</f>
        <v>1.627</v>
      </c>
      <c r="AM12" s="9">
        <f>SUMIFS(Concentrado!AN$2:AN859,Concentrado!$A$2:$A859,"="&amp;$A12,Concentrado!$B$2:$B859, "=Chiapas")</f>
        <v>77.048000000000002</v>
      </c>
      <c r="AN12" s="9">
        <f>SUMIFS(Concentrado!AO$2:AO859,Concentrado!$A$2:$A859,"="&amp;$A12,Concentrado!$B$2:$B859, "=Chiapas")</f>
        <v>63.125999999999998</v>
      </c>
      <c r="AO12" s="9">
        <f>SUMIFS(Concentrado!AP$2:AP859,Concentrado!$A$2:$A859,"="&amp;$A12,Concentrado!$B$2:$B859, "=Chiapas")</f>
        <v>69.971000000000004</v>
      </c>
      <c r="AP12" s="9">
        <f>SUMIFS(Concentrado!AQ$2:AQ859,Concentrado!$A$2:$A859,"="&amp;$A12,Concentrado!$B$2:$B859, "=Chiapas")</f>
        <v>5.4139999999999997</v>
      </c>
      <c r="AQ12" s="9">
        <f>SUMIFS(Concentrado!AR$2:AR859,Concentrado!$A$2:$A859,"="&amp;$A12,Concentrado!$B$2:$B859, "=Chiapas")</f>
        <v>3.3250000000000002</v>
      </c>
      <c r="AR12" s="9">
        <f>SUMIFS(Concentrado!AS$2:AS859,Concentrado!$A$2:$A859,"="&amp;$A12,Concentrado!$B$2:$B859, "=Chiapas")</f>
        <v>4.3520000000000003</v>
      </c>
      <c r="AS12" s="9">
        <f>SUMIFS(Concentrado!AT$2:AT859,Concentrado!$A$2:$A859,"="&amp;$A12,Concentrado!$B$2:$B859, "=Chiapas")</f>
        <v>8.2080000000000002</v>
      </c>
      <c r="AT12" s="9">
        <f>SUMIFS(Concentrado!AU$2:AU859,Concentrado!$A$2:$A859,"="&amp;$A12,Concentrado!$B$2:$B859, "=Chiapas")</f>
        <v>2.9089999999999998</v>
      </c>
      <c r="AU12" s="9">
        <f>SUMIFS(Concentrado!AV$2:AV859,Concentrado!$A$2:$A859,"="&amp;$A12,Concentrado!$B$2:$B859, "=Chiapas")</f>
        <v>5.5140000000000002</v>
      </c>
      <c r="AV12" s="9">
        <f>SUMIFS(Concentrado!AW$2:AW859,Concentrado!$A$2:$A859,"="&amp;$A12,Concentrado!$B$2:$B859, "=Chiapas")</f>
        <v>473.20499999999998</v>
      </c>
      <c r="AW12" s="9">
        <f>SUMIFS(Concentrado!AX$2:AX859,Concentrado!$A$2:$A859,"="&amp;$A12,Concentrado!$B$2:$B859, "=Chiapas")</f>
        <v>355.4</v>
      </c>
      <c r="AX12" s="9">
        <f>SUMIFS(Concentrado!AY$2:AY859,Concentrado!$A$2:$A859,"="&amp;$A12,Concentrado!$B$2:$B859, "=Chiapas")</f>
        <v>413.44400000000002</v>
      </c>
      <c r="AY12" s="9">
        <f>SUMIFS(Concentrado!AZ$2:AZ859,Concentrado!$A$2:$A859,"="&amp;$A12,Concentrado!$B$2:$B859, "=Chiapas")</f>
        <v>4.7320000000000002</v>
      </c>
      <c r="AZ12" s="9">
        <f>SUMIFS(Concentrado!BA$2:BA859,Concentrado!$A$2:$A859,"="&amp;$A12,Concentrado!$B$2:$B859, "=Chiapas")</f>
        <v>3.5539999999999998</v>
      </c>
      <c r="BA12" s="9">
        <f>SUMIFS(Concentrado!BB$2:BB859,Concentrado!$A$2:$A859,"="&amp;$A12,Concentrado!$B$2:$B859, "=Chiapas")</f>
        <v>4.1340000000000003</v>
      </c>
      <c r="BB12" s="9">
        <f>SUMIFS(Concentrado!BC$2:BC859,Concentrado!$A$2:$A859,"="&amp;$A12,Concentrado!$B$2:$B859, "=Chiapas")</f>
        <v>43.639000000000003</v>
      </c>
      <c r="BC12" s="9">
        <f>SUMIFS(Concentrado!BD$2:BD859,Concentrado!$A$2:$A859,"="&amp;$A12,Concentrado!$B$2:$B859, "=Chiapas")</f>
        <v>36.610999999999997</v>
      </c>
      <c r="BD12" s="9">
        <f>SUMIFS(Concentrado!BE$2:BE859,Concentrado!$A$2:$A859,"="&amp;$A12,Concentrado!$B$2:$B859, "=Chiapas")</f>
        <v>19.088000000000001</v>
      </c>
      <c r="BE12" s="9">
        <f>SUMIFS(Concentrado!BF$2:BF859,Concentrado!$A$2:$A859,"="&amp;$A12,Concentrado!$B$2:$B859, "=Chiapas")</f>
        <v>22.052</v>
      </c>
      <c r="BF12" s="9">
        <f>SUMIFS(Concentrado!BG$2:BG859,Concentrado!$A$2:$A859,"="&amp;$A12,Concentrado!$B$2:$B859, "=Chiapas")</f>
        <v>69.265000000000001</v>
      </c>
      <c r="BG12" s="9">
        <f>SUMIFS(Concentrado!BH$2:BH859,Concentrado!$A$2:$A859,"="&amp;$A12,Concentrado!$B$2:$B859, "=Chiapas")</f>
        <v>5.3529885637276671</v>
      </c>
    </row>
    <row r="13" spans="1:59" x14ac:dyDescent="0.25">
      <c r="A13" s="4">
        <v>2009</v>
      </c>
      <c r="B13" s="9">
        <f>SUMIFS(Concentrado!C$2:C859,Concentrado!$A$2:$A859,"="&amp;$A13,Concentrado!$B$2:$B859, "=Chiapas")</f>
        <v>8.4149999999999991</v>
      </c>
      <c r="C13" s="9">
        <f>SUMIFS(Concentrado!D$2:D859,Concentrado!$A$2:$A859,"="&amp;$A13,Concentrado!$B$2:$B859, "=Chiapas")</f>
        <v>2.2759999999999998</v>
      </c>
      <c r="D13" s="9">
        <f>SUMIFS(Concentrado!E$2:E859,Concentrado!$A$2:$A859,"="&amp;$A13,Concentrado!$B$2:$B859, "=Chiapas")</f>
        <v>5.2919999999999998</v>
      </c>
      <c r="E13" s="9">
        <f>SUMIFS(Concentrado!F$2:F859,Concentrado!$A$2:$A859,"="&amp;$A13,Concentrado!$B$2:$B859, "=Chiapas")</f>
        <v>22.23</v>
      </c>
      <c r="F13" s="9">
        <f>SUMIFS(Concentrado!G$2:G859,Concentrado!$A$2:$A859,"="&amp;$A13,Concentrado!$B$2:$B859, "=Chiapas")</f>
        <v>10.374000000000001</v>
      </c>
      <c r="G13" s="9">
        <f>SUMIFS(Concentrado!H$2:H859,Concentrado!$A$2:$A859,"="&amp;$A13,Concentrado!$B$2:$B859, "=Chiapas")</f>
        <v>1.9350000000000001</v>
      </c>
      <c r="H13" s="9">
        <f>SUMIFS(Concentrado!I$2:I859,Concentrado!$A$2:$A859,"="&amp;$A13,Concentrado!$B$2:$B859, "=Chiapas")</f>
        <v>2.3170000000000002</v>
      </c>
      <c r="I13" s="9">
        <f>SUMIFS(Concentrado!J$2:J859,Concentrado!$A$2:$A859,"="&amp;$A13,Concentrado!$B$2:$B859, "=Chiapas")</f>
        <v>2.129</v>
      </c>
      <c r="J13" s="9">
        <f>SUMIFS(Concentrado!K$2:K859,Concentrado!$A$2:$A859,"="&amp;$A13,Concentrado!$B$2:$B859, "=Chiapas")</f>
        <v>4.0810000000000004</v>
      </c>
      <c r="K13" s="9">
        <f>SUMIFS(Concentrado!L$2:L859,Concentrado!$A$2:$A859,"="&amp;$A13,Concentrado!$B$2:$B859, "=Chiapas")</f>
        <v>1.9510000000000001</v>
      </c>
      <c r="L13" s="9">
        <f>SUMIFS(Concentrado!M$2:M859,Concentrado!$A$2:$A859,"="&amp;$A13,Concentrado!$B$2:$B859, "=Chiapas")</f>
        <v>2.9980000000000002</v>
      </c>
      <c r="M13" s="9">
        <f>SUMIFS(Concentrado!N$2:N859,Concentrado!$A$2:$A859,"="&amp;$A13,Concentrado!$B$2:$B859, "=Chiapas")</f>
        <v>42.646000000000001</v>
      </c>
      <c r="N13" s="9">
        <f>SUMIFS(Concentrado!O$2:O859,Concentrado!$A$2:$A859,"="&amp;$A13,Concentrado!$B$2:$B859, "=Chiapas")</f>
        <v>79.436999999999998</v>
      </c>
      <c r="O13" s="9">
        <f>SUMIFS(Concentrado!P$2:P859,Concentrado!$A$2:$A859,"="&amp;$A13,Concentrado!$B$2:$B859, "=Chiapas")</f>
        <v>15.526999999999999</v>
      </c>
      <c r="P13" s="9">
        <f>SUMIFS(Concentrado!Q$2:Q859,Concentrado!$A$2:$A859,"="&amp;$A13,Concentrado!$B$2:$B859, "=Chiapas")</f>
        <v>46.95</v>
      </c>
      <c r="Q13" s="9">
        <f>SUMIFS(Concentrado!R$2:R859,Concentrado!$A$2:$A859,"="&amp;$A13,Concentrado!$B$2:$B859, "=Chiapas")</f>
        <v>37.572000000000003</v>
      </c>
      <c r="R13" s="9">
        <f>SUMIFS(Concentrado!S$2:S859,Concentrado!$A$2:$A859,"="&amp;$A13,Concentrado!$B$2:$B859, "=Chiapas")</f>
        <v>49.222000000000001</v>
      </c>
      <c r="S13" s="9">
        <f>SUMIFS(Concentrado!T$2:T859,Concentrado!$A$2:$A859,"="&amp;$A13,Concentrado!$B$2:$B859, "=Chiapas")</f>
        <v>43.497999999999998</v>
      </c>
      <c r="T13" s="9">
        <f>SUMIFS(Concentrado!U$2:U859,Concentrado!$A$2:$A859,"="&amp;$A13,Concentrado!$B$2:$B859, "=Chiapas")</f>
        <v>10.433999999999999</v>
      </c>
      <c r="U13" s="9">
        <f>SUMIFS(Concentrado!V$2:V859,Concentrado!$A$2:$A859,"="&amp;$A13,Concentrado!$B$2:$B859, "=Chiapas")</f>
        <v>10.08</v>
      </c>
      <c r="V13" s="9">
        <f>SUMIFS(Concentrado!W$2:W859,Concentrado!$A$2:$A859,"="&amp;$A13,Concentrado!$B$2:$B859, "=Chiapas")</f>
        <v>10.254</v>
      </c>
      <c r="W13" s="9">
        <f>SUMIFS(Concentrado!X$2:X859,Concentrado!$A$2:$A859,"="&amp;$A13,Concentrado!$B$2:$B859, "=Chiapas")</f>
        <v>18.091999999999999</v>
      </c>
      <c r="X13" s="9">
        <f>SUMIFS(Concentrado!Y$2:Y859,Concentrado!$A$2:$A859,"="&amp;$A13,Concentrado!$B$2:$B859, "=Chiapas")</f>
        <v>2.601</v>
      </c>
      <c r="Y13" s="9">
        <f>SUMIFS(Concentrado!Z$2:Z859,Concentrado!$A$2:$A859,"="&amp;$A13,Concentrado!$B$2:$B859, "=Chiapas")</f>
        <v>10.212999999999999</v>
      </c>
      <c r="Z13" s="9">
        <f>SUMIFS(Concentrado!AA$2:AA859,Concentrado!$A$2:$A859,"="&amp;$A13,Concentrado!$B$2:$B859, "=Chiapas")</f>
        <v>37.32</v>
      </c>
      <c r="AA13" s="9">
        <f>SUMIFS(Concentrado!AB$2:AB859,Concentrado!$A$2:$A859,"="&amp;$A13,Concentrado!$B$2:$B859, "=Chiapas")</f>
        <v>27.597999999999999</v>
      </c>
      <c r="AB13" s="9">
        <f>SUMIFS(Concentrado!AC$2:AC859,Concentrado!$A$2:$A859,"="&amp;$A13,Concentrado!$B$2:$B859, "=Chiapas")</f>
        <v>32.375</v>
      </c>
      <c r="AC13" s="9">
        <f>SUMIFS(Concentrado!AD$2:AD859,Concentrado!$A$2:$A859,"="&amp;$A13,Concentrado!$B$2:$B859, "=Chiapas")</f>
        <v>295.74099999999999</v>
      </c>
      <c r="AD13" s="9">
        <f>SUMIFS(Concentrado!AE$2:AE859,Concentrado!$A$2:$A859,"="&amp;$A13,Concentrado!$B$2:$B859, "=Chiapas")</f>
        <v>264.358</v>
      </c>
      <c r="AE13" s="9">
        <f>SUMIFS(Concentrado!AF$2:AF859,Concentrado!$A$2:$A859,"="&amp;$A13,Concentrado!$B$2:$B859, "=Chiapas")</f>
        <v>279.779</v>
      </c>
      <c r="AF13" s="9">
        <f>SUMIFS(Concentrado!AG$2:AG859,Concentrado!$A$2:$A859,"="&amp;$A13,Concentrado!$B$2:$B859, "=Chiapas")</f>
        <v>7.4889999999999999</v>
      </c>
      <c r="AG13" s="9">
        <f>SUMIFS(Concentrado!AH$2:AH859,Concentrado!$A$2:$A859,"="&amp;$A13,Concentrado!$B$2:$B859, "=Chiapas")</f>
        <v>6.96120289586041</v>
      </c>
      <c r="AH13" s="9">
        <f>SUMIFS(Concentrado!AI$2:AI859,Concentrado!$A$2:$A859,"="&amp;$A13,Concentrado!$B$2:$B859, "=Chiapas")</f>
        <v>2.0209226117999699</v>
      </c>
      <c r="AI13" s="9">
        <f>SUMIFS(Concentrado!AJ$2:AJ859,Concentrado!$A$2:$A859,"="&amp;$A13,Concentrado!$B$2:$B859, "=Chiapas")</f>
        <v>4.4381164014720103</v>
      </c>
      <c r="AJ13" s="9">
        <f>SUMIFS(Concentrado!AK$2:AK859,Concentrado!$A$2:$A859,"="&amp;$A13,Concentrado!$B$2:$B859, "=Chiapas")</f>
        <v>5.5119999999999996</v>
      </c>
      <c r="AK13" s="9">
        <f>SUMIFS(Concentrado!AL$2:AL859,Concentrado!$A$2:$A859,"="&amp;$A13,Concentrado!$B$2:$B859, "=Chiapas")</f>
        <v>1.1379999999999999</v>
      </c>
      <c r="AL13" s="9">
        <f>SUMIFS(Concentrado!AM$2:AM859,Concentrado!$A$2:$A859,"="&amp;$A13,Concentrado!$B$2:$B859, "=Chiapas")</f>
        <v>3.2869999999999999</v>
      </c>
      <c r="AM13" s="9">
        <f>SUMIFS(Concentrado!AN$2:AN859,Concentrado!$A$2:$A859,"="&amp;$A13,Concentrado!$B$2:$B859, "=Chiapas")</f>
        <v>71.19</v>
      </c>
      <c r="AN13" s="9">
        <f>SUMIFS(Concentrado!AO$2:AO859,Concentrado!$A$2:$A859,"="&amp;$A13,Concentrado!$B$2:$B859, "=Chiapas")</f>
        <v>61.497</v>
      </c>
      <c r="AO13" s="9">
        <f>SUMIFS(Concentrado!AP$2:AP859,Concentrado!$A$2:$A859,"="&amp;$A13,Concentrado!$B$2:$B859, "=Chiapas")</f>
        <v>66.28</v>
      </c>
      <c r="AP13" s="9">
        <f>SUMIFS(Concentrado!AQ$2:AQ859,Concentrado!$A$2:$A859,"="&amp;$A13,Concentrado!$B$2:$B859, "=Chiapas")</f>
        <v>5.133</v>
      </c>
      <c r="AQ13" s="9">
        <f>SUMIFS(Concentrado!AR$2:AR859,Concentrado!$A$2:$A859,"="&amp;$A13,Concentrado!$B$2:$B859, "=Chiapas")</f>
        <v>2.7229999999999999</v>
      </c>
      <c r="AR13" s="9">
        <f>SUMIFS(Concentrado!AS$2:AS859,Concentrado!$A$2:$A859,"="&amp;$A13,Concentrado!$B$2:$B859, "=Chiapas")</f>
        <v>3.907</v>
      </c>
      <c r="AS13" s="9">
        <f>SUMIFS(Concentrado!AT$2:AT859,Concentrado!$A$2:$A859,"="&amp;$A13,Concentrado!$B$2:$B859, "=Chiapas")</f>
        <v>7.4050000000000002</v>
      </c>
      <c r="AT13" s="9">
        <f>SUMIFS(Concentrado!AU$2:AU859,Concentrado!$A$2:$A859,"="&amp;$A13,Concentrado!$B$2:$B859, "=Chiapas")</f>
        <v>3.6579999999999999</v>
      </c>
      <c r="AU13" s="9">
        <f>SUMIFS(Concentrado!AV$2:AV859,Concentrado!$A$2:$A859,"="&amp;$A13,Concentrado!$B$2:$B859, "=Chiapas")</f>
        <v>5.4989999999999997</v>
      </c>
      <c r="AV13" s="9">
        <f>SUMIFS(Concentrado!AW$2:AW859,Concentrado!$A$2:$A859,"="&amp;$A13,Concentrado!$B$2:$B859, "=Chiapas")</f>
        <v>475.44099999999997</v>
      </c>
      <c r="AW13" s="9">
        <f>SUMIFS(Concentrado!AX$2:AX859,Concentrado!$A$2:$A859,"="&amp;$A13,Concentrado!$B$2:$B859, "=Chiapas")</f>
        <v>368.858</v>
      </c>
      <c r="AX13" s="9">
        <f>SUMIFS(Concentrado!AY$2:AY859,Concentrado!$A$2:$A859,"="&amp;$A13,Concentrado!$B$2:$B859, "=Chiapas")</f>
        <v>421.291</v>
      </c>
      <c r="AY13" s="9">
        <f>SUMIFS(Concentrado!AZ$2:AZ859,Concentrado!$A$2:$A859,"="&amp;$A13,Concentrado!$B$2:$B859, "=Chiapas")</f>
        <v>4.7539999999999996</v>
      </c>
      <c r="AZ13" s="9">
        <f>SUMIFS(Concentrado!BA$2:BA859,Concentrado!$A$2:$A859,"="&amp;$A13,Concentrado!$B$2:$B859, "=Chiapas")</f>
        <v>3.6890000000000001</v>
      </c>
      <c r="BA13" s="9">
        <f>SUMIFS(Concentrado!BB$2:BB859,Concentrado!$A$2:$A859,"="&amp;$A13,Concentrado!$B$2:$B859, "=Chiapas")</f>
        <v>4.2130000000000001</v>
      </c>
      <c r="BB13" s="9">
        <f>SUMIFS(Concentrado!BC$2:BC859,Concentrado!$A$2:$A859,"="&amp;$A13,Concentrado!$B$2:$B859, "=Chiapas")</f>
        <v>42.048000000000002</v>
      </c>
      <c r="BC13" s="9">
        <f>SUMIFS(Concentrado!BD$2:BD859,Concentrado!$A$2:$A859,"="&amp;$A13,Concentrado!$B$2:$B859, "=Chiapas")</f>
        <v>39.792999999999999</v>
      </c>
      <c r="BD13" s="9">
        <f>SUMIFS(Concentrado!BE$2:BE859,Concentrado!$A$2:$A859,"="&amp;$A13,Concentrado!$B$2:$B859, "=Chiapas")</f>
        <v>18.888000000000002</v>
      </c>
      <c r="BE13" s="9">
        <f>SUMIFS(Concentrado!BF$2:BF859,Concentrado!$A$2:$A859,"="&amp;$A13,Concentrado!$B$2:$B859, "=Chiapas")</f>
        <v>21.341000000000001</v>
      </c>
      <c r="BF13" s="9">
        <f>SUMIFS(Concentrado!BG$2:BG859,Concentrado!$A$2:$A859,"="&amp;$A13,Concentrado!$B$2:$B859, "=Chiapas")</f>
        <v>52.683999999999997</v>
      </c>
      <c r="BG13" s="9">
        <f>SUMIFS(Concentrado!BH$2:BH859,Concentrado!$A$2:$A859,"="&amp;$A13,Concentrado!$B$2:$B859, "=Chiapas")</f>
        <v>4.7860381250602897</v>
      </c>
    </row>
    <row r="14" spans="1:59" x14ac:dyDescent="0.25">
      <c r="A14" s="4">
        <v>2010</v>
      </c>
      <c r="B14" s="9">
        <f>SUMIFS(Concentrado!C$2:C859,Concentrado!$A$2:$A859,"="&amp;$A14,Concentrado!$B$2:$B859, "=Chiapas")</f>
        <v>6.266</v>
      </c>
      <c r="C14" s="9">
        <f>SUMIFS(Concentrado!D$2:D859,Concentrado!$A$2:$A859,"="&amp;$A14,Concentrado!$B$2:$B859, "=Chiapas")</f>
        <v>1.2729999999999999</v>
      </c>
      <c r="D14" s="9">
        <f>SUMIFS(Concentrado!E$2:E859,Concentrado!$A$2:$A859,"="&amp;$A14,Concentrado!$B$2:$B859, "=Chiapas")</f>
        <v>3.7250000000000001</v>
      </c>
      <c r="E14" s="9">
        <f>SUMIFS(Concentrado!F$2:F859,Concentrado!$A$2:$A859,"="&amp;$A14,Concentrado!$B$2:$B859, "=Chiapas")</f>
        <v>18.268999999999998</v>
      </c>
      <c r="F14" s="9">
        <f>SUMIFS(Concentrado!G$2:G859,Concentrado!$A$2:$A859,"="&amp;$A14,Concentrado!$B$2:$B859, "=Chiapas")</f>
        <v>11.372999999999999</v>
      </c>
      <c r="G14" s="9">
        <f>SUMIFS(Concentrado!H$2:H859,Concentrado!$A$2:$A859,"="&amp;$A14,Concentrado!$B$2:$B859, "=Chiapas")</f>
        <v>2.4319999999999999</v>
      </c>
      <c r="H14" s="9">
        <f>SUMIFS(Concentrado!I$2:I859,Concentrado!$A$2:$A859,"="&amp;$A14,Concentrado!$B$2:$B859, "=Chiapas")</f>
        <v>2.3479999999999999</v>
      </c>
      <c r="I14" s="9">
        <f>SUMIFS(Concentrado!J$2:J859,Concentrado!$A$2:$A859,"="&amp;$A14,Concentrado!$B$2:$B859, "=Chiapas")</f>
        <v>2.3889999999999998</v>
      </c>
      <c r="J14" s="9">
        <f>SUMIFS(Concentrado!K$2:K859,Concentrado!$A$2:$A859,"="&amp;$A14,Concentrado!$B$2:$B859, "=Chiapas")</f>
        <v>4.1219999999999999</v>
      </c>
      <c r="K14" s="9">
        <f>SUMIFS(Concentrado!L$2:L859,Concentrado!$A$2:$A859,"="&amp;$A14,Concentrado!$B$2:$B859, "=Chiapas")</f>
        <v>2.3079999999999998</v>
      </c>
      <c r="L14" s="9">
        <f>SUMIFS(Concentrado!M$2:M859,Concentrado!$A$2:$A859,"="&amp;$A14,Concentrado!$B$2:$B859, "=Chiapas")</f>
        <v>3.1989999999999998</v>
      </c>
      <c r="M14" s="9">
        <f>SUMIFS(Concentrado!N$2:N859,Concentrado!$A$2:$A859,"="&amp;$A14,Concentrado!$B$2:$B859, "=Chiapas")</f>
        <v>43.884999999999998</v>
      </c>
      <c r="N14" s="9">
        <f>SUMIFS(Concentrado!O$2:O859,Concentrado!$A$2:$A859,"="&amp;$A14,Concentrado!$B$2:$B859, "=Chiapas")</f>
        <v>78.114000000000004</v>
      </c>
      <c r="O14" s="9">
        <f>SUMIFS(Concentrado!P$2:P859,Concentrado!$A$2:$A859,"="&amp;$A14,Concentrado!$B$2:$B859, "=Chiapas")</f>
        <v>15.916</v>
      </c>
      <c r="P14" s="9">
        <f>SUMIFS(Concentrado!Q$2:Q859,Concentrado!$A$2:$A859,"="&amp;$A14,Concentrado!$B$2:$B859, "=Chiapas")</f>
        <v>46.506999999999998</v>
      </c>
      <c r="Q14" s="9">
        <f>SUMIFS(Concentrado!R$2:R859,Concentrado!$A$2:$A859,"="&amp;$A14,Concentrado!$B$2:$B859, "=Chiapas")</f>
        <v>41.756999999999998</v>
      </c>
      <c r="R14" s="9">
        <f>SUMIFS(Concentrado!S$2:S859,Concentrado!$A$2:$A859,"="&amp;$A14,Concentrado!$B$2:$B859, "=Chiapas")</f>
        <v>51.768000000000001</v>
      </c>
      <c r="S14" s="9">
        <f>SUMIFS(Concentrado!T$2:T859,Concentrado!$A$2:$A859,"="&amp;$A14,Concentrado!$B$2:$B859, "=Chiapas")</f>
        <v>46.850999999999999</v>
      </c>
      <c r="T14" s="9">
        <f>SUMIFS(Concentrado!U$2:U859,Concentrado!$A$2:$A859,"="&amp;$A14,Concentrado!$B$2:$B859, "=Chiapas")</f>
        <v>9.2750000000000004</v>
      </c>
      <c r="U14" s="9">
        <f>SUMIFS(Concentrado!V$2:V859,Concentrado!$A$2:$A859,"="&amp;$A14,Concentrado!$B$2:$B859, "=Chiapas")</f>
        <v>11.977</v>
      </c>
      <c r="V14" s="9">
        <f>SUMIFS(Concentrado!W$2:W859,Concentrado!$A$2:$A859,"="&amp;$A14,Concentrado!$B$2:$B859, "=Chiapas")</f>
        <v>10.65</v>
      </c>
      <c r="W14" s="9">
        <f>SUMIFS(Concentrado!X$2:X859,Concentrado!$A$2:$A859,"="&amp;$A14,Concentrado!$B$2:$B859, "=Chiapas")</f>
        <v>7.7080000000000002</v>
      </c>
      <c r="X14" s="9">
        <f>SUMIFS(Concentrado!Y$2:Y859,Concentrado!$A$2:$A859,"="&amp;$A14,Concentrado!$B$2:$B859, "=Chiapas")</f>
        <v>0.875</v>
      </c>
      <c r="Y14" s="9">
        <f>SUMIFS(Concentrado!Z$2:Z859,Concentrado!$A$2:$A859,"="&amp;$A14,Concentrado!$B$2:$B859, "=Chiapas")</f>
        <v>4.2519999999999998</v>
      </c>
      <c r="Z14" s="9">
        <f>SUMIFS(Concentrado!AA$2:AA859,Concentrado!$A$2:$A859,"="&amp;$A14,Concentrado!$B$2:$B859, "=Chiapas")</f>
        <v>42.911000000000001</v>
      </c>
      <c r="AA14" s="9">
        <f>SUMIFS(Concentrado!AB$2:AB859,Concentrado!$A$2:$A859,"="&amp;$A14,Concentrado!$B$2:$B859, "=Chiapas")</f>
        <v>33.384999999999998</v>
      </c>
      <c r="AB14" s="9">
        <f>SUMIFS(Concentrado!AC$2:AC859,Concentrado!$A$2:$A859,"="&amp;$A14,Concentrado!$B$2:$B859, "=Chiapas")</f>
        <v>38.064</v>
      </c>
      <c r="AC14" s="9">
        <f>SUMIFS(Concentrado!AD$2:AD859,Concentrado!$A$2:$A859,"="&amp;$A14,Concentrado!$B$2:$B859, "=Chiapas")</f>
        <v>314.68099999999998</v>
      </c>
      <c r="AD14" s="9">
        <f>SUMIFS(Concentrado!AE$2:AE859,Concentrado!$A$2:$A859,"="&amp;$A14,Concentrado!$B$2:$B859, "=Chiapas")</f>
        <v>274.83600000000001</v>
      </c>
      <c r="AE14" s="9">
        <f>SUMIFS(Concentrado!AF$2:AF859,Concentrado!$A$2:$A859,"="&amp;$A14,Concentrado!$B$2:$B859, "=Chiapas")</f>
        <v>294.40699999999998</v>
      </c>
      <c r="AF14" s="9">
        <f>SUMIFS(Concentrado!AG$2:AG859,Concentrado!$A$2:$A859,"="&amp;$A14,Concentrado!$B$2:$B859, "=Chiapas")</f>
        <v>7.7910000000000004</v>
      </c>
      <c r="AG14" s="9">
        <f>SUMIFS(Concentrado!AH$2:AH859,Concentrado!$A$2:$A859,"="&amp;$A14,Concentrado!$B$2:$B859, "=Chiapas")</f>
        <v>3.7246413998030099</v>
      </c>
      <c r="AH14" s="9">
        <f>SUMIFS(Concentrado!AI$2:AI859,Concentrado!$A$2:$A859,"="&amp;$A14,Concentrado!$B$2:$B859, "=Chiapas")</f>
        <v>0.29845994667515602</v>
      </c>
      <c r="AI14" s="9">
        <f>SUMIFS(Concentrado!AJ$2:AJ859,Concentrado!$A$2:$A859,"="&amp;$A14,Concentrado!$B$2:$B859, "=Chiapas")</f>
        <v>1.9779925505757501</v>
      </c>
      <c r="AJ14" s="9">
        <f>SUMIFS(Concentrado!AK$2:AK859,Concentrado!$A$2:$A859,"="&amp;$A14,Concentrado!$B$2:$B859, "=Chiapas")</f>
        <v>3.2559999999999998</v>
      </c>
      <c r="AK14" s="9">
        <f>SUMIFS(Concentrado!AL$2:AL859,Concentrado!$A$2:$A859,"="&amp;$A14,Concentrado!$B$2:$B859, "=Chiapas")</f>
        <v>0.35799999999999998</v>
      </c>
      <c r="AL14" s="9">
        <f>SUMIFS(Concentrado!AM$2:AM859,Concentrado!$A$2:$A859,"="&amp;$A14,Concentrado!$B$2:$B859, "=Chiapas")</f>
        <v>1.782</v>
      </c>
      <c r="AM14" s="9">
        <f>SUMIFS(Concentrado!AN$2:AN859,Concentrado!$A$2:$A859,"="&amp;$A14,Concentrado!$B$2:$B859, "=Chiapas")</f>
        <v>73.456000000000003</v>
      </c>
      <c r="AN14" s="9">
        <f>SUMIFS(Concentrado!AO$2:AO859,Concentrado!$A$2:$A859,"="&amp;$A14,Concentrado!$B$2:$B859, "=Chiapas")</f>
        <v>61.557000000000002</v>
      </c>
      <c r="AO14" s="9">
        <f>SUMIFS(Concentrado!AP$2:AP859,Concentrado!$A$2:$A859,"="&amp;$A14,Concentrado!$B$2:$B859, "=Chiapas")</f>
        <v>67.400999999999996</v>
      </c>
      <c r="AP14" s="9">
        <f>SUMIFS(Concentrado!AQ$2:AQ859,Concentrado!$A$2:$A859,"="&amp;$A14,Concentrado!$B$2:$B859, "=Chiapas")</f>
        <v>5.1109999999999998</v>
      </c>
      <c r="AQ14" s="9">
        <f>SUMIFS(Concentrado!AR$2:AR859,Concentrado!$A$2:$A859,"="&amp;$A14,Concentrado!$B$2:$B859, "=Chiapas")</f>
        <v>3.3029999999999999</v>
      </c>
      <c r="AR14" s="9">
        <f>SUMIFS(Concentrado!AS$2:AS859,Concentrado!$A$2:$A859,"="&amp;$A14,Concentrado!$B$2:$B859, "=Chiapas")</f>
        <v>4.1909999999999998</v>
      </c>
      <c r="AS14" s="9">
        <f>SUMIFS(Concentrado!AT$2:AT859,Concentrado!$A$2:$A859,"="&amp;$A14,Concentrado!$B$2:$B859, "=Chiapas")</f>
        <v>7.2960000000000003</v>
      </c>
      <c r="AT14" s="9">
        <f>SUMIFS(Concentrado!AU$2:AU859,Concentrado!$A$2:$A859,"="&amp;$A14,Concentrado!$B$2:$B859, "=Chiapas")</f>
        <v>1.95</v>
      </c>
      <c r="AU14" s="9">
        <f>SUMIFS(Concentrado!AV$2:AV859,Concentrado!$A$2:$A859,"="&amp;$A14,Concentrado!$B$2:$B859, "=Chiapas")</f>
        <v>4.5759999999999996</v>
      </c>
      <c r="AV14" s="9">
        <f>SUMIFS(Concentrado!AW$2:AW859,Concentrado!$A$2:$A859,"="&amp;$A14,Concentrado!$B$2:$B859, "=Chiapas")</f>
        <v>498.28</v>
      </c>
      <c r="AW14" s="9">
        <f>SUMIFS(Concentrado!AX$2:AX859,Concentrado!$A$2:$A859,"="&amp;$A14,Concentrado!$B$2:$B859, "=Chiapas")</f>
        <v>383.226</v>
      </c>
      <c r="AX14" s="9">
        <f>SUMIFS(Concentrado!AY$2:AY859,Concentrado!$A$2:$A859,"="&amp;$A14,Concentrado!$B$2:$B859, "=Chiapas")</f>
        <v>439.77800000000002</v>
      </c>
      <c r="AY14" s="9">
        <f>SUMIFS(Concentrado!AZ$2:AZ859,Concentrado!$A$2:$A859,"="&amp;$A14,Concentrado!$B$2:$B859, "=Chiapas")</f>
        <v>4.9829999999999997</v>
      </c>
      <c r="AZ14" s="9">
        <f>SUMIFS(Concentrado!BA$2:BA859,Concentrado!$A$2:$A859,"="&amp;$A14,Concentrado!$B$2:$B859, "=Chiapas")</f>
        <v>3.8319999999999999</v>
      </c>
      <c r="BA14" s="9">
        <f>SUMIFS(Concentrado!BB$2:BB859,Concentrado!$A$2:$A859,"="&amp;$A14,Concentrado!$B$2:$B859, "=Chiapas")</f>
        <v>4.3979999999999997</v>
      </c>
      <c r="BB14" s="9">
        <f>SUMIFS(Concentrado!BC$2:BC859,Concentrado!$A$2:$A859,"="&amp;$A14,Concentrado!$B$2:$B859, "=Chiapas")</f>
        <v>40.607999999999997</v>
      </c>
      <c r="BC14" s="9">
        <f>SUMIFS(Concentrado!BD$2:BD859,Concentrado!$A$2:$A859,"="&amp;$A14,Concentrado!$B$2:$B859, "=Chiapas")</f>
        <v>32.36</v>
      </c>
      <c r="BD14" s="9">
        <f>SUMIFS(Concentrado!BE$2:BE859,Concentrado!$A$2:$A859,"="&amp;$A14,Concentrado!$B$2:$B859, "=Chiapas")</f>
        <v>18.43</v>
      </c>
      <c r="BE14" s="9">
        <f>SUMIFS(Concentrado!BF$2:BF859,Concentrado!$A$2:$A859,"="&amp;$A14,Concentrado!$B$2:$B859, "=Chiapas")</f>
        <v>22.195</v>
      </c>
      <c r="BF14" s="9">
        <f>SUMIFS(Concentrado!BG$2:BG859,Concentrado!$A$2:$A859,"="&amp;$A14,Concentrado!$B$2:$B859, "=Chiapas")</f>
        <v>50.795000000000002</v>
      </c>
      <c r="BG14" s="9">
        <f>SUMIFS(Concentrado!BH$2:BH859,Concentrado!$A$2:$A859,"="&amp;$A14,Concentrado!$B$2:$B859, "=Chiapas")</f>
        <v>5.3444836242371601</v>
      </c>
    </row>
    <row r="15" spans="1:59" x14ac:dyDescent="0.25">
      <c r="A15" s="4">
        <v>2011</v>
      </c>
      <c r="B15" s="9">
        <f>SUMIFS(Concentrado!C$2:C859,Concentrado!$A$2:$A859,"="&amp;$A15,Concentrado!$B$2:$B859, "=Chiapas")</f>
        <v>12.574</v>
      </c>
      <c r="C15" s="9">
        <f>SUMIFS(Concentrado!D$2:D859,Concentrado!$A$2:$A859,"="&amp;$A15,Concentrado!$B$2:$B859, "=Chiapas")</f>
        <v>2.4580000000000002</v>
      </c>
      <c r="D15" s="9">
        <f>SUMIFS(Concentrado!E$2:E859,Concentrado!$A$2:$A859,"="&amp;$A15,Concentrado!$B$2:$B859, "=Chiapas")</f>
        <v>7.4649999999999999</v>
      </c>
      <c r="E15" s="9">
        <f>SUMIFS(Concentrado!F$2:F859,Concentrado!$A$2:$A859,"="&amp;$A15,Concentrado!$B$2:$B859, "=Chiapas")</f>
        <v>18.565999999999999</v>
      </c>
      <c r="F15" s="9">
        <f>SUMIFS(Concentrado!G$2:G859,Concentrado!$A$2:$A859,"="&amp;$A15,Concentrado!$B$2:$B859, "=Chiapas")</f>
        <v>12.058999999999999</v>
      </c>
      <c r="G15" s="9">
        <f>SUMIFS(Concentrado!H$2:H859,Concentrado!$A$2:$A859,"="&amp;$A15,Concentrado!$B$2:$B859, "=Chiapas")</f>
        <v>2.1829999999999998</v>
      </c>
      <c r="H15" s="9">
        <f>SUMIFS(Concentrado!I$2:I859,Concentrado!$A$2:$A859,"="&amp;$A15,Concentrado!$B$2:$B859, "=Chiapas")</f>
        <v>2.4580000000000002</v>
      </c>
      <c r="I15" s="9">
        <f>SUMIFS(Concentrado!J$2:J859,Concentrado!$A$2:$A859,"="&amp;$A15,Concentrado!$B$2:$B859, "=Chiapas")</f>
        <v>2.323</v>
      </c>
      <c r="J15" s="9">
        <f>SUMIFS(Concentrado!K$2:K859,Concentrado!$A$2:$A859,"="&amp;$A15,Concentrado!$B$2:$B859, "=Chiapas")</f>
        <v>4.3259999999999996</v>
      </c>
      <c r="K15" s="9">
        <f>SUMIFS(Concentrado!L$2:L859,Concentrado!$A$2:$A859,"="&amp;$A15,Concentrado!$B$2:$B859, "=Chiapas")</f>
        <v>2.3410000000000002</v>
      </c>
      <c r="L15" s="9">
        <f>SUMIFS(Concentrado!M$2:M859,Concentrado!$A$2:$A859,"="&amp;$A15,Concentrado!$B$2:$B859, "=Chiapas")</f>
        <v>3.3159999999999998</v>
      </c>
      <c r="M15" s="9">
        <f>SUMIFS(Concentrado!N$2:N859,Concentrado!$A$2:$A859,"="&amp;$A15,Concentrado!$B$2:$B859, "=Chiapas")</f>
        <v>45.344999999999999</v>
      </c>
      <c r="N15" s="9">
        <f>SUMIFS(Concentrado!O$2:O859,Concentrado!$A$2:$A859,"="&amp;$A15,Concentrado!$B$2:$B859, "=Chiapas")</f>
        <v>77.427999999999997</v>
      </c>
      <c r="O15" s="9">
        <f>SUMIFS(Concentrado!P$2:P859,Concentrado!$A$2:$A859,"="&amp;$A15,Concentrado!$B$2:$B859, "=Chiapas")</f>
        <v>15.058</v>
      </c>
      <c r="P15" s="9">
        <f>SUMIFS(Concentrado!Q$2:Q859,Concentrado!$A$2:$A859,"="&amp;$A15,Concentrado!$B$2:$B859, "=Chiapas")</f>
        <v>45.863</v>
      </c>
      <c r="Q15" s="9">
        <f>SUMIFS(Concentrado!R$2:R859,Concentrado!$A$2:$A859,"="&amp;$A15,Concentrado!$B$2:$B859, "=Chiapas")</f>
        <v>39.341000000000001</v>
      </c>
      <c r="R15" s="9">
        <f>SUMIFS(Concentrado!S$2:S859,Concentrado!$A$2:$A859,"="&amp;$A15,Concentrado!$B$2:$B859, "=Chiapas")</f>
        <v>49.893000000000001</v>
      </c>
      <c r="S15" s="9">
        <f>SUMIFS(Concentrado!T$2:T859,Concentrado!$A$2:$A859,"="&amp;$A15,Concentrado!$B$2:$B859, "=Chiapas")</f>
        <v>44.710999999999999</v>
      </c>
      <c r="T15" s="9">
        <f>SUMIFS(Concentrado!U$2:U859,Concentrado!$A$2:$A859,"="&amp;$A15,Concentrado!$B$2:$B859, "=Chiapas")</f>
        <v>9.2989999999999995</v>
      </c>
      <c r="U15" s="9">
        <f>SUMIFS(Concentrado!V$2:V859,Concentrado!$A$2:$A859,"="&amp;$A15,Concentrado!$B$2:$B859, "=Chiapas")</f>
        <v>9.7520000000000007</v>
      </c>
      <c r="V15" s="9">
        <f>SUMIFS(Concentrado!W$2:W859,Concentrado!$A$2:$A859,"="&amp;$A15,Concentrado!$B$2:$B859, "=Chiapas")</f>
        <v>9.5299999999999994</v>
      </c>
      <c r="W15" s="9">
        <f>SUMIFS(Concentrado!X$2:X859,Concentrado!$A$2:$A859,"="&amp;$A15,Concentrado!$B$2:$B859, "=Chiapas")</f>
        <v>6.9950000000000001</v>
      </c>
      <c r="X15" s="9">
        <f>SUMIFS(Concentrado!Y$2:Y859,Concentrado!$A$2:$A859,"="&amp;$A15,Concentrado!$B$2:$B859, "=Chiapas")</f>
        <v>1.0529999999999999</v>
      </c>
      <c r="Y15" s="9">
        <f>SUMIFS(Concentrado!Z$2:Z859,Concentrado!$A$2:$A859,"="&amp;$A15,Concentrado!$B$2:$B859, "=Chiapas")</f>
        <v>4.0110000000000001</v>
      </c>
      <c r="Z15" s="9">
        <f>SUMIFS(Concentrado!AA$2:AA859,Concentrado!$A$2:$A859,"="&amp;$A15,Concentrado!$B$2:$B859, "=Chiapas")</f>
        <v>44.232999999999997</v>
      </c>
      <c r="AA15" s="9">
        <f>SUMIFS(Concentrado!AB$2:AB859,Concentrado!$A$2:$A859,"="&amp;$A15,Concentrado!$B$2:$B859, "=Chiapas")</f>
        <v>33.743000000000002</v>
      </c>
      <c r="AB15" s="9">
        <f>SUMIFS(Concentrado!AC$2:AC859,Concentrado!$A$2:$A859,"="&amp;$A15,Concentrado!$B$2:$B859, "=Chiapas")</f>
        <v>38.893999999999998</v>
      </c>
      <c r="AC15" s="9">
        <f>SUMIFS(Concentrado!AD$2:AD859,Concentrado!$A$2:$A859,"="&amp;$A15,Concentrado!$B$2:$B859, "=Chiapas")</f>
        <v>297.58100000000002</v>
      </c>
      <c r="AD15" s="9">
        <f>SUMIFS(Concentrado!AE$2:AE859,Concentrado!$A$2:$A859,"="&amp;$A15,Concentrado!$B$2:$B859, "=Chiapas")</f>
        <v>269.04899999999998</v>
      </c>
      <c r="AE15" s="9">
        <f>SUMIFS(Concentrado!AF$2:AF859,Concentrado!$A$2:$A859,"="&amp;$A15,Concentrado!$B$2:$B859, "=Chiapas")</f>
        <v>283.09899999999999</v>
      </c>
      <c r="AF15" s="9">
        <f>SUMIFS(Concentrado!AG$2:AG859,Concentrado!$A$2:$A859,"="&amp;$A15,Concentrado!$B$2:$B859, "=Chiapas")</f>
        <v>8.3290000000000006</v>
      </c>
      <c r="AG15" s="9">
        <f>SUMIFS(Concentrado!AH$2:AH859,Concentrado!$A$2:$A859,"="&amp;$A15,Concentrado!$B$2:$B859, "=Chiapas")</f>
        <v>10.3766204567951</v>
      </c>
      <c r="AH15" s="9">
        <f>SUMIFS(Concentrado!AI$2:AI859,Concentrado!$A$2:$A859,"="&amp;$A15,Concentrado!$B$2:$B859, "=Chiapas")</f>
        <v>2.5536888526570598</v>
      </c>
      <c r="AI15" s="9">
        <f>SUMIFS(Concentrado!AJ$2:AJ859,Concentrado!$A$2:$A859,"="&amp;$A15,Concentrado!$B$2:$B859, "=Chiapas")</f>
        <v>6.3964371844882404</v>
      </c>
      <c r="AJ15" s="9">
        <f>SUMIFS(Concentrado!AK$2:AK859,Concentrado!$A$2:$A859,"="&amp;$A15,Concentrado!$B$2:$B859, "=Chiapas")</f>
        <v>7.8440000000000003</v>
      </c>
      <c r="AK15" s="9">
        <f>SUMIFS(Concentrado!AL$2:AL859,Concentrado!$A$2:$A859,"="&amp;$A15,Concentrado!$B$2:$B859, "=Chiapas")</f>
        <v>1.4039999999999999</v>
      </c>
      <c r="AL15" s="9">
        <f>SUMIFS(Concentrado!AM$2:AM859,Concentrado!$A$2:$A859,"="&amp;$A15,Concentrado!$B$2:$B859, "=Chiapas")</f>
        <v>4.5659999999999998</v>
      </c>
      <c r="AM15" s="9">
        <f>SUMIFS(Concentrado!AN$2:AN859,Concentrado!$A$2:$A859,"="&amp;$A15,Concentrado!$B$2:$B859, "=Chiapas")</f>
        <v>63.923000000000002</v>
      </c>
      <c r="AN15" s="9">
        <f>SUMIFS(Concentrado!AO$2:AO859,Concentrado!$A$2:$A859,"="&amp;$A15,Concentrado!$B$2:$B859, "=Chiapas")</f>
        <v>56.408000000000001</v>
      </c>
      <c r="AO15" s="9">
        <f>SUMIFS(Concentrado!AP$2:AP859,Concentrado!$A$2:$A859,"="&amp;$A15,Concentrado!$B$2:$B859, "=Chiapas")</f>
        <v>60.137999999999998</v>
      </c>
      <c r="AP15" s="9">
        <f>SUMIFS(Concentrado!AQ$2:AQ859,Concentrado!$A$2:$A859,"="&amp;$A15,Concentrado!$B$2:$B859, "=Chiapas")</f>
        <v>4.0839999999999996</v>
      </c>
      <c r="AQ15" s="9">
        <f>SUMIFS(Concentrado!AR$2:AR859,Concentrado!$A$2:$A859,"="&amp;$A15,Concentrado!$B$2:$B859, "=Chiapas")</f>
        <v>2.653</v>
      </c>
      <c r="AR15" s="9">
        <f>SUMIFS(Concentrado!AS$2:AS859,Concentrado!$A$2:$A859,"="&amp;$A15,Concentrado!$B$2:$B859, "=Chiapas")</f>
        <v>3.355</v>
      </c>
      <c r="AS15" s="9">
        <f>SUMIFS(Concentrado!AT$2:AT859,Concentrado!$A$2:$A859,"="&amp;$A15,Concentrado!$B$2:$B859, "=Chiapas")</f>
        <v>7.157</v>
      </c>
      <c r="AT15" s="9">
        <f>SUMIFS(Concentrado!AU$2:AU859,Concentrado!$A$2:$A859,"="&amp;$A15,Concentrado!$B$2:$B859, "=Chiapas")</f>
        <v>2.4969999999999999</v>
      </c>
      <c r="AU15" s="9">
        <f>SUMIFS(Concentrado!AV$2:AV859,Concentrado!$A$2:$A859,"="&amp;$A15,Concentrado!$B$2:$B859, "=Chiapas")</f>
        <v>4.7850000000000001</v>
      </c>
      <c r="AV15" s="9">
        <f>SUMIFS(Concentrado!AW$2:AW859,Concentrado!$A$2:$A859,"="&amp;$A15,Concentrado!$B$2:$B859, "=Chiapas")</f>
        <v>473.13799999999998</v>
      </c>
      <c r="AW15" s="9">
        <f>SUMIFS(Concentrado!AX$2:AX859,Concentrado!$A$2:$A859,"="&amp;$A15,Concentrado!$B$2:$B859, "=Chiapas")</f>
        <v>369.928</v>
      </c>
      <c r="AX15" s="9">
        <f>SUMIFS(Concentrado!AY$2:AY859,Concentrado!$A$2:$A859,"="&amp;$A15,Concentrado!$B$2:$B859, "=Chiapas")</f>
        <v>420.88600000000002</v>
      </c>
      <c r="AY15" s="9">
        <f>SUMIFS(Concentrado!AZ$2:AZ859,Concentrado!$A$2:$A859,"="&amp;$A15,Concentrado!$B$2:$B859, "=Chiapas")</f>
        <v>4.7309999999999999</v>
      </c>
      <c r="AZ15" s="9">
        <f>SUMIFS(Concentrado!BA$2:BA859,Concentrado!$A$2:$A859,"="&amp;$A15,Concentrado!$B$2:$B859, "=Chiapas")</f>
        <v>3.6989999999999998</v>
      </c>
      <c r="BA15" s="9">
        <f>SUMIFS(Concentrado!BB$2:BB859,Concentrado!$A$2:$A859,"="&amp;$A15,Concentrado!$B$2:$B859, "=Chiapas")</f>
        <v>4.2089999999999996</v>
      </c>
      <c r="BB15" s="9">
        <f>SUMIFS(Concentrado!BC$2:BC859,Concentrado!$A$2:$A859,"="&amp;$A15,Concentrado!$B$2:$B859, "=Chiapas")</f>
        <v>34.866999999999997</v>
      </c>
      <c r="BC15" s="9">
        <f>SUMIFS(Concentrado!BD$2:BD859,Concentrado!$A$2:$A859,"="&amp;$A15,Concentrado!$B$2:$B859, "=Chiapas")</f>
        <v>29.395</v>
      </c>
      <c r="BD15" s="9">
        <f>SUMIFS(Concentrado!BE$2:BE859,Concentrado!$A$2:$A859,"="&amp;$A15,Concentrado!$B$2:$B859, "=Chiapas")</f>
        <v>17.629000000000001</v>
      </c>
      <c r="BE15" s="9">
        <f>SUMIFS(Concentrado!BF$2:BF859,Concentrado!$A$2:$A859,"="&amp;$A15,Concentrado!$B$2:$B859, "=Chiapas")</f>
        <v>20.475000000000001</v>
      </c>
      <c r="BF15" s="9">
        <f>SUMIFS(Concentrado!BG$2:BG859,Concentrado!$A$2:$A859,"="&amp;$A15,Concentrado!$B$2:$B859, "=Chiapas")</f>
        <v>43.348999999999997</v>
      </c>
      <c r="BG15" s="9">
        <f>SUMIFS(Concentrado!BH$2:BH859,Concentrado!$A$2:$A859,"="&amp;$A15,Concentrado!$B$2:$B859, "=Chiapas")</f>
        <v>5.5342822050429881</v>
      </c>
    </row>
    <row r="16" spans="1:59" x14ac:dyDescent="0.25">
      <c r="A16" s="4">
        <v>2012</v>
      </c>
      <c r="B16" s="9">
        <f>SUMIFS(Concentrado!C$2:C859,Concentrado!$A$2:$A859,"="&amp;$A16,Concentrado!$B$2:$B859, "=Chiapas")</f>
        <v>14.653</v>
      </c>
      <c r="C16" s="9">
        <f>SUMIFS(Concentrado!D$2:D859,Concentrado!$A$2:$A859,"="&amp;$A16,Concentrado!$B$2:$B859, "=Chiapas")</f>
        <v>3.5230000000000001</v>
      </c>
      <c r="D16" s="9">
        <f>SUMIFS(Concentrado!E$2:E859,Concentrado!$A$2:$A859,"="&amp;$A16,Concentrado!$B$2:$B859, "=Chiapas")</f>
        <v>9.0060000000000002</v>
      </c>
      <c r="E16" s="9">
        <f>SUMIFS(Concentrado!F$2:F859,Concentrado!$A$2:$A859,"="&amp;$A16,Concentrado!$B$2:$B859, "=Chiapas")</f>
        <v>16.321999999999999</v>
      </c>
      <c r="F16" s="9">
        <f>SUMIFS(Concentrado!G$2:G859,Concentrado!$A$2:$A859,"="&amp;$A16,Concentrado!$B$2:$B859, "=Chiapas")</f>
        <v>12.536</v>
      </c>
      <c r="G16" s="9">
        <f>SUMIFS(Concentrado!H$2:H859,Concentrado!$A$2:$A859,"="&amp;$A16,Concentrado!$B$2:$B859, "=Chiapas")</f>
        <v>2.343</v>
      </c>
      <c r="H16" s="9">
        <f>SUMIFS(Concentrado!I$2:I859,Concentrado!$A$2:$A859,"="&amp;$A16,Concentrado!$B$2:$B859, "=Chiapas")</f>
        <v>2.0680000000000001</v>
      </c>
      <c r="I16" s="9">
        <f>SUMIFS(Concentrado!J$2:J859,Concentrado!$A$2:$A859,"="&amp;$A16,Concentrado!$B$2:$B859, "=Chiapas")</f>
        <v>2.2029999999999998</v>
      </c>
      <c r="J16" s="9">
        <f>SUMIFS(Concentrado!K$2:K859,Concentrado!$A$2:$A859,"="&amp;$A16,Concentrado!$B$2:$B859, "=Chiapas")</f>
        <v>3.7330000000000001</v>
      </c>
      <c r="K16" s="9">
        <f>SUMIFS(Concentrado!L$2:L859,Concentrado!$A$2:$A859,"="&amp;$A16,Concentrado!$B$2:$B859, "=Chiapas")</f>
        <v>2.1829999999999998</v>
      </c>
      <c r="L16" s="9">
        <f>SUMIFS(Concentrado!M$2:M859,Concentrado!$A$2:$A859,"="&amp;$A16,Concentrado!$B$2:$B859, "=Chiapas")</f>
        <v>2.944</v>
      </c>
      <c r="M16" s="9">
        <f>SUMIFS(Concentrado!N$2:N859,Concentrado!$A$2:$A859,"="&amp;$A16,Concentrado!$B$2:$B859, "=Chiapas")</f>
        <v>54.945</v>
      </c>
      <c r="N16" s="9">
        <f>SUMIFS(Concentrado!O$2:O859,Concentrado!$A$2:$A859,"="&amp;$A16,Concentrado!$B$2:$B859, "=Chiapas")</f>
        <v>72.709999999999994</v>
      </c>
      <c r="O16" s="9">
        <f>SUMIFS(Concentrado!P$2:P859,Concentrado!$A$2:$A859,"="&amp;$A16,Concentrado!$B$2:$B859, "=Chiapas")</f>
        <v>16.733000000000001</v>
      </c>
      <c r="P16" s="9">
        <f>SUMIFS(Concentrado!Q$2:Q859,Concentrado!$A$2:$A859,"="&amp;$A16,Concentrado!$B$2:$B859, "=Chiapas")</f>
        <v>44.252000000000002</v>
      </c>
      <c r="Q16" s="9">
        <f>SUMIFS(Concentrado!R$2:R859,Concentrado!$A$2:$A859,"="&amp;$A16,Concentrado!$B$2:$B859, "=Chiapas")</f>
        <v>42.768000000000001</v>
      </c>
      <c r="R16" s="9">
        <f>SUMIFS(Concentrado!S$2:S859,Concentrado!$A$2:$A859,"="&amp;$A16,Concentrado!$B$2:$B859, "=Chiapas")</f>
        <v>54.719000000000001</v>
      </c>
      <c r="S16" s="9">
        <f>SUMIFS(Concentrado!T$2:T859,Concentrado!$A$2:$A859,"="&amp;$A16,Concentrado!$B$2:$B859, "=Chiapas")</f>
        <v>48.851999999999997</v>
      </c>
      <c r="T16" s="9">
        <f>SUMIFS(Concentrado!U$2:U859,Concentrado!$A$2:$A859,"="&amp;$A16,Concentrado!$B$2:$B859, "=Chiapas")</f>
        <v>9.3320000000000007</v>
      </c>
      <c r="U16" s="9">
        <f>SUMIFS(Concentrado!V$2:V859,Concentrado!$A$2:$A859,"="&amp;$A16,Concentrado!$B$2:$B859, "=Chiapas")</f>
        <v>10.454000000000001</v>
      </c>
      <c r="V16" s="9">
        <f>SUMIFS(Concentrado!W$2:W859,Concentrado!$A$2:$A859,"="&amp;$A16,Concentrado!$B$2:$B859, "=Chiapas")</f>
        <v>9.9030000000000005</v>
      </c>
      <c r="W16" s="9">
        <f>SUMIFS(Concentrado!X$2:X859,Concentrado!$A$2:$A859,"="&amp;$A16,Concentrado!$B$2:$B859, "=Chiapas")</f>
        <v>13.541</v>
      </c>
      <c r="X16" s="9">
        <f>SUMIFS(Concentrado!Y$2:Y859,Concentrado!$A$2:$A859,"="&amp;$A16,Concentrado!$B$2:$B859, "=Chiapas")</f>
        <v>2.1829999999999998</v>
      </c>
      <c r="Y16" s="9">
        <f>SUMIFS(Concentrado!Z$2:Z859,Concentrado!$A$2:$A859,"="&amp;$A16,Concentrado!$B$2:$B859, "=Chiapas")</f>
        <v>7.7779999999999996</v>
      </c>
      <c r="Z16" s="9">
        <f>SUMIFS(Concentrado!AA$2:AA859,Concentrado!$A$2:$A859,"="&amp;$A16,Concentrado!$B$2:$B859, "=Chiapas")</f>
        <v>43.561999999999998</v>
      </c>
      <c r="AA16" s="9">
        <f>SUMIFS(Concentrado!AB$2:AB859,Concentrado!$A$2:$A859,"="&amp;$A16,Concentrado!$B$2:$B859, "=Chiapas")</f>
        <v>33.314</v>
      </c>
      <c r="AB16" s="9">
        <f>SUMIFS(Concentrado!AC$2:AC859,Concentrado!$A$2:$A859,"="&amp;$A16,Concentrado!$B$2:$B859, "=Chiapas")</f>
        <v>38.344999999999999</v>
      </c>
      <c r="AC16" s="9">
        <f>SUMIFS(Concentrado!AD$2:AD859,Concentrado!$A$2:$A859,"="&amp;$A16,Concentrado!$B$2:$B859, "=Chiapas")</f>
        <v>313.83199999999999</v>
      </c>
      <c r="AD16" s="9">
        <f>SUMIFS(Concentrado!AE$2:AE859,Concentrado!$A$2:$A859,"="&amp;$A16,Concentrado!$B$2:$B859, "=Chiapas")</f>
        <v>278.64800000000002</v>
      </c>
      <c r="AE16" s="9">
        <f>SUMIFS(Concentrado!AF$2:AF859,Concentrado!$A$2:$A859,"="&amp;$A16,Concentrado!$B$2:$B859, "=Chiapas")</f>
        <v>295.99799999999999</v>
      </c>
      <c r="AF16" s="9">
        <f>SUMIFS(Concentrado!AG$2:AG859,Concentrado!$A$2:$A859,"="&amp;$A16,Concentrado!$B$2:$B859, "=Chiapas")</f>
        <v>10.166</v>
      </c>
      <c r="AG16" s="9">
        <f>SUMIFS(Concentrado!AH$2:AH859,Concentrado!$A$2:$A859,"="&amp;$A16,Concentrado!$B$2:$B859, "=Chiapas")</f>
        <v>7.0185852136457303</v>
      </c>
      <c r="AH16" s="9">
        <f>SUMIFS(Concentrado!AI$2:AI859,Concentrado!$A$2:$A859,"="&amp;$A16,Concentrado!$B$2:$B859, "=Chiapas")</f>
        <v>3.5944839243992601</v>
      </c>
      <c r="AI16" s="9">
        <f>SUMIFS(Concentrado!AJ$2:AJ859,Concentrado!$A$2:$A859,"="&amp;$A16,Concentrado!$B$2:$B859, "=Chiapas")</f>
        <v>5.2795001941573201</v>
      </c>
      <c r="AJ16" s="9">
        <f>SUMIFS(Concentrado!AK$2:AK859,Concentrado!$A$2:$A859,"="&amp;$A16,Concentrado!$B$2:$B859, "=Chiapas")</f>
        <v>5.6390000000000002</v>
      </c>
      <c r="AK16" s="9">
        <f>SUMIFS(Concentrado!AL$2:AL859,Concentrado!$A$2:$A859,"="&amp;$A16,Concentrado!$B$2:$B859, "=Chiapas")</f>
        <v>1.8</v>
      </c>
      <c r="AL16" s="9">
        <f>SUMIFS(Concentrado!AM$2:AM859,Concentrado!$A$2:$A859,"="&amp;$A16,Concentrado!$B$2:$B859, "=Chiapas")</f>
        <v>3.6840000000000002</v>
      </c>
      <c r="AM16" s="9">
        <f>SUMIFS(Concentrado!AN$2:AN859,Concentrado!$A$2:$A859,"="&amp;$A16,Concentrado!$B$2:$B859, "=Chiapas")</f>
        <v>70.843999999999994</v>
      </c>
      <c r="AN16" s="9">
        <f>SUMIFS(Concentrado!AO$2:AO859,Concentrado!$A$2:$A859,"="&amp;$A16,Concentrado!$B$2:$B859, "=Chiapas")</f>
        <v>58.51</v>
      </c>
      <c r="AO16" s="9">
        <f>SUMIFS(Concentrado!AP$2:AP859,Concentrado!$A$2:$A859,"="&amp;$A16,Concentrado!$B$2:$B859, "=Chiapas")</f>
        <v>64.896000000000001</v>
      </c>
      <c r="AP16" s="9">
        <f>SUMIFS(Concentrado!AQ$2:AQ859,Concentrado!$A$2:$A859,"="&amp;$A16,Concentrado!$B$2:$B859, "=Chiapas")</f>
        <v>4.13</v>
      </c>
      <c r="AQ16" s="9">
        <f>SUMIFS(Concentrado!AR$2:AR859,Concentrado!$A$2:$A859,"="&amp;$A16,Concentrado!$B$2:$B859, "=Chiapas")</f>
        <v>2.8340000000000001</v>
      </c>
      <c r="AR16" s="9">
        <f>SUMIFS(Concentrado!AS$2:AS859,Concentrado!$A$2:$A859,"="&amp;$A16,Concentrado!$B$2:$B859, "=Chiapas")</f>
        <v>3.47</v>
      </c>
      <c r="AS16" s="9">
        <f>SUMIFS(Concentrado!AT$2:AT859,Concentrado!$A$2:$A859,"="&amp;$A16,Concentrado!$B$2:$B859, "=Chiapas")</f>
        <v>7.7439999999999998</v>
      </c>
      <c r="AT16" s="9">
        <f>SUMIFS(Concentrado!AU$2:AU859,Concentrado!$A$2:$A859,"="&amp;$A16,Concentrado!$B$2:$B859, "=Chiapas")</f>
        <v>2.0289999999999999</v>
      </c>
      <c r="AU16" s="9">
        <f>SUMIFS(Concentrado!AV$2:AV859,Concentrado!$A$2:$A859,"="&amp;$A16,Concentrado!$B$2:$B859, "=Chiapas")</f>
        <v>4.8540000000000001</v>
      </c>
      <c r="AV16" s="9">
        <f>SUMIFS(Concentrado!AW$2:AW859,Concentrado!$A$2:$A859,"="&amp;$A16,Concentrado!$B$2:$B859, "=Chiapas")</f>
        <v>490.02800000000002</v>
      </c>
      <c r="AW16" s="9">
        <f>SUMIFS(Concentrado!AX$2:AX859,Concentrado!$A$2:$A859,"="&amp;$A16,Concentrado!$B$2:$B859, "=Chiapas")</f>
        <v>384.75400000000002</v>
      </c>
      <c r="AX16" s="9">
        <f>SUMIFS(Concentrado!AY$2:AY859,Concentrado!$A$2:$A859,"="&amp;$A16,Concentrado!$B$2:$B859, "=Chiapas")</f>
        <v>436.88200000000001</v>
      </c>
      <c r="AY16" s="9">
        <f>SUMIFS(Concentrado!AZ$2:AZ859,Concentrado!$A$2:$A859,"="&amp;$A16,Concentrado!$B$2:$B859, "=Chiapas")</f>
        <v>4.9000000000000004</v>
      </c>
      <c r="AZ16" s="9">
        <f>SUMIFS(Concentrado!BA$2:BA859,Concentrado!$A$2:$A859,"="&amp;$A16,Concentrado!$B$2:$B859, "=Chiapas")</f>
        <v>3.8479999999999999</v>
      </c>
      <c r="BA16" s="9">
        <f>SUMIFS(Concentrado!BB$2:BB859,Concentrado!$A$2:$A859,"="&amp;$A16,Concentrado!$B$2:$B859, "=Chiapas")</f>
        <v>4.3689999999999998</v>
      </c>
      <c r="BB16" s="9">
        <f>SUMIFS(Concentrado!BC$2:BC859,Concentrado!$A$2:$A859,"="&amp;$A16,Concentrado!$B$2:$B859, "=Chiapas")</f>
        <v>44.08</v>
      </c>
      <c r="BC16" s="9">
        <f>SUMIFS(Concentrado!BD$2:BD859,Concentrado!$A$2:$A859,"="&amp;$A16,Concentrado!$B$2:$B859, "=Chiapas")</f>
        <v>35.728000000000002</v>
      </c>
      <c r="BD16" s="9">
        <f>SUMIFS(Concentrado!BE$2:BE859,Concentrado!$A$2:$A859,"="&amp;$A16,Concentrado!$B$2:$B859, "=Chiapas")</f>
        <v>18.132000000000001</v>
      </c>
      <c r="BE16" s="9">
        <f>SUMIFS(Concentrado!BF$2:BF859,Concentrado!$A$2:$A859,"="&amp;$A16,Concentrado!$B$2:$B859, "=Chiapas")</f>
        <v>21.771999999999998</v>
      </c>
      <c r="BF16" s="9">
        <f>SUMIFS(Concentrado!BG$2:BG859,Concentrado!$A$2:$A859,"="&amp;$A16,Concentrado!$B$2:$B859, "=Chiapas")</f>
        <v>50.408999999999999</v>
      </c>
      <c r="BG16" s="9">
        <f>SUMIFS(Concentrado!BH$2:BH859,Concentrado!$A$2:$A859,"="&amp;$A16,Concentrado!$B$2:$B859, "=Chiapas")</f>
        <v>6.0268651405527223</v>
      </c>
    </row>
    <row r="17" spans="1:59" x14ac:dyDescent="0.25">
      <c r="A17" s="4">
        <v>2013</v>
      </c>
      <c r="B17" s="9">
        <f>SUMIFS(Concentrado!C$2:C859,Concentrado!$A$2:$A859,"="&amp;$A17,Concentrado!$B$2:$B859, "=Chiapas")</f>
        <v>12.609</v>
      </c>
      <c r="C17" s="9">
        <f>SUMIFS(Concentrado!D$2:D859,Concentrado!$A$2:$A859,"="&amp;$A17,Concentrado!$B$2:$B859, "=Chiapas")</f>
        <v>1.881</v>
      </c>
      <c r="D17" s="9">
        <f>SUMIFS(Concentrado!E$2:E859,Concentrado!$A$2:$A859,"="&amp;$A17,Concentrado!$B$2:$B859, "=Chiapas")</f>
        <v>7.1449999999999996</v>
      </c>
      <c r="E17" s="9">
        <f>SUMIFS(Concentrado!F$2:F859,Concentrado!$A$2:$A859,"="&amp;$A17,Concentrado!$B$2:$B859, "=Chiapas")</f>
        <v>17.552</v>
      </c>
      <c r="F17" s="9">
        <f>SUMIFS(Concentrado!G$2:G859,Concentrado!$A$2:$A859,"="&amp;$A17,Concentrado!$B$2:$B859, "=Chiapas")</f>
        <v>12.082000000000001</v>
      </c>
      <c r="G17" s="9">
        <f>SUMIFS(Concentrado!H$2:H859,Concentrado!$A$2:$A859,"="&amp;$A17,Concentrado!$B$2:$B859, "=Chiapas")</f>
        <v>3.0840000000000001</v>
      </c>
      <c r="H17" s="9">
        <f>SUMIFS(Concentrado!I$2:I859,Concentrado!$A$2:$A859,"="&amp;$A17,Concentrado!$B$2:$B859, "=Chiapas")</f>
        <v>2.3319999999999999</v>
      </c>
      <c r="I17" s="9">
        <f>SUMIFS(Concentrado!J$2:J859,Concentrado!$A$2:$A859,"="&amp;$A17,Concentrado!$B$2:$B859, "=Chiapas")</f>
        <v>2.7010000000000001</v>
      </c>
      <c r="J17" s="9">
        <f>SUMIFS(Concentrado!K$2:K859,Concentrado!$A$2:$A859,"="&amp;$A17,Concentrado!$B$2:$B859, "=Chiapas")</f>
        <v>4.0990000000000002</v>
      </c>
      <c r="K17" s="9">
        <f>SUMIFS(Concentrado!L$2:L859,Concentrado!$A$2:$A859,"="&amp;$A17,Concentrado!$B$2:$B859, "=Chiapas")</f>
        <v>3.0840000000000001</v>
      </c>
      <c r="L17" s="9">
        <f>SUMIFS(Concentrado!M$2:M859,Concentrado!$A$2:$A859,"="&amp;$A17,Concentrado!$B$2:$B859, "=Chiapas")</f>
        <v>3.5819999999999999</v>
      </c>
      <c r="M17" s="9">
        <f>SUMIFS(Concentrado!N$2:N859,Concentrado!$A$2:$A859,"="&amp;$A17,Concentrado!$B$2:$B859, "=Chiapas")</f>
        <v>54.451000000000001</v>
      </c>
      <c r="N17" s="9">
        <f>SUMIFS(Concentrado!O$2:O859,Concentrado!$A$2:$A859,"="&amp;$A17,Concentrado!$B$2:$B859, "=Chiapas")</f>
        <v>69.135000000000005</v>
      </c>
      <c r="O17" s="9">
        <f>SUMIFS(Concentrado!P$2:P859,Concentrado!$A$2:$A859,"="&amp;$A17,Concentrado!$B$2:$B859, "=Chiapas")</f>
        <v>15.157</v>
      </c>
      <c r="P17" s="9">
        <f>SUMIFS(Concentrado!Q$2:Q859,Concentrado!$A$2:$A859,"="&amp;$A17,Concentrado!$B$2:$B859, "=Chiapas")</f>
        <v>41.662999999999997</v>
      </c>
      <c r="Q17" s="9">
        <f>SUMIFS(Concentrado!R$2:R859,Concentrado!$A$2:$A859,"="&amp;$A17,Concentrado!$B$2:$B859, "=Chiapas")</f>
        <v>44.345999999999997</v>
      </c>
      <c r="R17" s="9">
        <f>SUMIFS(Concentrado!S$2:S859,Concentrado!$A$2:$A859,"="&amp;$A17,Concentrado!$B$2:$B859, "=Chiapas")</f>
        <v>54.534999999999997</v>
      </c>
      <c r="S17" s="9">
        <f>SUMIFS(Concentrado!T$2:T859,Concentrado!$A$2:$A859,"="&amp;$A17,Concentrado!$B$2:$B859, "=Chiapas")</f>
        <v>49.536000000000001</v>
      </c>
      <c r="T17" s="9">
        <f>SUMIFS(Concentrado!U$2:U859,Concentrado!$A$2:$A859,"="&amp;$A17,Concentrado!$B$2:$B859, "=Chiapas")</f>
        <v>10.500999999999999</v>
      </c>
      <c r="U17" s="9">
        <f>SUMIFS(Concentrado!V$2:V859,Concentrado!$A$2:$A859,"="&amp;$A17,Concentrado!$B$2:$B859, "=Chiapas")</f>
        <v>12.675000000000001</v>
      </c>
      <c r="V17" s="9">
        <f>SUMIFS(Concentrado!W$2:W859,Concentrado!$A$2:$A859,"="&amp;$A17,Concentrado!$B$2:$B859, "=Chiapas")</f>
        <v>11.608000000000001</v>
      </c>
      <c r="W17" s="9">
        <f>SUMIFS(Concentrado!X$2:X859,Concentrado!$A$2:$A859,"="&amp;$A17,Concentrado!$B$2:$B859, "=Chiapas")</f>
        <v>15.459</v>
      </c>
      <c r="X17" s="9">
        <f>SUMIFS(Concentrado!Y$2:Y859,Concentrado!$A$2:$A859,"="&amp;$A17,Concentrado!$B$2:$B859, "=Chiapas")</f>
        <v>3.0459999999999998</v>
      </c>
      <c r="Y17" s="9">
        <f>SUMIFS(Concentrado!Z$2:Z859,Concentrado!$A$2:$A859,"="&amp;$A17,Concentrado!$B$2:$B859, "=Chiapas")</f>
        <v>9.1560000000000006</v>
      </c>
      <c r="Z17" s="9">
        <f>SUMIFS(Concentrado!AA$2:AA859,Concentrado!$A$2:$A859,"="&amp;$A17,Concentrado!$B$2:$B859, "=Chiapas")</f>
        <v>46.689</v>
      </c>
      <c r="AA17" s="9">
        <f>SUMIFS(Concentrado!AB$2:AB859,Concentrado!$A$2:$A859,"="&amp;$A17,Concentrado!$B$2:$B859, "=Chiapas")</f>
        <v>35.128</v>
      </c>
      <c r="AB17" s="9">
        <f>SUMIFS(Concentrado!AC$2:AC859,Concentrado!$A$2:$A859,"="&amp;$A17,Concentrado!$B$2:$B859, "=Chiapas")</f>
        <v>40.801000000000002</v>
      </c>
      <c r="AC17" s="9">
        <f>SUMIFS(Concentrado!AD$2:AD859,Concentrado!$A$2:$A859,"="&amp;$A17,Concentrado!$B$2:$B859, "=Chiapas")</f>
        <v>323.58100000000002</v>
      </c>
      <c r="AD17" s="9">
        <f>SUMIFS(Concentrado!AE$2:AE859,Concentrado!$A$2:$A859,"="&amp;$A17,Concentrado!$B$2:$B859, "=Chiapas")</f>
        <v>285.34899999999999</v>
      </c>
      <c r="AE17" s="9">
        <f>SUMIFS(Concentrado!AF$2:AF859,Concentrado!$A$2:$A859,"="&amp;$A17,Concentrado!$B$2:$B859, "=Chiapas")</f>
        <v>304.14699999999999</v>
      </c>
      <c r="AF17" s="9">
        <f>SUMIFS(Concentrado!AG$2:AG859,Concentrado!$A$2:$A859,"="&amp;$A17,Concentrado!$B$2:$B859, "=Chiapas")</f>
        <v>10.15</v>
      </c>
      <c r="AG17" s="9">
        <f>SUMIFS(Concentrado!AH$2:AH859,Concentrado!$A$2:$A859,"="&amp;$A17,Concentrado!$B$2:$B859, "=Chiapas")</f>
        <v>11.390074392042401</v>
      </c>
      <c r="AH17" s="9">
        <f>SUMIFS(Concentrado!AI$2:AI859,Concentrado!$A$2:$A859,"="&amp;$A17,Concentrado!$B$2:$B859, "=Chiapas")</f>
        <v>2.8868693633875702</v>
      </c>
      <c r="AI17" s="9">
        <f>SUMIFS(Concentrado!AJ$2:AJ859,Concentrado!$A$2:$A859,"="&amp;$A17,Concentrado!$B$2:$B859, "=Chiapas")</f>
        <v>7.0771788315236099</v>
      </c>
      <c r="AJ17" s="9">
        <f>SUMIFS(Concentrado!AK$2:AK859,Concentrado!$A$2:$A859,"="&amp;$A17,Concentrado!$B$2:$B859, "=Chiapas")</f>
        <v>10.189</v>
      </c>
      <c r="AK17" s="9">
        <f>SUMIFS(Concentrado!AL$2:AL859,Concentrado!$A$2:$A859,"="&amp;$A17,Concentrado!$B$2:$B859, "=Chiapas")</f>
        <v>2.0310000000000001</v>
      </c>
      <c r="AL17" s="9">
        <f>SUMIFS(Concentrado!AM$2:AM859,Concentrado!$A$2:$A859,"="&amp;$A17,Concentrado!$B$2:$B859, "=Chiapas")</f>
        <v>6.0339999999999998</v>
      </c>
      <c r="AM17" s="9">
        <f>SUMIFS(Concentrado!AN$2:AN859,Concentrado!$A$2:$A859,"="&amp;$A17,Concentrado!$B$2:$B859, "=Chiapas")</f>
        <v>67.573999999999998</v>
      </c>
      <c r="AN17" s="9">
        <f>SUMIFS(Concentrado!AO$2:AO859,Concentrado!$A$2:$A859,"="&amp;$A17,Concentrado!$B$2:$B859, "=Chiapas")</f>
        <v>57.807000000000002</v>
      </c>
      <c r="AO17" s="9">
        <f>SUMIFS(Concentrado!AP$2:AP859,Concentrado!$A$2:$A859,"="&amp;$A17,Concentrado!$B$2:$B859, "=Chiapas")</f>
        <v>62.619</v>
      </c>
      <c r="AP17" s="9">
        <f>SUMIFS(Concentrado!AQ$2:AQ859,Concentrado!$A$2:$A859,"="&amp;$A17,Concentrado!$B$2:$B859, "=Chiapas")</f>
        <v>3.7090000000000001</v>
      </c>
      <c r="AQ17" s="9">
        <f>SUMIFS(Concentrado!AR$2:AR859,Concentrado!$A$2:$A859,"="&amp;$A17,Concentrado!$B$2:$B859, "=Chiapas")</f>
        <v>1.9930000000000001</v>
      </c>
      <c r="AR17" s="9">
        <f>SUMIFS(Concentrado!AS$2:AS859,Concentrado!$A$2:$A859,"="&amp;$A17,Concentrado!$B$2:$B859, "=Chiapas")</f>
        <v>2.835</v>
      </c>
      <c r="AS17" s="9">
        <f>SUMIFS(Concentrado!AT$2:AT859,Concentrado!$A$2:$A859,"="&amp;$A17,Concentrado!$B$2:$B859, "=Chiapas")</f>
        <v>7.1440000000000001</v>
      </c>
      <c r="AT17" s="9">
        <f>SUMIFS(Concentrado!AU$2:AU859,Concentrado!$A$2:$A859,"="&amp;$A17,Concentrado!$B$2:$B859, "=Chiapas")</f>
        <v>2.3319999999999999</v>
      </c>
      <c r="AU17" s="9">
        <f>SUMIFS(Concentrado!AV$2:AV859,Concentrado!$A$2:$A859,"="&amp;$A17,Concentrado!$B$2:$B859, "=Chiapas")</f>
        <v>4.6929999999999996</v>
      </c>
      <c r="AV17" s="9">
        <f>SUMIFS(Concentrado!AW$2:AW859,Concentrado!$A$2:$A859,"="&amp;$A17,Concentrado!$B$2:$B859, "=Chiapas")</f>
        <v>496.67200000000003</v>
      </c>
      <c r="AW17" s="9">
        <f>SUMIFS(Concentrado!AX$2:AX859,Concentrado!$A$2:$A859,"="&amp;$A17,Concentrado!$B$2:$B859, "=Chiapas")</f>
        <v>390.92099999999999</v>
      </c>
      <c r="AX17" s="9">
        <f>SUMIFS(Concentrado!AY$2:AY859,Concentrado!$A$2:$A859,"="&amp;$A17,Concentrado!$B$2:$B859, "=Chiapas")</f>
        <v>442.88900000000001</v>
      </c>
      <c r="AY17" s="9">
        <f>SUMIFS(Concentrado!AZ$2:AZ859,Concentrado!$A$2:$A859,"="&amp;$A17,Concentrado!$B$2:$B859, "=Chiapas")</f>
        <v>4.9669999999999996</v>
      </c>
      <c r="AZ17" s="9">
        <f>SUMIFS(Concentrado!BA$2:BA859,Concentrado!$A$2:$A859,"="&amp;$A17,Concentrado!$B$2:$B859, "=Chiapas")</f>
        <v>3.9089999999999998</v>
      </c>
      <c r="BA17" s="9">
        <f>SUMIFS(Concentrado!BB$2:BB859,Concentrado!$A$2:$A859,"="&amp;$A17,Concentrado!$B$2:$B859, "=Chiapas")</f>
        <v>4.4290000000000003</v>
      </c>
      <c r="BB17" s="9">
        <f>SUMIFS(Concentrado!BC$2:BC859,Concentrado!$A$2:$A859,"="&amp;$A17,Concentrado!$B$2:$B859, "=Chiapas")</f>
        <v>40.332999999999998</v>
      </c>
      <c r="BC17" s="9">
        <f>SUMIFS(Concentrado!BD$2:BD859,Concentrado!$A$2:$A859,"="&amp;$A17,Concentrado!$B$2:$B859, "=Chiapas")</f>
        <v>32.512</v>
      </c>
      <c r="BD17" s="9">
        <f>SUMIFS(Concentrado!BE$2:BE859,Concentrado!$A$2:$A859,"="&amp;$A17,Concentrado!$B$2:$B859, "=Chiapas")</f>
        <v>17.256</v>
      </c>
      <c r="BE17" s="9">
        <f>SUMIFS(Concentrado!BF$2:BF859,Concentrado!$A$2:$A859,"="&amp;$A17,Concentrado!$B$2:$B859, "=Chiapas")</f>
        <v>20.795999999999999</v>
      </c>
      <c r="BF17" s="9">
        <f>SUMIFS(Concentrado!BG$2:BG859,Concentrado!$A$2:$A859,"="&amp;$A17,Concentrado!$B$2:$B859, "=Chiapas")</f>
        <v>45.161000000000001</v>
      </c>
      <c r="BG17" s="9">
        <f>SUMIFS(Concentrado!BH$2:BH859,Concentrado!$A$2:$A859,"="&amp;$A17,Concentrado!$B$2:$B859, "=Chiapas")</f>
        <v>5.5358079366004311</v>
      </c>
    </row>
    <row r="18" spans="1:59" x14ac:dyDescent="0.25">
      <c r="A18" s="4">
        <v>2014</v>
      </c>
      <c r="B18" s="9">
        <f>SUMIFS(Concentrado!C$2:C859,Concentrado!$A$2:$A859,"="&amp;$A18,Concentrado!$B$2:$B859, "=Chiapas")</f>
        <v>13.75</v>
      </c>
      <c r="C18" s="9">
        <f>SUMIFS(Concentrado!D$2:D859,Concentrado!$A$2:$A859,"="&amp;$A18,Concentrado!$B$2:$B859, "=Chiapas")</f>
        <v>2.6989999999999998</v>
      </c>
      <c r="D18" s="9">
        <f>SUMIFS(Concentrado!E$2:E859,Concentrado!$A$2:$A859,"="&amp;$A18,Concentrado!$B$2:$B859, "=Chiapas")</f>
        <v>8.1189999999999998</v>
      </c>
      <c r="E18" s="9">
        <f>SUMIFS(Concentrado!F$2:F859,Concentrado!$A$2:$A859,"="&amp;$A18,Concentrado!$B$2:$B859, "=Chiapas")</f>
        <v>18.552</v>
      </c>
      <c r="F18" s="9">
        <f>SUMIFS(Concentrado!G$2:G859,Concentrado!$A$2:$A859,"="&amp;$A18,Concentrado!$B$2:$B859, "=Chiapas")</f>
        <v>12.446999999999999</v>
      </c>
      <c r="G18" s="9">
        <f>SUMIFS(Concentrado!H$2:H859,Concentrado!$A$2:$A859,"="&amp;$A18,Concentrado!$B$2:$B859, "=Chiapas")</f>
        <v>2.9569999999999999</v>
      </c>
      <c r="H18" s="9">
        <f>SUMIFS(Concentrado!I$2:I859,Concentrado!$A$2:$A859,"="&amp;$A18,Concentrado!$B$2:$B859, "=Chiapas")</f>
        <v>2.847</v>
      </c>
      <c r="I18" s="9">
        <f>SUMIFS(Concentrado!J$2:J859,Concentrado!$A$2:$A859,"="&amp;$A18,Concentrado!$B$2:$B859, "=Chiapas")</f>
        <v>2.9009999999999998</v>
      </c>
      <c r="J18" s="9">
        <f>SUMIFS(Concentrado!K$2:K859,Concentrado!$A$2:$A859,"="&amp;$A18,Concentrado!$B$2:$B859, "=Chiapas")</f>
        <v>3.802</v>
      </c>
      <c r="K18" s="9">
        <f>SUMIFS(Concentrado!L$2:L859,Concentrado!$A$2:$A859,"="&amp;$A18,Concentrado!$B$2:$B859, "=Chiapas")</f>
        <v>2.3660000000000001</v>
      </c>
      <c r="L18" s="9">
        <f>SUMIFS(Concentrado!M$2:M859,Concentrado!$A$2:$A859,"="&amp;$A18,Concentrado!$B$2:$B859, "=Chiapas")</f>
        <v>3.0710000000000002</v>
      </c>
      <c r="M18" s="9">
        <f>SUMIFS(Concentrado!N$2:N859,Concentrado!$A$2:$A859,"="&amp;$A18,Concentrado!$B$2:$B859, "=Chiapas")</f>
        <v>53.774999999999999</v>
      </c>
      <c r="N18" s="9">
        <f>SUMIFS(Concentrado!O$2:O859,Concentrado!$A$2:$A859,"="&amp;$A18,Concentrado!$B$2:$B859, "=Chiapas")</f>
        <v>66.292000000000002</v>
      </c>
      <c r="O18" s="9">
        <f>SUMIFS(Concentrado!P$2:P859,Concentrado!$A$2:$A859,"="&amp;$A18,Concentrado!$B$2:$B859, "=Chiapas")</f>
        <v>14.345000000000001</v>
      </c>
      <c r="P18" s="9">
        <f>SUMIFS(Concentrado!Q$2:Q859,Concentrado!$A$2:$A859,"="&amp;$A18,Concentrado!$B$2:$B859, "=Chiapas")</f>
        <v>39.823</v>
      </c>
      <c r="Q18" s="9">
        <f>SUMIFS(Concentrado!R$2:R859,Concentrado!$A$2:$A859,"="&amp;$A18,Concentrado!$B$2:$B859, "=Chiapas")</f>
        <v>48.048999999999999</v>
      </c>
      <c r="R18" s="9">
        <f>SUMIFS(Concentrado!S$2:S859,Concentrado!$A$2:$A859,"="&amp;$A18,Concentrado!$B$2:$B859, "=Chiapas")</f>
        <v>61.631</v>
      </c>
      <c r="S18" s="9">
        <f>SUMIFS(Concentrado!T$2:T859,Concentrado!$A$2:$A859,"="&amp;$A18,Concentrado!$B$2:$B859, "=Chiapas")</f>
        <v>54.969000000000001</v>
      </c>
      <c r="T18" s="9">
        <f>SUMIFS(Concentrado!U$2:U859,Concentrado!$A$2:$A859,"="&amp;$A18,Concentrado!$B$2:$B859, "=Chiapas")</f>
        <v>11.945</v>
      </c>
      <c r="U18" s="9">
        <f>SUMIFS(Concentrado!V$2:V859,Concentrado!$A$2:$A859,"="&amp;$A18,Concentrado!$B$2:$B859, "=Chiapas")</f>
        <v>14.419</v>
      </c>
      <c r="V18" s="9">
        <f>SUMIFS(Concentrado!W$2:W859,Concentrado!$A$2:$A859,"="&amp;$A18,Concentrado!$B$2:$B859, "=Chiapas")</f>
        <v>13.205</v>
      </c>
      <c r="W18" s="9">
        <f>SUMIFS(Concentrado!X$2:X859,Concentrado!$A$2:$A859,"="&amp;$A18,Concentrado!$B$2:$B859, "=Chiapas")</f>
        <v>15.21</v>
      </c>
      <c r="X18" s="9">
        <f>SUMIFS(Concentrado!Y$2:Y859,Concentrado!$A$2:$A859,"="&amp;$A18,Concentrado!$B$2:$B859, "=Chiapas")</f>
        <v>2.44</v>
      </c>
      <c r="Y18" s="9">
        <f>SUMIFS(Concentrado!Z$2:Z859,Concentrado!$A$2:$A859,"="&amp;$A18,Concentrado!$B$2:$B859, "=Chiapas")</f>
        <v>8.7029999999999994</v>
      </c>
      <c r="Z18" s="9">
        <f>SUMIFS(Concentrado!AA$2:AA859,Concentrado!$A$2:$A859,"="&amp;$A18,Concentrado!$B$2:$B859, "=Chiapas")</f>
        <v>50.045999999999999</v>
      </c>
      <c r="AA18" s="9">
        <f>SUMIFS(Concentrado!AB$2:AB859,Concentrado!$A$2:$A859,"="&amp;$A18,Concentrado!$B$2:$B859, "=Chiapas")</f>
        <v>40.076999999999998</v>
      </c>
      <c r="AB18" s="9">
        <f>SUMIFS(Concentrado!AC$2:AC859,Concentrado!$A$2:$A859,"="&amp;$A18,Concentrado!$B$2:$B859, "=Chiapas")</f>
        <v>44.966000000000001</v>
      </c>
      <c r="AC18" s="9">
        <f>SUMIFS(Concentrado!AD$2:AD859,Concentrado!$A$2:$A859,"="&amp;$A18,Concentrado!$B$2:$B859, "=Chiapas")</f>
        <v>335.91699999999997</v>
      </c>
      <c r="AD18" s="9">
        <f>SUMIFS(Concentrado!AE$2:AE859,Concentrado!$A$2:$A859,"="&amp;$A18,Concentrado!$B$2:$B859, "=Chiapas")</f>
        <v>307.33999999999997</v>
      </c>
      <c r="AE18" s="9">
        <f>SUMIFS(Concentrado!AF$2:AF859,Concentrado!$A$2:$A859,"="&amp;$A18,Concentrado!$B$2:$B859, "=Chiapas")</f>
        <v>321.39400000000001</v>
      </c>
      <c r="AF18" s="9">
        <f>SUMIFS(Concentrado!AG$2:AG859,Concentrado!$A$2:$A859,"="&amp;$A18,Concentrado!$B$2:$B859, "=Chiapas")</f>
        <v>10.217000000000001</v>
      </c>
      <c r="AG18" s="9">
        <f>SUMIFS(Concentrado!AH$2:AH859,Concentrado!$A$2:$A859,"="&amp;$A18,Concentrado!$B$2:$B859, "=Chiapas")</f>
        <v>13.0400850252762</v>
      </c>
      <c r="AH18" s="9">
        <f>SUMIFS(Concentrado!AI$2:AI859,Concentrado!$A$2:$A859,"="&amp;$A18,Concentrado!$B$2:$B859, "=Chiapas")</f>
        <v>3.1504692767190798</v>
      </c>
      <c r="AI18" s="9">
        <f>SUMIFS(Concentrado!AJ$2:AJ859,Concentrado!$A$2:$A859,"="&amp;$A18,Concentrado!$B$2:$B859, "=Chiapas")</f>
        <v>8.0294283385613294</v>
      </c>
      <c r="AJ18" s="9">
        <f>SUMIFS(Concentrado!AK$2:AK859,Concentrado!$A$2:$A859,"="&amp;$A18,Concentrado!$B$2:$B859, "=Chiapas")</f>
        <v>10.292999999999999</v>
      </c>
      <c r="AK18" s="9">
        <f>SUMIFS(Concentrado!AL$2:AL859,Concentrado!$A$2:$A859,"="&amp;$A18,Concentrado!$B$2:$B859, "=Chiapas")</f>
        <v>1.9590000000000001</v>
      </c>
      <c r="AL18" s="9">
        <f>SUMIFS(Concentrado!AM$2:AM859,Concentrado!$A$2:$A859,"="&amp;$A18,Concentrado!$B$2:$B859, "=Chiapas")</f>
        <v>6.0469999999999997</v>
      </c>
      <c r="AM18" s="9">
        <f>SUMIFS(Concentrado!AN$2:AN859,Concentrado!$A$2:$A859,"="&amp;$A18,Concentrado!$B$2:$B859, "=Chiapas")</f>
        <v>73.744</v>
      </c>
      <c r="AN18" s="9">
        <f>SUMIFS(Concentrado!AO$2:AO859,Concentrado!$A$2:$A859,"="&amp;$A18,Concentrado!$B$2:$B859, "=Chiapas")</f>
        <v>59.93</v>
      </c>
      <c r="AO18" s="9">
        <f>SUMIFS(Concentrado!AP$2:AP859,Concentrado!$A$2:$A859,"="&amp;$A18,Concentrado!$B$2:$B859, "=Chiapas")</f>
        <v>66.742999999999995</v>
      </c>
      <c r="AP18" s="9">
        <f>SUMIFS(Concentrado!AQ$2:AQ859,Concentrado!$A$2:$A859,"="&amp;$A18,Concentrado!$B$2:$B859, "=Chiapas")</f>
        <v>3.9940000000000002</v>
      </c>
      <c r="AQ18" s="9">
        <f>SUMIFS(Concentrado!AR$2:AR859,Concentrado!$A$2:$A859,"="&amp;$A18,Concentrado!$B$2:$B859, "=Chiapas")</f>
        <v>2.218</v>
      </c>
      <c r="AR18" s="9">
        <f>SUMIFS(Concentrado!AS$2:AS859,Concentrado!$A$2:$A859,"="&amp;$A18,Concentrado!$B$2:$B859, "=Chiapas")</f>
        <v>3.089</v>
      </c>
      <c r="AS18" s="9">
        <f>SUMIFS(Concentrado!AT$2:AT859,Concentrado!$A$2:$A859,"="&amp;$A18,Concentrado!$B$2:$B859, "=Chiapas")</f>
        <v>6.7210000000000001</v>
      </c>
      <c r="AT18" s="9">
        <f>SUMIFS(Concentrado!AU$2:AU859,Concentrado!$A$2:$A859,"="&amp;$A18,Concentrado!$B$2:$B859, "=Chiapas")</f>
        <v>2.1070000000000002</v>
      </c>
      <c r="AU18" s="9">
        <f>SUMIFS(Concentrado!AV$2:AV859,Concentrado!$A$2:$A859,"="&amp;$A18,Concentrado!$B$2:$B859, "=Chiapas")</f>
        <v>4.37</v>
      </c>
      <c r="AV18" s="9">
        <f>SUMIFS(Concentrado!AW$2:AW859,Concentrado!$A$2:$A859,"="&amp;$A18,Concentrado!$B$2:$B859, "=Chiapas")</f>
        <v>513.01700000000005</v>
      </c>
      <c r="AW18" s="9">
        <f>SUMIFS(Concentrado!AX$2:AX859,Concentrado!$A$2:$A859,"="&amp;$A18,Concentrado!$B$2:$B859, "=Chiapas")</f>
        <v>414.334</v>
      </c>
      <c r="AX18" s="9">
        <f>SUMIFS(Concentrado!AY$2:AY859,Concentrado!$A$2:$A859,"="&amp;$A18,Concentrado!$B$2:$B859, "=Chiapas")</f>
        <v>462.81</v>
      </c>
      <c r="AY18" s="9">
        <f>SUMIFS(Concentrado!AZ$2:AZ859,Concentrado!$A$2:$A859,"="&amp;$A18,Concentrado!$B$2:$B859, "=Chiapas")</f>
        <v>5.13</v>
      </c>
      <c r="AZ18" s="9">
        <f>SUMIFS(Concentrado!BA$2:BA859,Concentrado!$A$2:$A859,"="&amp;$A18,Concentrado!$B$2:$B859, "=Chiapas")</f>
        <v>4.1429999999999998</v>
      </c>
      <c r="BA18" s="9">
        <f>SUMIFS(Concentrado!BB$2:BB859,Concentrado!$A$2:$A859,"="&amp;$A18,Concentrado!$B$2:$B859, "=Chiapas")</f>
        <v>4.6280000000000001</v>
      </c>
      <c r="BB18" s="9">
        <f>SUMIFS(Concentrado!BC$2:BC859,Concentrado!$A$2:$A859,"="&amp;$A18,Concentrado!$B$2:$B859, "=Chiapas")</f>
        <v>58.161000000000001</v>
      </c>
      <c r="BC18" s="9">
        <f>SUMIFS(Concentrado!BD$2:BD859,Concentrado!$A$2:$A859,"="&amp;$A18,Concentrado!$B$2:$B859, "=Chiapas")</f>
        <v>37.606999999999999</v>
      </c>
      <c r="BD18" s="9">
        <f>SUMIFS(Concentrado!BE$2:BE859,Concentrado!$A$2:$A859,"="&amp;$A18,Concentrado!$B$2:$B859, "=Chiapas")</f>
        <v>17.963000000000001</v>
      </c>
      <c r="BE18" s="9">
        <f>SUMIFS(Concentrado!BF$2:BF859,Concentrado!$A$2:$A859,"="&amp;$A18,Concentrado!$B$2:$B859, "=Chiapas")</f>
        <v>21.873999999999999</v>
      </c>
      <c r="BF18" s="9">
        <f>SUMIFS(Concentrado!BG$2:BG859,Concentrado!$A$2:$A859,"="&amp;$A18,Concentrado!$B$2:$B859, "=Chiapas")</f>
        <v>55.459000000000003</v>
      </c>
      <c r="BG18" s="9">
        <f>SUMIFS(Concentrado!BH$2:BH859,Concentrado!$A$2:$A859,"="&amp;$A18,Concentrado!$B$2:$B859, "=Chiapas")</f>
        <v>5.682759415446446</v>
      </c>
    </row>
    <row r="19" spans="1:59" x14ac:dyDescent="0.25">
      <c r="A19" s="4">
        <v>2015</v>
      </c>
      <c r="B19" s="9">
        <f>SUMIFS(Concentrado!C$2:C859,Concentrado!$A$2:$A859,"="&amp;$A19,Concentrado!$B$2:$B859, "=Chiapas")</f>
        <v>11.585000000000001</v>
      </c>
      <c r="C19" s="9">
        <f>SUMIFS(Concentrado!D$2:D859,Concentrado!$A$2:$A859,"="&amp;$A19,Concentrado!$B$2:$B859, "=Chiapas")</f>
        <v>2.004</v>
      </c>
      <c r="D19" s="9">
        <f>SUMIFS(Concentrado!E$2:E859,Concentrado!$A$2:$A859,"="&amp;$A19,Concentrado!$B$2:$B859, "=Chiapas")</f>
        <v>6.702</v>
      </c>
      <c r="E19" s="9">
        <f>SUMIFS(Concentrado!F$2:F859,Concentrado!$A$2:$A859,"="&amp;$A19,Concentrado!$B$2:$B859, "=Chiapas")</f>
        <v>18.004000000000001</v>
      </c>
      <c r="F19" s="9">
        <f>SUMIFS(Concentrado!G$2:G859,Concentrado!$A$2:$A859,"="&amp;$A19,Concentrado!$B$2:$B859, "=Chiapas")</f>
        <v>10.972</v>
      </c>
      <c r="G19" s="9">
        <f>SUMIFS(Concentrado!H$2:H859,Concentrado!$A$2:$A859,"="&amp;$A19,Concentrado!$B$2:$B859, "=Chiapas")</f>
        <v>2.5739999999999998</v>
      </c>
      <c r="H19" s="9">
        <f>SUMIFS(Concentrado!I$2:I859,Concentrado!$A$2:$A859,"="&amp;$A19,Concentrado!$B$2:$B859, "=Chiapas")</f>
        <v>3.6789999999999998</v>
      </c>
      <c r="I19" s="9">
        <f>SUMIFS(Concentrado!J$2:J859,Concentrado!$A$2:$A859,"="&amp;$A19,Concentrado!$B$2:$B859, "=Chiapas")</f>
        <v>3.1379999999999999</v>
      </c>
      <c r="J19" s="9">
        <f>SUMIFS(Concentrado!K$2:K859,Concentrado!$A$2:$A859,"="&amp;$A19,Concentrado!$B$2:$B859, "=Chiapas")</f>
        <v>4.43</v>
      </c>
      <c r="K19" s="9">
        <f>SUMIFS(Concentrado!L$2:L859,Concentrado!$A$2:$A859,"="&amp;$A19,Concentrado!$B$2:$B859, "=Chiapas")</f>
        <v>2.2949999999999999</v>
      </c>
      <c r="L19" s="9">
        <f>SUMIFS(Concentrado!M$2:M859,Concentrado!$A$2:$A859,"="&amp;$A19,Concentrado!$B$2:$B859, "=Chiapas")</f>
        <v>3.3420000000000001</v>
      </c>
      <c r="M19" s="9">
        <f>SUMIFS(Concentrado!N$2:N859,Concentrado!$A$2:$A859,"="&amp;$A19,Concentrado!$B$2:$B859, "=Chiapas")</f>
        <v>51.558999999999997</v>
      </c>
      <c r="N19" s="9">
        <f>SUMIFS(Concentrado!O$2:O859,Concentrado!$A$2:$A859,"="&amp;$A19,Concentrado!$B$2:$B859, "=Chiapas")</f>
        <v>68.64</v>
      </c>
      <c r="O19" s="9">
        <f>SUMIFS(Concentrado!P$2:P859,Concentrado!$A$2:$A859,"="&amp;$A19,Concentrado!$B$2:$B859, "=Chiapas")</f>
        <v>13.88</v>
      </c>
      <c r="P19" s="9">
        <f>SUMIFS(Concentrado!Q$2:Q859,Concentrado!$A$2:$A859,"="&amp;$A19,Concentrado!$B$2:$B859, "=Chiapas")</f>
        <v>40.732999999999997</v>
      </c>
      <c r="Q19" s="9">
        <f>SUMIFS(Concentrado!R$2:R859,Concentrado!$A$2:$A859,"="&amp;$A19,Concentrado!$B$2:$B859, "=Chiapas")</f>
        <v>56.448999999999998</v>
      </c>
      <c r="R19" s="9">
        <f>SUMIFS(Concentrado!S$2:S859,Concentrado!$A$2:$A859,"="&amp;$A19,Concentrado!$B$2:$B859, "=Chiapas")</f>
        <v>70.382999999999996</v>
      </c>
      <c r="S19" s="9">
        <f>SUMIFS(Concentrado!T$2:T859,Concentrado!$A$2:$A859,"="&amp;$A19,Concentrado!$B$2:$B859, "=Chiapas")</f>
        <v>63.55</v>
      </c>
      <c r="T19" s="9">
        <f>SUMIFS(Concentrado!U$2:U859,Concentrado!$A$2:$A859,"="&amp;$A19,Concentrado!$B$2:$B859, "=Chiapas")</f>
        <v>14.311</v>
      </c>
      <c r="U19" s="9">
        <f>SUMIFS(Concentrado!V$2:V859,Concentrado!$A$2:$A859,"="&amp;$A19,Concentrado!$B$2:$B859, "=Chiapas")</f>
        <v>14.680999999999999</v>
      </c>
      <c r="V19" s="9">
        <f>SUMIFS(Concentrado!W$2:W859,Concentrado!$A$2:$A859,"="&amp;$A19,Concentrado!$B$2:$B859, "=Chiapas")</f>
        <v>14.5</v>
      </c>
      <c r="W19" s="9">
        <f>SUMIFS(Concentrado!X$2:X859,Concentrado!$A$2:$A859,"="&amp;$A19,Concentrado!$B$2:$B859, "=Chiapas")</f>
        <v>18.172999999999998</v>
      </c>
      <c r="X19" s="9">
        <f>SUMIFS(Concentrado!Y$2:Y859,Concentrado!$A$2:$A859,"="&amp;$A19,Concentrado!$B$2:$B859, "=Chiapas")</f>
        <v>2.3319999999999999</v>
      </c>
      <c r="Y19" s="9">
        <f>SUMIFS(Concentrado!Z$2:Z859,Concentrado!$A$2:$A859,"="&amp;$A19,Concentrado!$B$2:$B859, "=Chiapas")</f>
        <v>10.1</v>
      </c>
      <c r="Z19" s="9">
        <f>SUMIFS(Concentrado!AA$2:AA859,Concentrado!$A$2:$A859,"="&amp;$A19,Concentrado!$B$2:$B859, "=Chiapas")</f>
        <v>57.207000000000001</v>
      </c>
      <c r="AA19" s="9">
        <f>SUMIFS(Concentrado!AB$2:AB859,Concentrado!$A$2:$A859,"="&amp;$A19,Concentrado!$B$2:$B859, "=Chiapas")</f>
        <v>42.622999999999998</v>
      </c>
      <c r="AB19" s="9">
        <f>SUMIFS(Concentrado!AC$2:AC859,Concentrado!$A$2:$A859,"="&amp;$A19,Concentrado!$B$2:$B859, "=Chiapas")</f>
        <v>49.792999999999999</v>
      </c>
      <c r="AC19" s="9">
        <f>SUMIFS(Concentrado!AD$2:AD859,Concentrado!$A$2:$A859,"="&amp;$A19,Concentrado!$B$2:$B859, "=Chiapas")</f>
        <v>370.34800000000001</v>
      </c>
      <c r="AD19" s="9">
        <f>SUMIFS(Concentrado!AE$2:AE859,Concentrado!$A$2:$A859,"="&amp;$A19,Concentrado!$B$2:$B859, "=Chiapas")</f>
        <v>326.267</v>
      </c>
      <c r="AE19" s="9">
        <f>SUMIFS(Concentrado!AF$2:AF859,Concentrado!$A$2:$A859,"="&amp;$A19,Concentrado!$B$2:$B859, "=Chiapas")</f>
        <v>347.92</v>
      </c>
      <c r="AF19" s="9">
        <f>SUMIFS(Concentrado!AG$2:AG859,Concentrado!$A$2:$A859,"="&amp;$A19,Concentrado!$B$2:$B859, "=Chiapas")</f>
        <v>9.9190000000000005</v>
      </c>
      <c r="AG19" s="9">
        <f>SUMIFS(Concentrado!AH$2:AH859,Concentrado!$A$2:$A859,"="&amp;$A19,Concentrado!$B$2:$B859, "=Chiapas")</f>
        <v>12.064474888865799</v>
      </c>
      <c r="AH19" s="9">
        <f>SUMIFS(Concentrado!AI$2:AI859,Concentrado!$A$2:$A859,"="&amp;$A19,Concentrado!$B$2:$B859, "=Chiapas")</f>
        <v>3.13193712209145</v>
      </c>
      <c r="AI19" s="9">
        <f>SUMIFS(Concentrado!AJ$2:AJ859,Concentrado!$A$2:$A859,"="&amp;$A19,Concentrado!$B$2:$B859, "=Chiapas")</f>
        <v>7.5427389847185102</v>
      </c>
      <c r="AJ19" s="9">
        <f>SUMIFS(Concentrado!AK$2:AK859,Concentrado!$A$2:$A859,"="&amp;$A19,Concentrado!$B$2:$B859, "=Chiapas")</f>
        <v>10.109</v>
      </c>
      <c r="AK19" s="9">
        <f>SUMIFS(Concentrado!AL$2:AL859,Concentrado!$A$2:$A859,"="&amp;$A19,Concentrado!$B$2:$B859, "=Chiapas")</f>
        <v>1.7849999999999999</v>
      </c>
      <c r="AL19" s="9">
        <f>SUMIFS(Concentrado!AM$2:AM859,Concentrado!$A$2:$A859,"="&amp;$A19,Concentrado!$B$2:$B859, "=Chiapas")</f>
        <v>5.867</v>
      </c>
      <c r="AM19" s="9">
        <f>SUMIFS(Concentrado!AN$2:AN859,Concentrado!$A$2:$A859,"="&amp;$A19,Concentrado!$B$2:$B859, "=Chiapas")</f>
        <v>72.653999999999996</v>
      </c>
      <c r="AN19" s="9">
        <f>SUMIFS(Concentrado!AO$2:AO859,Concentrado!$A$2:$A859,"="&amp;$A19,Concentrado!$B$2:$B859, "=Chiapas")</f>
        <v>60.328000000000003</v>
      </c>
      <c r="AO19" s="9">
        <f>SUMIFS(Concentrado!AP$2:AP859,Concentrado!$A$2:$A859,"="&amp;$A19,Concentrado!$B$2:$B859, "=Chiapas")</f>
        <v>66.427999999999997</v>
      </c>
      <c r="AP19" s="9">
        <f>SUMIFS(Concentrado!AQ$2:AQ859,Concentrado!$A$2:$A859,"="&amp;$A19,Concentrado!$B$2:$B859, "=Chiapas")</f>
        <v>3.597</v>
      </c>
      <c r="AQ19" s="9">
        <f>SUMIFS(Concentrado!AR$2:AR859,Concentrado!$A$2:$A859,"="&amp;$A19,Concentrado!$B$2:$B859, "=Chiapas")</f>
        <v>1.8580000000000001</v>
      </c>
      <c r="AR19" s="9">
        <f>SUMIFS(Concentrado!AS$2:AS859,Concentrado!$A$2:$A859,"="&amp;$A19,Concentrado!$B$2:$B859, "=Chiapas")</f>
        <v>2.7109999999999999</v>
      </c>
      <c r="AS19" s="9">
        <f>SUMIFS(Concentrado!AT$2:AT859,Concentrado!$A$2:$A859,"="&amp;$A19,Concentrado!$B$2:$B859, "=Chiapas")</f>
        <v>6.7770000000000001</v>
      </c>
      <c r="AT19" s="9">
        <f>SUMIFS(Concentrado!AU$2:AU859,Concentrado!$A$2:$A859,"="&amp;$A19,Concentrado!$B$2:$B859, "=Chiapas")</f>
        <v>1.8580000000000001</v>
      </c>
      <c r="AU19" s="9">
        <f>SUMIFS(Concentrado!AV$2:AV859,Concentrado!$A$2:$A859,"="&amp;$A19,Concentrado!$B$2:$B859, "=Chiapas")</f>
        <v>4.2699999999999996</v>
      </c>
      <c r="AV19" s="9">
        <f>SUMIFS(Concentrado!AW$2:AW859,Concentrado!$A$2:$A859,"="&amp;$A19,Concentrado!$B$2:$B859, "=Chiapas")</f>
        <v>551.66</v>
      </c>
      <c r="AW19" s="9">
        <f>SUMIFS(Concentrado!AX$2:AX859,Concentrado!$A$2:$A859,"="&amp;$A19,Concentrado!$B$2:$B859, "=Chiapas")</f>
        <v>435.08300000000003</v>
      </c>
      <c r="AX19" s="9">
        <f>SUMIFS(Concentrado!AY$2:AY859,Concentrado!$A$2:$A859,"="&amp;$A19,Concentrado!$B$2:$B859, "=Chiapas")</f>
        <v>492.34199999999998</v>
      </c>
      <c r="AY19" s="9">
        <f>SUMIFS(Concentrado!AZ$2:AZ859,Concentrado!$A$2:$A859,"="&amp;$A19,Concentrado!$B$2:$B859, "=Chiapas")</f>
        <v>5.5170000000000003</v>
      </c>
      <c r="AZ19" s="9">
        <f>SUMIFS(Concentrado!BA$2:BA859,Concentrado!$A$2:$A859,"="&amp;$A19,Concentrado!$B$2:$B859, "=Chiapas")</f>
        <v>4.351</v>
      </c>
      <c r="BA19" s="9">
        <f>SUMIFS(Concentrado!BB$2:BB859,Concentrado!$A$2:$A859,"="&amp;$A19,Concentrado!$B$2:$B859, "=Chiapas")</f>
        <v>4.923</v>
      </c>
      <c r="BB19" s="9">
        <f>SUMIFS(Concentrado!BC$2:BC859,Concentrado!$A$2:$A859,"="&amp;$A19,Concentrado!$B$2:$B859, "=Chiapas")</f>
        <v>60.036000000000001</v>
      </c>
      <c r="BC19" s="9">
        <f>SUMIFS(Concentrado!BD$2:BD859,Concentrado!$A$2:$A859,"="&amp;$A19,Concentrado!$B$2:$B859, "=Chiapas")</f>
        <v>39.113999999999997</v>
      </c>
      <c r="BD19" s="9">
        <f>SUMIFS(Concentrado!BE$2:BE859,Concentrado!$A$2:$A859,"="&amp;$A19,Concentrado!$B$2:$B859, "=Chiapas")</f>
        <v>17.245000000000001</v>
      </c>
      <c r="BE19" s="9">
        <f>SUMIFS(Concentrado!BF$2:BF859,Concentrado!$A$2:$A859,"="&amp;$A19,Concentrado!$B$2:$B859, "=Chiapas")</f>
        <v>21.312999999999999</v>
      </c>
      <c r="BF19" s="9">
        <f>SUMIFS(Concentrado!BG$2:BG859,Concentrado!$A$2:$A859,"="&amp;$A19,Concentrado!$B$2:$B859, "=Chiapas")</f>
        <v>55.348999999999997</v>
      </c>
      <c r="BG19" s="9">
        <f>SUMIFS(Concentrado!BH$2:BH859,Concentrado!$A$2:$A859,"="&amp;$A19,Concentrado!$B$2:$B859, "=Chiapas")</f>
        <v>6.0309382098392703</v>
      </c>
    </row>
    <row r="20" spans="1:59" x14ac:dyDescent="0.25">
      <c r="A20" s="4">
        <v>2016</v>
      </c>
      <c r="B20" s="9">
        <f>SUMIFS(Concentrado!C$2:C859,Concentrado!$A$2:$A859,"="&amp;$A20,Concentrado!$B$2:$B859, "=Chiapas")</f>
        <v>9.9830000000000005</v>
      </c>
      <c r="C20" s="9">
        <f>SUMIFS(Concentrado!D$2:D859,Concentrado!$A$2:$A859,"="&amp;$A20,Concentrado!$B$2:$B859, "=Chiapas")</f>
        <v>1.583</v>
      </c>
      <c r="D20" s="9">
        <f>SUMIFS(Concentrado!E$2:E859,Concentrado!$A$2:$A859,"="&amp;$A20,Concentrado!$B$2:$B859, "=Chiapas")</f>
        <v>5.7210000000000001</v>
      </c>
      <c r="E20" s="9">
        <f>SUMIFS(Concentrado!F$2:F859,Concentrado!$A$2:$A859,"="&amp;$A20,Concentrado!$B$2:$B859, "=Chiapas")</f>
        <v>19.266999999999999</v>
      </c>
      <c r="F20" s="9">
        <f>SUMIFS(Concentrado!G$2:G859,Concentrado!$A$2:$A859,"="&amp;$A20,Concentrado!$B$2:$B859, "=Chiapas")</f>
        <v>13.372999999999999</v>
      </c>
      <c r="G20" s="9">
        <f>SUMIFS(Concentrado!H$2:H859,Concentrado!$A$2:$A859,"="&amp;$A20,Concentrado!$B$2:$B859, "=Chiapas")</f>
        <v>2.7290000000000001</v>
      </c>
      <c r="H20" s="9">
        <f>SUMIFS(Concentrado!I$2:I859,Concentrado!$A$2:$A859,"="&amp;$A20,Concentrado!$B$2:$B859, "=Chiapas")</f>
        <v>2.7709999999999999</v>
      </c>
      <c r="I20" s="9">
        <f>SUMIFS(Concentrado!J$2:J859,Concentrado!$A$2:$A859,"="&amp;$A20,Concentrado!$B$2:$B859, "=Chiapas")</f>
        <v>2.7509999999999999</v>
      </c>
      <c r="J20" s="9">
        <f>SUMIFS(Concentrado!K$2:K859,Concentrado!$A$2:$A859,"="&amp;$A20,Concentrado!$B$2:$B859, "=Chiapas")</f>
        <v>3.851</v>
      </c>
      <c r="K20" s="9">
        <f>SUMIFS(Concentrado!L$2:L859,Concentrado!$A$2:$A859,"="&amp;$A20,Concentrado!$B$2:$B859, "=Chiapas")</f>
        <v>2.4830000000000001</v>
      </c>
      <c r="L20" s="9">
        <f>SUMIFS(Concentrado!M$2:M859,Concentrado!$A$2:$A859,"="&amp;$A20,Concentrado!$B$2:$B859, "=Chiapas")</f>
        <v>3.1539999999999999</v>
      </c>
      <c r="M20" s="9">
        <f>SUMIFS(Concentrado!N$2:N859,Concentrado!$A$2:$A859,"="&amp;$A20,Concentrado!$B$2:$B859, "=Chiapas")</f>
        <v>46.018999999999998</v>
      </c>
      <c r="N20" s="9">
        <f>SUMIFS(Concentrado!O$2:O859,Concentrado!$A$2:$A859,"="&amp;$A20,Concentrado!$B$2:$B859, "=Chiapas")</f>
        <v>64.087000000000003</v>
      </c>
      <c r="O20" s="9">
        <f>SUMIFS(Concentrado!P$2:P859,Concentrado!$A$2:$A859,"="&amp;$A20,Concentrado!$B$2:$B859, "=Chiapas")</f>
        <v>13.099</v>
      </c>
      <c r="P20" s="9">
        <f>SUMIFS(Concentrado!Q$2:Q859,Concentrado!$A$2:$A859,"="&amp;$A20,Concentrado!$B$2:$B859, "=Chiapas")</f>
        <v>38.122999999999998</v>
      </c>
      <c r="Q20" s="9">
        <f>SUMIFS(Concentrado!R$2:R859,Concentrado!$A$2:$A859,"="&amp;$A20,Concentrado!$B$2:$B859, "=Chiapas")</f>
        <v>59.899000000000001</v>
      </c>
      <c r="R20" s="9">
        <f>SUMIFS(Concentrado!S$2:S859,Concentrado!$A$2:$A859,"="&amp;$A20,Concentrado!$B$2:$B859, "=Chiapas")</f>
        <v>70.135999999999996</v>
      </c>
      <c r="S20" s="9">
        <f>SUMIFS(Concentrado!T$2:T859,Concentrado!$A$2:$A859,"="&amp;$A20,Concentrado!$B$2:$B859, "=Chiapas")</f>
        <v>65.116</v>
      </c>
      <c r="T20" s="9">
        <f>SUMIFS(Concentrado!U$2:U859,Concentrado!$A$2:$A859,"="&amp;$A20,Concentrado!$B$2:$B859, "=Chiapas")</f>
        <v>11.965</v>
      </c>
      <c r="U20" s="9">
        <f>SUMIFS(Concentrado!V$2:V859,Concentrado!$A$2:$A859,"="&amp;$A20,Concentrado!$B$2:$B859, "=Chiapas")</f>
        <v>12.055</v>
      </c>
      <c r="V20" s="9">
        <f>SUMIFS(Concentrado!W$2:W859,Concentrado!$A$2:$A859,"="&amp;$A20,Concentrado!$B$2:$B859, "=Chiapas")</f>
        <v>12.010999999999999</v>
      </c>
      <c r="W20" s="9">
        <f>SUMIFS(Concentrado!X$2:X859,Concentrado!$A$2:$A859,"="&amp;$A20,Concentrado!$B$2:$B859, "=Chiapas")</f>
        <v>17.460999999999999</v>
      </c>
      <c r="X20" s="9">
        <f>SUMIFS(Concentrado!Y$2:Y859,Concentrado!$A$2:$A859,"="&amp;$A20,Concentrado!$B$2:$B859, "=Chiapas")</f>
        <v>3.0230000000000001</v>
      </c>
      <c r="Y20" s="9">
        <f>SUMIFS(Concentrado!Z$2:Z859,Concentrado!$A$2:$A859,"="&amp;$A20,Concentrado!$B$2:$B859, "=Chiapas")</f>
        <v>10.103999999999999</v>
      </c>
      <c r="Z20" s="9">
        <f>SUMIFS(Concentrado!AA$2:AA859,Concentrado!$A$2:$A859,"="&amp;$A20,Concentrado!$B$2:$B859, "=Chiapas")</f>
        <v>60.048999999999999</v>
      </c>
      <c r="AA20" s="9">
        <f>SUMIFS(Concentrado!AB$2:AB859,Concentrado!$A$2:$A859,"="&amp;$A20,Concentrado!$B$2:$B859, "=Chiapas")</f>
        <v>45.27</v>
      </c>
      <c r="AB20" s="9">
        <f>SUMIFS(Concentrado!AC$2:AC859,Concentrado!$A$2:$A859,"="&amp;$A20,Concentrado!$B$2:$B859, "=Chiapas")</f>
        <v>52.518000000000001</v>
      </c>
      <c r="AC20" s="9">
        <f>SUMIFS(Concentrado!AD$2:AD859,Concentrado!$A$2:$A859,"="&amp;$A20,Concentrado!$B$2:$B859, "=Chiapas")</f>
        <v>368.07</v>
      </c>
      <c r="AD20" s="9">
        <f>SUMIFS(Concentrado!AE$2:AE859,Concentrado!$A$2:$A859,"="&amp;$A20,Concentrado!$B$2:$B859, "=Chiapas")</f>
        <v>323.25900000000001</v>
      </c>
      <c r="AE20" s="9">
        <f>SUMIFS(Concentrado!AF$2:AF859,Concentrado!$A$2:$A859,"="&amp;$A20,Concentrado!$B$2:$B859, "=Chiapas")</f>
        <v>345.25400000000002</v>
      </c>
      <c r="AF20" s="9">
        <f>SUMIFS(Concentrado!AG$2:AG859,Concentrado!$A$2:$A859,"="&amp;$A20,Concentrado!$B$2:$B859, "=Chiapas")</f>
        <v>9.048</v>
      </c>
      <c r="AG20" s="9">
        <f>SUMIFS(Concentrado!AH$2:AH859,Concentrado!$A$2:$A859,"="&amp;$A20,Concentrado!$B$2:$B859, "=Chiapas")</f>
        <v>11.314908407267099</v>
      </c>
      <c r="AH20" s="9">
        <f>SUMIFS(Concentrado!AI$2:AI859,Concentrado!$A$2:$A859,"="&amp;$A20,Concentrado!$B$2:$B859, "=Chiapas")</f>
        <v>3.1182438050889698</v>
      </c>
      <c r="AI20" s="9">
        <f>SUMIFS(Concentrado!AJ$2:AJ859,Concentrado!$A$2:$A859,"="&amp;$A20,Concentrado!$B$2:$B859, "=Chiapas")</f>
        <v>7.1690686232807401</v>
      </c>
      <c r="AJ20" s="9">
        <f>SUMIFS(Concentrado!AK$2:AK859,Concentrado!$A$2:$A859,"="&amp;$A20,Concentrado!$B$2:$B859, "=Chiapas")</f>
        <v>8.0760000000000005</v>
      </c>
      <c r="AK20" s="9">
        <f>SUMIFS(Concentrado!AL$2:AL859,Concentrado!$A$2:$A859,"="&amp;$A20,Concentrado!$B$2:$B859, "=Chiapas")</f>
        <v>2.0150000000000001</v>
      </c>
      <c r="AL20" s="9">
        <f>SUMIFS(Concentrado!AM$2:AM859,Concentrado!$A$2:$A859,"="&amp;$A20,Concentrado!$B$2:$B859, "=Chiapas")</f>
        <v>4.9880000000000004</v>
      </c>
      <c r="AM20" s="9">
        <f>SUMIFS(Concentrado!AN$2:AN859,Concentrado!$A$2:$A859,"="&amp;$A20,Concentrado!$B$2:$B859, "=Chiapas")</f>
        <v>77.435000000000002</v>
      </c>
      <c r="AN20" s="9">
        <f>SUMIFS(Concentrado!AO$2:AO859,Concentrado!$A$2:$A859,"="&amp;$A20,Concentrado!$B$2:$B859, "=Chiapas")</f>
        <v>58.728999999999999</v>
      </c>
      <c r="AO20" s="9">
        <f>SUMIFS(Concentrado!AP$2:AP859,Concentrado!$A$2:$A859,"="&amp;$A20,Concentrado!$B$2:$B859, "=Chiapas")</f>
        <v>67.903000000000006</v>
      </c>
      <c r="AP20" s="9">
        <f>SUMIFS(Concentrado!AQ$2:AQ859,Concentrado!$A$2:$A859,"="&amp;$A20,Concentrado!$B$2:$B859, "=Chiapas")</f>
        <v>4.8979999999999997</v>
      </c>
      <c r="AQ20" s="9">
        <f>SUMIFS(Concentrado!AR$2:AR859,Concentrado!$A$2:$A859,"="&amp;$A20,Concentrado!$B$2:$B859, "=Chiapas")</f>
        <v>2.7709999999999999</v>
      </c>
      <c r="AR20" s="9">
        <f>SUMIFS(Concentrado!AS$2:AS859,Concentrado!$A$2:$A859,"="&amp;$A20,Concentrado!$B$2:$B859, "=Chiapas")</f>
        <v>3.8140000000000001</v>
      </c>
      <c r="AS20" s="9">
        <f>SUMIFS(Concentrado!AT$2:AT859,Concentrado!$A$2:$A859,"="&amp;$A20,Concentrado!$B$2:$B859, "=Chiapas")</f>
        <v>7.9640000000000004</v>
      </c>
      <c r="AT20" s="9">
        <f>SUMIFS(Concentrado!AU$2:AU859,Concentrado!$A$2:$A859,"="&amp;$A20,Concentrado!$B$2:$B859, "=Chiapas")</f>
        <v>2.5190000000000001</v>
      </c>
      <c r="AU20" s="9">
        <f>SUMIFS(Concentrado!AV$2:AV859,Concentrado!$A$2:$A859,"="&amp;$A20,Concentrado!$B$2:$B859, "=Chiapas")</f>
        <v>5.1890000000000001</v>
      </c>
      <c r="AV20" s="9">
        <f>SUMIFS(Concentrado!AW$2:AW859,Concentrado!$A$2:$A859,"="&amp;$A20,Concentrado!$B$2:$B859, "=Chiapas")</f>
        <v>547.84299999999996</v>
      </c>
      <c r="AW20" s="9">
        <f>SUMIFS(Concentrado!AX$2:AX859,Concentrado!$A$2:$A859,"="&amp;$A20,Concentrado!$B$2:$B859, "=Chiapas")</f>
        <v>433.15899999999999</v>
      </c>
      <c r="AX20" s="9">
        <f>SUMIFS(Concentrado!AY$2:AY859,Concentrado!$A$2:$A859,"="&amp;$A20,Concentrado!$B$2:$B859, "=Chiapas")</f>
        <v>489.44</v>
      </c>
      <c r="AY20" s="9">
        <f>SUMIFS(Concentrado!AZ$2:AZ859,Concentrado!$A$2:$A859,"="&amp;$A20,Concentrado!$B$2:$B859, "=Chiapas")</f>
        <v>5.4779999999999998</v>
      </c>
      <c r="AZ20" s="9">
        <f>SUMIFS(Concentrado!BA$2:BA859,Concentrado!$A$2:$A859,"="&amp;$A20,Concentrado!$B$2:$B859, "=Chiapas")</f>
        <v>4.3319999999999999</v>
      </c>
      <c r="BA20" s="9">
        <f>SUMIFS(Concentrado!BB$2:BB859,Concentrado!$A$2:$A859,"="&amp;$A20,Concentrado!$B$2:$B859, "=Chiapas")</f>
        <v>4.8940000000000001</v>
      </c>
      <c r="BB20" s="9">
        <f>SUMIFS(Concentrado!BC$2:BC859,Concentrado!$A$2:$A859,"="&amp;$A20,Concentrado!$B$2:$B859, "=Chiapas")</f>
        <v>66.831999999999994</v>
      </c>
      <c r="BC20" s="9">
        <f>SUMIFS(Concentrado!BD$2:BD859,Concentrado!$A$2:$A859,"="&amp;$A20,Concentrado!$B$2:$B859, "=Chiapas")</f>
        <v>39.856999999999999</v>
      </c>
      <c r="BD20" s="9">
        <f>SUMIFS(Concentrado!BE$2:BE859,Concentrado!$A$2:$A859,"="&amp;$A20,Concentrado!$B$2:$B859, "=Chiapas")</f>
        <v>17.303000000000001</v>
      </c>
      <c r="BE20" s="9">
        <f>SUMIFS(Concentrado!BF$2:BF859,Concentrado!$A$2:$A859,"="&amp;$A20,Concentrado!$B$2:$B859, "=Chiapas")</f>
        <v>21.66</v>
      </c>
      <c r="BF20" s="9">
        <f>SUMIFS(Concentrado!BG$2:BG859,Concentrado!$A$2:$A859,"="&amp;$A20,Concentrado!$B$2:$B859, "=Chiapas")</f>
        <v>47.356000000000002</v>
      </c>
      <c r="BG20" s="9">
        <f>SUMIFS(Concentrado!BH$2:BH859,Concentrado!$A$2:$A859,"="&amp;$A20,Concentrado!$B$2:$B859, "=Chiapas")</f>
        <v>5.9886783380324786</v>
      </c>
    </row>
    <row r="21" spans="1:59" x14ac:dyDescent="0.25">
      <c r="A21" s="4">
        <v>2017</v>
      </c>
      <c r="B21" s="9">
        <f>SUMIFS(Concentrado!C$2:C859,Concentrado!$A$2:$A859,"="&amp;$A21,Concentrado!$B$2:$B859, "=Chiapas")</f>
        <v>8.7940000000000005</v>
      </c>
      <c r="C21" s="9">
        <f>SUMIFS(Concentrado!D$2:D859,Concentrado!$A$2:$A859,"="&amp;$A21,Concentrado!$B$2:$B859, "=Chiapas")</f>
        <v>1.3160000000000001</v>
      </c>
      <c r="D21" s="9">
        <f>SUMIFS(Concentrado!E$2:E859,Concentrado!$A$2:$A859,"="&amp;$A21,Concentrado!$B$2:$B859, "=Chiapas")</f>
        <v>4.984</v>
      </c>
      <c r="E21" s="9">
        <f>SUMIFS(Concentrado!F$2:F859,Concentrado!$A$2:$A859,"="&amp;$A21,Concentrado!$B$2:$B859, "=Chiapas")</f>
        <v>17.224</v>
      </c>
      <c r="F21" s="9">
        <f>SUMIFS(Concentrado!G$2:G859,Concentrado!$A$2:$A859,"="&amp;$A21,Concentrado!$B$2:$B859, "=Chiapas")</f>
        <v>11.606</v>
      </c>
      <c r="G21" s="9">
        <f>SUMIFS(Concentrado!H$2:H859,Concentrado!$A$2:$A859,"="&amp;$A21,Concentrado!$B$2:$B859, "=Chiapas")</f>
        <v>2.9929999999999999</v>
      </c>
      <c r="H21" s="9">
        <f>SUMIFS(Concentrado!I$2:I859,Concentrado!$A$2:$A859,"="&amp;$A21,Concentrado!$B$2:$B859, "=Chiapas")</f>
        <v>3.5219999999999998</v>
      </c>
      <c r="I21" s="9">
        <f>SUMIFS(Concentrado!J$2:J859,Concentrado!$A$2:$A859,"="&amp;$A21,Concentrado!$B$2:$B859, "=Chiapas")</f>
        <v>3.262</v>
      </c>
      <c r="J21" s="9">
        <f>SUMIFS(Concentrado!K$2:K859,Concentrado!$A$2:$A859,"="&amp;$A21,Concentrado!$B$2:$B859, "=Chiapas")</f>
        <v>3.5840000000000001</v>
      </c>
      <c r="K21" s="9">
        <f>SUMIFS(Concentrado!L$2:L859,Concentrado!$A$2:$A859,"="&amp;$A21,Concentrado!$B$2:$B859, "=Chiapas")</f>
        <v>2.6680000000000001</v>
      </c>
      <c r="L21" s="9">
        <f>SUMIFS(Concentrado!M$2:M859,Concentrado!$A$2:$A859,"="&amp;$A21,Concentrado!$B$2:$B859, "=Chiapas")</f>
        <v>3.117</v>
      </c>
      <c r="M21" s="9">
        <f>SUMIFS(Concentrado!N$2:N859,Concentrado!$A$2:$A859,"="&amp;$A21,Concentrado!$B$2:$B859, "=Chiapas")</f>
        <v>49.703000000000003</v>
      </c>
      <c r="N21" s="9">
        <f>SUMIFS(Concentrado!O$2:O859,Concentrado!$A$2:$A859,"="&amp;$A21,Concentrado!$B$2:$B859, "=Chiapas")</f>
        <v>60.563000000000002</v>
      </c>
      <c r="O21" s="9">
        <f>SUMIFS(Concentrado!P$2:P859,Concentrado!$A$2:$A859,"="&amp;$A21,Concentrado!$B$2:$B859, "=Chiapas")</f>
        <v>13.090999999999999</v>
      </c>
      <c r="P21" s="9">
        <f>SUMIFS(Concentrado!Q$2:Q859,Concentrado!$A$2:$A859,"="&amp;$A21,Concentrado!$B$2:$B859, "=Chiapas")</f>
        <v>36.375999999999998</v>
      </c>
      <c r="Q21" s="9">
        <f>SUMIFS(Concentrado!R$2:R859,Concentrado!$A$2:$A859,"="&amp;$A21,Concentrado!$B$2:$B859, "=Chiapas")</f>
        <v>62.853999999999999</v>
      </c>
      <c r="R21" s="9">
        <f>SUMIFS(Concentrado!S$2:S859,Concentrado!$A$2:$A859,"="&amp;$A21,Concentrado!$B$2:$B859, "=Chiapas")</f>
        <v>75.341999999999999</v>
      </c>
      <c r="S21" s="9">
        <f>SUMIFS(Concentrado!T$2:T859,Concentrado!$A$2:$A859,"="&amp;$A21,Concentrado!$B$2:$B859, "=Chiapas")</f>
        <v>69.216999999999999</v>
      </c>
      <c r="T21" s="9">
        <f>SUMIFS(Concentrado!U$2:U859,Concentrado!$A$2:$A859,"="&amp;$A21,Concentrado!$B$2:$B859, "=Chiapas")</f>
        <v>12.231</v>
      </c>
      <c r="U21" s="9">
        <f>SUMIFS(Concentrado!V$2:V859,Concentrado!$A$2:$A859,"="&amp;$A21,Concentrado!$B$2:$B859, "=Chiapas")</f>
        <v>12.842000000000001</v>
      </c>
      <c r="V21" s="9">
        <f>SUMIFS(Concentrado!W$2:W859,Concentrado!$A$2:$A859,"="&amp;$A21,Concentrado!$B$2:$B859, "=Chiapas")</f>
        <v>12.542</v>
      </c>
      <c r="W21" s="9">
        <f>SUMIFS(Concentrado!X$2:X859,Concentrado!$A$2:$A859,"="&amp;$A21,Concentrado!$B$2:$B859, "=Chiapas")</f>
        <v>18.66</v>
      </c>
      <c r="X21" s="9">
        <f>SUMIFS(Concentrado!Y$2:Y859,Concentrado!$A$2:$A859,"="&amp;$A21,Concentrado!$B$2:$B859, "=Chiapas")</f>
        <v>2.2410000000000001</v>
      </c>
      <c r="Y21" s="9">
        <f>SUMIFS(Concentrado!Z$2:Z859,Concentrado!$A$2:$A859,"="&amp;$A21,Concentrado!$B$2:$B859, "=Chiapas")</f>
        <v>10.295</v>
      </c>
      <c r="Z21" s="9">
        <f>SUMIFS(Concentrado!AA$2:AA859,Concentrado!$A$2:$A859,"="&amp;$A21,Concentrado!$B$2:$B859, "=Chiapas")</f>
        <v>63.593000000000004</v>
      </c>
      <c r="AA21" s="9">
        <f>SUMIFS(Concentrado!AB$2:AB859,Concentrado!$A$2:$A859,"="&amp;$A21,Concentrado!$B$2:$B859, "=Chiapas")</f>
        <v>48.805</v>
      </c>
      <c r="AB21" s="9">
        <f>SUMIFS(Concentrado!AC$2:AC859,Concentrado!$A$2:$A859,"="&amp;$A21,Concentrado!$B$2:$B859, "=Chiapas")</f>
        <v>56.058999999999997</v>
      </c>
      <c r="AC21" s="9">
        <f>SUMIFS(Concentrado!AD$2:AD859,Concentrado!$A$2:$A859,"="&amp;$A21,Concentrado!$B$2:$B859, "=Chiapas")</f>
        <v>372.24700000000001</v>
      </c>
      <c r="AD21" s="9">
        <f>SUMIFS(Concentrado!AE$2:AE859,Concentrado!$A$2:$A859,"="&amp;$A21,Concentrado!$B$2:$B859, "=Chiapas")</f>
        <v>330.46600000000001</v>
      </c>
      <c r="AE21" s="9">
        <f>SUMIFS(Concentrado!AF$2:AF859,Concentrado!$A$2:$A859,"="&amp;$A21,Concentrado!$B$2:$B859, "=Chiapas")</f>
        <v>350.97800000000001</v>
      </c>
      <c r="AF21" s="9">
        <f>SUMIFS(Concentrado!AG$2:AG859,Concentrado!$A$2:$A859,"="&amp;$A21,Concentrado!$B$2:$B859, "=Chiapas")</f>
        <v>9.94</v>
      </c>
      <c r="AG21" s="9">
        <f>SUMIFS(Concentrado!AH$2:AH859,Concentrado!$A$2:$A859,"="&amp;$A21,Concentrado!$B$2:$B859, "=Chiapas")</f>
        <v>10.0035012254289</v>
      </c>
      <c r="AH21" s="9">
        <f>SUMIFS(Concentrado!AI$2:AI859,Concentrado!$A$2:$A859,"="&amp;$A21,Concentrado!$B$2:$B859, "=Chiapas")</f>
        <v>3.3880375921593302</v>
      </c>
      <c r="AI21" s="9">
        <f>SUMIFS(Concentrado!AJ$2:AJ859,Concentrado!$A$2:$A859,"="&amp;$A21,Concentrado!$B$2:$B859, "=Chiapas")</f>
        <v>6.65969618466006</v>
      </c>
      <c r="AJ21" s="9">
        <f>SUMIFS(Concentrado!AK$2:AK859,Concentrado!$A$2:$A859,"="&amp;$A21,Concentrado!$B$2:$B859, "=Chiapas")</f>
        <v>7.5750000000000002</v>
      </c>
      <c r="AK21" s="9">
        <f>SUMIFS(Concentrado!AL$2:AL859,Concentrado!$A$2:$A859,"="&amp;$A21,Concentrado!$B$2:$B859, "=Chiapas")</f>
        <v>2.028</v>
      </c>
      <c r="AL21" s="9">
        <f>SUMIFS(Concentrado!AM$2:AM859,Concentrado!$A$2:$A859,"="&amp;$A21,Concentrado!$B$2:$B859, "=Chiapas")</f>
        <v>4.7489999999999997</v>
      </c>
      <c r="AM21" s="9">
        <f>SUMIFS(Concentrado!AN$2:AN859,Concentrado!$A$2:$A859,"="&amp;$A21,Concentrado!$B$2:$B859, "=Chiapas")</f>
        <v>70.650999999999996</v>
      </c>
      <c r="AN21" s="9">
        <f>SUMIFS(Concentrado!AO$2:AO859,Concentrado!$A$2:$A859,"="&amp;$A21,Concentrado!$B$2:$B859, "=Chiapas")</f>
        <v>56.844000000000001</v>
      </c>
      <c r="AO21" s="9">
        <f>SUMIFS(Concentrado!AP$2:AP859,Concentrado!$A$2:$A859,"="&amp;$A21,Concentrado!$B$2:$B859, "=Chiapas")</f>
        <v>63.652999999999999</v>
      </c>
      <c r="AP21" s="9">
        <f>SUMIFS(Concentrado!AQ$2:AQ859,Concentrado!$A$2:$A859,"="&amp;$A21,Concentrado!$B$2:$B859, "=Chiapas")</f>
        <v>3.7690000000000001</v>
      </c>
      <c r="AQ21" s="9">
        <f>SUMIFS(Concentrado!AR$2:AR859,Concentrado!$A$2:$A859,"="&amp;$A21,Concentrado!$B$2:$B859, "=Chiapas")</f>
        <v>2.3119999999999998</v>
      </c>
      <c r="AR21" s="9">
        <f>SUMIFS(Concentrado!AS$2:AS859,Concentrado!$A$2:$A859,"="&amp;$A21,Concentrado!$B$2:$B859, "=Chiapas")</f>
        <v>3.0270000000000001</v>
      </c>
      <c r="AS21" s="9">
        <f>SUMIFS(Concentrado!AT$2:AT859,Concentrado!$A$2:$A859,"="&amp;$A21,Concentrado!$B$2:$B859, "=Chiapas")</f>
        <v>6.6879999999999997</v>
      </c>
      <c r="AT21" s="9">
        <f>SUMIFS(Concentrado!AU$2:AU859,Concentrado!$A$2:$A859,"="&amp;$A21,Concentrado!$B$2:$B859, "=Chiapas")</f>
        <v>2.17</v>
      </c>
      <c r="AU21" s="9">
        <f>SUMIFS(Concentrado!AV$2:AV859,Concentrado!$A$2:$A859,"="&amp;$A21,Concentrado!$B$2:$B859, "=Chiapas")</f>
        <v>4.3860000000000001</v>
      </c>
      <c r="AV21" s="9">
        <f>SUMIFS(Concentrado!AW$2:AW859,Concentrado!$A$2:$A859,"="&amp;$A21,Concentrado!$B$2:$B859, "=Chiapas")</f>
        <v>542.63</v>
      </c>
      <c r="AW21" s="9">
        <f>SUMIFS(Concentrado!AX$2:AX859,Concentrado!$A$2:$A859,"="&amp;$A21,Concentrado!$B$2:$B859, "=Chiapas")</f>
        <v>437.46800000000002</v>
      </c>
      <c r="AX21" s="9">
        <f>SUMIFS(Concentrado!AY$2:AY859,Concentrado!$A$2:$A859,"="&amp;$A21,Concentrado!$B$2:$B859, "=Chiapas")</f>
        <v>489.10300000000001</v>
      </c>
      <c r="AY21" s="9">
        <f>SUMIFS(Concentrado!AZ$2:AZ859,Concentrado!$A$2:$A859,"="&amp;$A21,Concentrado!$B$2:$B859, "=Chiapas")</f>
        <v>5.4260000000000002</v>
      </c>
      <c r="AZ21" s="9">
        <f>SUMIFS(Concentrado!BA$2:BA859,Concentrado!$A$2:$A859,"="&amp;$A21,Concentrado!$B$2:$B859, "=Chiapas")</f>
        <v>4.375</v>
      </c>
      <c r="BA21" s="9">
        <f>SUMIFS(Concentrado!BB$2:BB859,Concentrado!$A$2:$A859,"="&amp;$A21,Concentrado!$B$2:$B859, "=Chiapas")</f>
        <v>4.891</v>
      </c>
      <c r="BB21" s="9">
        <f>SUMIFS(Concentrado!BC$2:BC859,Concentrado!$A$2:$A859,"="&amp;$A21,Concentrado!$B$2:$B859, "=Chiapas")</f>
        <v>51.115000000000002</v>
      </c>
      <c r="BC21" s="9">
        <f>SUMIFS(Concentrado!BD$2:BD859,Concentrado!$A$2:$A859,"="&amp;$A21,Concentrado!$B$2:$B859, "=Chiapas")</f>
        <v>25.027000000000001</v>
      </c>
      <c r="BD21" s="9">
        <f>SUMIFS(Concentrado!BE$2:BE859,Concentrado!$A$2:$A859,"="&amp;$A21,Concentrado!$B$2:$B859, "=Chiapas")</f>
        <v>17.077000000000002</v>
      </c>
      <c r="BE21" s="9">
        <f>SUMIFS(Concentrado!BF$2:BF859,Concentrado!$A$2:$A859,"="&amp;$A21,Concentrado!$B$2:$B859, "=Chiapas")</f>
        <v>20.946000000000002</v>
      </c>
      <c r="BF21" s="9">
        <f>SUMIFS(Concentrado!BG$2:BG859,Concentrado!$A$2:$A859,"="&amp;$A21,Concentrado!$B$2:$B859, "=Chiapas")</f>
        <v>47.573</v>
      </c>
      <c r="BG21" s="9">
        <f>SUMIFS(Concentrado!BH$2:BH859,Concentrado!$A$2:$A859,"="&amp;$A21,Concentrado!$B$2:$B859, "=Chiapas")</f>
        <v>7.0934071786132709</v>
      </c>
    </row>
    <row r="22" spans="1:59" x14ac:dyDescent="0.25">
      <c r="A22" s="4">
        <v>2018</v>
      </c>
      <c r="B22" s="9">
        <f>SUMIFS(Concentrado!C$2:C859,Concentrado!$A$2:$A859,"="&amp;$A22,Concentrado!$B$2:$B859, "=Chiapas")</f>
        <v>6.8280000000000003</v>
      </c>
      <c r="C22" s="9">
        <f>SUMIFS(Concentrado!D$2:D859,Concentrado!$A$2:$A859,"="&amp;$A22,Concentrado!$B$2:$B859, "=Chiapas")</f>
        <v>1.371</v>
      </c>
      <c r="D22" s="9">
        <f>SUMIFS(Concentrado!E$2:E859,Concentrado!$A$2:$A859,"="&amp;$A22,Concentrado!$B$2:$B859, "=Chiapas")</f>
        <v>4.048</v>
      </c>
      <c r="E22" s="9">
        <f>SUMIFS(Concentrado!F$2:F859,Concentrado!$A$2:$A859,"="&amp;$A22,Concentrado!$B$2:$B859, "=Chiapas")</f>
        <v>19.963000000000001</v>
      </c>
      <c r="F22" s="9">
        <f>SUMIFS(Concentrado!G$2:G859,Concentrado!$A$2:$A859,"="&amp;$A22,Concentrado!$B$2:$B859, "=Chiapas")</f>
        <v>11.500999999999999</v>
      </c>
      <c r="G22" s="9">
        <f>SUMIFS(Concentrado!H$2:H859,Concentrado!$A$2:$A859,"="&amp;$A22,Concentrado!$B$2:$B859, "=Chiapas")</f>
        <v>3.177</v>
      </c>
      <c r="H22" s="9">
        <f>SUMIFS(Concentrado!I$2:I859,Concentrado!$A$2:$A859,"="&amp;$A22,Concentrado!$B$2:$B859, "=Chiapas")</f>
        <v>2.6720000000000002</v>
      </c>
      <c r="I22" s="9">
        <f>SUMIFS(Concentrado!J$2:J859,Concentrado!$A$2:$A859,"="&amp;$A22,Concentrado!$B$2:$B859, "=Chiapas")</f>
        <v>2.92</v>
      </c>
      <c r="J22" s="9">
        <f>SUMIFS(Concentrado!K$2:K859,Concentrado!$A$2:$A859,"="&amp;$A22,Concentrado!$B$2:$B859, "=Chiapas")</f>
        <v>3.8340000000000001</v>
      </c>
      <c r="K22" s="9">
        <f>SUMIFS(Concentrado!L$2:L859,Concentrado!$A$2:$A859,"="&amp;$A22,Concentrado!$B$2:$B859, "=Chiapas")</f>
        <v>2.5310000000000001</v>
      </c>
      <c r="L22" s="9">
        <f>SUMIFS(Concentrado!M$2:M859,Concentrado!$A$2:$A859,"="&amp;$A22,Concentrado!$B$2:$B859, "=Chiapas")</f>
        <v>3.17</v>
      </c>
      <c r="M22" s="9">
        <f>SUMIFS(Concentrado!N$2:N859,Concentrado!$A$2:$A859,"="&amp;$A22,Concentrado!$B$2:$B859, "=Chiapas")</f>
        <v>51.337000000000003</v>
      </c>
      <c r="N22" s="9">
        <f>SUMIFS(Concentrado!O$2:O859,Concentrado!$A$2:$A859,"="&amp;$A22,Concentrado!$B$2:$B859, "=Chiapas")</f>
        <v>46.155000000000001</v>
      </c>
      <c r="O22" s="9">
        <f>SUMIFS(Concentrado!P$2:P859,Concentrado!$A$2:$A859,"="&amp;$A22,Concentrado!$B$2:$B859, "=Chiapas")</f>
        <v>10.02</v>
      </c>
      <c r="P22" s="9">
        <f>SUMIFS(Concentrado!Q$2:Q859,Concentrado!$A$2:$A859,"="&amp;$A22,Concentrado!$B$2:$B859, "=Chiapas")</f>
        <v>27.745000000000001</v>
      </c>
      <c r="Q22" s="9">
        <f>SUMIFS(Concentrado!R$2:R859,Concentrado!$A$2:$A859,"="&amp;$A22,Concentrado!$B$2:$B859, "=Chiapas")</f>
        <v>61.71</v>
      </c>
      <c r="R22" s="9">
        <f>SUMIFS(Concentrado!S$2:S859,Concentrado!$A$2:$A859,"="&amp;$A22,Concentrado!$B$2:$B859, "=Chiapas")</f>
        <v>77.382000000000005</v>
      </c>
      <c r="S22" s="9">
        <f>SUMIFS(Concentrado!T$2:T859,Concentrado!$A$2:$A859,"="&amp;$A22,Concentrado!$B$2:$B859, "=Chiapas")</f>
        <v>69.694000000000003</v>
      </c>
      <c r="T22" s="9">
        <f>SUMIFS(Concentrado!U$2:U859,Concentrado!$A$2:$A859,"="&amp;$A22,Concentrado!$B$2:$B859, "=Chiapas")</f>
        <v>14.679</v>
      </c>
      <c r="U22" s="9">
        <f>SUMIFS(Concentrado!V$2:V859,Concentrado!$A$2:$A859,"="&amp;$A22,Concentrado!$B$2:$B859, "=Chiapas")</f>
        <v>14.555</v>
      </c>
      <c r="V22" s="9">
        <f>SUMIFS(Concentrado!W$2:W859,Concentrado!$A$2:$A859,"="&amp;$A22,Concentrado!$B$2:$B859, "=Chiapas")</f>
        <v>14.616</v>
      </c>
      <c r="W22" s="9">
        <f>SUMIFS(Concentrado!X$2:X859,Concentrado!$A$2:$A859,"="&amp;$A22,Concentrado!$B$2:$B859, "=Chiapas")</f>
        <v>17.271999999999998</v>
      </c>
      <c r="X22" s="9">
        <f>SUMIFS(Concentrado!Y$2:Y859,Concentrado!$A$2:$A859,"="&amp;$A22,Concentrado!$B$2:$B859, "=Chiapas")</f>
        <v>1.4410000000000001</v>
      </c>
      <c r="Y22" s="9">
        <f>SUMIFS(Concentrado!Z$2:Z859,Concentrado!$A$2:$A859,"="&amp;$A22,Concentrado!$B$2:$B859, "=Chiapas")</f>
        <v>9.2070000000000007</v>
      </c>
      <c r="Z22" s="9">
        <f>SUMIFS(Concentrado!AA$2:AA859,Concentrado!$A$2:$A859,"="&amp;$A22,Concentrado!$B$2:$B859, "=Chiapas")</f>
        <v>67.991</v>
      </c>
      <c r="AA22" s="9">
        <f>SUMIFS(Concentrado!AB$2:AB859,Concentrado!$A$2:$A859,"="&amp;$A22,Concentrado!$B$2:$B859, "=Chiapas")</f>
        <v>52.209000000000003</v>
      </c>
      <c r="AB22" s="9">
        <f>SUMIFS(Concentrado!AC$2:AC859,Concentrado!$A$2:$A859,"="&amp;$A22,Concentrado!$B$2:$B859, "=Chiapas")</f>
        <v>59.95</v>
      </c>
      <c r="AC22" s="9">
        <f>SUMIFS(Concentrado!AD$2:AD859,Concentrado!$A$2:$A859,"="&amp;$A22,Concentrado!$B$2:$B859, "=Chiapas")</f>
        <v>389.10399999999998</v>
      </c>
      <c r="AD22" s="9">
        <f>SUMIFS(Concentrado!AE$2:AE859,Concentrado!$A$2:$A859,"="&amp;$A22,Concentrado!$B$2:$B859, "=Chiapas")</f>
        <v>341.30900000000003</v>
      </c>
      <c r="AE22" s="9">
        <f>SUMIFS(Concentrado!AF$2:AF859,Concentrado!$A$2:$A859,"="&amp;$A22,Concentrado!$B$2:$B859, "=Chiapas")</f>
        <v>364.78899999999999</v>
      </c>
      <c r="AF22" s="9">
        <f>SUMIFS(Concentrado!AG$2:AG859,Concentrado!$A$2:$A859,"="&amp;$A22,Concentrado!$B$2:$B859, "=Chiapas")</f>
        <v>10.407</v>
      </c>
      <c r="AG22" s="9">
        <f>SUMIFS(Concentrado!AH$2:AH859,Concentrado!$A$2:$A859,"="&amp;$A22,Concentrado!$B$2:$B859, "=Chiapas")</f>
        <v>4.8794068937408701</v>
      </c>
      <c r="AH22" s="9">
        <f>SUMIFS(Concentrado!AI$2:AI859,Concentrado!$A$2:$A859,"="&amp;$A22,Concentrado!$B$2:$B859, "=Chiapas")</f>
        <v>0.84340183318074002</v>
      </c>
      <c r="AI22" s="9">
        <f>SUMIFS(Concentrado!AJ$2:AJ859,Concentrado!$A$2:$A859,"="&amp;$A22,Concentrado!$B$2:$B859, "=Chiapas")</f>
        <v>2.8404840942359</v>
      </c>
      <c r="AJ22" s="9">
        <f>SUMIFS(Concentrado!AK$2:AK859,Concentrado!$A$2:$A859,"="&amp;$A22,Concentrado!$B$2:$B859, "=Chiapas")</f>
        <v>4.4550000000000001</v>
      </c>
      <c r="AK22" s="9">
        <f>SUMIFS(Concentrado!AL$2:AL859,Concentrado!$A$2:$A859,"="&amp;$A22,Concentrado!$B$2:$B859, "=Chiapas")</f>
        <v>0.879</v>
      </c>
      <c r="AL22" s="9">
        <f>SUMIFS(Concentrado!AM$2:AM859,Concentrado!$A$2:$A859,"="&amp;$A22,Concentrado!$B$2:$B859, "=Chiapas")</f>
        <v>2.633</v>
      </c>
      <c r="AM22" s="9">
        <f>SUMIFS(Concentrado!AN$2:AN859,Concentrado!$A$2:$A859,"="&amp;$A22,Concentrado!$B$2:$B859, "=Chiapas")</f>
        <v>71.349999999999994</v>
      </c>
      <c r="AN22" s="9">
        <f>SUMIFS(Concentrado!AO$2:AO859,Concentrado!$A$2:$A859,"="&amp;$A22,Concentrado!$B$2:$B859, "=Chiapas")</f>
        <v>56.146000000000001</v>
      </c>
      <c r="AO22" s="9">
        <f>SUMIFS(Concentrado!AP$2:AP859,Concentrado!$A$2:$A859,"="&amp;$A22,Concentrado!$B$2:$B859, "=Chiapas")</f>
        <v>63.622</v>
      </c>
      <c r="AP22" s="9">
        <f>SUMIFS(Concentrado!AQ$2:AQ859,Concentrado!$A$2:$A859,"="&amp;$A22,Concentrado!$B$2:$B859, "=Chiapas")</f>
        <v>3.4689999999999999</v>
      </c>
      <c r="AQ22" s="9">
        <f>SUMIFS(Concentrado!AR$2:AR859,Concentrado!$A$2:$A859,"="&amp;$A22,Concentrado!$B$2:$B859, "=Chiapas")</f>
        <v>1.8280000000000001</v>
      </c>
      <c r="AR22" s="9">
        <f>SUMIFS(Concentrado!AS$2:AS859,Concentrado!$A$2:$A859,"="&amp;$A22,Concentrado!$B$2:$B859, "=Chiapas")</f>
        <v>2.633</v>
      </c>
      <c r="AS22" s="9">
        <f>SUMIFS(Concentrado!AT$2:AT859,Concentrado!$A$2:$A859,"="&amp;$A22,Concentrado!$B$2:$B859, "=Chiapas")</f>
        <v>6.2080000000000002</v>
      </c>
      <c r="AT22" s="9">
        <f>SUMIFS(Concentrado!AU$2:AU859,Concentrado!$A$2:$A859,"="&amp;$A22,Concentrado!$B$2:$B859, "=Chiapas")</f>
        <v>2.0739999999999998</v>
      </c>
      <c r="AU22" s="9">
        <f>SUMIFS(Concentrado!AV$2:AV859,Concentrado!$A$2:$A859,"="&amp;$A22,Concentrado!$B$2:$B859, "=Chiapas")</f>
        <v>4.1020000000000003</v>
      </c>
      <c r="AV22" s="9">
        <f>SUMIFS(Concentrado!AW$2:AW859,Concentrado!$A$2:$A859,"="&amp;$A22,Concentrado!$B$2:$B859, "=Chiapas")</f>
        <v>538.99800000000005</v>
      </c>
      <c r="AW22" s="9">
        <f>SUMIFS(Concentrado!AX$2:AX859,Concentrado!$A$2:$A859,"="&amp;$A22,Concentrado!$B$2:$B859, "=Chiapas")</f>
        <v>439.43299999999999</v>
      </c>
      <c r="AX22" s="9">
        <f>SUMIFS(Concentrado!AY$2:AY859,Concentrado!$A$2:$A859,"="&amp;$A22,Concentrado!$B$2:$B859, "=Chiapas")</f>
        <v>488.32600000000002</v>
      </c>
      <c r="AY22" s="9">
        <f>SUMIFS(Concentrado!AZ$2:AZ859,Concentrado!$A$2:$A859,"="&amp;$A22,Concentrado!$B$2:$B859, "=Chiapas")</f>
        <v>5.39</v>
      </c>
      <c r="AZ22" s="9">
        <f>SUMIFS(Concentrado!BA$2:BA859,Concentrado!$A$2:$A859,"="&amp;$A22,Concentrado!$B$2:$B859, "=Chiapas")</f>
        <v>4.3940000000000001</v>
      </c>
      <c r="BA22" s="9">
        <f>SUMIFS(Concentrado!BB$2:BB859,Concentrado!$A$2:$A859,"="&amp;$A22,Concentrado!$B$2:$B859, "=Chiapas")</f>
        <v>4.883</v>
      </c>
      <c r="BB22" s="9">
        <f>SUMIFS(Concentrado!BC$2:BC859,Concentrado!$A$2:$A859,"="&amp;$A22,Concentrado!$B$2:$B859, "=Chiapas")</f>
        <v>38.951999999999998</v>
      </c>
      <c r="BC22" s="9">
        <f>SUMIFS(Concentrado!BD$2:BD859,Concentrado!$A$2:$A859,"="&amp;$A22,Concentrado!$B$2:$B859, "=Chiapas")</f>
        <v>21.824999999999999</v>
      </c>
      <c r="BD22" s="9">
        <f>SUMIFS(Concentrado!BE$2:BE859,Concentrado!$A$2:$A859,"="&amp;$A22,Concentrado!$B$2:$B859, "=Chiapas")</f>
        <v>16.727</v>
      </c>
      <c r="BE22" s="9">
        <f>SUMIFS(Concentrado!BF$2:BF859,Concentrado!$A$2:$A859,"="&amp;$A22,Concentrado!$B$2:$B859, "=Chiapas")</f>
        <v>19.286999999999999</v>
      </c>
      <c r="BF22" s="9">
        <f>SUMIFS(Concentrado!BG$2:BG859,Concentrado!$A$2:$A859,"="&amp;$A22,Concentrado!$B$2:$B859, "=Chiapas")</f>
        <v>57.706000000000003</v>
      </c>
      <c r="BG22" s="9">
        <f>SUMIFS(Concentrado!BH$2:BH859,Concentrado!$A$2:$A859,"="&amp;$A22,Concentrado!$B$2:$B859, "=Chiapas")</f>
        <v>6.0813660138939234</v>
      </c>
    </row>
    <row r="23" spans="1:59" x14ac:dyDescent="0.25">
      <c r="A23" s="4">
        <v>2019</v>
      </c>
      <c r="B23" s="9">
        <f>SUMIFS(Concentrado!C$2:C859,Concentrado!$A$2:$A859,"="&amp;$A23,Concentrado!$B$2:$B859, "=Chiapas")</f>
        <v>7.1829999999999998</v>
      </c>
      <c r="C23" s="9">
        <f>SUMIFS(Concentrado!D$2:D859,Concentrado!$A$2:$A859,"="&amp;$A23,Concentrado!$B$2:$B859, "=Chiapas")</f>
        <v>1.321</v>
      </c>
      <c r="D23" s="9">
        <f>SUMIFS(Concentrado!E$2:E859,Concentrado!$A$2:$A859,"="&amp;$A23,Concentrado!$B$2:$B859, "=Chiapas")</f>
        <v>4.1959999999999997</v>
      </c>
      <c r="E23" s="9">
        <f>SUMIFS(Concentrado!F$2:F859,Concentrado!$A$2:$A859,"="&amp;$A23,Concentrado!$B$2:$B859, "=Chiapas")</f>
        <v>17.773</v>
      </c>
      <c r="F23" s="9">
        <f>SUMIFS(Concentrado!G$2:G859,Concentrado!$A$2:$A859,"="&amp;$A23,Concentrado!$B$2:$B859, "=Chiapas")</f>
        <v>13.523999999999999</v>
      </c>
      <c r="G23" s="9">
        <f>SUMIFS(Concentrado!H$2:H859,Concentrado!$A$2:$A859,"="&amp;$A23,Concentrado!$B$2:$B859, "=Chiapas")</f>
        <v>3.2850000000000001</v>
      </c>
      <c r="H23" s="9">
        <f>SUMIFS(Concentrado!I$2:I859,Concentrado!$A$2:$A859,"="&amp;$A23,Concentrado!$B$2:$B859, "=Chiapas")</f>
        <v>3.3359999999999999</v>
      </c>
      <c r="I23" s="9">
        <f>SUMIFS(Concentrado!J$2:J859,Concentrado!$A$2:$A859,"="&amp;$A23,Concentrado!$B$2:$B859, "=Chiapas")</f>
        <v>3.3109999999999999</v>
      </c>
      <c r="J23" s="9">
        <f>SUMIFS(Concentrado!K$2:K859,Concentrado!$A$2:$A859,"="&amp;$A23,Concentrado!$B$2:$B859, "=Chiapas")</f>
        <v>4.476</v>
      </c>
      <c r="K23" s="9">
        <f>SUMIFS(Concentrado!L$2:L859,Concentrado!$A$2:$A859,"="&amp;$A23,Concentrado!$B$2:$B859, "=Chiapas")</f>
        <v>2.3980000000000001</v>
      </c>
      <c r="L23" s="9">
        <f>SUMIFS(Concentrado!M$2:M859,Concentrado!$A$2:$A859,"="&amp;$A23,Concentrado!$B$2:$B859, "=Chiapas")</f>
        <v>3.4169999999999998</v>
      </c>
      <c r="M23" s="9">
        <f>SUMIFS(Concentrado!N$2:N859,Concentrado!$A$2:$A859,"="&amp;$A23,Concentrado!$B$2:$B859, "=Chiapas")</f>
        <v>49.911000000000001</v>
      </c>
      <c r="N23" s="9">
        <f>SUMIFS(Concentrado!O$2:O859,Concentrado!$A$2:$A859,"="&amp;$A23,Concentrado!$B$2:$B859, "=Chiapas")</f>
        <v>53.709000000000003</v>
      </c>
      <c r="O23" s="9">
        <f>SUMIFS(Concentrado!P$2:P859,Concentrado!$A$2:$A859,"="&amp;$A23,Concentrado!$B$2:$B859, "=Chiapas")</f>
        <v>11.468</v>
      </c>
      <c r="P23" s="9">
        <f>SUMIFS(Concentrado!Q$2:Q859,Concentrado!$A$2:$A859,"="&amp;$A23,Concentrado!$B$2:$B859, "=Chiapas")</f>
        <v>32.186999999999998</v>
      </c>
      <c r="Q23" s="9">
        <f>SUMIFS(Concentrado!R$2:R859,Concentrado!$A$2:$A859,"="&amp;$A23,Concentrado!$B$2:$B859, "=Chiapas")</f>
        <v>60.710999999999999</v>
      </c>
      <c r="R23" s="9">
        <f>SUMIFS(Concentrado!S$2:S859,Concentrado!$A$2:$A859,"="&amp;$A23,Concentrado!$B$2:$B859, "=Chiapas")</f>
        <v>77.215000000000003</v>
      </c>
      <c r="S23" s="9">
        <f>SUMIFS(Concentrado!T$2:T859,Concentrado!$A$2:$A859,"="&amp;$A23,Concentrado!$B$2:$B859, "=Chiapas")</f>
        <v>69.12</v>
      </c>
      <c r="T23" s="9">
        <f>SUMIFS(Concentrado!U$2:U859,Concentrado!$A$2:$A859,"="&amp;$A23,Concentrado!$B$2:$B859, "=Chiapas")</f>
        <v>13.824</v>
      </c>
      <c r="U23" s="9">
        <f>SUMIFS(Concentrado!V$2:V859,Concentrado!$A$2:$A859,"="&amp;$A23,Concentrado!$B$2:$B859, "=Chiapas")</f>
        <v>14.526</v>
      </c>
      <c r="V23" s="9">
        <f>SUMIFS(Concentrado!W$2:W859,Concentrado!$A$2:$A859,"="&amp;$A23,Concentrado!$B$2:$B859, "=Chiapas")</f>
        <v>14.182</v>
      </c>
      <c r="W23" s="9">
        <f>SUMIFS(Concentrado!X$2:X859,Concentrado!$A$2:$A859,"="&amp;$A23,Concentrado!$B$2:$B859, "=Chiapas")</f>
        <v>18.625</v>
      </c>
      <c r="X23" s="9">
        <f>SUMIFS(Concentrado!Y$2:Y859,Concentrado!$A$2:$A859,"="&amp;$A23,Concentrado!$B$2:$B859, "=Chiapas")</f>
        <v>2.3980000000000001</v>
      </c>
      <c r="Y23" s="9">
        <f>SUMIFS(Concentrado!Z$2:Z859,Concentrado!$A$2:$A859,"="&amp;$A23,Concentrado!$B$2:$B859, "=Chiapas")</f>
        <v>10.356999999999999</v>
      </c>
      <c r="Z23" s="9">
        <f>SUMIFS(Concentrado!AA$2:AA859,Concentrado!$A$2:$A859,"="&amp;$A23,Concentrado!$B$2:$B859, "=Chiapas")</f>
        <v>72.298000000000002</v>
      </c>
      <c r="AA23" s="9">
        <f>SUMIFS(Concentrado!AB$2:AB859,Concentrado!$A$2:$A859,"="&amp;$A23,Concentrado!$B$2:$B859, "=Chiapas")</f>
        <v>53.201999999999998</v>
      </c>
      <c r="AB23" s="9">
        <f>SUMIFS(Concentrado!AC$2:AC859,Concentrado!$A$2:$A859,"="&amp;$A23,Concentrado!$B$2:$B859, "=Chiapas")</f>
        <v>62.569000000000003</v>
      </c>
      <c r="AC23" s="9">
        <f>SUMIFS(Concentrado!AD$2:AD859,Concentrado!$A$2:$A859,"="&amp;$A23,Concentrado!$B$2:$B859, "=Chiapas")</f>
        <v>394.08199999999999</v>
      </c>
      <c r="AD23" s="9">
        <f>SUMIFS(Concentrado!AE$2:AE859,Concentrado!$A$2:$A859,"="&amp;$A23,Concentrado!$B$2:$B859, "=Chiapas")</f>
        <v>346.91</v>
      </c>
      <c r="AE23" s="9">
        <f>SUMIFS(Concentrado!AF$2:AF859,Concentrado!$A$2:$A859,"="&amp;$A23,Concentrado!$B$2:$B859, "=Chiapas")</f>
        <v>370.084</v>
      </c>
      <c r="AF23" s="9">
        <f>SUMIFS(Concentrado!AG$2:AG859,Concentrado!$A$2:$A859,"="&amp;$A23,Concentrado!$B$2:$B859, "=Chiapas")</f>
        <v>10.287000000000001</v>
      </c>
      <c r="AG23" s="9">
        <f>SUMIFS(Concentrado!AH$2:AH859,Concentrado!$A$2:$A859,"="&amp;$A23,Concentrado!$B$2:$B859, "=Chiapas")</f>
        <v>8.9497471696424604</v>
      </c>
      <c r="AH23" s="9">
        <f>SUMIFS(Concentrado!AI$2:AI859,Concentrado!$A$2:$A859,"="&amp;$A23,Concentrado!$B$2:$B859, "=Chiapas")</f>
        <v>0.93330160107889704</v>
      </c>
      <c r="AI23" s="9">
        <f>SUMIFS(Concentrado!AJ$2:AJ859,Concentrado!$A$2:$A859,"="&amp;$A23,Concentrado!$B$2:$B859, "=Chiapas")</f>
        <v>4.9015587899559501</v>
      </c>
      <c r="AJ23" s="9">
        <f>SUMIFS(Concentrado!AK$2:AK859,Concentrado!$A$2:$A859,"="&amp;$A23,Concentrado!$B$2:$B859, "=Chiapas")</f>
        <v>6.28</v>
      </c>
      <c r="AK23" s="9">
        <f>SUMIFS(Concentrado!AL$2:AL859,Concentrado!$A$2:$A859,"="&amp;$A23,Concentrado!$B$2:$B859, "=Chiapas")</f>
        <v>0.90400000000000003</v>
      </c>
      <c r="AL23" s="9">
        <f>SUMIFS(Concentrado!AM$2:AM859,Concentrado!$A$2:$A859,"="&amp;$A23,Concentrado!$B$2:$B859, "=Chiapas")</f>
        <v>3.5409999999999999</v>
      </c>
      <c r="AM23" s="9">
        <f>SUMIFS(Concentrado!AN$2:AN859,Concentrado!$A$2:$A859,"="&amp;$A23,Concentrado!$B$2:$B859, "=Chiapas")</f>
        <v>76.123999999999995</v>
      </c>
      <c r="AN23" s="9">
        <f>SUMIFS(Concentrado!AO$2:AO859,Concentrado!$A$2:$A859,"="&amp;$A23,Concentrado!$B$2:$B859, "=Chiapas")</f>
        <v>62.064</v>
      </c>
      <c r="AO23" s="9">
        <f>SUMIFS(Concentrado!AP$2:AP859,Concentrado!$A$2:$A859,"="&amp;$A23,Concentrado!$B$2:$B859, "=Chiapas")</f>
        <v>69.066999999999993</v>
      </c>
      <c r="AP23" s="9">
        <f>SUMIFS(Concentrado!AQ$2:AQ859,Concentrado!$A$2:$A859,"="&amp;$A23,Concentrado!$B$2:$B859, "=Chiapas")</f>
        <v>4.0430000000000001</v>
      </c>
      <c r="AQ23" s="9">
        <f>SUMIFS(Concentrado!AR$2:AR859,Concentrado!$A$2:$A859,"="&amp;$A23,Concentrado!$B$2:$B859, "=Chiapas")</f>
        <v>1.7030000000000001</v>
      </c>
      <c r="AR23" s="9">
        <f>SUMIFS(Concentrado!AS$2:AS859,Concentrado!$A$2:$A859,"="&amp;$A23,Concentrado!$B$2:$B859, "=Chiapas")</f>
        <v>2.85</v>
      </c>
      <c r="AS23" s="9">
        <f>SUMIFS(Concentrado!AT$2:AT859,Concentrado!$A$2:$A859,"="&amp;$A23,Concentrado!$B$2:$B859, "=Chiapas")</f>
        <v>7.76</v>
      </c>
      <c r="AT23" s="9">
        <f>SUMIFS(Concentrado!AU$2:AU859,Concentrado!$A$2:$A859,"="&amp;$A23,Concentrado!$B$2:$B859, "=Chiapas")</f>
        <v>2.1549999999999998</v>
      </c>
      <c r="AU23" s="9">
        <f>SUMIFS(Concentrado!AV$2:AV859,Concentrado!$A$2:$A859,"="&amp;$A23,Concentrado!$B$2:$B859, "=Chiapas")</f>
        <v>4.9039999999999999</v>
      </c>
      <c r="AV23" s="9">
        <f>SUMIFS(Concentrado!AW$2:AW859,Concentrado!$A$2:$A859,"="&amp;$A23,Concentrado!$B$2:$B859, "=Chiapas")</f>
        <v>554.91999999999996</v>
      </c>
      <c r="AW23" s="9">
        <f>SUMIFS(Concentrado!AX$2:AX859,Concentrado!$A$2:$A859,"="&amp;$A23,Concentrado!$B$2:$B859, "=Chiapas")</f>
        <v>449.49299999999999</v>
      </c>
      <c r="AX23" s="9">
        <f>SUMIFS(Concentrado!AY$2:AY859,Concentrado!$A$2:$A859,"="&amp;$A23,Concentrado!$B$2:$B859, "=Chiapas")</f>
        <v>501.34699999999998</v>
      </c>
      <c r="AY23" s="9">
        <f>SUMIFS(Concentrado!AZ$2:AZ859,Concentrado!$A$2:$A859,"="&amp;$A23,Concentrado!$B$2:$B859, "=Chiapas")</f>
        <v>5.5490000000000004</v>
      </c>
      <c r="AZ23" s="9">
        <f>SUMIFS(Concentrado!BA$2:BA859,Concentrado!$A$2:$A859,"="&amp;$A23,Concentrado!$B$2:$B859, "=Chiapas")</f>
        <v>4.4950000000000001</v>
      </c>
      <c r="BA23" s="9">
        <f>SUMIFS(Concentrado!BB$2:BB859,Concentrado!$A$2:$A859,"="&amp;$A23,Concentrado!$B$2:$B859, "=Chiapas")</f>
        <v>5.0129999999999999</v>
      </c>
      <c r="BB23" s="9">
        <f>SUMIFS(Concentrado!BC$2:BC859,Concentrado!$A$2:$A859,"="&amp;$A23,Concentrado!$B$2:$B859, "=Chiapas")</f>
        <v>56.606000000000002</v>
      </c>
      <c r="BC23" s="9">
        <f>SUMIFS(Concentrado!BD$2:BD859,Concentrado!$A$2:$A859,"="&amp;$A23,Concentrado!$B$2:$B859, "=Chiapas")</f>
        <v>28</v>
      </c>
      <c r="BD23" s="9">
        <f>SUMIFS(Concentrado!BE$2:BE859,Concentrado!$A$2:$A859,"="&amp;$A23,Concentrado!$B$2:$B859, "=Chiapas")</f>
        <v>16.335000000000001</v>
      </c>
      <c r="BE23" s="9">
        <f>SUMIFS(Concentrado!BF$2:BF859,Concentrado!$A$2:$A859,"="&amp;$A23,Concentrado!$B$2:$B859, "=Chiapas")</f>
        <v>18.637</v>
      </c>
      <c r="BF23" s="9">
        <f>SUMIFS(Concentrado!BG$2:BG859,Concentrado!$A$2:$A859,"="&amp;$A23,Concentrado!$B$2:$B859, "=Chiapas")</f>
        <v>39.164999999999999</v>
      </c>
      <c r="BG23" s="9">
        <f>SUMIFS(Concentrado!BH$2:BH859,Concentrado!$A$2:$A859,"="&amp;$A23,Concentrado!$B$2:$B859, "=Chiapas")</f>
        <v>5.6722263488419209</v>
      </c>
    </row>
    <row r="24" spans="1:59" x14ac:dyDescent="0.25">
      <c r="A24" s="4">
        <v>2020</v>
      </c>
      <c r="B24" s="9">
        <f>SUMIFS(Concentrado!C$2:C859,Concentrado!$A$2:$A859,"="&amp;$A24,Concentrado!$B$2:$B859, "=Chiapas")</f>
        <v>5.4619999999999997</v>
      </c>
      <c r="C24" s="9">
        <f>SUMIFS(Concentrado!D$2:D859,Concentrado!$A$2:$A859,"="&amp;$A24,Concentrado!$B$2:$B859, "=Chiapas")</f>
        <v>0.92600000000000005</v>
      </c>
      <c r="D24" s="9">
        <f>SUMIFS(Concentrado!E$2:E859,Concentrado!$A$2:$A859,"="&amp;$A24,Concentrado!$B$2:$B859, "=Chiapas")</f>
        <v>3.149</v>
      </c>
      <c r="E24" s="9">
        <f>SUMIFS(Concentrado!F$2:F859,Concentrado!$A$2:$A859,"="&amp;$A24,Concentrado!$B$2:$B859, "=Chiapas")</f>
        <v>19.699000000000002</v>
      </c>
      <c r="F24" s="9">
        <f>SUMIFS(Concentrado!G$2:G859,Concentrado!$A$2:$A859,"="&amp;$A24,Concentrado!$B$2:$B859, "=Chiapas")</f>
        <v>13.664</v>
      </c>
      <c r="G24" s="9">
        <f>SUMIFS(Concentrado!H$2:H859,Concentrado!$A$2:$A859,"="&amp;$A24,Concentrado!$B$2:$B859, "=Chiapas")</f>
        <v>4.82</v>
      </c>
      <c r="H24" s="9">
        <f>SUMIFS(Concentrado!I$2:I859,Concentrado!$A$2:$A859,"="&amp;$A24,Concentrado!$B$2:$B859, "=Chiapas")</f>
        <v>3.9119999999999999</v>
      </c>
      <c r="I24" s="9">
        <f>SUMIFS(Concentrado!J$2:J859,Concentrado!$A$2:$A859,"="&amp;$A24,Concentrado!$B$2:$B859, "=Chiapas")</f>
        <v>4.3570000000000002</v>
      </c>
      <c r="J24" s="9">
        <f>SUMIFS(Concentrado!K$2:K859,Concentrado!$A$2:$A859,"="&amp;$A24,Concentrado!$B$2:$B859, "=Chiapas")</f>
        <v>3.7839999999999998</v>
      </c>
      <c r="K24" s="9">
        <f>SUMIFS(Concentrado!L$2:L859,Concentrado!$A$2:$A859,"="&amp;$A24,Concentrado!$B$2:$B859, "=Chiapas")</f>
        <v>1.99</v>
      </c>
      <c r="L24" s="9">
        <f>SUMIFS(Concentrado!M$2:M859,Concentrado!$A$2:$A859,"="&amp;$A24,Concentrado!$B$2:$B859, "=Chiapas")</f>
        <v>2.87</v>
      </c>
      <c r="M24" s="9">
        <f>SUMIFS(Concentrado!N$2:N859,Concentrado!$A$2:$A859,"="&amp;$A24,Concentrado!$B$2:$B859, "=Chiapas")</f>
        <v>60.863999999999997</v>
      </c>
      <c r="N24" s="9">
        <f>SUMIFS(Concentrado!O$2:O859,Concentrado!$A$2:$A859,"="&amp;$A24,Concentrado!$B$2:$B859, "=Chiapas")</f>
        <v>48.162999999999997</v>
      </c>
      <c r="O24" s="9">
        <f>SUMIFS(Concentrado!P$2:P859,Concentrado!$A$2:$A859,"="&amp;$A24,Concentrado!$B$2:$B859, "=Chiapas")</f>
        <v>10.054</v>
      </c>
      <c r="P24" s="9">
        <f>SUMIFS(Concentrado!Q$2:Q859,Concentrado!$A$2:$A859,"="&amp;$A24,Concentrado!$B$2:$B859, "=Chiapas")</f>
        <v>28.73</v>
      </c>
      <c r="Q24" s="9">
        <f>SUMIFS(Concentrado!R$2:R859,Concentrado!$A$2:$A859,"="&amp;$A24,Concentrado!$B$2:$B859, "=Chiapas")</f>
        <v>104.001</v>
      </c>
      <c r="R24" s="9">
        <f>SUMIFS(Concentrado!S$2:S859,Concentrado!$A$2:$A859,"="&amp;$A24,Concentrado!$B$2:$B859, "=Chiapas")</f>
        <v>106.474</v>
      </c>
      <c r="S24" s="9">
        <f>SUMIFS(Concentrado!T$2:T859,Concentrado!$A$2:$A859,"="&amp;$A24,Concentrado!$B$2:$B859, "=Chiapas")</f>
        <v>105.262</v>
      </c>
      <c r="T24" s="9">
        <f>SUMIFS(Concentrado!U$2:U859,Concentrado!$A$2:$A859,"="&amp;$A24,Concentrado!$B$2:$B859, "=Chiapas")</f>
        <v>23.777999999999999</v>
      </c>
      <c r="U24" s="9">
        <f>SUMIFS(Concentrado!V$2:V859,Concentrado!$A$2:$A859,"="&amp;$A24,Concentrado!$B$2:$B859, "=Chiapas")</f>
        <v>22.132000000000001</v>
      </c>
      <c r="V24" s="9">
        <f>SUMIFS(Concentrado!W$2:W859,Concentrado!$A$2:$A859,"="&amp;$A24,Concentrado!$B$2:$B859, "=Chiapas")</f>
        <v>22.939</v>
      </c>
      <c r="W24" s="9">
        <f>SUMIFS(Concentrado!X$2:X859,Concentrado!$A$2:$A859,"="&amp;$A24,Concentrado!$B$2:$B859, "=Chiapas")</f>
        <v>15.066000000000001</v>
      </c>
      <c r="X24" s="9">
        <f>SUMIFS(Concentrado!Y$2:Y859,Concentrado!$A$2:$A859,"="&amp;$A24,Concentrado!$B$2:$B859, "=Chiapas")</f>
        <v>2.2989999999999999</v>
      </c>
      <c r="Y24" s="9">
        <f>SUMIFS(Concentrado!Z$2:Z859,Concentrado!$A$2:$A859,"="&amp;$A24,Concentrado!$B$2:$B859, "=Chiapas")</f>
        <v>8.5559999999999992</v>
      </c>
      <c r="Z24" s="9">
        <f>SUMIFS(Concentrado!AA$2:AA859,Concentrado!$A$2:$A859,"="&amp;$A24,Concentrado!$B$2:$B859, "=Chiapas")</f>
        <v>142.596</v>
      </c>
      <c r="AA24" s="9">
        <f>SUMIFS(Concentrado!AB$2:AB859,Concentrado!$A$2:$A859,"="&amp;$A24,Concentrado!$B$2:$B859, "=Chiapas")</f>
        <v>93.742999999999995</v>
      </c>
      <c r="AB24" s="9">
        <f>SUMIFS(Concentrado!AC$2:AC859,Concentrado!$A$2:$A859,"="&amp;$A24,Concentrado!$B$2:$B859, "=Chiapas")</f>
        <v>117.685</v>
      </c>
      <c r="AC24" s="9">
        <f>SUMIFS(Concentrado!AD$2:AD859,Concentrado!$A$2:$A859,"="&amp;$A24,Concentrado!$B$2:$B859, "=Chiapas")</f>
        <v>546.78399999999999</v>
      </c>
      <c r="AD24" s="9">
        <f>SUMIFS(Concentrado!AE$2:AE859,Concentrado!$A$2:$A859,"="&amp;$A24,Concentrado!$B$2:$B859, "=Chiapas")</f>
        <v>433.40899999999999</v>
      </c>
      <c r="AE24" s="9">
        <f>SUMIFS(Concentrado!AF$2:AF859,Concentrado!$A$2:$A859,"="&amp;$A24,Concentrado!$B$2:$B859, "=Chiapas")</f>
        <v>488.98899999999998</v>
      </c>
      <c r="AF24" s="9">
        <f>SUMIFS(Concentrado!AG$2:AG859,Concentrado!$A$2:$A859,"="&amp;$A24,Concentrado!$B$2:$B859, "=Chiapas")</f>
        <v>12.673999999999999</v>
      </c>
      <c r="AG24" s="9">
        <f>SUMIFS(Concentrado!AH$2:AH859,Concentrado!$A$2:$A859,"="&amp;$A24,Concentrado!$B$2:$B859, "=Chiapas")</f>
        <v>6.6215330362472198</v>
      </c>
      <c r="AH24" s="9">
        <f>SUMIFS(Concentrado!AI$2:AI859,Concentrado!$A$2:$A859,"="&amp;$A24,Concentrado!$B$2:$B859, "=Chiapas")</f>
        <v>2.4131005371933001</v>
      </c>
      <c r="AI24" s="9">
        <f>SUMIFS(Concentrado!AJ$2:AJ859,Concentrado!$A$2:$A859,"="&amp;$A24,Concentrado!$B$2:$B859, "=Chiapas")</f>
        <v>4.4973107487132298</v>
      </c>
      <c r="AJ24" s="9">
        <f>SUMIFS(Concentrado!AK$2:AK859,Concentrado!$A$2:$A859,"="&amp;$A24,Concentrado!$B$2:$B859, "=Chiapas")</f>
        <v>5.9980000000000002</v>
      </c>
      <c r="AK24" s="9">
        <f>SUMIFS(Concentrado!AL$2:AL859,Concentrado!$A$2:$A859,"="&amp;$A24,Concentrado!$B$2:$B859, "=Chiapas")</f>
        <v>1.2010000000000001</v>
      </c>
      <c r="AL24" s="9">
        <f>SUMIFS(Concentrado!AM$2:AM859,Concentrado!$A$2:$A859,"="&amp;$A24,Concentrado!$B$2:$B859, "=Chiapas")</f>
        <v>3.552</v>
      </c>
      <c r="AM24" s="9">
        <f>SUMIFS(Concentrado!AN$2:AN859,Concentrado!$A$2:$A859,"="&amp;$A24,Concentrado!$B$2:$B859, "=Chiapas")</f>
        <v>167.80199999999999</v>
      </c>
      <c r="AN24" s="9">
        <f>SUMIFS(Concentrado!AO$2:AO859,Concentrado!$A$2:$A859,"="&amp;$A24,Concentrado!$B$2:$B859, "=Chiapas")</f>
        <v>94.533000000000001</v>
      </c>
      <c r="AO24" s="9">
        <f>SUMIFS(Concentrado!AP$2:AP859,Concentrado!$A$2:$A859,"="&amp;$A24,Concentrado!$B$2:$B859, "=Chiapas")</f>
        <v>130.51</v>
      </c>
      <c r="AP24" s="9">
        <f>SUMIFS(Concentrado!AQ$2:AQ859,Concentrado!$A$2:$A859,"="&amp;$A24,Concentrado!$B$2:$B859, "=Chiapas")</f>
        <v>3.7130000000000001</v>
      </c>
      <c r="AQ24" s="9">
        <f>SUMIFS(Concentrado!AR$2:AR859,Concentrado!$A$2:$A859,"="&amp;$A24,Concentrado!$B$2:$B859, "=Chiapas")</f>
        <v>1.681</v>
      </c>
      <c r="AR24" s="9">
        <f>SUMIFS(Concentrado!AS$2:AS859,Concentrado!$A$2:$A859,"="&amp;$A24,Concentrado!$B$2:$B859, "=Chiapas")</f>
        <v>2.677</v>
      </c>
      <c r="AS24" s="9">
        <f>SUMIFS(Concentrado!AT$2:AT859,Concentrado!$A$2:$A859,"="&amp;$A24,Concentrado!$B$2:$B859, "=Chiapas")</f>
        <v>6.6760000000000002</v>
      </c>
      <c r="AT24" s="9">
        <f>SUMIFS(Concentrado!AU$2:AU859,Concentrado!$A$2:$A859,"="&amp;$A24,Concentrado!$B$2:$B859, "=Chiapas")</f>
        <v>1.887</v>
      </c>
      <c r="AU24" s="9">
        <f>SUMIFS(Concentrado!AV$2:AV859,Concentrado!$A$2:$A859,"="&amp;$A24,Concentrado!$B$2:$B859, "=Chiapas")</f>
        <v>4.234</v>
      </c>
      <c r="AV24" s="9">
        <f>SUMIFS(Concentrado!AW$2:AW859,Concentrado!$A$2:$A859,"="&amp;$A24,Concentrado!$B$2:$B859, "=Chiapas")</f>
        <v>799.73599999999999</v>
      </c>
      <c r="AW24" s="9">
        <f>SUMIFS(Concentrado!AX$2:AX859,Concentrado!$A$2:$A859,"="&amp;$A24,Concentrado!$B$2:$B859, "=Chiapas")</f>
        <v>566.27</v>
      </c>
      <c r="AX24" s="9">
        <f>SUMIFS(Concentrado!AY$2:AY859,Concentrado!$A$2:$A859,"="&amp;$A24,Concentrado!$B$2:$B859, "=Chiapas")</f>
        <v>680.774</v>
      </c>
      <c r="AY24" s="9">
        <f>SUMIFS(Concentrado!AZ$2:AZ859,Concentrado!$A$2:$A859,"="&amp;$A24,Concentrado!$B$2:$B859, "=Chiapas")</f>
        <v>7.9969999999999999</v>
      </c>
      <c r="AZ24" s="9">
        <f>SUMIFS(Concentrado!BA$2:BA859,Concentrado!$A$2:$A859,"="&amp;$A24,Concentrado!$B$2:$B859, "=Chiapas")</f>
        <v>5.6630000000000003</v>
      </c>
      <c r="BA24" s="9">
        <f>SUMIFS(Concentrado!BB$2:BB859,Concentrado!$A$2:$A859,"="&amp;$A24,Concentrado!$B$2:$B859, "=Chiapas")</f>
        <v>6.8079999999999998</v>
      </c>
      <c r="BB24" s="9">
        <f>SUMIFS(Concentrado!BC$2:BC859,Concentrado!$A$2:$A859,"="&amp;$A24,Concentrado!$B$2:$B859, "=Chiapas")</f>
        <v>25.686</v>
      </c>
      <c r="BC24" s="9">
        <f>SUMIFS(Concentrado!BD$2:BD859,Concentrado!$A$2:$A859,"="&amp;$A24,Concentrado!$B$2:$B859, "=Chiapas")</f>
        <v>19.527999999999999</v>
      </c>
      <c r="BD24" s="9">
        <f>SUMIFS(Concentrado!BE$2:BE859,Concentrado!$A$2:$A859,"="&amp;$A24,Concentrado!$B$2:$B859, "=Chiapas")</f>
        <v>7.681</v>
      </c>
      <c r="BE24" s="9">
        <f>SUMIFS(Concentrado!BF$2:BF859,Concentrado!$A$2:$A859,"="&amp;$A24,Concentrado!$B$2:$B859, "=Chiapas")</f>
        <v>10.558999999999999</v>
      </c>
      <c r="BF24" s="9">
        <f>SUMIFS(Concentrado!BG$2:BG859,Concentrado!$A$2:$A859,"="&amp;$A24,Concentrado!$B$2:$B859, "=Chiapas")</f>
        <v>54.503</v>
      </c>
      <c r="BG24" s="9">
        <f>SUMIFS(Concentrado!BH$2:BH859,Concentrado!$A$2:$A859,"="&amp;$A24,Concentrado!$B$2:$B859, "=Chiapas")</f>
        <v>4.1858031509795941</v>
      </c>
    </row>
    <row r="25" spans="1:59" x14ac:dyDescent="0.25">
      <c r="A25" s="4">
        <v>2021</v>
      </c>
      <c r="B25" s="9">
        <f>SUMIFS(Concentrado!C$2:C859,Concentrado!$A$2:$A859,"="&amp;$A25,Concentrado!$B$2:$B859, "=Chiapas")</f>
        <v>6.9580000000000002</v>
      </c>
      <c r="C25" s="9">
        <f>SUMIFS(Concentrado!D$2:D859,Concentrado!$A$2:$A859,"="&amp;$A25,Concentrado!$B$2:$B859, "=Chiapas")</f>
        <v>1.456</v>
      </c>
      <c r="D25" s="9">
        <f>SUMIFS(Concentrado!E$2:E859,Concentrado!$A$2:$A859,"="&amp;$A25,Concentrado!$B$2:$B859, "=Chiapas")</f>
        <v>4.1479999999999997</v>
      </c>
      <c r="E25" s="9">
        <f>SUMIFS(Concentrado!F$2:F859,Concentrado!$A$2:$A859,"="&amp;$A25,Concentrado!$B$2:$B859, "=Chiapas")</f>
        <v>18.292000000000002</v>
      </c>
      <c r="F25" s="9">
        <f>SUMIFS(Concentrado!G$2:G859,Concentrado!$A$2:$A859,"="&amp;$A25,Concentrado!$B$2:$B859, "=Chiapas")</f>
        <v>13.6</v>
      </c>
      <c r="G25" s="9">
        <f>SUMIFS(Concentrado!H$2:H859,Concentrado!$A$2:$A859,"="&amp;$A25,Concentrado!$B$2:$B859, "=Chiapas")</f>
        <v>3.532</v>
      </c>
      <c r="H25" s="9">
        <f>SUMIFS(Concentrado!I$2:I859,Concentrado!$A$2:$A859,"="&amp;$A25,Concentrado!$B$2:$B859, "=Chiapas")</f>
        <v>3.5539999999999998</v>
      </c>
      <c r="I25" s="9">
        <f>SUMIFS(Concentrado!J$2:J859,Concentrado!$A$2:$A859,"="&amp;$A25,Concentrado!$B$2:$B859, "=Chiapas")</f>
        <v>3.5430000000000001</v>
      </c>
      <c r="J25" s="9">
        <f>SUMIFS(Concentrado!K$2:K859,Concentrado!$A$2:$A859,"="&amp;$A25,Concentrado!$B$2:$B859, "=Chiapas")</f>
        <v>3.214</v>
      </c>
      <c r="K25" s="9">
        <f>SUMIFS(Concentrado!L$2:L859,Concentrado!$A$2:$A859,"="&amp;$A25,Concentrado!$B$2:$B859, "=Chiapas")</f>
        <v>2.4710000000000001</v>
      </c>
      <c r="L25" s="9">
        <f>SUMIFS(Concentrado!M$2:M859,Concentrado!$A$2:$A859,"="&amp;$A25,Concentrado!$B$2:$B859, "=Chiapas")</f>
        <v>2.835</v>
      </c>
      <c r="M25" s="9">
        <f>SUMIFS(Concentrado!N$2:N859,Concentrado!$A$2:$A859,"="&amp;$A25,Concentrado!$B$2:$B859, "=Chiapas")</f>
        <v>58.796999999999997</v>
      </c>
      <c r="N25" s="9">
        <f>SUMIFS(Concentrado!O$2:O859,Concentrado!$A$2:$A859,"="&amp;$A25,Concentrado!$B$2:$B859, "=Chiapas")</f>
        <v>50.683999999999997</v>
      </c>
      <c r="O25" s="9">
        <f>SUMIFS(Concentrado!P$2:P859,Concentrado!$A$2:$A859,"="&amp;$A25,Concentrado!$B$2:$B859, "=Chiapas")</f>
        <v>11.813000000000001</v>
      </c>
      <c r="P25" s="9">
        <f>SUMIFS(Concentrado!Q$2:Q859,Concentrado!$A$2:$A859,"="&amp;$A25,Concentrado!$B$2:$B859, "=Chiapas")</f>
        <v>30.835000000000001</v>
      </c>
      <c r="Q25" s="9">
        <f>SUMIFS(Concentrado!R$2:R859,Concentrado!$A$2:$A859,"="&amp;$A25,Concentrado!$B$2:$B859, "=Chiapas")</f>
        <v>93.314999999999998</v>
      </c>
      <c r="R25" s="9">
        <f>SUMIFS(Concentrado!S$2:S859,Concentrado!$A$2:$A859,"="&amp;$A25,Concentrado!$B$2:$B859, "=Chiapas")</f>
        <v>108.182</v>
      </c>
      <c r="S25" s="9">
        <f>SUMIFS(Concentrado!T$2:T859,Concentrado!$A$2:$A859,"="&amp;$A25,Concentrado!$B$2:$B859, "=Chiapas")</f>
        <v>100.907</v>
      </c>
      <c r="T25" s="9">
        <f>SUMIFS(Concentrado!U$2:U859,Concentrado!$A$2:$A859,"="&amp;$A25,Concentrado!$B$2:$B859, "=Chiapas")</f>
        <v>22.605</v>
      </c>
      <c r="U25" s="9">
        <f>SUMIFS(Concentrado!V$2:V859,Concentrado!$A$2:$A859,"="&amp;$A25,Concentrado!$B$2:$B859, "=Chiapas")</f>
        <v>20.783000000000001</v>
      </c>
      <c r="V25" s="9">
        <f>SUMIFS(Concentrado!W$2:W859,Concentrado!$A$2:$A859,"="&amp;$A25,Concentrado!$B$2:$B859, "=Chiapas")</f>
        <v>21.675000000000001</v>
      </c>
      <c r="W25" s="9">
        <f>SUMIFS(Concentrado!X$2:X859,Concentrado!$A$2:$A859,"="&amp;$A25,Concentrado!$B$2:$B859, "=Chiapas")</f>
        <v>16.282</v>
      </c>
      <c r="X25" s="9">
        <f>SUMIFS(Concentrado!Y$2:Y859,Concentrado!$A$2:$A859,"="&amp;$A25,Concentrado!$B$2:$B859, "=Chiapas")</f>
        <v>2.0649999999999999</v>
      </c>
      <c r="Y25" s="9">
        <f>SUMIFS(Concentrado!Z$2:Z859,Concentrado!$A$2:$A859,"="&amp;$A25,Concentrado!$B$2:$B859, "=Chiapas")</f>
        <v>9.0220000000000002</v>
      </c>
      <c r="Z25" s="9">
        <f>SUMIFS(Concentrado!AA$2:AA859,Concentrado!$A$2:$A859,"="&amp;$A25,Concentrado!$B$2:$B859, "=Chiapas")</f>
        <v>146.82400000000001</v>
      </c>
      <c r="AA25" s="9">
        <f>SUMIFS(Concentrado!AB$2:AB859,Concentrado!$A$2:$A859,"="&amp;$A25,Concentrado!$B$2:$B859, "=Chiapas")</f>
        <v>102.157</v>
      </c>
      <c r="AB25" s="9">
        <f>SUMIFS(Concentrado!AC$2:AC859,Concentrado!$A$2:$A859,"="&amp;$A25,Concentrado!$B$2:$B859, "=Chiapas")</f>
        <v>124.01600000000001</v>
      </c>
      <c r="AC25" s="9">
        <f>SUMIFS(Concentrado!AD$2:AD859,Concentrado!$A$2:$A859,"="&amp;$A25,Concentrado!$B$2:$B859, "=Chiapas")</f>
        <v>534.49199999999996</v>
      </c>
      <c r="AD25" s="9">
        <f>SUMIFS(Concentrado!AE$2:AE859,Concentrado!$A$2:$A859,"="&amp;$A25,Concentrado!$B$2:$B859, "=Chiapas")</f>
        <v>442.30900000000003</v>
      </c>
      <c r="AE25" s="9">
        <f>SUMIFS(Concentrado!AF$2:AF859,Concentrado!$A$2:$A859,"="&amp;$A25,Concentrado!$B$2:$B859, "=Chiapas")</f>
        <v>487.43799999999999</v>
      </c>
      <c r="AF25" s="9">
        <f>SUMIFS(Concentrado!AG$2:AG859,Concentrado!$A$2:$A859,"="&amp;$A25,Concentrado!$B$2:$B859, "=Chiapas")</f>
        <v>12.256</v>
      </c>
      <c r="AG25" s="9">
        <f>SUMIFS(Concentrado!AH$2:AH859,Concentrado!$A$2:$A859,"="&amp;$A25,Concentrado!$B$2:$B859, "=Chiapas")</f>
        <v>8.5376746001366008</v>
      </c>
      <c r="AH25" s="9">
        <f>SUMIFS(Concentrado!AI$2:AI859,Concentrado!$A$2:$A859,"="&amp;$A25,Concentrado!$B$2:$B859, "=Chiapas")</f>
        <v>3.3186330181861101</v>
      </c>
      <c r="AI25" s="9">
        <f>SUMIFS(Concentrado!AJ$2:AJ859,Concentrado!$A$2:$A859,"="&amp;$A25,Concentrado!$B$2:$B859, "=Chiapas")</f>
        <v>5.9051969452927704</v>
      </c>
      <c r="AJ25" s="9">
        <f>SUMIFS(Concentrado!AK$2:AK859,Concentrado!$A$2:$A859,"="&amp;$A25,Concentrado!$B$2:$B859, "=Chiapas")</f>
        <v>6.7809999999999997</v>
      </c>
      <c r="AK25" s="9">
        <f>SUMIFS(Concentrado!AL$2:AL859,Concentrado!$A$2:$A859,"="&amp;$A25,Concentrado!$B$2:$B859, "=Chiapas")</f>
        <v>1.794</v>
      </c>
      <c r="AL25" s="9">
        <f>SUMIFS(Concentrado!AM$2:AM859,Concentrado!$A$2:$A859,"="&amp;$A25,Concentrado!$B$2:$B859, "=Chiapas")</f>
        <v>4.2350000000000003</v>
      </c>
      <c r="AM25" s="9">
        <f>SUMIFS(Concentrado!AN$2:AN859,Concentrado!$A$2:$A859,"="&amp;$A25,Concentrado!$B$2:$B859, "=Chiapas")</f>
        <v>166.35599999999999</v>
      </c>
      <c r="AN25" s="9">
        <f>SUMIFS(Concentrado!AO$2:AO859,Concentrado!$A$2:$A859,"="&amp;$A25,Concentrado!$B$2:$B859, "=Chiapas")</f>
        <v>109.943</v>
      </c>
      <c r="AO25" s="9">
        <f>SUMIFS(Concentrado!AP$2:AP859,Concentrado!$A$2:$A859,"="&amp;$A25,Concentrado!$B$2:$B859, "=Chiapas")</f>
        <v>137.601</v>
      </c>
      <c r="AP25" s="9">
        <f>SUMIFS(Concentrado!AQ$2:AQ859,Concentrado!$A$2:$A859,"="&amp;$A25,Concentrado!$B$2:$B859, "=Chiapas")</f>
        <v>3.32</v>
      </c>
      <c r="AQ25" s="9">
        <f>SUMIFS(Concentrado!AR$2:AR859,Concentrado!$A$2:$A859,"="&amp;$A25,Concentrado!$B$2:$B859, "=Chiapas")</f>
        <v>1.4219999999999999</v>
      </c>
      <c r="AR25" s="9">
        <f>SUMIFS(Concentrado!AS$2:AS859,Concentrado!$A$2:$A859,"="&amp;$A25,Concentrado!$B$2:$B859, "=Chiapas")</f>
        <v>2.351</v>
      </c>
      <c r="AS25" s="9">
        <f>SUMIFS(Concentrado!AT$2:AT859,Concentrado!$A$2:$A859,"="&amp;$A25,Concentrado!$B$2:$B859, "=Chiapas")</f>
        <v>7.0289999999999999</v>
      </c>
      <c r="AT25" s="9">
        <f>SUMIFS(Concentrado!AU$2:AU859,Concentrado!$A$2:$A859,"="&amp;$A25,Concentrado!$B$2:$B859, "=Chiapas")</f>
        <v>1.252</v>
      </c>
      <c r="AU25" s="9">
        <f>SUMIFS(Concentrado!AV$2:AV859,Concentrado!$A$2:$A859,"="&amp;$A25,Concentrado!$B$2:$B859, "=Chiapas")</f>
        <v>4.0789999999999997</v>
      </c>
      <c r="AV25" s="9">
        <f>SUMIFS(Concentrado!AW$2:AW859,Concentrado!$A$2:$A859,"="&amp;$A25,Concentrado!$B$2:$B859, "=Chiapas")</f>
        <v>788.65300000000002</v>
      </c>
      <c r="AW25" s="9">
        <f>SUMIFS(Concentrado!AX$2:AX859,Concentrado!$A$2:$A859,"="&amp;$A25,Concentrado!$B$2:$B859, "=Chiapas")</f>
        <v>593.44600000000003</v>
      </c>
      <c r="AX25" s="9">
        <f>SUMIFS(Concentrado!AY$2:AY859,Concentrado!$A$2:$A859,"="&amp;$A25,Concentrado!$B$2:$B859, "=Chiapas")</f>
        <v>689.04399999999998</v>
      </c>
      <c r="AY25" s="9">
        <f>SUMIFS(Concentrado!AZ$2:AZ859,Concentrado!$A$2:$A859,"="&amp;$A25,Concentrado!$B$2:$B859, "=Chiapas")</f>
        <v>7.8869999999999996</v>
      </c>
      <c r="AZ25" s="9">
        <f>SUMIFS(Concentrado!BA$2:BA859,Concentrado!$A$2:$A859,"="&amp;$A25,Concentrado!$B$2:$B859, "=Chiapas")</f>
        <v>5.9340000000000002</v>
      </c>
      <c r="BA25" s="9">
        <f>SUMIFS(Concentrado!BB$2:BB859,Concentrado!$A$2:$A859,"="&amp;$A25,Concentrado!$B$2:$B859, "=Chiapas")</f>
        <v>6.89</v>
      </c>
      <c r="BB25" s="9">
        <f>SUMIFS(Concentrado!BC$2:BC859,Concentrado!$A$2:$A859,"="&amp;$A25,Concentrado!$B$2:$B859, "=Chiapas")</f>
        <v>24.89</v>
      </c>
      <c r="BC25" s="9">
        <f>SUMIFS(Concentrado!BD$2:BD859,Concentrado!$A$2:$A859,"="&amp;$A25,Concentrado!$B$2:$B859, "=Chiapas")</f>
        <v>24.89</v>
      </c>
      <c r="BD25" s="9">
        <f>SUMIFS(Concentrado!BE$2:BE859,Concentrado!$A$2:$A859,"="&amp;$A25,Concentrado!$B$2:$B859, "=Chiapas")</f>
        <v>9.1050000000000004</v>
      </c>
      <c r="BE25" s="9">
        <f>SUMIFS(Concentrado!BF$2:BF859,Concentrado!$A$2:$A859,"="&amp;$A25,Concentrado!$B$2:$B859, "=Chiapas")</f>
        <v>12.167999999999999</v>
      </c>
      <c r="BF25" s="9">
        <f>SUMIFS(Concentrado!BG$2:BG859,Concentrado!$A$2:$A859,"="&amp;$A25,Concentrado!$B$2:$B859, "=Chiapas")</f>
        <v>44.814</v>
      </c>
      <c r="BG25" s="9">
        <f>SUMIFS(Concentrado!BH$2:BH859,Concentrado!$A$2:$A859,"="&amp;$A25,Concentrado!$B$2:$B859, "=Chiapas")</f>
        <v>5.493125106094042</v>
      </c>
    </row>
    <row r="26" spans="1:59" x14ac:dyDescent="0.25">
      <c r="A26" s="4">
        <v>2022</v>
      </c>
      <c r="B26" s="9">
        <f>SUMIFS(Concentrado!C$2:C859,Concentrado!$A$2:$A859,"="&amp;$A26,Concentrado!$B$2:$B859, "=Chiapas")</f>
        <v>9.07</v>
      </c>
      <c r="C26" s="9">
        <f>SUMIFS(Concentrado!D$2:D859,Concentrado!$A$2:$A859,"="&amp;$A26,Concentrado!$B$2:$B859, "=Chiapas")</f>
        <v>1.569</v>
      </c>
      <c r="D26" s="9">
        <f>SUMIFS(Concentrado!E$2:E859,Concentrado!$A$2:$A859,"="&amp;$A26,Concentrado!$B$2:$B859, "=Chiapas")</f>
        <v>5.2359999999999998</v>
      </c>
      <c r="E26" s="9">
        <f>SUMIFS(Concentrado!F$2:F859,Concentrado!$A$2:$A859,"="&amp;$A26,Concentrado!$B$2:$B859, "=Chiapas")</f>
        <v>17.379000000000001</v>
      </c>
      <c r="F26" s="9">
        <f>SUMIFS(Concentrado!G$2:G859,Concentrado!$A$2:$A859,"="&amp;$A26,Concentrado!$B$2:$B859, "=Chiapas")</f>
        <v>12.585000000000001</v>
      </c>
      <c r="G26" s="9">
        <f>SUMIFS(Concentrado!H$2:H859,Concentrado!$A$2:$A859,"="&amp;$A26,Concentrado!$B$2:$B859, "=Chiapas")</f>
        <v>3.6280000000000001</v>
      </c>
      <c r="H26" s="9">
        <f>SUMIFS(Concentrado!I$2:I859,Concentrado!$A$2:$A859,"="&amp;$A26,Concentrado!$B$2:$B859, "=Chiapas")</f>
        <v>3.2709999999999999</v>
      </c>
      <c r="I26" s="9">
        <f>SUMIFS(Concentrado!J$2:J859,Concentrado!$A$2:$A859,"="&amp;$A26,Concentrado!$B$2:$B859, "=Chiapas")</f>
        <v>3.4449999999999998</v>
      </c>
      <c r="J26" s="9">
        <f>SUMIFS(Concentrado!K$2:K859,Concentrado!$A$2:$A859,"="&amp;$A26,Concentrado!$B$2:$B859, "=Chiapas")</f>
        <v>3.2090000000000001</v>
      </c>
      <c r="K26" s="9">
        <f>SUMIFS(Concentrado!L$2:L859,Concentrado!$A$2:$A859,"="&amp;$A26,Concentrado!$B$2:$B859, "=Chiapas")</f>
        <v>2.403</v>
      </c>
      <c r="L26" s="9">
        <f>SUMIFS(Concentrado!M$2:M859,Concentrado!$A$2:$A859,"="&amp;$A26,Concentrado!$B$2:$B859, "=Chiapas")</f>
        <v>2.7970000000000002</v>
      </c>
      <c r="M26" s="9">
        <f>SUMIFS(Concentrado!N$2:N859,Concentrado!$A$2:$A859,"="&amp;$A26,Concentrado!$B$2:$B859, "=Chiapas")</f>
        <v>41.640999999999998</v>
      </c>
      <c r="N26" s="9">
        <f>SUMIFS(Concentrado!O$2:O859,Concentrado!$A$2:$A859,"="&amp;$A26,Concentrado!$B$2:$B859, "=Chiapas")</f>
        <v>51.247</v>
      </c>
      <c r="O26" s="9">
        <f>SUMIFS(Concentrado!P$2:P859,Concentrado!$A$2:$A859,"="&amp;$A26,Concentrado!$B$2:$B859, "=Chiapas")</f>
        <v>10.68</v>
      </c>
      <c r="P26" s="9">
        <f>SUMIFS(Concentrado!Q$2:Q859,Concentrado!$A$2:$A859,"="&amp;$A26,Concentrado!$B$2:$B859, "=Chiapas")</f>
        <v>30.513999999999999</v>
      </c>
      <c r="Q26" s="9">
        <f>SUMIFS(Concentrado!R$2:R859,Concentrado!$A$2:$A859,"="&amp;$A26,Concentrado!$B$2:$B859, "=Chiapas")</f>
        <v>71.340999999999994</v>
      </c>
      <c r="R26" s="9">
        <f>SUMIFS(Concentrado!S$2:S859,Concentrado!$A$2:$A859,"="&amp;$A26,Concentrado!$B$2:$B859, "=Chiapas")</f>
        <v>87.206000000000003</v>
      </c>
      <c r="S26" s="9">
        <f>SUMIFS(Concentrado!T$2:T859,Concentrado!$A$2:$A859,"="&amp;$A26,Concentrado!$B$2:$B859, "=Chiapas")</f>
        <v>79.448999999999998</v>
      </c>
      <c r="T26" s="9">
        <f>SUMIFS(Concentrado!U$2:U859,Concentrado!$A$2:$A859,"="&amp;$A26,Concentrado!$B$2:$B859, "=Chiapas")</f>
        <v>19.571000000000002</v>
      </c>
      <c r="U26" s="9">
        <f>SUMIFS(Concentrado!V$2:V859,Concentrado!$A$2:$A859,"="&amp;$A26,Concentrado!$B$2:$B859, "=Chiapas")</f>
        <v>18.321999999999999</v>
      </c>
      <c r="V26" s="9">
        <f>SUMIFS(Concentrado!W$2:W859,Concentrado!$A$2:$A859,"="&amp;$A26,Concentrado!$B$2:$B859, "=Chiapas")</f>
        <v>18.933</v>
      </c>
      <c r="W26" s="9">
        <f>SUMIFS(Concentrado!X$2:X859,Concentrado!$A$2:$A859,"="&amp;$A26,Concentrado!$B$2:$B859, "=Chiapas")</f>
        <v>13.85</v>
      </c>
      <c r="X26" s="9">
        <f>SUMIFS(Concentrado!Y$2:Y859,Concentrado!$A$2:$A859,"="&amp;$A26,Concentrado!$B$2:$B859, "=Chiapas")</f>
        <v>2.169</v>
      </c>
      <c r="Y26" s="9">
        <f>SUMIFS(Concentrado!Z$2:Z859,Concentrado!$A$2:$A859,"="&amp;$A26,Concentrado!$B$2:$B859, "=Chiapas")</f>
        <v>7.88</v>
      </c>
      <c r="Z26" s="9">
        <f>SUMIFS(Concentrado!AA$2:AA859,Concentrado!$A$2:$A859,"="&amp;$A26,Concentrado!$B$2:$B859, "=Chiapas")</f>
        <v>115.506</v>
      </c>
      <c r="AA26" s="9">
        <f>SUMIFS(Concentrado!AB$2:AB859,Concentrado!$A$2:$A859,"="&amp;$A26,Concentrado!$B$2:$B859, "=Chiapas")</f>
        <v>90.81</v>
      </c>
      <c r="AB26" s="9">
        <f>SUMIFS(Concentrado!AC$2:AC859,Concentrado!$A$2:$A859,"="&amp;$A26,Concentrado!$B$2:$B859, "=Chiapas")</f>
        <v>102.88500000000001</v>
      </c>
      <c r="AC26" s="9">
        <f>SUMIFS(Concentrado!AD$2:AD859,Concentrado!$A$2:$A859,"="&amp;$A26,Concentrado!$B$2:$B859, "=Chiapas")</f>
        <v>445.83699999999999</v>
      </c>
      <c r="AD26" s="9">
        <f>SUMIFS(Concentrado!AE$2:AE859,Concentrado!$A$2:$A859,"="&amp;$A26,Concentrado!$B$2:$B859, "=Chiapas")</f>
        <v>384.86700000000002</v>
      </c>
      <c r="AE26" s="9">
        <f>SUMIFS(Concentrado!AF$2:AF859,Concentrado!$A$2:$A859,"="&amp;$A26,Concentrado!$B$2:$B859, "=Chiapas")</f>
        <v>414.69400000000002</v>
      </c>
      <c r="AF26" s="9">
        <f>SUMIFS(Concentrado!AG$2:AG859,Concentrado!$A$2:$A859,"="&amp;$A26,Concentrado!$B$2:$B859, "=Chiapas")</f>
        <v>8.7210000000000001</v>
      </c>
      <c r="AG26" s="9">
        <f>SUMIFS(Concentrado!AH$2:AH859,Concentrado!$A$2:$A859,"="&amp;$A26,Concentrado!$B$2:$B859, "=Chiapas")</f>
        <v>9.5916472583254109</v>
      </c>
      <c r="AH26" s="9">
        <f>SUMIFS(Concentrado!AI$2:AI859,Concentrado!$A$2:$A859,"="&amp;$A26,Concentrado!$B$2:$B859, "=Chiapas")</f>
        <v>2.6574979931308298</v>
      </c>
      <c r="AI26" s="9">
        <f>SUMIFS(Concentrado!AJ$2:AJ859,Concentrado!$A$2:$A859,"="&amp;$A26,Concentrado!$B$2:$B859, "=Chiapas")</f>
        <v>6.0967076393132302</v>
      </c>
      <c r="AJ26" s="9">
        <f>SUMIFS(Concentrado!AK$2:AK859,Concentrado!$A$2:$A859,"="&amp;$A26,Concentrado!$B$2:$B859, "=Chiapas")</f>
        <v>7.8140000000000001</v>
      </c>
      <c r="AK26" s="9">
        <f>SUMIFS(Concentrado!AL$2:AL859,Concentrado!$A$2:$A859,"="&amp;$A26,Concentrado!$B$2:$B859, "=Chiapas")</f>
        <v>1.3680000000000001</v>
      </c>
      <c r="AL26" s="9">
        <f>SUMIFS(Concentrado!AM$2:AM859,Concentrado!$A$2:$A859,"="&amp;$A26,Concentrado!$B$2:$B859, "=Chiapas")</f>
        <v>4.5199999999999996</v>
      </c>
      <c r="AM26" s="9">
        <f>SUMIFS(Concentrado!AN$2:AN859,Concentrado!$A$2:$A859,"="&amp;$A26,Concentrado!$B$2:$B859, "=Chiapas")</f>
        <v>81.004000000000005</v>
      </c>
      <c r="AN26" s="9">
        <f>SUMIFS(Concentrado!AO$2:AO859,Concentrado!$A$2:$A859,"="&amp;$A26,Concentrado!$B$2:$B859, "=Chiapas")</f>
        <v>57.737000000000002</v>
      </c>
      <c r="AO26" s="9">
        <f>SUMIFS(Concentrado!AP$2:AP859,Concentrado!$A$2:$A859,"="&amp;$A26,Concentrado!$B$2:$B859, "=Chiapas")</f>
        <v>69.147000000000006</v>
      </c>
      <c r="AP26" s="9">
        <f>SUMIFS(Concentrado!AQ$2:AQ859,Concentrado!$A$2:$A859,"="&amp;$A26,Concentrado!$B$2:$B859, "=Chiapas")</f>
        <v>3.3839999999999999</v>
      </c>
      <c r="AQ26" s="9">
        <f>SUMIFS(Concentrado!AR$2:AR859,Concentrado!$A$2:$A859,"="&amp;$A26,Concentrado!$B$2:$B859, "=Chiapas")</f>
        <v>1.7689999999999999</v>
      </c>
      <c r="AR26" s="9">
        <f>SUMIFS(Concentrado!AS$2:AS859,Concentrado!$A$2:$A859,"="&amp;$A26,Concentrado!$B$2:$B859, "=Chiapas")</f>
        <v>2.5579999999999998</v>
      </c>
      <c r="AS26" s="9">
        <f>SUMIFS(Concentrado!AT$2:AT859,Concentrado!$A$2:$A859,"="&amp;$A26,Concentrado!$B$2:$B859, "=Chiapas")</f>
        <v>7.5350000000000001</v>
      </c>
      <c r="AT26" s="9">
        <f>SUMIFS(Concentrado!AU$2:AU859,Concentrado!$A$2:$A859,"="&amp;$A26,Concentrado!$B$2:$B859, "=Chiapas")</f>
        <v>1.7689999999999999</v>
      </c>
      <c r="AU26" s="9">
        <f>SUMIFS(Concentrado!AV$2:AV859,Concentrado!$A$2:$A859,"="&amp;$A26,Concentrado!$B$2:$B859, "=Chiapas")</f>
        <v>4.5880000000000001</v>
      </c>
      <c r="AV26" s="9">
        <f>SUMIFS(Concentrado!AW$2:AW859,Concentrado!$A$2:$A859,"="&amp;$A26,Concentrado!$B$2:$B859, "=Chiapas")</f>
        <v>606.62400000000002</v>
      </c>
      <c r="AW26" s="9">
        <f>SUMIFS(Concentrado!AX$2:AX859,Concentrado!$A$2:$A859,"="&amp;$A26,Concentrado!$B$2:$B859, "=Chiapas")</f>
        <v>477.71199999999999</v>
      </c>
      <c r="AX26" s="9">
        <f>SUMIFS(Concentrado!AY$2:AY859,Concentrado!$A$2:$A859,"="&amp;$A26,Concentrado!$B$2:$B859, "=Chiapas")</f>
        <v>540.79200000000003</v>
      </c>
      <c r="AY26" s="9">
        <f>SUMIFS(Concentrado!AZ$2:AZ859,Concentrado!$A$2:$A859,"="&amp;$A26,Concentrado!$B$2:$B859, "=Chiapas")</f>
        <v>6.0659999999999998</v>
      </c>
      <c r="AZ26" s="9">
        <f>SUMIFS(Concentrado!BA$2:BA859,Concentrado!$A$2:$A859,"="&amp;$A26,Concentrado!$B$2:$B859, "=Chiapas")</f>
        <v>4.7770000000000001</v>
      </c>
      <c r="BA26" s="9">
        <f>SUMIFS(Concentrado!BB$2:BB859,Concentrado!$A$2:$A859,"="&amp;$A26,Concentrado!$B$2:$B859, "=Chiapas")</f>
        <v>5.4080000000000004</v>
      </c>
      <c r="BB26" s="9">
        <f>SUMIFS(Concentrado!BC$2:BC859,Concentrado!$A$2:$A859,"="&amp;$A26,Concentrado!$B$2:$B859, "=Chiapas")</f>
        <v>41.89</v>
      </c>
      <c r="BC26" s="9">
        <f>SUMIFS(Concentrado!BD$2:BD859,Concentrado!$A$2:$A859,"="&amp;$A26,Concentrado!$B$2:$B859, "=Chiapas")</f>
        <v>23.288</v>
      </c>
      <c r="BD26" s="9">
        <f>SUMIFS(Concentrado!BE$2:BE859,Concentrado!$A$2:$A859,"="&amp;$A26,Concentrado!$B$2:$B859, "=Chiapas")</f>
        <v>12.541</v>
      </c>
      <c r="BE26" s="9">
        <f>SUMIFS(Concentrado!BF$2:BF859,Concentrado!$A$2:$A859,"="&amp;$A26,Concentrado!$B$2:$B859, "=Chiapas")</f>
        <v>15.747999999999999</v>
      </c>
      <c r="BF26" s="9">
        <f>SUMIFS(Concentrado!BG$2:BG859,Concentrado!$A$2:$A859,"="&amp;$A26,Concentrado!$B$2:$B859, "=Chiapas")</f>
        <v>29.617999999999999</v>
      </c>
      <c r="BG26" s="9">
        <f>SUMIFS(Concentrado!BH$2:BH859,Concentrado!$A$2:$A859,"="&amp;$A26,Concentrado!$B$2:$B859, "=Chiapas")</f>
        <v>5.750323275083618</v>
      </c>
    </row>
    <row r="27" spans="1:59" x14ac:dyDescent="0.25">
      <c r="A27" s="4">
        <v>2023</v>
      </c>
      <c r="B27" s="9">
        <f>SUMIFS(Concentrado!C$2:C859,Concentrado!$A$2:$A859,"="&amp;$A27,Concentrado!$B$2:$B859, "=Chiapas")</f>
        <v>8.1219999999999999</v>
      </c>
      <c r="C27" s="9">
        <f>SUMIFS(Concentrado!D$2:D859,Concentrado!$A$2:$A859,"="&amp;$A27,Concentrado!$B$2:$B859, "=Chiapas")</f>
        <v>1.48</v>
      </c>
      <c r="D27" s="9">
        <f>SUMIFS(Concentrado!E$2:E859,Concentrado!$A$2:$A859,"="&amp;$A27,Concentrado!$B$2:$B859, "=Chiapas")</f>
        <v>4.726</v>
      </c>
      <c r="E27" s="9">
        <f>SUMIFS(Concentrado!F$2:F859,Concentrado!$A$2:$A859,"="&amp;$A27,Concentrado!$B$2:$B859, "=Chiapas")</f>
        <v>17.056999999999999</v>
      </c>
      <c r="F27" s="9">
        <f>SUMIFS(Concentrado!G$2:G859,Concentrado!$A$2:$A859,"="&amp;$A27,Concentrado!$B$2:$B859, "=Chiapas")</f>
        <v>11.327999999999999</v>
      </c>
      <c r="G27" s="9">
        <f>SUMIFS(Concentrado!H$2:H859,Concentrado!$A$2:$A859,"="&amp;$A27,Concentrado!$B$2:$B859, "=Chiapas")</f>
        <v>3.6480000000000001</v>
      </c>
      <c r="H27" s="9">
        <f>SUMIFS(Concentrado!I$2:I859,Concentrado!$A$2:$A859,"="&amp;$A27,Concentrado!$B$2:$B859, "=Chiapas")</f>
        <v>3.6179999999999999</v>
      </c>
      <c r="I27" s="9">
        <f>SUMIFS(Concentrado!J$2:J859,Concentrado!$A$2:$A859,"="&amp;$A27,Concentrado!$B$2:$B859, "=Chiapas")</f>
        <v>3.6320000000000001</v>
      </c>
      <c r="J27" s="9">
        <f>SUMIFS(Concentrado!K$2:K859,Concentrado!$A$2:$A859,"="&amp;$A27,Concentrado!$B$2:$B859, "=Chiapas")</f>
        <v>2.9249999999999998</v>
      </c>
      <c r="K27" s="9">
        <f>SUMIFS(Concentrado!L$2:L859,Concentrado!$A$2:$A859,"="&amp;$A27,Concentrado!$B$2:$B859, "=Chiapas")</f>
        <v>2.5979999999999999</v>
      </c>
      <c r="L27" s="9">
        <f>SUMIFS(Concentrado!M$2:M859,Concentrado!$A$2:$A859,"="&amp;$A27,Concentrado!$B$2:$B859, "=Chiapas")</f>
        <v>2.758</v>
      </c>
      <c r="M27" s="9">
        <f>SUMIFS(Concentrado!N$2:N859,Concentrado!$A$2:$A859,"="&amp;$A27,Concentrado!$B$2:$B859, "=Chiapas")</f>
        <v>43.057000000000002</v>
      </c>
      <c r="N27" s="9">
        <f>SUMIFS(Concentrado!O$2:O859,Concentrado!$A$2:$A859,"="&amp;$A27,Concentrado!$B$2:$B859, "=Chiapas")</f>
        <v>51.139000000000003</v>
      </c>
      <c r="O27" s="9">
        <f>SUMIFS(Concentrado!P$2:P859,Concentrado!$A$2:$A859,"="&amp;$A27,Concentrado!$B$2:$B859, "=Chiapas")</f>
        <v>11.215</v>
      </c>
      <c r="P27" s="9">
        <f>SUMIFS(Concentrado!Q$2:Q859,Concentrado!$A$2:$A859,"="&amp;$A27,Concentrado!$B$2:$B859, "=Chiapas")</f>
        <v>30.725000000000001</v>
      </c>
      <c r="Q27" s="9">
        <f>SUMIFS(Concentrado!R$2:R859,Concentrado!$A$2:$A859,"="&amp;$A27,Concentrado!$B$2:$B859, "=Chiapas")</f>
        <v>68.277000000000001</v>
      </c>
      <c r="R27" s="9">
        <f>SUMIFS(Concentrado!S$2:S859,Concentrado!$A$2:$A859,"="&amp;$A27,Concentrado!$B$2:$B859, "=Chiapas")</f>
        <v>83.768000000000001</v>
      </c>
      <c r="S27" s="9">
        <f>SUMIFS(Concentrado!T$2:T859,Concentrado!$A$2:$A859,"="&amp;$A27,Concentrado!$B$2:$B859, "=Chiapas")</f>
        <v>76.197999999999993</v>
      </c>
      <c r="T27" s="9">
        <f>SUMIFS(Concentrado!U$2:U859,Concentrado!$A$2:$A859,"="&amp;$A27,Concentrado!$B$2:$B859, "=Chiapas")</f>
        <v>17.792000000000002</v>
      </c>
      <c r="U27" s="9">
        <f>SUMIFS(Concentrado!V$2:V859,Concentrado!$A$2:$A859,"="&amp;$A27,Concentrado!$B$2:$B859, "=Chiapas")</f>
        <v>18.515999999999998</v>
      </c>
      <c r="V27" s="9">
        <f>SUMIFS(Concentrado!W$2:W859,Concentrado!$A$2:$A859,"="&amp;$A27,Concentrado!$B$2:$B859, "=Chiapas")</f>
        <v>18.161999999999999</v>
      </c>
      <c r="W27" s="9">
        <f>SUMIFS(Concentrado!X$2:X859,Concentrado!$A$2:$A859,"="&amp;$A27,Concentrado!$B$2:$B859, "=Chiapas")</f>
        <v>16.14</v>
      </c>
      <c r="X27" s="9">
        <f>SUMIFS(Concentrado!Y$2:Y859,Concentrado!$A$2:$A859,"="&amp;$A27,Concentrado!$B$2:$B859, "=Chiapas")</f>
        <v>1.9730000000000001</v>
      </c>
      <c r="Y27" s="9">
        <f>SUMIFS(Concentrado!Z$2:Z859,Concentrado!$A$2:$A859,"="&amp;$A27,Concentrado!$B$2:$B859, "=Chiapas")</f>
        <v>8.8960000000000008</v>
      </c>
      <c r="Z27" s="9">
        <f>SUMIFS(Concentrado!AA$2:AA859,Concentrado!$A$2:$A859,"="&amp;$A27,Concentrado!$B$2:$B859, "=Chiapas")</f>
        <v>103.758</v>
      </c>
      <c r="AA27" s="9">
        <f>SUMIFS(Concentrado!AB$2:AB859,Concentrado!$A$2:$A859,"="&amp;$A27,Concentrado!$B$2:$B859, "=Chiapas")</f>
        <v>82.518000000000001</v>
      </c>
      <c r="AB27" s="9">
        <f>SUMIFS(Concentrado!AC$2:AC859,Concentrado!$A$2:$A859,"="&amp;$A27,Concentrado!$B$2:$B859, "=Chiapas")</f>
        <v>92.897000000000006</v>
      </c>
      <c r="AC27" s="9">
        <f>SUMIFS(Concentrado!AD$2:AD859,Concentrado!$A$2:$A859,"="&amp;$A27,Concentrado!$B$2:$B859, "=Chiapas")</f>
        <v>432.16800000000001</v>
      </c>
      <c r="AD27" s="9">
        <f>SUMIFS(Concentrado!AE$2:AE859,Concentrado!$A$2:$A859,"="&amp;$A27,Concentrado!$B$2:$B859, "=Chiapas")</f>
        <v>374.40699999999998</v>
      </c>
      <c r="AE27" s="9">
        <f>SUMIFS(Concentrado!AF$2:AF859,Concentrado!$A$2:$A859,"="&amp;$A27,Concentrado!$B$2:$B859, "=Chiapas")</f>
        <v>402.66699999999997</v>
      </c>
      <c r="AF27" s="9">
        <f>SUMIFS(Concentrado!AG$2:AG859,Concentrado!$A$2:$A859,"="&amp;$A27,Concentrado!$B$2:$B859, "=Chiapas")</f>
        <v>9.1199999999999992</v>
      </c>
      <c r="AG27" s="9">
        <f>SUMIFS(Concentrado!AH$2:AH859,Concentrado!$A$2:$A859,"="&amp;$A27,Concentrado!$B$2:$B859, "=Chiapas")</f>
        <v>7.0284922127080698</v>
      </c>
      <c r="AH27" s="9">
        <f>SUMIFS(Concentrado!AI$2:AI859,Concentrado!$A$2:$A859,"="&amp;$A27,Concentrado!$B$2:$B859, "=Chiapas")</f>
        <v>2.36985831893189</v>
      </c>
      <c r="AI27" s="9">
        <f>SUMIFS(Concentrado!AJ$2:AJ859,Concentrado!$A$2:$A859,"="&amp;$A27,Concentrado!$B$2:$B859, "=Chiapas")</f>
        <v>4.6822819238670101</v>
      </c>
      <c r="AJ27" s="9">
        <f>SUMIFS(Concentrado!AK$2:AK859,Concentrado!$A$2:$A859,"="&amp;$A27,Concentrado!$B$2:$B859, "=Chiapas")</f>
        <v>6.8479999999999999</v>
      </c>
      <c r="AK27" s="9">
        <f>SUMIFS(Concentrado!AL$2:AL859,Concentrado!$A$2:$A859,"="&amp;$A27,Concentrado!$B$2:$B859, "=Chiapas")</f>
        <v>1.4470000000000001</v>
      </c>
      <c r="AL27" s="9">
        <f>SUMIFS(Concentrado!AM$2:AM859,Concentrado!$A$2:$A859,"="&amp;$A27,Concentrado!$B$2:$B859, "=Chiapas")</f>
        <v>4.0869999999999997</v>
      </c>
      <c r="AM27" s="9">
        <f>SUMIFS(Concentrado!AN$2:AN859,Concentrado!$A$2:$A859,"="&amp;$A27,Concentrado!$B$2:$B859, "=Chiapas")</f>
        <v>70.548000000000002</v>
      </c>
      <c r="AN27" s="9">
        <f>SUMIFS(Concentrado!AO$2:AO859,Concentrado!$A$2:$A859,"="&amp;$A27,Concentrado!$B$2:$B859, "=Chiapas")</f>
        <v>54.167999999999999</v>
      </c>
      <c r="AO27" s="9">
        <f>SUMIFS(Concentrado!AP$2:AP859,Concentrado!$A$2:$A859,"="&amp;$A27,Concentrado!$B$2:$B859, "=Chiapas")</f>
        <v>62.222999999999999</v>
      </c>
      <c r="AP27" s="9">
        <f>SUMIFS(Concentrado!AQ$2:AQ859,Concentrado!$A$2:$A859,"="&amp;$A27,Concentrado!$B$2:$B859, "=Chiapas")</f>
        <v>3.5449999999999999</v>
      </c>
      <c r="AQ27" s="9">
        <f>SUMIFS(Concentrado!AR$2:AR859,Concentrado!$A$2:$A859,"="&amp;$A27,Concentrado!$B$2:$B859, "=Chiapas")</f>
        <v>1.776</v>
      </c>
      <c r="AR27" s="9">
        <f>SUMIFS(Concentrado!AS$2:AS859,Concentrado!$A$2:$A859,"="&amp;$A27,Concentrado!$B$2:$B859, "=Chiapas")</f>
        <v>2.64</v>
      </c>
      <c r="AS27" s="9">
        <f>SUMIFS(Concentrado!AT$2:AT859,Concentrado!$A$2:$A859,"="&amp;$A27,Concentrado!$B$2:$B859, "=Chiapas")</f>
        <v>7.1239999999999997</v>
      </c>
      <c r="AT27" s="9">
        <f>SUMIFS(Concentrado!AU$2:AU859,Concentrado!$A$2:$A859,"="&amp;$A27,Concentrado!$B$2:$B859, "=Chiapas")</f>
        <v>1.25</v>
      </c>
      <c r="AU27" s="9">
        <f>SUMIFS(Concentrado!AV$2:AV859,Concentrado!$A$2:$A859,"="&amp;$A27,Concentrado!$B$2:$B859, "=Chiapas")</f>
        <v>4.12</v>
      </c>
      <c r="AV27" s="9">
        <f>SUMIFS(Concentrado!AW$2:AW859,Concentrado!$A$2:$A859,"="&amp;$A27,Concentrado!$B$2:$B859, "=Chiapas")</f>
        <v>575.50099999999998</v>
      </c>
      <c r="AW27" s="9">
        <f>SUMIFS(Concentrado!AX$2:AX859,Concentrado!$A$2:$A859,"="&amp;$A27,Concentrado!$B$2:$B859, "=Chiapas")</f>
        <v>460.87200000000001</v>
      </c>
      <c r="AX27" s="9">
        <f>SUMIFS(Concentrado!AY$2:AY859,Concentrado!$A$2:$A859,"="&amp;$A27,Concentrado!$B$2:$B859, "=Chiapas")</f>
        <v>516.98900000000003</v>
      </c>
      <c r="AY27" s="9">
        <f>SUMIFS(Concentrado!AZ$2:AZ859,Concentrado!$A$2:$A859,"="&amp;$A27,Concentrado!$B$2:$B859, "=Chiapas")</f>
        <v>5.7549999999999999</v>
      </c>
      <c r="AZ27" s="9">
        <f>SUMIFS(Concentrado!BA$2:BA859,Concentrado!$A$2:$A859,"="&amp;$A27,Concentrado!$B$2:$B859, "=Chiapas")</f>
        <v>4.609</v>
      </c>
      <c r="BA27" s="9">
        <f>SUMIFS(Concentrado!BB$2:BB859,Concentrado!$A$2:$A859,"="&amp;$A27,Concentrado!$B$2:$B859, "=Chiapas")</f>
        <v>5.17</v>
      </c>
      <c r="BB27" s="9">
        <f>SUMIFS(Concentrado!BC$2:BC859,Concentrado!$A$2:$A859,"="&amp;$A27,Concentrado!$B$2:$B859, "=Chiapas")</f>
        <v>56.154000000000003</v>
      </c>
      <c r="BC27" s="9">
        <f>SUMIFS(Concentrado!BD$2:BD859,Concentrado!$A$2:$A859,"="&amp;$A27,Concentrado!$B$2:$B859, "=Chiapas")</f>
        <v>29.677</v>
      </c>
      <c r="BD27" s="9">
        <f>SUMIFS(Concentrado!BE$2:BE859,Concentrado!$A$2:$A859,"="&amp;$A27,Concentrado!$B$2:$B859, "=Chiapas")</f>
        <v>14.827999999999999</v>
      </c>
      <c r="BE27" s="9">
        <f>SUMIFS(Concentrado!BF$2:BF859,Concentrado!$A$2:$A859,"="&amp;$A27,Concentrado!$B$2:$B859, "=Chiapas")</f>
        <v>18.468</v>
      </c>
      <c r="BF27" s="9">
        <f>SUMIFS(Concentrado!BG$2:BG859,Concentrado!$A$2:$A859,"="&amp;$A27,Concentrado!$B$2:$B859, "=Chiapas")</f>
        <v>29.497</v>
      </c>
      <c r="BG27" s="9">
        <f>SUMIFS(Concentrado!BH$2:BH859,Concentrado!$A$2:$A859,"="&amp;$A27,Concentrado!$B$2:$B859, "=Chiapas")</f>
        <v>7.9929782657179649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"=Chihuahua")</f>
        <v>9.2680000000000007</v>
      </c>
      <c r="C2" s="9">
        <f>SUMIFS(Concentrado!D$2:D826,Concentrado!$A$2:$A826,"="&amp;$A2,Concentrado!$B$2:$B826, "=Chihuahua")</f>
        <v>3.1539999999999999</v>
      </c>
      <c r="D2" s="9">
        <f>SUMIFS(Concentrado!E$2:E826,Concentrado!$A$2:$A826,"="&amp;$A2,Concentrado!$B$2:$B826, "=Chihuahua")</f>
        <v>6.2210000000000001</v>
      </c>
      <c r="E2" s="9">
        <f>SUMIFS(Concentrado!F$2:F826,Concentrado!$A$2:$A826,"="&amp;$A2,Concentrado!$B$2:$B826, "=Chihuahua")</f>
        <v>19.09</v>
      </c>
      <c r="F2" s="9">
        <f>SUMIFS(Concentrado!G$2:G826,Concentrado!$A$2:$A826,"="&amp;$A2,Concentrado!$B$2:$B826, "=Chihuahua")</f>
        <v>20.239000000000001</v>
      </c>
      <c r="G2" s="9">
        <f>SUMIFS(Concentrado!H$2:H826,Concentrado!$A$2:$A826,"="&amp;$A2,Concentrado!$B$2:$B826, "=Chihuahua")</f>
        <v>3.2669999999999999</v>
      </c>
      <c r="H2" s="9">
        <f>SUMIFS(Concentrado!I$2:I826,Concentrado!$A$2:$A826,"="&amp;$A2,Concentrado!$B$2:$B826, "=Chihuahua")</f>
        <v>2.6840000000000002</v>
      </c>
      <c r="I2" s="9">
        <f>SUMIFS(Concentrado!J$2:J826,Concentrado!$A$2:$A826,"="&amp;$A2,Concentrado!$B$2:$B826, "=Chihuahua")</f>
        <v>2.9769999999999999</v>
      </c>
      <c r="J2" s="9">
        <f>SUMIFS(Concentrado!K$2:K826,Concentrado!$A$2:$A826,"="&amp;$A2,Concentrado!$B$2:$B826, "=Chihuahua")</f>
        <v>13.868</v>
      </c>
      <c r="K2" s="9">
        <f>SUMIFS(Concentrado!L$2:L826,Concentrado!$A$2:$A826,"="&amp;$A2,Concentrado!$B$2:$B826, "=Chihuahua")</f>
        <v>7.0460000000000003</v>
      </c>
      <c r="L2" s="9">
        <f>SUMIFS(Concentrado!M$2:M826,Concentrado!$A$2:$A826,"="&amp;$A2,Concentrado!$B$2:$B826, "=Chihuahua")</f>
        <v>10.468</v>
      </c>
      <c r="M2" s="9">
        <f>SUMIFS(Concentrado!N$2:N826,Concentrado!$A$2:$A826,"="&amp;$A2,Concentrado!$B$2:$B826, "=Chihuahua")</f>
        <v>42.174999999999997</v>
      </c>
      <c r="N2" s="9">
        <f>SUMIFS(Concentrado!O$2:O826,Concentrado!$A$2:$A826,"="&amp;$A2,Concentrado!$B$2:$B826, "=Chihuahua")</f>
        <v>131.94900000000001</v>
      </c>
      <c r="O2" s="9">
        <f>SUMIFS(Concentrado!P$2:P826,Concentrado!$A$2:$A826,"="&amp;$A2,Concentrado!$B$2:$B826, "=Chihuahua")</f>
        <v>31.606000000000002</v>
      </c>
      <c r="P2" s="9">
        <f>SUMIFS(Concentrado!Q$2:Q826,Concentrado!$A$2:$A826,"="&amp;$A2,Concentrado!$B$2:$B826, "=Chihuahua")</f>
        <v>82.006</v>
      </c>
      <c r="Q2" s="9">
        <f>SUMIFS(Concentrado!R$2:R826,Concentrado!$A$2:$A826,"="&amp;$A2,Concentrado!$B$2:$B826, "=Chihuahua")</f>
        <v>34.804000000000002</v>
      </c>
      <c r="R2" s="9">
        <f>SUMIFS(Concentrado!S$2:S826,Concentrado!$A$2:$A826,"="&amp;$A2,Concentrado!$B$2:$B826, "=Chihuahua")</f>
        <v>50.127000000000002</v>
      </c>
      <c r="S2" s="9">
        <f>SUMIFS(Concentrado!T$2:T826,Concentrado!$A$2:$A826,"="&amp;$A2,Concentrado!$B$2:$B826, "=Chihuahua")</f>
        <v>42.441000000000003</v>
      </c>
      <c r="T2" s="9">
        <f>SUMIFS(Concentrado!U$2:U826,Concentrado!$A$2:$A826,"="&amp;$A2,Concentrado!$B$2:$B826, "=Chihuahua")</f>
        <v>10.335000000000001</v>
      </c>
      <c r="U2" s="9">
        <f>SUMIFS(Concentrado!V$2:V826,Concentrado!$A$2:$A826,"="&amp;$A2,Concentrado!$B$2:$B826, "=Chihuahua")</f>
        <v>14.561999999999999</v>
      </c>
      <c r="V2" s="9">
        <f>SUMIFS(Concentrado!W$2:W826,Concentrado!$A$2:$A826,"="&amp;$A2,Concentrado!$B$2:$B826, "=Chihuahua")</f>
        <v>12.441000000000001</v>
      </c>
      <c r="W2" s="9">
        <f>SUMIFS(Concentrado!X$2:X826,Concentrado!$A$2:$A826,"="&amp;$A2,Concentrado!$B$2:$B826, "=Chihuahua")</f>
        <v>36.070999999999998</v>
      </c>
      <c r="X2" s="9">
        <f>SUMIFS(Concentrado!Y$2:Y826,Concentrado!$A$2:$A826,"="&amp;$A2,Concentrado!$B$2:$B826, "=Chihuahua")</f>
        <v>4.9660000000000002</v>
      </c>
      <c r="Y2" s="9">
        <f>SUMIFS(Concentrado!Z$2:Z826,Concentrado!$A$2:$A826,"="&amp;$A2,Concentrado!$B$2:$B826, "=Chihuahua")</f>
        <v>20.602</v>
      </c>
      <c r="Z2" s="9">
        <f>SUMIFS(Concentrado!AA$2:AA826,Concentrado!$A$2:$A826,"="&amp;$A2,Concentrado!$B$2:$B826, "=Chihuahua")</f>
        <v>79.608999999999995</v>
      </c>
      <c r="AA2" s="9">
        <f>SUMIFS(Concentrado!AB$2:AB826,Concentrado!$A$2:$A826,"="&amp;$A2,Concentrado!$B$2:$B826, "=Chihuahua")</f>
        <v>51.805</v>
      </c>
      <c r="AB2" s="9">
        <f>SUMIFS(Concentrado!AC$2:AC826,Concentrado!$A$2:$A826,"="&amp;$A2,Concentrado!$B$2:$B826, "=Chihuahua")</f>
        <v>65.751999999999995</v>
      </c>
      <c r="AC2" s="9">
        <f>SUMIFS(Concentrado!AD$2:AD826,Concentrado!$A$2:$A826,"="&amp;$A2,Concentrado!$B$2:$B826, "=Chihuahua")</f>
        <v>377.97699999999998</v>
      </c>
      <c r="AD2" s="9">
        <f>SUMIFS(Concentrado!AE$2:AE826,Concentrado!$A$2:$A826,"="&amp;$A2,Concentrado!$B$2:$B826, "=Chihuahua")</f>
        <v>328.947</v>
      </c>
      <c r="AE2" s="9">
        <f>SUMIFS(Concentrado!AF$2:AF826,Concentrado!$A$2:$A826,"="&amp;$A2,Concentrado!$B$2:$B826, "=Chihuahua")</f>
        <v>353.608</v>
      </c>
      <c r="AF2" s="9">
        <f>SUMIFS(Concentrado!AG$2:AG826,Concentrado!$A$2:$A826,"="&amp;$A2,Concentrado!$B$2:$B826, "=Chihuahua")</f>
        <v>7.1340000000000003</v>
      </c>
      <c r="AG2" s="9">
        <f>SUMIFS(Concentrado!AH$2:AH826,Concentrado!$A$2:$A826,"="&amp;$A2,Concentrado!$B$2:$B826, "=Chihuahua")</f>
        <v>15.8739540499692</v>
      </c>
      <c r="AH2" s="9">
        <f>SUMIFS(Concentrado!AI$2:AI826,Concentrado!$A$2:$A826,"="&amp;$A2,Concentrado!$B$2:$B826, "=Chihuahua")</f>
        <v>2.77226213124582</v>
      </c>
      <c r="AI2" s="9">
        <f>SUMIFS(Concentrado!AJ$2:AJ826,Concentrado!$A$2:$A826,"="&amp;$A2,Concentrado!$B$2:$B826, "=Chihuahua")</f>
        <v>9.4072492262537502</v>
      </c>
      <c r="AJ2" s="9">
        <f>SUMIFS(Concentrado!AK$2:AK826,Concentrado!$A$2:$A826,"="&amp;$A2,Concentrado!$B$2:$B826, "=Chihuahua")</f>
        <v>12.201000000000001</v>
      </c>
      <c r="AK2" s="9">
        <f>SUMIFS(Concentrado!AL$2:AL826,Concentrado!$A$2:$A826,"="&amp;$A2,Concentrado!$B$2:$B826, "=Chihuahua")</f>
        <v>1.8120000000000001</v>
      </c>
      <c r="AL2" s="9">
        <f>SUMIFS(Concentrado!AM$2:AM826,Concentrado!$A$2:$A826,"="&amp;$A2,Concentrado!$B$2:$B826, "=Chihuahua")</f>
        <v>7.0229999999999997</v>
      </c>
      <c r="AM2" s="9">
        <f>SUMIFS(Concentrado!AN$2:AN826,Concentrado!$A$2:$A826,"="&amp;$A2,Concentrado!$B$2:$B826, "=Chihuahua")</f>
        <v>82.41</v>
      </c>
      <c r="AN2" s="9">
        <f>SUMIFS(Concentrado!AO$2:AO826,Concentrado!$A$2:$A826,"="&amp;$A2,Concentrado!$B$2:$B826, "=Chihuahua")</f>
        <v>56.098999999999997</v>
      </c>
      <c r="AO2" s="9">
        <f>SUMIFS(Concentrado!AP$2:AP826,Concentrado!$A$2:$A826,"="&amp;$A2,Concentrado!$B$2:$B826, "=Chihuahua")</f>
        <v>69.397000000000006</v>
      </c>
      <c r="AP2" s="9">
        <f>SUMIFS(Concentrado!AQ$2:AQ826,Concentrado!$A$2:$A826,"="&amp;$A2,Concentrado!$B$2:$B826, "=Chihuahua")</f>
        <v>7.6680000000000001</v>
      </c>
      <c r="AQ2" s="9">
        <f>SUMIFS(Concentrado!AR$2:AR826,Concentrado!$A$2:$A826,"="&amp;$A2,Concentrado!$B$2:$B826, "=Chihuahua")</f>
        <v>3.1539999999999999</v>
      </c>
      <c r="AR2" s="9">
        <f>SUMIFS(Concentrado!AS$2:AS826,Concentrado!$A$2:$A826,"="&amp;$A2,Concentrado!$B$2:$B826, "=Chihuahua")</f>
        <v>5.4180000000000001</v>
      </c>
      <c r="AS2" s="9">
        <f>SUMIFS(Concentrado!AT$2:AT826,Concentrado!$A$2:$A826,"="&amp;$A2,Concentrado!$B$2:$B826, "=Chihuahua")</f>
        <v>5.5339999999999998</v>
      </c>
      <c r="AT2" s="9">
        <f>SUMIFS(Concentrado!AU$2:AU826,Concentrado!$A$2:$A826,"="&amp;$A2,Concentrado!$B$2:$B826, "=Chihuahua")</f>
        <v>0.67100000000000004</v>
      </c>
      <c r="AU2" s="9">
        <f>SUMIFS(Concentrado!AV$2:AV826,Concentrado!$A$2:$A826,"="&amp;$A2,Concentrado!$B$2:$B826, "=Chihuahua")</f>
        <v>3.11</v>
      </c>
      <c r="AV2" s="9">
        <f>SUMIFS(Concentrado!AW$2:AW826,Concentrado!$A$2:$A826,"="&amp;$A2,Concentrado!$B$2:$B826, "=Chihuahua")</f>
        <v>603.27</v>
      </c>
      <c r="AW2" s="9">
        <f>SUMIFS(Concentrado!AX$2:AX826,Concentrado!$A$2:$A826,"="&amp;$A2,Concentrado!$B$2:$B826, "=Chihuahua")</f>
        <v>424.839</v>
      </c>
      <c r="AX2" s="9">
        <f>SUMIFS(Concentrado!AY$2:AY826,Concentrado!$A$2:$A826,"="&amp;$A2,Concentrado!$B$2:$B826, "=Chihuahua")</f>
        <v>514.57600000000002</v>
      </c>
      <c r="AY2" s="9">
        <f>SUMIFS(Concentrado!AZ$2:AZ826,Concentrado!$A$2:$A826,"="&amp;$A2,Concentrado!$B$2:$B826, "=Chihuahua")</f>
        <v>6.0330000000000004</v>
      </c>
      <c r="AZ2" s="9">
        <f>SUMIFS(Concentrado!BA$2:BA826,Concentrado!$A$2:$A826,"="&amp;$A2,Concentrado!$B$2:$B826, "=Chihuahua")</f>
        <v>4.2480000000000002</v>
      </c>
      <c r="BA2" s="9">
        <f>SUMIFS(Concentrado!BB$2:BB826,Concentrado!$A$2:$A826,"="&amp;$A2,Concentrado!$B$2:$B826, "=Chihuahua")</f>
        <v>5.1459999999999999</v>
      </c>
      <c r="BB2" s="9">
        <f>SUMIFS(Concentrado!BC$2:BC826,Concentrado!$A$2:$A826,"="&amp;$A2,Concentrado!$B$2:$B826, "=Chihuahua")</f>
        <v>37.201999999999998</v>
      </c>
      <c r="BC2" s="9">
        <f>SUMIFS(Concentrado!BD$2:BD826,Concentrado!$A$2:$A826,"="&amp;$A2,Concentrado!$B$2:$B826, "=Chihuahua")</f>
        <v>16.809999999999999</v>
      </c>
      <c r="BD2" s="9">
        <f>SUMIFS(Concentrado!BE$2:BE826,Concentrado!$A$2:$A826,"="&amp;$A2,Concentrado!$B$2:$B826, "=Chihuahua")</f>
        <v>16.925000000000001</v>
      </c>
      <c r="BE2" s="9">
        <f>SUMIFS(Concentrado!BF$2:BF826,Concentrado!$A$2:$A826,"="&amp;$A2,Concentrado!$B$2:$B826, "=Chihuahua")</f>
        <v>18.908000000000001</v>
      </c>
      <c r="BF2" s="9">
        <f>SUMIFS(Concentrado!BG$2:BG826,Concentrado!$A$2:$A826,"="&amp;$A2,Concentrado!$B$2:$B826, "=Chihuahua")</f>
        <v>44.890999999999998</v>
      </c>
      <c r="BG2" s="9">
        <f>SUMIFS(Concentrado!BH$2:BH826,Concentrado!$A$2:$A826,"="&amp;$A2,Concentrado!$B$2:$B826, "=Chihuahua")</f>
        <v>10.950593100446186</v>
      </c>
    </row>
    <row r="3" spans="1:59" x14ac:dyDescent="0.25">
      <c r="A3" s="4">
        <v>1999</v>
      </c>
      <c r="B3" s="9">
        <f>SUMIFS(Concentrado!C$2:C859,Concentrado!$A$2:$A859,"="&amp;$A3,Concentrado!$B$2:$B859, "=Chihuahua")</f>
        <v>18.010000000000002</v>
      </c>
      <c r="C3" s="9">
        <f>SUMIFS(Concentrado!D$2:D859,Concentrado!$A$2:$A859,"="&amp;$A3,Concentrado!$B$2:$B859, "=Chihuahua")</f>
        <v>4.7519999999999998</v>
      </c>
      <c r="D3" s="9">
        <f>SUMIFS(Concentrado!E$2:E859,Concentrado!$A$2:$A859,"="&amp;$A3,Concentrado!$B$2:$B859, "=Chihuahua")</f>
        <v>11.407</v>
      </c>
      <c r="E3" s="9">
        <f>SUMIFS(Concentrado!F$2:F859,Concentrado!$A$2:$A859,"="&amp;$A3,Concentrado!$B$2:$B859, "=Chihuahua")</f>
        <v>19.369</v>
      </c>
      <c r="F3" s="9">
        <f>SUMIFS(Concentrado!G$2:G859,Concentrado!$A$2:$A859,"="&amp;$A3,Concentrado!$B$2:$B859, "=Chihuahua")</f>
        <v>20.206</v>
      </c>
      <c r="G3" s="9">
        <f>SUMIFS(Concentrado!H$2:H859,Concentrado!$A$2:$A859,"="&amp;$A3,Concentrado!$B$2:$B859, "=Chihuahua")</f>
        <v>3.2749999999999999</v>
      </c>
      <c r="H3" s="9">
        <f>SUMIFS(Concentrado!I$2:I859,Concentrado!$A$2:$A859,"="&amp;$A3,Concentrado!$B$2:$B859, "=Chihuahua")</f>
        <v>3.234</v>
      </c>
      <c r="I3" s="9">
        <f>SUMIFS(Concentrado!J$2:J859,Concentrado!$A$2:$A859,"="&amp;$A3,Concentrado!$B$2:$B859, "=Chihuahua")</f>
        <v>3.254</v>
      </c>
      <c r="J3" s="9">
        <f>SUMIFS(Concentrado!K$2:K859,Concentrado!$A$2:$A859,"="&amp;$A3,Concentrado!$B$2:$B859, "=Chihuahua")</f>
        <v>13.36</v>
      </c>
      <c r="K3" s="9">
        <f>SUMIFS(Concentrado!L$2:L859,Concentrado!$A$2:$A859,"="&amp;$A3,Concentrado!$B$2:$B859, "=Chihuahua")</f>
        <v>6.1379999999999999</v>
      </c>
      <c r="L3" s="9">
        <f>SUMIFS(Concentrado!M$2:M859,Concentrado!$A$2:$A859,"="&amp;$A3,Concentrado!$B$2:$B859, "=Chihuahua")</f>
        <v>9.7629999999999999</v>
      </c>
      <c r="M3" s="9">
        <f>SUMIFS(Concentrado!N$2:N859,Concentrado!$A$2:$A859,"="&amp;$A3,Concentrado!$B$2:$B859, "=Chihuahua")</f>
        <v>47.201000000000001</v>
      </c>
      <c r="N3" s="9">
        <f>SUMIFS(Concentrado!O$2:O859,Concentrado!$A$2:$A859,"="&amp;$A3,Concentrado!$B$2:$B859, "=Chihuahua")</f>
        <v>120.961</v>
      </c>
      <c r="O3" s="9">
        <f>SUMIFS(Concentrado!P$2:P859,Concentrado!$A$2:$A859,"="&amp;$A3,Concentrado!$B$2:$B859, "=Chihuahua")</f>
        <v>25.806000000000001</v>
      </c>
      <c r="P3" s="9">
        <f>SUMIFS(Concentrado!Q$2:Q859,Concentrado!$A$2:$A859,"="&amp;$A3,Concentrado!$B$2:$B859, "=Chihuahua")</f>
        <v>73.567999999999998</v>
      </c>
      <c r="Q3" s="9">
        <f>SUMIFS(Concentrado!R$2:R859,Concentrado!$A$2:$A859,"="&amp;$A3,Concentrado!$B$2:$B859, "=Chihuahua")</f>
        <v>38.835999999999999</v>
      </c>
      <c r="R3" s="9">
        <f>SUMIFS(Concentrado!S$2:S859,Concentrado!$A$2:$A859,"="&amp;$A3,Concentrado!$B$2:$B859, "=Chihuahua")</f>
        <v>55.11</v>
      </c>
      <c r="S3" s="9">
        <f>SUMIFS(Concentrado!T$2:T859,Concentrado!$A$2:$A859,"="&amp;$A3,Concentrado!$B$2:$B859, "=Chihuahua")</f>
        <v>46.941000000000003</v>
      </c>
      <c r="T3" s="9">
        <f>SUMIFS(Concentrado!U$2:U859,Concentrado!$A$2:$A859,"="&amp;$A3,Concentrado!$B$2:$B859, "=Chihuahua")</f>
        <v>11.526</v>
      </c>
      <c r="U3" s="9">
        <f>SUMIFS(Concentrado!V$2:V859,Concentrado!$A$2:$A859,"="&amp;$A3,Concentrado!$B$2:$B859, "=Chihuahua")</f>
        <v>13.992000000000001</v>
      </c>
      <c r="V3" s="9">
        <f>SUMIFS(Concentrado!W$2:W859,Concentrado!$A$2:$A859,"="&amp;$A3,Concentrado!$B$2:$B859, "=Chihuahua")</f>
        <v>12.754</v>
      </c>
      <c r="W3" s="9">
        <f>SUMIFS(Concentrado!X$2:X859,Concentrado!$A$2:$A859,"="&amp;$A3,Concentrado!$B$2:$B859, "=Chihuahua")</f>
        <v>32.417999999999999</v>
      </c>
      <c r="X3" s="9">
        <f>SUMIFS(Concentrado!Y$2:Y859,Concentrado!$A$2:$A859,"="&amp;$A3,Concentrado!$B$2:$B859, "=Chihuahua")</f>
        <v>2.97</v>
      </c>
      <c r="Y3" s="9">
        <f>SUMIFS(Concentrado!Z$2:Z859,Concentrado!$A$2:$A859,"="&amp;$A3,Concentrado!$B$2:$B859, "=Chihuahua")</f>
        <v>17.751000000000001</v>
      </c>
      <c r="Z3" s="9">
        <f>SUMIFS(Concentrado!AA$2:AA859,Concentrado!$A$2:$A859,"="&amp;$A3,Concentrado!$B$2:$B859, "=Chihuahua")</f>
        <v>75.313999999999993</v>
      </c>
      <c r="AA3" s="9">
        <f>SUMIFS(Concentrado!AB$2:AB859,Concentrado!$A$2:$A859,"="&amp;$A3,Concentrado!$B$2:$B859, "=Chihuahua")</f>
        <v>57.024000000000001</v>
      </c>
      <c r="AB3" s="9">
        <f>SUMIFS(Concentrado!AC$2:AC859,Concentrado!$A$2:$A859,"="&amp;$A3,Concentrado!$B$2:$B859, "=Chihuahua")</f>
        <v>66.203999999999994</v>
      </c>
      <c r="AC3" s="9">
        <f>SUMIFS(Concentrado!AD$2:AD859,Concentrado!$A$2:$A859,"="&amp;$A3,Concentrado!$B$2:$B859, "=Chihuahua")</f>
        <v>378.928</v>
      </c>
      <c r="AD3" s="9">
        <f>SUMIFS(Concentrado!AE$2:AE859,Concentrado!$A$2:$A859,"="&amp;$A3,Concentrado!$B$2:$B859, "=Chihuahua")</f>
        <v>332.44099999999997</v>
      </c>
      <c r="AE3" s="9">
        <f>SUMIFS(Concentrado!AF$2:AF859,Concentrado!$A$2:$A859,"="&amp;$A3,Concentrado!$B$2:$B859, "=Chihuahua")</f>
        <v>355.80799999999999</v>
      </c>
      <c r="AF3" s="9">
        <f>SUMIFS(Concentrado!AG$2:AG859,Concentrado!$A$2:$A859,"="&amp;$A3,Concentrado!$B$2:$B859, "=Chihuahua")</f>
        <v>8.0549999999999997</v>
      </c>
      <c r="AG3" s="9">
        <f>SUMIFS(Concentrado!AH$2:AH859,Concentrado!$A$2:$A859,"="&amp;$A3,Concentrado!$B$2:$B859, "=Chihuahua")</f>
        <v>15.7100000835638</v>
      </c>
      <c r="AH3" s="9">
        <f>SUMIFS(Concentrado!AI$2:AI859,Concentrado!$A$2:$A859,"="&amp;$A3,Concentrado!$B$2:$B859, "=Chihuahua")</f>
        <v>2.5770450570557801</v>
      </c>
      <c r="AI3" s="9">
        <f>SUMIFS(Concentrado!AJ$2:AJ859,Concentrado!$A$2:$A859,"="&amp;$A3,Concentrado!$B$2:$B859, "=Chihuahua")</f>
        <v>9.2341031525567008</v>
      </c>
      <c r="AJ3" s="9">
        <f>SUMIFS(Concentrado!AK$2:AK859,Concentrado!$A$2:$A859,"="&amp;$A3,Concentrado!$B$2:$B859, "=Chihuahua")</f>
        <v>11.657</v>
      </c>
      <c r="AK3" s="9">
        <f>SUMIFS(Concentrado!AL$2:AL859,Concentrado!$A$2:$A859,"="&amp;$A3,Concentrado!$B$2:$B859, "=Chihuahua")</f>
        <v>2.2440000000000002</v>
      </c>
      <c r="AL3" s="9">
        <f>SUMIFS(Concentrado!AM$2:AM859,Concentrado!$A$2:$A859,"="&amp;$A3,Concentrado!$B$2:$B859, "=Chihuahua")</f>
        <v>6.9690000000000003</v>
      </c>
      <c r="AM3" s="9">
        <f>SUMIFS(Concentrado!AN$2:AN859,Concentrado!$A$2:$A859,"="&amp;$A3,Concentrado!$B$2:$B859, "=Chihuahua")</f>
        <v>77.736999999999995</v>
      </c>
      <c r="AN3" s="9">
        <f>SUMIFS(Concentrado!AO$2:AO859,Concentrado!$A$2:$A859,"="&amp;$A3,Concentrado!$B$2:$B859, "=Chihuahua")</f>
        <v>60.125999999999998</v>
      </c>
      <c r="AO3" s="9">
        <f>SUMIFS(Concentrado!AP$2:AP859,Concentrado!$A$2:$A859,"="&amp;$A3,Concentrado!$B$2:$B859, "=Chihuahua")</f>
        <v>69.031000000000006</v>
      </c>
      <c r="AP3" s="9">
        <f>SUMIFS(Concentrado!AQ$2:AQ859,Concentrado!$A$2:$A859,"="&amp;$A3,Concentrado!$B$2:$B859, "=Chihuahua")</f>
        <v>5.7629999999999999</v>
      </c>
      <c r="AQ3" s="9">
        <f>SUMIFS(Concentrado!AR$2:AR859,Concentrado!$A$2:$A859,"="&amp;$A3,Concentrado!$B$2:$B859, "=Chihuahua")</f>
        <v>3.5640000000000001</v>
      </c>
      <c r="AR3" s="9">
        <f>SUMIFS(Concentrado!AS$2:AS859,Concentrado!$A$2:$A859,"="&amp;$A3,Concentrado!$B$2:$B859, "=Chihuahua")</f>
        <v>4.6680000000000001</v>
      </c>
      <c r="AS3" s="9">
        <f>SUMIFS(Concentrado!AT$2:AT859,Concentrado!$A$2:$A859,"="&amp;$A3,Concentrado!$B$2:$B859, "=Chihuahua")</f>
        <v>6.2220000000000004</v>
      </c>
      <c r="AT3" s="9">
        <f>SUMIFS(Concentrado!AU$2:AU859,Concentrado!$A$2:$A859,"="&amp;$A3,Concentrado!$B$2:$B859, "=Chihuahua")</f>
        <v>1.1220000000000001</v>
      </c>
      <c r="AU3" s="9">
        <f>SUMIFS(Concentrado!AV$2:AV859,Concentrado!$A$2:$A859,"="&amp;$A3,Concentrado!$B$2:$B859, "=Chihuahua")</f>
        <v>3.6819999999999999</v>
      </c>
      <c r="AV3" s="9">
        <f>SUMIFS(Concentrado!AW$2:AW859,Concentrado!$A$2:$A859,"="&amp;$A3,Concentrado!$B$2:$B859, "=Chihuahua")</f>
        <v>590.26499999999999</v>
      </c>
      <c r="AW3" s="9">
        <f>SUMIFS(Concentrado!AX$2:AX859,Concentrado!$A$2:$A859,"="&amp;$A3,Concentrado!$B$2:$B859, "=Chihuahua")</f>
        <v>429.065</v>
      </c>
      <c r="AX3" s="9">
        <f>SUMIFS(Concentrado!AY$2:AY859,Concentrado!$A$2:$A859,"="&amp;$A3,Concentrado!$B$2:$B859, "=Chihuahua")</f>
        <v>510.07600000000002</v>
      </c>
      <c r="AY3" s="9">
        <f>SUMIFS(Concentrado!AZ$2:AZ859,Concentrado!$A$2:$A859,"="&amp;$A3,Concentrado!$B$2:$B859, "=Chihuahua")</f>
        <v>5.9029999999999996</v>
      </c>
      <c r="AZ3" s="9">
        <f>SUMIFS(Concentrado!BA$2:BA859,Concentrado!$A$2:$A859,"="&amp;$A3,Concentrado!$B$2:$B859, "=Chihuahua")</f>
        <v>4.2910000000000004</v>
      </c>
      <c r="BA3" s="9">
        <f>SUMIFS(Concentrado!BB$2:BB859,Concentrado!$A$2:$A859,"="&amp;$A3,Concentrado!$B$2:$B859, "=Chihuahua")</f>
        <v>5.101</v>
      </c>
      <c r="BB3" s="9">
        <f>SUMIFS(Concentrado!BC$2:BC859,Concentrado!$A$2:$A859,"="&amp;$A3,Concentrado!$B$2:$B859, "=Chihuahua")</f>
        <v>35.097999999999999</v>
      </c>
      <c r="BC3" s="9">
        <f>SUMIFS(Concentrado!BD$2:BD859,Concentrado!$A$2:$A859,"="&amp;$A3,Concentrado!$B$2:$B859, "=Chihuahua")</f>
        <v>21.003</v>
      </c>
      <c r="BD3" s="9">
        <f>SUMIFS(Concentrado!BE$2:BE859,Concentrado!$A$2:$A859,"="&amp;$A3,Concentrado!$B$2:$B859, "=Chihuahua")</f>
        <v>17.324000000000002</v>
      </c>
      <c r="BE3" s="9">
        <f>SUMIFS(Concentrado!BF$2:BF859,Concentrado!$A$2:$A859,"="&amp;$A3,Concentrado!$B$2:$B859, "=Chihuahua")</f>
        <v>19.378</v>
      </c>
      <c r="BF3" s="9">
        <f>SUMIFS(Concentrado!BG$2:BG859,Concentrado!$A$2:$A859,"="&amp;$A3,Concentrado!$B$2:$B859, "=Chihuahua")</f>
        <v>68.965999999999994</v>
      </c>
      <c r="BG3" s="9">
        <f>SUMIFS(Concentrado!BH$2:BH859,Concentrado!$A$2:$A859,"="&amp;$A3,Concentrado!$B$2:$B859, "=Chihuahua")</f>
        <v>10.885880809747258</v>
      </c>
    </row>
    <row r="4" spans="1:59" x14ac:dyDescent="0.25">
      <c r="A4" s="4">
        <v>2000</v>
      </c>
      <c r="B4" s="9">
        <f>SUMIFS(Concentrado!C$2:C859,Concentrado!$A$2:$A859,"="&amp;$A4,Concentrado!$B$2:$B859, "=Chihuahua")</f>
        <v>19.734000000000002</v>
      </c>
      <c r="C4" s="9">
        <f>SUMIFS(Concentrado!D$2:D859,Concentrado!$A$2:$A859,"="&amp;$A4,Concentrado!$B$2:$B859, "=Chihuahua")</f>
        <v>6.4349999999999996</v>
      </c>
      <c r="D4" s="9">
        <f>SUMIFS(Concentrado!E$2:E859,Concentrado!$A$2:$A859,"="&amp;$A4,Concentrado!$B$2:$B859, "=Chihuahua")</f>
        <v>13.11</v>
      </c>
      <c r="E4" s="9">
        <f>SUMIFS(Concentrado!F$2:F859,Concentrado!$A$2:$A859,"="&amp;$A4,Concentrado!$B$2:$B859, "=Chihuahua")</f>
        <v>20.079999999999998</v>
      </c>
      <c r="F4" s="9">
        <f>SUMIFS(Concentrado!G$2:G859,Concentrado!$A$2:$A859,"="&amp;$A4,Concentrado!$B$2:$B859, "=Chihuahua")</f>
        <v>20.623000000000001</v>
      </c>
      <c r="G4" s="9">
        <f>SUMIFS(Concentrado!H$2:H859,Concentrado!$A$2:$A859,"="&amp;$A4,Concentrado!$B$2:$B859, "=Chihuahua")</f>
        <v>3.2890000000000001</v>
      </c>
      <c r="H4" s="9">
        <f>SUMIFS(Concentrado!I$2:I859,Concentrado!$A$2:$A859,"="&amp;$A4,Concentrado!$B$2:$B859, "=Chihuahua")</f>
        <v>2.34</v>
      </c>
      <c r="I4" s="9">
        <f>SUMIFS(Concentrado!J$2:J859,Concentrado!$A$2:$A859,"="&amp;$A4,Concentrado!$B$2:$B859, "=Chihuahua")</f>
        <v>2.8159999999999998</v>
      </c>
      <c r="J4" s="9">
        <f>SUMIFS(Concentrado!K$2:K859,Concentrado!$A$2:$A859,"="&amp;$A4,Concentrado!$B$2:$B859, "=Chihuahua")</f>
        <v>13.090999999999999</v>
      </c>
      <c r="K4" s="9">
        <f>SUMIFS(Concentrado!L$2:L859,Concentrado!$A$2:$A859,"="&amp;$A4,Concentrado!$B$2:$B859, "=Chihuahua")</f>
        <v>7.54</v>
      </c>
      <c r="L4" s="9">
        <f>SUMIFS(Concentrado!M$2:M859,Concentrado!$A$2:$A859,"="&amp;$A4,Concentrado!$B$2:$B859, "=Chihuahua")</f>
        <v>10.326000000000001</v>
      </c>
      <c r="M4" s="9">
        <f>SUMIFS(Concentrado!N$2:N859,Concentrado!$A$2:$A859,"="&amp;$A4,Concentrado!$B$2:$B859, "=Chihuahua")</f>
        <v>54.863</v>
      </c>
      <c r="N4" s="9">
        <f>SUMIFS(Concentrado!O$2:O859,Concentrado!$A$2:$A859,"="&amp;$A4,Concentrado!$B$2:$B859, "=Chihuahua")</f>
        <v>122.208</v>
      </c>
      <c r="O4" s="9">
        <f>SUMIFS(Concentrado!P$2:P859,Concentrado!$A$2:$A859,"="&amp;$A4,Concentrado!$B$2:$B859, "=Chihuahua")</f>
        <v>25.608000000000001</v>
      </c>
      <c r="P4" s="9">
        <f>SUMIFS(Concentrado!Q$2:Q859,Concentrado!$A$2:$A859,"="&amp;$A4,Concentrado!$B$2:$B859, "=Chihuahua")</f>
        <v>74.162000000000006</v>
      </c>
      <c r="Q4" s="9">
        <f>SUMIFS(Concentrado!R$2:R859,Concentrado!$A$2:$A859,"="&amp;$A4,Concentrado!$B$2:$B859, "=Chihuahua")</f>
        <v>38.436</v>
      </c>
      <c r="R4" s="9">
        <f>SUMIFS(Concentrado!S$2:S859,Concentrado!$A$2:$A859,"="&amp;$A4,Concentrado!$B$2:$B859, "=Chihuahua")</f>
        <v>47.186999999999998</v>
      </c>
      <c r="S4" s="9">
        <f>SUMIFS(Concentrado!T$2:T859,Concentrado!$A$2:$A859,"="&amp;$A4,Concentrado!$B$2:$B859, "=Chihuahua")</f>
        <v>42.793999999999997</v>
      </c>
      <c r="T4" s="9">
        <f>SUMIFS(Concentrado!U$2:U859,Concentrado!$A$2:$A859,"="&amp;$A4,Concentrado!$B$2:$B859, "=Chihuahua")</f>
        <v>10.962999999999999</v>
      </c>
      <c r="U4" s="9">
        <f>SUMIFS(Concentrado!V$2:V859,Concentrado!$A$2:$A859,"="&amp;$A4,Concentrado!$B$2:$B859, "=Chihuahua")</f>
        <v>12.478999999999999</v>
      </c>
      <c r="V4" s="9">
        <f>SUMIFS(Concentrado!W$2:W859,Concentrado!$A$2:$A859,"="&amp;$A4,Concentrado!$B$2:$B859, "=Chihuahua")</f>
        <v>11.718</v>
      </c>
      <c r="W4" s="9">
        <f>SUMIFS(Concentrado!X$2:X859,Concentrado!$A$2:$A859,"="&amp;$A4,Concentrado!$B$2:$B859, "=Chihuahua")</f>
        <v>34.115000000000002</v>
      </c>
      <c r="X4" s="9">
        <f>SUMIFS(Concentrado!Y$2:Y859,Concentrado!$A$2:$A859,"="&amp;$A4,Concentrado!$B$2:$B859, "=Chihuahua")</f>
        <v>3.835</v>
      </c>
      <c r="Y4" s="9">
        <f>SUMIFS(Concentrado!Z$2:Z859,Concentrado!$A$2:$A859,"="&amp;$A4,Concentrado!$B$2:$B859, "=Chihuahua")</f>
        <v>19.033999999999999</v>
      </c>
      <c r="Z4" s="9">
        <f>SUMIFS(Concentrado!AA$2:AA859,Concentrado!$A$2:$A859,"="&amp;$A4,Concentrado!$B$2:$B859, "=Chihuahua")</f>
        <v>76.742999999999995</v>
      </c>
      <c r="AA4" s="9">
        <f>SUMIFS(Concentrado!AB$2:AB859,Concentrado!$A$2:$A859,"="&amp;$A4,Concentrado!$B$2:$B859, "=Chihuahua")</f>
        <v>57.845999999999997</v>
      </c>
      <c r="AB4" s="9">
        <f>SUMIFS(Concentrado!AC$2:AC859,Concentrado!$A$2:$A859,"="&amp;$A4,Concentrado!$B$2:$B859, "=Chihuahua")</f>
        <v>67.331000000000003</v>
      </c>
      <c r="AC4" s="9">
        <f>SUMIFS(Concentrado!AD$2:AD859,Concentrado!$A$2:$A859,"="&amp;$A4,Concentrado!$B$2:$B859, "=Chihuahua")</f>
        <v>373.137</v>
      </c>
      <c r="AD4" s="9">
        <f>SUMIFS(Concentrado!AE$2:AE859,Concentrado!$A$2:$A859,"="&amp;$A4,Concentrado!$B$2:$B859, "=Chihuahua")</f>
        <v>319.58499999999998</v>
      </c>
      <c r="AE4" s="9">
        <f>SUMIFS(Concentrado!AF$2:AF859,Concentrado!$A$2:$A859,"="&amp;$A4,Concentrado!$B$2:$B859, "=Chihuahua")</f>
        <v>346.69200000000001</v>
      </c>
      <c r="AF4" s="9">
        <f>SUMIFS(Concentrado!AG$2:AG859,Concentrado!$A$2:$A859,"="&amp;$A4,Concentrado!$B$2:$B859, "=Chihuahua")</f>
        <v>9.4149999999999991</v>
      </c>
      <c r="AG4" s="9">
        <f>SUMIFS(Concentrado!AH$2:AH859,Concentrado!$A$2:$A859,"="&amp;$A4,Concentrado!$B$2:$B859, "=Chihuahua")</f>
        <v>15.590015755867</v>
      </c>
      <c r="AH4" s="9">
        <f>SUMIFS(Concentrado!AI$2:AI859,Concentrado!$A$2:$A859,"="&amp;$A4,Concentrado!$B$2:$B859, "=Chihuahua")</f>
        <v>2.5569256889210101</v>
      </c>
      <c r="AI4" s="9">
        <f>SUMIFS(Concentrado!AJ$2:AJ859,Concentrado!$A$2:$A859,"="&amp;$A4,Concentrado!$B$2:$B859, "=Chihuahua")</f>
        <v>9.1628053988258191</v>
      </c>
      <c r="AJ4" s="9">
        <f>SUMIFS(Concentrado!AK$2:AK859,Concentrado!$A$2:$A859,"="&amp;$A4,Concentrado!$B$2:$B859, "=Chihuahua")</f>
        <v>13.026999999999999</v>
      </c>
      <c r="AK4" s="9">
        <f>SUMIFS(Concentrado!AL$2:AL859,Concentrado!$A$2:$A859,"="&amp;$A4,Concentrado!$B$2:$B859, "=Chihuahua")</f>
        <v>2.0150000000000001</v>
      </c>
      <c r="AL4" s="9">
        <f>SUMIFS(Concentrado!AM$2:AM859,Concentrado!$A$2:$A859,"="&amp;$A4,Concentrado!$B$2:$B859, "=Chihuahua")</f>
        <v>7.5419999999999998</v>
      </c>
      <c r="AM4" s="9">
        <f>SUMIFS(Concentrado!AN$2:AN859,Concentrado!$A$2:$A859,"="&amp;$A4,Concentrado!$B$2:$B859, "=Chihuahua")</f>
        <v>76.097999999999999</v>
      </c>
      <c r="AN4" s="9">
        <f>SUMIFS(Concentrado!AO$2:AO859,Concentrado!$A$2:$A859,"="&amp;$A4,Concentrado!$B$2:$B859, "=Chihuahua")</f>
        <v>54.402000000000001</v>
      </c>
      <c r="AO4" s="9">
        <f>SUMIFS(Concentrado!AP$2:AP859,Concentrado!$A$2:$A859,"="&amp;$A4,Concentrado!$B$2:$B859, "=Chihuahua")</f>
        <v>65.388999999999996</v>
      </c>
      <c r="AP4" s="9">
        <f>SUMIFS(Concentrado!AQ$2:AQ859,Concentrado!$A$2:$A859,"="&amp;$A4,Concentrado!$B$2:$B859, "=Chihuahua")</f>
        <v>5.5460000000000003</v>
      </c>
      <c r="AQ4" s="9">
        <f>SUMIFS(Concentrado!AR$2:AR859,Concentrado!$A$2:$A859,"="&amp;$A4,Concentrado!$B$2:$B859, "=Chihuahua")</f>
        <v>2.73</v>
      </c>
      <c r="AR4" s="9">
        <f>SUMIFS(Concentrado!AS$2:AS859,Concentrado!$A$2:$A859,"="&amp;$A4,Concentrado!$B$2:$B859, "=Chihuahua")</f>
        <v>4.1429999999999998</v>
      </c>
      <c r="AS4" s="9">
        <f>SUMIFS(Concentrado!AT$2:AT859,Concentrado!$A$2:$A859,"="&amp;$A4,Concentrado!$B$2:$B859, "=Chihuahua")</f>
        <v>6.9649999999999999</v>
      </c>
      <c r="AT4" s="9">
        <f>SUMIFS(Concentrado!AU$2:AU859,Concentrado!$A$2:$A859,"="&amp;$A4,Concentrado!$B$2:$B859, "=Chihuahua")</f>
        <v>1.105</v>
      </c>
      <c r="AU4" s="9">
        <f>SUMIFS(Concentrado!AV$2:AV859,Concentrado!$A$2:$A859,"="&amp;$A4,Concentrado!$B$2:$B859, "=Chihuahua")</f>
        <v>4.0789999999999997</v>
      </c>
      <c r="AV4" s="9">
        <f>SUMIFS(Concentrado!AW$2:AW859,Concentrado!$A$2:$A859,"="&amp;$A4,Concentrado!$B$2:$B859, "=Chihuahua")</f>
        <v>583.04999999999995</v>
      </c>
      <c r="AW4" s="9">
        <f>SUMIFS(Concentrado!AX$2:AX859,Concentrado!$A$2:$A859,"="&amp;$A4,Concentrado!$B$2:$B859, "=Chihuahua")</f>
        <v>409.79899999999998</v>
      </c>
      <c r="AX4" s="9">
        <f>SUMIFS(Concentrado!AY$2:AY859,Concentrado!$A$2:$A859,"="&amp;$A4,Concentrado!$B$2:$B859, "=Chihuahua")</f>
        <v>497.15199999999999</v>
      </c>
      <c r="AY4" s="9">
        <f>SUMIFS(Concentrado!AZ$2:AZ859,Concentrado!$A$2:$A859,"="&amp;$A4,Concentrado!$B$2:$B859, "=Chihuahua")</f>
        <v>5.8310000000000004</v>
      </c>
      <c r="AZ4" s="9">
        <f>SUMIFS(Concentrado!BA$2:BA859,Concentrado!$A$2:$A859,"="&amp;$A4,Concentrado!$B$2:$B859, "=Chihuahua")</f>
        <v>4.0979999999999999</v>
      </c>
      <c r="BA4" s="9">
        <f>SUMIFS(Concentrado!BB$2:BB859,Concentrado!$A$2:$A859,"="&amp;$A4,Concentrado!$B$2:$B859, "=Chihuahua")</f>
        <v>4.9720000000000004</v>
      </c>
      <c r="BB4" s="9">
        <f>SUMIFS(Concentrado!BC$2:BC859,Concentrado!$A$2:$A859,"="&amp;$A4,Concentrado!$B$2:$B859, "=Chihuahua")</f>
        <v>19.952999999999999</v>
      </c>
      <c r="BC4" s="9">
        <f>SUMIFS(Concentrado!BD$2:BD859,Concentrado!$A$2:$A859,"="&amp;$A4,Concentrado!$B$2:$B859, "=Chihuahua")</f>
        <v>17.459</v>
      </c>
      <c r="BD4" s="9">
        <f>SUMIFS(Concentrado!BE$2:BE859,Concentrado!$A$2:$A859,"="&amp;$A4,Concentrado!$B$2:$B859, "=Chihuahua")</f>
        <v>17.695</v>
      </c>
      <c r="BE4" s="9">
        <f>SUMIFS(Concentrado!BF$2:BF859,Concentrado!$A$2:$A859,"="&amp;$A4,Concentrado!$B$2:$B859, "=Chihuahua")</f>
        <v>19.824000000000002</v>
      </c>
      <c r="BF4" s="9">
        <f>SUMIFS(Concentrado!BG$2:BG859,Concentrado!$A$2:$A859,"="&amp;$A4,Concentrado!$B$2:$B859, "=Chihuahua")</f>
        <v>63.773000000000003</v>
      </c>
      <c r="BG4" s="9">
        <f>SUMIFS(Concentrado!BH$2:BH859,Concentrado!$A$2:$A859,"="&amp;$A4,Concentrado!$B$2:$B859, "=Chihuahua")</f>
        <v>10.895670226190314</v>
      </c>
    </row>
    <row r="5" spans="1:59" x14ac:dyDescent="0.25">
      <c r="A5" s="4">
        <v>2001</v>
      </c>
      <c r="B5" s="9">
        <f>SUMIFS(Concentrado!C$2:C859,Concentrado!$A$2:$A859,"="&amp;$A5,Concentrado!$B$2:$B859, "=Chihuahua")</f>
        <v>20.033999999999999</v>
      </c>
      <c r="C5" s="9">
        <f>SUMIFS(Concentrado!D$2:D859,Concentrado!$A$2:$A859,"="&amp;$A5,Concentrado!$B$2:$B859, "=Chihuahua")</f>
        <v>5.8929999999999998</v>
      </c>
      <c r="D5" s="9">
        <f>SUMIFS(Concentrado!E$2:E859,Concentrado!$A$2:$A859,"="&amp;$A5,Concentrado!$B$2:$B859, "=Chihuahua")</f>
        <v>12.989000000000001</v>
      </c>
      <c r="E5" s="9">
        <f>SUMIFS(Concentrado!F$2:F859,Concentrado!$A$2:$A859,"="&amp;$A5,Concentrado!$B$2:$B859, "=Chihuahua")</f>
        <v>18.675000000000001</v>
      </c>
      <c r="F5" s="9">
        <f>SUMIFS(Concentrado!G$2:G859,Concentrado!$A$2:$A859,"="&amp;$A5,Concentrado!$B$2:$B859, "=Chihuahua")</f>
        <v>18.542000000000002</v>
      </c>
      <c r="G5" s="9">
        <f>SUMIFS(Concentrado!H$2:H859,Concentrado!$A$2:$A859,"="&amp;$A5,Concentrado!$B$2:$B859, "=Chihuahua")</f>
        <v>3.5619999999999998</v>
      </c>
      <c r="H5" s="9">
        <f>SUMIFS(Concentrado!I$2:I859,Concentrado!$A$2:$A859,"="&amp;$A5,Concentrado!$B$2:$B859, "=Chihuahua")</f>
        <v>3.2029999999999998</v>
      </c>
      <c r="I5" s="9">
        <f>SUMIFS(Concentrado!J$2:J859,Concentrado!$A$2:$A859,"="&amp;$A5,Concentrado!$B$2:$B859, "=Chihuahua")</f>
        <v>3.383</v>
      </c>
      <c r="J5" s="9">
        <f>SUMIFS(Concentrado!K$2:K859,Concentrado!$A$2:$A859,"="&amp;$A5,Concentrado!$B$2:$B859, "=Chihuahua")</f>
        <v>14.31</v>
      </c>
      <c r="K5" s="9">
        <f>SUMIFS(Concentrado!L$2:L859,Concentrado!$A$2:$A859,"="&amp;$A5,Concentrado!$B$2:$B859, "=Chihuahua")</f>
        <v>7.2380000000000004</v>
      </c>
      <c r="L5" s="9">
        <f>SUMIFS(Concentrado!M$2:M859,Concentrado!$A$2:$A859,"="&amp;$A5,Concentrado!$B$2:$B859, "=Chihuahua")</f>
        <v>10.819000000000001</v>
      </c>
      <c r="M5" s="9">
        <f>SUMIFS(Concentrado!N$2:N859,Concentrado!$A$2:$A859,"="&amp;$A5,Concentrado!$B$2:$B859, "=Chihuahua")</f>
        <v>51.064999999999998</v>
      </c>
      <c r="N5" s="9">
        <f>SUMIFS(Concentrado!O$2:O859,Concentrado!$A$2:$A859,"="&amp;$A5,Concentrado!$B$2:$B859, "=Chihuahua")</f>
        <v>121.922</v>
      </c>
      <c r="O5" s="9">
        <f>SUMIFS(Concentrado!P$2:P859,Concentrado!$A$2:$A859,"="&amp;$A5,Concentrado!$B$2:$B859, "=Chihuahua")</f>
        <v>27.414999999999999</v>
      </c>
      <c r="P5" s="9">
        <f>SUMIFS(Concentrado!Q$2:Q859,Concentrado!$A$2:$A859,"="&amp;$A5,Concentrado!$B$2:$B859, "=Chihuahua")</f>
        <v>74.932000000000002</v>
      </c>
      <c r="Q5" s="9">
        <f>SUMIFS(Concentrado!R$2:R859,Concentrado!$A$2:$A859,"="&amp;$A5,Concentrado!$B$2:$B859, "=Chihuahua")</f>
        <v>40.131999999999998</v>
      </c>
      <c r="R5" s="9">
        <f>SUMIFS(Concentrado!S$2:S859,Concentrado!$A$2:$A859,"="&amp;$A5,Concentrado!$B$2:$B859, "=Chihuahua")</f>
        <v>55.598999999999997</v>
      </c>
      <c r="S5" s="9">
        <f>SUMIFS(Concentrado!T$2:T859,Concentrado!$A$2:$A859,"="&amp;$A5,Concentrado!$B$2:$B859, "=Chihuahua")</f>
        <v>47.966000000000001</v>
      </c>
      <c r="T5" s="9">
        <f>SUMIFS(Concentrado!U$2:U859,Concentrado!$A$2:$A859,"="&amp;$A5,Concentrado!$B$2:$B859, "=Chihuahua")</f>
        <v>8.3320000000000007</v>
      </c>
      <c r="U5" s="9">
        <f>SUMIFS(Concentrado!V$2:V859,Concentrado!$A$2:$A859,"="&amp;$A5,Concentrado!$B$2:$B859, "=Chihuahua")</f>
        <v>13.067</v>
      </c>
      <c r="V5" s="9">
        <f>SUMIFS(Concentrado!W$2:W859,Concentrado!$A$2:$A859,"="&amp;$A5,Concentrado!$B$2:$B859, "=Chihuahua")</f>
        <v>10.691000000000001</v>
      </c>
      <c r="W5" s="9">
        <f>SUMIFS(Concentrado!X$2:X859,Concentrado!$A$2:$A859,"="&amp;$A5,Concentrado!$B$2:$B859, "=Chihuahua")</f>
        <v>35.170999999999999</v>
      </c>
      <c r="X5" s="9">
        <f>SUMIFS(Concentrado!Y$2:Y859,Concentrado!$A$2:$A859,"="&amp;$A5,Concentrado!$B$2:$B859, "=Chihuahua")</f>
        <v>4.74</v>
      </c>
      <c r="Y5" s="9">
        <f>SUMIFS(Concentrado!Z$2:Z859,Concentrado!$A$2:$A859,"="&amp;$A5,Concentrado!$B$2:$B859, "=Chihuahua")</f>
        <v>20.010000000000002</v>
      </c>
      <c r="Z5" s="9">
        <f>SUMIFS(Concentrado!AA$2:AA859,Concentrado!$A$2:$A859,"="&amp;$A5,Concentrado!$B$2:$B859, "=Chihuahua")</f>
        <v>79.119</v>
      </c>
      <c r="AA5" s="9">
        <f>SUMIFS(Concentrado!AB$2:AB859,Concentrado!$A$2:$A859,"="&amp;$A5,Concentrado!$B$2:$B859, "=Chihuahua")</f>
        <v>59.890999999999998</v>
      </c>
      <c r="AB5" s="9">
        <f>SUMIFS(Concentrado!AC$2:AC859,Concentrado!$A$2:$A859,"="&amp;$A5,Concentrado!$B$2:$B859, "=Chihuahua")</f>
        <v>69.73</v>
      </c>
      <c r="AC5" s="9">
        <f>SUMIFS(Concentrado!AD$2:AD859,Concentrado!$A$2:$A859,"="&amp;$A5,Concentrado!$B$2:$B859, "=Chihuahua")</f>
        <v>373.97</v>
      </c>
      <c r="AD5" s="9">
        <f>SUMIFS(Concentrado!AE$2:AE859,Concentrado!$A$2:$A859,"="&amp;$A5,Concentrado!$B$2:$B859, "=Chihuahua")</f>
        <v>334.61900000000003</v>
      </c>
      <c r="AE5" s="9">
        <f>SUMIFS(Concentrado!AF$2:AF859,Concentrado!$A$2:$A859,"="&amp;$A5,Concentrado!$B$2:$B859, "=Chihuahua")</f>
        <v>355.322</v>
      </c>
      <c r="AF5" s="9">
        <f>SUMIFS(Concentrado!AG$2:AG859,Concentrado!$A$2:$A859,"="&amp;$A5,Concentrado!$B$2:$B859, "=Chihuahua")</f>
        <v>8.9039999999999999</v>
      </c>
      <c r="AG5" s="9">
        <f>SUMIFS(Concentrado!AH$2:AH859,Concentrado!$A$2:$A859,"="&amp;$A5,Concentrado!$B$2:$B859, "=Chihuahua")</f>
        <v>15.4787036091726</v>
      </c>
      <c r="AH5" s="9">
        <f>SUMIFS(Concentrado!AI$2:AI859,Concentrado!$A$2:$A859,"="&amp;$A5,Concentrado!$B$2:$B859, "=Chihuahua")</f>
        <v>1.8596190485850801</v>
      </c>
      <c r="AI5" s="9">
        <f>SUMIFS(Concentrado!AJ$2:AJ859,Concentrado!$A$2:$A859,"="&amp;$A5,Concentrado!$B$2:$B859, "=Chihuahua")</f>
        <v>8.7587222275515995</v>
      </c>
      <c r="AJ5" s="9">
        <f>SUMIFS(Concentrado!AK$2:AK859,Concentrado!$A$2:$A859,"="&amp;$A5,Concentrado!$B$2:$B859, "=Chihuahua")</f>
        <v>12.847</v>
      </c>
      <c r="AK5" s="9">
        <f>SUMIFS(Concentrado!AL$2:AL859,Concentrado!$A$2:$A859,"="&amp;$A5,Concentrado!$B$2:$B859, "=Chihuahua")</f>
        <v>1.665</v>
      </c>
      <c r="AL5" s="9">
        <f>SUMIFS(Concentrado!AM$2:AM859,Concentrado!$A$2:$A859,"="&amp;$A5,Concentrado!$B$2:$B859, "=Chihuahua")</f>
        <v>7.2759999999999998</v>
      </c>
      <c r="AM5" s="9">
        <f>SUMIFS(Concentrado!AN$2:AN859,Concentrado!$A$2:$A859,"="&amp;$A5,Concentrado!$B$2:$B859, "=Chihuahua")</f>
        <v>75.938999999999993</v>
      </c>
      <c r="AN5" s="9">
        <f>SUMIFS(Concentrado!AO$2:AO859,Concentrado!$A$2:$A859,"="&amp;$A5,Concentrado!$B$2:$B859, "=Chihuahua")</f>
        <v>58.353000000000002</v>
      </c>
      <c r="AO5" s="9">
        <f>SUMIFS(Concentrado!AP$2:AP859,Concentrado!$A$2:$A859,"="&amp;$A5,Concentrado!$B$2:$B859, "=Chihuahua")</f>
        <v>67.400999999999996</v>
      </c>
      <c r="AP5" s="9">
        <f>SUMIFS(Concentrado!AQ$2:AQ859,Concentrado!$A$2:$A859,"="&amp;$A5,Concentrado!$B$2:$B859, "=Chihuahua")</f>
        <v>5.1520000000000001</v>
      </c>
      <c r="AQ5" s="9">
        <f>SUMIFS(Concentrado!AR$2:AR859,Concentrado!$A$2:$A859,"="&amp;$A5,Concentrado!$B$2:$B859, "=Chihuahua")</f>
        <v>2.6259999999999999</v>
      </c>
      <c r="AR5" s="9">
        <f>SUMIFS(Concentrado!AS$2:AS859,Concentrado!$A$2:$A859,"="&amp;$A5,Concentrado!$B$2:$B859, "=Chihuahua")</f>
        <v>3.8929999999999998</v>
      </c>
      <c r="AS5" s="9">
        <f>SUMIFS(Concentrado!AT$2:AT859,Concentrado!$A$2:$A859,"="&amp;$A5,Concentrado!$B$2:$B859, "=Chihuahua")</f>
        <v>7.4409999999999998</v>
      </c>
      <c r="AT5" s="9">
        <f>SUMIFS(Concentrado!AU$2:AU859,Concentrado!$A$2:$A859,"="&amp;$A5,Concentrado!$B$2:$B859, "=Chihuahua")</f>
        <v>1.345</v>
      </c>
      <c r="AU5" s="9">
        <f>SUMIFS(Concentrado!AV$2:AV859,Concentrado!$A$2:$A859,"="&amp;$A5,Concentrado!$B$2:$B859, "=Chihuahua")</f>
        <v>4.4359999999999999</v>
      </c>
      <c r="AV5" s="9">
        <f>SUMIFS(Concentrado!AW$2:AW859,Concentrado!$A$2:$A859,"="&amp;$A5,Concentrado!$B$2:$B859, "=Chihuahua")</f>
        <v>583.34199999999998</v>
      </c>
      <c r="AW5" s="9">
        <f>SUMIFS(Concentrado!AX$2:AX859,Concentrado!$A$2:$A859,"="&amp;$A5,Concentrado!$B$2:$B859, "=Chihuahua")</f>
        <v>428.714</v>
      </c>
      <c r="AX5" s="9">
        <f>SUMIFS(Concentrado!AY$2:AY859,Concentrado!$A$2:$A859,"="&amp;$A5,Concentrado!$B$2:$B859, "=Chihuahua")</f>
        <v>507.57900000000001</v>
      </c>
      <c r="AY5" s="9">
        <f>SUMIFS(Concentrado!AZ$2:AZ859,Concentrado!$A$2:$A859,"="&amp;$A5,Concentrado!$B$2:$B859, "=Chihuahua")</f>
        <v>5.8330000000000002</v>
      </c>
      <c r="AZ5" s="9">
        <f>SUMIFS(Concentrado!BA$2:BA859,Concentrado!$A$2:$A859,"="&amp;$A5,Concentrado!$B$2:$B859, "=Chihuahua")</f>
        <v>4.2869999999999999</v>
      </c>
      <c r="BA5" s="9">
        <f>SUMIFS(Concentrado!BB$2:BB859,Concentrado!$A$2:$A859,"="&amp;$A5,Concentrado!$B$2:$B859, "=Chihuahua")</f>
        <v>5.0759999999999996</v>
      </c>
      <c r="BB5" s="9">
        <f>SUMIFS(Concentrado!BC$2:BC859,Concentrado!$A$2:$A859,"="&amp;$A5,Concentrado!$B$2:$B859, "=Chihuahua")</f>
        <v>36.673000000000002</v>
      </c>
      <c r="BC5" s="9">
        <f>SUMIFS(Concentrado!BD$2:BD859,Concentrado!$A$2:$A859,"="&amp;$A5,Concentrado!$B$2:$B859, "=Chihuahua")</f>
        <v>15.003</v>
      </c>
      <c r="BD5" s="9">
        <f>SUMIFS(Concentrado!BE$2:BE859,Concentrado!$A$2:$A859,"="&amp;$A5,Concentrado!$B$2:$B859, "=Chihuahua")</f>
        <v>17.748999999999999</v>
      </c>
      <c r="BE5" s="9">
        <f>SUMIFS(Concentrado!BF$2:BF859,Concentrado!$A$2:$A859,"="&amp;$A5,Concentrado!$B$2:$B859, "=Chihuahua")</f>
        <v>19.989000000000001</v>
      </c>
      <c r="BF5" s="9">
        <f>SUMIFS(Concentrado!BG$2:BG859,Concentrado!$A$2:$A859,"="&amp;$A5,Concentrado!$B$2:$B859, "=Chihuahua")</f>
        <v>74.289000000000001</v>
      </c>
      <c r="BG5" s="9">
        <f>SUMIFS(Concentrado!BH$2:BH859,Concentrado!$A$2:$A859,"="&amp;$A5,Concentrado!$B$2:$B859, "=Chihuahua")</f>
        <v>11.597353107072596</v>
      </c>
    </row>
    <row r="6" spans="1:59" x14ac:dyDescent="0.25">
      <c r="A6" s="4">
        <v>2002</v>
      </c>
      <c r="B6" s="9">
        <f>SUMIFS(Concentrado!C$2:C859,Concentrado!$A$2:$A859,"="&amp;$A6,Concentrado!$B$2:$B859, "=Chihuahua")</f>
        <v>12.792999999999999</v>
      </c>
      <c r="C6" s="9">
        <f>SUMIFS(Concentrado!D$2:D859,Concentrado!$A$2:$A859,"="&amp;$A6,Concentrado!$B$2:$B859, "=Chihuahua")</f>
        <v>4.04</v>
      </c>
      <c r="D6" s="9">
        <f>SUMIFS(Concentrado!E$2:E859,Concentrado!$A$2:$A859,"="&amp;$A6,Concentrado!$B$2:$B859, "=Chihuahua")</f>
        <v>8.4619999999999997</v>
      </c>
      <c r="E6" s="9">
        <f>SUMIFS(Concentrado!F$2:F859,Concentrado!$A$2:$A859,"="&amp;$A6,Concentrado!$B$2:$B859, "=Chihuahua")</f>
        <v>16.303000000000001</v>
      </c>
      <c r="F6" s="9">
        <f>SUMIFS(Concentrado!G$2:G859,Concentrado!$A$2:$A859,"="&amp;$A6,Concentrado!$B$2:$B859, "=Chihuahua")</f>
        <v>20.184000000000001</v>
      </c>
      <c r="G6" s="9">
        <f>SUMIFS(Concentrado!H$2:H859,Concentrado!$A$2:$A859,"="&amp;$A6,Concentrado!$B$2:$B859, "=Chihuahua")</f>
        <v>4.327</v>
      </c>
      <c r="H6" s="9">
        <f>SUMIFS(Concentrado!I$2:I859,Concentrado!$A$2:$A859,"="&amp;$A6,Concentrado!$B$2:$B859, "=Chihuahua")</f>
        <v>3.093</v>
      </c>
      <c r="I6" s="9">
        <f>SUMIFS(Concentrado!J$2:J859,Concentrado!$A$2:$A859,"="&amp;$A6,Concentrado!$B$2:$B859, "=Chihuahua")</f>
        <v>3.7120000000000002</v>
      </c>
      <c r="J6" s="9">
        <f>SUMIFS(Concentrado!K$2:K859,Concentrado!$A$2:$A859,"="&amp;$A6,Concentrado!$B$2:$B859, "=Chihuahua")</f>
        <v>16.178999999999998</v>
      </c>
      <c r="K6" s="9">
        <f>SUMIFS(Concentrado!L$2:L859,Concentrado!$A$2:$A859,"="&amp;$A6,Concentrado!$B$2:$B859, "=Chihuahua")</f>
        <v>8.1430000000000007</v>
      </c>
      <c r="L6" s="9">
        <f>SUMIFS(Concentrado!M$2:M859,Concentrado!$A$2:$A859,"="&amp;$A6,Concentrado!$B$2:$B859, "=Chihuahua")</f>
        <v>12.206</v>
      </c>
      <c r="M6" s="9">
        <f>SUMIFS(Concentrado!N$2:N859,Concentrado!$A$2:$A859,"="&amp;$A6,Concentrado!$B$2:$B859, "=Chihuahua")</f>
        <v>49.905000000000001</v>
      </c>
      <c r="N6" s="9">
        <f>SUMIFS(Concentrado!O$2:O859,Concentrado!$A$2:$A859,"="&amp;$A6,Concentrado!$B$2:$B859, "=Chihuahua")</f>
        <v>123.598</v>
      </c>
      <c r="O6" s="9">
        <f>SUMIFS(Concentrado!P$2:P859,Concentrado!$A$2:$A859,"="&amp;$A6,Concentrado!$B$2:$B859, "=Chihuahua")</f>
        <v>31.309000000000001</v>
      </c>
      <c r="P6" s="9">
        <f>SUMIFS(Concentrado!Q$2:Q859,Concentrado!$A$2:$A859,"="&amp;$A6,Concentrado!$B$2:$B859, "=Chihuahua")</f>
        <v>77.731999999999999</v>
      </c>
      <c r="Q6" s="9">
        <f>SUMIFS(Concentrado!R$2:R859,Concentrado!$A$2:$A859,"="&amp;$A6,Concentrado!$B$2:$B859, "=Chihuahua")</f>
        <v>42.328000000000003</v>
      </c>
      <c r="R6" s="9">
        <f>SUMIFS(Concentrado!S$2:S859,Concentrado!$A$2:$A859,"="&amp;$A6,Concentrado!$B$2:$B859, "=Chihuahua")</f>
        <v>55.484999999999999</v>
      </c>
      <c r="S6" s="9">
        <f>SUMIFS(Concentrado!T$2:T859,Concentrado!$A$2:$A859,"="&amp;$A6,Concentrado!$B$2:$B859, "=Chihuahua")</f>
        <v>48.917000000000002</v>
      </c>
      <c r="T6" s="9">
        <f>SUMIFS(Concentrado!U$2:U859,Concentrado!$A$2:$A859,"="&amp;$A6,Concentrado!$B$2:$B859, "=Chihuahua")</f>
        <v>9.0299999999999994</v>
      </c>
      <c r="U6" s="9">
        <f>SUMIFS(Concentrado!V$2:V859,Concentrado!$A$2:$A859,"="&amp;$A6,Concentrado!$B$2:$B859, "=Chihuahua")</f>
        <v>14.076000000000001</v>
      </c>
      <c r="V6" s="9">
        <f>SUMIFS(Concentrado!W$2:W859,Concentrado!$A$2:$A859,"="&amp;$A6,Concentrado!$B$2:$B859, "=Chihuahua")</f>
        <v>11.576000000000001</v>
      </c>
      <c r="W6" s="9">
        <f>SUMIFS(Concentrado!X$2:X859,Concentrado!$A$2:$A859,"="&amp;$A6,Concentrado!$B$2:$B859, "=Chihuahua")</f>
        <v>34.427</v>
      </c>
      <c r="X6" s="9">
        <f>SUMIFS(Concentrado!Y$2:Y859,Concentrado!$A$2:$A859,"="&amp;$A6,Concentrado!$B$2:$B859, "=Chihuahua")</f>
        <v>4.7969999999999997</v>
      </c>
      <c r="Y6" s="9">
        <f>SUMIFS(Concentrado!Z$2:Z859,Concentrado!$A$2:$A859,"="&amp;$A6,Concentrado!$B$2:$B859, "=Chihuahua")</f>
        <v>19.661000000000001</v>
      </c>
      <c r="Z6" s="9">
        <f>SUMIFS(Concentrado!AA$2:AA859,Concentrado!$A$2:$A859,"="&amp;$A6,Concentrado!$B$2:$B859, "=Chihuahua")</f>
        <v>82.65</v>
      </c>
      <c r="AA6" s="9">
        <f>SUMIFS(Concentrado!AB$2:AB859,Concentrado!$A$2:$A859,"="&amp;$A6,Concentrado!$B$2:$B859, "=Chihuahua")</f>
        <v>62.113</v>
      </c>
      <c r="AB6" s="9">
        <f>SUMIFS(Concentrado!AC$2:AC859,Concentrado!$A$2:$A859,"="&amp;$A6,Concentrado!$B$2:$B859, "=Chihuahua")</f>
        <v>72.603999999999999</v>
      </c>
      <c r="AC6" s="9">
        <f>SUMIFS(Concentrado!AD$2:AD859,Concentrado!$A$2:$A859,"="&amp;$A6,Concentrado!$B$2:$B859, "=Chihuahua")</f>
        <v>380.13900000000001</v>
      </c>
      <c r="AD6" s="9">
        <f>SUMIFS(Concentrado!AE$2:AE859,Concentrado!$A$2:$A859,"="&amp;$A6,Concentrado!$B$2:$B859, "=Chihuahua")</f>
        <v>333.29</v>
      </c>
      <c r="AE6" s="9">
        <f>SUMIFS(Concentrado!AF$2:AF859,Concentrado!$A$2:$A859,"="&amp;$A6,Concentrado!$B$2:$B859, "=Chihuahua")</f>
        <v>357.57799999999997</v>
      </c>
      <c r="AF6" s="9">
        <f>SUMIFS(Concentrado!AG$2:AG859,Concentrado!$A$2:$A859,"="&amp;$A6,Concentrado!$B$2:$B859, "=Chihuahua")</f>
        <v>8.8420000000000005</v>
      </c>
      <c r="AG6" s="9">
        <f>SUMIFS(Concentrado!AH$2:AH859,Concentrado!$A$2:$A859,"="&amp;$A6,Concentrado!$B$2:$B859, "=Chihuahua")</f>
        <v>13.222633230273001</v>
      </c>
      <c r="AH6" s="9">
        <f>SUMIFS(Concentrado!AI$2:AI859,Concentrado!$A$2:$A859,"="&amp;$A6,Concentrado!$B$2:$B859, "=Chihuahua")</f>
        <v>2.01104735346168</v>
      </c>
      <c r="AI6" s="9">
        <f>SUMIFS(Concentrado!AJ$2:AJ859,Concentrado!$A$2:$A859,"="&amp;$A6,Concentrado!$B$2:$B859, "=Chihuahua")</f>
        <v>7.6904629989498003</v>
      </c>
      <c r="AJ6" s="9">
        <f>SUMIFS(Concentrado!AK$2:AK859,Concentrado!$A$2:$A859,"="&amp;$A6,Concentrado!$B$2:$B859, "=Chihuahua")</f>
        <v>11.664</v>
      </c>
      <c r="AK6" s="9">
        <f>SUMIFS(Concentrado!AL$2:AL859,Concentrado!$A$2:$A859,"="&amp;$A6,Concentrado!$B$2:$B859, "=Chihuahua")</f>
        <v>1.7669999999999999</v>
      </c>
      <c r="AL6" s="9">
        <f>SUMIFS(Concentrado!AM$2:AM859,Concentrado!$A$2:$A859,"="&amp;$A6,Concentrado!$B$2:$B859, "=Chihuahua")</f>
        <v>6.7320000000000002</v>
      </c>
      <c r="AM6" s="9">
        <f>SUMIFS(Concentrado!AN$2:AN859,Concentrado!$A$2:$A859,"="&amp;$A6,Concentrado!$B$2:$B859, "=Chihuahua")</f>
        <v>76.817999999999998</v>
      </c>
      <c r="AN6" s="9">
        <f>SUMIFS(Concentrado!AO$2:AO859,Concentrado!$A$2:$A859,"="&amp;$A6,Concentrado!$B$2:$B859, "=Chihuahua")</f>
        <v>60.976999999999997</v>
      </c>
      <c r="AO6" s="9">
        <f>SUMIFS(Concentrado!AP$2:AP859,Concentrado!$A$2:$A859,"="&amp;$A6,Concentrado!$B$2:$B859, "=Chihuahua")</f>
        <v>69.301000000000002</v>
      </c>
      <c r="AP6" s="9">
        <f>SUMIFS(Concentrado!AQ$2:AQ859,Concentrado!$A$2:$A859,"="&amp;$A6,Concentrado!$B$2:$B859, "=Chihuahua")</f>
        <v>4.1390000000000002</v>
      </c>
      <c r="AQ6" s="9">
        <f>SUMIFS(Concentrado!AR$2:AR859,Concentrado!$A$2:$A859,"="&amp;$A6,Concentrado!$B$2:$B859, "=Chihuahua")</f>
        <v>2.5880000000000001</v>
      </c>
      <c r="AR6" s="9">
        <f>SUMIFS(Concentrado!AS$2:AS859,Concentrado!$A$2:$A859,"="&amp;$A6,Concentrado!$B$2:$B859, "=Chihuahua")</f>
        <v>3.3660000000000001</v>
      </c>
      <c r="AS6" s="9">
        <f>SUMIFS(Concentrado!AT$2:AT859,Concentrado!$A$2:$A859,"="&amp;$A6,Concentrado!$B$2:$B859, "=Chihuahua")</f>
        <v>8.5909999999999993</v>
      </c>
      <c r="AT6" s="9">
        <f>SUMIFS(Concentrado!AU$2:AU859,Concentrado!$A$2:$A859,"="&amp;$A6,Concentrado!$B$2:$B859, "=Chihuahua")</f>
        <v>1.5780000000000001</v>
      </c>
      <c r="AU6" s="9">
        <f>SUMIFS(Concentrado!AV$2:AV859,Concentrado!$A$2:$A859,"="&amp;$A6,Concentrado!$B$2:$B859, "=Chihuahua")</f>
        <v>5.0960000000000001</v>
      </c>
      <c r="AV6" s="9">
        <f>SUMIFS(Concentrado!AW$2:AW859,Concentrado!$A$2:$A859,"="&amp;$A6,Concentrado!$B$2:$B859, "=Chihuahua")</f>
        <v>598.23900000000003</v>
      </c>
      <c r="AW6" s="9">
        <f>SUMIFS(Concentrado!AX$2:AX859,Concentrado!$A$2:$A859,"="&amp;$A6,Concentrado!$B$2:$B859, "=Chihuahua")</f>
        <v>436.18099999999998</v>
      </c>
      <c r="AX6" s="9">
        <f>SUMIFS(Concentrado!AY$2:AY859,Concentrado!$A$2:$A859,"="&amp;$A6,Concentrado!$B$2:$B859, "=Chihuahua")</f>
        <v>518.86099999999999</v>
      </c>
      <c r="AY6" s="9">
        <f>SUMIFS(Concentrado!AZ$2:AZ859,Concentrado!$A$2:$A859,"="&amp;$A6,Concentrado!$B$2:$B859, "=Chihuahua")</f>
        <v>5.9820000000000002</v>
      </c>
      <c r="AZ6" s="9">
        <f>SUMIFS(Concentrado!BA$2:BA859,Concentrado!$A$2:$A859,"="&amp;$A6,Concentrado!$B$2:$B859, "=Chihuahua")</f>
        <v>4.3620000000000001</v>
      </c>
      <c r="BA6" s="9">
        <f>SUMIFS(Concentrado!BB$2:BB859,Concentrado!$A$2:$A859,"="&amp;$A6,Concentrado!$B$2:$B859, "=Chihuahua")</f>
        <v>5.1890000000000001</v>
      </c>
      <c r="BB6" s="9">
        <f>SUMIFS(Concentrado!BC$2:BC859,Concentrado!$A$2:$A859,"="&amp;$A6,Concentrado!$B$2:$B859, "=Chihuahua")</f>
        <v>22.843</v>
      </c>
      <c r="BC6" s="9">
        <f>SUMIFS(Concentrado!BD$2:BD859,Concentrado!$A$2:$A859,"="&amp;$A6,Concentrado!$B$2:$B859, "=Chihuahua")</f>
        <v>9.75</v>
      </c>
      <c r="BD6" s="9">
        <f>SUMIFS(Concentrado!BE$2:BE859,Concentrado!$A$2:$A859,"="&amp;$A6,Concentrado!$B$2:$B859, "=Chihuahua")</f>
        <v>17.492000000000001</v>
      </c>
      <c r="BE6" s="9">
        <f>SUMIFS(Concentrado!BF$2:BF859,Concentrado!$A$2:$A859,"="&amp;$A6,Concentrado!$B$2:$B859, "=Chihuahua")</f>
        <v>19.690999999999999</v>
      </c>
      <c r="BF6" s="9">
        <f>SUMIFS(Concentrado!BG$2:BG859,Concentrado!$A$2:$A859,"="&amp;$A6,Concentrado!$B$2:$B859, "=Chihuahua")</f>
        <v>70.125</v>
      </c>
      <c r="BG6" s="9">
        <f>SUMIFS(Concentrado!BH$2:BH859,Concentrado!$A$2:$A859,"="&amp;$A6,Concentrado!$B$2:$B859, "=Chihuahua")</f>
        <v>12.299967742387905</v>
      </c>
    </row>
    <row r="7" spans="1:59" x14ac:dyDescent="0.25">
      <c r="A7" s="4">
        <v>2003</v>
      </c>
      <c r="B7" s="9">
        <f>SUMIFS(Concentrado!C$2:C859,Concentrado!$A$2:$A859,"="&amp;$A7,Concentrado!$B$2:$B859, "=Chihuahua")</f>
        <v>17.507999999999999</v>
      </c>
      <c r="C7" s="9">
        <f>SUMIFS(Concentrado!D$2:D859,Concentrado!$A$2:$A859,"="&amp;$A7,Concentrado!$B$2:$B859, "=Chihuahua")</f>
        <v>5.5990000000000002</v>
      </c>
      <c r="D7" s="9">
        <f>SUMIFS(Concentrado!E$2:E859,Concentrado!$A$2:$A859,"="&amp;$A7,Concentrado!$B$2:$B859, "=Chihuahua")</f>
        <v>11.632</v>
      </c>
      <c r="E7" s="9">
        <f>SUMIFS(Concentrado!F$2:F859,Concentrado!$A$2:$A859,"="&amp;$A7,Concentrado!$B$2:$B859, "=Chihuahua")</f>
        <v>17.832000000000001</v>
      </c>
      <c r="F7" s="9">
        <f>SUMIFS(Concentrado!G$2:G859,Concentrado!$A$2:$A859,"="&amp;$A7,Concentrado!$B$2:$B859, "=Chihuahua")</f>
        <v>21.751999999999999</v>
      </c>
      <c r="G7" s="9">
        <f>SUMIFS(Concentrado!H$2:H859,Concentrado!$A$2:$A859,"="&amp;$A7,Concentrado!$B$2:$B859, "=Chihuahua")</f>
        <v>4.3310000000000004</v>
      </c>
      <c r="H7" s="9">
        <f>SUMIFS(Concentrado!I$2:I859,Concentrado!$A$2:$A859,"="&amp;$A7,Concentrado!$B$2:$B859, "=Chihuahua")</f>
        <v>3.2970000000000002</v>
      </c>
      <c r="I7" s="9">
        <f>SUMIFS(Concentrado!J$2:J859,Concentrado!$A$2:$A859,"="&amp;$A7,Concentrado!$B$2:$B859, "=Chihuahua")</f>
        <v>3.8460000000000001</v>
      </c>
      <c r="J7" s="9">
        <f>SUMIFS(Concentrado!K$2:K859,Concentrado!$A$2:$A859,"="&amp;$A7,Concentrado!$B$2:$B859, "=Chihuahua")</f>
        <v>14.291</v>
      </c>
      <c r="K7" s="9">
        <f>SUMIFS(Concentrado!L$2:L859,Concentrado!$A$2:$A859,"="&amp;$A7,Concentrado!$B$2:$B859, "=Chihuahua")</f>
        <v>8.4610000000000003</v>
      </c>
      <c r="L7" s="9">
        <f>SUMIFS(Concentrado!M$2:M859,Concentrado!$A$2:$A859,"="&amp;$A7,Concentrado!$B$2:$B859, "=Chihuahua")</f>
        <v>11.384</v>
      </c>
      <c r="M7" s="9">
        <f>SUMIFS(Concentrado!N$2:N859,Concentrado!$A$2:$A859,"="&amp;$A7,Concentrado!$B$2:$B859, "=Chihuahua")</f>
        <v>56.305999999999997</v>
      </c>
      <c r="N7" s="9">
        <f>SUMIFS(Concentrado!O$2:O859,Concentrado!$A$2:$A859,"="&amp;$A7,Concentrado!$B$2:$B859, "=Chihuahua")</f>
        <v>120.883</v>
      </c>
      <c r="O7" s="9">
        <f>SUMIFS(Concentrado!P$2:P859,Concentrado!$A$2:$A859,"="&amp;$A7,Concentrado!$B$2:$B859, "=Chihuahua")</f>
        <v>31.292000000000002</v>
      </c>
      <c r="P7" s="9">
        <f>SUMIFS(Concentrado!Q$2:Q859,Concentrado!$A$2:$A859,"="&amp;$A7,Concentrado!$B$2:$B859, "=Chihuahua")</f>
        <v>76.460999999999999</v>
      </c>
      <c r="Q7" s="9">
        <f>SUMIFS(Concentrado!R$2:R859,Concentrado!$A$2:$A859,"="&amp;$A7,Concentrado!$B$2:$B859, "=Chihuahua")</f>
        <v>51.470999999999997</v>
      </c>
      <c r="R7" s="9">
        <f>SUMIFS(Concentrado!S$2:S859,Concentrado!$A$2:$A859,"="&amp;$A7,Concentrado!$B$2:$B859, "=Chihuahua")</f>
        <v>62.709000000000003</v>
      </c>
      <c r="S7" s="9">
        <f>SUMIFS(Concentrado!T$2:T859,Concentrado!$A$2:$A859,"="&amp;$A7,Concentrado!$B$2:$B859, "=Chihuahua")</f>
        <v>57.23</v>
      </c>
      <c r="T7" s="9">
        <f>SUMIFS(Concentrado!U$2:U859,Concentrado!$A$2:$A859,"="&amp;$A7,Concentrado!$B$2:$B859, "=Chihuahua")</f>
        <v>8.4139999999999997</v>
      </c>
      <c r="U7" s="9">
        <f>SUMIFS(Concentrado!V$2:V859,Concentrado!$A$2:$A859,"="&amp;$A7,Concentrado!$B$2:$B859, "=Chihuahua")</f>
        <v>10.016</v>
      </c>
      <c r="V7" s="9">
        <f>SUMIFS(Concentrado!W$2:W859,Concentrado!$A$2:$A859,"="&amp;$A7,Concentrado!$B$2:$B859, "=Chihuahua")</f>
        <v>9.2439999999999998</v>
      </c>
      <c r="W7" s="9">
        <f>SUMIFS(Concentrado!X$2:X859,Concentrado!$A$2:$A859,"="&amp;$A7,Concentrado!$B$2:$B859, "=Chihuahua")</f>
        <v>28.643000000000001</v>
      </c>
      <c r="X7" s="9">
        <f>SUMIFS(Concentrado!Y$2:Y859,Concentrado!$A$2:$A859,"="&amp;$A7,Concentrado!$B$2:$B859, "=Chihuahua")</f>
        <v>4.1059999999999999</v>
      </c>
      <c r="Y7" s="9">
        <f>SUMIFS(Concentrado!Z$2:Z859,Concentrado!$A$2:$A859,"="&amp;$A7,Concentrado!$B$2:$B859, "=Chihuahua")</f>
        <v>16.501999999999999</v>
      </c>
      <c r="Z7" s="9">
        <f>SUMIFS(Concentrado!AA$2:AA859,Concentrado!$A$2:$A859,"="&amp;$A7,Concentrado!$B$2:$B859, "=Chihuahua")</f>
        <v>85.992000000000004</v>
      </c>
      <c r="AA7" s="9">
        <f>SUMIFS(Concentrado!AB$2:AB859,Concentrado!$A$2:$A859,"="&amp;$A7,Concentrado!$B$2:$B859, "=Chihuahua")</f>
        <v>65.010999999999996</v>
      </c>
      <c r="AB7" s="9">
        <f>SUMIFS(Concentrado!AC$2:AC859,Concentrado!$A$2:$A859,"="&amp;$A7,Concentrado!$B$2:$B859, "=Chihuahua")</f>
        <v>75.748000000000005</v>
      </c>
      <c r="AC7" s="9">
        <f>SUMIFS(Concentrado!AD$2:AD859,Concentrado!$A$2:$A859,"="&amp;$A7,Concentrado!$B$2:$B859, "=Chihuahua")</f>
        <v>400.13900000000001</v>
      </c>
      <c r="AD7" s="9">
        <f>SUMIFS(Concentrado!AE$2:AE859,Concentrado!$A$2:$A859,"="&amp;$A7,Concentrado!$B$2:$B859, "=Chihuahua")</f>
        <v>340.048</v>
      </c>
      <c r="AE7" s="9">
        <f>SUMIFS(Concentrado!AF$2:AF859,Concentrado!$A$2:$A859,"="&amp;$A7,Concentrado!$B$2:$B859, "=Chihuahua")</f>
        <v>370.98399999999998</v>
      </c>
      <c r="AF7" s="9">
        <f>SUMIFS(Concentrado!AG$2:AG859,Concentrado!$A$2:$A859,"="&amp;$A7,Concentrado!$B$2:$B859, "=Chihuahua")</f>
        <v>10.146000000000001</v>
      </c>
      <c r="AG7" s="9">
        <f>SUMIFS(Concentrado!AH$2:AH859,Concentrado!$A$2:$A859,"="&amp;$A7,Concentrado!$B$2:$B859, "=Chihuahua")</f>
        <v>12.301815327090701</v>
      </c>
      <c r="AH7" s="9">
        <f>SUMIFS(Concentrado!AI$2:AI859,Concentrado!$A$2:$A859,"="&amp;$A7,Concentrado!$B$2:$B859, "=Chihuahua")</f>
        <v>3.8214994234520399</v>
      </c>
      <c r="AI7" s="9">
        <f>SUMIFS(Concentrado!AJ$2:AJ859,Concentrado!$A$2:$A859,"="&amp;$A7,Concentrado!$B$2:$B859, "=Chihuahua")</f>
        <v>8.1170628039286594</v>
      </c>
      <c r="AJ7" s="9">
        <f>SUMIFS(Concentrado!AK$2:AK859,Concentrado!$A$2:$A859,"="&amp;$A7,Concentrado!$B$2:$B859, "=Chihuahua")</f>
        <v>11.445</v>
      </c>
      <c r="AK7" s="9">
        <f>SUMIFS(Concentrado!AL$2:AL859,Concentrado!$A$2:$A859,"="&amp;$A7,Concentrado!$B$2:$B859, "=Chihuahua")</f>
        <v>2.1150000000000002</v>
      </c>
      <c r="AL7" s="9">
        <f>SUMIFS(Concentrado!AM$2:AM859,Concentrado!$A$2:$A859,"="&amp;$A7,Concentrado!$B$2:$B859, "=Chihuahua")</f>
        <v>6.7930000000000001</v>
      </c>
      <c r="AM7" s="9">
        <f>SUMIFS(Concentrado!AN$2:AN859,Concentrado!$A$2:$A859,"="&amp;$A7,Concentrado!$B$2:$B859, "=Chihuahua")</f>
        <v>78.567999999999998</v>
      </c>
      <c r="AN7" s="9">
        <f>SUMIFS(Concentrado!AO$2:AO859,Concentrado!$A$2:$A859,"="&amp;$A7,Concentrado!$B$2:$B859, "=Chihuahua")</f>
        <v>59.722999999999999</v>
      </c>
      <c r="AO7" s="9">
        <f>SUMIFS(Concentrado!AP$2:AP859,Concentrado!$A$2:$A859,"="&amp;$A7,Concentrado!$B$2:$B859, "=Chihuahua")</f>
        <v>69.543999999999997</v>
      </c>
      <c r="AP7" s="9">
        <f>SUMIFS(Concentrado!AQ$2:AQ859,Concentrado!$A$2:$A859,"="&amp;$A7,Concentrado!$B$2:$B859, "=Chihuahua")</f>
        <v>6.4340000000000002</v>
      </c>
      <c r="AQ7" s="9">
        <f>SUMIFS(Concentrado!AR$2:AR859,Concentrado!$A$2:$A859,"="&amp;$A7,Concentrado!$B$2:$B859, "=Chihuahua")</f>
        <v>2.4260000000000002</v>
      </c>
      <c r="AR7" s="9">
        <f>SUMIFS(Concentrado!AS$2:AS859,Concentrado!$A$2:$A859,"="&amp;$A7,Concentrado!$B$2:$B859, "=Chihuahua")</f>
        <v>4.4669999999999996</v>
      </c>
      <c r="AS7" s="9">
        <f>SUMIFS(Concentrado!AT$2:AT859,Concentrado!$A$2:$A859,"="&amp;$A7,Concentrado!$B$2:$B859, "=Chihuahua")</f>
        <v>9.7129999999999992</v>
      </c>
      <c r="AT7" s="9">
        <f>SUMIFS(Concentrado!AU$2:AU859,Concentrado!$A$2:$A859,"="&amp;$A7,Concentrado!$B$2:$B859, "=Chihuahua")</f>
        <v>1.5549999999999999</v>
      </c>
      <c r="AU7" s="9">
        <f>SUMIFS(Concentrado!AV$2:AV859,Concentrado!$A$2:$A859,"="&amp;$A7,Concentrado!$B$2:$B859, "=Chihuahua")</f>
        <v>5.6760000000000002</v>
      </c>
      <c r="AV7" s="9">
        <f>SUMIFS(Concentrado!AW$2:AW859,Concentrado!$A$2:$A859,"="&amp;$A7,Concentrado!$B$2:$B859, "=Chihuahua")</f>
        <v>611.28200000000004</v>
      </c>
      <c r="AW7" s="9">
        <f>SUMIFS(Concentrado!AX$2:AX859,Concentrado!$A$2:$A859,"="&amp;$A7,Concentrado!$B$2:$B859, "=Chihuahua")</f>
        <v>441.82600000000002</v>
      </c>
      <c r="AX7" s="9">
        <f>SUMIFS(Concentrado!AY$2:AY859,Concentrado!$A$2:$A859,"="&amp;$A7,Concentrado!$B$2:$B859, "=Chihuahua")</f>
        <v>528.34199999999998</v>
      </c>
      <c r="AY7" s="9">
        <f>SUMIFS(Concentrado!AZ$2:AZ859,Concentrado!$A$2:$A859,"="&amp;$A7,Concentrado!$B$2:$B859, "=Chihuahua")</f>
        <v>6.1130000000000004</v>
      </c>
      <c r="AZ7" s="9">
        <f>SUMIFS(Concentrado!BA$2:BA859,Concentrado!$A$2:$A859,"="&amp;$A7,Concentrado!$B$2:$B859, "=Chihuahua")</f>
        <v>4.4180000000000001</v>
      </c>
      <c r="BA7" s="9">
        <f>SUMIFS(Concentrado!BB$2:BB859,Concentrado!$A$2:$A859,"="&amp;$A7,Concentrado!$B$2:$B859, "=Chihuahua")</f>
        <v>5.2830000000000004</v>
      </c>
      <c r="BB7" s="9">
        <f>SUMIFS(Concentrado!BC$2:BC859,Concentrado!$A$2:$A859,"="&amp;$A7,Concentrado!$B$2:$B859, "=Chihuahua")</f>
        <v>19.593</v>
      </c>
      <c r="BC7" s="9">
        <f>SUMIFS(Concentrado!BD$2:BD859,Concentrado!$A$2:$A859,"="&amp;$A7,Concentrado!$B$2:$B859, "=Chihuahua")</f>
        <v>11.756</v>
      </c>
      <c r="BD7" s="9">
        <f>SUMIFS(Concentrado!BE$2:BE859,Concentrado!$A$2:$A859,"="&amp;$A7,Concentrado!$B$2:$B859, "=Chihuahua")</f>
        <v>17.100999999999999</v>
      </c>
      <c r="BE7" s="9">
        <f>SUMIFS(Concentrado!BF$2:BF859,Concentrado!$A$2:$A859,"="&amp;$A7,Concentrado!$B$2:$B859, "=Chihuahua")</f>
        <v>19.324000000000002</v>
      </c>
      <c r="BF7" s="9">
        <f>SUMIFS(Concentrado!BG$2:BG859,Concentrado!$A$2:$A859,"="&amp;$A7,Concentrado!$B$2:$B859, "=Chihuahua")</f>
        <v>47.131999999999998</v>
      </c>
      <c r="BG7" s="9">
        <f>SUMIFS(Concentrado!BH$2:BH859,Concentrado!$A$2:$A859,"="&amp;$A7,Concentrado!$B$2:$B859, "=Chihuahua")</f>
        <v>11.625914076782449</v>
      </c>
    </row>
    <row r="8" spans="1:59" x14ac:dyDescent="0.25">
      <c r="A8" s="4">
        <v>2004</v>
      </c>
      <c r="B8" s="9">
        <f>SUMIFS(Concentrado!C$2:C859,Concentrado!$A$2:$A859,"="&amp;$A8,Concentrado!$B$2:$B859, "=Chihuahua")</f>
        <v>26.818999999999999</v>
      </c>
      <c r="C8" s="9">
        <f>SUMIFS(Concentrado!D$2:D859,Concentrado!$A$2:$A859,"="&amp;$A8,Concentrado!$B$2:$B859, "=Chihuahua")</f>
        <v>6.194</v>
      </c>
      <c r="D8" s="9">
        <f>SUMIFS(Concentrado!E$2:E859,Concentrado!$A$2:$A859,"="&amp;$A8,Concentrado!$B$2:$B859, "=Chihuahua")</f>
        <v>16.556999999999999</v>
      </c>
      <c r="E8" s="9">
        <f>SUMIFS(Concentrado!F$2:F859,Concentrado!$A$2:$A859,"="&amp;$A8,Concentrado!$B$2:$B859, "=Chihuahua")</f>
        <v>14.345000000000001</v>
      </c>
      <c r="F8" s="9">
        <f>SUMIFS(Concentrado!G$2:G859,Concentrado!$A$2:$A859,"="&amp;$A8,Concentrado!$B$2:$B859, "=Chihuahua")</f>
        <v>21.146000000000001</v>
      </c>
      <c r="G8" s="9">
        <f>SUMIFS(Concentrado!H$2:H859,Concentrado!$A$2:$A859,"="&amp;$A8,Concentrado!$B$2:$B859, "=Chihuahua")</f>
        <v>3.0550000000000002</v>
      </c>
      <c r="H8" s="9">
        <f>SUMIFS(Concentrado!I$2:I859,Concentrado!$A$2:$A859,"="&amp;$A8,Concentrado!$B$2:$B859, "=Chihuahua")</f>
        <v>3.4340000000000002</v>
      </c>
      <c r="I8" s="9">
        <f>SUMIFS(Concentrado!J$2:J859,Concentrado!$A$2:$A859,"="&amp;$A8,Concentrado!$B$2:$B859, "=Chihuahua")</f>
        <v>3.2440000000000002</v>
      </c>
      <c r="J8" s="9">
        <f>SUMIFS(Concentrado!K$2:K859,Concentrado!$A$2:$A859,"="&amp;$A8,Concentrado!$B$2:$B859, "=Chihuahua")</f>
        <v>13.868</v>
      </c>
      <c r="K8" s="9">
        <f>SUMIFS(Concentrado!L$2:L859,Concentrado!$A$2:$A859,"="&amp;$A8,Concentrado!$B$2:$B859, "=Chihuahua")</f>
        <v>6.8070000000000004</v>
      </c>
      <c r="L8" s="9">
        <f>SUMIFS(Concentrado!M$2:M859,Concentrado!$A$2:$A859,"="&amp;$A8,Concentrado!$B$2:$B859, "=Chihuahua")</f>
        <v>10.343999999999999</v>
      </c>
      <c r="M8" s="9">
        <f>SUMIFS(Concentrado!N$2:N859,Concentrado!$A$2:$A859,"="&amp;$A8,Concentrado!$B$2:$B859, "=Chihuahua")</f>
        <v>46.265000000000001</v>
      </c>
      <c r="N8" s="9">
        <f>SUMIFS(Concentrado!O$2:O859,Concentrado!$A$2:$A859,"="&amp;$A8,Concentrado!$B$2:$B859, "=Chihuahua")</f>
        <v>119.554</v>
      </c>
      <c r="O8" s="9">
        <f>SUMIFS(Concentrado!P$2:P859,Concentrado!$A$2:$A859,"="&amp;$A8,Concentrado!$B$2:$B859, "=Chihuahua")</f>
        <v>27.596</v>
      </c>
      <c r="P8" s="9">
        <f>SUMIFS(Concentrado!Q$2:Q859,Concentrado!$A$2:$A859,"="&amp;$A8,Concentrado!$B$2:$B859, "=Chihuahua")</f>
        <v>73.908000000000001</v>
      </c>
      <c r="Q8" s="9">
        <f>SUMIFS(Concentrado!R$2:R859,Concentrado!$A$2:$A859,"="&amp;$A8,Concentrado!$B$2:$B859, "=Chihuahua")</f>
        <v>51.744</v>
      </c>
      <c r="R8" s="9">
        <f>SUMIFS(Concentrado!S$2:S859,Concentrado!$A$2:$A859,"="&amp;$A8,Concentrado!$B$2:$B859, "=Chihuahua")</f>
        <v>61.57</v>
      </c>
      <c r="S8" s="9">
        <f>SUMIFS(Concentrado!T$2:T859,Concentrado!$A$2:$A859,"="&amp;$A8,Concentrado!$B$2:$B859, "=Chihuahua")</f>
        <v>56.646999999999998</v>
      </c>
      <c r="T8" s="9">
        <f>SUMIFS(Concentrado!U$2:U859,Concentrado!$A$2:$A859,"="&amp;$A8,Concentrado!$B$2:$B859, "=Chihuahua")</f>
        <v>8.3079999999999998</v>
      </c>
      <c r="U8" s="9">
        <f>SUMIFS(Concentrado!V$2:V859,Concentrado!$A$2:$A859,"="&amp;$A8,Concentrado!$B$2:$B859, "=Chihuahua")</f>
        <v>12.449</v>
      </c>
      <c r="V8" s="9">
        <f>SUMIFS(Concentrado!W$2:W859,Concentrado!$A$2:$A859,"="&amp;$A8,Concentrado!$B$2:$B859, "=Chihuahua")</f>
        <v>10.375</v>
      </c>
      <c r="W8" s="9">
        <f>SUMIFS(Concentrado!X$2:X859,Concentrado!$A$2:$A859,"="&amp;$A8,Concentrado!$B$2:$B859, "=Chihuahua")</f>
        <v>24.742000000000001</v>
      </c>
      <c r="X8" s="9">
        <f>SUMIFS(Concentrado!Y$2:Y859,Concentrado!$A$2:$A859,"="&amp;$A8,Concentrado!$B$2:$B859, "=Chihuahua")</f>
        <v>2.944</v>
      </c>
      <c r="Y8" s="9">
        <f>SUMIFS(Concentrado!Z$2:Z859,Concentrado!$A$2:$A859,"="&amp;$A8,Concentrado!$B$2:$B859, "=Chihuahua")</f>
        <v>13.863</v>
      </c>
      <c r="Z8" s="9">
        <f>SUMIFS(Concentrado!AA$2:AA859,Concentrado!$A$2:$A859,"="&amp;$A8,Concentrado!$B$2:$B859, "=Chihuahua")</f>
        <v>80.272999999999996</v>
      </c>
      <c r="AA8" s="9">
        <f>SUMIFS(Concentrado!AB$2:AB859,Concentrado!$A$2:$A859,"="&amp;$A8,Concentrado!$B$2:$B859, "=Chihuahua")</f>
        <v>62.857999999999997</v>
      </c>
      <c r="AB8" s="9">
        <f>SUMIFS(Concentrado!AC$2:AC859,Concentrado!$A$2:$A859,"="&amp;$A8,Concentrado!$B$2:$B859, "=Chihuahua")</f>
        <v>71.611999999999995</v>
      </c>
      <c r="AC8" s="9">
        <f>SUMIFS(Concentrado!AD$2:AD859,Concentrado!$A$2:$A859,"="&amp;$A8,Concentrado!$B$2:$B859, "=Chihuahua")</f>
        <v>375.21800000000002</v>
      </c>
      <c r="AD8" s="9">
        <f>SUMIFS(Concentrado!AE$2:AE859,Concentrado!$A$2:$A859,"="&amp;$A8,Concentrado!$B$2:$B859, "=Chihuahua")</f>
        <v>325.572</v>
      </c>
      <c r="AE8" s="9">
        <f>SUMIFS(Concentrado!AF$2:AF859,Concentrado!$A$2:$A859,"="&amp;$A8,Concentrado!$B$2:$B859, "=Chihuahua")</f>
        <v>350.53399999999999</v>
      </c>
      <c r="AF8" s="9">
        <f>SUMIFS(Concentrado!AG$2:AG859,Concentrado!$A$2:$A859,"="&amp;$A8,Concentrado!$B$2:$B859, "=Chihuahua")</f>
        <v>8.4920000000000009</v>
      </c>
      <c r="AG8" s="9">
        <f>SUMIFS(Concentrado!AH$2:AH859,Concentrado!$A$2:$A859,"="&amp;$A8,Concentrado!$B$2:$B859, "=Chihuahua")</f>
        <v>13.982327623614999</v>
      </c>
      <c r="AH8" s="9">
        <f>SUMIFS(Concentrado!AI$2:AI859,Concentrado!$A$2:$A859,"="&amp;$A8,Concentrado!$B$2:$B859, "=Chihuahua")</f>
        <v>1.6484811718723</v>
      </c>
      <c r="AI8" s="9">
        <f>SUMIFS(Concentrado!AJ$2:AJ859,Concentrado!$A$2:$A859,"="&amp;$A8,Concentrado!$B$2:$B859, "=Chihuahua")</f>
        <v>7.8936682201731196</v>
      </c>
      <c r="AJ8" s="9">
        <f>SUMIFS(Concentrado!AK$2:AK859,Concentrado!$A$2:$A859,"="&amp;$A8,Concentrado!$B$2:$B859, "=Chihuahua")</f>
        <v>12.157</v>
      </c>
      <c r="AK8" s="9">
        <f>SUMIFS(Concentrado!AL$2:AL859,Concentrado!$A$2:$A859,"="&amp;$A8,Concentrado!$B$2:$B859, "=Chihuahua")</f>
        <v>1.41</v>
      </c>
      <c r="AL8" s="9">
        <f>SUMIFS(Concentrado!AM$2:AM859,Concentrado!$A$2:$A859,"="&amp;$A8,Concentrado!$B$2:$B859, "=Chihuahua")</f>
        <v>6.7939999999999996</v>
      </c>
      <c r="AM8" s="9">
        <f>SUMIFS(Concentrado!AN$2:AN859,Concentrado!$A$2:$A859,"="&amp;$A8,Concentrado!$B$2:$B859, "=Chihuahua")</f>
        <v>63.29</v>
      </c>
      <c r="AN8" s="9">
        <f>SUMIFS(Concentrado!AO$2:AO859,Concentrado!$A$2:$A859,"="&amp;$A8,Concentrado!$B$2:$B859, "=Chihuahua")</f>
        <v>49.55</v>
      </c>
      <c r="AO8" s="9">
        <f>SUMIFS(Concentrado!AP$2:AP859,Concentrado!$A$2:$A859,"="&amp;$A8,Concentrado!$B$2:$B859, "=Chihuahua")</f>
        <v>56.463999999999999</v>
      </c>
      <c r="AP8" s="9">
        <f>SUMIFS(Concentrado!AQ$2:AQ859,Concentrado!$A$2:$A859,"="&amp;$A8,Concentrado!$B$2:$B859, "=Chihuahua")</f>
        <v>3.238</v>
      </c>
      <c r="AQ8" s="9">
        <f>SUMIFS(Concentrado!AR$2:AR859,Concentrado!$A$2:$A859,"="&amp;$A8,Concentrado!$B$2:$B859, "=Chihuahua")</f>
        <v>1.962</v>
      </c>
      <c r="AR8" s="9">
        <f>SUMIFS(Concentrado!AS$2:AS859,Concentrado!$A$2:$A859,"="&amp;$A8,Concentrado!$B$2:$B859, "=Chihuahua")</f>
        <v>2.601</v>
      </c>
      <c r="AS8" s="9">
        <f>SUMIFS(Concentrado!AT$2:AT859,Concentrado!$A$2:$A859,"="&amp;$A8,Concentrado!$B$2:$B859, "=Chihuahua")</f>
        <v>9.1639999999999997</v>
      </c>
      <c r="AT8" s="9">
        <f>SUMIFS(Concentrado!AU$2:AU859,Concentrado!$A$2:$A859,"="&amp;$A8,Concentrado!$B$2:$B859, "=Chihuahua")</f>
        <v>1.349</v>
      </c>
      <c r="AU8" s="9">
        <f>SUMIFS(Concentrado!AV$2:AV859,Concentrado!$A$2:$A859,"="&amp;$A8,Concentrado!$B$2:$B859, "=Chihuahua")</f>
        <v>5.2640000000000002</v>
      </c>
      <c r="AV8" s="9">
        <f>SUMIFS(Concentrado!AW$2:AW859,Concentrado!$A$2:$A859,"="&amp;$A8,Concentrado!$B$2:$B859, "=Chihuahua")</f>
        <v>582.62</v>
      </c>
      <c r="AW8" s="9">
        <f>SUMIFS(Concentrado!AX$2:AX859,Concentrado!$A$2:$A859,"="&amp;$A8,Concentrado!$B$2:$B859, "=Chihuahua")</f>
        <v>412.59100000000001</v>
      </c>
      <c r="AX8" s="9">
        <f>SUMIFS(Concentrado!AY$2:AY859,Concentrado!$A$2:$A859,"="&amp;$A8,Concentrado!$B$2:$B859, "=Chihuahua")</f>
        <v>498.13499999999999</v>
      </c>
      <c r="AY8" s="9">
        <f>SUMIFS(Concentrado!AZ$2:AZ859,Concentrado!$A$2:$A859,"="&amp;$A8,Concentrado!$B$2:$B859, "=Chihuahua")</f>
        <v>5.8259999999999996</v>
      </c>
      <c r="AZ8" s="9">
        <f>SUMIFS(Concentrado!BA$2:BA859,Concentrado!$A$2:$A859,"="&amp;$A8,Concentrado!$B$2:$B859, "=Chihuahua")</f>
        <v>4.1260000000000003</v>
      </c>
      <c r="BA8" s="9">
        <f>SUMIFS(Concentrado!BB$2:BB859,Concentrado!$A$2:$A859,"="&amp;$A8,Concentrado!$B$2:$B859, "=Chihuahua")</f>
        <v>4.9809999999999999</v>
      </c>
      <c r="BB8" s="9">
        <f>SUMIFS(Concentrado!BC$2:BC859,Concentrado!$A$2:$A859,"="&amp;$A8,Concentrado!$B$2:$B859, "=Chihuahua")</f>
        <v>30.456</v>
      </c>
      <c r="BC8" s="9">
        <f>SUMIFS(Concentrado!BD$2:BD859,Concentrado!$A$2:$A859,"="&amp;$A8,Concentrado!$B$2:$B859, "=Chihuahua")</f>
        <v>11.561999999999999</v>
      </c>
      <c r="BD8" s="9">
        <f>SUMIFS(Concentrado!BE$2:BE859,Concentrado!$A$2:$A859,"="&amp;$A8,Concentrado!$B$2:$B859, "=Chihuahua")</f>
        <v>16.577000000000002</v>
      </c>
      <c r="BE8" s="9">
        <f>SUMIFS(Concentrado!BF$2:BF859,Concentrado!$A$2:$A859,"="&amp;$A8,Concentrado!$B$2:$B859, "=Chihuahua")</f>
        <v>18.829999999999998</v>
      </c>
      <c r="BF8" s="9">
        <f>SUMIFS(Concentrado!BG$2:BG859,Concentrado!$A$2:$A859,"="&amp;$A8,Concentrado!$B$2:$B859, "=Chihuahua")</f>
        <v>49.249000000000002</v>
      </c>
      <c r="BG8" s="9">
        <f>SUMIFS(Concentrado!BH$2:BH859,Concentrado!$A$2:$A859,"="&amp;$A8,Concentrado!$B$2:$B859, "=Chihuahua")</f>
        <v>8.7199617596361367</v>
      </c>
    </row>
    <row r="9" spans="1:59" x14ac:dyDescent="0.25">
      <c r="A9" s="4">
        <v>2005</v>
      </c>
      <c r="B9" s="9">
        <f>SUMIFS(Concentrado!C$2:C859,Concentrado!$A$2:$A859,"="&amp;$A9,Concentrado!$B$2:$B859, "=Chihuahua")</f>
        <v>21.321000000000002</v>
      </c>
      <c r="C9" s="9">
        <f>SUMIFS(Concentrado!D$2:D859,Concentrado!$A$2:$A859,"="&amp;$A9,Concentrado!$B$2:$B859, "=Chihuahua")</f>
        <v>5.8049999999999997</v>
      </c>
      <c r="D9" s="9">
        <f>SUMIFS(Concentrado!E$2:E859,Concentrado!$A$2:$A859,"="&amp;$A9,Concentrado!$B$2:$B859, "=Chihuahua")</f>
        <v>13.597</v>
      </c>
      <c r="E9" s="9">
        <f>SUMIFS(Concentrado!F$2:F859,Concentrado!$A$2:$A859,"="&amp;$A9,Concentrado!$B$2:$B859, "=Chihuahua")</f>
        <v>13.307</v>
      </c>
      <c r="F9" s="9">
        <f>SUMIFS(Concentrado!G$2:G859,Concentrado!$A$2:$A859,"="&amp;$A9,Concentrado!$B$2:$B859, "=Chihuahua")</f>
        <v>21.17</v>
      </c>
      <c r="G9" s="9">
        <f>SUMIFS(Concentrado!H$2:H859,Concentrado!$A$2:$A859,"="&amp;$A9,Concentrado!$B$2:$B859, "=Chihuahua")</f>
        <v>4.7110000000000003</v>
      </c>
      <c r="H9" s="9">
        <f>SUMIFS(Concentrado!I$2:I859,Concentrado!$A$2:$A859,"="&amp;$A9,Concentrado!$B$2:$B859, "=Chihuahua")</f>
        <v>3.2650000000000001</v>
      </c>
      <c r="I9" s="9">
        <f>SUMIFS(Concentrado!J$2:J859,Concentrado!$A$2:$A859,"="&amp;$A9,Concentrado!$B$2:$B859, "=Chihuahua")</f>
        <v>3.9889999999999999</v>
      </c>
      <c r="J9" s="9">
        <f>SUMIFS(Concentrado!K$2:K859,Concentrado!$A$2:$A859,"="&amp;$A9,Concentrado!$B$2:$B859, "=Chihuahua")</f>
        <v>14.859</v>
      </c>
      <c r="K9" s="9">
        <f>SUMIFS(Concentrado!L$2:L859,Concentrado!$A$2:$A859,"="&amp;$A9,Concentrado!$B$2:$B859, "=Chihuahua")</f>
        <v>7.5579999999999998</v>
      </c>
      <c r="L9" s="9">
        <f>SUMIFS(Concentrado!M$2:M859,Concentrado!$A$2:$A859,"="&amp;$A9,Concentrado!$B$2:$B859, "=Chihuahua")</f>
        <v>11.21</v>
      </c>
      <c r="M9" s="9">
        <f>SUMIFS(Concentrado!N$2:N859,Concentrado!$A$2:$A859,"="&amp;$A9,Concentrado!$B$2:$B859, "=Chihuahua")</f>
        <v>43.146999999999998</v>
      </c>
      <c r="N9" s="9">
        <f>SUMIFS(Concentrado!O$2:O859,Concentrado!$A$2:$A859,"="&amp;$A9,Concentrado!$B$2:$B859, "=Chihuahua")</f>
        <v>116.51300000000001</v>
      </c>
      <c r="O9" s="9">
        <f>SUMIFS(Concentrado!P$2:P859,Concentrado!$A$2:$A859,"="&amp;$A9,Concentrado!$B$2:$B859, "=Chihuahua")</f>
        <v>29.869</v>
      </c>
      <c r="P9" s="9">
        <f>SUMIFS(Concentrado!Q$2:Q859,Concentrado!$A$2:$A859,"="&amp;$A9,Concentrado!$B$2:$B859, "=Chihuahua")</f>
        <v>73.244</v>
      </c>
      <c r="Q9" s="9">
        <f>SUMIFS(Concentrado!R$2:R859,Concentrado!$A$2:$A859,"="&amp;$A9,Concentrado!$B$2:$B859, "=Chihuahua")</f>
        <v>58.77</v>
      </c>
      <c r="R9" s="9">
        <f>SUMIFS(Concentrado!S$2:S859,Concentrado!$A$2:$A859,"="&amp;$A9,Concentrado!$B$2:$B859, "=Chihuahua")</f>
        <v>71.953000000000003</v>
      </c>
      <c r="S9" s="9">
        <f>SUMIFS(Concentrado!T$2:T859,Concentrado!$A$2:$A859,"="&amp;$A9,Concentrado!$B$2:$B859, "=Chihuahua")</f>
        <v>65.358000000000004</v>
      </c>
      <c r="T9" s="9">
        <f>SUMIFS(Concentrado!U$2:U859,Concentrado!$A$2:$A859,"="&amp;$A9,Concentrado!$B$2:$B859, "=Chihuahua")</f>
        <v>10.268000000000001</v>
      </c>
      <c r="U9" s="9">
        <f>SUMIFS(Concentrado!V$2:V859,Concentrado!$A$2:$A859,"="&amp;$A9,Concentrado!$B$2:$B859, "=Chihuahua")</f>
        <v>13.603999999999999</v>
      </c>
      <c r="V9" s="9">
        <f>SUMIFS(Concentrado!W$2:W859,Concentrado!$A$2:$A859,"="&amp;$A9,Concentrado!$B$2:$B859, "=Chihuahua")</f>
        <v>11.935</v>
      </c>
      <c r="W9" s="9">
        <f>SUMIFS(Concentrado!X$2:X859,Concentrado!$A$2:$A859,"="&amp;$A9,Concentrado!$B$2:$B859, "=Chihuahua")</f>
        <v>30.260999999999999</v>
      </c>
      <c r="X9" s="9">
        <f>SUMIFS(Concentrado!Y$2:Y859,Concentrado!$A$2:$A859,"="&amp;$A9,Concentrado!$B$2:$B859, "=Chihuahua")</f>
        <v>3.6280000000000001</v>
      </c>
      <c r="Y9" s="9">
        <f>SUMIFS(Concentrado!Z$2:Z859,Concentrado!$A$2:$A859,"="&amp;$A9,Concentrado!$B$2:$B859, "=Chihuahua")</f>
        <v>16.951000000000001</v>
      </c>
      <c r="Z9" s="9">
        <f>SUMIFS(Concentrado!AA$2:AA859,Concentrado!$A$2:$A859,"="&amp;$A9,Concentrado!$B$2:$B859, "=Chihuahua")</f>
        <v>87.158000000000001</v>
      </c>
      <c r="AA9" s="9">
        <f>SUMIFS(Concentrado!AB$2:AB859,Concentrado!$A$2:$A859,"="&amp;$A9,Concentrado!$B$2:$B859, "=Chihuahua")</f>
        <v>60.585000000000001</v>
      </c>
      <c r="AB9" s="9">
        <f>SUMIFS(Concentrado!AC$2:AC859,Concentrado!$A$2:$A859,"="&amp;$A9,Concentrado!$B$2:$B859, "=Chihuahua")</f>
        <v>73.879000000000005</v>
      </c>
      <c r="AC9" s="9">
        <f>SUMIFS(Concentrado!AD$2:AD859,Concentrado!$A$2:$A859,"="&amp;$A9,Concentrado!$B$2:$B859, "=Chihuahua")</f>
        <v>402.99200000000002</v>
      </c>
      <c r="AD9" s="9">
        <f>SUMIFS(Concentrado!AE$2:AE859,Concentrado!$A$2:$A859,"="&amp;$A9,Concentrado!$B$2:$B859, "=Chihuahua")</f>
        <v>350.39100000000002</v>
      </c>
      <c r="AE9" s="9">
        <f>SUMIFS(Concentrado!AF$2:AF859,Concentrado!$A$2:$A859,"="&amp;$A9,Concentrado!$B$2:$B859, "=Chihuahua")</f>
        <v>376.79599999999999</v>
      </c>
      <c r="AF9" s="9">
        <f>SUMIFS(Concentrado!AG$2:AG859,Concentrado!$A$2:$A859,"="&amp;$A9,Concentrado!$B$2:$B859, "=Chihuahua")</f>
        <v>8.2750000000000004</v>
      </c>
      <c r="AG9" s="9">
        <f>SUMIFS(Concentrado!AH$2:AH859,Concentrado!$A$2:$A859,"="&amp;$A9,Concentrado!$B$2:$B859, "=Chihuahua")</f>
        <v>14.8591971240264</v>
      </c>
      <c r="AH9" s="9">
        <f>SUMIFS(Concentrado!AI$2:AI859,Concentrado!$A$2:$A859,"="&amp;$A9,Concentrado!$B$2:$B859, "=Chihuahua")</f>
        <v>3.1057372775107002</v>
      </c>
      <c r="AI9" s="9">
        <f>SUMIFS(Concentrado!AJ$2:AJ859,Concentrado!$A$2:$A859,"="&amp;$A9,Concentrado!$B$2:$B859, "=Chihuahua")</f>
        <v>9.0494373997088005</v>
      </c>
      <c r="AJ9" s="9">
        <f>SUMIFS(Concentrado!AK$2:AK859,Concentrado!$A$2:$A859,"="&amp;$A9,Concentrado!$B$2:$B859, "=Chihuahua")</f>
        <v>13.047000000000001</v>
      </c>
      <c r="AK9" s="9">
        <f>SUMIFS(Concentrado!AL$2:AL859,Concentrado!$A$2:$A859,"="&amp;$A9,Concentrado!$B$2:$B859, "=Chihuahua")</f>
        <v>2.419</v>
      </c>
      <c r="AL9" s="9">
        <f>SUMIFS(Concentrado!AM$2:AM859,Concentrado!$A$2:$A859,"="&amp;$A9,Concentrado!$B$2:$B859, "=Chihuahua")</f>
        <v>7.7350000000000003</v>
      </c>
      <c r="AM9" s="9">
        <f>SUMIFS(Concentrado!AN$2:AN859,Concentrado!$A$2:$A859,"="&amp;$A9,Concentrado!$B$2:$B859, "=Chihuahua")</f>
        <v>67.225999999999999</v>
      </c>
      <c r="AN9" s="9">
        <f>SUMIFS(Concentrado!AO$2:AO859,Concentrado!$A$2:$A859,"="&amp;$A9,Concentrado!$B$2:$B859, "=Chihuahua")</f>
        <v>54.417999999999999</v>
      </c>
      <c r="AO9" s="9">
        <f>SUMIFS(Concentrado!AP$2:AP859,Concentrado!$A$2:$A859,"="&amp;$A9,Concentrado!$B$2:$B859, "=Chihuahua")</f>
        <v>60.886000000000003</v>
      </c>
      <c r="AP9" s="9">
        <f>SUMIFS(Concentrado!AQ$2:AQ859,Concentrado!$A$2:$A859,"="&amp;$A9,Concentrado!$B$2:$B859, "=Chihuahua")</f>
        <v>3.6840000000000002</v>
      </c>
      <c r="AQ9" s="9">
        <f>SUMIFS(Concentrado!AR$2:AR859,Concentrado!$A$2:$A859,"="&amp;$A9,Concentrado!$B$2:$B859, "=Chihuahua")</f>
        <v>1.8140000000000001</v>
      </c>
      <c r="AR9" s="9">
        <f>SUMIFS(Concentrado!AS$2:AS859,Concentrado!$A$2:$A859,"="&amp;$A9,Concentrado!$B$2:$B859, "=Chihuahua")</f>
        <v>2.75</v>
      </c>
      <c r="AS9" s="9">
        <f>SUMIFS(Concentrado!AT$2:AT859,Concentrado!$A$2:$A859,"="&amp;$A9,Concentrado!$B$2:$B859, "=Chihuahua")</f>
        <v>8.8789999999999996</v>
      </c>
      <c r="AT9" s="9">
        <f>SUMIFS(Concentrado!AU$2:AU859,Concentrado!$A$2:$A859,"="&amp;$A9,Concentrado!$B$2:$B859, "=Chihuahua")</f>
        <v>1.391</v>
      </c>
      <c r="AU9" s="9">
        <f>SUMIFS(Concentrado!AV$2:AV859,Concentrado!$A$2:$A859,"="&amp;$A9,Concentrado!$B$2:$B859, "=Chihuahua")</f>
        <v>5.1369999999999996</v>
      </c>
      <c r="AV9" s="9">
        <f>SUMIFS(Concentrado!AW$2:AW859,Concentrado!$A$2:$A859,"="&amp;$A9,Concentrado!$B$2:$B859, "=Chihuahua")</f>
        <v>597.42200000000003</v>
      </c>
      <c r="AW9" s="9">
        <f>SUMIFS(Concentrado!AX$2:AX859,Concentrado!$A$2:$A859,"="&amp;$A9,Concentrado!$B$2:$B859, "=Chihuahua")</f>
        <v>443.93</v>
      </c>
      <c r="AX9" s="9">
        <f>SUMIFS(Concentrado!AY$2:AY859,Concentrado!$A$2:$A859,"="&amp;$A9,Concentrado!$B$2:$B859, "=Chihuahua")</f>
        <v>520.89800000000002</v>
      </c>
      <c r="AY9" s="9">
        <f>SUMIFS(Concentrado!AZ$2:AZ859,Concentrado!$A$2:$A859,"="&amp;$A9,Concentrado!$B$2:$B859, "=Chihuahua")</f>
        <v>5.9740000000000002</v>
      </c>
      <c r="AZ9" s="9">
        <f>SUMIFS(Concentrado!BA$2:BA859,Concentrado!$A$2:$A859,"="&amp;$A9,Concentrado!$B$2:$B859, "=Chihuahua")</f>
        <v>4.4390000000000001</v>
      </c>
      <c r="BA9" s="9">
        <f>SUMIFS(Concentrado!BB$2:BB859,Concentrado!$A$2:$A859,"="&amp;$A9,Concentrado!$B$2:$B859, "=Chihuahua")</f>
        <v>5.2089999999999996</v>
      </c>
      <c r="BB9" s="9">
        <f>SUMIFS(Concentrado!BC$2:BC859,Concentrado!$A$2:$A859,"="&amp;$A9,Concentrado!$B$2:$B859, "=Chihuahua")</f>
        <v>29.878</v>
      </c>
      <c r="BC9" s="9">
        <f>SUMIFS(Concentrado!BD$2:BD859,Concentrado!$A$2:$A859,"="&amp;$A9,Concentrado!$B$2:$B859, "=Chihuahua")</f>
        <v>12.805</v>
      </c>
      <c r="BD9" s="9">
        <f>SUMIFS(Concentrado!BE$2:BE859,Concentrado!$A$2:$A859,"="&amp;$A9,Concentrado!$B$2:$B859, "=Chihuahua")</f>
        <v>16.032</v>
      </c>
      <c r="BE9" s="9">
        <f>SUMIFS(Concentrado!BF$2:BF859,Concentrado!$A$2:$A859,"="&amp;$A9,Concentrado!$B$2:$B859, "=Chihuahua")</f>
        <v>18.231000000000002</v>
      </c>
      <c r="BF9" s="9">
        <f>SUMIFS(Concentrado!BG$2:BG859,Concentrado!$A$2:$A859,"="&amp;$A9,Concentrado!$B$2:$B859, "=Chihuahua")</f>
        <v>83.265000000000001</v>
      </c>
      <c r="BG9" s="9">
        <f>SUMIFS(Concentrado!BH$2:BH859,Concentrado!$A$2:$A859,"="&amp;$A9,Concentrado!$B$2:$B859, "=Chihuahua")</f>
        <v>9.5681897861400014</v>
      </c>
    </row>
    <row r="10" spans="1:59" x14ac:dyDescent="0.25">
      <c r="A10" s="4">
        <v>2006</v>
      </c>
      <c r="B10" s="9">
        <f>SUMIFS(Concentrado!C$2:C859,Concentrado!$A$2:$A859,"="&amp;$A10,Concentrado!$B$2:$B859, "=Chihuahua")</f>
        <v>24.202000000000002</v>
      </c>
      <c r="C10" s="9">
        <f>SUMIFS(Concentrado!D$2:D859,Concentrado!$A$2:$A859,"="&amp;$A10,Concentrado!$B$2:$B859, "=Chihuahua")</f>
        <v>6.2720000000000002</v>
      </c>
      <c r="D10" s="9">
        <f>SUMIFS(Concentrado!E$2:E859,Concentrado!$A$2:$A859,"="&amp;$A10,Concentrado!$B$2:$B859, "=Chihuahua")</f>
        <v>15.224</v>
      </c>
      <c r="E10" s="9">
        <f>SUMIFS(Concentrado!F$2:F859,Concentrado!$A$2:$A859,"="&amp;$A10,Concentrado!$B$2:$B859, "=Chihuahua")</f>
        <v>14.115</v>
      </c>
      <c r="F10" s="9">
        <f>SUMIFS(Concentrado!G$2:G859,Concentrado!$A$2:$A859,"="&amp;$A10,Concentrado!$B$2:$B859, "=Chihuahua")</f>
        <v>22.891999999999999</v>
      </c>
      <c r="G10" s="9">
        <f>SUMIFS(Concentrado!H$2:H859,Concentrado!$A$2:$A859,"="&amp;$A10,Concentrado!$B$2:$B859, "=Chihuahua")</f>
        <v>5.3319999999999999</v>
      </c>
      <c r="H10" s="9">
        <f>SUMIFS(Concentrado!I$2:I859,Concentrado!$A$2:$A859,"="&amp;$A10,Concentrado!$B$2:$B859, "=Chihuahua")</f>
        <v>3.4649999999999999</v>
      </c>
      <c r="I10" s="9">
        <f>SUMIFS(Concentrado!J$2:J859,Concentrado!$A$2:$A859,"="&amp;$A10,Concentrado!$B$2:$B859, "=Chihuahua")</f>
        <v>4.3970000000000002</v>
      </c>
      <c r="J10" s="9">
        <f>SUMIFS(Concentrado!K$2:K859,Concentrado!$A$2:$A859,"="&amp;$A10,Concentrado!$B$2:$B859, "=Chihuahua")</f>
        <v>14.317</v>
      </c>
      <c r="K10" s="9">
        <f>SUMIFS(Concentrado!L$2:L859,Concentrado!$A$2:$A859,"="&amp;$A10,Concentrado!$B$2:$B859, "=Chihuahua")</f>
        <v>7.5860000000000003</v>
      </c>
      <c r="L10" s="9">
        <f>SUMIFS(Concentrado!M$2:M859,Concentrado!$A$2:$A859,"="&amp;$A10,Concentrado!$B$2:$B859, "=Chihuahua")</f>
        <v>10.946999999999999</v>
      </c>
      <c r="M10" s="9">
        <f>SUMIFS(Concentrado!N$2:N859,Concentrado!$A$2:$A859,"="&amp;$A10,Concentrado!$B$2:$B859, "=Chihuahua")</f>
        <v>52.393000000000001</v>
      </c>
      <c r="N10" s="9">
        <f>SUMIFS(Concentrado!O$2:O859,Concentrado!$A$2:$A859,"="&amp;$A10,Concentrado!$B$2:$B859, "=Chihuahua")</f>
        <v>131.07400000000001</v>
      </c>
      <c r="O10" s="9">
        <f>SUMIFS(Concentrado!P$2:P859,Concentrado!$A$2:$A859,"="&amp;$A10,Concentrado!$B$2:$B859, "=Chihuahua")</f>
        <v>31.779</v>
      </c>
      <c r="P10" s="9">
        <f>SUMIFS(Concentrado!Q$2:Q859,Concentrado!$A$2:$A859,"="&amp;$A10,Concentrado!$B$2:$B859, "=Chihuahua")</f>
        <v>81.444999999999993</v>
      </c>
      <c r="Q10" s="9">
        <f>SUMIFS(Concentrado!R$2:R859,Concentrado!$A$2:$A859,"="&amp;$A10,Concentrado!$B$2:$B859, "=Chihuahua")</f>
        <v>55.951999999999998</v>
      </c>
      <c r="R10" s="9">
        <f>SUMIFS(Concentrado!S$2:S859,Concentrado!$A$2:$A859,"="&amp;$A10,Concentrado!$B$2:$B859, "=Chihuahua")</f>
        <v>72.338999999999999</v>
      </c>
      <c r="S10" s="9">
        <f>SUMIFS(Concentrado!T$2:T859,Concentrado!$A$2:$A859,"="&amp;$A10,Concentrado!$B$2:$B859, "=Chihuahua")</f>
        <v>64.156999999999996</v>
      </c>
      <c r="T10" s="9">
        <f>SUMIFS(Concentrado!U$2:U859,Concentrado!$A$2:$A859,"="&amp;$A10,Concentrado!$B$2:$B859, "=Chihuahua")</f>
        <v>9.2850000000000001</v>
      </c>
      <c r="U10" s="9">
        <f>SUMIFS(Concentrado!V$2:V859,Concentrado!$A$2:$A859,"="&amp;$A10,Concentrado!$B$2:$B859, "=Chihuahua")</f>
        <v>13.62</v>
      </c>
      <c r="V10" s="9">
        <f>SUMIFS(Concentrado!W$2:W859,Concentrado!$A$2:$A859,"="&amp;$A10,Concentrado!$B$2:$B859, "=Chihuahua")</f>
        <v>11.456</v>
      </c>
      <c r="W10" s="9">
        <f>SUMIFS(Concentrado!X$2:X859,Concentrado!$A$2:$A859,"="&amp;$A10,Concentrado!$B$2:$B859, "=Chihuahua")</f>
        <v>34.206000000000003</v>
      </c>
      <c r="X10" s="9">
        <f>SUMIFS(Concentrado!Y$2:Y859,Concentrado!$A$2:$A859,"="&amp;$A10,Concentrado!$B$2:$B859, "=Chihuahua")</f>
        <v>3.5840000000000001</v>
      </c>
      <c r="Y10" s="9">
        <f>SUMIFS(Concentrado!Z$2:Z859,Concentrado!$A$2:$A859,"="&amp;$A10,Concentrado!$B$2:$B859, "=Chihuahua")</f>
        <v>18.902999999999999</v>
      </c>
      <c r="Z10" s="9">
        <f>SUMIFS(Concentrado!AA$2:AA859,Concentrado!$A$2:$A859,"="&amp;$A10,Concentrado!$B$2:$B859, "=Chihuahua")</f>
        <v>83.808000000000007</v>
      </c>
      <c r="AA10" s="9">
        <f>SUMIFS(Concentrado!AB$2:AB859,Concentrado!$A$2:$A859,"="&amp;$A10,Concentrado!$B$2:$B859, "=Chihuahua")</f>
        <v>62.482999999999997</v>
      </c>
      <c r="AB10" s="9">
        <f>SUMIFS(Concentrado!AC$2:AC859,Concentrado!$A$2:$A859,"="&amp;$A10,Concentrado!$B$2:$B859, "=Chihuahua")</f>
        <v>73.13</v>
      </c>
      <c r="AC10" s="9">
        <f>SUMIFS(Concentrado!AD$2:AD859,Concentrado!$A$2:$A859,"="&amp;$A10,Concentrado!$B$2:$B859, "=Chihuahua")</f>
        <v>404.66300000000001</v>
      </c>
      <c r="AD10" s="9">
        <f>SUMIFS(Concentrado!AE$2:AE859,Concentrado!$A$2:$A859,"="&amp;$A10,Concentrado!$B$2:$B859, "=Chihuahua")</f>
        <v>356.73700000000002</v>
      </c>
      <c r="AE10" s="9">
        <f>SUMIFS(Concentrado!AF$2:AF859,Concentrado!$A$2:$A859,"="&amp;$A10,Concentrado!$B$2:$B859, "=Chihuahua")</f>
        <v>380.69499999999999</v>
      </c>
      <c r="AF10" s="9">
        <f>SUMIFS(Concentrado!AG$2:AG859,Concentrado!$A$2:$A859,"="&amp;$A10,Concentrado!$B$2:$B859, "=Chihuahua")</f>
        <v>10.183999999999999</v>
      </c>
      <c r="AG10" s="9">
        <f>SUMIFS(Concentrado!AH$2:AH859,Concentrado!$A$2:$A859,"="&amp;$A10,Concentrado!$B$2:$B859, "=Chihuahua")</f>
        <v>13.2168551528219</v>
      </c>
      <c r="AH10" s="9">
        <f>SUMIFS(Concentrado!AI$2:AI859,Concentrado!$A$2:$A859,"="&amp;$A10,Concentrado!$B$2:$B859, "=Chihuahua")</f>
        <v>3.0823290077982901</v>
      </c>
      <c r="AI10" s="9">
        <f>SUMIFS(Concentrado!AJ$2:AJ859,Concentrado!$A$2:$A859,"="&amp;$A10,Concentrado!$B$2:$B859, "=Chihuahua")</f>
        <v>8.1967015508641499</v>
      </c>
      <c r="AJ10" s="9">
        <f>SUMIFS(Concentrado!AK$2:AK859,Concentrado!$A$2:$A859,"="&amp;$A10,Concentrado!$B$2:$B859, "=Chihuahua")</f>
        <v>12.88</v>
      </c>
      <c r="AK10" s="9">
        <f>SUMIFS(Concentrado!AL$2:AL859,Concentrado!$A$2:$A859,"="&amp;$A10,Concentrado!$B$2:$B859, "=Chihuahua")</f>
        <v>2.27</v>
      </c>
      <c r="AL10" s="9">
        <f>SUMIFS(Concentrado!AM$2:AM859,Concentrado!$A$2:$A859,"="&amp;$A10,Concentrado!$B$2:$B859, "=Chihuahua")</f>
        <v>7.5670000000000002</v>
      </c>
      <c r="AM10" s="9">
        <f>SUMIFS(Concentrado!AN$2:AN859,Concentrado!$A$2:$A859,"="&amp;$A10,Concentrado!$B$2:$B859, "=Chihuahua")</f>
        <v>74.102999999999994</v>
      </c>
      <c r="AN10" s="9">
        <f>SUMIFS(Concentrado!AO$2:AO859,Concentrado!$A$2:$A859,"="&amp;$A10,Concentrado!$B$2:$B859, "=Chihuahua")</f>
        <v>57.405000000000001</v>
      </c>
      <c r="AO10" s="9">
        <f>SUMIFS(Concentrado!AP$2:AP859,Concentrado!$A$2:$A859,"="&amp;$A10,Concentrado!$B$2:$B859, "=Chihuahua")</f>
        <v>65.742000000000004</v>
      </c>
      <c r="AP10" s="9">
        <f>SUMIFS(Concentrado!AQ$2:AQ859,Concentrado!$A$2:$A859,"="&amp;$A10,Concentrado!$B$2:$B859, "=Chihuahua")</f>
        <v>4.5529999999999999</v>
      </c>
      <c r="AQ10" s="9">
        <f>SUMIFS(Concentrado!AR$2:AR859,Concentrado!$A$2:$A859,"="&amp;$A10,Concentrado!$B$2:$B859, "=Chihuahua")</f>
        <v>2.4489999999999998</v>
      </c>
      <c r="AR10" s="9">
        <f>SUMIFS(Concentrado!AS$2:AS859,Concentrado!$A$2:$A859,"="&amp;$A10,Concentrado!$B$2:$B859, "=Chihuahua")</f>
        <v>3.4990000000000001</v>
      </c>
      <c r="AS10" s="9">
        <f>SUMIFS(Concentrado!AT$2:AT859,Concentrado!$A$2:$A859,"="&amp;$A10,Concentrado!$B$2:$B859, "=Chihuahua")</f>
        <v>10.004</v>
      </c>
      <c r="AT10" s="9">
        <f>SUMIFS(Concentrado!AU$2:AU859,Concentrado!$A$2:$A859,"="&amp;$A10,Concentrado!$B$2:$B859, "=Chihuahua")</f>
        <v>1.9119999999999999</v>
      </c>
      <c r="AU10" s="9">
        <f>SUMIFS(Concentrado!AV$2:AV859,Concentrado!$A$2:$A859,"="&amp;$A10,Concentrado!$B$2:$B859, "=Chihuahua")</f>
        <v>5.952</v>
      </c>
      <c r="AV10" s="9">
        <f>SUMIFS(Concentrado!AW$2:AW859,Concentrado!$A$2:$A859,"="&amp;$A10,Concentrado!$B$2:$B859, "=Chihuahua")</f>
        <v>620.20299999999997</v>
      </c>
      <c r="AW10" s="9">
        <f>SUMIFS(Concentrado!AX$2:AX859,Concentrado!$A$2:$A859,"="&amp;$A10,Concentrado!$B$2:$B859, "=Chihuahua")</f>
        <v>454.34300000000002</v>
      </c>
      <c r="AX10" s="9">
        <f>SUMIFS(Concentrado!AY$2:AY859,Concentrado!$A$2:$A859,"="&amp;$A10,Concentrado!$B$2:$B859, "=Chihuahua")</f>
        <v>537.27499999999998</v>
      </c>
      <c r="AY10" s="9">
        <f>SUMIFS(Concentrado!AZ$2:AZ859,Concentrado!$A$2:$A859,"="&amp;$A10,Concentrado!$B$2:$B859, "=Chihuahua")</f>
        <v>6.202</v>
      </c>
      <c r="AZ10" s="9">
        <f>SUMIFS(Concentrado!BA$2:BA859,Concentrado!$A$2:$A859,"="&amp;$A10,Concentrado!$B$2:$B859, "=Chihuahua")</f>
        <v>4.5430000000000001</v>
      </c>
      <c r="BA10" s="9">
        <f>SUMIFS(Concentrado!BB$2:BB859,Concentrado!$A$2:$A859,"="&amp;$A10,Concentrado!$B$2:$B859, "=Chihuahua")</f>
        <v>5.3730000000000002</v>
      </c>
      <c r="BB10" s="9">
        <f>SUMIFS(Concentrado!BC$2:BC859,Concentrado!$A$2:$A859,"="&amp;$A10,Concentrado!$B$2:$B859, "=Chihuahua")</f>
        <v>19.817</v>
      </c>
      <c r="BC10" s="9">
        <f>SUMIFS(Concentrado!BD$2:BD859,Concentrado!$A$2:$A859,"="&amp;$A10,Concentrado!$B$2:$B859, "=Chihuahua")</f>
        <v>9.4779999999999998</v>
      </c>
      <c r="BD10" s="9">
        <f>SUMIFS(Concentrado!BE$2:BE859,Concentrado!$A$2:$A859,"="&amp;$A10,Concentrado!$B$2:$B859, "=Chihuahua")</f>
        <v>15.420999999999999</v>
      </c>
      <c r="BE10" s="9">
        <f>SUMIFS(Concentrado!BF$2:BF859,Concentrado!$A$2:$A859,"="&amp;$A10,Concentrado!$B$2:$B859, "=Chihuahua")</f>
        <v>17.571999999999999</v>
      </c>
      <c r="BF10" s="9">
        <f>SUMIFS(Concentrado!BG$2:BG859,Concentrado!$A$2:$A859,"="&amp;$A10,Concentrado!$B$2:$B859, "=Chihuahua")</f>
        <v>63.177</v>
      </c>
      <c r="BG10" s="9">
        <f>SUMIFS(Concentrado!BH$2:BH859,Concentrado!$A$2:$A859,"="&amp;$A10,Concentrado!$B$2:$B859, "=Chihuahua")</f>
        <v>10.549050144718862</v>
      </c>
    </row>
    <row r="11" spans="1:59" x14ac:dyDescent="0.25">
      <c r="A11" s="4">
        <v>2007</v>
      </c>
      <c r="B11" s="9">
        <f>SUMIFS(Concentrado!C$2:C859,Concentrado!$A$2:$A859,"="&amp;$A11,Concentrado!$B$2:$B859, "=Chihuahua")</f>
        <v>14.288</v>
      </c>
      <c r="C11" s="9">
        <f>SUMIFS(Concentrado!D$2:D859,Concentrado!$A$2:$A859,"="&amp;$A11,Concentrado!$B$2:$B859, "=Chihuahua")</f>
        <v>3.3690000000000002</v>
      </c>
      <c r="D11" s="9">
        <f>SUMIFS(Concentrado!E$2:E859,Concentrado!$A$2:$A859,"="&amp;$A11,Concentrado!$B$2:$B859, "=Chihuahua")</f>
        <v>8.8379999999999992</v>
      </c>
      <c r="E11" s="9">
        <f>SUMIFS(Concentrado!F$2:F859,Concentrado!$A$2:$A859,"="&amp;$A11,Concentrado!$B$2:$B859, "=Chihuahua")</f>
        <v>15.61</v>
      </c>
      <c r="F11" s="9">
        <f>SUMIFS(Concentrado!G$2:G859,Concentrado!$A$2:$A859,"="&amp;$A11,Concentrado!$B$2:$B859, "=Chihuahua")</f>
        <v>22.25</v>
      </c>
      <c r="G11" s="9">
        <f>SUMIFS(Concentrado!H$2:H859,Concentrado!$A$2:$A859,"="&amp;$A11,Concentrado!$B$2:$B859, "=Chihuahua")</f>
        <v>4.2859999999999996</v>
      </c>
      <c r="H11" s="9">
        <f>SUMIFS(Concentrado!I$2:I859,Concentrado!$A$2:$A859,"="&amp;$A11,Concentrado!$B$2:$B859, "=Chihuahua")</f>
        <v>3.3690000000000002</v>
      </c>
      <c r="I11" s="9">
        <f>SUMIFS(Concentrado!J$2:J859,Concentrado!$A$2:$A859,"="&amp;$A11,Concentrado!$B$2:$B859, "=Chihuahua")</f>
        <v>3.8260000000000001</v>
      </c>
      <c r="J11" s="9">
        <f>SUMIFS(Concentrado!K$2:K859,Concentrado!$A$2:$A859,"="&amp;$A11,Concentrado!$B$2:$B859, "=Chihuahua")</f>
        <v>13.811999999999999</v>
      </c>
      <c r="K11" s="9">
        <f>SUMIFS(Concentrado!L$2:L859,Concentrado!$A$2:$A859,"="&amp;$A11,Concentrado!$B$2:$B859, "=Chihuahua")</f>
        <v>7.4470000000000001</v>
      </c>
      <c r="L11" s="9">
        <f>SUMIFS(Concentrado!M$2:M859,Concentrado!$A$2:$A859,"="&amp;$A11,Concentrado!$B$2:$B859, "=Chihuahua")</f>
        <v>10.618</v>
      </c>
      <c r="M11" s="9">
        <f>SUMIFS(Concentrado!N$2:N859,Concentrado!$A$2:$A859,"="&amp;$A11,Concentrado!$B$2:$B859, "=Chihuahua")</f>
        <v>49.676000000000002</v>
      </c>
      <c r="N11" s="9">
        <f>SUMIFS(Concentrado!O$2:O859,Concentrado!$A$2:$A859,"="&amp;$A11,Concentrado!$B$2:$B859, "=Chihuahua")</f>
        <v>119.30500000000001</v>
      </c>
      <c r="O11" s="9">
        <f>SUMIFS(Concentrado!P$2:P859,Concentrado!$A$2:$A859,"="&amp;$A11,Concentrado!$B$2:$B859, "=Chihuahua")</f>
        <v>26.655999999999999</v>
      </c>
      <c r="P11" s="9">
        <f>SUMIFS(Concentrado!Q$2:Q859,Concentrado!$A$2:$A859,"="&amp;$A11,Concentrado!$B$2:$B859, "=Chihuahua")</f>
        <v>73.078999999999994</v>
      </c>
      <c r="Q11" s="9">
        <f>SUMIFS(Concentrado!R$2:R859,Concentrado!$A$2:$A859,"="&amp;$A11,Concentrado!$B$2:$B859, "=Chihuahua")</f>
        <v>62.985999999999997</v>
      </c>
      <c r="R11" s="9">
        <f>SUMIFS(Concentrado!S$2:S859,Concentrado!$A$2:$A859,"="&amp;$A11,Concentrado!$B$2:$B859, "=Chihuahua")</f>
        <v>70.569000000000003</v>
      </c>
      <c r="S11" s="9">
        <f>SUMIFS(Concentrado!T$2:T859,Concentrado!$A$2:$A859,"="&amp;$A11,Concentrado!$B$2:$B859, "=Chihuahua")</f>
        <v>66.790999999999997</v>
      </c>
      <c r="T11" s="9">
        <f>SUMIFS(Concentrado!U$2:U859,Concentrado!$A$2:$A859,"="&amp;$A11,Concentrado!$B$2:$B859, "=Chihuahua")</f>
        <v>12.204000000000001</v>
      </c>
      <c r="U11" s="9">
        <f>SUMIFS(Concentrado!V$2:V859,Concentrado!$A$2:$A859,"="&amp;$A11,Concentrado!$B$2:$B859, "=Chihuahua")</f>
        <v>15.367000000000001</v>
      </c>
      <c r="V11" s="9">
        <f>SUMIFS(Concentrado!W$2:W859,Concentrado!$A$2:$A859,"="&amp;$A11,Concentrado!$B$2:$B859, "=Chihuahua")</f>
        <v>13.791</v>
      </c>
      <c r="W11" s="9">
        <f>SUMIFS(Concentrado!X$2:X859,Concentrado!$A$2:$A859,"="&amp;$A11,Concentrado!$B$2:$B859, "=Chihuahua")</f>
        <v>27.265999999999998</v>
      </c>
      <c r="X11" s="9">
        <f>SUMIFS(Concentrado!Y$2:Y859,Concentrado!$A$2:$A859,"="&amp;$A11,Concentrado!$B$2:$B859, "=Chihuahua")</f>
        <v>3.0139999999999998</v>
      </c>
      <c r="Y11" s="9">
        <f>SUMIFS(Concentrado!Z$2:Z859,Concentrado!$A$2:$A859,"="&amp;$A11,Concentrado!$B$2:$B859, "=Chihuahua")</f>
        <v>15.244999999999999</v>
      </c>
      <c r="Z11" s="9">
        <f>SUMIFS(Concentrado!AA$2:AA859,Concentrado!$A$2:$A859,"="&amp;$A11,Concentrado!$B$2:$B859, "=Chihuahua")</f>
        <v>89.537999999999997</v>
      </c>
      <c r="AA11" s="9">
        <f>SUMIFS(Concentrado!AB$2:AB859,Concentrado!$A$2:$A859,"="&amp;$A11,Concentrado!$B$2:$B859, "=Chihuahua")</f>
        <v>61.645000000000003</v>
      </c>
      <c r="AB11" s="9">
        <f>SUMIFS(Concentrado!AC$2:AC859,Concentrado!$A$2:$A859,"="&amp;$A11,Concentrado!$B$2:$B859, "=Chihuahua")</f>
        <v>75.569999999999993</v>
      </c>
      <c r="AC11" s="9">
        <f>SUMIFS(Concentrado!AD$2:AD859,Concentrado!$A$2:$A859,"="&amp;$A11,Concentrado!$B$2:$B859, "=Chihuahua")</f>
        <v>419.11399999999998</v>
      </c>
      <c r="AD11" s="9">
        <f>SUMIFS(Concentrado!AE$2:AE859,Concentrado!$A$2:$A859,"="&amp;$A11,Concentrado!$B$2:$B859, "=Chihuahua")</f>
        <v>362.48</v>
      </c>
      <c r="AE11" s="9">
        <f>SUMIFS(Concentrado!AF$2:AF859,Concentrado!$A$2:$A859,"="&amp;$A11,Concentrado!$B$2:$B859, "=Chihuahua")</f>
        <v>390.75400000000002</v>
      </c>
      <c r="AF11" s="9">
        <f>SUMIFS(Concentrado!AG$2:AG859,Concentrado!$A$2:$A859,"="&amp;$A11,Concentrado!$B$2:$B859, "=Chihuahua")</f>
        <v>9.9420000000000002</v>
      </c>
      <c r="AG11" s="9">
        <f>SUMIFS(Concentrado!AH$2:AH859,Concentrado!$A$2:$A859,"="&amp;$A11,Concentrado!$B$2:$B859, "=Chihuahua")</f>
        <v>10.325064809637601</v>
      </c>
      <c r="AH11" s="9">
        <f>SUMIFS(Concentrado!AI$2:AI859,Concentrado!$A$2:$A859,"="&amp;$A11,Concentrado!$B$2:$B859, "=Chihuahua")</f>
        <v>2.2568341774967799</v>
      </c>
      <c r="AI11" s="9">
        <f>SUMIFS(Concentrado!AJ$2:AJ859,Concentrado!$A$2:$A859,"="&amp;$A11,Concentrado!$B$2:$B859, "=Chihuahua")</f>
        <v>6.3206371202217202</v>
      </c>
      <c r="AJ11" s="9">
        <f>SUMIFS(Concentrado!AK$2:AK859,Concentrado!$A$2:$A859,"="&amp;$A11,Concentrado!$B$2:$B859, "=Chihuahua")</f>
        <v>11.073</v>
      </c>
      <c r="AK11" s="9">
        <f>SUMIFS(Concentrado!AL$2:AL859,Concentrado!$A$2:$A859,"="&amp;$A11,Concentrado!$B$2:$B859, "=Chihuahua")</f>
        <v>1.5369999999999999</v>
      </c>
      <c r="AL11" s="9">
        <f>SUMIFS(Concentrado!AM$2:AM859,Concentrado!$A$2:$A859,"="&amp;$A11,Concentrado!$B$2:$B859, "=Chihuahua")</f>
        <v>6.3170000000000002</v>
      </c>
      <c r="AM11" s="9">
        <f>SUMIFS(Concentrado!AN$2:AN859,Concentrado!$A$2:$A859,"="&amp;$A11,Concentrado!$B$2:$B859, "=Chihuahua")</f>
        <v>73.225999999999999</v>
      </c>
      <c r="AN11" s="9">
        <f>SUMIFS(Concentrado!AO$2:AO859,Concentrado!$A$2:$A859,"="&amp;$A11,Concentrado!$B$2:$B859, "=Chihuahua")</f>
        <v>53.488</v>
      </c>
      <c r="AO11" s="9">
        <f>SUMIFS(Concentrado!AP$2:AP859,Concentrado!$A$2:$A859,"="&amp;$A11,Concentrado!$B$2:$B859, "=Chihuahua")</f>
        <v>63.320999999999998</v>
      </c>
      <c r="AP11" s="9">
        <f>SUMIFS(Concentrado!AQ$2:AQ859,Concentrado!$A$2:$A859,"="&amp;$A11,Concentrado!$B$2:$B859, "=Chihuahua")</f>
        <v>4.3460000000000001</v>
      </c>
      <c r="AQ11" s="9">
        <f>SUMIFS(Concentrado!AR$2:AR859,Concentrado!$A$2:$A859,"="&amp;$A11,Concentrado!$B$2:$B859, "=Chihuahua")</f>
        <v>2.1869999999999998</v>
      </c>
      <c r="AR11" s="9">
        <f>SUMIFS(Concentrado!AS$2:AS859,Concentrado!$A$2:$A859,"="&amp;$A11,Concentrado!$B$2:$B859, "=Chihuahua")</f>
        <v>3.262</v>
      </c>
      <c r="AS11" s="9">
        <f>SUMIFS(Concentrado!AT$2:AT859,Concentrado!$A$2:$A859,"="&amp;$A11,Concentrado!$B$2:$B859, "=Chihuahua")</f>
        <v>9.9420000000000002</v>
      </c>
      <c r="AT11" s="9">
        <f>SUMIFS(Concentrado!AU$2:AU859,Concentrado!$A$2:$A859,"="&amp;$A11,Concentrado!$B$2:$B859, "=Chihuahua")</f>
        <v>2.069</v>
      </c>
      <c r="AU11" s="9">
        <f>SUMIFS(Concentrado!AV$2:AV859,Concentrado!$A$2:$A859,"="&amp;$A11,Concentrado!$B$2:$B859, "=Chihuahua")</f>
        <v>5.9909999999999997</v>
      </c>
      <c r="AV11" s="9">
        <f>SUMIFS(Concentrado!AW$2:AW859,Concentrado!$A$2:$A859,"="&amp;$A11,Concentrado!$B$2:$B859, "=Chihuahua")</f>
        <v>621.16999999999996</v>
      </c>
      <c r="AW11" s="9">
        <f>SUMIFS(Concentrado!AX$2:AX859,Concentrado!$A$2:$A859,"="&amp;$A11,Concentrado!$B$2:$B859, "=Chihuahua")</f>
        <v>450.18900000000002</v>
      </c>
      <c r="AX11" s="9">
        <f>SUMIFS(Concentrado!AY$2:AY859,Concentrado!$A$2:$A859,"="&amp;$A11,Concentrado!$B$2:$B859, "=Chihuahua")</f>
        <v>535.755</v>
      </c>
      <c r="AY11" s="9">
        <f>SUMIFS(Concentrado!AZ$2:AZ859,Concentrado!$A$2:$A859,"="&amp;$A11,Concentrado!$B$2:$B859, "=Chihuahua")</f>
        <v>6.2119999999999997</v>
      </c>
      <c r="AZ11" s="9">
        <f>SUMIFS(Concentrado!BA$2:BA859,Concentrado!$A$2:$A859,"="&amp;$A11,Concentrado!$B$2:$B859, "=Chihuahua")</f>
        <v>4.5019999999999998</v>
      </c>
      <c r="BA11" s="9">
        <f>SUMIFS(Concentrado!BB$2:BB859,Concentrado!$A$2:$A859,"="&amp;$A11,Concentrado!$B$2:$B859, "=Chihuahua")</f>
        <v>5.3579999999999997</v>
      </c>
      <c r="BB11" s="9">
        <f>SUMIFS(Concentrado!BC$2:BC859,Concentrado!$A$2:$A859,"="&amp;$A11,Concentrado!$B$2:$B859, "=Chihuahua")</f>
        <v>23.456</v>
      </c>
      <c r="BC11" s="9">
        <f>SUMIFS(Concentrado!BD$2:BD859,Concentrado!$A$2:$A859,"="&amp;$A11,Concentrado!$B$2:$B859, "=Chihuahua")</f>
        <v>10.425000000000001</v>
      </c>
      <c r="BD11" s="9">
        <f>SUMIFS(Concentrado!BE$2:BE859,Concentrado!$A$2:$A859,"="&amp;$A11,Concentrado!$B$2:$B859, "=Chihuahua")</f>
        <v>14.847</v>
      </c>
      <c r="BE11" s="9">
        <f>SUMIFS(Concentrado!BF$2:BF859,Concentrado!$A$2:$A859,"="&amp;$A11,Concentrado!$B$2:$B859, "=Chihuahua")</f>
        <v>16.876000000000001</v>
      </c>
      <c r="BF11" s="9">
        <f>SUMIFS(Concentrado!BG$2:BG859,Concentrado!$A$2:$A859,"="&amp;$A11,Concentrado!$B$2:$B859, "=Chihuahua")</f>
        <v>67.977999999999994</v>
      </c>
      <c r="BG11" s="9">
        <f>SUMIFS(Concentrado!BH$2:BH859,Concentrado!$A$2:$A859,"="&amp;$A11,Concentrado!$B$2:$B859, "=Chihuahua")</f>
        <v>10.27058180259794</v>
      </c>
    </row>
    <row r="12" spans="1:59" x14ac:dyDescent="0.25">
      <c r="A12" s="4">
        <v>2008</v>
      </c>
      <c r="B12" s="9">
        <f>SUMIFS(Concentrado!C$2:C859,Concentrado!$A$2:$A859,"="&amp;$A12,Concentrado!$B$2:$B859, "=Chihuahua")</f>
        <v>23.695</v>
      </c>
      <c r="C12" s="9">
        <f>SUMIFS(Concentrado!D$2:D859,Concentrado!$A$2:$A859,"="&amp;$A12,Concentrado!$B$2:$B859, "=Chihuahua")</f>
        <v>6.6689999999999996</v>
      </c>
      <c r="D12" s="9">
        <f>SUMIFS(Concentrado!E$2:E859,Concentrado!$A$2:$A859,"="&amp;$A12,Concentrado!$B$2:$B859, "=Chihuahua")</f>
        <v>15.14</v>
      </c>
      <c r="E12" s="9">
        <f>SUMIFS(Concentrado!F$2:F859,Concentrado!$A$2:$A859,"="&amp;$A12,Concentrado!$B$2:$B859, "=Chihuahua")</f>
        <v>15.337999999999999</v>
      </c>
      <c r="F12" s="9">
        <f>SUMIFS(Concentrado!G$2:G859,Concentrado!$A$2:$A859,"="&amp;$A12,Concentrado!$B$2:$B859, "=Chihuahua")</f>
        <v>25.754999999999999</v>
      </c>
      <c r="G12" s="9">
        <f>SUMIFS(Concentrado!H$2:H859,Concentrado!$A$2:$A859,"="&amp;$A12,Concentrado!$B$2:$B859, "=Chihuahua")</f>
        <v>5.3179999999999996</v>
      </c>
      <c r="H12" s="9">
        <f>SUMIFS(Concentrado!I$2:I859,Concentrado!$A$2:$A859,"="&amp;$A12,Concentrado!$B$2:$B859, "=Chihuahua")</f>
        <v>5.4989999999999997</v>
      </c>
      <c r="I12" s="9">
        <f>SUMIFS(Concentrado!J$2:J859,Concentrado!$A$2:$A859,"="&amp;$A12,Concentrado!$B$2:$B859, "=Chihuahua")</f>
        <v>5.4089999999999998</v>
      </c>
      <c r="J12" s="9">
        <f>SUMIFS(Concentrado!K$2:K859,Concentrado!$A$2:$A859,"="&amp;$A12,Concentrado!$B$2:$B859, "=Chihuahua")</f>
        <v>15.127000000000001</v>
      </c>
      <c r="K12" s="9">
        <f>SUMIFS(Concentrado!L$2:L859,Concentrado!$A$2:$A859,"="&amp;$A12,Concentrado!$B$2:$B859, "=Chihuahua")</f>
        <v>6.9039999999999999</v>
      </c>
      <c r="L12" s="9">
        <f>SUMIFS(Concentrado!M$2:M859,Concentrado!$A$2:$A859,"="&amp;$A12,Concentrado!$B$2:$B859, "=Chihuahua")</f>
        <v>10.994999999999999</v>
      </c>
      <c r="M12" s="9">
        <f>SUMIFS(Concentrado!N$2:N859,Concentrado!$A$2:$A859,"="&amp;$A12,Concentrado!$B$2:$B859, "=Chihuahua")</f>
        <v>47.061</v>
      </c>
      <c r="N12" s="9">
        <f>SUMIFS(Concentrado!O$2:O859,Concentrado!$A$2:$A859,"="&amp;$A12,Concentrado!$B$2:$B859, "=Chihuahua")</f>
        <v>245.93100000000001</v>
      </c>
      <c r="O12" s="9">
        <f>SUMIFS(Concentrado!P$2:P859,Concentrado!$A$2:$A859,"="&amp;$A12,Concentrado!$B$2:$B859, "=Chihuahua")</f>
        <v>36.682000000000002</v>
      </c>
      <c r="P12" s="9">
        <f>SUMIFS(Concentrado!Q$2:Q859,Concentrado!$A$2:$A859,"="&amp;$A12,Concentrado!$B$2:$B859, "=Chihuahua")</f>
        <v>140.845</v>
      </c>
      <c r="Q12" s="9">
        <f>SUMIFS(Concentrado!R$2:R859,Concentrado!$A$2:$A859,"="&amp;$A12,Concentrado!$B$2:$B859, "=Chihuahua")</f>
        <v>63.758000000000003</v>
      </c>
      <c r="R12" s="9">
        <f>SUMIFS(Concentrado!S$2:S859,Concentrado!$A$2:$A859,"="&amp;$A12,Concentrado!$B$2:$B859, "=Chihuahua")</f>
        <v>71.141000000000005</v>
      </c>
      <c r="S12" s="9">
        <f>SUMIFS(Concentrado!T$2:T859,Concentrado!$A$2:$A859,"="&amp;$A12,Concentrado!$B$2:$B859, "=Chihuahua")</f>
        <v>67.468000000000004</v>
      </c>
      <c r="T12" s="9">
        <f>SUMIFS(Concentrado!U$2:U859,Concentrado!$A$2:$A859,"="&amp;$A12,Concentrado!$B$2:$B859, "=Chihuahua")</f>
        <v>13.65</v>
      </c>
      <c r="U12" s="9">
        <f>SUMIFS(Concentrado!V$2:V859,Concentrado!$A$2:$A859,"="&amp;$A12,Concentrado!$B$2:$B859, "=Chihuahua")</f>
        <v>17.2</v>
      </c>
      <c r="V12" s="9">
        <f>SUMIFS(Concentrado!W$2:W859,Concentrado!$A$2:$A859,"="&amp;$A12,Concentrado!$B$2:$B859, "=Chihuahua")</f>
        <v>15.433999999999999</v>
      </c>
      <c r="W12" s="9">
        <f>SUMIFS(Concentrado!X$2:X859,Concentrado!$A$2:$A859,"="&amp;$A12,Concentrado!$B$2:$B859, "=Chihuahua")</f>
        <v>139.15600000000001</v>
      </c>
      <c r="X12" s="9">
        <f>SUMIFS(Concentrado!Y$2:Y859,Concentrado!$A$2:$A859,"="&amp;$A12,Concentrado!$B$2:$B859, "=Chihuahua")</f>
        <v>10.063000000000001</v>
      </c>
      <c r="Y12" s="9">
        <f>SUMIFS(Concentrado!Z$2:Z859,Concentrado!$A$2:$A859,"="&amp;$A12,Concentrado!$B$2:$B859, "=Chihuahua")</f>
        <v>74.287999999999997</v>
      </c>
      <c r="Z12" s="9">
        <f>SUMIFS(Concentrado!AA$2:AA859,Concentrado!$A$2:$A859,"="&amp;$A12,Concentrado!$B$2:$B859, "=Chihuahua")</f>
        <v>91.825000000000003</v>
      </c>
      <c r="AA12" s="9">
        <f>SUMIFS(Concentrado!AB$2:AB859,Concentrado!$A$2:$A859,"="&amp;$A12,Concentrado!$B$2:$B859, "=Chihuahua")</f>
        <v>64.471999999999994</v>
      </c>
      <c r="AB12" s="9">
        <f>SUMIFS(Concentrado!AC$2:AC859,Concentrado!$A$2:$A859,"="&amp;$A12,Concentrado!$B$2:$B859, "=Chihuahua")</f>
        <v>78.11</v>
      </c>
      <c r="AC12" s="9">
        <f>SUMIFS(Concentrado!AD$2:AD859,Concentrado!$A$2:$A859,"="&amp;$A12,Concentrado!$B$2:$B859, "=Chihuahua")</f>
        <v>440.45299999999997</v>
      </c>
      <c r="AD12" s="9">
        <f>SUMIFS(Concentrado!AE$2:AE859,Concentrado!$A$2:$A859,"="&amp;$A12,Concentrado!$B$2:$B859, "=Chihuahua")</f>
        <v>374.54500000000002</v>
      </c>
      <c r="AE12" s="9">
        <f>SUMIFS(Concentrado!AF$2:AF859,Concentrado!$A$2:$A859,"="&amp;$A12,Concentrado!$B$2:$B859, "=Chihuahua")</f>
        <v>407.51100000000002</v>
      </c>
      <c r="AF12" s="9">
        <f>SUMIFS(Concentrado!AG$2:AG859,Concentrado!$A$2:$A859,"="&amp;$A12,Concentrado!$B$2:$B859, "=Chihuahua")</f>
        <v>9.4540000000000006</v>
      </c>
      <c r="AG12" s="9">
        <f>SUMIFS(Concentrado!AH$2:AH859,Concentrado!$A$2:$A859,"="&amp;$A12,Concentrado!$B$2:$B859, "=Chihuahua")</f>
        <v>10.114627173262001</v>
      </c>
      <c r="AH12" s="9">
        <f>SUMIFS(Concentrado!AI$2:AI859,Concentrado!$A$2:$A859,"="&amp;$A12,Concentrado!$B$2:$B859, "=Chihuahua")</f>
        <v>3.5235856007072801</v>
      </c>
      <c r="AI12" s="9">
        <f>SUMIFS(Concentrado!AJ$2:AJ859,Concentrado!$A$2:$A859,"="&amp;$A12,Concentrado!$B$2:$B859, "=Chihuahua")</f>
        <v>6.8410824501575398</v>
      </c>
      <c r="AJ12" s="9">
        <f>SUMIFS(Concentrado!AK$2:AK859,Concentrado!$A$2:$A859,"="&amp;$A12,Concentrado!$B$2:$B859, "=Chihuahua")</f>
        <v>10.872</v>
      </c>
      <c r="AK12" s="9">
        <f>SUMIFS(Concentrado!AL$2:AL859,Concentrado!$A$2:$A859,"="&amp;$A12,Concentrado!$B$2:$B859, "=Chihuahua")</f>
        <v>2.6909999999999998</v>
      </c>
      <c r="AL12" s="9">
        <f>SUMIFS(Concentrado!AM$2:AM859,Concentrado!$A$2:$A859,"="&amp;$A12,Concentrado!$B$2:$B859, "=Chihuahua")</f>
        <v>6.7610000000000001</v>
      </c>
      <c r="AM12" s="9">
        <f>SUMIFS(Concentrado!AN$2:AN859,Concentrado!$A$2:$A859,"="&amp;$A12,Concentrado!$B$2:$B859, "=Chihuahua")</f>
        <v>70.021000000000001</v>
      </c>
      <c r="AN12" s="9">
        <f>SUMIFS(Concentrado!AO$2:AO859,Concentrado!$A$2:$A859,"="&amp;$A12,Concentrado!$B$2:$B859, "=Chihuahua")</f>
        <v>56.866</v>
      </c>
      <c r="AO12" s="9">
        <f>SUMIFS(Concentrado!AP$2:AP859,Concentrado!$A$2:$A859,"="&amp;$A12,Concentrado!$B$2:$B859, "=Chihuahua")</f>
        <v>63.44</v>
      </c>
      <c r="AP12" s="9">
        <f>SUMIFS(Concentrado!AQ$2:AQ859,Concentrado!$A$2:$A859,"="&amp;$A12,Concentrado!$B$2:$B859, "=Chihuahua")</f>
        <v>4.7270000000000003</v>
      </c>
      <c r="AQ12" s="9">
        <f>SUMIFS(Concentrado!AR$2:AR859,Concentrado!$A$2:$A859,"="&amp;$A12,Concentrado!$B$2:$B859, "=Chihuahua")</f>
        <v>1.9890000000000001</v>
      </c>
      <c r="AR12" s="9">
        <f>SUMIFS(Concentrado!AS$2:AS859,Concentrado!$A$2:$A859,"="&amp;$A12,Concentrado!$B$2:$B859, "=Chihuahua")</f>
        <v>3.351</v>
      </c>
      <c r="AS12" s="9">
        <f>SUMIFS(Concentrado!AT$2:AT859,Concentrado!$A$2:$A859,"="&amp;$A12,Concentrado!$B$2:$B859, "=Chihuahua")</f>
        <v>10.577</v>
      </c>
      <c r="AT12" s="9">
        <f>SUMIFS(Concentrado!AU$2:AU859,Concentrado!$A$2:$A859,"="&amp;$A12,Concentrado!$B$2:$B859, "=Chihuahua")</f>
        <v>2.165</v>
      </c>
      <c r="AU12" s="9">
        <f>SUMIFS(Concentrado!AV$2:AV859,Concentrado!$A$2:$A859,"="&amp;$A12,Concentrado!$B$2:$B859, "=Chihuahua")</f>
        <v>6.35</v>
      </c>
      <c r="AV12" s="9">
        <f>SUMIFS(Concentrado!AW$2:AW859,Concentrado!$A$2:$A859,"="&amp;$A12,Concentrado!$B$2:$B859, "=Chihuahua")</f>
        <v>764.5</v>
      </c>
      <c r="AW12" s="9">
        <f>SUMIFS(Concentrado!AX$2:AX859,Concentrado!$A$2:$A859,"="&amp;$A12,Concentrado!$B$2:$B859, "=Chihuahua")</f>
        <v>474.99700000000001</v>
      </c>
      <c r="AX12" s="9">
        <f>SUMIFS(Concentrado!AY$2:AY859,Concentrado!$A$2:$A859,"="&amp;$A12,Concentrado!$B$2:$B859, "=Chihuahua")</f>
        <v>619.29300000000001</v>
      </c>
      <c r="AY12" s="9">
        <f>SUMIFS(Concentrado!AZ$2:AZ859,Concentrado!$A$2:$A859,"="&amp;$A12,Concentrado!$B$2:$B859, "=Chihuahua")</f>
        <v>7.6449999999999996</v>
      </c>
      <c r="AZ12" s="9">
        <f>SUMIFS(Concentrado!BA$2:BA859,Concentrado!$A$2:$A859,"="&amp;$A12,Concentrado!$B$2:$B859, "=Chihuahua")</f>
        <v>4.75</v>
      </c>
      <c r="BA12" s="9">
        <f>SUMIFS(Concentrado!BB$2:BB859,Concentrado!$A$2:$A859,"="&amp;$A12,Concentrado!$B$2:$B859, "=Chihuahua")</f>
        <v>6.1929999999999996</v>
      </c>
      <c r="BB12" s="9">
        <f>SUMIFS(Concentrado!BC$2:BC859,Concentrado!$A$2:$A859,"="&amp;$A12,Concentrado!$B$2:$B859, "=Chihuahua")</f>
        <v>19.815000000000001</v>
      </c>
      <c r="BC12" s="9">
        <f>SUMIFS(Concentrado!BD$2:BD859,Concentrado!$A$2:$A859,"="&amp;$A12,Concentrado!$B$2:$B859, "=Chihuahua")</f>
        <v>8.4510000000000005</v>
      </c>
      <c r="BD12" s="9">
        <f>SUMIFS(Concentrado!BE$2:BE859,Concentrado!$A$2:$A859,"="&amp;$A12,Concentrado!$B$2:$B859, "=Chihuahua")</f>
        <v>14.297000000000001</v>
      </c>
      <c r="BE12" s="9">
        <f>SUMIFS(Concentrado!BF$2:BF859,Concentrado!$A$2:$A859,"="&amp;$A12,Concentrado!$B$2:$B859, "=Chihuahua")</f>
        <v>16.204999999999998</v>
      </c>
      <c r="BF12" s="9">
        <f>SUMIFS(Concentrado!BG$2:BG859,Concentrado!$A$2:$A859,"="&amp;$A12,Concentrado!$B$2:$B859, "=Chihuahua")</f>
        <v>56.545999999999999</v>
      </c>
      <c r="BG12" s="9">
        <f>SUMIFS(Concentrado!BH$2:BH859,Concentrado!$A$2:$A859,"="&amp;$A12,Concentrado!$B$2:$B859, "=Chihuahua")</f>
        <v>10.237790541948156</v>
      </c>
    </row>
    <row r="13" spans="1:59" x14ac:dyDescent="0.25">
      <c r="A13" s="4">
        <v>2009</v>
      </c>
      <c r="B13" s="9">
        <f>SUMIFS(Concentrado!C$2:C859,Concentrado!$A$2:$A859,"="&amp;$A13,Concentrado!$B$2:$B859, "=Chihuahua")</f>
        <v>14.24</v>
      </c>
      <c r="C13" s="9">
        <f>SUMIFS(Concentrado!D$2:D859,Concentrado!$A$2:$A859,"="&amp;$A13,Concentrado!$B$2:$B859, "=Chihuahua")</f>
        <v>3.4209999999999998</v>
      </c>
      <c r="D13" s="9">
        <f>SUMIFS(Concentrado!E$2:E859,Concentrado!$A$2:$A859,"="&amp;$A13,Concentrado!$B$2:$B859, "=Chihuahua")</f>
        <v>8.8010000000000002</v>
      </c>
      <c r="E13" s="9">
        <f>SUMIFS(Concentrado!F$2:F859,Concentrado!$A$2:$A859,"="&amp;$A13,Concentrado!$B$2:$B859, "=Chihuahua")</f>
        <v>13.734999999999999</v>
      </c>
      <c r="F13" s="9">
        <f>SUMIFS(Concentrado!G$2:G859,Concentrado!$A$2:$A859,"="&amp;$A13,Concentrado!$B$2:$B859, "=Chihuahua")</f>
        <v>23.643000000000001</v>
      </c>
      <c r="G13" s="9">
        <f>SUMIFS(Concentrado!H$2:H859,Concentrado!$A$2:$A859,"="&amp;$A13,Concentrado!$B$2:$B859, "=Chihuahua")</f>
        <v>5.5670000000000002</v>
      </c>
      <c r="H13" s="9">
        <f>SUMIFS(Concentrado!I$2:I859,Concentrado!$A$2:$A859,"="&amp;$A13,Concentrado!$B$2:$B859, "=Chihuahua")</f>
        <v>3.8839999999999999</v>
      </c>
      <c r="I13" s="9">
        <f>SUMIFS(Concentrado!J$2:J859,Concentrado!$A$2:$A859,"="&amp;$A13,Concentrado!$B$2:$B859, "=Chihuahua")</f>
        <v>4.7210000000000001</v>
      </c>
      <c r="J13" s="9">
        <f>SUMIFS(Concentrado!K$2:K859,Concentrado!$A$2:$A859,"="&amp;$A13,Concentrado!$B$2:$B859, "=Chihuahua")</f>
        <v>14.006</v>
      </c>
      <c r="K13" s="9">
        <f>SUMIFS(Concentrado!L$2:L859,Concentrado!$A$2:$A859,"="&amp;$A13,Concentrado!$B$2:$B859, "=Chihuahua")</f>
        <v>5.9720000000000004</v>
      </c>
      <c r="L13" s="9">
        <f>SUMIFS(Concentrado!M$2:M859,Concentrado!$A$2:$A859,"="&amp;$A13,Concentrado!$B$2:$B859, "=Chihuahua")</f>
        <v>9.9960000000000004</v>
      </c>
      <c r="M13" s="9">
        <f>SUMIFS(Concentrado!N$2:N859,Concentrado!$A$2:$A859,"="&amp;$A13,Concentrado!$B$2:$B859, "=Chihuahua")</f>
        <v>50.834000000000003</v>
      </c>
      <c r="N13" s="9">
        <f>SUMIFS(Concentrado!O$2:O859,Concentrado!$A$2:$A859,"="&amp;$A13,Concentrado!$B$2:$B859, "=Chihuahua")</f>
        <v>292.834</v>
      </c>
      <c r="O13" s="9">
        <f>SUMIFS(Concentrado!P$2:P859,Concentrado!$A$2:$A859,"="&amp;$A13,Concentrado!$B$2:$B859, "=Chihuahua")</f>
        <v>36.119</v>
      </c>
      <c r="P13" s="9">
        <f>SUMIFS(Concentrado!Q$2:Q859,Concentrado!$A$2:$A859,"="&amp;$A13,Concentrado!$B$2:$B859, "=Chihuahua")</f>
        <v>164.10900000000001</v>
      </c>
      <c r="Q13" s="9">
        <f>SUMIFS(Concentrado!R$2:R859,Concentrado!$A$2:$A859,"="&amp;$A13,Concentrado!$B$2:$B859, "=Chihuahua")</f>
        <v>65.340999999999994</v>
      </c>
      <c r="R13" s="9">
        <f>SUMIFS(Concentrado!S$2:S859,Concentrado!$A$2:$A859,"="&amp;$A13,Concentrado!$B$2:$B859, "=Chihuahua")</f>
        <v>72.819000000000003</v>
      </c>
      <c r="S13" s="9">
        <f>SUMIFS(Concentrado!T$2:T859,Concentrado!$A$2:$A859,"="&amp;$A13,Concentrado!$B$2:$B859, "=Chihuahua")</f>
        <v>69.158000000000001</v>
      </c>
      <c r="T13" s="9">
        <f>SUMIFS(Concentrado!U$2:U859,Concentrado!$A$2:$A859,"="&amp;$A13,Concentrado!$B$2:$B859, "=Chihuahua")</f>
        <v>14.768000000000001</v>
      </c>
      <c r="U13" s="9">
        <f>SUMIFS(Concentrado!V$2:V859,Concentrado!$A$2:$A859,"="&amp;$A13,Concentrado!$B$2:$B859, "=Chihuahua")</f>
        <v>17.741</v>
      </c>
      <c r="V13" s="9">
        <f>SUMIFS(Concentrado!W$2:W859,Concentrado!$A$2:$A859,"="&amp;$A13,Concentrado!$B$2:$B859, "=Chihuahua")</f>
        <v>16.262</v>
      </c>
      <c r="W13" s="9">
        <f>SUMIFS(Concentrado!X$2:X859,Concentrado!$A$2:$A859,"="&amp;$A13,Concentrado!$B$2:$B859, "=Chihuahua")</f>
        <v>198.07400000000001</v>
      </c>
      <c r="X13" s="9">
        <f>SUMIFS(Concentrado!Y$2:Y859,Concentrado!$A$2:$A859,"="&amp;$A13,Concentrado!$B$2:$B859, "=Chihuahua")</f>
        <v>12.117000000000001</v>
      </c>
      <c r="Y13" s="9">
        <f>SUMIFS(Concentrado!Z$2:Z859,Concentrado!$A$2:$A859,"="&amp;$A13,Concentrado!$B$2:$B859, "=Chihuahua")</f>
        <v>104.74299999999999</v>
      </c>
      <c r="Z13" s="9">
        <f>SUMIFS(Concentrado!AA$2:AA859,Concentrado!$A$2:$A859,"="&amp;$A13,Concentrado!$B$2:$B859, "=Chihuahua")</f>
        <v>87.960999999999999</v>
      </c>
      <c r="AA13" s="9">
        <f>SUMIFS(Concentrado!AB$2:AB859,Concentrado!$A$2:$A859,"="&amp;$A13,Concentrado!$B$2:$B859, "=Chihuahua")</f>
        <v>65.34</v>
      </c>
      <c r="AB13" s="9">
        <f>SUMIFS(Concentrado!AC$2:AC859,Concentrado!$A$2:$A859,"="&amp;$A13,Concentrado!$B$2:$B859, "=Chihuahua")</f>
        <v>76.59</v>
      </c>
      <c r="AC13" s="9">
        <f>SUMIFS(Concentrado!AD$2:AD859,Concentrado!$A$2:$A859,"="&amp;$A13,Concentrado!$B$2:$B859, "=Chihuahua")</f>
        <v>443.44099999999997</v>
      </c>
      <c r="AD13" s="9">
        <f>SUMIFS(Concentrado!AE$2:AE859,Concentrado!$A$2:$A859,"="&amp;$A13,Concentrado!$B$2:$B859, "=Chihuahua")</f>
        <v>377.77499999999998</v>
      </c>
      <c r="AE13" s="9">
        <f>SUMIFS(Concentrado!AF$2:AF859,Concentrado!$A$2:$A859,"="&amp;$A13,Concentrado!$B$2:$B859, "=Chihuahua")</f>
        <v>410.78100000000001</v>
      </c>
      <c r="AF13" s="9">
        <f>SUMIFS(Concentrado!AG$2:AG859,Concentrado!$A$2:$A859,"="&amp;$A13,Concentrado!$B$2:$B859, "=Chihuahua")</f>
        <v>10.430999999999999</v>
      </c>
      <c r="AG13" s="9">
        <f>SUMIFS(Concentrado!AH$2:AH859,Concentrado!$A$2:$A859,"="&amp;$A13,Concentrado!$B$2:$B859, "=Chihuahua")</f>
        <v>12.398944677164399</v>
      </c>
      <c r="AH13" s="9">
        <f>SUMIFS(Concentrado!AI$2:AI859,Concentrado!$A$2:$A859,"="&amp;$A13,Concentrado!$B$2:$B859, "=Chihuahua")</f>
        <v>2.5477747576031202</v>
      </c>
      <c r="AI13" s="9">
        <f>SUMIFS(Concentrado!AJ$2:AJ859,Concentrado!$A$2:$A859,"="&amp;$A13,Concentrado!$B$2:$B859, "=Chihuahua")</f>
        <v>7.5089910287317698</v>
      </c>
      <c r="AJ13" s="9">
        <f>SUMIFS(Concentrado!AK$2:AK859,Concentrado!$A$2:$A859,"="&amp;$A13,Concentrado!$B$2:$B859, "=Chihuahua")</f>
        <v>12.131</v>
      </c>
      <c r="AK13" s="9">
        <f>SUMIFS(Concentrado!AL$2:AL859,Concentrado!$A$2:$A859,"="&amp;$A13,Concentrado!$B$2:$B859, "=Chihuahua")</f>
        <v>2.2029999999999998</v>
      </c>
      <c r="AL13" s="9">
        <f>SUMIFS(Concentrado!AM$2:AM859,Concentrado!$A$2:$A859,"="&amp;$A13,Concentrado!$B$2:$B859, "=Chihuahua")</f>
        <v>7.14</v>
      </c>
      <c r="AM13" s="9">
        <f>SUMIFS(Concentrado!AN$2:AN859,Concentrado!$A$2:$A859,"="&amp;$A13,Concentrado!$B$2:$B859, "=Chihuahua")</f>
        <v>69.736000000000004</v>
      </c>
      <c r="AN13" s="9">
        <f>SUMIFS(Concentrado!AO$2:AO859,Concentrado!$A$2:$A859,"="&amp;$A13,Concentrado!$B$2:$B859, "=Chihuahua")</f>
        <v>55.598999999999997</v>
      </c>
      <c r="AO13" s="9">
        <f>SUMIFS(Concentrado!AP$2:AP859,Concentrado!$A$2:$A859,"="&amp;$A13,Concentrado!$B$2:$B859, "=Chihuahua")</f>
        <v>62.747</v>
      </c>
      <c r="AP13" s="9">
        <f>SUMIFS(Concentrado!AQ$2:AQ859,Concentrado!$A$2:$A859,"="&amp;$A13,Concentrado!$B$2:$B859, "=Chihuahua")</f>
        <v>3.5750000000000002</v>
      </c>
      <c r="AQ13" s="9">
        <f>SUMIFS(Concentrado!AR$2:AR859,Concentrado!$A$2:$A859,"="&amp;$A13,Concentrado!$B$2:$B859, "=Chihuahua")</f>
        <v>1.5649999999999999</v>
      </c>
      <c r="AR13" s="9">
        <f>SUMIFS(Concentrado!AS$2:AS859,Concentrado!$A$2:$A859,"="&amp;$A13,Concentrado!$B$2:$B859, "=Chihuahua")</f>
        <v>2.5649999999999999</v>
      </c>
      <c r="AS13" s="9">
        <f>SUMIFS(Concentrado!AT$2:AT859,Concentrado!$A$2:$A859,"="&amp;$A13,Concentrado!$B$2:$B859, "=Chihuahua")</f>
        <v>7.5010000000000003</v>
      </c>
      <c r="AT13" s="9">
        <f>SUMIFS(Concentrado!AU$2:AU859,Concentrado!$A$2:$A859,"="&amp;$A13,Concentrado!$B$2:$B859, "=Chihuahua")</f>
        <v>1.855</v>
      </c>
      <c r="AU13" s="9">
        <f>SUMIFS(Concentrado!AV$2:AV859,Concentrado!$A$2:$A859,"="&amp;$A13,Concentrado!$B$2:$B859, "=Chihuahua")</f>
        <v>4.6920000000000002</v>
      </c>
      <c r="AV13" s="9">
        <f>SUMIFS(Concentrado!AW$2:AW859,Concentrado!$A$2:$A859,"="&amp;$A13,Concentrado!$B$2:$B859, "=Chihuahua")</f>
        <v>817.49699999999996</v>
      </c>
      <c r="AW13" s="9">
        <f>SUMIFS(Concentrado!AX$2:AX859,Concentrado!$A$2:$A859,"="&amp;$A13,Concentrado!$B$2:$B859, "=Chihuahua")</f>
        <v>479.69799999999998</v>
      </c>
      <c r="AX13" s="9">
        <f>SUMIFS(Concentrado!AY$2:AY859,Concentrado!$A$2:$A859,"="&amp;$A13,Concentrado!$B$2:$B859, "=Chihuahua")</f>
        <v>648.59500000000003</v>
      </c>
      <c r="AY13" s="9">
        <f>SUMIFS(Concentrado!AZ$2:AZ859,Concentrado!$A$2:$A859,"="&amp;$A13,Concentrado!$B$2:$B859, "=Chihuahua")</f>
        <v>8.1750000000000007</v>
      </c>
      <c r="AZ13" s="9">
        <f>SUMIFS(Concentrado!BA$2:BA859,Concentrado!$A$2:$A859,"="&amp;$A13,Concentrado!$B$2:$B859, "=Chihuahua")</f>
        <v>4.7969999999999997</v>
      </c>
      <c r="BA13" s="9">
        <f>SUMIFS(Concentrado!BB$2:BB859,Concentrado!$A$2:$A859,"="&amp;$A13,Concentrado!$B$2:$B859, "=Chihuahua")</f>
        <v>6.4859999999999998</v>
      </c>
      <c r="BB13" s="9">
        <f>SUMIFS(Concentrado!BC$2:BC859,Concentrado!$A$2:$A859,"="&amp;$A13,Concentrado!$B$2:$B859, "=Chihuahua")</f>
        <v>15.819000000000001</v>
      </c>
      <c r="BC13" s="9">
        <f>SUMIFS(Concentrado!BD$2:BD859,Concentrado!$A$2:$A859,"="&amp;$A13,Concentrado!$B$2:$B859, "=Chihuahua")</f>
        <v>4.9800000000000004</v>
      </c>
      <c r="BD13" s="9">
        <f>SUMIFS(Concentrado!BE$2:BE859,Concentrado!$A$2:$A859,"="&amp;$A13,Concentrado!$B$2:$B859, "=Chihuahua")</f>
        <v>13.804</v>
      </c>
      <c r="BE13" s="9">
        <f>SUMIFS(Concentrado!BF$2:BF859,Concentrado!$A$2:$A859,"="&amp;$A13,Concentrado!$B$2:$B859, "=Chihuahua")</f>
        <v>15.356999999999999</v>
      </c>
      <c r="BF13" s="9">
        <f>SUMIFS(Concentrado!BG$2:BG859,Concentrado!$A$2:$A859,"="&amp;$A13,Concentrado!$B$2:$B859, "=Chihuahua")</f>
        <v>82.808999999999997</v>
      </c>
      <c r="BG13" s="9">
        <f>SUMIFS(Concentrado!BH$2:BH859,Concentrado!$A$2:$A859,"="&amp;$A13,Concentrado!$B$2:$B859, "=Chihuahua")</f>
        <v>11.006052576108887</v>
      </c>
    </row>
    <row r="14" spans="1:59" x14ac:dyDescent="0.25">
      <c r="A14" s="4">
        <v>2010</v>
      </c>
      <c r="B14" s="9">
        <f>SUMIFS(Concentrado!C$2:C859,Concentrado!$A$2:$A859,"="&amp;$A14,Concentrado!$B$2:$B859, "=Chihuahua")</f>
        <v>21.96</v>
      </c>
      <c r="C14" s="9">
        <f>SUMIFS(Concentrado!D$2:D859,Concentrado!$A$2:$A859,"="&amp;$A14,Concentrado!$B$2:$B859, "=Chihuahua")</f>
        <v>9.1349999999999998</v>
      </c>
      <c r="D14" s="9">
        <f>SUMIFS(Concentrado!E$2:E859,Concentrado!$A$2:$A859,"="&amp;$A14,Concentrado!$B$2:$B859, "=Chihuahua")</f>
        <v>15.685</v>
      </c>
      <c r="E14" s="9">
        <f>SUMIFS(Concentrado!F$2:F859,Concentrado!$A$2:$A859,"="&amp;$A14,Concentrado!$B$2:$B859, "=Chihuahua")</f>
        <v>14.388</v>
      </c>
      <c r="F14" s="9">
        <f>SUMIFS(Concentrado!G$2:G859,Concentrado!$A$2:$A859,"="&amp;$A14,Concentrado!$B$2:$B859, "=Chihuahua")</f>
        <v>20.696000000000002</v>
      </c>
      <c r="G14" s="9">
        <f>SUMIFS(Concentrado!H$2:H859,Concentrado!$A$2:$A859,"="&amp;$A14,Concentrado!$B$2:$B859, "=Chihuahua")</f>
        <v>5.0540000000000003</v>
      </c>
      <c r="H14" s="9">
        <f>SUMIFS(Concentrado!I$2:I859,Concentrado!$A$2:$A859,"="&amp;$A14,Concentrado!$B$2:$B859, "=Chihuahua")</f>
        <v>3.734</v>
      </c>
      <c r="I14" s="9">
        <f>SUMIFS(Concentrado!J$2:J859,Concentrado!$A$2:$A859,"="&amp;$A14,Concentrado!$B$2:$B859, "=Chihuahua")</f>
        <v>4.391</v>
      </c>
      <c r="J14" s="9">
        <f>SUMIFS(Concentrado!K$2:K859,Concentrado!$A$2:$A859,"="&amp;$A14,Concentrado!$B$2:$B859, "=Chihuahua")</f>
        <v>14.64</v>
      </c>
      <c r="K14" s="9">
        <f>SUMIFS(Concentrado!L$2:L859,Concentrado!$A$2:$A859,"="&amp;$A14,Concentrado!$B$2:$B859, "=Chihuahua")</f>
        <v>6.5490000000000004</v>
      </c>
      <c r="L14" s="9">
        <f>SUMIFS(Concentrado!M$2:M859,Concentrado!$A$2:$A859,"="&amp;$A14,Concentrado!$B$2:$B859, "=Chihuahua")</f>
        <v>10.571999999999999</v>
      </c>
      <c r="M14" s="9">
        <f>SUMIFS(Concentrado!N$2:N859,Concentrado!$A$2:$A859,"="&amp;$A14,Concentrado!$B$2:$B859, "=Chihuahua")</f>
        <v>55.343000000000004</v>
      </c>
      <c r="N14" s="9">
        <f>SUMIFS(Concentrado!O$2:O859,Concentrado!$A$2:$A859,"="&amp;$A14,Concentrado!$B$2:$B859, "=Chihuahua")</f>
        <v>446.86</v>
      </c>
      <c r="O14" s="9">
        <f>SUMIFS(Concentrado!P$2:P859,Concentrado!$A$2:$A859,"="&amp;$A14,Concentrado!$B$2:$B859, "=Chihuahua")</f>
        <v>64</v>
      </c>
      <c r="P14" s="9">
        <f>SUMIFS(Concentrado!Q$2:Q859,Concentrado!$A$2:$A859,"="&amp;$A14,Concentrado!$B$2:$B859, "=Chihuahua")</f>
        <v>255.08600000000001</v>
      </c>
      <c r="Q14" s="9">
        <f>SUMIFS(Concentrado!R$2:R859,Concentrado!$A$2:$A859,"="&amp;$A14,Concentrado!$B$2:$B859, "=Chihuahua")</f>
        <v>66.284999999999997</v>
      </c>
      <c r="R14" s="9">
        <f>SUMIFS(Concentrado!S$2:S859,Concentrado!$A$2:$A859,"="&amp;$A14,Concentrado!$B$2:$B859, "=Chihuahua")</f>
        <v>73.766999999999996</v>
      </c>
      <c r="S14" s="9">
        <f>SUMIFS(Concentrado!T$2:T859,Concentrado!$A$2:$A859,"="&amp;$A14,Concentrado!$B$2:$B859, "=Chihuahua")</f>
        <v>70.075999999999993</v>
      </c>
      <c r="T14" s="9">
        <f>SUMIFS(Concentrado!U$2:U859,Concentrado!$A$2:$A859,"="&amp;$A14,Concentrado!$B$2:$B859, "=Chihuahua")</f>
        <v>15.976000000000001</v>
      </c>
      <c r="U14" s="9">
        <f>SUMIFS(Concentrado!V$2:V859,Concentrado!$A$2:$A859,"="&amp;$A14,Concentrado!$B$2:$B859, "=Chihuahua")</f>
        <v>18.154</v>
      </c>
      <c r="V14" s="9">
        <f>SUMIFS(Concentrado!W$2:W859,Concentrado!$A$2:$A859,"="&amp;$A14,Concentrado!$B$2:$B859, "=Chihuahua")</f>
        <v>17.129000000000001</v>
      </c>
      <c r="W14" s="9">
        <f>SUMIFS(Concentrado!X$2:X859,Concentrado!$A$2:$A859,"="&amp;$A14,Concentrado!$B$2:$B859, "=Chihuahua")</f>
        <v>330.26499999999999</v>
      </c>
      <c r="X14" s="9">
        <f>SUMIFS(Concentrado!Y$2:Y859,Concentrado!$A$2:$A859,"="&amp;$A14,Concentrado!$B$2:$B859, "=Chihuahua")</f>
        <v>33.149000000000001</v>
      </c>
      <c r="Y14" s="9">
        <f>SUMIFS(Concentrado!Z$2:Z859,Concentrado!$A$2:$A859,"="&amp;$A14,Concentrado!$B$2:$B859, "=Chihuahua")</f>
        <v>181.19800000000001</v>
      </c>
      <c r="Z14" s="9">
        <f>SUMIFS(Concentrado!AA$2:AA859,Concentrado!$A$2:$A859,"="&amp;$A14,Concentrado!$B$2:$B859, "=Chihuahua")</f>
        <v>94.692999999999998</v>
      </c>
      <c r="AA14" s="9">
        <f>SUMIFS(Concentrado!AB$2:AB859,Concentrado!$A$2:$A859,"="&amp;$A14,Concentrado!$B$2:$B859, "=Chihuahua")</f>
        <v>71.756</v>
      </c>
      <c r="AB14" s="9">
        <f>SUMIFS(Concentrado!AC$2:AC859,Concentrado!$A$2:$A859,"="&amp;$A14,Concentrado!$B$2:$B859, "=Chihuahua")</f>
        <v>83.247</v>
      </c>
      <c r="AC14" s="9">
        <f>SUMIFS(Concentrado!AD$2:AD859,Concentrado!$A$2:$A859,"="&amp;$A14,Concentrado!$B$2:$B859, "=Chihuahua")</f>
        <v>453.541</v>
      </c>
      <c r="AD14" s="9">
        <f>SUMIFS(Concentrado!AE$2:AE859,Concentrado!$A$2:$A859,"="&amp;$A14,Concentrado!$B$2:$B859, "=Chihuahua")</f>
        <v>388.25200000000001</v>
      </c>
      <c r="AE14" s="9">
        <f>SUMIFS(Concentrado!AF$2:AF859,Concentrado!$A$2:$A859,"="&amp;$A14,Concentrado!$B$2:$B859, "=Chihuahua")</f>
        <v>421.17700000000002</v>
      </c>
      <c r="AF14" s="9">
        <f>SUMIFS(Concentrado!AG$2:AG859,Concentrado!$A$2:$A859,"="&amp;$A14,Concentrado!$B$2:$B859, "=Chihuahua")</f>
        <v>11.677</v>
      </c>
      <c r="AG14" s="9">
        <f>SUMIFS(Concentrado!AH$2:AH859,Concentrado!$A$2:$A859,"="&amp;$A14,Concentrado!$B$2:$B859, "=Chihuahua")</f>
        <v>11.974949028707201</v>
      </c>
      <c r="AH14" s="9">
        <f>SUMIFS(Concentrado!AI$2:AI859,Concentrado!$A$2:$A859,"="&amp;$A14,Concentrado!$B$2:$B859, "=Chihuahua")</f>
        <v>2.5301843081131898</v>
      </c>
      <c r="AI14" s="9">
        <f>SUMIFS(Concentrado!AJ$2:AJ859,Concentrado!$A$2:$A859,"="&amp;$A14,Concentrado!$B$2:$B859, "=Chihuahua")</f>
        <v>7.29197866664994</v>
      </c>
      <c r="AJ14" s="9">
        <f>SUMIFS(Concentrado!AK$2:AK859,Concentrado!$A$2:$A859,"="&amp;$A14,Concentrado!$B$2:$B859, "=Chihuahua")</f>
        <v>11.792999999999999</v>
      </c>
      <c r="AK14" s="9">
        <f>SUMIFS(Concentrado!AL$2:AL859,Concentrado!$A$2:$A859,"="&amp;$A14,Concentrado!$B$2:$B859, "=Chihuahua")</f>
        <v>1.7809999999999999</v>
      </c>
      <c r="AL14" s="9">
        <f>SUMIFS(Concentrado!AM$2:AM859,Concentrado!$A$2:$A859,"="&amp;$A14,Concentrado!$B$2:$B859, "=Chihuahua")</f>
        <v>6.7590000000000003</v>
      </c>
      <c r="AM14" s="9">
        <f>SUMIFS(Concentrado!AN$2:AN859,Concentrado!$A$2:$A859,"="&amp;$A14,Concentrado!$B$2:$B859, "=Chihuahua")</f>
        <v>66.052999999999997</v>
      </c>
      <c r="AN14" s="9">
        <f>SUMIFS(Concentrado!AO$2:AO859,Concentrado!$A$2:$A859,"="&amp;$A14,Concentrado!$B$2:$B859, "=Chihuahua")</f>
        <v>49.924999999999997</v>
      </c>
      <c r="AO14" s="9">
        <f>SUMIFS(Concentrado!AP$2:AP859,Concentrado!$A$2:$A859,"="&amp;$A14,Concentrado!$B$2:$B859, "=Chihuahua")</f>
        <v>58.030999999999999</v>
      </c>
      <c r="AP14" s="9">
        <f>SUMIFS(Concentrado!AQ$2:AQ859,Concentrado!$A$2:$A859,"="&amp;$A14,Concentrado!$B$2:$B859, "=Chihuahua")</f>
        <v>5.2279999999999998</v>
      </c>
      <c r="AQ14" s="9">
        <f>SUMIFS(Concentrado!AR$2:AR859,Concentrado!$A$2:$A859,"="&amp;$A14,Concentrado!$B$2:$B859, "=Chihuahua")</f>
        <v>2.0110000000000001</v>
      </c>
      <c r="AR14" s="9">
        <f>SUMIFS(Concentrado!AS$2:AS859,Concentrado!$A$2:$A859,"="&amp;$A14,Concentrado!$B$2:$B859, "=Chihuahua")</f>
        <v>3.6110000000000002</v>
      </c>
      <c r="AS14" s="9">
        <f>SUMIFS(Concentrado!AT$2:AT859,Concentrado!$A$2:$A859,"="&amp;$A14,Concentrado!$B$2:$B859, "=Chihuahua")</f>
        <v>8.0749999999999993</v>
      </c>
      <c r="AT14" s="9">
        <f>SUMIFS(Concentrado!AU$2:AU859,Concentrado!$A$2:$A859,"="&amp;$A14,Concentrado!$B$2:$B859, "=Chihuahua")</f>
        <v>1.5509999999999999</v>
      </c>
      <c r="AU14" s="9">
        <f>SUMIFS(Concentrado!AV$2:AV859,Concentrado!$A$2:$A859,"="&amp;$A14,Concentrado!$B$2:$B859, "=Chihuahua")</f>
        <v>4.7949999999999999</v>
      </c>
      <c r="AV14" s="9">
        <f>SUMIFS(Concentrado!AW$2:AW859,Concentrado!$A$2:$A859,"="&amp;$A14,Concentrado!$B$2:$B859, "=Chihuahua")</f>
        <v>979.52499999999998</v>
      </c>
      <c r="AW14" s="9">
        <f>SUMIFS(Concentrado!AX$2:AX859,Concentrado!$A$2:$A859,"="&amp;$A14,Concentrado!$B$2:$B859, "=Chihuahua")</f>
        <v>511.19600000000003</v>
      </c>
      <c r="AX14" s="9">
        <f>SUMIFS(Concentrado!AY$2:AY859,Concentrado!$A$2:$A859,"="&amp;$A14,Concentrado!$B$2:$B859, "=Chihuahua")</f>
        <v>745.50099999999998</v>
      </c>
      <c r="AY14" s="9">
        <f>SUMIFS(Concentrado!AZ$2:AZ859,Concentrado!$A$2:$A859,"="&amp;$A14,Concentrado!$B$2:$B859, "=Chihuahua")</f>
        <v>9.7949999999999999</v>
      </c>
      <c r="AZ14" s="9">
        <f>SUMIFS(Concentrado!BA$2:BA859,Concentrado!$A$2:$A859,"="&amp;$A14,Concentrado!$B$2:$B859, "=Chihuahua")</f>
        <v>5.1120000000000001</v>
      </c>
      <c r="BA14" s="9">
        <f>SUMIFS(Concentrado!BB$2:BB859,Concentrado!$A$2:$A859,"="&amp;$A14,Concentrado!$B$2:$B859, "=Chihuahua")</f>
        <v>7.4550000000000001</v>
      </c>
      <c r="BB14" s="9">
        <f>SUMIFS(Concentrado!BC$2:BC859,Concentrado!$A$2:$A859,"="&amp;$A14,Concentrado!$B$2:$B859, "=Chihuahua")</f>
        <v>13.856999999999999</v>
      </c>
      <c r="BC14" s="9">
        <f>SUMIFS(Concentrado!BD$2:BD859,Concentrado!$A$2:$A859,"="&amp;$A14,Concentrado!$B$2:$B859, "=Chihuahua")</f>
        <v>6.4859999999999998</v>
      </c>
      <c r="BD14" s="9">
        <f>SUMIFS(Concentrado!BE$2:BE859,Concentrado!$A$2:$A859,"="&amp;$A14,Concentrado!$B$2:$B859, "=Chihuahua")</f>
        <v>13.294</v>
      </c>
      <c r="BE14" s="9">
        <f>SUMIFS(Concentrado!BF$2:BF859,Concentrado!$A$2:$A859,"="&amp;$A14,Concentrado!$B$2:$B859, "=Chihuahua")</f>
        <v>14.736000000000001</v>
      </c>
      <c r="BF14" s="9">
        <f>SUMIFS(Concentrado!BG$2:BG859,Concentrado!$A$2:$A859,"="&amp;$A14,Concentrado!$B$2:$B859, "=Chihuahua")</f>
        <v>59.741</v>
      </c>
      <c r="BG14" s="9">
        <f>SUMIFS(Concentrado!BH$2:BH859,Concentrado!$A$2:$A859,"="&amp;$A14,Concentrado!$B$2:$B859, "=Chihuahua")</f>
        <v>9.4359854171134465</v>
      </c>
    </row>
    <row r="15" spans="1:59" x14ac:dyDescent="0.25">
      <c r="A15" s="4">
        <v>2011</v>
      </c>
      <c r="B15" s="9">
        <f>SUMIFS(Concentrado!C$2:C859,Concentrado!$A$2:$A859,"="&amp;$A15,Concentrado!$B$2:$B859, "=Chihuahua")</f>
        <v>18.696999999999999</v>
      </c>
      <c r="C15" s="9">
        <f>SUMIFS(Concentrado!D$2:D859,Concentrado!$A$2:$A859,"="&amp;$A15,Concentrado!$B$2:$B859, "=Chihuahua")</f>
        <v>6.1429999999999998</v>
      </c>
      <c r="D15" s="9">
        <f>SUMIFS(Concentrado!E$2:E859,Concentrado!$A$2:$A859,"="&amp;$A15,Concentrado!$B$2:$B859, "=Chihuahua")</f>
        <v>12.413</v>
      </c>
      <c r="E15" s="9">
        <f>SUMIFS(Concentrado!F$2:F859,Concentrado!$A$2:$A859,"="&amp;$A15,Concentrado!$B$2:$B859, "=Chihuahua")</f>
        <v>12.058999999999999</v>
      </c>
      <c r="F15" s="9">
        <f>SUMIFS(Concentrado!G$2:G859,Concentrado!$A$2:$A859,"="&amp;$A15,Concentrado!$B$2:$B859, "=Chihuahua")</f>
        <v>25.314</v>
      </c>
      <c r="G15" s="9">
        <f>SUMIFS(Concentrado!H$2:H859,Concentrado!$A$2:$A859,"="&amp;$A15,Concentrado!$B$2:$B859, "=Chihuahua")</f>
        <v>5.8109999999999999</v>
      </c>
      <c r="H15" s="9">
        <f>SUMIFS(Concentrado!I$2:I859,Concentrado!$A$2:$A859,"="&amp;$A15,Concentrado!$B$2:$B859, "=Chihuahua")</f>
        <v>4.55</v>
      </c>
      <c r="I15" s="9">
        <f>SUMIFS(Concentrado!J$2:J859,Concentrado!$A$2:$A859,"="&amp;$A15,Concentrado!$B$2:$B859, "=Chihuahua")</f>
        <v>5.1769999999999996</v>
      </c>
      <c r="J15" s="9">
        <f>SUMIFS(Concentrado!K$2:K859,Concentrado!$A$2:$A859,"="&amp;$A15,Concentrado!$B$2:$B859, "=Chihuahua")</f>
        <v>13.52</v>
      </c>
      <c r="K15" s="9">
        <f>SUMIFS(Concentrado!L$2:L859,Concentrado!$A$2:$A859,"="&amp;$A15,Concentrado!$B$2:$B859, "=Chihuahua")</f>
        <v>7.7359999999999998</v>
      </c>
      <c r="L15" s="9">
        <f>SUMIFS(Concentrado!M$2:M859,Concentrado!$A$2:$A859,"="&amp;$A15,Concentrado!$B$2:$B859, "=Chihuahua")</f>
        <v>10.611000000000001</v>
      </c>
      <c r="M15" s="9">
        <f>SUMIFS(Concentrado!N$2:N859,Concentrado!$A$2:$A859,"="&amp;$A15,Concentrado!$B$2:$B859, "=Chihuahua")</f>
        <v>53.478000000000002</v>
      </c>
      <c r="N15" s="9">
        <f>SUMIFS(Concentrado!O$2:O859,Concentrado!$A$2:$A859,"="&amp;$A15,Concentrado!$B$2:$B859, "=Chihuahua")</f>
        <v>339.94600000000003</v>
      </c>
      <c r="O15" s="9">
        <f>SUMIFS(Concentrado!P$2:P859,Concentrado!$A$2:$A859,"="&amp;$A15,Concentrado!$B$2:$B859, "=Chihuahua")</f>
        <v>50.965000000000003</v>
      </c>
      <c r="P15" s="9">
        <f>SUMIFS(Concentrado!Q$2:Q859,Concentrado!$A$2:$A859,"="&amp;$A15,Concentrado!$B$2:$B859, "=Chihuahua")</f>
        <v>194.83500000000001</v>
      </c>
      <c r="Q15" s="9">
        <f>SUMIFS(Concentrado!R$2:R859,Concentrado!$A$2:$A859,"="&amp;$A15,Concentrado!$B$2:$B859, "=Chihuahua")</f>
        <v>56.781999999999996</v>
      </c>
      <c r="R15" s="9">
        <f>SUMIFS(Concentrado!S$2:S859,Concentrado!$A$2:$A859,"="&amp;$A15,Concentrado!$B$2:$B859, "=Chihuahua")</f>
        <v>72.465999999999994</v>
      </c>
      <c r="S15" s="9">
        <f>SUMIFS(Concentrado!T$2:T859,Concentrado!$A$2:$A859,"="&amp;$A15,Concentrado!$B$2:$B859, "=Chihuahua")</f>
        <v>64.668999999999997</v>
      </c>
      <c r="T15" s="9">
        <f>SUMIFS(Concentrado!U$2:U859,Concentrado!$A$2:$A859,"="&amp;$A15,Concentrado!$B$2:$B859, "=Chihuahua")</f>
        <v>15.188000000000001</v>
      </c>
      <c r="U15" s="9">
        <f>SUMIFS(Concentrado!V$2:V859,Concentrado!$A$2:$A859,"="&amp;$A15,Concentrado!$B$2:$B859, "=Chihuahua")</f>
        <v>21.273</v>
      </c>
      <c r="V15" s="9">
        <f>SUMIFS(Concentrado!W$2:W859,Concentrado!$A$2:$A859,"="&amp;$A15,Concentrado!$B$2:$B859, "=Chihuahua")</f>
        <v>18.248000000000001</v>
      </c>
      <c r="W15" s="9">
        <f>SUMIFS(Concentrado!X$2:X859,Concentrado!$A$2:$A859,"="&amp;$A15,Concentrado!$B$2:$B859, "=Chihuahua")</f>
        <v>232.47900000000001</v>
      </c>
      <c r="X15" s="9">
        <f>SUMIFS(Concentrado!Y$2:Y859,Concentrado!$A$2:$A859,"="&amp;$A15,Concentrado!$B$2:$B859, "=Chihuahua")</f>
        <v>22.809000000000001</v>
      </c>
      <c r="Y15" s="9">
        <f>SUMIFS(Concentrado!Z$2:Z859,Concentrado!$A$2:$A859,"="&amp;$A15,Concentrado!$B$2:$B859, "=Chihuahua")</f>
        <v>127.221</v>
      </c>
      <c r="Z15" s="9">
        <f>SUMIFS(Concentrado!AA$2:AA859,Concentrado!$A$2:$A859,"="&amp;$A15,Concentrado!$B$2:$B859, "=Chihuahua")</f>
        <v>97.456000000000003</v>
      </c>
      <c r="AA15" s="9">
        <f>SUMIFS(Concentrado!AB$2:AB859,Concentrado!$A$2:$A859,"="&amp;$A15,Concentrado!$B$2:$B859, "=Chihuahua")</f>
        <v>71.215000000000003</v>
      </c>
      <c r="AB15" s="9">
        <f>SUMIFS(Concentrado!AC$2:AC859,Concentrado!$A$2:$A859,"="&amp;$A15,Concentrado!$B$2:$B859, "=Chihuahua")</f>
        <v>84.260999999999996</v>
      </c>
      <c r="AC15" s="9">
        <f>SUMIFS(Concentrado!AD$2:AD859,Concentrado!$A$2:$A859,"="&amp;$A15,Concentrado!$B$2:$B859, "=Chihuahua")</f>
        <v>452.01400000000001</v>
      </c>
      <c r="AD15" s="9">
        <f>SUMIFS(Concentrado!AE$2:AE859,Concentrado!$A$2:$A859,"="&amp;$A15,Concentrado!$B$2:$B859, "=Chihuahua")</f>
        <v>394.24</v>
      </c>
      <c r="AE15" s="9">
        <f>SUMIFS(Concentrado!AF$2:AF859,Concentrado!$A$2:$A859,"="&amp;$A15,Concentrado!$B$2:$B859, "=Chihuahua")</f>
        <v>423.07799999999997</v>
      </c>
      <c r="AF15" s="9">
        <f>SUMIFS(Concentrado!AG$2:AG859,Concentrado!$A$2:$A859,"="&amp;$A15,Concentrado!$B$2:$B859, "=Chihuahua")</f>
        <v>11.506</v>
      </c>
      <c r="AG15" s="9">
        <f>SUMIFS(Concentrado!AH$2:AH859,Concentrado!$A$2:$A859,"="&amp;$A15,Concentrado!$B$2:$B859, "=Chihuahua")</f>
        <v>14.4538001193207</v>
      </c>
      <c r="AH15" s="9">
        <f>SUMIFS(Concentrado!AI$2:AI859,Concentrado!$A$2:$A859,"="&amp;$A15,Concentrado!$B$2:$B859, "=Chihuahua")</f>
        <v>3.7635251685745601</v>
      </c>
      <c r="AI15" s="9">
        <f>SUMIFS(Concentrado!AJ$2:AJ859,Concentrado!$A$2:$A859,"="&amp;$A15,Concentrado!$B$2:$B859, "=Chihuahua")</f>
        <v>9.1611492739401008</v>
      </c>
      <c r="AJ15" s="9">
        <f>SUMIFS(Concentrado!AK$2:AK859,Concentrado!$A$2:$A859,"="&amp;$A15,Concentrado!$B$2:$B859, "=Chihuahua")</f>
        <v>13.922000000000001</v>
      </c>
      <c r="AK15" s="9">
        <f>SUMIFS(Concentrado!AL$2:AL859,Concentrado!$A$2:$A859,"="&amp;$A15,Concentrado!$B$2:$B859, "=Chihuahua")</f>
        <v>2.673</v>
      </c>
      <c r="AL15" s="9">
        <f>SUMIFS(Concentrado!AM$2:AM859,Concentrado!$A$2:$A859,"="&amp;$A15,Concentrado!$B$2:$B859, "=Chihuahua")</f>
        <v>8.266</v>
      </c>
      <c r="AM15" s="9">
        <f>SUMIFS(Concentrado!AN$2:AN859,Concentrado!$A$2:$A859,"="&amp;$A15,Concentrado!$B$2:$B859, "=Chihuahua")</f>
        <v>70.129000000000005</v>
      </c>
      <c r="AN15" s="9">
        <f>SUMIFS(Concentrado!AO$2:AO859,Concentrado!$A$2:$A859,"="&amp;$A15,Concentrado!$B$2:$B859, "=Chihuahua")</f>
        <v>53.07</v>
      </c>
      <c r="AO15" s="9">
        <f>SUMIFS(Concentrado!AP$2:AP859,Concentrado!$A$2:$A859,"="&amp;$A15,Concentrado!$B$2:$B859, "=Chihuahua")</f>
        <v>61.637</v>
      </c>
      <c r="AP15" s="9">
        <f>SUMIFS(Concentrado!AQ$2:AQ859,Concentrado!$A$2:$A859,"="&amp;$A15,Concentrado!$B$2:$B859, "=Chihuahua")</f>
        <v>4.1420000000000003</v>
      </c>
      <c r="AQ15" s="9">
        <f>SUMIFS(Concentrado!AR$2:AR859,Concentrado!$A$2:$A859,"="&amp;$A15,Concentrado!$B$2:$B859, "=Chihuahua")</f>
        <v>2.218</v>
      </c>
      <c r="AR15" s="9">
        <f>SUMIFS(Concentrado!AS$2:AS859,Concentrado!$A$2:$A859,"="&amp;$A15,Concentrado!$B$2:$B859, "=Chihuahua")</f>
        <v>3.1749999999999998</v>
      </c>
      <c r="AS15" s="9">
        <f>SUMIFS(Concentrado!AT$2:AT859,Concentrado!$A$2:$A859,"="&amp;$A15,Concentrado!$B$2:$B859, "=Chihuahua")</f>
        <v>7.9390000000000001</v>
      </c>
      <c r="AT15" s="9">
        <f>SUMIFS(Concentrado!AU$2:AU859,Concentrado!$A$2:$A859,"="&amp;$A15,Concentrado!$B$2:$B859, "=Chihuahua")</f>
        <v>1.593</v>
      </c>
      <c r="AU15" s="9">
        <f>SUMIFS(Concentrado!AV$2:AV859,Concentrado!$A$2:$A859,"="&amp;$A15,Concentrado!$B$2:$B859, "=Chihuahua")</f>
        <v>4.7480000000000002</v>
      </c>
      <c r="AV15" s="9">
        <f>SUMIFS(Concentrado!AW$2:AW859,Concentrado!$A$2:$A859,"="&amp;$A15,Concentrado!$B$2:$B859, "=Chihuahua")</f>
        <v>872.61699999999996</v>
      </c>
      <c r="AW15" s="9">
        <f>SUMIFS(Concentrado!AX$2:AX859,Concentrado!$A$2:$A859,"="&amp;$A15,Concentrado!$B$2:$B859, "=Chihuahua")</f>
        <v>508.45699999999999</v>
      </c>
      <c r="AX15" s="9">
        <f>SUMIFS(Concentrado!AY$2:AY859,Concentrado!$A$2:$A859,"="&amp;$A15,Concentrado!$B$2:$B859, "=Chihuahua")</f>
        <v>689.904</v>
      </c>
      <c r="AY15" s="9">
        <f>SUMIFS(Concentrado!AZ$2:AZ859,Concentrado!$A$2:$A859,"="&amp;$A15,Concentrado!$B$2:$B859, "=Chihuahua")</f>
        <v>8.7260000000000009</v>
      </c>
      <c r="AZ15" s="9">
        <f>SUMIFS(Concentrado!BA$2:BA859,Concentrado!$A$2:$A859,"="&amp;$A15,Concentrado!$B$2:$B859, "=Chihuahua")</f>
        <v>5.085</v>
      </c>
      <c r="BA15" s="9">
        <f>SUMIFS(Concentrado!BB$2:BB859,Concentrado!$A$2:$A859,"="&amp;$A15,Concentrado!$B$2:$B859, "=Chihuahua")</f>
        <v>6.899</v>
      </c>
      <c r="BB15" s="9">
        <f>SUMIFS(Concentrado!BC$2:BC859,Concentrado!$A$2:$A859,"="&amp;$A15,Concentrado!$B$2:$B859, "=Chihuahua")</f>
        <v>21.712</v>
      </c>
      <c r="BC15" s="9">
        <f>SUMIFS(Concentrado!BD$2:BD859,Concentrado!$A$2:$A859,"="&amp;$A15,Concentrado!$B$2:$B859, "=Chihuahua")</f>
        <v>8.625</v>
      </c>
      <c r="BD15" s="9">
        <f>SUMIFS(Concentrado!BE$2:BE859,Concentrado!$A$2:$A859,"="&amp;$A15,Concentrado!$B$2:$B859, "=Chihuahua")</f>
        <v>15.837</v>
      </c>
      <c r="BE15" s="9">
        <f>SUMIFS(Concentrado!BF$2:BF859,Concentrado!$A$2:$A859,"="&amp;$A15,Concentrado!$B$2:$B859, "=Chihuahua")</f>
        <v>19.097000000000001</v>
      </c>
      <c r="BF15" s="9">
        <f>SUMIFS(Concentrado!BG$2:BG859,Concentrado!$A$2:$A859,"="&amp;$A15,Concentrado!$B$2:$B859, "=Chihuahua")</f>
        <v>73.144999999999996</v>
      </c>
      <c r="BG15" s="9">
        <f>SUMIFS(Concentrado!BH$2:BH859,Concentrado!$A$2:$A859,"="&amp;$A15,Concentrado!$B$2:$B859, "=Chihuahua")</f>
        <v>9.8427387937477135</v>
      </c>
    </row>
    <row r="16" spans="1:59" x14ac:dyDescent="0.25">
      <c r="A16" s="4">
        <v>2012</v>
      </c>
      <c r="B16" s="9">
        <f>SUMIFS(Concentrado!C$2:C859,Concentrado!$A$2:$A859,"="&amp;$A16,Concentrado!$B$2:$B859, "=Chihuahua")</f>
        <v>20.513999999999999</v>
      </c>
      <c r="C16" s="9">
        <f>SUMIFS(Concentrado!D$2:D859,Concentrado!$A$2:$A859,"="&amp;$A16,Concentrado!$B$2:$B859, "=Chihuahua")</f>
        <v>7.3220000000000001</v>
      </c>
      <c r="D16" s="9">
        <f>SUMIFS(Concentrado!E$2:E859,Concentrado!$A$2:$A859,"="&amp;$A16,Concentrado!$B$2:$B859, "=Chihuahua")</f>
        <v>13.879</v>
      </c>
      <c r="E16" s="9">
        <f>SUMIFS(Concentrado!F$2:F859,Concentrado!$A$2:$A859,"="&amp;$A16,Concentrado!$B$2:$B859, "=Chihuahua")</f>
        <v>12.156000000000001</v>
      </c>
      <c r="F16" s="9">
        <f>SUMIFS(Concentrado!G$2:G859,Concentrado!$A$2:$A859,"="&amp;$A16,Concentrado!$B$2:$B859, "=Chihuahua")</f>
        <v>21.966000000000001</v>
      </c>
      <c r="G16" s="9">
        <f>SUMIFS(Concentrado!H$2:H859,Concentrado!$A$2:$A859,"="&amp;$A16,Concentrado!$B$2:$B859, "=Chihuahua")</f>
        <v>5.1859999999999999</v>
      </c>
      <c r="H16" s="9">
        <f>SUMIFS(Concentrado!I$2:I859,Concentrado!$A$2:$A859,"="&amp;$A16,Concentrado!$B$2:$B859, "=Chihuahua")</f>
        <v>4.4489999999999998</v>
      </c>
      <c r="I16" s="9">
        <f>SUMIFS(Concentrado!J$2:J859,Concentrado!$A$2:$A859,"="&amp;$A16,Concentrado!$B$2:$B859, "=Chihuahua")</f>
        <v>4.8150000000000004</v>
      </c>
      <c r="J16" s="9">
        <f>SUMIFS(Concentrado!K$2:K859,Concentrado!$A$2:$A859,"="&amp;$A16,Concentrado!$B$2:$B859, "=Chihuahua")</f>
        <v>12.366</v>
      </c>
      <c r="K16" s="9">
        <f>SUMIFS(Concentrado!L$2:L859,Concentrado!$A$2:$A859,"="&amp;$A16,Concentrado!$B$2:$B859, "=Chihuahua")</f>
        <v>5.9139999999999997</v>
      </c>
      <c r="L16" s="9">
        <f>SUMIFS(Concentrado!M$2:M859,Concentrado!$A$2:$A859,"="&amp;$A16,Concentrado!$B$2:$B859, "=Chihuahua")</f>
        <v>9.1210000000000004</v>
      </c>
      <c r="M16" s="9">
        <f>SUMIFS(Concentrado!N$2:N859,Concentrado!$A$2:$A859,"="&amp;$A16,Concentrado!$B$2:$B859, "=Chihuahua")</f>
        <v>45.997</v>
      </c>
      <c r="N16" s="9">
        <f>SUMIFS(Concentrado!O$2:O859,Concentrado!$A$2:$A859,"="&amp;$A16,Concentrado!$B$2:$B859, "=Chihuahua")</f>
        <v>239.04900000000001</v>
      </c>
      <c r="O16" s="9">
        <f>SUMIFS(Concentrado!P$2:P859,Concentrado!$A$2:$A859,"="&amp;$A16,Concentrado!$B$2:$B859, "=Chihuahua")</f>
        <v>42.238999999999997</v>
      </c>
      <c r="P16" s="9">
        <f>SUMIFS(Concentrado!Q$2:Q859,Concentrado!$A$2:$A859,"="&amp;$A16,Concentrado!$B$2:$B859, "=Chihuahua")</f>
        <v>140.29300000000001</v>
      </c>
      <c r="Q16" s="9">
        <f>SUMIFS(Concentrado!R$2:R859,Concentrado!$A$2:$A859,"="&amp;$A16,Concentrado!$B$2:$B859, "=Chihuahua")</f>
        <v>60.517000000000003</v>
      </c>
      <c r="R16" s="9">
        <f>SUMIFS(Concentrado!S$2:S859,Concentrado!$A$2:$A859,"="&amp;$A16,Concentrado!$B$2:$B859, "=Chihuahua")</f>
        <v>67.751999999999995</v>
      </c>
      <c r="S16" s="9">
        <f>SUMIFS(Concentrado!T$2:T859,Concentrado!$A$2:$A859,"="&amp;$A16,Concentrado!$B$2:$B859, "=Chihuahua")</f>
        <v>64.156000000000006</v>
      </c>
      <c r="T16" s="9">
        <f>SUMIFS(Concentrado!U$2:U859,Concentrado!$A$2:$A859,"="&amp;$A16,Concentrado!$B$2:$B859, "=Chihuahua")</f>
        <v>13.048999999999999</v>
      </c>
      <c r="U16" s="9">
        <f>SUMIFS(Concentrado!V$2:V859,Concentrado!$A$2:$A859,"="&amp;$A16,Concentrado!$B$2:$B859, "=Chihuahua")</f>
        <v>20.443999999999999</v>
      </c>
      <c r="V16" s="9">
        <f>SUMIFS(Concentrado!W$2:W859,Concentrado!$A$2:$A859,"="&amp;$A16,Concentrado!$B$2:$B859, "=Chihuahua")</f>
        <v>16.768000000000001</v>
      </c>
      <c r="W16" s="9">
        <f>SUMIFS(Concentrado!X$2:X859,Concentrado!$A$2:$A859,"="&amp;$A16,Concentrado!$B$2:$B859, "=Chihuahua")</f>
        <v>142.57499999999999</v>
      </c>
      <c r="X16" s="9">
        <f>SUMIFS(Concentrado!Y$2:Y859,Concentrado!$A$2:$A859,"="&amp;$A16,Concentrado!$B$2:$B859, "=Chihuahua")</f>
        <v>15.093999999999999</v>
      </c>
      <c r="Y16" s="9">
        <f>SUMIFS(Concentrado!Z$2:Z859,Concentrado!$A$2:$A859,"="&amp;$A16,Concentrado!$B$2:$B859, "=Chihuahua")</f>
        <v>78.602000000000004</v>
      </c>
      <c r="Z16" s="9">
        <f>SUMIFS(Concentrado!AA$2:AA859,Concentrado!$A$2:$A859,"="&amp;$A16,Concentrado!$B$2:$B859, "=Chihuahua")</f>
        <v>95.448999999999998</v>
      </c>
      <c r="AA16" s="9">
        <f>SUMIFS(Concentrado!AB$2:AB859,Concentrado!$A$2:$A859,"="&amp;$A16,Concentrado!$B$2:$B859, "=Chihuahua")</f>
        <v>74.905000000000001</v>
      </c>
      <c r="AB16" s="9">
        <f>SUMIFS(Concentrado!AC$2:AC859,Concentrado!$A$2:$A859,"="&amp;$A16,Concentrado!$B$2:$B859, "=Chihuahua")</f>
        <v>85.144999999999996</v>
      </c>
      <c r="AC16" s="9">
        <f>SUMIFS(Concentrado!AD$2:AD859,Concentrado!$A$2:$A859,"="&amp;$A16,Concentrado!$B$2:$B859, "=Chihuahua")</f>
        <v>447.61099999999999</v>
      </c>
      <c r="AD16" s="9">
        <f>SUMIFS(Concentrado!AE$2:AE859,Concentrado!$A$2:$A859,"="&amp;$A16,Concentrado!$B$2:$B859, "=Chihuahua")</f>
        <v>389.50400000000002</v>
      </c>
      <c r="AE16" s="9">
        <f>SUMIFS(Concentrado!AF$2:AF859,Concentrado!$A$2:$A859,"="&amp;$A16,Concentrado!$B$2:$B859, "=Chihuahua")</f>
        <v>418.529</v>
      </c>
      <c r="AF16" s="9">
        <f>SUMIFS(Concentrado!AG$2:AG859,Concentrado!$A$2:$A859,"="&amp;$A16,Concentrado!$B$2:$B859, "=Chihuahua")</f>
        <v>10.143000000000001</v>
      </c>
      <c r="AG16" s="9">
        <f>SUMIFS(Concentrado!AH$2:AH859,Concentrado!$A$2:$A859,"="&amp;$A16,Concentrado!$B$2:$B859, "=Chihuahua")</f>
        <v>13.546979860664001</v>
      </c>
      <c r="AH16" s="9">
        <f>SUMIFS(Concentrado!AI$2:AI859,Concentrado!$A$2:$A859,"="&amp;$A16,Concentrado!$B$2:$B859, "=Chihuahua")</f>
        <v>2.6451527575717502</v>
      </c>
      <c r="AI16" s="9">
        <f>SUMIFS(Concentrado!AJ$2:AJ859,Concentrado!$A$2:$A859,"="&amp;$A16,Concentrado!$B$2:$B859, "=Chihuahua")</f>
        <v>8.1559918070754005</v>
      </c>
      <c r="AJ16" s="9">
        <f>SUMIFS(Concentrado!AK$2:AK859,Concentrado!$A$2:$A859,"="&amp;$A16,Concentrado!$B$2:$B859, "=Chihuahua")</f>
        <v>12.707000000000001</v>
      </c>
      <c r="AK16" s="9">
        <f>SUMIFS(Concentrado!AL$2:AL859,Concentrado!$A$2:$A859,"="&amp;$A16,Concentrado!$B$2:$B859, "=Chihuahua")</f>
        <v>2.4220000000000002</v>
      </c>
      <c r="AL16" s="9">
        <f>SUMIFS(Concentrado!AM$2:AM859,Concentrado!$A$2:$A859,"="&amp;$A16,Concentrado!$B$2:$B859, "=Chihuahua")</f>
        <v>7.5339999999999998</v>
      </c>
      <c r="AM16" s="9">
        <f>SUMIFS(Concentrado!AN$2:AN859,Concentrado!$A$2:$A859,"="&amp;$A16,Concentrado!$B$2:$B859, "=Chihuahua")</f>
        <v>66.159000000000006</v>
      </c>
      <c r="AN16" s="9">
        <f>SUMIFS(Concentrado!AO$2:AO859,Concentrado!$A$2:$A859,"="&amp;$A16,Concentrado!$B$2:$B859, "=Chihuahua")</f>
        <v>53.728999999999999</v>
      </c>
      <c r="AO16" s="9">
        <f>SUMIFS(Concentrado!AP$2:AP859,Concentrado!$A$2:$A859,"="&amp;$A16,Concentrado!$B$2:$B859, "=Chihuahua")</f>
        <v>60.161999999999999</v>
      </c>
      <c r="AP16" s="9">
        <f>SUMIFS(Concentrado!AQ$2:AQ859,Concentrado!$A$2:$A859,"="&amp;$A16,Concentrado!$B$2:$B859, "=Chihuahua")</f>
        <v>3.476</v>
      </c>
      <c r="AQ16" s="9">
        <f>SUMIFS(Concentrado!AR$2:AR859,Concentrado!$A$2:$A859,"="&amp;$A16,Concentrado!$B$2:$B859, "=Chihuahua")</f>
        <v>1.9710000000000001</v>
      </c>
      <c r="AR16" s="9">
        <f>SUMIFS(Concentrado!AS$2:AS859,Concentrado!$A$2:$A859,"="&amp;$A16,Concentrado!$B$2:$B859, "=Chihuahua")</f>
        <v>2.7189999999999999</v>
      </c>
      <c r="AS16" s="9">
        <f>SUMIFS(Concentrado!AT$2:AT859,Concentrado!$A$2:$A859,"="&amp;$A16,Concentrado!$B$2:$B859, "=Chihuahua")</f>
        <v>6.61</v>
      </c>
      <c r="AT16" s="9">
        <f>SUMIFS(Concentrado!AU$2:AU859,Concentrado!$A$2:$A859,"="&amp;$A16,Concentrado!$B$2:$B859, "=Chihuahua")</f>
        <v>1.464</v>
      </c>
      <c r="AU16" s="9">
        <f>SUMIFS(Concentrado!AV$2:AV859,Concentrado!$A$2:$A859,"="&amp;$A16,Concentrado!$B$2:$B859, "=Chihuahua")</f>
        <v>4.0220000000000002</v>
      </c>
      <c r="AV16" s="9">
        <f>SUMIFS(Concentrado!AW$2:AW859,Concentrado!$A$2:$A859,"="&amp;$A16,Concentrado!$B$2:$B859, "=Chihuahua")</f>
        <v>763.64599999999996</v>
      </c>
      <c r="AW16" s="9">
        <f>SUMIFS(Concentrado!AX$2:AX859,Concentrado!$A$2:$A859,"="&amp;$A16,Concentrado!$B$2:$B859, "=Chihuahua")</f>
        <v>493.52600000000001</v>
      </c>
      <c r="AX16" s="9">
        <f>SUMIFS(Concentrado!AY$2:AY859,Concentrado!$A$2:$A859,"="&amp;$A16,Concentrado!$B$2:$B859, "=Chihuahua")</f>
        <v>628.44500000000005</v>
      </c>
      <c r="AY16" s="9">
        <f>SUMIFS(Concentrado!AZ$2:AZ859,Concentrado!$A$2:$A859,"="&amp;$A16,Concentrado!$B$2:$B859, "=Chihuahua")</f>
        <v>7.6360000000000001</v>
      </c>
      <c r="AZ16" s="9">
        <f>SUMIFS(Concentrado!BA$2:BA859,Concentrado!$A$2:$A859,"="&amp;$A16,Concentrado!$B$2:$B859, "=Chihuahua")</f>
        <v>4.9349999999999996</v>
      </c>
      <c r="BA16" s="9">
        <f>SUMIFS(Concentrado!BB$2:BB859,Concentrado!$A$2:$A859,"="&amp;$A16,Concentrado!$B$2:$B859, "=Chihuahua")</f>
        <v>6.2839999999999998</v>
      </c>
      <c r="BB16" s="9">
        <f>SUMIFS(Concentrado!BC$2:BC859,Concentrado!$A$2:$A859,"="&amp;$A16,Concentrado!$B$2:$B859, "=Chihuahua")</f>
        <v>19.263999999999999</v>
      </c>
      <c r="BC16" s="9">
        <f>SUMIFS(Concentrado!BD$2:BD859,Concentrado!$A$2:$A859,"="&amp;$A16,Concentrado!$B$2:$B859, "=Chihuahua")</f>
        <v>9.0299999999999994</v>
      </c>
      <c r="BD16" s="9">
        <f>SUMIFS(Concentrado!BE$2:BE859,Concentrado!$A$2:$A859,"="&amp;$A16,Concentrado!$B$2:$B859, "=Chihuahua")</f>
        <v>14.523999999999999</v>
      </c>
      <c r="BE16" s="9">
        <f>SUMIFS(Concentrado!BF$2:BF859,Concentrado!$A$2:$A859,"="&amp;$A16,Concentrado!$B$2:$B859, "=Chihuahua")</f>
        <v>17.917000000000002</v>
      </c>
      <c r="BF16" s="9">
        <f>SUMIFS(Concentrado!BG$2:BG859,Concentrado!$A$2:$A859,"="&amp;$A16,Concentrado!$B$2:$B859, "=Chihuahua")</f>
        <v>50.738999999999997</v>
      </c>
      <c r="BG16" s="9">
        <f>SUMIFS(Concentrado!BH$2:BH859,Concentrado!$A$2:$A859,"="&amp;$A16,Concentrado!$B$2:$B859, "=Chihuahua")</f>
        <v>9.0854315976406408</v>
      </c>
    </row>
    <row r="17" spans="1:59" x14ac:dyDescent="0.25">
      <c r="A17" s="4">
        <v>2013</v>
      </c>
      <c r="B17" s="9">
        <f>SUMIFS(Concentrado!C$2:C859,Concentrado!$A$2:$A859,"="&amp;$A17,Concentrado!$B$2:$B859, "=Chihuahua")</f>
        <v>19.154</v>
      </c>
      <c r="C17" s="9">
        <f>SUMIFS(Concentrado!D$2:D859,Concentrado!$A$2:$A859,"="&amp;$A17,Concentrado!$B$2:$B859, "=Chihuahua")</f>
        <v>6.0830000000000002</v>
      </c>
      <c r="D17" s="9">
        <f>SUMIFS(Concentrado!E$2:E859,Concentrado!$A$2:$A859,"="&amp;$A17,Concentrado!$B$2:$B859, "=Chihuahua")</f>
        <v>12.577999999999999</v>
      </c>
      <c r="E17" s="9">
        <f>SUMIFS(Concentrado!F$2:F859,Concentrado!$A$2:$A859,"="&amp;$A17,Concentrado!$B$2:$B859, "=Chihuahua")</f>
        <v>12.881</v>
      </c>
      <c r="F17" s="9">
        <f>SUMIFS(Concentrado!G$2:G859,Concentrado!$A$2:$A859,"="&amp;$A17,Concentrado!$B$2:$B859, "=Chihuahua")</f>
        <v>21.154</v>
      </c>
      <c r="G17" s="9">
        <f>SUMIFS(Concentrado!H$2:H859,Concentrado!$A$2:$A859,"="&amp;$A17,Concentrado!$B$2:$B859, "=Chihuahua")</f>
        <v>7.1189999999999998</v>
      </c>
      <c r="H17" s="9">
        <f>SUMIFS(Concentrado!I$2:I859,Concentrado!$A$2:$A859,"="&amp;$A17,Concentrado!$B$2:$B859, "=Chihuahua")</f>
        <v>5.3570000000000002</v>
      </c>
      <c r="I17" s="9">
        <f>SUMIFS(Concentrado!J$2:J859,Concentrado!$A$2:$A859,"="&amp;$A17,Concentrado!$B$2:$B859, "=Chihuahua")</f>
        <v>6.2329999999999997</v>
      </c>
      <c r="J17" s="9">
        <f>SUMIFS(Concentrado!K$2:K859,Concentrado!$A$2:$A859,"="&amp;$A17,Concentrado!$B$2:$B859, "=Chihuahua")</f>
        <v>11.865</v>
      </c>
      <c r="K17" s="9">
        <f>SUMIFS(Concentrado!L$2:L859,Concentrado!$A$2:$A859,"="&amp;$A17,Concentrado!$B$2:$B859, "=Chihuahua")</f>
        <v>6.641</v>
      </c>
      <c r="L17" s="9">
        <f>SUMIFS(Concentrado!M$2:M859,Concentrado!$A$2:$A859,"="&amp;$A17,Concentrado!$B$2:$B859, "=Chihuahua")</f>
        <v>9.2650000000000006</v>
      </c>
      <c r="M17" s="9">
        <f>SUMIFS(Concentrado!N$2:N859,Concentrado!$A$2:$A859,"="&amp;$A17,Concentrado!$B$2:$B859, "=Chihuahua")</f>
        <v>49.750999999999998</v>
      </c>
      <c r="N17" s="9">
        <f>SUMIFS(Concentrado!O$2:O859,Concentrado!$A$2:$A859,"="&amp;$A17,Concentrado!$B$2:$B859, "=Chihuahua")</f>
        <v>196.79300000000001</v>
      </c>
      <c r="O17" s="9">
        <f>SUMIFS(Concentrado!P$2:P859,Concentrado!$A$2:$A859,"="&amp;$A17,Concentrado!$B$2:$B859, "=Chihuahua")</f>
        <v>37.389000000000003</v>
      </c>
      <c r="P17" s="9">
        <f>SUMIFS(Concentrado!Q$2:Q859,Concentrado!$A$2:$A859,"="&amp;$A17,Concentrado!$B$2:$B859, "=Chihuahua")</f>
        <v>116.989</v>
      </c>
      <c r="Q17" s="9">
        <f>SUMIFS(Concentrado!R$2:R859,Concentrado!$A$2:$A859,"="&amp;$A17,Concentrado!$B$2:$B859, "=Chihuahua")</f>
        <v>62.094000000000001</v>
      </c>
      <c r="R17" s="9">
        <f>SUMIFS(Concentrado!S$2:S859,Concentrado!$A$2:$A859,"="&amp;$A17,Concentrado!$B$2:$B859, "=Chihuahua")</f>
        <v>70.870999999999995</v>
      </c>
      <c r="S17" s="9">
        <f>SUMIFS(Concentrado!T$2:T859,Concentrado!$A$2:$A859,"="&amp;$A17,Concentrado!$B$2:$B859, "=Chihuahua")</f>
        <v>66.537999999999997</v>
      </c>
      <c r="T17" s="9">
        <f>SUMIFS(Concentrado!U$2:U859,Concentrado!$A$2:$A859,"="&amp;$A17,Concentrado!$B$2:$B859, "=Chihuahua")</f>
        <v>16.271999999999998</v>
      </c>
      <c r="U17" s="9">
        <f>SUMIFS(Concentrado!V$2:V859,Concentrado!$A$2:$A859,"="&amp;$A17,Concentrado!$B$2:$B859, "=Chihuahua")</f>
        <v>20.09</v>
      </c>
      <c r="V17" s="9">
        <f>SUMIFS(Concentrado!W$2:W859,Concentrado!$A$2:$A859,"="&amp;$A17,Concentrado!$B$2:$B859, "=Chihuahua")</f>
        <v>18.193000000000001</v>
      </c>
      <c r="W17" s="9">
        <f>SUMIFS(Concentrado!X$2:X859,Concentrado!$A$2:$A859,"="&amp;$A17,Concentrado!$B$2:$B859, "=Chihuahua")</f>
        <v>109.16</v>
      </c>
      <c r="X17" s="9">
        <f>SUMIFS(Concentrado!Y$2:Y859,Concentrado!$A$2:$A859,"="&amp;$A17,Concentrado!$B$2:$B859, "=Chihuahua")</f>
        <v>10.324</v>
      </c>
      <c r="Y17" s="9">
        <f>SUMIFS(Concentrado!Z$2:Z859,Concentrado!$A$2:$A859,"="&amp;$A17,Concentrado!$B$2:$B859, "=Chihuahua")</f>
        <v>59.688000000000002</v>
      </c>
      <c r="Z17" s="9">
        <f>SUMIFS(Concentrado!AA$2:AA859,Concentrado!$A$2:$A859,"="&amp;$A17,Concentrado!$B$2:$B859, "=Chihuahua")</f>
        <v>103.566</v>
      </c>
      <c r="AA17" s="9">
        <f>SUMIFS(Concentrado!AB$2:AB859,Concentrado!$A$2:$A859,"="&amp;$A17,Concentrado!$B$2:$B859, "=Chihuahua")</f>
        <v>72.600999999999999</v>
      </c>
      <c r="AB17" s="9">
        <f>SUMIFS(Concentrado!AC$2:AC859,Concentrado!$A$2:$A859,"="&amp;$A17,Concentrado!$B$2:$B859, "=Chihuahua")</f>
        <v>88.128</v>
      </c>
      <c r="AC17" s="9">
        <f>SUMIFS(Concentrado!AD$2:AD859,Concentrado!$A$2:$A859,"="&amp;$A17,Concentrado!$B$2:$B859, "=Chihuahua")</f>
        <v>470.65199999999999</v>
      </c>
      <c r="AD17" s="9">
        <f>SUMIFS(Concentrado!AE$2:AE859,Concentrado!$A$2:$A859,"="&amp;$A17,Concentrado!$B$2:$B859, "=Chihuahua")</f>
        <v>405.976</v>
      </c>
      <c r="AE17" s="9">
        <f>SUMIFS(Concentrado!AF$2:AF859,Concentrado!$A$2:$A859,"="&amp;$A17,Concentrado!$B$2:$B859, "=Chihuahua")</f>
        <v>438.42200000000003</v>
      </c>
      <c r="AF17" s="9">
        <f>SUMIFS(Concentrado!AG$2:AG859,Concentrado!$A$2:$A859,"="&amp;$A17,Concentrado!$B$2:$B859, "=Chihuahua")</f>
        <v>11.244</v>
      </c>
      <c r="AG17" s="9">
        <f>SUMIFS(Concentrado!AH$2:AH859,Concentrado!$A$2:$A859,"="&amp;$A17,Concentrado!$B$2:$B859, "=Chihuahua")</f>
        <v>15.707217466425799</v>
      </c>
      <c r="AH17" s="9">
        <f>SUMIFS(Concentrado!AI$2:AI859,Concentrado!$A$2:$A859,"="&amp;$A17,Concentrado!$B$2:$B859, "=Chihuahua")</f>
        <v>4.6382476082103201</v>
      </c>
      <c r="AI17" s="9">
        <f>SUMIFS(Concentrado!AJ$2:AJ859,Concentrado!$A$2:$A859,"="&amp;$A17,Concentrado!$B$2:$B859, "=Chihuahua")</f>
        <v>10.2375102375102</v>
      </c>
      <c r="AJ17" s="9">
        <f>SUMIFS(Concentrado!AK$2:AK859,Concentrado!$A$2:$A859,"="&amp;$A17,Concentrado!$B$2:$B859, "=Chihuahua")</f>
        <v>14.182</v>
      </c>
      <c r="AK17" s="9">
        <f>SUMIFS(Concentrado!AL$2:AL859,Concentrado!$A$2:$A859,"="&amp;$A17,Concentrado!$B$2:$B859, "=Chihuahua")</f>
        <v>3.2370000000000001</v>
      </c>
      <c r="AL17" s="9">
        <f>SUMIFS(Concentrado!AM$2:AM859,Concentrado!$A$2:$A859,"="&amp;$A17,Concentrado!$B$2:$B859, "=Chihuahua")</f>
        <v>8.7029999999999994</v>
      </c>
      <c r="AM17" s="9">
        <f>SUMIFS(Concentrado!AN$2:AN859,Concentrado!$A$2:$A859,"="&amp;$A17,Concentrado!$B$2:$B859, "=Chihuahua")</f>
        <v>71.022000000000006</v>
      </c>
      <c r="AN17" s="9">
        <f>SUMIFS(Concentrado!AO$2:AO859,Concentrado!$A$2:$A859,"="&amp;$A17,Concentrado!$B$2:$B859, "=Chihuahua")</f>
        <v>55.19</v>
      </c>
      <c r="AO17" s="9">
        <f>SUMIFS(Concentrado!AP$2:AP859,Concentrado!$A$2:$A859,"="&amp;$A17,Concentrado!$B$2:$B859, "=Chihuahua")</f>
        <v>63.168999999999997</v>
      </c>
      <c r="AP17" s="9">
        <f>SUMIFS(Concentrado!AQ$2:AQ859,Concentrado!$A$2:$A859,"="&amp;$A17,Concentrado!$B$2:$B859, "=Chihuahua")</f>
        <v>4.2380000000000004</v>
      </c>
      <c r="AQ17" s="9">
        <f>SUMIFS(Concentrado!AR$2:AR859,Concentrado!$A$2:$A859,"="&amp;$A17,Concentrado!$B$2:$B859, "=Chihuahua")</f>
        <v>1.6739999999999999</v>
      </c>
      <c r="AR17" s="9">
        <f>SUMIFS(Concentrado!AS$2:AS859,Concentrado!$A$2:$A859,"="&amp;$A17,Concentrado!$B$2:$B859, "=Chihuahua")</f>
        <v>2.948</v>
      </c>
      <c r="AS17" s="9">
        <f>SUMIFS(Concentrado!AT$2:AT859,Concentrado!$A$2:$A859,"="&amp;$A17,Concentrado!$B$2:$B859, "=Chihuahua")</f>
        <v>6.1589999999999998</v>
      </c>
      <c r="AT17" s="9">
        <f>SUMIFS(Concentrado!AU$2:AU859,Concentrado!$A$2:$A859,"="&amp;$A17,Concentrado!$B$2:$B859, "=Chihuahua")</f>
        <v>1.228</v>
      </c>
      <c r="AU17" s="9">
        <f>SUMIFS(Concentrado!AV$2:AV859,Concentrado!$A$2:$A859,"="&amp;$A17,Concentrado!$B$2:$B859, "=Chihuahua")</f>
        <v>3.6779999999999999</v>
      </c>
      <c r="AV17" s="9">
        <f>SUMIFS(Concentrado!AW$2:AW859,Concentrado!$A$2:$A859,"="&amp;$A17,Concentrado!$B$2:$B859, "=Chihuahua")</f>
        <v>746.88499999999999</v>
      </c>
      <c r="AW17" s="9">
        <f>SUMIFS(Concentrado!AX$2:AX859,Concentrado!$A$2:$A859,"="&amp;$A17,Concentrado!$B$2:$B859, "=Chihuahua")</f>
        <v>505.81</v>
      </c>
      <c r="AX17" s="9">
        <f>SUMIFS(Concentrado!AY$2:AY859,Concentrado!$A$2:$A859,"="&amp;$A17,Concentrado!$B$2:$B859, "=Chihuahua")</f>
        <v>626.47</v>
      </c>
      <c r="AY17" s="9">
        <f>SUMIFS(Concentrado!AZ$2:AZ859,Concentrado!$A$2:$A859,"="&amp;$A17,Concentrado!$B$2:$B859, "=Chihuahua")</f>
        <v>7.4690000000000003</v>
      </c>
      <c r="AZ17" s="9">
        <f>SUMIFS(Concentrado!BA$2:BA859,Concentrado!$A$2:$A859,"="&amp;$A17,Concentrado!$B$2:$B859, "=Chihuahua")</f>
        <v>5.0579999999999998</v>
      </c>
      <c r="BA17" s="9">
        <f>SUMIFS(Concentrado!BB$2:BB859,Concentrado!$A$2:$A859,"="&amp;$A17,Concentrado!$B$2:$B859, "=Chihuahua")</f>
        <v>6.2649999999999997</v>
      </c>
      <c r="BB17" s="9">
        <f>SUMIFS(Concentrado!BC$2:BC859,Concentrado!$A$2:$A859,"="&amp;$A17,Concentrado!$B$2:$B859, "=Chihuahua")</f>
        <v>25.686</v>
      </c>
      <c r="BC17" s="9">
        <f>SUMIFS(Concentrado!BD$2:BD859,Concentrado!$A$2:$A859,"="&amp;$A17,Concentrado!$B$2:$B859, "=Chihuahua")</f>
        <v>11.007999999999999</v>
      </c>
      <c r="BD17" s="9">
        <f>SUMIFS(Concentrado!BE$2:BE859,Concentrado!$A$2:$A859,"="&amp;$A17,Concentrado!$B$2:$B859, "=Chihuahua")</f>
        <v>16.614999999999998</v>
      </c>
      <c r="BE17" s="9">
        <f>SUMIFS(Concentrado!BF$2:BF859,Concentrado!$A$2:$A859,"="&amp;$A17,Concentrado!$B$2:$B859, "=Chihuahua")</f>
        <v>19.802</v>
      </c>
      <c r="BF17" s="9">
        <f>SUMIFS(Concentrado!BG$2:BG859,Concentrado!$A$2:$A859,"="&amp;$A17,Concentrado!$B$2:$B859, "=Chihuahua")</f>
        <v>66.33</v>
      </c>
      <c r="BG17" s="9">
        <f>SUMIFS(Concentrado!BH$2:BH859,Concentrado!$A$2:$A859,"="&amp;$A17,Concentrado!$B$2:$B859, "=Chihuahua")</f>
        <v>9.8362777454216008</v>
      </c>
    </row>
    <row r="18" spans="1:59" x14ac:dyDescent="0.25">
      <c r="A18" s="4">
        <v>2014</v>
      </c>
      <c r="B18" s="9">
        <f>SUMIFS(Concentrado!C$2:C859,Concentrado!$A$2:$A859,"="&amp;$A18,Concentrado!$B$2:$B859, "=Chihuahua")</f>
        <v>17.774000000000001</v>
      </c>
      <c r="C18" s="9">
        <f>SUMIFS(Concentrado!D$2:D859,Concentrado!$A$2:$A859,"="&amp;$A18,Concentrado!$B$2:$B859, "=Chihuahua")</f>
        <v>5.202</v>
      </c>
      <c r="D18" s="9">
        <f>SUMIFS(Concentrado!E$2:E859,Concentrado!$A$2:$A859,"="&amp;$A18,Concentrado!$B$2:$B859, "=Chihuahua")</f>
        <v>11.475</v>
      </c>
      <c r="E18" s="9">
        <f>SUMIFS(Concentrado!F$2:F859,Concentrado!$A$2:$A859,"="&amp;$A18,Concentrado!$B$2:$B859, "=Chihuahua")</f>
        <v>16.056999999999999</v>
      </c>
      <c r="F18" s="9">
        <f>SUMIFS(Concentrado!G$2:G859,Concentrado!$A$2:$A859,"="&amp;$A18,Concentrado!$B$2:$B859, "=Chihuahua")</f>
        <v>31.702000000000002</v>
      </c>
      <c r="G18" s="9">
        <f>SUMIFS(Concentrado!H$2:H859,Concentrado!$A$2:$A859,"="&amp;$A18,Concentrado!$B$2:$B859, "=Chihuahua")</f>
        <v>6.9530000000000003</v>
      </c>
      <c r="H18" s="9">
        <f>SUMIFS(Concentrado!I$2:I859,Concentrado!$A$2:$A859,"="&amp;$A18,Concentrado!$B$2:$B859, "=Chihuahua")</f>
        <v>4.7590000000000003</v>
      </c>
      <c r="I18" s="9">
        <f>SUMIFS(Concentrado!J$2:J859,Concentrado!$A$2:$A859,"="&amp;$A18,Concentrado!$B$2:$B859, "=Chihuahua")</f>
        <v>5.8490000000000002</v>
      </c>
      <c r="J18" s="9">
        <f>SUMIFS(Concentrado!K$2:K859,Concentrado!$A$2:$A859,"="&amp;$A18,Concentrado!$B$2:$B859, "=Chihuahua")</f>
        <v>13.065</v>
      </c>
      <c r="K18" s="9">
        <f>SUMIFS(Concentrado!L$2:L859,Concentrado!$A$2:$A859,"="&amp;$A18,Concentrado!$B$2:$B859, "=Chihuahua")</f>
        <v>7.5810000000000004</v>
      </c>
      <c r="L18" s="9">
        <f>SUMIFS(Concentrado!M$2:M859,Concentrado!$A$2:$A859,"="&amp;$A18,Concentrado!$B$2:$B859, "=Chihuahua")</f>
        <v>10.305</v>
      </c>
      <c r="M18" s="9">
        <f>SUMIFS(Concentrado!N$2:N859,Concentrado!$A$2:$A859,"="&amp;$A18,Concentrado!$B$2:$B859, "=Chihuahua")</f>
        <v>48.917999999999999</v>
      </c>
      <c r="N18" s="9">
        <f>SUMIFS(Concentrado!O$2:O859,Concentrado!$A$2:$A859,"="&amp;$A18,Concentrado!$B$2:$B859, "=Chihuahua")</f>
        <v>171.68899999999999</v>
      </c>
      <c r="O18" s="9">
        <f>SUMIFS(Concentrado!P$2:P859,Concentrado!$A$2:$A859,"="&amp;$A18,Concentrado!$B$2:$B859, "=Chihuahua")</f>
        <v>34.255000000000003</v>
      </c>
      <c r="P18" s="9">
        <f>SUMIFS(Concentrado!Q$2:Q859,Concentrado!$A$2:$A859,"="&amp;$A18,Concentrado!$B$2:$B859, "=Chihuahua")</f>
        <v>102.688</v>
      </c>
      <c r="Q18" s="9">
        <f>SUMIFS(Concentrado!R$2:R859,Concentrado!$A$2:$A859,"="&amp;$A18,Concentrado!$B$2:$B859, "=Chihuahua")</f>
        <v>65.322999999999993</v>
      </c>
      <c r="R18" s="9">
        <f>SUMIFS(Concentrado!S$2:S859,Concentrado!$A$2:$A859,"="&amp;$A18,Concentrado!$B$2:$B859, "=Chihuahua")</f>
        <v>70.724000000000004</v>
      </c>
      <c r="S18" s="9">
        <f>SUMIFS(Concentrado!T$2:T859,Concentrado!$A$2:$A859,"="&amp;$A18,Concentrado!$B$2:$B859, "=Chihuahua")</f>
        <v>68.040999999999997</v>
      </c>
      <c r="T18" s="9">
        <f>SUMIFS(Concentrado!U$2:U859,Concentrado!$A$2:$A859,"="&amp;$A18,Concentrado!$B$2:$B859, "=Chihuahua")</f>
        <v>17.437999999999999</v>
      </c>
      <c r="U18" s="9">
        <f>SUMIFS(Concentrado!V$2:V859,Concentrado!$A$2:$A859,"="&amp;$A18,Concentrado!$B$2:$B859, "=Chihuahua")</f>
        <v>23.353000000000002</v>
      </c>
      <c r="V18" s="9">
        <f>SUMIFS(Concentrado!W$2:W859,Concentrado!$A$2:$A859,"="&amp;$A18,Concentrado!$B$2:$B859, "=Chihuahua")</f>
        <v>20.414999999999999</v>
      </c>
      <c r="W18" s="9">
        <f>SUMIFS(Concentrado!X$2:X859,Concentrado!$A$2:$A859,"="&amp;$A18,Concentrado!$B$2:$B859, "=Chihuahua")</f>
        <v>87.694999999999993</v>
      </c>
      <c r="X18" s="9">
        <f>SUMIFS(Concentrado!Y$2:Y859,Concentrado!$A$2:$A859,"="&amp;$A18,Concentrado!$B$2:$B859, "=Chihuahua")</f>
        <v>9.6289999999999996</v>
      </c>
      <c r="Y18" s="9">
        <f>SUMIFS(Concentrado!Z$2:Z859,Concentrado!$A$2:$A859,"="&amp;$A18,Concentrado!$B$2:$B859, "=Chihuahua")</f>
        <v>48.488999999999997</v>
      </c>
      <c r="Z18" s="9">
        <f>SUMIFS(Concentrado!AA$2:AA859,Concentrado!$A$2:$A859,"="&amp;$A18,Concentrado!$B$2:$B859, "=Chihuahua")</f>
        <v>101.601</v>
      </c>
      <c r="AA18" s="9">
        <f>SUMIFS(Concentrado!AB$2:AB859,Concentrado!$A$2:$A859,"="&amp;$A18,Concentrado!$B$2:$B859, "=Chihuahua")</f>
        <v>73.546000000000006</v>
      </c>
      <c r="AB18" s="9">
        <f>SUMIFS(Concentrado!AC$2:AC859,Concentrado!$A$2:$A859,"="&amp;$A18,Concentrado!$B$2:$B859, "=Chihuahua")</f>
        <v>87.480999999999995</v>
      </c>
      <c r="AC18" s="9">
        <f>SUMIFS(Concentrado!AD$2:AD859,Concentrado!$A$2:$A859,"="&amp;$A18,Concentrado!$B$2:$B859, "=Chihuahua")</f>
        <v>476.88299999999998</v>
      </c>
      <c r="AD18" s="9">
        <f>SUMIFS(Concentrado!AE$2:AE859,Concentrado!$A$2:$A859,"="&amp;$A18,Concentrado!$B$2:$B859, "=Chihuahua")</f>
        <v>412.00200000000001</v>
      </c>
      <c r="AE18" s="9">
        <f>SUMIFS(Concentrado!AF$2:AF859,Concentrado!$A$2:$A859,"="&amp;$A18,Concentrado!$B$2:$B859, "=Chihuahua")</f>
        <v>444.452</v>
      </c>
      <c r="AF18" s="9">
        <f>SUMIFS(Concentrado!AG$2:AG859,Concentrado!$A$2:$A859,"="&amp;$A18,Concentrado!$B$2:$B859, "=Chihuahua")</f>
        <v>11.326000000000001</v>
      </c>
      <c r="AG18" s="9">
        <f>SUMIFS(Concentrado!AH$2:AH859,Concentrado!$A$2:$A859,"="&amp;$A18,Concentrado!$B$2:$B859, "=Chihuahua")</f>
        <v>15.618523568952799</v>
      </c>
      <c r="AH18" s="9">
        <f>SUMIFS(Concentrado!AI$2:AI859,Concentrado!$A$2:$A859,"="&amp;$A18,Concentrado!$B$2:$B859, "=Chihuahua")</f>
        <v>5.53861491548997</v>
      </c>
      <c r="AI18" s="9">
        <f>SUMIFS(Concentrado!AJ$2:AJ859,Concentrado!$A$2:$A859,"="&amp;$A18,Concentrado!$B$2:$B859, "=Chihuahua")</f>
        <v>10.6394458976576</v>
      </c>
      <c r="AJ18" s="9">
        <f>SUMIFS(Concentrado!AK$2:AK859,Concentrado!$A$2:$A859,"="&amp;$A18,Concentrado!$B$2:$B859, "=Chihuahua")</f>
        <v>14.018000000000001</v>
      </c>
      <c r="AK18" s="9">
        <f>SUMIFS(Concentrado!AL$2:AL859,Concentrado!$A$2:$A859,"="&amp;$A18,Concentrado!$B$2:$B859, "=Chihuahua")</f>
        <v>4.2060000000000004</v>
      </c>
      <c r="AL18" s="9">
        <f>SUMIFS(Concentrado!AM$2:AM859,Concentrado!$A$2:$A859,"="&amp;$A18,Concentrado!$B$2:$B859, "=Chihuahua")</f>
        <v>9.08</v>
      </c>
      <c r="AM18" s="9">
        <f>SUMIFS(Concentrado!AN$2:AN859,Concentrado!$A$2:$A859,"="&amp;$A18,Concentrado!$B$2:$B859, "=Chihuahua")</f>
        <v>69.304000000000002</v>
      </c>
      <c r="AN18" s="9">
        <f>SUMIFS(Concentrado!AO$2:AO859,Concentrado!$A$2:$A859,"="&amp;$A18,Concentrado!$B$2:$B859, "=Chihuahua")</f>
        <v>55.948</v>
      </c>
      <c r="AO18" s="9">
        <f>SUMIFS(Concentrado!AP$2:AP859,Concentrado!$A$2:$A859,"="&amp;$A18,Concentrado!$B$2:$B859, "=Chihuahua")</f>
        <v>63</v>
      </c>
      <c r="AP18" s="9">
        <f>SUMIFS(Concentrado!AQ$2:AQ859,Concentrado!$A$2:$A859,"="&amp;$A18,Concentrado!$B$2:$B859, "=Chihuahua")</f>
        <v>4.43</v>
      </c>
      <c r="AQ18" s="9">
        <f>SUMIFS(Concentrado!AR$2:AR859,Concentrado!$A$2:$A859,"="&amp;$A18,Concentrado!$B$2:$B859, "=Chihuahua")</f>
        <v>1.383</v>
      </c>
      <c r="AR18" s="9">
        <f>SUMIFS(Concentrado!AS$2:AS859,Concentrado!$A$2:$A859,"="&amp;$A18,Concentrado!$B$2:$B859, "=Chihuahua")</f>
        <v>2.8969999999999998</v>
      </c>
      <c r="AS18" s="9">
        <f>SUMIFS(Concentrado!AT$2:AT859,Concentrado!$A$2:$A859,"="&amp;$A18,Concentrado!$B$2:$B859, "=Chihuahua")</f>
        <v>6.3360000000000003</v>
      </c>
      <c r="AT18" s="9">
        <f>SUMIFS(Concentrado!AU$2:AU859,Concentrado!$A$2:$A859,"="&amp;$A18,Concentrado!$B$2:$B859, "=Chihuahua")</f>
        <v>1.2170000000000001</v>
      </c>
      <c r="AU18" s="9">
        <f>SUMIFS(Concentrado!AV$2:AV859,Concentrado!$A$2:$A859,"="&amp;$A18,Concentrado!$B$2:$B859, "=Chihuahua")</f>
        <v>3.76</v>
      </c>
      <c r="AV18" s="9">
        <f>SUMIFS(Concentrado!AW$2:AW859,Concentrado!$A$2:$A859,"="&amp;$A18,Concentrado!$B$2:$B859, "=Chihuahua")</f>
        <v>726.00699999999995</v>
      </c>
      <c r="AW18" s="9">
        <f>SUMIFS(Concentrado!AX$2:AX859,Concentrado!$A$2:$A859,"="&amp;$A18,Concentrado!$B$2:$B859, "=Chihuahua")</f>
        <v>508.34699999999998</v>
      </c>
      <c r="AX18" s="9">
        <f>SUMIFS(Concentrado!AY$2:AY859,Concentrado!$A$2:$A859,"="&amp;$A18,Concentrado!$B$2:$B859, "=Chihuahua")</f>
        <v>617.27</v>
      </c>
      <c r="AY18" s="9">
        <f>SUMIFS(Concentrado!AZ$2:AZ859,Concentrado!$A$2:$A859,"="&amp;$A18,Concentrado!$B$2:$B859, "=Chihuahua")</f>
        <v>7.26</v>
      </c>
      <c r="AZ18" s="9">
        <f>SUMIFS(Concentrado!BA$2:BA859,Concentrado!$A$2:$A859,"="&amp;$A18,Concentrado!$B$2:$B859, "=Chihuahua")</f>
        <v>5.0830000000000002</v>
      </c>
      <c r="BA18" s="9">
        <f>SUMIFS(Concentrado!BB$2:BB859,Concentrado!$A$2:$A859,"="&amp;$A18,Concentrado!$B$2:$B859, "=Chihuahua")</f>
        <v>6.173</v>
      </c>
      <c r="BB18" s="9">
        <f>SUMIFS(Concentrado!BC$2:BC859,Concentrado!$A$2:$A859,"="&amp;$A18,Concentrado!$B$2:$B859, "=Chihuahua")</f>
        <v>25.532</v>
      </c>
      <c r="BC18" s="9">
        <f>SUMIFS(Concentrado!BD$2:BD859,Concentrado!$A$2:$A859,"="&amp;$A18,Concentrado!$B$2:$B859, "=Chihuahua")</f>
        <v>7.7839999999999998</v>
      </c>
      <c r="BD18" s="9">
        <f>SUMIFS(Concentrado!BE$2:BE859,Concentrado!$A$2:$A859,"="&amp;$A18,Concentrado!$B$2:$B859, "=Chihuahua")</f>
        <v>15.502000000000001</v>
      </c>
      <c r="BE18" s="9">
        <f>SUMIFS(Concentrado!BF$2:BF859,Concentrado!$A$2:$A859,"="&amp;$A18,Concentrado!$B$2:$B859, "=Chihuahua")</f>
        <v>18.901</v>
      </c>
      <c r="BF18" s="9">
        <f>SUMIFS(Concentrado!BG$2:BG859,Concentrado!$A$2:$A859,"="&amp;$A18,Concentrado!$B$2:$B859, "=Chihuahua")</f>
        <v>64.043999999999997</v>
      </c>
      <c r="BG18" s="9">
        <f>SUMIFS(Concentrado!BH$2:BH859,Concentrado!$A$2:$A859,"="&amp;$A18,Concentrado!$B$2:$B859, "=Chihuahua")</f>
        <v>9.508013662637941</v>
      </c>
    </row>
    <row r="19" spans="1:59" x14ac:dyDescent="0.25">
      <c r="A19" s="4">
        <v>2015</v>
      </c>
      <c r="B19" s="9">
        <f>SUMIFS(Concentrado!C$2:C859,Concentrado!$A$2:$A859,"="&amp;$A19,Concentrado!$B$2:$B859, "=Chihuahua")</f>
        <v>14.788</v>
      </c>
      <c r="C19" s="9">
        <f>SUMIFS(Concentrado!D$2:D859,Concentrado!$A$2:$A859,"="&amp;$A19,Concentrado!$B$2:$B859, "=Chihuahua")</f>
        <v>4.3890000000000002</v>
      </c>
      <c r="D19" s="9">
        <f>SUMIFS(Concentrado!E$2:E859,Concentrado!$A$2:$A859,"="&amp;$A19,Concentrado!$B$2:$B859, "=Chihuahua")</f>
        <v>9.5540000000000003</v>
      </c>
      <c r="E19" s="9">
        <f>SUMIFS(Concentrado!F$2:F859,Concentrado!$A$2:$A859,"="&amp;$A19,Concentrado!$B$2:$B859, "=Chihuahua")</f>
        <v>12.824</v>
      </c>
      <c r="F19" s="9">
        <f>SUMIFS(Concentrado!G$2:G859,Concentrado!$A$2:$A859,"="&amp;$A19,Concentrado!$B$2:$B859, "=Chihuahua")</f>
        <v>26.355</v>
      </c>
      <c r="G19" s="9">
        <f>SUMIFS(Concentrado!H$2:H859,Concentrado!$A$2:$A859,"="&amp;$A19,Concentrado!$B$2:$B859, "=Chihuahua")</f>
        <v>8.3949999999999996</v>
      </c>
      <c r="H19" s="9">
        <f>SUMIFS(Concentrado!I$2:I859,Concentrado!$A$2:$A859,"="&amp;$A19,Concentrado!$B$2:$B859, "=Chihuahua")</f>
        <v>6.3639999999999999</v>
      </c>
      <c r="I19" s="9">
        <f>SUMIFS(Concentrado!J$2:J859,Concentrado!$A$2:$A859,"="&amp;$A19,Concentrado!$B$2:$B859, "=Chihuahua")</f>
        <v>7.3730000000000002</v>
      </c>
      <c r="J19" s="9">
        <f>SUMIFS(Concentrado!K$2:K859,Concentrado!$A$2:$A859,"="&amp;$A19,Concentrado!$B$2:$B859, "=Chihuahua")</f>
        <v>11.397</v>
      </c>
      <c r="K19" s="9">
        <f>SUMIFS(Concentrado!L$2:L859,Concentrado!$A$2:$A859,"="&amp;$A19,Concentrado!$B$2:$B859, "=Chihuahua")</f>
        <v>7.0220000000000002</v>
      </c>
      <c r="L19" s="9">
        <f>SUMIFS(Concentrado!M$2:M859,Concentrado!$A$2:$A859,"="&amp;$A19,Concentrado!$B$2:$B859, "=Chihuahua")</f>
        <v>9.1950000000000003</v>
      </c>
      <c r="M19" s="9">
        <f>SUMIFS(Concentrado!N$2:N859,Concentrado!$A$2:$A859,"="&amp;$A19,Concentrado!$B$2:$B859, "=Chihuahua")</f>
        <v>44.122999999999998</v>
      </c>
      <c r="N19" s="9">
        <f>SUMIFS(Concentrado!O$2:O859,Concentrado!$A$2:$A859,"="&amp;$A19,Concentrado!$B$2:$B859, "=Chihuahua")</f>
        <v>169.94900000000001</v>
      </c>
      <c r="O19" s="9">
        <f>SUMIFS(Concentrado!P$2:P859,Concentrado!$A$2:$A859,"="&amp;$A19,Concentrado!$B$2:$B859, "=Chihuahua")</f>
        <v>35.276000000000003</v>
      </c>
      <c r="P19" s="9">
        <f>SUMIFS(Concentrado!Q$2:Q859,Concentrado!$A$2:$A859,"="&amp;$A19,Concentrado!$B$2:$B859, "=Chihuahua")</f>
        <v>102.304</v>
      </c>
      <c r="Q19" s="9">
        <f>SUMIFS(Concentrado!R$2:R859,Concentrado!$A$2:$A859,"="&amp;$A19,Concentrado!$B$2:$B859, "=Chihuahua")</f>
        <v>66.489999999999995</v>
      </c>
      <c r="R19" s="9">
        <f>SUMIFS(Concentrado!S$2:S859,Concentrado!$A$2:$A859,"="&amp;$A19,Concentrado!$B$2:$B859, "=Chihuahua")</f>
        <v>72.471999999999994</v>
      </c>
      <c r="S19" s="9">
        <f>SUMIFS(Concentrado!T$2:T859,Concentrado!$A$2:$A859,"="&amp;$A19,Concentrado!$B$2:$B859, "=Chihuahua")</f>
        <v>69.501000000000005</v>
      </c>
      <c r="T19" s="9">
        <f>SUMIFS(Concentrado!U$2:U859,Concentrado!$A$2:$A859,"="&amp;$A19,Concentrado!$B$2:$B859, "=Chihuahua")</f>
        <v>18.902000000000001</v>
      </c>
      <c r="U19" s="9">
        <f>SUMIFS(Concentrado!V$2:V859,Concentrado!$A$2:$A859,"="&amp;$A19,Concentrado!$B$2:$B859, "=Chihuahua")</f>
        <v>21.451000000000001</v>
      </c>
      <c r="V19" s="9">
        <f>SUMIFS(Concentrado!W$2:W859,Concentrado!$A$2:$A859,"="&amp;$A19,Concentrado!$B$2:$B859, "=Chihuahua")</f>
        <v>20.184999999999999</v>
      </c>
      <c r="W19" s="9">
        <f>SUMIFS(Concentrado!X$2:X859,Concentrado!$A$2:$A859,"="&amp;$A19,Concentrado!$B$2:$B859, "=Chihuahua")</f>
        <v>77.218999999999994</v>
      </c>
      <c r="X19" s="9">
        <f>SUMIFS(Concentrado!Y$2:Y859,Concentrado!$A$2:$A859,"="&amp;$A19,Concentrado!$B$2:$B859, "=Chihuahua")</f>
        <v>7.681</v>
      </c>
      <c r="Y19" s="9">
        <f>SUMIFS(Concentrado!Z$2:Z859,Concentrado!$A$2:$A859,"="&amp;$A19,Concentrado!$B$2:$B859, "=Chihuahua")</f>
        <v>42.33</v>
      </c>
      <c r="Z19" s="9">
        <f>SUMIFS(Concentrado!AA$2:AA859,Concentrado!$A$2:$A859,"="&amp;$A19,Concentrado!$B$2:$B859, "=Chihuahua")</f>
        <v>99.623000000000005</v>
      </c>
      <c r="AA19" s="9">
        <f>SUMIFS(Concentrado!AB$2:AB859,Concentrado!$A$2:$A859,"="&amp;$A19,Concentrado!$B$2:$B859, "=Chihuahua")</f>
        <v>72.581999999999994</v>
      </c>
      <c r="AB19" s="9">
        <f>SUMIFS(Concentrado!AC$2:AC859,Concentrado!$A$2:$A859,"="&amp;$A19,Concentrado!$B$2:$B859, "=Chihuahua")</f>
        <v>86.013000000000005</v>
      </c>
      <c r="AC19" s="9">
        <f>SUMIFS(Concentrado!AD$2:AD859,Concentrado!$A$2:$A859,"="&amp;$A19,Concentrado!$B$2:$B859, "=Chihuahua")</f>
        <v>479.82499999999999</v>
      </c>
      <c r="AD19" s="9">
        <f>SUMIFS(Concentrado!AE$2:AE859,Concentrado!$A$2:$A859,"="&amp;$A19,Concentrado!$B$2:$B859, "=Chihuahua")</f>
        <v>419.08800000000002</v>
      </c>
      <c r="AE19" s="9">
        <f>SUMIFS(Concentrado!AF$2:AF859,Concentrado!$A$2:$A859,"="&amp;$A19,Concentrado!$B$2:$B859, "=Chihuahua")</f>
        <v>449.36599999999999</v>
      </c>
      <c r="AF19" s="9">
        <f>SUMIFS(Concentrado!AG$2:AG859,Concentrado!$A$2:$A859,"="&amp;$A19,Concentrado!$B$2:$B859, "=Chihuahua")</f>
        <v>10.507</v>
      </c>
      <c r="AG19" s="9">
        <f>SUMIFS(Concentrado!AH$2:AH859,Concentrado!$A$2:$A859,"="&amp;$A19,Concentrado!$B$2:$B859, "=Chihuahua")</f>
        <v>17.033840563252301</v>
      </c>
      <c r="AH19" s="9">
        <f>SUMIFS(Concentrado!AI$2:AI859,Concentrado!$A$2:$A859,"="&amp;$A19,Concentrado!$B$2:$B859, "=Chihuahua")</f>
        <v>7.9719021111743098</v>
      </c>
      <c r="AI19" s="9">
        <f>SUMIFS(Concentrado!AJ$2:AJ859,Concentrado!$A$2:$A859,"="&amp;$A19,Concentrado!$B$2:$B859, "=Chihuahua")</f>
        <v>12.561036421708801</v>
      </c>
      <c r="AJ19" s="9">
        <f>SUMIFS(Concentrado!AK$2:AK859,Concentrado!$A$2:$A859,"="&amp;$A19,Concentrado!$B$2:$B859, "=Chihuahua")</f>
        <v>18.068000000000001</v>
      </c>
      <c r="AK19" s="9">
        <f>SUMIFS(Concentrado!AL$2:AL859,Concentrado!$A$2:$A859,"="&amp;$A19,Concentrado!$B$2:$B859, "=Chihuahua")</f>
        <v>5.2670000000000003</v>
      </c>
      <c r="AL19" s="9">
        <f>SUMIFS(Concentrado!AM$2:AM859,Concentrado!$A$2:$A859,"="&amp;$A19,Concentrado!$B$2:$B859, "=Chihuahua")</f>
        <v>11.625</v>
      </c>
      <c r="AM19" s="9">
        <f>SUMIFS(Concentrado!AN$2:AN859,Concentrado!$A$2:$A859,"="&amp;$A19,Concentrado!$B$2:$B859, "=Chihuahua")</f>
        <v>66.712000000000003</v>
      </c>
      <c r="AN19" s="9">
        <f>SUMIFS(Concentrado!AO$2:AO859,Concentrado!$A$2:$A859,"="&amp;$A19,Concentrado!$B$2:$B859, "=Chihuahua")</f>
        <v>53.161000000000001</v>
      </c>
      <c r="AO19" s="9">
        <f>SUMIFS(Concentrado!AP$2:AP859,Concentrado!$A$2:$A859,"="&amp;$A19,Concentrado!$B$2:$B859, "=Chihuahua")</f>
        <v>60.14</v>
      </c>
      <c r="AP19" s="9">
        <f>SUMIFS(Concentrado!AQ$2:AQ859,Concentrado!$A$2:$A859,"="&amp;$A19,Concentrado!$B$2:$B859, "=Chihuahua")</f>
        <v>4.0579999999999998</v>
      </c>
      <c r="AQ19" s="9">
        <f>SUMIFS(Concentrado!AR$2:AR859,Concentrado!$A$2:$A859,"="&amp;$A19,Concentrado!$B$2:$B859, "=Chihuahua")</f>
        <v>1.591</v>
      </c>
      <c r="AR19" s="9">
        <f>SUMIFS(Concentrado!AS$2:AS859,Concentrado!$A$2:$A859,"="&amp;$A19,Concentrado!$B$2:$B859, "=Chihuahua")</f>
        <v>2.8159999999999998</v>
      </c>
      <c r="AS19" s="9">
        <f>SUMIFS(Concentrado!AT$2:AT859,Concentrado!$A$2:$A859,"="&amp;$A19,Concentrado!$B$2:$B859, "=Chihuahua")</f>
        <v>6.9489999999999998</v>
      </c>
      <c r="AT19" s="9">
        <f>SUMIFS(Concentrado!AU$2:AU859,Concentrado!$A$2:$A859,"="&amp;$A19,Concentrado!$B$2:$B859, "=Chihuahua")</f>
        <v>1.92</v>
      </c>
      <c r="AU19" s="9">
        <f>SUMIFS(Concentrado!AV$2:AV859,Concentrado!$A$2:$A859,"="&amp;$A19,Concentrado!$B$2:$B859, "=Chihuahua")</f>
        <v>4.4180000000000001</v>
      </c>
      <c r="AV19" s="9">
        <f>SUMIFS(Concentrado!AW$2:AW859,Concentrado!$A$2:$A859,"="&amp;$A19,Concentrado!$B$2:$B859, "=Chihuahua")</f>
        <v>724.38</v>
      </c>
      <c r="AW19" s="9">
        <f>SUMIFS(Concentrado!AX$2:AX859,Concentrado!$A$2:$A859,"="&amp;$A19,Concentrado!$B$2:$B859, "=Chihuahua")</f>
        <v>513.88900000000001</v>
      </c>
      <c r="AX19" s="9">
        <f>SUMIFS(Concentrado!AY$2:AY859,Concentrado!$A$2:$A859,"="&amp;$A19,Concentrado!$B$2:$B859, "=Chihuahua")</f>
        <v>618.96199999999999</v>
      </c>
      <c r="AY19" s="9">
        <f>SUMIFS(Concentrado!AZ$2:AZ859,Concentrado!$A$2:$A859,"="&amp;$A19,Concentrado!$B$2:$B859, "=Chihuahua")</f>
        <v>7.2439999999999998</v>
      </c>
      <c r="AZ19" s="9">
        <f>SUMIFS(Concentrado!BA$2:BA859,Concentrado!$A$2:$A859,"="&amp;$A19,Concentrado!$B$2:$B859, "=Chihuahua")</f>
        <v>5.1390000000000002</v>
      </c>
      <c r="BA19" s="9">
        <f>SUMIFS(Concentrado!BB$2:BB859,Concentrado!$A$2:$A859,"="&amp;$A19,Concentrado!$B$2:$B859, "=Chihuahua")</f>
        <v>6.19</v>
      </c>
      <c r="BB19" s="9">
        <f>SUMIFS(Concentrado!BC$2:BC859,Concentrado!$A$2:$A859,"="&amp;$A19,Concentrado!$B$2:$B859, "=Chihuahua")</f>
        <v>17.405000000000001</v>
      </c>
      <c r="BC19" s="9">
        <f>SUMIFS(Concentrado!BD$2:BD859,Concentrado!$A$2:$A859,"="&amp;$A19,Concentrado!$B$2:$B859, "=Chihuahua")</f>
        <v>9.4939999999999998</v>
      </c>
      <c r="BD19" s="9">
        <f>SUMIFS(Concentrado!BE$2:BE859,Concentrado!$A$2:$A859,"="&amp;$A19,Concentrado!$B$2:$B859, "=Chihuahua")</f>
        <v>15.247</v>
      </c>
      <c r="BE19" s="9">
        <f>SUMIFS(Concentrado!BF$2:BF859,Concentrado!$A$2:$A859,"="&amp;$A19,Concentrado!$B$2:$B859, "=Chihuahua")</f>
        <v>18.370999999999999</v>
      </c>
      <c r="BF19" s="9">
        <f>SUMIFS(Concentrado!BG$2:BG859,Concentrado!$A$2:$A859,"="&amp;$A19,Concentrado!$B$2:$B859, "=Chihuahua")</f>
        <v>48.302</v>
      </c>
      <c r="BG19" s="9">
        <f>SUMIFS(Concentrado!BH$2:BH859,Concentrado!$A$2:$A859,"="&amp;$A19,Concentrado!$B$2:$B859, "=Chihuahua")</f>
        <v>9.7409393163631695</v>
      </c>
    </row>
    <row r="20" spans="1:59" x14ac:dyDescent="0.25">
      <c r="A20" s="4">
        <v>2016</v>
      </c>
      <c r="B20" s="9">
        <f>SUMIFS(Concentrado!C$2:C859,Concentrado!$A$2:$A859,"="&amp;$A20,Concentrado!$B$2:$B859, "=Chihuahua")</f>
        <v>18.048999999999999</v>
      </c>
      <c r="C20" s="9">
        <f>SUMIFS(Concentrado!D$2:D859,Concentrado!$A$2:$A859,"="&amp;$A20,Concentrado!$B$2:$B859, "=Chihuahua")</f>
        <v>5.8140000000000001</v>
      </c>
      <c r="D20" s="9">
        <f>SUMIFS(Concentrado!E$2:E859,Concentrado!$A$2:$A859,"="&amp;$A20,Concentrado!$B$2:$B859, "=Chihuahua")</f>
        <v>11.891999999999999</v>
      </c>
      <c r="E20" s="9">
        <f>SUMIFS(Concentrado!F$2:F859,Concentrado!$A$2:$A859,"="&amp;$A20,Concentrado!$B$2:$B859, "=Chihuahua")</f>
        <v>13.737</v>
      </c>
      <c r="F20" s="9">
        <f>SUMIFS(Concentrado!G$2:G859,Concentrado!$A$2:$A859,"="&amp;$A20,Concentrado!$B$2:$B859, "=Chihuahua")</f>
        <v>28.164999999999999</v>
      </c>
      <c r="G20" s="9">
        <f>SUMIFS(Concentrado!H$2:H859,Concentrado!$A$2:$A859,"="&amp;$A20,Concentrado!$B$2:$B859, "=Chihuahua")</f>
        <v>7.7039999999999997</v>
      </c>
      <c r="H20" s="9">
        <f>SUMIFS(Concentrado!I$2:I859,Concentrado!$A$2:$A859,"="&amp;$A20,Concentrado!$B$2:$B859, "=Chihuahua")</f>
        <v>4.8899999999999997</v>
      </c>
      <c r="I20" s="9">
        <f>SUMIFS(Concentrado!J$2:J859,Concentrado!$A$2:$A859,"="&amp;$A20,Concentrado!$B$2:$B859, "=Chihuahua")</f>
        <v>6.2880000000000003</v>
      </c>
      <c r="J20" s="9">
        <f>SUMIFS(Concentrado!K$2:K859,Concentrado!$A$2:$A859,"="&amp;$A20,Concentrado!$B$2:$B859, "=Chihuahua")</f>
        <v>14.032</v>
      </c>
      <c r="K20" s="9">
        <f>SUMIFS(Concentrado!L$2:L859,Concentrado!$A$2:$A859,"="&amp;$A20,Concentrado!$B$2:$B859, "=Chihuahua")</f>
        <v>8.3670000000000009</v>
      </c>
      <c r="L20" s="9">
        <f>SUMIFS(Concentrado!M$2:M859,Concentrado!$A$2:$A859,"="&amp;$A20,Concentrado!$B$2:$B859, "=Chihuahua")</f>
        <v>11.182</v>
      </c>
      <c r="M20" s="9">
        <f>SUMIFS(Concentrado!N$2:N859,Concentrado!$A$2:$A859,"="&amp;$A20,Concentrado!$B$2:$B859, "=Chihuahua")</f>
        <v>50.71</v>
      </c>
      <c r="N20" s="9">
        <f>SUMIFS(Concentrado!O$2:O859,Concentrado!$A$2:$A859,"="&amp;$A20,Concentrado!$B$2:$B859, "=Chihuahua")</f>
        <v>177.24</v>
      </c>
      <c r="O20" s="9">
        <f>SUMIFS(Concentrado!P$2:P859,Concentrado!$A$2:$A859,"="&amp;$A20,Concentrado!$B$2:$B859, "=Chihuahua")</f>
        <v>36.566000000000003</v>
      </c>
      <c r="P20" s="9">
        <f>SUMIFS(Concentrado!Q$2:Q859,Concentrado!$A$2:$A859,"="&amp;$A20,Concentrado!$B$2:$B859, "=Chihuahua")</f>
        <v>106.73099999999999</v>
      </c>
      <c r="Q20" s="9">
        <f>SUMIFS(Concentrado!R$2:R859,Concentrado!$A$2:$A859,"="&amp;$A20,Concentrado!$B$2:$B859, "=Chihuahua")</f>
        <v>67.903000000000006</v>
      </c>
      <c r="R20" s="9">
        <f>SUMIFS(Concentrado!S$2:S859,Concentrado!$A$2:$A859,"="&amp;$A20,Concentrado!$B$2:$B859, "=Chihuahua")</f>
        <v>77.045000000000002</v>
      </c>
      <c r="S20" s="9">
        <f>SUMIFS(Concentrado!T$2:T859,Concentrado!$A$2:$A859,"="&amp;$A20,Concentrado!$B$2:$B859, "=Chihuahua")</f>
        <v>72.503</v>
      </c>
      <c r="T20" s="9">
        <f>SUMIFS(Concentrado!U$2:U859,Concentrado!$A$2:$A859,"="&amp;$A20,Concentrado!$B$2:$B859, "=Chihuahua")</f>
        <v>17.994</v>
      </c>
      <c r="U20" s="9">
        <f>SUMIFS(Concentrado!V$2:V859,Concentrado!$A$2:$A859,"="&amp;$A20,Concentrado!$B$2:$B859, "=Chihuahua")</f>
        <v>21.462</v>
      </c>
      <c r="V20" s="9">
        <f>SUMIFS(Concentrado!W$2:W859,Concentrado!$A$2:$A859,"="&amp;$A20,Concentrado!$B$2:$B859, "=Chihuahua")</f>
        <v>19.739000000000001</v>
      </c>
      <c r="W20" s="9">
        <f>SUMIFS(Concentrado!X$2:X859,Concentrado!$A$2:$A859,"="&amp;$A20,Concentrado!$B$2:$B859, "=Chihuahua")</f>
        <v>88.537999999999997</v>
      </c>
      <c r="X20" s="9">
        <f>SUMIFS(Concentrado!Y$2:Y859,Concentrado!$A$2:$A859,"="&amp;$A20,Concentrado!$B$2:$B859, "=Chihuahua")</f>
        <v>9.1280000000000001</v>
      </c>
      <c r="Y20" s="9">
        <f>SUMIFS(Concentrado!Z$2:Z859,Concentrado!$A$2:$A859,"="&amp;$A20,Concentrado!$B$2:$B859, "=Chihuahua")</f>
        <v>48.691000000000003</v>
      </c>
      <c r="Z20" s="9">
        <f>SUMIFS(Concentrado!AA$2:AA859,Concentrado!$A$2:$A859,"="&amp;$A20,Concentrado!$B$2:$B859, "=Chihuahua")</f>
        <v>106.806</v>
      </c>
      <c r="AA20" s="9">
        <f>SUMIFS(Concentrado!AB$2:AB859,Concentrado!$A$2:$A859,"="&amp;$A20,Concentrado!$B$2:$B859, "=Chihuahua")</f>
        <v>76.066999999999993</v>
      </c>
      <c r="AB20" s="9">
        <f>SUMIFS(Concentrado!AC$2:AC859,Concentrado!$A$2:$A859,"="&amp;$A20,Concentrado!$B$2:$B859, "=Chihuahua")</f>
        <v>91.394000000000005</v>
      </c>
      <c r="AC20" s="9">
        <f>SUMIFS(Concentrado!AD$2:AD859,Concentrado!$A$2:$A859,"="&amp;$A20,Concentrado!$B$2:$B859, "=Chihuahua")</f>
        <v>506.73899999999998</v>
      </c>
      <c r="AD20" s="9">
        <f>SUMIFS(Concentrado!AE$2:AE859,Concentrado!$A$2:$A859,"="&amp;$A20,Concentrado!$B$2:$B859, "=Chihuahua")</f>
        <v>432.11399999999998</v>
      </c>
      <c r="AE20" s="9">
        <f>SUMIFS(Concentrado!AF$2:AF859,Concentrado!$A$2:$A859,"="&amp;$A20,Concentrado!$B$2:$B859, "=Chihuahua")</f>
        <v>469.49099999999999</v>
      </c>
      <c r="AF20" s="9">
        <f>SUMIFS(Concentrado!AG$2:AG859,Concentrado!$A$2:$A859,"="&amp;$A20,Concentrado!$B$2:$B859, "=Chihuahua")</f>
        <v>12.271000000000001</v>
      </c>
      <c r="AG20" s="9">
        <f>SUMIFS(Concentrado!AH$2:AH859,Concentrado!$A$2:$A859,"="&amp;$A20,Concentrado!$B$2:$B859, "=Chihuahua")</f>
        <v>20.649401390194999</v>
      </c>
      <c r="AH20" s="9">
        <f>SUMIFS(Concentrado!AI$2:AI859,Concentrado!$A$2:$A859,"="&amp;$A20,Concentrado!$B$2:$B859, "=Chihuahua")</f>
        <v>8.0989477480340906</v>
      </c>
      <c r="AI20" s="9">
        <f>SUMIFS(Concentrado!AJ$2:AJ859,Concentrado!$A$2:$A859,"="&amp;$A20,Concentrado!$B$2:$B859, "=Chihuahua")</f>
        <v>14.4627429947972</v>
      </c>
      <c r="AJ20" s="9">
        <f>SUMIFS(Concentrado!AK$2:AK859,Concentrado!$A$2:$A859,"="&amp;$A20,Concentrado!$B$2:$B859, "=Chihuahua")</f>
        <v>18.654</v>
      </c>
      <c r="AK20" s="9">
        <f>SUMIFS(Concentrado!AL$2:AL859,Concentrado!$A$2:$A859,"="&amp;$A20,Concentrado!$B$2:$B859, "=Chihuahua")</f>
        <v>5.3789999999999996</v>
      </c>
      <c r="AL20" s="9">
        <f>SUMIFS(Concentrado!AM$2:AM859,Concentrado!$A$2:$A859,"="&amp;$A20,Concentrado!$B$2:$B859, "=Chihuahua")</f>
        <v>11.974</v>
      </c>
      <c r="AM20" s="9">
        <f>SUMIFS(Concentrado!AN$2:AN859,Concentrado!$A$2:$A859,"="&amp;$A20,Concentrado!$B$2:$B859, "=Chihuahua")</f>
        <v>62.51</v>
      </c>
      <c r="AN20" s="9">
        <f>SUMIFS(Concentrado!AO$2:AO859,Concentrado!$A$2:$A859,"="&amp;$A20,Concentrado!$B$2:$B859, "=Chihuahua")</f>
        <v>50.802</v>
      </c>
      <c r="AO20" s="9">
        <f>SUMIFS(Concentrado!AP$2:AP859,Concentrado!$A$2:$A859,"="&amp;$A20,Concentrado!$B$2:$B859, "=Chihuahua")</f>
        <v>57.055999999999997</v>
      </c>
      <c r="AP20" s="9">
        <f>SUMIFS(Concentrado!AQ$2:AQ859,Concentrado!$A$2:$A859,"="&amp;$A20,Concentrado!$B$2:$B859, "=Chihuahua")</f>
        <v>3.0259999999999998</v>
      </c>
      <c r="AQ20" s="9">
        <f>SUMIFS(Concentrado!AR$2:AR859,Concentrado!$A$2:$A859,"="&amp;$A20,Concentrado!$B$2:$B859, "=Chihuahua")</f>
        <v>1.3580000000000001</v>
      </c>
      <c r="AR20" s="9">
        <f>SUMIFS(Concentrado!AS$2:AS859,Concentrado!$A$2:$A859,"="&amp;$A20,Concentrado!$B$2:$B859, "=Chihuahua")</f>
        <v>2.1869999999999998</v>
      </c>
      <c r="AS20" s="9">
        <f>SUMIFS(Concentrado!AT$2:AT859,Concentrado!$A$2:$A859,"="&amp;$A20,Concentrado!$B$2:$B859, "=Chihuahua")</f>
        <v>5.2830000000000004</v>
      </c>
      <c r="AT20" s="9">
        <f>SUMIFS(Concentrado!AU$2:AU859,Concentrado!$A$2:$A859,"="&amp;$A20,Concentrado!$B$2:$B859, "=Chihuahua")</f>
        <v>1.3580000000000001</v>
      </c>
      <c r="AU20" s="9">
        <f>SUMIFS(Concentrado!AV$2:AV859,Concentrado!$A$2:$A859,"="&amp;$A20,Concentrado!$B$2:$B859, "=Chihuahua")</f>
        <v>3.3079999999999998</v>
      </c>
      <c r="AV20" s="9">
        <f>SUMIFS(Concentrado!AW$2:AW859,Concentrado!$A$2:$A859,"="&amp;$A20,Concentrado!$B$2:$B859, "=Chihuahua")</f>
        <v>754.13800000000003</v>
      </c>
      <c r="AW20" s="9">
        <f>SUMIFS(Concentrado!AX$2:AX859,Concentrado!$A$2:$A859,"="&amp;$A20,Concentrado!$B$2:$B859, "=Chihuahua")</f>
        <v>524.69799999999998</v>
      </c>
      <c r="AX20" s="9">
        <f>SUMIFS(Concentrado!AY$2:AY859,Concentrado!$A$2:$A859,"="&amp;$A20,Concentrado!$B$2:$B859, "=Chihuahua")</f>
        <v>639.73</v>
      </c>
      <c r="AY20" s="9">
        <f>SUMIFS(Concentrado!AZ$2:AZ859,Concentrado!$A$2:$A859,"="&amp;$A20,Concentrado!$B$2:$B859, "=Chihuahua")</f>
        <v>7.5410000000000004</v>
      </c>
      <c r="AZ20" s="9">
        <f>SUMIFS(Concentrado!BA$2:BA859,Concentrado!$A$2:$A859,"="&amp;$A20,Concentrado!$B$2:$B859, "=Chihuahua")</f>
        <v>5.2469999999999999</v>
      </c>
      <c r="BA20" s="9">
        <f>SUMIFS(Concentrado!BB$2:BB859,Concentrado!$A$2:$A859,"="&amp;$A20,Concentrado!$B$2:$B859, "=Chihuahua")</f>
        <v>6.3970000000000002</v>
      </c>
      <c r="BB20" s="9">
        <f>SUMIFS(Concentrado!BC$2:BC859,Concentrado!$A$2:$A859,"="&amp;$A20,Concentrado!$B$2:$B859, "=Chihuahua")</f>
        <v>14.743</v>
      </c>
      <c r="BC20" s="9">
        <f>SUMIFS(Concentrado!BD$2:BD859,Concentrado!$A$2:$A859,"="&amp;$A20,Concentrado!$B$2:$B859, "=Chihuahua")</f>
        <v>13.781000000000001</v>
      </c>
      <c r="BD20" s="9">
        <f>SUMIFS(Concentrado!BE$2:BE859,Concentrado!$A$2:$A859,"="&amp;$A20,Concentrado!$B$2:$B859, "=Chihuahua")</f>
        <v>13.975</v>
      </c>
      <c r="BE20" s="9">
        <f>SUMIFS(Concentrado!BF$2:BF859,Concentrado!$A$2:$A859,"="&amp;$A20,Concentrado!$B$2:$B859, "=Chihuahua")</f>
        <v>17.135000000000002</v>
      </c>
      <c r="BF20" s="9">
        <f>SUMIFS(Concentrado!BG$2:BG859,Concentrado!$A$2:$A859,"="&amp;$A20,Concentrado!$B$2:$B859, "=Chihuahua")</f>
        <v>43.976999999999997</v>
      </c>
      <c r="BG20" s="9">
        <f>SUMIFS(Concentrado!BH$2:BH859,Concentrado!$A$2:$A859,"="&amp;$A20,Concentrado!$B$2:$B859, "=Chihuahua")</f>
        <v>8.7953612613199557</v>
      </c>
    </row>
    <row r="21" spans="1:59" x14ac:dyDescent="0.25">
      <c r="A21" s="4">
        <v>2017</v>
      </c>
      <c r="B21" s="9">
        <f>SUMIFS(Concentrado!C$2:C859,Concentrado!$A$2:$A859,"="&amp;$A21,Concentrado!$B$2:$B859, "=Chihuahua")</f>
        <v>16.497</v>
      </c>
      <c r="C21" s="9">
        <f>SUMIFS(Concentrado!D$2:D859,Concentrado!$A$2:$A859,"="&amp;$A21,Concentrado!$B$2:$B859, "=Chihuahua")</f>
        <v>4.5730000000000004</v>
      </c>
      <c r="D21" s="9">
        <f>SUMIFS(Concentrado!E$2:E859,Concentrado!$A$2:$A859,"="&amp;$A21,Concentrado!$B$2:$B859, "=Chihuahua")</f>
        <v>10.499000000000001</v>
      </c>
      <c r="E21" s="9">
        <f>SUMIFS(Concentrado!F$2:F859,Concentrado!$A$2:$A859,"="&amp;$A21,Concentrado!$B$2:$B859, "=Chihuahua")</f>
        <v>13.346</v>
      </c>
      <c r="F21" s="9">
        <f>SUMIFS(Concentrado!G$2:G859,Concentrado!$A$2:$A859,"="&amp;$A21,Concentrado!$B$2:$B859, "=Chihuahua")</f>
        <v>27.079000000000001</v>
      </c>
      <c r="G21" s="9">
        <f>SUMIFS(Concentrado!H$2:H859,Concentrado!$A$2:$A859,"="&amp;$A21,Concentrado!$B$2:$B859, "=Chihuahua")</f>
        <v>9.0380000000000003</v>
      </c>
      <c r="H21" s="9">
        <f>SUMIFS(Concentrado!I$2:I859,Concentrado!$A$2:$A859,"="&amp;$A21,Concentrado!$B$2:$B859, "=Chihuahua")</f>
        <v>6.9930000000000003</v>
      </c>
      <c r="I21" s="9">
        <f>SUMIFS(Concentrado!J$2:J859,Concentrado!$A$2:$A859,"="&amp;$A21,Concentrado!$B$2:$B859, "=Chihuahua")</f>
        <v>8.0090000000000003</v>
      </c>
      <c r="J21" s="9">
        <f>SUMIFS(Concentrado!K$2:K859,Concentrado!$A$2:$A859,"="&amp;$A21,Concentrado!$B$2:$B859, "=Chihuahua")</f>
        <v>12.468</v>
      </c>
      <c r="K21" s="9">
        <f>SUMIFS(Concentrado!L$2:L859,Concentrado!$A$2:$A859,"="&amp;$A21,Concentrado!$B$2:$B859, "=Chihuahua")</f>
        <v>7.2619999999999996</v>
      </c>
      <c r="L21" s="9">
        <f>SUMIFS(Concentrado!M$2:M859,Concentrado!$A$2:$A859,"="&amp;$A21,Concentrado!$B$2:$B859, "=Chihuahua")</f>
        <v>9.85</v>
      </c>
      <c r="M21" s="9">
        <f>SUMIFS(Concentrado!N$2:N859,Concentrado!$A$2:$A859,"="&amp;$A21,Concentrado!$B$2:$B859, "=Chihuahua")</f>
        <v>52.429000000000002</v>
      </c>
      <c r="N21" s="9">
        <f>SUMIFS(Concentrado!O$2:O859,Concentrado!$A$2:$A859,"="&amp;$A21,Concentrado!$B$2:$B859, "=Chihuahua")</f>
        <v>188.054</v>
      </c>
      <c r="O21" s="9">
        <f>SUMIFS(Concentrado!P$2:P859,Concentrado!$A$2:$A859,"="&amp;$A21,Concentrado!$B$2:$B859, "=Chihuahua")</f>
        <v>41.152999999999999</v>
      </c>
      <c r="P21" s="9">
        <f>SUMIFS(Concentrado!Q$2:Q859,Concentrado!$A$2:$A859,"="&amp;$A21,Concentrado!$B$2:$B859, "=Chihuahua")</f>
        <v>114.16200000000001</v>
      </c>
      <c r="Q21" s="9">
        <f>SUMIFS(Concentrado!R$2:R859,Concentrado!$A$2:$A859,"="&amp;$A21,Concentrado!$B$2:$B859, "=Chihuahua")</f>
        <v>67.73</v>
      </c>
      <c r="R21" s="9">
        <f>SUMIFS(Concentrado!S$2:S859,Concentrado!$A$2:$A859,"="&amp;$A21,Concentrado!$B$2:$B859, "=Chihuahua")</f>
        <v>78.756</v>
      </c>
      <c r="S21" s="9">
        <f>SUMIFS(Concentrado!T$2:T859,Concentrado!$A$2:$A859,"="&amp;$A21,Concentrado!$B$2:$B859, "=Chihuahua")</f>
        <v>73.275999999999996</v>
      </c>
      <c r="T21" s="9">
        <f>SUMIFS(Concentrado!U$2:U859,Concentrado!$A$2:$A859,"="&amp;$A21,Concentrado!$B$2:$B859, "=Chihuahua")</f>
        <v>17.858000000000001</v>
      </c>
      <c r="U21" s="9">
        <f>SUMIFS(Concentrado!V$2:V859,Concentrado!$A$2:$A859,"="&amp;$A21,Concentrado!$B$2:$B859, "=Chihuahua")</f>
        <v>21.303000000000001</v>
      </c>
      <c r="V21" s="9">
        <f>SUMIFS(Concentrado!W$2:W859,Concentrado!$A$2:$A859,"="&amp;$A21,Concentrado!$B$2:$B859, "=Chihuahua")</f>
        <v>19.591000000000001</v>
      </c>
      <c r="W21" s="9">
        <f>SUMIFS(Concentrado!X$2:X859,Concentrado!$A$2:$A859,"="&amp;$A21,Concentrado!$B$2:$B859, "=Chihuahua")</f>
        <v>105.352</v>
      </c>
      <c r="X21" s="9">
        <f>SUMIFS(Concentrado!Y$2:Y859,Concentrado!$A$2:$A859,"="&amp;$A21,Concentrado!$B$2:$B859, "=Chihuahua")</f>
        <v>13.340999999999999</v>
      </c>
      <c r="Y21" s="9">
        <f>SUMIFS(Concentrado!Z$2:Z859,Concentrado!$A$2:$A859,"="&amp;$A21,Concentrado!$B$2:$B859, "=Chihuahua")</f>
        <v>59.07</v>
      </c>
      <c r="Z21" s="9">
        <f>SUMIFS(Concentrado!AA$2:AA859,Concentrado!$A$2:$A859,"="&amp;$A21,Concentrado!$B$2:$B859, "=Chihuahua")</f>
        <v>106.059</v>
      </c>
      <c r="AA21" s="9">
        <f>SUMIFS(Concentrado!AB$2:AB859,Concentrado!$A$2:$A859,"="&amp;$A21,Concentrado!$B$2:$B859, "=Chihuahua")</f>
        <v>74.882999999999996</v>
      </c>
      <c r="AB21" s="9">
        <f>SUMIFS(Concentrado!AC$2:AC859,Concentrado!$A$2:$A859,"="&amp;$A21,Concentrado!$B$2:$B859, "=Chihuahua")</f>
        <v>90.403999999999996</v>
      </c>
      <c r="AC21" s="9">
        <f>SUMIFS(Concentrado!AD$2:AD859,Concentrado!$A$2:$A859,"="&amp;$A21,Concentrado!$B$2:$B859, "=Chihuahua")</f>
        <v>500.35199999999998</v>
      </c>
      <c r="AD21" s="9">
        <f>SUMIFS(Concentrado!AE$2:AE859,Concentrado!$A$2:$A859,"="&amp;$A21,Concentrado!$B$2:$B859, "=Chihuahua")</f>
        <v>425.733</v>
      </c>
      <c r="AE21" s="9">
        <f>SUMIFS(Concentrado!AF$2:AF859,Concentrado!$A$2:$A859,"="&amp;$A21,Concentrado!$B$2:$B859, "=Chihuahua")</f>
        <v>462.95400000000001</v>
      </c>
      <c r="AF21" s="9">
        <f>SUMIFS(Concentrado!AG$2:AG859,Concentrado!$A$2:$A859,"="&amp;$A21,Concentrado!$B$2:$B859, "=Chihuahua")</f>
        <v>12.958</v>
      </c>
      <c r="AG21" s="9">
        <f>SUMIFS(Concentrado!AH$2:AH859,Concentrado!$A$2:$A859,"="&amp;$A21,Concentrado!$B$2:$B859, "=Chihuahua")</f>
        <v>19.054512152790601</v>
      </c>
      <c r="AH21" s="9">
        <f>SUMIFS(Concentrado!AI$2:AI859,Concentrado!$A$2:$A859,"="&amp;$A21,Concentrado!$B$2:$B859, "=Chihuahua")</f>
        <v>7.1568227361599197</v>
      </c>
      <c r="AI21" s="9">
        <f>SUMIFS(Concentrado!AJ$2:AJ859,Concentrado!$A$2:$A859,"="&amp;$A21,Concentrado!$B$2:$B859, "=Chihuahua")</f>
        <v>13.1961632155451</v>
      </c>
      <c r="AJ21" s="9">
        <f>SUMIFS(Concentrado!AK$2:AK859,Concentrado!$A$2:$A859,"="&amp;$A21,Concentrado!$B$2:$B859, "=Chihuahua")</f>
        <v>17.149999999999999</v>
      </c>
      <c r="AK21" s="9">
        <f>SUMIFS(Concentrado!AL$2:AL859,Concentrado!$A$2:$A859,"="&amp;$A21,Concentrado!$B$2:$B859, "=Chihuahua")</f>
        <v>4.8419999999999996</v>
      </c>
      <c r="AL21" s="9">
        <f>SUMIFS(Concentrado!AM$2:AM859,Concentrado!$A$2:$A859,"="&amp;$A21,Concentrado!$B$2:$B859, "=Chihuahua")</f>
        <v>10.959</v>
      </c>
      <c r="AM21" s="9">
        <f>SUMIFS(Concentrado!AN$2:AN859,Concentrado!$A$2:$A859,"="&amp;$A21,Concentrado!$B$2:$B859, "=Chihuahua")</f>
        <v>68.382999999999996</v>
      </c>
      <c r="AN21" s="9">
        <f>SUMIFS(Concentrado!AO$2:AO859,Concentrado!$A$2:$A859,"="&amp;$A21,Concentrado!$B$2:$B859, "=Chihuahua")</f>
        <v>53.634</v>
      </c>
      <c r="AO21" s="9">
        <f>SUMIFS(Concentrado!AP$2:AP859,Concentrado!$A$2:$A859,"="&amp;$A21,Concentrado!$B$2:$B859, "=Chihuahua")</f>
        <v>61.045000000000002</v>
      </c>
      <c r="AP21" s="9">
        <f>SUMIFS(Concentrado!AQ$2:AQ859,Concentrado!$A$2:$A859,"="&amp;$A21,Concentrado!$B$2:$B859, "=Chihuahua")</f>
        <v>3.0489999999999999</v>
      </c>
      <c r="AQ21" s="9">
        <f>SUMIFS(Concentrado!AR$2:AR859,Concentrado!$A$2:$A859,"="&amp;$A21,Concentrado!$B$2:$B859, "=Chihuahua")</f>
        <v>1.1299999999999999</v>
      </c>
      <c r="AR21" s="9">
        <f>SUMIFS(Concentrado!AS$2:AS859,Concentrado!$A$2:$A859,"="&amp;$A21,Concentrado!$B$2:$B859, "=Chihuahua")</f>
        <v>2.0840000000000001</v>
      </c>
      <c r="AS21" s="9">
        <f>SUMIFS(Concentrado!AT$2:AT859,Concentrado!$A$2:$A859,"="&amp;$A21,Concentrado!$B$2:$B859, "=Chihuahua")</f>
        <v>5.1719999999999997</v>
      </c>
      <c r="AT21" s="9">
        <f>SUMIFS(Concentrado!AU$2:AU859,Concentrado!$A$2:$A859,"="&amp;$A21,Concentrado!$B$2:$B859, "=Chihuahua")</f>
        <v>1.56</v>
      </c>
      <c r="AU21" s="9">
        <f>SUMIFS(Concentrado!AV$2:AV859,Concentrado!$A$2:$A859,"="&amp;$A21,Concentrado!$B$2:$B859, "=Chihuahua")</f>
        <v>3.355</v>
      </c>
      <c r="AV21" s="9">
        <f>SUMIFS(Concentrado!AW$2:AW859,Concentrado!$A$2:$A859,"="&amp;$A21,Concentrado!$B$2:$B859, "=Chihuahua")</f>
        <v>762.94100000000003</v>
      </c>
      <c r="AW21" s="9">
        <f>SUMIFS(Concentrado!AX$2:AX859,Concentrado!$A$2:$A859,"="&amp;$A21,Concentrado!$B$2:$B859, "=Chihuahua")</f>
        <v>526.16800000000001</v>
      </c>
      <c r="AX21" s="9">
        <f>SUMIFS(Concentrado!AY$2:AY859,Concentrado!$A$2:$A859,"="&amp;$A21,Concentrado!$B$2:$B859, "=Chihuahua")</f>
        <v>644.05999999999995</v>
      </c>
      <c r="AY21" s="9">
        <f>SUMIFS(Concentrado!AZ$2:AZ859,Concentrado!$A$2:$A859,"="&amp;$A21,Concentrado!$B$2:$B859, "=Chihuahua")</f>
        <v>7.6289999999999996</v>
      </c>
      <c r="AZ21" s="9">
        <f>SUMIFS(Concentrado!BA$2:BA859,Concentrado!$A$2:$A859,"="&amp;$A21,Concentrado!$B$2:$B859, "=Chihuahua")</f>
        <v>5.2619999999999996</v>
      </c>
      <c r="BA21" s="9">
        <f>SUMIFS(Concentrado!BB$2:BB859,Concentrado!$A$2:$A859,"="&amp;$A21,Concentrado!$B$2:$B859, "=Chihuahua")</f>
        <v>6.4409999999999998</v>
      </c>
      <c r="BB21" s="9">
        <f>SUMIFS(Concentrado!BC$2:BC859,Concentrado!$A$2:$A859,"="&amp;$A21,Concentrado!$B$2:$B859, "=Chihuahua")</f>
        <v>21.684000000000001</v>
      </c>
      <c r="BC21" s="9">
        <f>SUMIFS(Concentrado!BD$2:BD859,Concentrado!$A$2:$A859,"="&amp;$A21,Concentrado!$B$2:$B859, "=Chihuahua")</f>
        <v>8.7379999999999995</v>
      </c>
      <c r="BD21" s="9">
        <f>SUMIFS(Concentrado!BE$2:BE859,Concentrado!$A$2:$A859,"="&amp;$A21,Concentrado!$B$2:$B859, "=Chihuahua")</f>
        <v>14.661</v>
      </c>
      <c r="BE21" s="9">
        <f>SUMIFS(Concentrado!BF$2:BF859,Concentrado!$A$2:$A859,"="&amp;$A21,Concentrado!$B$2:$B859, "=Chihuahua")</f>
        <v>17.988</v>
      </c>
      <c r="BF21" s="9">
        <f>SUMIFS(Concentrado!BG$2:BG859,Concentrado!$A$2:$A859,"="&amp;$A21,Concentrado!$B$2:$B859, "=Chihuahua")</f>
        <v>52.186</v>
      </c>
      <c r="BG21" s="9">
        <f>SUMIFS(Concentrado!BH$2:BH859,Concentrado!$A$2:$A859,"="&amp;$A21,Concentrado!$B$2:$B859, "=Chihuahua")</f>
        <v>8.7900976858722419</v>
      </c>
    </row>
    <row r="22" spans="1:59" x14ac:dyDescent="0.25">
      <c r="A22" s="4">
        <v>2018</v>
      </c>
      <c r="B22" s="9">
        <f>SUMIFS(Concentrado!C$2:C859,Concentrado!$A$2:$A859,"="&amp;$A22,Concentrado!$B$2:$B859, "=Chihuahua")</f>
        <v>16.423999999999999</v>
      </c>
      <c r="C22" s="9">
        <f>SUMIFS(Concentrado!D$2:D859,Concentrado!$A$2:$A859,"="&amp;$A22,Concentrado!$B$2:$B859, "=Chihuahua")</f>
        <v>4.6319999999999997</v>
      </c>
      <c r="D22" s="9">
        <f>SUMIFS(Concentrado!E$2:E859,Concentrado!$A$2:$A859,"="&amp;$A22,Concentrado!$B$2:$B859, "=Chihuahua")</f>
        <v>10.494</v>
      </c>
      <c r="E22" s="9">
        <f>SUMIFS(Concentrado!F$2:F859,Concentrado!$A$2:$A859,"="&amp;$A22,Concentrado!$B$2:$B859, "=Chihuahua")</f>
        <v>10.412000000000001</v>
      </c>
      <c r="F22" s="9">
        <f>SUMIFS(Concentrado!G$2:G859,Concentrado!$A$2:$A859,"="&amp;$A22,Concentrado!$B$2:$B859, "=Chihuahua")</f>
        <v>26.975000000000001</v>
      </c>
      <c r="G22" s="9">
        <f>SUMIFS(Concentrado!H$2:H859,Concentrado!$A$2:$A859,"="&amp;$A22,Concentrado!$B$2:$B859, "=Chihuahua")</f>
        <v>7.7</v>
      </c>
      <c r="H22" s="9">
        <f>SUMIFS(Concentrado!I$2:I859,Concentrado!$A$2:$A859,"="&amp;$A22,Concentrado!$B$2:$B859, "=Chihuahua")</f>
        <v>5.59</v>
      </c>
      <c r="I22" s="9">
        <f>SUMIFS(Concentrado!J$2:J859,Concentrado!$A$2:$A859,"="&amp;$A22,Concentrado!$B$2:$B859, "=Chihuahua")</f>
        <v>6.6390000000000002</v>
      </c>
      <c r="J22" s="9">
        <f>SUMIFS(Concentrado!K$2:K859,Concentrado!$A$2:$A859,"="&amp;$A22,Concentrado!$B$2:$B859, "=Chihuahua")</f>
        <v>13.355</v>
      </c>
      <c r="K22" s="9">
        <f>SUMIFS(Concentrado!L$2:L859,Concentrado!$A$2:$A859,"="&amp;$A22,Concentrado!$B$2:$B859, "=Chihuahua")</f>
        <v>6.8140000000000001</v>
      </c>
      <c r="L22" s="9">
        <f>SUMIFS(Concentrado!M$2:M859,Concentrado!$A$2:$A859,"="&amp;$A22,Concentrado!$B$2:$B859, "=Chihuahua")</f>
        <v>10.066000000000001</v>
      </c>
      <c r="M22" s="9">
        <f>SUMIFS(Concentrado!N$2:N859,Concentrado!$A$2:$A859,"="&amp;$A22,Concentrado!$B$2:$B859, "=Chihuahua")</f>
        <v>45.685000000000002</v>
      </c>
      <c r="N22" s="9">
        <f>SUMIFS(Concentrado!O$2:O859,Concentrado!$A$2:$A859,"="&amp;$A22,Concentrado!$B$2:$B859, "=Chihuahua")</f>
        <v>172.15600000000001</v>
      </c>
      <c r="O22" s="9">
        <f>SUMIFS(Concentrado!P$2:P859,Concentrado!$A$2:$A859,"="&amp;$A22,Concentrado!$B$2:$B859, "=Chihuahua")</f>
        <v>33.753</v>
      </c>
      <c r="P22" s="9">
        <f>SUMIFS(Concentrado!Q$2:Q859,Concentrado!$A$2:$A859,"="&amp;$A22,Concentrado!$B$2:$B859, "=Chihuahua")</f>
        <v>102.586</v>
      </c>
      <c r="Q22" s="9">
        <f>SUMIFS(Concentrado!R$2:R859,Concentrado!$A$2:$A859,"="&amp;$A22,Concentrado!$B$2:$B859, "=Chihuahua")</f>
        <v>57.457000000000001</v>
      </c>
      <c r="R22" s="9">
        <f>SUMIFS(Concentrado!S$2:S859,Concentrado!$A$2:$A859,"="&amp;$A22,Concentrado!$B$2:$B859, "=Chihuahua")</f>
        <v>64.257999999999996</v>
      </c>
      <c r="S22" s="9">
        <f>SUMIFS(Concentrado!T$2:T859,Concentrado!$A$2:$A859,"="&amp;$A22,Concentrado!$B$2:$B859, "=Chihuahua")</f>
        <v>60.904000000000003</v>
      </c>
      <c r="T22" s="9">
        <f>SUMIFS(Concentrado!U$2:U859,Concentrado!$A$2:$A859,"="&amp;$A22,Concentrado!$B$2:$B859, "=Chihuahua")</f>
        <v>17.393000000000001</v>
      </c>
      <c r="U22" s="9">
        <f>SUMIFS(Concentrado!V$2:V859,Concentrado!$A$2:$A859,"="&amp;$A22,Concentrado!$B$2:$B859, "=Chihuahua")</f>
        <v>22.094000000000001</v>
      </c>
      <c r="V22" s="9">
        <f>SUMIFS(Concentrado!W$2:W859,Concentrado!$A$2:$A859,"="&amp;$A22,Concentrado!$B$2:$B859, "=Chihuahua")</f>
        <v>19.757000000000001</v>
      </c>
      <c r="W22" s="9">
        <f>SUMIFS(Concentrado!X$2:X859,Concentrado!$A$2:$A859,"="&amp;$A22,Concentrado!$B$2:$B859, "=Chihuahua")</f>
        <v>96.498000000000005</v>
      </c>
      <c r="X22" s="9">
        <f>SUMIFS(Concentrado!Y$2:Y859,Concentrado!$A$2:$A859,"="&amp;$A22,Concentrado!$B$2:$B859, "=Chihuahua")</f>
        <v>10.914</v>
      </c>
      <c r="Y22" s="9">
        <f>SUMIFS(Concentrado!Z$2:Z859,Concentrado!$A$2:$A859,"="&amp;$A22,Concentrado!$B$2:$B859, "=Chihuahua")</f>
        <v>53.488</v>
      </c>
      <c r="Z22" s="9">
        <f>SUMIFS(Concentrado!AA$2:AA859,Concentrado!$A$2:$A859,"="&amp;$A22,Concentrado!$B$2:$B859, "=Chihuahua")</f>
        <v>106.999</v>
      </c>
      <c r="AA22" s="9">
        <f>SUMIFS(Concentrado!AB$2:AB859,Concentrado!$A$2:$A859,"="&amp;$A22,Concentrado!$B$2:$B859, "=Chihuahua")</f>
        <v>73.254999999999995</v>
      </c>
      <c r="AB22" s="9">
        <f>SUMIFS(Concentrado!AC$2:AC859,Concentrado!$A$2:$A859,"="&amp;$A22,Concentrado!$B$2:$B859, "=Chihuahua")</f>
        <v>90.057000000000002</v>
      </c>
      <c r="AC22" s="9">
        <f>SUMIFS(Concentrado!AD$2:AD859,Concentrado!$A$2:$A859,"="&amp;$A22,Concentrado!$B$2:$B859, "=Chihuahua")</f>
        <v>502.03699999999998</v>
      </c>
      <c r="AD22" s="9">
        <f>SUMIFS(Concentrado!AE$2:AE859,Concentrado!$A$2:$A859,"="&amp;$A22,Concentrado!$B$2:$B859, "=Chihuahua")</f>
        <v>422.279</v>
      </c>
      <c r="AE22" s="9">
        <f>SUMIFS(Concentrado!AF$2:AF859,Concentrado!$A$2:$A859,"="&amp;$A22,Concentrado!$B$2:$B859, "=Chihuahua")</f>
        <v>462.06400000000002</v>
      </c>
      <c r="AF22" s="9">
        <f>SUMIFS(Concentrado!AG$2:AG859,Concentrado!$A$2:$A859,"="&amp;$A22,Concentrado!$B$2:$B859, "=Chihuahua")</f>
        <v>11.523999999999999</v>
      </c>
      <c r="AG22" s="9">
        <f>SUMIFS(Concentrado!AH$2:AH859,Concentrado!$A$2:$A859,"="&amp;$A22,Concentrado!$B$2:$B859, "=Chihuahua")</f>
        <v>18.654524089306701</v>
      </c>
      <c r="AH22" s="9">
        <f>SUMIFS(Concentrado!AI$2:AI859,Concentrado!$A$2:$A859,"="&amp;$A22,Concentrado!$B$2:$B859, "=Chihuahua")</f>
        <v>5.3095787835299904</v>
      </c>
      <c r="AI22" s="9">
        <f>SUMIFS(Concentrado!AJ$2:AJ859,Concentrado!$A$2:$A859,"="&amp;$A22,Concentrado!$B$2:$B859, "=Chihuahua")</f>
        <v>12.0896785488804</v>
      </c>
      <c r="AJ22" s="9">
        <f>SUMIFS(Concentrado!AK$2:AK859,Concentrado!$A$2:$A859,"="&amp;$A22,Concentrado!$B$2:$B859, "=Chihuahua")</f>
        <v>16.100999999999999</v>
      </c>
      <c r="AK22" s="9">
        <f>SUMIFS(Concentrado!AL$2:AL859,Concentrado!$A$2:$A859,"="&amp;$A22,Concentrado!$B$2:$B859, "=Chihuahua")</f>
        <v>3.5139999999999998</v>
      </c>
      <c r="AL22" s="9">
        <f>SUMIFS(Concentrado!AM$2:AM859,Concentrado!$A$2:$A859,"="&amp;$A22,Concentrado!$B$2:$B859, "=Chihuahua")</f>
        <v>9.7710000000000008</v>
      </c>
      <c r="AM22" s="9">
        <f>SUMIFS(Concentrado!AN$2:AN859,Concentrado!$A$2:$A859,"="&amp;$A22,Concentrado!$B$2:$B859, "=Chihuahua")</f>
        <v>77.811999999999998</v>
      </c>
      <c r="AN22" s="9">
        <f>SUMIFS(Concentrado!AO$2:AO859,Concentrado!$A$2:$A859,"="&amp;$A22,Concentrado!$B$2:$B859, "=Chihuahua")</f>
        <v>60.478000000000002</v>
      </c>
      <c r="AO22" s="9">
        <f>SUMIFS(Concentrado!AP$2:AP859,Concentrado!$A$2:$A859,"="&amp;$A22,Concentrado!$B$2:$B859, "=Chihuahua")</f>
        <v>69.122</v>
      </c>
      <c r="AP22" s="9">
        <f>SUMIFS(Concentrado!AQ$2:AQ859,Concentrado!$A$2:$A859,"="&amp;$A22,Concentrado!$B$2:$B859, "=Chihuahua")</f>
        <v>3.5</v>
      </c>
      <c r="AQ22" s="9">
        <f>SUMIFS(Concentrado!AR$2:AR859,Concentrado!$A$2:$A859,"="&amp;$A22,Concentrado!$B$2:$B859, "=Chihuahua")</f>
        <v>0.95799999999999996</v>
      </c>
      <c r="AR22" s="9">
        <f>SUMIFS(Concentrado!AS$2:AS859,Concentrado!$A$2:$A859,"="&amp;$A22,Concentrado!$B$2:$B859, "=Chihuahua")</f>
        <v>2.222</v>
      </c>
      <c r="AS22" s="9">
        <f>SUMIFS(Concentrado!AT$2:AT859,Concentrado!$A$2:$A859,"="&amp;$A22,Concentrado!$B$2:$B859, "=Chihuahua")</f>
        <v>6.1390000000000002</v>
      </c>
      <c r="AT22" s="9">
        <f>SUMIFS(Concentrado!AU$2:AU859,Concentrado!$A$2:$A859,"="&amp;$A22,Concentrado!$B$2:$B859, "=Chihuahua")</f>
        <v>1.171</v>
      </c>
      <c r="AU22" s="9">
        <f>SUMIFS(Concentrado!AV$2:AV859,Concentrado!$A$2:$A859,"="&amp;$A22,Concentrado!$B$2:$B859, "=Chihuahua")</f>
        <v>3.641</v>
      </c>
      <c r="AV22" s="9">
        <f>SUMIFS(Concentrado!AW$2:AW859,Concentrado!$A$2:$A859,"="&amp;$A22,Concentrado!$B$2:$B859, "=Chihuahua")</f>
        <v>756.47500000000002</v>
      </c>
      <c r="AW22" s="9">
        <f>SUMIFS(Concentrado!AX$2:AX859,Concentrado!$A$2:$A859,"="&amp;$A22,Concentrado!$B$2:$B859, "=Chihuahua")</f>
        <v>520.71500000000003</v>
      </c>
      <c r="AX22" s="9">
        <f>SUMIFS(Concentrado!AY$2:AY859,Concentrado!$A$2:$A859,"="&amp;$A22,Concentrado!$B$2:$B859, "=Chihuahua")</f>
        <v>638.10900000000004</v>
      </c>
      <c r="AY22" s="9">
        <f>SUMIFS(Concentrado!AZ$2:AZ859,Concentrado!$A$2:$A859,"="&amp;$A22,Concentrado!$B$2:$B859, "=Chihuahua")</f>
        <v>7.5650000000000004</v>
      </c>
      <c r="AZ22" s="9">
        <f>SUMIFS(Concentrado!BA$2:BA859,Concentrado!$A$2:$A859,"="&amp;$A22,Concentrado!$B$2:$B859, "=Chihuahua")</f>
        <v>5.2069999999999999</v>
      </c>
      <c r="BA22" s="9">
        <f>SUMIFS(Concentrado!BB$2:BB859,Concentrado!$A$2:$A859,"="&amp;$A22,Concentrado!$B$2:$B859, "=Chihuahua")</f>
        <v>6.3810000000000002</v>
      </c>
      <c r="BB22" s="9">
        <f>SUMIFS(Concentrado!BC$2:BC859,Concentrado!$A$2:$A859,"="&amp;$A22,Concentrado!$B$2:$B859, "=Chihuahua")</f>
        <v>12.683</v>
      </c>
      <c r="BC22" s="9">
        <f>SUMIFS(Concentrado!BD$2:BD859,Concentrado!$A$2:$A859,"="&amp;$A22,Concentrado!$B$2:$B859, "=Chihuahua")</f>
        <v>6.5039999999999996</v>
      </c>
      <c r="BD22" s="9">
        <f>SUMIFS(Concentrado!BE$2:BE859,Concentrado!$A$2:$A859,"="&amp;$A22,Concentrado!$B$2:$B859, "=Chihuahua")</f>
        <v>13.776</v>
      </c>
      <c r="BE22" s="9">
        <f>SUMIFS(Concentrado!BF$2:BF859,Concentrado!$A$2:$A859,"="&amp;$A22,Concentrado!$B$2:$B859, "=Chihuahua")</f>
        <v>16.914999999999999</v>
      </c>
      <c r="BF22" s="9">
        <f>SUMIFS(Concentrado!BG$2:BG859,Concentrado!$A$2:$A859,"="&amp;$A22,Concentrado!$B$2:$B859, "=Chihuahua")</f>
        <v>52.313000000000002</v>
      </c>
      <c r="BG22" s="9">
        <f>SUMIFS(Concentrado!BH$2:BH859,Concentrado!$A$2:$A859,"="&amp;$A22,Concentrado!$B$2:$B859, "=Chihuahua")</f>
        <v>8.4921617521404773</v>
      </c>
    </row>
    <row r="23" spans="1:59" x14ac:dyDescent="0.25">
      <c r="A23" s="4">
        <v>2019</v>
      </c>
      <c r="B23" s="9">
        <f>SUMIFS(Concentrado!C$2:C859,Concentrado!$A$2:$A859,"="&amp;$A23,Concentrado!$B$2:$B859, "=Chihuahua")</f>
        <v>14.702999999999999</v>
      </c>
      <c r="C23" s="9">
        <f>SUMIFS(Concentrado!D$2:D859,Concentrado!$A$2:$A859,"="&amp;$A23,Concentrado!$B$2:$B859, "=Chihuahua")</f>
        <v>5.7949999999999999</v>
      </c>
      <c r="D23" s="9">
        <f>SUMIFS(Concentrado!E$2:E859,Concentrado!$A$2:$A859,"="&amp;$A23,Concentrado!$B$2:$B859, "=Chihuahua")</f>
        <v>10.224</v>
      </c>
      <c r="E23" s="9">
        <f>SUMIFS(Concentrado!F$2:F859,Concentrado!$A$2:$A859,"="&amp;$A23,Concentrado!$B$2:$B859, "=Chihuahua")</f>
        <v>12.696999999999999</v>
      </c>
      <c r="F23" s="9">
        <f>SUMIFS(Concentrado!G$2:G859,Concentrado!$A$2:$A859,"="&amp;$A23,Concentrado!$B$2:$B859, "=Chihuahua")</f>
        <v>26.876999999999999</v>
      </c>
      <c r="G23" s="9">
        <f>SUMIFS(Concentrado!H$2:H859,Concentrado!$A$2:$A859,"="&amp;$A23,Concentrado!$B$2:$B859, "=Chihuahua")</f>
        <v>8.6829999999999998</v>
      </c>
      <c r="H23" s="9">
        <f>SUMIFS(Concentrado!I$2:I859,Concentrado!$A$2:$A859,"="&amp;$A23,Concentrado!$B$2:$B859, "=Chihuahua")</f>
        <v>7.0069999999999997</v>
      </c>
      <c r="I23" s="9">
        <f>SUMIFS(Concentrado!J$2:J859,Concentrado!$A$2:$A859,"="&amp;$A23,Concentrado!$B$2:$B859, "=Chihuahua")</f>
        <v>7.84</v>
      </c>
      <c r="J23" s="9">
        <f>SUMIFS(Concentrado!K$2:K859,Concentrado!$A$2:$A859,"="&amp;$A23,Concentrado!$B$2:$B859, "=Chihuahua")</f>
        <v>13.051</v>
      </c>
      <c r="K23" s="9">
        <f>SUMIFS(Concentrado!L$2:L859,Concentrado!$A$2:$A859,"="&amp;$A23,Concentrado!$B$2:$B859, "=Chihuahua")</f>
        <v>7.06</v>
      </c>
      <c r="L23" s="9">
        <f>SUMIFS(Concentrado!M$2:M859,Concentrado!$A$2:$A859,"="&amp;$A23,Concentrado!$B$2:$B859, "=Chihuahua")</f>
        <v>10.039</v>
      </c>
      <c r="M23" s="9">
        <f>SUMIFS(Concentrado!N$2:N859,Concentrado!$A$2:$A859,"="&amp;$A23,Concentrado!$B$2:$B859, "=Chihuahua")</f>
        <v>42.878999999999998</v>
      </c>
      <c r="N23" s="9">
        <f>SUMIFS(Concentrado!O$2:O859,Concentrado!$A$2:$A859,"="&amp;$A23,Concentrado!$B$2:$B859, "=Chihuahua")</f>
        <v>181.01499999999999</v>
      </c>
      <c r="O23" s="9">
        <f>SUMIFS(Concentrado!P$2:P859,Concentrado!$A$2:$A859,"="&amp;$A23,Concentrado!$B$2:$B859, "=Chihuahua")</f>
        <v>37.933</v>
      </c>
      <c r="P23" s="9">
        <f>SUMIFS(Concentrado!Q$2:Q859,Concentrado!$A$2:$A859,"="&amp;$A23,Concentrado!$B$2:$B859, "=Chihuahua")</f>
        <v>109.131</v>
      </c>
      <c r="Q23" s="9">
        <f>SUMIFS(Concentrado!R$2:R859,Concentrado!$A$2:$A859,"="&amp;$A23,Concentrado!$B$2:$B859, "=Chihuahua")</f>
        <v>63.765000000000001</v>
      </c>
      <c r="R23" s="9">
        <f>SUMIFS(Concentrado!S$2:S859,Concentrado!$A$2:$A859,"="&amp;$A23,Concentrado!$B$2:$B859, "=Chihuahua")</f>
        <v>65.539000000000001</v>
      </c>
      <c r="S23" s="9">
        <f>SUMIFS(Concentrado!T$2:T859,Concentrado!$A$2:$A859,"="&amp;$A23,Concentrado!$B$2:$B859, "=Chihuahua")</f>
        <v>64.656999999999996</v>
      </c>
      <c r="T23" s="9">
        <f>SUMIFS(Concentrado!U$2:U859,Concentrado!$A$2:$A859,"="&amp;$A23,Concentrado!$B$2:$B859, "=Chihuahua")</f>
        <v>18.484999999999999</v>
      </c>
      <c r="U23" s="9">
        <f>SUMIFS(Concentrado!V$2:V859,Concentrado!$A$2:$A859,"="&amp;$A23,Concentrado!$B$2:$B859, "=Chihuahua")</f>
        <v>21.864000000000001</v>
      </c>
      <c r="V23" s="9">
        <f>SUMIFS(Concentrado!W$2:W859,Concentrado!$A$2:$A859,"="&amp;$A23,Concentrado!$B$2:$B859, "=Chihuahua")</f>
        <v>20.184000000000001</v>
      </c>
      <c r="W23" s="9">
        <f>SUMIFS(Concentrado!X$2:X859,Concentrado!$A$2:$A859,"="&amp;$A23,Concentrado!$B$2:$B859, "=Chihuahua")</f>
        <v>107.92700000000001</v>
      </c>
      <c r="X23" s="9">
        <f>SUMIFS(Concentrado!Y$2:Y859,Concentrado!$A$2:$A859,"="&amp;$A23,Concentrado!$B$2:$B859, "=Chihuahua")</f>
        <v>13.593</v>
      </c>
      <c r="Y23" s="9">
        <f>SUMIFS(Concentrado!Z$2:Z859,Concentrado!$A$2:$A859,"="&amp;$A23,Concentrado!$B$2:$B859, "=Chihuahua")</f>
        <v>60.499000000000002</v>
      </c>
      <c r="Z23" s="9">
        <f>SUMIFS(Concentrado!AA$2:AA859,Concentrado!$A$2:$A859,"="&amp;$A23,Concentrado!$B$2:$B859, "=Chihuahua")</f>
        <v>115.705</v>
      </c>
      <c r="AA23" s="9">
        <f>SUMIFS(Concentrado!AB$2:AB859,Concentrado!$A$2:$A859,"="&amp;$A23,Concentrado!$B$2:$B859, "=Chihuahua")</f>
        <v>78.183000000000007</v>
      </c>
      <c r="AB23" s="9">
        <f>SUMIFS(Concentrado!AC$2:AC859,Concentrado!$A$2:$A859,"="&amp;$A23,Concentrado!$B$2:$B859, "=Chihuahua")</f>
        <v>96.867000000000004</v>
      </c>
      <c r="AC23" s="9">
        <f>SUMIFS(Concentrado!AD$2:AD859,Concentrado!$A$2:$A859,"="&amp;$A23,Concentrado!$B$2:$B859, "=Chihuahua")</f>
        <v>521.47</v>
      </c>
      <c r="AD23" s="9">
        <f>SUMIFS(Concentrado!AE$2:AE859,Concentrado!$A$2:$A859,"="&amp;$A23,Concentrado!$B$2:$B859, "=Chihuahua")</f>
        <v>421.10500000000002</v>
      </c>
      <c r="AE23" s="9">
        <f>SUMIFS(Concentrado!AF$2:AF859,Concentrado!$A$2:$A859,"="&amp;$A23,Concentrado!$B$2:$B859, "=Chihuahua")</f>
        <v>471.036</v>
      </c>
      <c r="AF23" s="9">
        <f>SUMIFS(Concentrado!AG$2:AG859,Concentrado!$A$2:$A859,"="&amp;$A23,Concentrado!$B$2:$B859, "=Chihuahua")</f>
        <v>11.026999999999999</v>
      </c>
      <c r="AG23" s="9">
        <f>SUMIFS(Concentrado!AH$2:AH859,Concentrado!$A$2:$A859,"="&amp;$A23,Concentrado!$B$2:$B859, "=Chihuahua")</f>
        <v>19.585546451362099</v>
      </c>
      <c r="AH23" s="9">
        <f>SUMIFS(Concentrado!AI$2:AI859,Concentrado!$A$2:$A859,"="&amp;$A23,Concentrado!$B$2:$B859, "=Chihuahua")</f>
        <v>6.34914876055546</v>
      </c>
      <c r="AI23" s="9">
        <f>SUMIFS(Concentrado!AJ$2:AJ859,Concentrado!$A$2:$A859,"="&amp;$A23,Concentrado!$B$2:$B859, "=Chihuahua")</f>
        <v>13.078850606828899</v>
      </c>
      <c r="AJ23" s="9">
        <f>SUMIFS(Concentrado!AK$2:AK859,Concentrado!$A$2:$A859,"="&amp;$A23,Concentrado!$B$2:$B859, "=Chihuahua")</f>
        <v>17.047000000000001</v>
      </c>
      <c r="AK23" s="9">
        <f>SUMIFS(Concentrado!AL$2:AL859,Concentrado!$A$2:$A859,"="&amp;$A23,Concentrado!$B$2:$B859, "=Chihuahua")</f>
        <v>4.2670000000000003</v>
      </c>
      <c r="AL23" s="9">
        <f>SUMIFS(Concentrado!AM$2:AM859,Concentrado!$A$2:$A859,"="&amp;$A23,Concentrado!$B$2:$B859, "=Chihuahua")</f>
        <v>10.622</v>
      </c>
      <c r="AM23" s="9">
        <f>SUMIFS(Concentrado!AN$2:AN859,Concentrado!$A$2:$A859,"="&amp;$A23,Concentrado!$B$2:$B859, "=Chihuahua")</f>
        <v>80.438999999999993</v>
      </c>
      <c r="AN23" s="9">
        <f>SUMIFS(Concentrado!AO$2:AO859,Concentrado!$A$2:$A859,"="&amp;$A23,Concentrado!$B$2:$B859, "=Chihuahua")</f>
        <v>68.015000000000001</v>
      </c>
      <c r="AO23" s="9">
        <f>SUMIFS(Concentrado!AP$2:AP859,Concentrado!$A$2:$A859,"="&amp;$A23,Concentrado!$B$2:$B859, "=Chihuahua")</f>
        <v>74.218999999999994</v>
      </c>
      <c r="AP23" s="9">
        <f>SUMIFS(Concentrado!AQ$2:AQ859,Concentrado!$A$2:$A859,"="&amp;$A23,Concentrado!$B$2:$B859, "=Chihuahua")</f>
        <v>3.036</v>
      </c>
      <c r="AQ23" s="9">
        <f>SUMIFS(Concentrado!AR$2:AR859,Concentrado!$A$2:$A859,"="&amp;$A23,Concentrado!$B$2:$B859, "=Chihuahua")</f>
        <v>1.6859999999999999</v>
      </c>
      <c r="AR23" s="9">
        <f>SUMIFS(Concentrado!AS$2:AS859,Concentrado!$A$2:$A859,"="&amp;$A23,Concentrado!$B$2:$B859, "=Chihuahua")</f>
        <v>2.3570000000000002</v>
      </c>
      <c r="AS23" s="9">
        <f>SUMIFS(Concentrado!AT$2:AT859,Concentrado!$A$2:$A859,"="&amp;$A23,Concentrado!$B$2:$B859, "=Chihuahua")</f>
        <v>6.5519999999999996</v>
      </c>
      <c r="AT23" s="9">
        <f>SUMIFS(Concentrado!AU$2:AU859,Concentrado!$A$2:$A859,"="&amp;$A23,Concentrado!$B$2:$B859, "=Chihuahua")</f>
        <v>1.528</v>
      </c>
      <c r="AU23" s="9">
        <f>SUMIFS(Concentrado!AV$2:AV859,Concentrado!$A$2:$A859,"="&amp;$A23,Concentrado!$B$2:$B859, "=Chihuahua")</f>
        <v>4.0259999999999998</v>
      </c>
      <c r="AV23" s="9">
        <f>SUMIFS(Concentrado!AW$2:AW859,Concentrado!$A$2:$A859,"="&amp;$A23,Concentrado!$B$2:$B859, "=Chihuahua")</f>
        <v>790.649</v>
      </c>
      <c r="AW23" s="9">
        <f>SUMIFS(Concentrado!AX$2:AX859,Concentrado!$A$2:$A859,"="&amp;$A23,Concentrado!$B$2:$B859, "=Chihuahua")</f>
        <v>533.05899999999997</v>
      </c>
      <c r="AX23" s="9">
        <f>SUMIFS(Concentrado!AY$2:AY859,Concentrado!$A$2:$A859,"="&amp;$A23,Concentrado!$B$2:$B859, "=Chihuahua")</f>
        <v>661.24599999999998</v>
      </c>
      <c r="AY23" s="9">
        <f>SUMIFS(Concentrado!AZ$2:AZ859,Concentrado!$A$2:$A859,"="&amp;$A23,Concentrado!$B$2:$B859, "=Chihuahua")</f>
        <v>7.9059999999999997</v>
      </c>
      <c r="AZ23" s="9">
        <f>SUMIFS(Concentrado!BA$2:BA859,Concentrado!$A$2:$A859,"="&amp;$A23,Concentrado!$B$2:$B859, "=Chihuahua")</f>
        <v>5.3310000000000004</v>
      </c>
      <c r="BA23" s="9">
        <f>SUMIFS(Concentrado!BB$2:BB859,Concentrado!$A$2:$A859,"="&amp;$A23,Concentrado!$B$2:$B859, "=Chihuahua")</f>
        <v>6.6120000000000001</v>
      </c>
      <c r="BB23" s="9">
        <f>SUMIFS(Concentrado!BC$2:BC859,Concentrado!$A$2:$A859,"="&amp;$A23,Concentrado!$B$2:$B859, "=Chihuahua")</f>
        <v>21.524000000000001</v>
      </c>
      <c r="BC23" s="9">
        <f>SUMIFS(Concentrado!BD$2:BD859,Concentrado!$A$2:$A859,"="&amp;$A23,Concentrado!$B$2:$B859, "=Chihuahua")</f>
        <v>9.4570000000000007</v>
      </c>
      <c r="BD23" s="9">
        <f>SUMIFS(Concentrado!BE$2:BE859,Concentrado!$A$2:$A859,"="&amp;$A23,Concentrado!$B$2:$B859, "=Chihuahua")</f>
        <v>15.818</v>
      </c>
      <c r="BE23" s="9">
        <f>SUMIFS(Concentrado!BF$2:BF859,Concentrado!$A$2:$A859,"="&amp;$A23,Concentrado!$B$2:$B859, "=Chihuahua")</f>
        <v>18.989000000000001</v>
      </c>
      <c r="BF23" s="9">
        <f>SUMIFS(Concentrado!BG$2:BG859,Concentrado!$A$2:$A859,"="&amp;$A23,Concentrado!$B$2:$B859, "=Chihuahua")</f>
        <v>58.167999999999999</v>
      </c>
      <c r="BG23" s="9">
        <f>SUMIFS(Concentrado!BH$2:BH859,Concentrado!$A$2:$A859,"="&amp;$A23,Concentrado!$B$2:$B859, "=Chihuahua")</f>
        <v>9.888542800315232</v>
      </c>
    </row>
    <row r="24" spans="1:59" x14ac:dyDescent="0.25">
      <c r="A24" s="4">
        <v>2020</v>
      </c>
      <c r="B24" s="9">
        <f>SUMIFS(Concentrado!C$2:C859,Concentrado!$A$2:$A859,"="&amp;$A24,Concentrado!$B$2:$B859, "=Chihuahua")</f>
        <v>19.303999999999998</v>
      </c>
      <c r="C24" s="9">
        <f>SUMIFS(Concentrado!D$2:D859,Concentrado!$A$2:$A859,"="&amp;$A24,Concentrado!$B$2:$B859, "=Chihuahua")</f>
        <v>6.3650000000000002</v>
      </c>
      <c r="D24" s="9">
        <f>SUMIFS(Concentrado!E$2:E859,Concentrado!$A$2:$A859,"="&amp;$A24,Concentrado!$B$2:$B859, "=Chihuahua")</f>
        <v>12.8</v>
      </c>
      <c r="E24" s="9">
        <f>SUMIFS(Concentrado!F$2:F859,Concentrado!$A$2:$A859,"="&amp;$A24,Concentrado!$B$2:$B859, "=Chihuahua")</f>
        <v>12.355</v>
      </c>
      <c r="F24" s="9">
        <f>SUMIFS(Concentrado!G$2:G859,Concentrado!$A$2:$A859,"="&amp;$A24,Concentrado!$B$2:$B859, "=Chihuahua")</f>
        <v>27.797999999999998</v>
      </c>
      <c r="G24" s="9">
        <f>SUMIFS(Concentrado!H$2:H859,Concentrado!$A$2:$A859,"="&amp;$A24,Concentrado!$B$2:$B859, "=Chihuahua")</f>
        <v>8.1229999999999993</v>
      </c>
      <c r="H24" s="9">
        <f>SUMIFS(Concentrado!I$2:I859,Concentrado!$A$2:$A859,"="&amp;$A24,Concentrado!$B$2:$B859, "=Chihuahua")</f>
        <v>6</v>
      </c>
      <c r="I24" s="9">
        <f>SUMIFS(Concentrado!J$2:J859,Concentrado!$A$2:$A859,"="&amp;$A24,Concentrado!$B$2:$B859, "=Chihuahua")</f>
        <v>7.056</v>
      </c>
      <c r="J24" s="9">
        <f>SUMIFS(Concentrado!K$2:K859,Concentrado!$A$2:$A859,"="&amp;$A24,Concentrado!$B$2:$B859, "=Chihuahua")</f>
        <v>10.602</v>
      </c>
      <c r="K24" s="9">
        <f>SUMIFS(Concentrado!L$2:L859,Concentrado!$A$2:$A859,"="&amp;$A24,Concentrado!$B$2:$B859, "=Chihuahua")</f>
        <v>7.3040000000000003</v>
      </c>
      <c r="L24" s="9">
        <f>SUMIFS(Concentrado!M$2:M859,Concentrado!$A$2:$A859,"="&amp;$A24,Concentrado!$B$2:$B859, "=Chihuahua")</f>
        <v>8.9440000000000008</v>
      </c>
      <c r="M24" s="9">
        <f>SUMIFS(Concentrado!N$2:N859,Concentrado!$A$2:$A859,"="&amp;$A24,Concentrado!$B$2:$B859, "=Chihuahua")</f>
        <v>56.103999999999999</v>
      </c>
      <c r="N24" s="9">
        <f>SUMIFS(Concentrado!O$2:O859,Concentrado!$A$2:$A859,"="&amp;$A24,Concentrado!$B$2:$B859, "=Chihuahua")</f>
        <v>235.76599999999999</v>
      </c>
      <c r="O24" s="9">
        <f>SUMIFS(Concentrado!P$2:P859,Concentrado!$A$2:$A859,"="&amp;$A24,Concentrado!$B$2:$B859, "=Chihuahua")</f>
        <v>42.677999999999997</v>
      </c>
      <c r="P24" s="9">
        <f>SUMIFS(Concentrado!Q$2:Q859,Concentrado!$A$2:$A859,"="&amp;$A24,Concentrado!$B$2:$B859, "=Chihuahua")</f>
        <v>138.85400000000001</v>
      </c>
      <c r="Q24" s="9">
        <f>SUMIFS(Concentrado!R$2:R859,Concentrado!$A$2:$A859,"="&amp;$A24,Concentrado!$B$2:$B859, "=Chihuahua")</f>
        <v>103.22</v>
      </c>
      <c r="R24" s="9">
        <f>SUMIFS(Concentrado!S$2:S859,Concentrado!$A$2:$A859,"="&amp;$A24,Concentrado!$B$2:$B859, "=Chihuahua")</f>
        <v>98.816999999999993</v>
      </c>
      <c r="S24" s="9">
        <f>SUMIFS(Concentrado!T$2:T859,Concentrado!$A$2:$A859,"="&amp;$A24,Concentrado!$B$2:$B859, "=Chihuahua")</f>
        <v>101.006</v>
      </c>
      <c r="T24" s="9">
        <f>SUMIFS(Concentrado!U$2:U859,Concentrado!$A$2:$A859,"="&amp;$A24,Concentrado!$B$2:$B859, "=Chihuahua")</f>
        <v>24.79</v>
      </c>
      <c r="U24" s="9">
        <f>SUMIFS(Concentrado!V$2:V859,Concentrado!$A$2:$A859,"="&amp;$A24,Concentrado!$B$2:$B859, "=Chihuahua")</f>
        <v>29.843</v>
      </c>
      <c r="V24" s="9">
        <f>SUMIFS(Concentrado!W$2:W859,Concentrado!$A$2:$A859,"="&amp;$A24,Concentrado!$B$2:$B859, "=Chihuahua")</f>
        <v>27.33</v>
      </c>
      <c r="W24" s="9">
        <f>SUMIFS(Concentrado!X$2:X859,Concentrado!$A$2:$A859,"="&amp;$A24,Concentrado!$B$2:$B859, "=Chihuahua")</f>
        <v>153.59100000000001</v>
      </c>
      <c r="X24" s="9">
        <f>SUMIFS(Concentrado!Y$2:Y859,Concentrado!$A$2:$A859,"="&amp;$A24,Concentrado!$B$2:$B859, "=Chihuahua")</f>
        <v>17.895</v>
      </c>
      <c r="Y24" s="9">
        <f>SUMIFS(Concentrado!Z$2:Z859,Concentrado!$A$2:$A859,"="&amp;$A24,Concentrado!$B$2:$B859, "=Chihuahua")</f>
        <v>85.373999999999995</v>
      </c>
      <c r="Z24" s="9">
        <f>SUMIFS(Concentrado!AA$2:AA859,Concentrado!$A$2:$A859,"="&amp;$A24,Concentrado!$B$2:$B859, "=Chihuahua")</f>
        <v>181.387</v>
      </c>
      <c r="AA24" s="9">
        <f>SUMIFS(Concentrado!AB$2:AB859,Concentrado!$A$2:$A859,"="&amp;$A24,Concentrado!$B$2:$B859, "=Chihuahua")</f>
        <v>123.599</v>
      </c>
      <c r="AB24" s="9">
        <f>SUMIFS(Concentrado!AC$2:AC859,Concentrado!$A$2:$A859,"="&amp;$A24,Concentrado!$B$2:$B859, "=Chihuahua")</f>
        <v>152.36199999999999</v>
      </c>
      <c r="AC24" s="9">
        <f>SUMIFS(Concentrado!AD$2:AD859,Concentrado!$A$2:$A859,"="&amp;$A24,Concentrado!$B$2:$B859, "=Chihuahua")</f>
        <v>660.83199999999999</v>
      </c>
      <c r="AD24" s="9">
        <f>SUMIFS(Concentrado!AE$2:AE859,Concentrado!$A$2:$A859,"="&amp;$A24,Concentrado!$B$2:$B859, "=Chihuahua")</f>
        <v>536.29100000000005</v>
      </c>
      <c r="AE24" s="9">
        <f>SUMIFS(Concentrado!AF$2:AF859,Concentrado!$A$2:$A859,"="&amp;$A24,Concentrado!$B$2:$B859, "=Chihuahua")</f>
        <v>598.32799999999997</v>
      </c>
      <c r="AF24" s="9">
        <f>SUMIFS(Concentrado!AG$2:AG859,Concentrado!$A$2:$A859,"="&amp;$A24,Concentrado!$B$2:$B859, "=Chihuahua")</f>
        <v>14.768000000000001</v>
      </c>
      <c r="AG24" s="9">
        <f>SUMIFS(Concentrado!AH$2:AH859,Concentrado!$A$2:$A859,"="&amp;$A24,Concentrado!$B$2:$B859, "=Chihuahua")</f>
        <v>28.511828044583201</v>
      </c>
      <c r="AH24" s="9">
        <f>SUMIFS(Concentrado!AI$2:AI859,Concentrado!$A$2:$A859,"="&amp;$A24,Concentrado!$B$2:$B859, "=Chihuahua")</f>
        <v>6.7780883983226499</v>
      </c>
      <c r="AI24" s="9">
        <f>SUMIFS(Concentrado!AJ$2:AJ859,Concentrado!$A$2:$A859,"="&amp;$A24,Concentrado!$B$2:$B859, "=Chihuahua")</f>
        <v>18.1301791261698</v>
      </c>
      <c r="AJ24" s="9">
        <f>SUMIFS(Concentrado!AK$2:AK859,Concentrado!$A$2:$A859,"="&amp;$A24,Concentrado!$B$2:$B859, "=Chihuahua")</f>
        <v>22.785</v>
      </c>
      <c r="AK24" s="9">
        <f>SUMIFS(Concentrado!AL$2:AL859,Concentrado!$A$2:$A859,"="&amp;$A24,Concentrado!$B$2:$B859, "=Chihuahua")</f>
        <v>5.3739999999999997</v>
      </c>
      <c r="AL24" s="9">
        <f>SUMIFS(Concentrado!AM$2:AM859,Concentrado!$A$2:$A859,"="&amp;$A24,Concentrado!$B$2:$B859, "=Chihuahua")</f>
        <v>14.19</v>
      </c>
      <c r="AM24" s="9">
        <f>SUMIFS(Concentrado!AN$2:AN859,Concentrado!$A$2:$A859,"="&amp;$A24,Concentrado!$B$2:$B859, "=Chihuahua")</f>
        <v>343.52300000000002</v>
      </c>
      <c r="AN24" s="9">
        <f>SUMIFS(Concentrado!AO$2:AO859,Concentrado!$A$2:$A859,"="&amp;$A24,Concentrado!$B$2:$B859, "=Chihuahua")</f>
        <v>226.69399999999999</v>
      </c>
      <c r="AO24" s="9">
        <f>SUMIFS(Concentrado!AP$2:AP859,Concentrado!$A$2:$A859,"="&amp;$A24,Concentrado!$B$2:$B859, "=Chihuahua")</f>
        <v>284.791</v>
      </c>
      <c r="AP24" s="9">
        <f>SUMIFS(Concentrado!AQ$2:AQ859,Concentrado!$A$2:$A859,"="&amp;$A24,Concentrado!$B$2:$B859, "=Chihuahua")</f>
        <v>3.4279999999999999</v>
      </c>
      <c r="AQ24" s="9">
        <f>SUMIFS(Concentrado!AR$2:AR859,Concentrado!$A$2:$A859,"="&amp;$A24,Concentrado!$B$2:$B859, "=Chihuahua")</f>
        <v>1.774</v>
      </c>
      <c r="AR24" s="9">
        <f>SUMIFS(Concentrado!AS$2:AS859,Concentrado!$A$2:$A859,"="&amp;$A24,Concentrado!$B$2:$B859, "=Chihuahua")</f>
        <v>2.597</v>
      </c>
      <c r="AS24" s="9">
        <f>SUMIFS(Concentrado!AT$2:AT859,Concentrado!$A$2:$A859,"="&amp;$A24,Concentrado!$B$2:$B859, "=Chihuahua")</f>
        <v>4.431</v>
      </c>
      <c r="AT24" s="9">
        <f>SUMIFS(Concentrado!AU$2:AU859,Concentrado!$A$2:$A859,"="&amp;$A24,Concentrado!$B$2:$B859, "=Chihuahua")</f>
        <v>0.626</v>
      </c>
      <c r="AU24" s="9">
        <f>SUMIFS(Concentrado!AV$2:AV859,Concentrado!$A$2:$A859,"="&amp;$A24,Concentrado!$B$2:$B859, "=Chihuahua")</f>
        <v>2.5179999999999998</v>
      </c>
      <c r="AV24" s="9">
        <f>SUMIFS(Concentrado!AW$2:AW859,Concentrado!$A$2:$A859,"="&amp;$A24,Concentrado!$B$2:$B859, "=Chihuahua")</f>
        <v>1247.769</v>
      </c>
      <c r="AW24" s="9">
        <f>SUMIFS(Concentrado!AX$2:AX859,Concentrado!$A$2:$A859,"="&amp;$A24,Concentrado!$B$2:$B859, "=Chihuahua")</f>
        <v>812.81</v>
      </c>
      <c r="AX24" s="9">
        <f>SUMIFS(Concentrado!AY$2:AY859,Concentrado!$A$2:$A859,"="&amp;$A24,Concentrado!$B$2:$B859, "=Chihuahua")</f>
        <v>1029.3689999999999</v>
      </c>
      <c r="AY24" s="9">
        <f>SUMIFS(Concentrado!AZ$2:AZ859,Concentrado!$A$2:$A859,"="&amp;$A24,Concentrado!$B$2:$B859, "=Chihuahua")</f>
        <v>12.478</v>
      </c>
      <c r="AZ24" s="9">
        <f>SUMIFS(Concentrado!BA$2:BA859,Concentrado!$A$2:$A859,"="&amp;$A24,Concentrado!$B$2:$B859, "=Chihuahua")</f>
        <v>8.1280000000000001</v>
      </c>
      <c r="BA24" s="9">
        <f>SUMIFS(Concentrado!BB$2:BB859,Concentrado!$A$2:$A859,"="&amp;$A24,Concentrado!$B$2:$B859, "=Chihuahua")</f>
        <v>10.294</v>
      </c>
      <c r="BB24" s="9">
        <f>SUMIFS(Concentrado!BC$2:BC859,Concentrado!$A$2:$A859,"="&amp;$A24,Concentrado!$B$2:$B859, "=Chihuahua")</f>
        <v>22.109000000000002</v>
      </c>
      <c r="BC24" s="9">
        <f>SUMIFS(Concentrado!BD$2:BD859,Concentrado!$A$2:$A859,"="&amp;$A24,Concentrado!$B$2:$B859, "=Chihuahua")</f>
        <v>8.58</v>
      </c>
      <c r="BD24" s="9">
        <f>SUMIFS(Concentrado!BE$2:BE859,Concentrado!$A$2:$A859,"="&amp;$A24,Concentrado!$B$2:$B859, "=Chihuahua")</f>
        <v>14.124000000000001</v>
      </c>
      <c r="BE24" s="9">
        <f>SUMIFS(Concentrado!BF$2:BF859,Concentrado!$A$2:$A859,"="&amp;$A24,Concentrado!$B$2:$B859, "=Chihuahua")</f>
        <v>17.335999999999999</v>
      </c>
      <c r="BF24" s="9">
        <f>SUMIFS(Concentrado!BG$2:BG859,Concentrado!$A$2:$A859,"="&amp;$A24,Concentrado!$B$2:$B859, "=Chihuahua")</f>
        <v>89.001999999999995</v>
      </c>
      <c r="BG24" s="9">
        <f>SUMIFS(Concentrado!BH$2:BH859,Concentrado!$A$2:$A859,"="&amp;$A24,Concentrado!$B$2:$B859, "=Chihuahua")</f>
        <v>9.4226453060908604</v>
      </c>
    </row>
    <row r="25" spans="1:59" x14ac:dyDescent="0.25">
      <c r="A25" s="4">
        <v>2021</v>
      </c>
      <c r="B25" s="9">
        <f>SUMIFS(Concentrado!C$2:C859,Concentrado!$A$2:$A859,"="&amp;$A25,Concentrado!$B$2:$B859, "=Chihuahua")</f>
        <v>23.533000000000001</v>
      </c>
      <c r="C25" s="9">
        <f>SUMIFS(Concentrado!D$2:D859,Concentrado!$A$2:$A859,"="&amp;$A25,Concentrado!$B$2:$B859, "=Chihuahua")</f>
        <v>5.4770000000000003</v>
      </c>
      <c r="D25" s="9">
        <f>SUMIFS(Concentrado!E$2:E859,Concentrado!$A$2:$A859,"="&amp;$A25,Concentrado!$B$2:$B859, "=Chihuahua")</f>
        <v>14.46</v>
      </c>
      <c r="E25" s="9">
        <f>SUMIFS(Concentrado!F$2:F859,Concentrado!$A$2:$A859,"="&amp;$A25,Concentrado!$B$2:$B859, "=Chihuahua")</f>
        <v>12.199</v>
      </c>
      <c r="F25" s="9">
        <f>SUMIFS(Concentrado!G$2:G859,Concentrado!$A$2:$A859,"="&amp;$A25,Concentrado!$B$2:$B859, "=Chihuahua")</f>
        <v>26.088999999999999</v>
      </c>
      <c r="G25" s="9">
        <f>SUMIFS(Concentrado!H$2:H859,Concentrado!$A$2:$A859,"="&amp;$A25,Concentrado!$B$2:$B859, "=Chihuahua")</f>
        <v>8.9749999999999996</v>
      </c>
      <c r="H25" s="9">
        <f>SUMIFS(Concentrado!I$2:I859,Concentrado!$A$2:$A859,"="&amp;$A25,Concentrado!$B$2:$B859, "=Chihuahua")</f>
        <v>6.407</v>
      </c>
      <c r="I25" s="9">
        <f>SUMIFS(Concentrado!J$2:J859,Concentrado!$A$2:$A859,"="&amp;$A25,Concentrado!$B$2:$B859, "=Chihuahua")</f>
        <v>7.6849999999999996</v>
      </c>
      <c r="J25" s="9">
        <f>SUMIFS(Concentrado!K$2:K859,Concentrado!$A$2:$A859,"="&amp;$A25,Concentrado!$B$2:$B859, "=Chihuahua")</f>
        <v>10.593</v>
      </c>
      <c r="K25" s="9">
        <f>SUMIFS(Concentrado!L$2:L859,Concentrado!$A$2:$A859,"="&amp;$A25,Concentrado!$B$2:$B859, "=Chihuahua")</f>
        <v>7.8019999999999996</v>
      </c>
      <c r="L25" s="9">
        <f>SUMIFS(Concentrado!M$2:M859,Concentrado!$A$2:$A859,"="&amp;$A25,Concentrado!$B$2:$B859, "=Chihuahua")</f>
        <v>9.19</v>
      </c>
      <c r="M25" s="9">
        <f>SUMIFS(Concentrado!N$2:N859,Concentrado!$A$2:$A859,"="&amp;$A25,Concentrado!$B$2:$B859, "=Chihuahua")</f>
        <v>49.762</v>
      </c>
      <c r="N25" s="9">
        <f>SUMIFS(Concentrado!O$2:O859,Concentrado!$A$2:$A859,"="&amp;$A25,Concentrado!$B$2:$B859, "=Chihuahua")</f>
        <v>205.95500000000001</v>
      </c>
      <c r="O25" s="9">
        <f>SUMIFS(Concentrado!P$2:P859,Concentrado!$A$2:$A859,"="&amp;$A25,Concentrado!$B$2:$B859, "=Chihuahua")</f>
        <v>43.451999999999998</v>
      </c>
      <c r="P25" s="9">
        <f>SUMIFS(Concentrado!Q$2:Q859,Concentrado!$A$2:$A859,"="&amp;$A25,Concentrado!$B$2:$B859, "=Chihuahua")</f>
        <v>124.562</v>
      </c>
      <c r="Q25" s="9">
        <f>SUMIFS(Concentrado!R$2:R859,Concentrado!$A$2:$A859,"="&amp;$A25,Concentrado!$B$2:$B859, "=Chihuahua")</f>
        <v>70.86</v>
      </c>
      <c r="R25" s="9">
        <f>SUMIFS(Concentrado!S$2:S859,Concentrado!$A$2:$A859,"="&amp;$A25,Concentrado!$B$2:$B859, "=Chihuahua")</f>
        <v>76.055000000000007</v>
      </c>
      <c r="S25" s="9">
        <f>SUMIFS(Concentrado!T$2:T859,Concentrado!$A$2:$A859,"="&amp;$A25,Concentrado!$B$2:$B859, "=Chihuahua")</f>
        <v>73.47</v>
      </c>
      <c r="T25" s="9">
        <f>SUMIFS(Concentrado!U$2:U859,Concentrado!$A$2:$A859,"="&amp;$A25,Concentrado!$B$2:$B859, "=Chihuahua")</f>
        <v>21.603000000000002</v>
      </c>
      <c r="U25" s="9">
        <f>SUMIFS(Concentrado!V$2:V859,Concentrado!$A$2:$A859,"="&amp;$A25,Concentrado!$B$2:$B859, "=Chihuahua")</f>
        <v>24.904</v>
      </c>
      <c r="V25" s="9">
        <f>SUMIFS(Concentrado!W$2:W859,Concentrado!$A$2:$A859,"="&amp;$A25,Concentrado!$B$2:$B859, "=Chihuahua")</f>
        <v>23.260999999999999</v>
      </c>
      <c r="W25" s="9">
        <f>SUMIFS(Concentrado!X$2:X859,Concentrado!$A$2:$A859,"="&amp;$A25,Concentrado!$B$2:$B859, "=Chihuahua")</f>
        <v>118.657</v>
      </c>
      <c r="X25" s="9">
        <f>SUMIFS(Concentrado!Y$2:Y859,Concentrado!$A$2:$A859,"="&amp;$A25,Concentrado!$B$2:$B859, "=Chihuahua")</f>
        <v>16.844000000000001</v>
      </c>
      <c r="Y25" s="9">
        <f>SUMIFS(Concentrado!Z$2:Z859,Concentrado!$A$2:$A859,"="&amp;$A25,Concentrado!$B$2:$B859, "=Chihuahua")</f>
        <v>67.498999999999995</v>
      </c>
      <c r="Z25" s="9">
        <f>SUMIFS(Concentrado!AA$2:AA859,Concentrado!$A$2:$A859,"="&amp;$A25,Concentrado!$B$2:$B859, "=Chihuahua")</f>
        <v>155.54900000000001</v>
      </c>
      <c r="AA25" s="9">
        <f>SUMIFS(Concentrado!AB$2:AB859,Concentrado!$A$2:$A859,"="&amp;$A25,Concentrado!$B$2:$B859, "=Chihuahua")</f>
        <v>106.02200000000001</v>
      </c>
      <c r="AB25" s="9">
        <f>SUMIFS(Concentrado!AC$2:AC859,Concentrado!$A$2:$A859,"="&amp;$A25,Concentrado!$B$2:$B859, "=Chihuahua")</f>
        <v>130.66300000000001</v>
      </c>
      <c r="AC25" s="9">
        <f>SUMIFS(Concentrado!AD$2:AD859,Concentrado!$A$2:$A859,"="&amp;$A25,Concentrado!$B$2:$B859, "=Chihuahua")</f>
        <v>556.91700000000003</v>
      </c>
      <c r="AD25" s="9">
        <f>SUMIFS(Concentrado!AE$2:AE859,Concentrado!$A$2:$A859,"="&amp;$A25,Concentrado!$B$2:$B859, "=Chihuahua")</f>
        <v>470.89800000000002</v>
      </c>
      <c r="AE25" s="9">
        <f>SUMIFS(Concentrado!AF$2:AF859,Concentrado!$A$2:$A859,"="&amp;$A25,Concentrado!$B$2:$B859, "=Chihuahua")</f>
        <v>513.74800000000005</v>
      </c>
      <c r="AF25" s="9">
        <f>SUMIFS(Concentrado!AG$2:AG859,Concentrado!$A$2:$A859,"="&amp;$A25,Concentrado!$B$2:$B859, "=Chihuahua")</f>
        <v>13.202</v>
      </c>
      <c r="AG25" s="9">
        <f>SUMIFS(Concentrado!AH$2:AH859,Concentrado!$A$2:$A859,"="&amp;$A25,Concentrado!$B$2:$B859, "=Chihuahua")</f>
        <v>27.938662331589899</v>
      </c>
      <c r="AH25" s="9">
        <f>SUMIFS(Concentrado!AI$2:AI859,Concentrado!$A$2:$A859,"="&amp;$A25,Concentrado!$B$2:$B859, "=Chihuahua")</f>
        <v>10.6570922949223</v>
      </c>
      <c r="AI25" s="9">
        <f>SUMIFS(Concentrado!AJ$2:AJ859,Concentrado!$A$2:$A859,"="&amp;$A25,Concentrado!$B$2:$B859, "=Chihuahua")</f>
        <v>19.6754363599116</v>
      </c>
      <c r="AJ25" s="9">
        <f>SUMIFS(Concentrado!AK$2:AK859,Concentrado!$A$2:$A859,"="&amp;$A25,Concentrado!$B$2:$B859, "=Chihuahua")</f>
        <v>23.064</v>
      </c>
      <c r="AK25" s="9">
        <f>SUMIFS(Concentrado!AL$2:AL859,Concentrado!$A$2:$A859,"="&amp;$A25,Concentrado!$B$2:$B859, "=Chihuahua")</f>
        <v>6.2</v>
      </c>
      <c r="AL25" s="9">
        <f>SUMIFS(Concentrado!AM$2:AM859,Concentrado!$A$2:$A859,"="&amp;$A25,Concentrado!$B$2:$B859, "=Chihuahua")</f>
        <v>14.85</v>
      </c>
      <c r="AM25" s="9">
        <f>SUMIFS(Concentrado!AN$2:AN859,Concentrado!$A$2:$A859,"="&amp;$A25,Concentrado!$B$2:$B859, "=Chihuahua")</f>
        <v>200.37100000000001</v>
      </c>
      <c r="AN25" s="9">
        <f>SUMIFS(Concentrado!AO$2:AO859,Concentrado!$A$2:$A859,"="&amp;$A25,Concentrado!$B$2:$B859, "=Chihuahua")</f>
        <v>158.25800000000001</v>
      </c>
      <c r="AO25" s="9">
        <f>SUMIFS(Concentrado!AP$2:AP859,Concentrado!$A$2:$A859,"="&amp;$A25,Concentrado!$B$2:$B859, "=Chihuahua")</f>
        <v>179.26300000000001</v>
      </c>
      <c r="AP25" s="9">
        <f>SUMIFS(Concentrado!AQ$2:AQ859,Concentrado!$A$2:$A859,"="&amp;$A25,Concentrado!$B$2:$B859, "=Chihuahua")</f>
        <v>4.0179999999999998</v>
      </c>
      <c r="AQ25" s="9">
        <f>SUMIFS(Concentrado!AR$2:AR859,Concentrado!$A$2:$A859,"="&amp;$A25,Concentrado!$B$2:$B859, "=Chihuahua")</f>
        <v>1.343</v>
      </c>
      <c r="AR25" s="9">
        <f>SUMIFS(Concentrado!AS$2:AS859,Concentrado!$A$2:$A859,"="&amp;$A25,Concentrado!$B$2:$B859, "=Chihuahua")</f>
        <v>2.6739999999999999</v>
      </c>
      <c r="AS25" s="9">
        <f>SUMIFS(Concentrado!AT$2:AT859,Concentrado!$A$2:$A859,"="&amp;$A25,Concentrado!$B$2:$B859, "=Chihuahua")</f>
        <v>4.9050000000000002</v>
      </c>
      <c r="AT25" s="9">
        <f>SUMIFS(Concentrado!AU$2:AU859,Concentrado!$A$2:$A859,"="&amp;$A25,Concentrado!$B$2:$B859, "=Chihuahua")</f>
        <v>0.878</v>
      </c>
      <c r="AU25" s="9">
        <f>SUMIFS(Concentrado!AV$2:AV859,Concentrado!$A$2:$A859,"="&amp;$A25,Concentrado!$B$2:$B859, "=Chihuahua")</f>
        <v>2.8820000000000001</v>
      </c>
      <c r="AV25" s="9">
        <f>SUMIFS(Concentrado!AW$2:AW859,Concentrado!$A$2:$A859,"="&amp;$A25,Concentrado!$B$2:$B859, "=Chihuahua")</f>
        <v>970.13099999999997</v>
      </c>
      <c r="AW25" s="9">
        <f>SUMIFS(Concentrado!AX$2:AX859,Concentrado!$A$2:$A859,"="&amp;$A25,Concentrado!$B$2:$B859, "=Chihuahua")</f>
        <v>677.36199999999997</v>
      </c>
      <c r="AX25" s="9">
        <f>SUMIFS(Concentrado!AY$2:AY859,Concentrado!$A$2:$A859,"="&amp;$A25,Concentrado!$B$2:$B859, "=Chihuahua")</f>
        <v>823.38800000000003</v>
      </c>
      <c r="AY25" s="9">
        <f>SUMIFS(Concentrado!AZ$2:AZ859,Concentrado!$A$2:$A859,"="&amp;$A25,Concentrado!$B$2:$B859, "=Chihuahua")</f>
        <v>9.7010000000000005</v>
      </c>
      <c r="AZ25" s="9">
        <f>SUMIFS(Concentrado!BA$2:BA859,Concentrado!$A$2:$A859,"="&amp;$A25,Concentrado!$B$2:$B859, "=Chihuahua")</f>
        <v>6.774</v>
      </c>
      <c r="BA25" s="9">
        <f>SUMIFS(Concentrado!BB$2:BB859,Concentrado!$A$2:$A859,"="&amp;$A25,Concentrado!$B$2:$B859, "=Chihuahua")</f>
        <v>8.234</v>
      </c>
      <c r="BB25" s="9">
        <f>SUMIFS(Concentrado!BC$2:BC859,Concentrado!$A$2:$A859,"="&amp;$A25,Concentrado!$B$2:$B859, "=Chihuahua")</f>
        <v>8.3930000000000007</v>
      </c>
      <c r="BC25" s="9">
        <f>SUMIFS(Concentrado!BD$2:BD859,Concentrado!$A$2:$A859,"="&amp;$A25,Concentrado!$B$2:$B859, "=Chihuahua")</f>
        <v>14.771000000000001</v>
      </c>
      <c r="BD25" s="9">
        <f>SUMIFS(Concentrado!BE$2:BE859,Concentrado!$A$2:$A859,"="&amp;$A25,Concentrado!$B$2:$B859, "=Chihuahua")</f>
        <v>15.42</v>
      </c>
      <c r="BE25" s="9">
        <f>SUMIFS(Concentrado!BF$2:BF859,Concentrado!$A$2:$A859,"="&amp;$A25,Concentrado!$B$2:$B859, "=Chihuahua")</f>
        <v>19.077999999999999</v>
      </c>
      <c r="BF25" s="9">
        <f>SUMIFS(Concentrado!BG$2:BG859,Concentrado!$A$2:$A859,"="&amp;$A25,Concentrado!$B$2:$B859, "=Chihuahua")</f>
        <v>76.893000000000001</v>
      </c>
      <c r="BG25" s="9">
        <f>SUMIFS(Concentrado!BH$2:BH859,Concentrado!$A$2:$A859,"="&amp;$A25,Concentrado!$B$2:$B859, "=Chihuahua")</f>
        <v>10.016833267524262</v>
      </c>
    </row>
    <row r="26" spans="1:59" x14ac:dyDescent="0.25">
      <c r="A26" s="4">
        <v>2022</v>
      </c>
      <c r="B26" s="9">
        <f>SUMIFS(Concentrado!C$2:C859,Concentrado!$A$2:$A859,"="&amp;$A26,Concentrado!$B$2:$B859, "=Chihuahua")</f>
        <v>25.702000000000002</v>
      </c>
      <c r="C26" s="9">
        <f>SUMIFS(Concentrado!D$2:D859,Concentrado!$A$2:$A859,"="&amp;$A26,Concentrado!$B$2:$B859, "=Chihuahua")</f>
        <v>7.819</v>
      </c>
      <c r="D26" s="9">
        <f>SUMIFS(Concentrado!E$2:E859,Concentrado!$A$2:$A859,"="&amp;$A26,Concentrado!$B$2:$B859, "=Chihuahua")</f>
        <v>16.905000000000001</v>
      </c>
      <c r="E26" s="9">
        <f>SUMIFS(Concentrado!F$2:F859,Concentrado!$A$2:$A859,"="&amp;$A26,Concentrado!$B$2:$B859, "=Chihuahua")</f>
        <v>12.02</v>
      </c>
      <c r="F26" s="9">
        <f>SUMIFS(Concentrado!G$2:G859,Concentrado!$A$2:$A859,"="&amp;$A26,Concentrado!$B$2:$B859, "=Chihuahua")</f>
        <v>27.437999999999999</v>
      </c>
      <c r="G26" s="9">
        <f>SUMIFS(Concentrado!H$2:H859,Concentrado!$A$2:$A859,"="&amp;$A26,Concentrado!$B$2:$B859, "=Chihuahua")</f>
        <v>7.9320000000000004</v>
      </c>
      <c r="H26" s="9">
        <f>SUMIFS(Concentrado!I$2:I859,Concentrado!$A$2:$A859,"="&amp;$A26,Concentrado!$B$2:$B859, "=Chihuahua")</f>
        <v>6.0810000000000004</v>
      </c>
      <c r="I26" s="9">
        <f>SUMIFS(Concentrado!J$2:J859,Concentrado!$A$2:$A859,"="&amp;$A26,Concentrado!$B$2:$B859, "=Chihuahua")</f>
        <v>7.0030000000000001</v>
      </c>
      <c r="J26" s="9">
        <f>SUMIFS(Concentrado!K$2:K859,Concentrado!$A$2:$A859,"="&amp;$A26,Concentrado!$B$2:$B859, "=Chihuahua")</f>
        <v>10.198</v>
      </c>
      <c r="K26" s="9">
        <f>SUMIFS(Concentrado!L$2:L859,Concentrado!$A$2:$A859,"="&amp;$A26,Concentrado!$B$2:$B859, "=Chihuahua")</f>
        <v>6.2859999999999996</v>
      </c>
      <c r="L26" s="9">
        <f>SUMIFS(Concentrado!M$2:M859,Concentrado!$A$2:$A859,"="&amp;$A26,Concentrado!$B$2:$B859, "=Chihuahua")</f>
        <v>8.26</v>
      </c>
      <c r="M26" s="9">
        <f>SUMIFS(Concentrado!N$2:N859,Concentrado!$A$2:$A859,"="&amp;$A26,Concentrado!$B$2:$B859, "=Chihuahua")</f>
        <v>42.734999999999999</v>
      </c>
      <c r="N26" s="9">
        <f>SUMIFS(Concentrado!O$2:O859,Concentrado!$A$2:$A859,"="&amp;$A26,Concentrado!$B$2:$B859, "=Chihuahua")</f>
        <v>173.99100000000001</v>
      </c>
      <c r="O26" s="9">
        <f>SUMIFS(Concentrado!P$2:P859,Concentrado!$A$2:$A859,"="&amp;$A26,Concentrado!$B$2:$B859, "=Chihuahua")</f>
        <v>39.707999999999998</v>
      </c>
      <c r="P26" s="9">
        <f>SUMIFS(Concentrado!Q$2:Q859,Concentrado!$A$2:$A859,"="&amp;$A26,Concentrado!$B$2:$B859, "=Chihuahua")</f>
        <v>106.791</v>
      </c>
      <c r="Q26" s="9">
        <f>SUMIFS(Concentrado!R$2:R859,Concentrado!$A$2:$A859,"="&amp;$A26,Concentrado!$B$2:$B859, "=Chihuahua")</f>
        <v>75.817999999999998</v>
      </c>
      <c r="R26" s="9">
        <f>SUMIFS(Concentrado!S$2:S859,Concentrado!$A$2:$A859,"="&amp;$A26,Concentrado!$B$2:$B859, "=Chihuahua")</f>
        <v>71.953999999999994</v>
      </c>
      <c r="S26" s="9">
        <f>SUMIFS(Concentrado!T$2:T859,Concentrado!$A$2:$A859,"="&amp;$A26,Concentrado!$B$2:$B859, "=Chihuahua")</f>
        <v>73.879000000000005</v>
      </c>
      <c r="T26" s="9">
        <f>SUMIFS(Concentrado!U$2:U859,Concentrado!$A$2:$A859,"="&amp;$A26,Concentrado!$B$2:$B859, "=Chihuahua")</f>
        <v>21.994</v>
      </c>
      <c r="U26" s="9">
        <f>SUMIFS(Concentrado!V$2:V859,Concentrado!$A$2:$A859,"="&amp;$A26,Concentrado!$B$2:$B859, "=Chihuahua")</f>
        <v>27.033999999999999</v>
      </c>
      <c r="V26" s="9">
        <f>SUMIFS(Concentrado!W$2:W859,Concentrado!$A$2:$A859,"="&amp;$A26,Concentrado!$B$2:$B859, "=Chihuahua")</f>
        <v>24.548999999999999</v>
      </c>
      <c r="W26" s="9">
        <f>SUMIFS(Concentrado!X$2:X859,Concentrado!$A$2:$A859,"="&amp;$A26,Concentrado!$B$2:$B859, "=Chihuahua")</f>
        <v>84.06</v>
      </c>
      <c r="X26" s="9">
        <f>SUMIFS(Concentrado!Y$2:Y859,Concentrado!$A$2:$A859,"="&amp;$A26,Concentrado!$B$2:$B859, "=Chihuahua")</f>
        <v>11.396000000000001</v>
      </c>
      <c r="Y26" s="9">
        <f>SUMIFS(Concentrado!Z$2:Z859,Concentrado!$A$2:$A859,"="&amp;$A26,Concentrado!$B$2:$B859, "=Chihuahua")</f>
        <v>47.585000000000001</v>
      </c>
      <c r="Z26" s="9">
        <f>SUMIFS(Concentrado!AA$2:AA859,Concentrado!$A$2:$A859,"="&amp;$A26,Concentrado!$B$2:$B859, "=Chihuahua")</f>
        <v>156.685</v>
      </c>
      <c r="AA26" s="9">
        <f>SUMIFS(Concentrado!AB$2:AB859,Concentrado!$A$2:$A859,"="&amp;$A26,Concentrado!$B$2:$B859, "=Chihuahua")</f>
        <v>101.85</v>
      </c>
      <c r="AB26" s="9">
        <f>SUMIFS(Concentrado!AC$2:AC859,Concentrado!$A$2:$A859,"="&amp;$A26,Concentrado!$B$2:$B859, "=Chihuahua")</f>
        <v>129.262</v>
      </c>
      <c r="AC26" s="9">
        <f>SUMIFS(Concentrado!AD$2:AD859,Concentrado!$A$2:$A859,"="&amp;$A26,Concentrado!$B$2:$B859, "=Chihuahua")</f>
        <v>567.35</v>
      </c>
      <c r="AD26" s="9">
        <f>SUMIFS(Concentrado!AE$2:AE859,Concentrado!$A$2:$A859,"="&amp;$A26,Concentrado!$B$2:$B859, "=Chihuahua")</f>
        <v>459.06700000000001</v>
      </c>
      <c r="AE26" s="9">
        <f>SUMIFS(Concentrado!AF$2:AF859,Concentrado!$A$2:$A859,"="&amp;$A26,Concentrado!$B$2:$B859, "=Chihuahua")</f>
        <v>513.35500000000002</v>
      </c>
      <c r="AF26" s="9">
        <f>SUMIFS(Concentrado!AG$2:AG859,Concentrado!$A$2:$A859,"="&amp;$A26,Concentrado!$B$2:$B859, "=Chihuahua")</f>
        <v>11.538</v>
      </c>
      <c r="AG26" s="9">
        <f>SUMIFS(Concentrado!AH$2:AH859,Concentrado!$A$2:$A859,"="&amp;$A26,Concentrado!$B$2:$B859, "=Chihuahua")</f>
        <v>27.098942852942098</v>
      </c>
      <c r="AH26" s="9">
        <f>SUMIFS(Concentrado!AI$2:AI859,Concentrado!$A$2:$A859,"="&amp;$A26,Concentrado!$B$2:$B859, "=Chihuahua")</f>
        <v>8.2344328047825606</v>
      </c>
      <c r="AI26" s="9">
        <f>SUMIFS(Concentrado!AJ$2:AJ859,Concentrado!$A$2:$A859,"="&amp;$A26,Concentrado!$B$2:$B859, "=Chihuahua")</f>
        <v>17.845589385472799</v>
      </c>
      <c r="AJ26" s="9">
        <f>SUMIFS(Concentrado!AK$2:AK859,Concentrado!$A$2:$A859,"="&amp;$A26,Concentrado!$B$2:$B859, "=Chihuahua")</f>
        <v>22.2</v>
      </c>
      <c r="AK26" s="9">
        <f>SUMIFS(Concentrado!AL$2:AL859,Concentrado!$A$2:$A859,"="&amp;$A26,Concentrado!$B$2:$B859, "=Chihuahua")</f>
        <v>4.9059999999999997</v>
      </c>
      <c r="AL26" s="9">
        <f>SUMIFS(Concentrado!AM$2:AM859,Concentrado!$A$2:$A859,"="&amp;$A26,Concentrado!$B$2:$B859, "=Chihuahua")</f>
        <v>13.544</v>
      </c>
      <c r="AM26" s="9">
        <f>SUMIFS(Concentrado!AN$2:AN859,Concentrado!$A$2:$A859,"="&amp;$A26,Concentrado!$B$2:$B859, "=Chihuahua")</f>
        <v>126.398</v>
      </c>
      <c r="AN26" s="9">
        <f>SUMIFS(Concentrado!AO$2:AO859,Concentrado!$A$2:$A859,"="&amp;$A26,Concentrado!$B$2:$B859, "=Chihuahua")</f>
        <v>97.2</v>
      </c>
      <c r="AO26" s="9">
        <f>SUMIFS(Concentrado!AP$2:AP859,Concentrado!$A$2:$A859,"="&amp;$A26,Concentrado!$B$2:$B859, "=Chihuahua")</f>
        <v>111.896</v>
      </c>
      <c r="AP26" s="9">
        <f>SUMIFS(Concentrado!AQ$2:AQ859,Concentrado!$A$2:$A859,"="&amp;$A26,Concentrado!$B$2:$B859, "=Chihuahua")</f>
        <v>4.327</v>
      </c>
      <c r="AQ26" s="9">
        <f>SUMIFS(Concentrado!AR$2:AR859,Concentrado!$A$2:$A859,"="&amp;$A26,Concentrado!$B$2:$B859, "=Chihuahua")</f>
        <v>2.044</v>
      </c>
      <c r="AR26" s="9">
        <f>SUMIFS(Concentrado!AS$2:AS859,Concentrado!$A$2:$A859,"="&amp;$A26,Concentrado!$B$2:$B859, "=Chihuahua")</f>
        <v>3.181</v>
      </c>
      <c r="AS26" s="9">
        <f>SUMIFS(Concentrado!AT$2:AT859,Concentrado!$A$2:$A859,"="&amp;$A26,Concentrado!$B$2:$B859, "=Chihuahua")</f>
        <v>6.2320000000000002</v>
      </c>
      <c r="AT26" s="9">
        <f>SUMIFS(Concentrado!AU$2:AU859,Concentrado!$A$2:$A859,"="&amp;$A26,Concentrado!$B$2:$B859, "=Chihuahua")</f>
        <v>1.38</v>
      </c>
      <c r="AU26" s="9">
        <f>SUMIFS(Concentrado!AV$2:AV859,Concentrado!$A$2:$A859,"="&amp;$A26,Concentrado!$B$2:$B859, "=Chihuahua")</f>
        <v>3.7970000000000002</v>
      </c>
      <c r="AV26" s="9">
        <f>SUMIFS(Concentrado!AW$2:AW859,Concentrado!$A$2:$A859,"="&amp;$A26,Concentrado!$B$2:$B859, "=Chihuahua")</f>
        <v>875.10500000000002</v>
      </c>
      <c r="AW26" s="9">
        <f>SUMIFS(Concentrado!AX$2:AX859,Concentrado!$A$2:$A859,"="&amp;$A26,Concentrado!$B$2:$B859, "=Chihuahua")</f>
        <v>603.33399999999995</v>
      </c>
      <c r="AX26" s="9">
        <f>SUMIFS(Concentrado!AY$2:AY859,Concentrado!$A$2:$A859,"="&amp;$A26,Concentrado!$B$2:$B859, "=Chihuahua")</f>
        <v>739.404</v>
      </c>
      <c r="AY26" s="9">
        <f>SUMIFS(Concentrado!AZ$2:AZ859,Concentrado!$A$2:$A859,"="&amp;$A26,Concentrado!$B$2:$B859, "=Chihuahua")</f>
        <v>8.7509999999999994</v>
      </c>
      <c r="AZ26" s="9">
        <f>SUMIFS(Concentrado!BA$2:BA859,Concentrado!$A$2:$A859,"="&amp;$A26,Concentrado!$B$2:$B859, "=Chihuahua")</f>
        <v>6.0330000000000004</v>
      </c>
      <c r="BA26" s="9">
        <f>SUMIFS(Concentrado!BB$2:BB859,Concentrado!$A$2:$A859,"="&amp;$A26,Concentrado!$B$2:$B859, "=Chihuahua")</f>
        <v>7.3940000000000001</v>
      </c>
      <c r="BB26" s="9">
        <f>SUMIFS(Concentrado!BC$2:BC859,Concentrado!$A$2:$A859,"="&amp;$A26,Concentrado!$B$2:$B859, "=Chihuahua")</f>
        <v>19.701000000000001</v>
      </c>
      <c r="BC26" s="9">
        <f>SUMIFS(Concentrado!BD$2:BD859,Concentrado!$A$2:$A859,"="&amp;$A26,Concentrado!$B$2:$B859, "=Chihuahua")</f>
        <v>7.8120000000000003</v>
      </c>
      <c r="BD26" s="9">
        <f>SUMIFS(Concentrado!BE$2:BE859,Concentrado!$A$2:$A859,"="&amp;$A26,Concentrado!$B$2:$B859, "=Chihuahua")</f>
        <v>14.679</v>
      </c>
      <c r="BE26" s="9">
        <f>SUMIFS(Concentrado!BF$2:BF859,Concentrado!$A$2:$A859,"="&amp;$A26,Concentrado!$B$2:$B859, "=Chihuahua")</f>
        <v>18.375</v>
      </c>
      <c r="BF26" s="9">
        <f>SUMIFS(Concentrado!BG$2:BG859,Concentrado!$A$2:$A859,"="&amp;$A26,Concentrado!$B$2:$B859, "=Chihuahua")</f>
        <v>67.584999999999994</v>
      </c>
      <c r="BG26" s="9">
        <f>SUMIFS(Concentrado!BH$2:BH859,Concentrado!$A$2:$A859,"="&amp;$A26,Concentrado!$B$2:$B859, "=Chihuahua")</f>
        <v>9.546337754498607</v>
      </c>
    </row>
    <row r="27" spans="1:59" x14ac:dyDescent="0.25">
      <c r="A27" s="4">
        <v>2023</v>
      </c>
      <c r="B27" s="9">
        <f>SUMIFS(Concentrado!C$2:C859,Concentrado!$A$2:$A859,"="&amp;$A27,Concentrado!$B$2:$B859, "=Chihuahua")</f>
        <v>24.84</v>
      </c>
      <c r="C27" s="9">
        <f>SUMIFS(Concentrado!D$2:D859,Concentrado!$A$2:$A859,"="&amp;$A27,Concentrado!$B$2:$B859, "=Chihuahua")</f>
        <v>7.73</v>
      </c>
      <c r="D27" s="9">
        <f>SUMIFS(Concentrado!E$2:E859,Concentrado!$A$2:$A859,"="&amp;$A27,Concentrado!$B$2:$B859, "=Chihuahua")</f>
        <v>16.439</v>
      </c>
      <c r="E27" s="9">
        <f>SUMIFS(Concentrado!F$2:F859,Concentrado!$A$2:$A859,"="&amp;$A27,Concentrado!$B$2:$B859, "=Chihuahua")</f>
        <v>15.068</v>
      </c>
      <c r="F27" s="9">
        <f>SUMIFS(Concentrado!G$2:G859,Concentrado!$A$2:$A859,"="&amp;$A27,Concentrado!$B$2:$B859, "=Chihuahua")</f>
        <v>27.157</v>
      </c>
      <c r="G27" s="9">
        <f>SUMIFS(Concentrado!H$2:H859,Concentrado!$A$2:$A859,"="&amp;$A27,Concentrado!$B$2:$B859, "=Chihuahua")</f>
        <v>9.6519999999999992</v>
      </c>
      <c r="H27" s="9">
        <f>SUMIFS(Concentrado!I$2:I859,Concentrado!$A$2:$A859,"="&amp;$A27,Concentrado!$B$2:$B859, "=Chihuahua")</f>
        <v>6.8710000000000004</v>
      </c>
      <c r="I27" s="9">
        <f>SUMIFS(Concentrado!J$2:J859,Concentrado!$A$2:$A859,"="&amp;$A27,Concentrado!$B$2:$B859, "=Chihuahua")</f>
        <v>8.2569999999999997</v>
      </c>
      <c r="J27" s="9">
        <f>SUMIFS(Concentrado!K$2:K859,Concentrado!$A$2:$A859,"="&amp;$A27,Concentrado!$B$2:$B859, "=Chihuahua")</f>
        <v>9.1440000000000001</v>
      </c>
      <c r="K27" s="9">
        <f>SUMIFS(Concentrado!L$2:L859,Concentrado!$A$2:$A859,"="&amp;$A27,Concentrado!$B$2:$B859, "=Chihuahua")</f>
        <v>5.9610000000000003</v>
      </c>
      <c r="L27" s="9">
        <f>SUMIFS(Concentrado!M$2:M859,Concentrado!$A$2:$A859,"="&amp;$A27,Concentrado!$B$2:$B859, "=Chihuahua")</f>
        <v>7.548</v>
      </c>
      <c r="M27" s="9">
        <f>SUMIFS(Concentrado!N$2:N859,Concentrado!$A$2:$A859,"="&amp;$A27,Concentrado!$B$2:$B859, "=Chihuahua")</f>
        <v>41.956000000000003</v>
      </c>
      <c r="N27" s="9">
        <f>SUMIFS(Concentrado!O$2:O859,Concentrado!$A$2:$A859,"="&amp;$A27,Concentrado!$B$2:$B859, "=Chihuahua")</f>
        <v>192.17099999999999</v>
      </c>
      <c r="O27" s="9">
        <f>SUMIFS(Concentrado!P$2:P859,Concentrado!$A$2:$A859,"="&amp;$A27,Concentrado!$B$2:$B859, "=Chihuahua")</f>
        <v>40.164000000000001</v>
      </c>
      <c r="P27" s="9">
        <f>SUMIFS(Concentrado!Q$2:Q859,Concentrado!$A$2:$A859,"="&amp;$A27,Concentrado!$B$2:$B859, "=Chihuahua")</f>
        <v>116.26300000000001</v>
      </c>
      <c r="Q27" s="9">
        <f>SUMIFS(Concentrado!R$2:R859,Concentrado!$A$2:$A859,"="&amp;$A27,Concentrado!$B$2:$B859, "=Chihuahua")</f>
        <v>66.850999999999999</v>
      </c>
      <c r="R27" s="9">
        <f>SUMIFS(Concentrado!S$2:S859,Concentrado!$A$2:$A859,"="&amp;$A27,Concentrado!$B$2:$B859, "=Chihuahua")</f>
        <v>68.254000000000005</v>
      </c>
      <c r="S27" s="9">
        <f>SUMIFS(Concentrado!T$2:T859,Concentrado!$A$2:$A859,"="&amp;$A27,Concentrado!$B$2:$B859, "=Chihuahua")</f>
        <v>67.554000000000002</v>
      </c>
      <c r="T27" s="9">
        <f>SUMIFS(Concentrado!U$2:U859,Concentrado!$A$2:$A859,"="&amp;$A27,Concentrado!$B$2:$B859, "=Chihuahua")</f>
        <v>18.693999999999999</v>
      </c>
      <c r="U27" s="9">
        <f>SUMIFS(Concentrado!V$2:V859,Concentrado!$A$2:$A859,"="&amp;$A27,Concentrado!$B$2:$B859, "=Chihuahua")</f>
        <v>27.13</v>
      </c>
      <c r="V27" s="9">
        <f>SUMIFS(Concentrado!W$2:W859,Concentrado!$A$2:$A859,"="&amp;$A27,Concentrado!$B$2:$B859, "=Chihuahua")</f>
        <v>22.922999999999998</v>
      </c>
      <c r="W27" s="9">
        <f>SUMIFS(Concentrado!X$2:X859,Concentrado!$A$2:$A859,"="&amp;$A27,Concentrado!$B$2:$B859, "=Chihuahua")</f>
        <v>104.44199999999999</v>
      </c>
      <c r="X27" s="9">
        <f>SUMIFS(Concentrado!Y$2:Y859,Concentrado!$A$2:$A859,"="&amp;$A27,Concentrado!$B$2:$B859, "=Chihuahua")</f>
        <v>14.247</v>
      </c>
      <c r="Y27" s="9">
        <f>SUMIFS(Concentrado!Z$2:Z859,Concentrado!$A$2:$A859,"="&amp;$A27,Concentrado!$B$2:$B859, "=Chihuahua")</f>
        <v>59.322000000000003</v>
      </c>
      <c r="Z27" s="9">
        <f>SUMIFS(Concentrado!AA$2:AA859,Concentrado!$A$2:$A859,"="&amp;$A27,Concentrado!$B$2:$B859, "=Chihuahua")</f>
        <v>137.41</v>
      </c>
      <c r="AA27" s="9">
        <f>SUMIFS(Concentrado!AB$2:AB859,Concentrado!$A$2:$A859,"="&amp;$A27,Concentrado!$B$2:$B859, "=Chihuahua")</f>
        <v>95.231999999999999</v>
      </c>
      <c r="AB27" s="9">
        <f>SUMIFS(Concentrado!AC$2:AC859,Concentrado!$A$2:$A859,"="&amp;$A27,Concentrado!$B$2:$B859, "=Chihuahua")</f>
        <v>116.26300000000001</v>
      </c>
      <c r="AC27" s="9">
        <f>SUMIFS(Concentrado!AD$2:AD859,Concentrado!$A$2:$A859,"="&amp;$A27,Concentrado!$B$2:$B859, "=Chihuahua")</f>
        <v>531.55600000000004</v>
      </c>
      <c r="AD27" s="9">
        <f>SUMIFS(Concentrado!AE$2:AE859,Concentrado!$A$2:$A859,"="&amp;$A27,Concentrado!$B$2:$B859, "=Chihuahua")</f>
        <v>459.94299999999998</v>
      </c>
      <c r="AE27" s="9">
        <f>SUMIFS(Concentrado!AF$2:AF859,Concentrado!$A$2:$A859,"="&amp;$A27,Concentrado!$B$2:$B859, "=Chihuahua")</f>
        <v>495.67700000000002</v>
      </c>
      <c r="AF27" s="9">
        <f>SUMIFS(Concentrado!AG$2:AG859,Concentrado!$A$2:$A859,"="&amp;$A27,Concentrado!$B$2:$B859, "=Chihuahua")</f>
        <v>11.582000000000001</v>
      </c>
      <c r="AG27" s="9">
        <f>SUMIFS(Concentrado!AH$2:AH859,Concentrado!$A$2:$A859,"="&amp;$A27,Concentrado!$B$2:$B859, "=Chihuahua")</f>
        <v>23.841325922415201</v>
      </c>
      <c r="AH27" s="9">
        <f>SUMIFS(Concentrado!AI$2:AI859,Concentrado!$A$2:$A859,"="&amp;$A27,Concentrado!$B$2:$B859, "=Chihuahua")</f>
        <v>8.2199110157269306</v>
      </c>
      <c r="AI27" s="9">
        <f>SUMIFS(Concentrado!AJ$2:AJ859,Concentrado!$A$2:$A859,"="&amp;$A27,Concentrado!$B$2:$B859, "=Chihuahua")</f>
        <v>16.186005769834999</v>
      </c>
      <c r="AJ27" s="9">
        <f>SUMIFS(Concentrado!AK$2:AK859,Concentrado!$A$2:$A859,"="&amp;$A27,Concentrado!$B$2:$B859, "=Chihuahua")</f>
        <v>23.164000000000001</v>
      </c>
      <c r="AK27" s="9">
        <f>SUMIFS(Concentrado!AL$2:AL859,Concentrado!$A$2:$A859,"="&amp;$A27,Concentrado!$B$2:$B859, "=Chihuahua")</f>
        <v>4.9009999999999998</v>
      </c>
      <c r="AL27" s="9">
        <f>SUMIFS(Concentrado!AM$2:AM859,Concentrado!$A$2:$A859,"="&amp;$A27,Concentrado!$B$2:$B859, "=Chihuahua")</f>
        <v>14.032999999999999</v>
      </c>
      <c r="AM27" s="9">
        <f>SUMIFS(Concentrado!AN$2:AN859,Concentrado!$A$2:$A859,"="&amp;$A27,Concentrado!$B$2:$B859, "=Chihuahua")</f>
        <v>82.852000000000004</v>
      </c>
      <c r="AN27" s="9">
        <f>SUMIFS(Concentrado!AO$2:AO859,Concentrado!$A$2:$A859,"="&amp;$A27,Concentrado!$B$2:$B859, "=Chihuahua")</f>
        <v>66.738</v>
      </c>
      <c r="AO27" s="9">
        <f>SUMIFS(Concentrado!AP$2:AP859,Concentrado!$A$2:$A859,"="&amp;$A27,Concentrado!$B$2:$B859, "=Chihuahua")</f>
        <v>74.799000000000007</v>
      </c>
      <c r="AP27" s="9">
        <f>SUMIFS(Concentrado!AQ$2:AQ859,Concentrado!$A$2:$A859,"="&amp;$A27,Concentrado!$B$2:$B859, "=Chihuahua")</f>
        <v>4.0640000000000001</v>
      </c>
      <c r="AQ27" s="9">
        <f>SUMIFS(Concentrado!AR$2:AR859,Concentrado!$A$2:$A859,"="&amp;$A27,Concentrado!$B$2:$B859, "=Chihuahua")</f>
        <v>1.617</v>
      </c>
      <c r="AR27" s="9">
        <f>SUMIFS(Concentrado!AS$2:AS859,Concentrado!$A$2:$A859,"="&amp;$A27,Concentrado!$B$2:$B859, "=Chihuahua")</f>
        <v>2.8370000000000002</v>
      </c>
      <c r="AS27" s="9">
        <f>SUMIFS(Concentrado!AT$2:AT859,Concentrado!$A$2:$A859,"="&amp;$A27,Concentrado!$B$2:$B859, "=Chihuahua")</f>
        <v>6.5529999999999999</v>
      </c>
      <c r="AT27" s="9">
        <f>SUMIFS(Concentrado!AU$2:AU859,Concentrado!$A$2:$A859,"="&amp;$A27,Concentrado!$B$2:$B859, "=Chihuahua")</f>
        <v>1.667</v>
      </c>
      <c r="AU27" s="9">
        <f>SUMIFS(Concentrado!AV$2:AV859,Concentrado!$A$2:$A859,"="&amp;$A27,Concentrado!$B$2:$B859, "=Chihuahua")</f>
        <v>4.1029999999999998</v>
      </c>
      <c r="AV27" s="9">
        <f>SUMIFS(Concentrado!AW$2:AW859,Concentrado!$A$2:$A859,"="&amp;$A27,Concentrado!$B$2:$B859, "=Chihuahua")</f>
        <v>812.26900000000001</v>
      </c>
      <c r="AW27" s="9">
        <f>SUMIFS(Concentrado!AX$2:AX859,Concentrado!$A$2:$A859,"="&amp;$A27,Concentrado!$B$2:$B859, "=Chihuahua")</f>
        <v>572.75599999999997</v>
      </c>
      <c r="AX27" s="9">
        <f>SUMIFS(Concentrado!AY$2:AY859,Concentrado!$A$2:$A859,"="&amp;$A27,Concentrado!$B$2:$B859, "=Chihuahua")</f>
        <v>692.53899999999999</v>
      </c>
      <c r="AY27" s="9">
        <f>SUMIFS(Concentrado!AZ$2:AZ859,Concentrado!$A$2:$A859,"="&amp;$A27,Concentrado!$B$2:$B859, "=Chihuahua")</f>
        <v>8.1229999999999993</v>
      </c>
      <c r="AZ27" s="9">
        <f>SUMIFS(Concentrado!BA$2:BA859,Concentrado!$A$2:$A859,"="&amp;$A27,Concentrado!$B$2:$B859, "=Chihuahua")</f>
        <v>5.7279999999999998</v>
      </c>
      <c r="BA27" s="9">
        <f>SUMIFS(Concentrado!BB$2:BB859,Concentrado!$A$2:$A859,"="&amp;$A27,Concentrado!$B$2:$B859, "=Chihuahua")</f>
        <v>6.9249999999999998</v>
      </c>
      <c r="BB27" s="9">
        <f>SUMIFS(Concentrado!BC$2:BC859,Concentrado!$A$2:$A859,"="&amp;$A27,Concentrado!$B$2:$B859, "=Chihuahua")</f>
        <v>22.27</v>
      </c>
      <c r="BC27" s="9">
        <f>SUMIFS(Concentrado!BD$2:BD859,Concentrado!$A$2:$A859,"="&amp;$A27,Concentrado!$B$2:$B859, "=Chihuahua")</f>
        <v>11.991</v>
      </c>
      <c r="BD27" s="9">
        <f>SUMIFS(Concentrado!BE$2:BE859,Concentrado!$A$2:$A859,"="&amp;$A27,Concentrado!$B$2:$B859, "=Chihuahua")</f>
        <v>15.587999999999999</v>
      </c>
      <c r="BE27" s="9">
        <f>SUMIFS(Concentrado!BF$2:BF859,Concentrado!$A$2:$A859,"="&amp;$A27,Concentrado!$B$2:$B859, "=Chihuahua")</f>
        <v>20.181000000000001</v>
      </c>
      <c r="BF27" s="9">
        <f>SUMIFS(Concentrado!BG$2:BG859,Concentrado!$A$2:$A859,"="&amp;$A27,Concentrado!$B$2:$B859, "=Chihuahua")</f>
        <v>70.656000000000006</v>
      </c>
      <c r="BG27" s="9">
        <f>SUMIFS(Concentrado!BH$2:BH859,Concentrado!$A$2:$A859,"="&amp;$A27,Concentrado!$B$2:$B859, "=Chihuahua")</f>
        <v>9.6710090527710317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"=CDMX")</f>
        <v>13.983000000000001</v>
      </c>
      <c r="C2" s="9">
        <f>SUMIFS(Concentrado!D$2:D826,Concentrado!$A$2:$A826,"="&amp;$A2,Concentrado!$B$2:$B826, "=CDMX")</f>
        <v>5.01</v>
      </c>
      <c r="D2" s="9">
        <f>SUMIFS(Concentrado!E$2:E826,Concentrado!$A$2:$A826,"="&amp;$A2,Concentrado!$B$2:$B826, "=CDMX")</f>
        <v>9.3379999999999992</v>
      </c>
      <c r="E2" s="9">
        <f>SUMIFS(Concentrado!F$2:F826,Concentrado!$A$2:$A826,"="&amp;$A2,Concentrado!$B$2:$B826, "=CDMX")</f>
        <v>15.648999999999999</v>
      </c>
      <c r="F2" s="9">
        <f>SUMIFS(Concentrado!G$2:G826,Concentrado!$A$2:$A826,"="&amp;$A2,Concentrado!$B$2:$B826, "=CDMX")</f>
        <v>21.670999999999999</v>
      </c>
      <c r="G2" s="9">
        <f>SUMIFS(Concentrado!H$2:H826,Concentrado!$A$2:$A826,"="&amp;$A2,Concentrado!$B$2:$B826, "=CDMX")</f>
        <v>4.3259999999999996</v>
      </c>
      <c r="H2" s="9">
        <f>SUMIFS(Concentrado!I$2:I826,Concentrado!$A$2:$A826,"="&amp;$A2,Concentrado!$B$2:$B826, "=CDMX")</f>
        <v>3.964</v>
      </c>
      <c r="I2" s="9">
        <f>SUMIFS(Concentrado!J$2:J826,Concentrado!$A$2:$A826,"="&amp;$A2,Concentrado!$B$2:$B826, "=CDMX")</f>
        <v>4.1379999999999999</v>
      </c>
      <c r="J2" s="9">
        <f>SUMIFS(Concentrado!K$2:K826,Concentrado!$A$2:$A826,"="&amp;$A2,Concentrado!$B$2:$B826, "=CDMX")</f>
        <v>8.9160000000000004</v>
      </c>
      <c r="K2" s="9">
        <f>SUMIFS(Concentrado!L$2:L826,Concentrado!$A$2:$A826,"="&amp;$A2,Concentrado!$B$2:$B826, "=CDMX")</f>
        <v>5.3</v>
      </c>
      <c r="L2" s="9">
        <f>SUMIFS(Concentrado!M$2:M826,Concentrado!$A$2:$A826,"="&amp;$A2,Concentrado!$B$2:$B826, "=CDMX")</f>
        <v>7.0439999999999996</v>
      </c>
      <c r="M2" s="9">
        <f>SUMIFS(Concentrado!N$2:N826,Concentrado!$A$2:$A826,"="&amp;$A2,Concentrado!$B$2:$B826, "=CDMX")</f>
        <v>57.747</v>
      </c>
      <c r="N2" s="9">
        <f>SUMIFS(Concentrado!O$2:O826,Concentrado!$A$2:$A826,"="&amp;$A2,Concentrado!$B$2:$B826, "=CDMX")</f>
        <v>80.191999999999993</v>
      </c>
      <c r="O2" s="9">
        <f>SUMIFS(Concentrado!P$2:P826,Concentrado!$A$2:$A826,"="&amp;$A2,Concentrado!$B$2:$B826, "=CDMX")</f>
        <v>22.512</v>
      </c>
      <c r="P2" s="9">
        <f>SUMIFS(Concentrado!Q$2:Q826,Concentrado!$A$2:$A826,"="&amp;$A2,Concentrado!$B$2:$B826, "=CDMX")</f>
        <v>50.331000000000003</v>
      </c>
      <c r="Q2" s="9">
        <f>SUMIFS(Concentrado!R$2:R826,Concentrado!$A$2:$A826,"="&amp;$A2,Concentrado!$B$2:$B826, "=CDMX")</f>
        <v>64.320999999999998</v>
      </c>
      <c r="R2" s="9">
        <f>SUMIFS(Concentrado!S$2:S826,Concentrado!$A$2:$A826,"="&amp;$A2,Concentrado!$B$2:$B826, "=CDMX")</f>
        <v>69.427999999999997</v>
      </c>
      <c r="S2" s="9">
        <f>SUMIFS(Concentrado!T$2:T826,Concentrado!$A$2:$A826,"="&amp;$A2,Concentrado!$B$2:$B826, "=CDMX")</f>
        <v>66.965000000000003</v>
      </c>
      <c r="T2" s="9">
        <f>SUMIFS(Concentrado!U$2:U826,Concentrado!$A$2:$A826,"="&amp;$A2,Concentrado!$B$2:$B826, "=CDMX")</f>
        <v>9.0589999999999993</v>
      </c>
      <c r="U2" s="9">
        <f>SUMIFS(Concentrado!V$2:V826,Concentrado!$A$2:$A826,"="&amp;$A2,Concentrado!$B$2:$B826, "=CDMX")</f>
        <v>14.852</v>
      </c>
      <c r="V2" s="9">
        <f>SUMIFS(Concentrado!W$2:W826,Concentrado!$A$2:$A826,"="&amp;$A2,Concentrado!$B$2:$B826, "=CDMX")</f>
        <v>12.058</v>
      </c>
      <c r="W2" s="9">
        <f>SUMIFS(Concentrado!X$2:X826,Concentrado!$A$2:$A826,"="&amp;$A2,Concentrado!$B$2:$B826, "=CDMX")</f>
        <v>22.181000000000001</v>
      </c>
      <c r="X2" s="9">
        <f>SUMIFS(Concentrado!Y$2:Y826,Concentrado!$A$2:$A826,"="&amp;$A2,Concentrado!$B$2:$B826, "=CDMX")</f>
        <v>3.14</v>
      </c>
      <c r="Y2" s="9">
        <f>SUMIFS(Concentrado!Z$2:Z826,Concentrado!$A$2:$A826,"="&amp;$A2,Concentrado!$B$2:$B826, "=CDMX")</f>
        <v>12.323</v>
      </c>
      <c r="Z2" s="9">
        <f>SUMIFS(Concentrado!AA$2:AA826,Concentrado!$A$2:$A826,"="&amp;$A2,Concentrado!$B$2:$B826, "=CDMX")</f>
        <v>69.173000000000002</v>
      </c>
      <c r="AA2" s="9">
        <f>SUMIFS(Concentrado!AB$2:AB826,Concentrado!$A$2:$A826,"="&amp;$A2,Concentrado!$B$2:$B826, "=CDMX")</f>
        <v>65.063999999999993</v>
      </c>
      <c r="AB2" s="9">
        <f>SUMIFS(Concentrado!AC$2:AC826,Concentrado!$A$2:$A826,"="&amp;$A2,Concentrado!$B$2:$B826, "=CDMX")</f>
        <v>67.046000000000006</v>
      </c>
      <c r="AC2" s="9">
        <f>SUMIFS(Concentrado!AD$2:AD826,Concentrado!$A$2:$A826,"="&amp;$A2,Concentrado!$B$2:$B826, "=CDMX")</f>
        <v>411.47899999999998</v>
      </c>
      <c r="AD2" s="9">
        <f>SUMIFS(Concentrado!AE$2:AE826,Concentrado!$A$2:$A826,"="&amp;$A2,Concentrado!$B$2:$B826, "=CDMX")</f>
        <v>407.57299999999998</v>
      </c>
      <c r="AE2" s="9">
        <f>SUMIFS(Concentrado!AF$2:AF826,Concentrado!$A$2:$A826,"="&amp;$A2,Concentrado!$B$2:$B826, "=CDMX")</f>
        <v>409.572</v>
      </c>
      <c r="AF2" s="9">
        <f>SUMIFS(Concentrado!AG$2:AG826,Concentrado!$A$2:$A826,"="&amp;$A2,Concentrado!$B$2:$B826, "=CDMX")</f>
        <v>11.090999999999999</v>
      </c>
      <c r="AG2" s="9">
        <f>SUMIFS(Concentrado!AH$2:AH826,Concentrado!$A$2:$A826,"="&amp;$A2,Concentrado!$B$2:$B826, "=CDMX")</f>
        <v>9.5946299406232995</v>
      </c>
      <c r="AH2" s="9">
        <f>SUMIFS(Concentrado!AI$2:AI826,Concentrado!$A$2:$A826,"="&amp;$A2,Concentrado!$B$2:$B826, "=CDMX")</f>
        <v>2.5546790431954598</v>
      </c>
      <c r="AI2" s="9">
        <f>SUMIFS(Concentrado!AJ$2:AJ826,Concentrado!$A$2:$A826,"="&amp;$A2,Concentrado!$B$2:$B826, "=CDMX")</f>
        <v>6.0249710952011704</v>
      </c>
      <c r="AJ2" s="9">
        <f>SUMIFS(Concentrado!AK$2:AK826,Concentrado!$A$2:$A826,"="&amp;$A2,Concentrado!$B$2:$B826, "=CDMX")</f>
        <v>6.7880000000000003</v>
      </c>
      <c r="AK2" s="9">
        <f>SUMIFS(Concentrado!AL$2:AL826,Concentrado!$A$2:$A826,"="&amp;$A2,Concentrado!$B$2:$B826, "=CDMX")</f>
        <v>1.8480000000000001</v>
      </c>
      <c r="AL2" s="9">
        <f>SUMIFS(Concentrado!AM$2:AM826,Concentrado!$A$2:$A826,"="&amp;$A2,Concentrado!$B$2:$B826, "=CDMX")</f>
        <v>4.2309999999999999</v>
      </c>
      <c r="AM2" s="9">
        <f>SUMIFS(Concentrado!AN$2:AN826,Concentrado!$A$2:$A826,"="&amp;$A2,Concentrado!$B$2:$B826, "=CDMX")</f>
        <v>85.212000000000003</v>
      </c>
      <c r="AN2" s="9">
        <f>SUMIFS(Concentrado!AO$2:AO826,Concentrado!$A$2:$A826,"="&amp;$A2,Concentrado!$B$2:$B826, "=CDMX")</f>
        <v>67.58</v>
      </c>
      <c r="AO2" s="9">
        <f>SUMIFS(Concentrado!AP$2:AP826,Concentrado!$A$2:$A826,"="&amp;$A2,Concentrado!$B$2:$B826, "=CDMX")</f>
        <v>76.13</v>
      </c>
      <c r="AP2" s="9">
        <f>SUMIFS(Concentrado!AQ$2:AQ826,Concentrado!$A$2:$A826,"="&amp;$A2,Concentrado!$B$2:$B826, "=CDMX")</f>
        <v>2.39</v>
      </c>
      <c r="AQ2" s="9">
        <f>SUMIFS(Concentrado!AR$2:AR826,Concentrado!$A$2:$A826,"="&amp;$A2,Concentrado!$B$2:$B826, "=CDMX")</f>
        <v>1.4470000000000001</v>
      </c>
      <c r="AR2" s="9">
        <f>SUMIFS(Concentrado!AS$2:AS826,Concentrado!$A$2:$A826,"="&amp;$A2,Concentrado!$B$2:$B826, "=CDMX")</f>
        <v>1.9019999999999999</v>
      </c>
      <c r="AS2" s="9">
        <f>SUMIFS(Concentrado!AT$2:AT826,Concentrado!$A$2:$A826,"="&amp;$A2,Concentrado!$B$2:$B826, "=CDMX")</f>
        <v>16.707999999999998</v>
      </c>
      <c r="AT2" s="9">
        <f>SUMIFS(Concentrado!AU$2:AU826,Concentrado!$A$2:$A826,"="&amp;$A2,Concentrado!$B$2:$B826, "=CDMX")</f>
        <v>1.6479999999999999</v>
      </c>
      <c r="AU2" s="9">
        <f>SUMIFS(Concentrado!AV$2:AV826,Concentrado!$A$2:$A826,"="&amp;$A2,Concentrado!$B$2:$B826, "=CDMX")</f>
        <v>8.9109999999999996</v>
      </c>
      <c r="AV2" s="9">
        <f>SUMIFS(Concentrado!AW$2:AW826,Concentrado!$A$2:$A826,"="&amp;$A2,Concentrado!$B$2:$B826, "=CDMX")</f>
        <v>581.04200000000003</v>
      </c>
      <c r="AW2" s="9">
        <f>SUMIFS(Concentrado!AX$2:AX826,Concentrado!$A$2:$A826,"="&amp;$A2,Concentrado!$B$2:$B826, "=CDMX")</f>
        <v>499.892</v>
      </c>
      <c r="AX2" s="9">
        <f>SUMIFS(Concentrado!AY$2:AY826,Concentrado!$A$2:$A826,"="&amp;$A2,Concentrado!$B$2:$B826, "=CDMX")</f>
        <v>539.19100000000003</v>
      </c>
      <c r="AY2" s="9">
        <f>SUMIFS(Concentrado!AZ$2:AZ826,Concentrado!$A$2:$A826,"="&amp;$A2,Concentrado!$B$2:$B826, "=CDMX")</f>
        <v>5.81</v>
      </c>
      <c r="AZ2" s="9">
        <f>SUMIFS(Concentrado!BA$2:BA826,Concentrado!$A$2:$A826,"="&amp;$A2,Concentrado!$B$2:$B826, "=CDMX")</f>
        <v>4.9989999999999997</v>
      </c>
      <c r="BA2" s="9">
        <f>SUMIFS(Concentrado!BB$2:BB826,Concentrado!$A$2:$A826,"="&amp;$A2,Concentrado!$B$2:$B826, "=CDMX")</f>
        <v>5.3920000000000003</v>
      </c>
      <c r="BB2" s="9">
        <f>SUMIFS(Concentrado!BC$2:BC826,Concentrado!$A$2:$A826,"="&amp;$A2,Concentrado!$B$2:$B826, "=CDMX")</f>
        <v>39.645000000000003</v>
      </c>
      <c r="BC2" s="9">
        <f>SUMIFS(Concentrado!BD$2:BD826,Concentrado!$A$2:$A826,"="&amp;$A2,Concentrado!$B$2:$B826, "=CDMX")</f>
        <v>8.9600000000000009</v>
      </c>
      <c r="BD2" s="9">
        <f>SUMIFS(Concentrado!BE$2:BE826,Concentrado!$A$2:$A826,"="&amp;$A2,Concentrado!$B$2:$B826, "=CDMX")</f>
        <v>15.944000000000001</v>
      </c>
      <c r="BE2" s="9">
        <f>SUMIFS(Concentrado!BF$2:BF826,Concentrado!$A$2:$A826,"="&amp;$A2,Concentrado!$B$2:$B826, "=CDMX")</f>
        <v>18.814</v>
      </c>
      <c r="BF2" s="9">
        <f>SUMIFS(Concentrado!BG$2:BG826,Concentrado!$A$2:$A826,"="&amp;$A2,Concentrado!$B$2:$B826, "=CDMX")</f>
        <v>100.544</v>
      </c>
      <c r="BG2" s="9">
        <f>SUMIFS(Concentrado!BH$2:BH826,Concentrado!$A$2:$A826,"="&amp;$A2,Concentrado!$B$2:$B826, "=CDMX")</f>
        <v>14.64204651498823</v>
      </c>
    </row>
    <row r="3" spans="1:59" x14ac:dyDescent="0.25">
      <c r="A3" s="4">
        <v>1999</v>
      </c>
      <c r="B3" s="9">
        <f>SUMIFS(Concentrado!C$2:C859,Concentrado!$A$2:$A859,"="&amp;$A3,Concentrado!$B$2:$B859, "=CDMX")</f>
        <v>12.898999999999999</v>
      </c>
      <c r="C3" s="9">
        <f>SUMIFS(Concentrado!D$2:D859,Concentrado!$A$2:$A859,"="&amp;$A3,Concentrado!$B$2:$B859, "=CDMX")</f>
        <v>4.5149999999999997</v>
      </c>
      <c r="D3" s="9">
        <f>SUMIFS(Concentrado!E$2:E859,Concentrado!$A$2:$A859,"="&amp;$A3,Concentrado!$B$2:$B859, "=CDMX")</f>
        <v>8.5570000000000004</v>
      </c>
      <c r="E3" s="9">
        <f>SUMIFS(Concentrado!F$2:F859,Concentrado!$A$2:$A859,"="&amp;$A3,Concentrado!$B$2:$B859, "=CDMX")</f>
        <v>14.701000000000001</v>
      </c>
      <c r="F3" s="9">
        <f>SUMIFS(Concentrado!G$2:G859,Concentrado!$A$2:$A859,"="&amp;$A3,Concentrado!$B$2:$B859, "=CDMX")</f>
        <v>21.526</v>
      </c>
      <c r="G3" s="9">
        <f>SUMIFS(Concentrado!H$2:H859,Concentrado!$A$2:$A859,"="&amp;$A3,Concentrado!$B$2:$B859, "=CDMX")</f>
        <v>3.798</v>
      </c>
      <c r="H3" s="9">
        <f>SUMIFS(Concentrado!I$2:I859,Concentrado!$A$2:$A859,"="&amp;$A3,Concentrado!$B$2:$B859, "=CDMX")</f>
        <v>4.8479999999999999</v>
      </c>
      <c r="I3" s="9">
        <f>SUMIFS(Concentrado!J$2:J859,Concentrado!$A$2:$A859,"="&amp;$A3,Concentrado!$B$2:$B859, "=CDMX")</f>
        <v>4.3419999999999996</v>
      </c>
      <c r="J3" s="9">
        <f>SUMIFS(Concentrado!K$2:K859,Concentrado!$A$2:$A859,"="&amp;$A3,Concentrado!$B$2:$B859, "=CDMX")</f>
        <v>9.34</v>
      </c>
      <c r="K3" s="9">
        <f>SUMIFS(Concentrado!L$2:L859,Concentrado!$A$2:$A859,"="&amp;$A3,Concentrado!$B$2:$B859, "=CDMX")</f>
        <v>5.1150000000000002</v>
      </c>
      <c r="L3" s="9">
        <f>SUMIFS(Concentrado!M$2:M859,Concentrado!$A$2:$A859,"="&amp;$A3,Concentrado!$B$2:$B859, "=CDMX")</f>
        <v>7.1520000000000001</v>
      </c>
      <c r="M3" s="9">
        <f>SUMIFS(Concentrado!N$2:N859,Concentrado!$A$2:$A859,"="&amp;$A3,Concentrado!$B$2:$B859, "=CDMX")</f>
        <v>56.551000000000002</v>
      </c>
      <c r="N3" s="9">
        <f>SUMIFS(Concentrado!O$2:O859,Concentrado!$A$2:$A859,"="&amp;$A3,Concentrado!$B$2:$B859, "=CDMX")</f>
        <v>73.909000000000006</v>
      </c>
      <c r="O3" s="9">
        <f>SUMIFS(Concentrado!P$2:P859,Concentrado!$A$2:$A859,"="&amp;$A3,Concentrado!$B$2:$B859, "=CDMX")</f>
        <v>20.861000000000001</v>
      </c>
      <c r="P3" s="9">
        <f>SUMIFS(Concentrado!Q$2:Q859,Concentrado!$A$2:$A859,"="&amp;$A3,Concentrado!$B$2:$B859, "=CDMX")</f>
        <v>46.448999999999998</v>
      </c>
      <c r="Q3" s="9">
        <f>SUMIFS(Concentrado!R$2:R859,Concentrado!$A$2:$A859,"="&amp;$A3,Concentrado!$B$2:$B859, "=CDMX")</f>
        <v>69.036000000000001</v>
      </c>
      <c r="R3" s="9">
        <f>SUMIFS(Concentrado!S$2:S859,Concentrado!$A$2:$A859,"="&amp;$A3,Concentrado!$B$2:$B859, "=CDMX")</f>
        <v>76.082999999999998</v>
      </c>
      <c r="S3" s="9">
        <f>SUMIFS(Concentrado!T$2:T859,Concentrado!$A$2:$A859,"="&amp;$A3,Concentrado!$B$2:$B859, "=CDMX")</f>
        <v>72.685000000000002</v>
      </c>
      <c r="T3" s="9">
        <f>SUMIFS(Concentrado!U$2:U859,Concentrado!$A$2:$A859,"="&amp;$A3,Concentrado!$B$2:$B859, "=CDMX")</f>
        <v>9.9130000000000003</v>
      </c>
      <c r="U3" s="9">
        <f>SUMIFS(Concentrado!V$2:V859,Concentrado!$A$2:$A859,"="&amp;$A3,Concentrado!$B$2:$B859, "=CDMX")</f>
        <v>16.702000000000002</v>
      </c>
      <c r="V3" s="9">
        <f>SUMIFS(Concentrado!W$2:W859,Concentrado!$A$2:$A859,"="&amp;$A3,Concentrado!$B$2:$B859, "=CDMX")</f>
        <v>13.429</v>
      </c>
      <c r="W3" s="9">
        <f>SUMIFS(Concentrado!X$2:X859,Concentrado!$A$2:$A859,"="&amp;$A3,Concentrado!$B$2:$B859, "=CDMX")</f>
        <v>18.870999999999999</v>
      </c>
      <c r="X3" s="9">
        <f>SUMIFS(Concentrado!Y$2:Y859,Concentrado!$A$2:$A859,"="&amp;$A3,Concentrado!$B$2:$B859, "=CDMX")</f>
        <v>2.4020000000000001</v>
      </c>
      <c r="Y3" s="9">
        <f>SUMIFS(Concentrado!Z$2:Z859,Concentrado!$A$2:$A859,"="&amp;$A3,Concentrado!$B$2:$B859, "=CDMX")</f>
        <v>10.353999999999999</v>
      </c>
      <c r="Z3" s="9">
        <f>SUMIFS(Concentrado!AA$2:AA859,Concentrado!$A$2:$A859,"="&amp;$A3,Concentrado!$B$2:$B859, "=CDMX")</f>
        <v>73.358999999999995</v>
      </c>
      <c r="AA3" s="9">
        <f>SUMIFS(Concentrado!AB$2:AB859,Concentrado!$A$2:$A859,"="&amp;$A3,Concentrado!$B$2:$B859, "=CDMX")</f>
        <v>66.475999999999999</v>
      </c>
      <c r="AB3" s="9">
        <f>SUMIFS(Concentrado!AC$2:AC859,Concentrado!$A$2:$A859,"="&amp;$A3,Concentrado!$B$2:$B859, "=CDMX")</f>
        <v>69.795000000000002</v>
      </c>
      <c r="AC3" s="9">
        <f>SUMIFS(Concentrado!AD$2:AD859,Concentrado!$A$2:$A859,"="&amp;$A3,Concentrado!$B$2:$B859, "=CDMX")</f>
        <v>417.27100000000002</v>
      </c>
      <c r="AD3" s="9">
        <f>SUMIFS(Concentrado!AE$2:AE859,Concentrado!$A$2:$A859,"="&amp;$A3,Concentrado!$B$2:$B859, "=CDMX")</f>
        <v>413.488</v>
      </c>
      <c r="AE3" s="9">
        <f>SUMIFS(Concentrado!AF$2:AF859,Concentrado!$A$2:$A859,"="&amp;$A3,Concentrado!$B$2:$B859, "=CDMX")</f>
        <v>415.404</v>
      </c>
      <c r="AF3" s="9">
        <f>SUMIFS(Concentrado!AG$2:AG859,Concentrado!$A$2:$A859,"="&amp;$A3,Concentrado!$B$2:$B859, "=CDMX")</f>
        <v>11.132</v>
      </c>
      <c r="AG3" s="9">
        <f>SUMIFS(Concentrado!AH$2:AH859,Concentrado!$A$2:$A859,"="&amp;$A3,Concentrado!$B$2:$B859, "=CDMX")</f>
        <v>7.7270198429869597</v>
      </c>
      <c r="AH3" s="9">
        <f>SUMIFS(Concentrado!AI$2:AI859,Concentrado!$A$2:$A859,"="&amp;$A3,Concentrado!$B$2:$B859, "=CDMX")</f>
        <v>1.6832001000301799</v>
      </c>
      <c r="AI3" s="9">
        <f>SUMIFS(Concentrado!AJ$2:AJ859,Concentrado!$A$2:$A859,"="&amp;$A3,Concentrado!$B$2:$B859, "=CDMX")</f>
        <v>4.6629310392118999</v>
      </c>
      <c r="AJ3" s="9">
        <f>SUMIFS(Concentrado!AK$2:AK859,Concentrado!$A$2:$A859,"="&amp;$A3,Concentrado!$B$2:$B859, "=CDMX")</f>
        <v>6.0439999999999996</v>
      </c>
      <c r="AK3" s="9">
        <f>SUMIFS(Concentrado!AL$2:AL859,Concentrado!$A$2:$A859,"="&amp;$A3,Concentrado!$B$2:$B859, "=CDMX")</f>
        <v>1.379</v>
      </c>
      <c r="AL3" s="9">
        <f>SUMIFS(Concentrado!AM$2:AM859,Concentrado!$A$2:$A859,"="&amp;$A3,Concentrado!$B$2:$B859, "=CDMX")</f>
        <v>3.6280000000000001</v>
      </c>
      <c r="AM3" s="9">
        <f>SUMIFS(Concentrado!AN$2:AN859,Concentrado!$A$2:$A859,"="&amp;$A3,Concentrado!$B$2:$B859, "=CDMX")</f>
        <v>79.736999999999995</v>
      </c>
      <c r="AN3" s="9">
        <f>SUMIFS(Concentrado!AO$2:AO859,Concentrado!$A$2:$A859,"="&amp;$A3,Concentrado!$B$2:$B859, "=CDMX")</f>
        <v>63.362000000000002</v>
      </c>
      <c r="AO3" s="9">
        <f>SUMIFS(Concentrado!AP$2:AP859,Concentrado!$A$2:$A859,"="&amp;$A3,Concentrado!$B$2:$B859, "=CDMX")</f>
        <v>71.292000000000002</v>
      </c>
      <c r="AP3" s="9">
        <f>SUMIFS(Concentrado!AQ$2:AQ859,Concentrado!$A$2:$A859,"="&amp;$A3,Concentrado!$B$2:$B859, "=CDMX")</f>
        <v>2.58</v>
      </c>
      <c r="AQ3" s="9">
        <f>SUMIFS(Concentrado!AR$2:AR859,Concentrado!$A$2:$A859,"="&amp;$A3,Concentrado!$B$2:$B859, "=CDMX")</f>
        <v>1.357</v>
      </c>
      <c r="AR3" s="9">
        <f>SUMIFS(Concentrado!AS$2:AS859,Concentrado!$A$2:$A859,"="&amp;$A3,Concentrado!$B$2:$B859, "=CDMX")</f>
        <v>1.946</v>
      </c>
      <c r="AS3" s="9">
        <f>SUMIFS(Concentrado!AT$2:AT859,Concentrado!$A$2:$A859,"="&amp;$A3,Concentrado!$B$2:$B859, "=CDMX")</f>
        <v>14.667</v>
      </c>
      <c r="AT3" s="9">
        <f>SUMIFS(Concentrado!AU$2:AU859,Concentrado!$A$2:$A859,"="&amp;$A3,Concentrado!$B$2:$B859, "=CDMX")</f>
        <v>1.6679999999999999</v>
      </c>
      <c r="AU3" s="9">
        <f>SUMIFS(Concentrado!AV$2:AV859,Concentrado!$A$2:$A859,"="&amp;$A3,Concentrado!$B$2:$B859, "=CDMX")</f>
        <v>7.9349999999999996</v>
      </c>
      <c r="AV3" s="9">
        <f>SUMIFS(Concentrado!AW$2:AW859,Concentrado!$A$2:$A859,"="&amp;$A3,Concentrado!$B$2:$B859, "=CDMX")</f>
        <v>575.76599999999996</v>
      </c>
      <c r="AW3" s="9">
        <f>SUMIFS(Concentrado!AX$2:AX859,Concentrado!$A$2:$A859,"="&amp;$A3,Concentrado!$B$2:$B859, "=CDMX")</f>
        <v>500.09100000000001</v>
      </c>
      <c r="AX3" s="9">
        <f>SUMIFS(Concentrado!AY$2:AY859,Concentrado!$A$2:$A859,"="&amp;$A3,Concentrado!$B$2:$B859, "=CDMX")</f>
        <v>536.71500000000003</v>
      </c>
      <c r="AY3" s="9">
        <f>SUMIFS(Concentrado!AZ$2:AZ859,Concentrado!$A$2:$A859,"="&amp;$A3,Concentrado!$B$2:$B859, "=CDMX")</f>
        <v>5.758</v>
      </c>
      <c r="AZ3" s="9">
        <f>SUMIFS(Concentrado!BA$2:BA859,Concentrado!$A$2:$A859,"="&amp;$A3,Concentrado!$B$2:$B859, "=CDMX")</f>
        <v>5.0010000000000003</v>
      </c>
      <c r="BA3" s="9">
        <f>SUMIFS(Concentrado!BB$2:BB859,Concentrado!$A$2:$A859,"="&amp;$A3,Concentrado!$B$2:$B859, "=CDMX")</f>
        <v>5.367</v>
      </c>
      <c r="BB3" s="9">
        <f>SUMIFS(Concentrado!BC$2:BC859,Concentrado!$A$2:$A859,"="&amp;$A3,Concentrado!$B$2:$B859, "=CDMX")</f>
        <v>38.573</v>
      </c>
      <c r="BC3" s="9">
        <f>SUMIFS(Concentrado!BD$2:BD859,Concentrado!$A$2:$A859,"="&amp;$A3,Concentrado!$B$2:$B859, "=CDMX")</f>
        <v>14.356</v>
      </c>
      <c r="BD3" s="9">
        <f>SUMIFS(Concentrado!BE$2:BE859,Concentrado!$A$2:$A859,"="&amp;$A3,Concentrado!$B$2:$B859, "=CDMX")</f>
        <v>16.184000000000001</v>
      </c>
      <c r="BE3" s="9">
        <f>SUMIFS(Concentrado!BF$2:BF859,Concentrado!$A$2:$A859,"="&amp;$A3,Concentrado!$B$2:$B859, "=CDMX")</f>
        <v>19.222999999999999</v>
      </c>
      <c r="BF3" s="9">
        <f>SUMIFS(Concentrado!BG$2:BG859,Concentrado!$A$2:$A859,"="&amp;$A3,Concentrado!$B$2:$B859, "=CDMX")</f>
        <v>100.917</v>
      </c>
      <c r="BG3" s="9">
        <f>SUMIFS(Concentrado!BH$2:BH859,Concentrado!$A$2:$A859,"="&amp;$A3,Concentrado!$B$2:$B859, "=CDMX")</f>
        <v>12.877533508176116</v>
      </c>
    </row>
    <row r="4" spans="1:59" x14ac:dyDescent="0.25">
      <c r="A4" s="4">
        <v>2000</v>
      </c>
      <c r="B4" s="9">
        <f>SUMIFS(Concentrado!C$2:C859,Concentrado!$A$2:$A859,"="&amp;$A4,Concentrado!$B$2:$B859, "=CDMX")</f>
        <v>12.821</v>
      </c>
      <c r="C4" s="9">
        <f>SUMIFS(Concentrado!D$2:D859,Concentrado!$A$2:$A859,"="&amp;$A4,Concentrado!$B$2:$B859, "=CDMX")</f>
        <v>4.6120000000000001</v>
      </c>
      <c r="D4" s="9">
        <f>SUMIFS(Concentrado!E$2:E859,Concentrado!$A$2:$A859,"="&amp;$A4,Concentrado!$B$2:$B859, "=CDMX")</f>
        <v>8.5690000000000008</v>
      </c>
      <c r="E4" s="9">
        <f>SUMIFS(Concentrado!F$2:F859,Concentrado!$A$2:$A859,"="&amp;$A4,Concentrado!$B$2:$B859, "=CDMX")</f>
        <v>15.148</v>
      </c>
      <c r="F4" s="9">
        <f>SUMIFS(Concentrado!G$2:G859,Concentrado!$A$2:$A859,"="&amp;$A4,Concentrado!$B$2:$B859, "=CDMX")</f>
        <v>22.86</v>
      </c>
      <c r="G4" s="9">
        <f>SUMIFS(Concentrado!H$2:H859,Concentrado!$A$2:$A859,"="&amp;$A4,Concentrado!$B$2:$B859, "=CDMX")</f>
        <v>4.4320000000000004</v>
      </c>
      <c r="H4" s="9">
        <f>SUMIFS(Concentrado!I$2:I859,Concentrado!$A$2:$A859,"="&amp;$A4,Concentrado!$B$2:$B859, "=CDMX")</f>
        <v>4.3019999999999996</v>
      </c>
      <c r="I4" s="9">
        <f>SUMIFS(Concentrado!J$2:J859,Concentrado!$A$2:$A859,"="&amp;$A4,Concentrado!$B$2:$B859, "=CDMX")</f>
        <v>4.3650000000000002</v>
      </c>
      <c r="J4" s="9">
        <f>SUMIFS(Concentrado!K$2:K859,Concentrado!$A$2:$A859,"="&amp;$A4,Concentrado!$B$2:$B859, "=CDMX")</f>
        <v>7.8159999999999998</v>
      </c>
      <c r="K4" s="9">
        <f>SUMIFS(Concentrado!L$2:L859,Concentrado!$A$2:$A859,"="&amp;$A4,Concentrado!$B$2:$B859, "=CDMX")</f>
        <v>5.1669999999999998</v>
      </c>
      <c r="L4" s="9">
        <f>SUMIFS(Concentrado!M$2:M859,Concentrado!$A$2:$A859,"="&amp;$A4,Concentrado!$B$2:$B859, "=CDMX")</f>
        <v>6.444</v>
      </c>
      <c r="M4" s="9">
        <f>SUMIFS(Concentrado!N$2:N859,Concentrado!$A$2:$A859,"="&amp;$A4,Concentrado!$B$2:$B859, "=CDMX")</f>
        <v>52.712000000000003</v>
      </c>
      <c r="N4" s="9">
        <f>SUMIFS(Concentrado!O$2:O859,Concentrado!$A$2:$A859,"="&amp;$A4,Concentrado!$B$2:$B859, "=CDMX")</f>
        <v>68.965000000000003</v>
      </c>
      <c r="O4" s="9">
        <f>SUMIFS(Concentrado!P$2:P859,Concentrado!$A$2:$A859,"="&amp;$A4,Concentrado!$B$2:$B859, "=CDMX")</f>
        <v>18.914999999999999</v>
      </c>
      <c r="P4" s="9">
        <f>SUMIFS(Concentrado!Q$2:Q859,Concentrado!$A$2:$A859,"="&amp;$A4,Concentrado!$B$2:$B859, "=CDMX")</f>
        <v>43.039000000000001</v>
      </c>
      <c r="Q4" s="9">
        <f>SUMIFS(Concentrado!R$2:R859,Concentrado!$A$2:$A859,"="&amp;$A4,Concentrado!$B$2:$B859, "=CDMX")</f>
        <v>70.561000000000007</v>
      </c>
      <c r="R4" s="9">
        <f>SUMIFS(Concentrado!S$2:S859,Concentrado!$A$2:$A859,"="&amp;$A4,Concentrado!$B$2:$B859, "=CDMX")</f>
        <v>77.165999999999997</v>
      </c>
      <c r="S4" s="9">
        <f>SUMIFS(Concentrado!T$2:T859,Concentrado!$A$2:$A859,"="&amp;$A4,Concentrado!$B$2:$B859, "=CDMX")</f>
        <v>73.983000000000004</v>
      </c>
      <c r="T4" s="9">
        <f>SUMIFS(Concentrado!U$2:U859,Concentrado!$A$2:$A859,"="&amp;$A4,Concentrado!$B$2:$B859, "=CDMX")</f>
        <v>9.8659999999999997</v>
      </c>
      <c r="U4" s="9">
        <f>SUMIFS(Concentrado!V$2:V859,Concentrado!$A$2:$A859,"="&amp;$A4,Concentrado!$B$2:$B859, "=CDMX")</f>
        <v>17.03</v>
      </c>
      <c r="V4" s="9">
        <f>SUMIFS(Concentrado!W$2:W859,Concentrado!$A$2:$A859,"="&amp;$A4,Concentrado!$B$2:$B859, "=CDMX")</f>
        <v>13.577</v>
      </c>
      <c r="W4" s="9">
        <f>SUMIFS(Concentrado!X$2:X859,Concentrado!$A$2:$A859,"="&amp;$A4,Concentrado!$B$2:$B859, "=CDMX")</f>
        <v>16.347999999999999</v>
      </c>
      <c r="X4" s="9">
        <f>SUMIFS(Concentrado!Y$2:Y859,Concentrado!$A$2:$A859,"="&amp;$A4,Concentrado!$B$2:$B859, "=CDMX")</f>
        <v>2.395</v>
      </c>
      <c r="Y4" s="9">
        <f>SUMIFS(Concentrado!Z$2:Z859,Concentrado!$A$2:$A859,"="&amp;$A4,Concentrado!$B$2:$B859, "=CDMX")</f>
        <v>9.1199999999999992</v>
      </c>
      <c r="Z4" s="9">
        <f>SUMIFS(Concentrado!AA$2:AA859,Concentrado!$A$2:$A859,"="&amp;$A4,Concentrado!$B$2:$B859, "=CDMX")</f>
        <v>69.322000000000003</v>
      </c>
      <c r="AA4" s="9">
        <f>SUMIFS(Concentrado!AB$2:AB859,Concentrado!$A$2:$A859,"="&amp;$A4,Concentrado!$B$2:$B859, "=CDMX")</f>
        <v>66.588999999999999</v>
      </c>
      <c r="AB4" s="9">
        <f>SUMIFS(Concentrado!AC$2:AC859,Concentrado!$A$2:$A859,"="&amp;$A4,Concentrado!$B$2:$B859, "=CDMX")</f>
        <v>67.906999999999996</v>
      </c>
      <c r="AC4" s="9">
        <f>SUMIFS(Concentrado!AD$2:AD859,Concentrado!$A$2:$A859,"="&amp;$A4,Concentrado!$B$2:$B859, "=CDMX")</f>
        <v>410.28500000000003</v>
      </c>
      <c r="AD4" s="9">
        <f>SUMIFS(Concentrado!AE$2:AE859,Concentrado!$A$2:$A859,"="&amp;$A4,Concentrado!$B$2:$B859, "=CDMX")</f>
        <v>418.78300000000002</v>
      </c>
      <c r="AE4" s="9">
        <f>SUMIFS(Concentrado!AF$2:AF859,Concentrado!$A$2:$A859,"="&amp;$A4,Concentrado!$B$2:$B859, "=CDMX")</f>
        <v>414.733</v>
      </c>
      <c r="AF4" s="9">
        <f>SUMIFS(Concentrado!AG$2:AG859,Concentrado!$A$2:$A859,"="&amp;$A4,Concentrado!$B$2:$B859, "=CDMX")</f>
        <v>10.581</v>
      </c>
      <c r="AG4" s="9">
        <f>SUMIFS(Concentrado!AH$2:AH859,Concentrado!$A$2:$A859,"="&amp;$A4,Concentrado!$B$2:$B859, "=CDMX")</f>
        <v>8.8659345818900199</v>
      </c>
      <c r="AH4" s="9">
        <f>SUMIFS(Concentrado!AI$2:AI859,Concentrado!$A$2:$A859,"="&amp;$A4,Concentrado!$B$2:$B859, "=CDMX")</f>
        <v>1.5185032659968201</v>
      </c>
      <c r="AI4" s="9">
        <f>SUMIFS(Concentrado!AJ$2:AJ859,Concentrado!$A$2:$A859,"="&amp;$A4,Concentrado!$B$2:$B859, "=CDMX")</f>
        <v>5.1416351138579701</v>
      </c>
      <c r="AJ4" s="9">
        <f>SUMIFS(Concentrado!AK$2:AK859,Concentrado!$A$2:$A859,"="&amp;$A4,Concentrado!$B$2:$B859, "=CDMX")</f>
        <v>6.72</v>
      </c>
      <c r="AK4" s="9">
        <f>SUMIFS(Concentrado!AL$2:AL859,Concentrado!$A$2:$A859,"="&amp;$A4,Concentrado!$B$2:$B859, "=CDMX")</f>
        <v>0.95299999999999996</v>
      </c>
      <c r="AL4" s="9">
        <f>SUMIFS(Concentrado!AM$2:AM859,Concentrado!$A$2:$A859,"="&amp;$A4,Concentrado!$B$2:$B859, "=CDMX")</f>
        <v>3.7330000000000001</v>
      </c>
      <c r="AM4" s="9">
        <f>SUMIFS(Concentrado!AN$2:AN859,Concentrado!$A$2:$A859,"="&amp;$A4,Concentrado!$B$2:$B859, "=CDMX")</f>
        <v>77.043000000000006</v>
      </c>
      <c r="AN4" s="9">
        <f>SUMIFS(Concentrado!AO$2:AO859,Concentrado!$A$2:$A859,"="&amp;$A4,Concentrado!$B$2:$B859, "=CDMX")</f>
        <v>57.430999999999997</v>
      </c>
      <c r="AO4" s="9">
        <f>SUMIFS(Concentrado!AP$2:AP859,Concentrado!$A$2:$A859,"="&amp;$A4,Concentrado!$B$2:$B859, "=CDMX")</f>
        <v>66.930000000000007</v>
      </c>
      <c r="AP4" s="9">
        <f>SUMIFS(Concentrado!AQ$2:AQ859,Concentrado!$A$2:$A859,"="&amp;$A4,Concentrado!$B$2:$B859, "=CDMX")</f>
        <v>2.2639999999999998</v>
      </c>
      <c r="AQ4" s="9">
        <f>SUMIFS(Concentrado!AR$2:AR859,Concentrado!$A$2:$A859,"="&amp;$A4,Concentrado!$B$2:$B859, "=CDMX")</f>
        <v>1.264</v>
      </c>
      <c r="AR4" s="9">
        <f>SUMIFS(Concentrado!AS$2:AS859,Concentrado!$A$2:$A859,"="&amp;$A4,Concentrado!$B$2:$B859, "=CDMX")</f>
        <v>1.746</v>
      </c>
      <c r="AS4" s="9">
        <f>SUMIFS(Concentrado!AT$2:AT859,Concentrado!$A$2:$A859,"="&amp;$A4,Concentrado!$B$2:$B859, "=CDMX")</f>
        <v>13.273</v>
      </c>
      <c r="AT4" s="9">
        <f>SUMIFS(Concentrado!AU$2:AU859,Concentrado!$A$2:$A859,"="&amp;$A4,Concentrado!$B$2:$B859, "=CDMX")</f>
        <v>1.464</v>
      </c>
      <c r="AU4" s="9">
        <f>SUMIFS(Concentrado!AV$2:AV859,Concentrado!$A$2:$A859,"="&amp;$A4,Concentrado!$B$2:$B859, "=CDMX")</f>
        <v>7.1559999999999997</v>
      </c>
      <c r="AV4" s="9">
        <f>SUMIFS(Concentrado!AW$2:AW859,Concentrado!$A$2:$A859,"="&amp;$A4,Concentrado!$B$2:$B859, "=CDMX")</f>
        <v>561.774</v>
      </c>
      <c r="AW4" s="9">
        <f>SUMIFS(Concentrado!AX$2:AX859,Concentrado!$A$2:$A859,"="&amp;$A4,Concentrado!$B$2:$B859, "=CDMX")</f>
        <v>497.74599999999998</v>
      </c>
      <c r="AX4" s="9">
        <f>SUMIFS(Concentrado!AY$2:AY859,Concentrado!$A$2:$A859,"="&amp;$A4,Concentrado!$B$2:$B859, "=CDMX")</f>
        <v>528.69899999999996</v>
      </c>
      <c r="AY4" s="9">
        <f>SUMIFS(Concentrado!AZ$2:AZ859,Concentrado!$A$2:$A859,"="&amp;$A4,Concentrado!$B$2:$B859, "=CDMX")</f>
        <v>5.6180000000000003</v>
      </c>
      <c r="AZ4" s="9">
        <f>SUMIFS(Concentrado!BA$2:BA859,Concentrado!$A$2:$A859,"="&amp;$A4,Concentrado!$B$2:$B859, "=CDMX")</f>
        <v>4.9770000000000003</v>
      </c>
      <c r="BA4" s="9">
        <f>SUMIFS(Concentrado!BB$2:BB859,Concentrado!$A$2:$A859,"="&amp;$A4,Concentrado!$B$2:$B859, "=CDMX")</f>
        <v>5.2869999999999999</v>
      </c>
      <c r="BB4" s="9">
        <f>SUMIFS(Concentrado!BC$2:BC859,Concentrado!$A$2:$A859,"="&amp;$A4,Concentrado!$B$2:$B859, "=CDMX")</f>
        <v>35.720999999999997</v>
      </c>
      <c r="BC4" s="9">
        <f>SUMIFS(Concentrado!BD$2:BD859,Concentrado!$A$2:$A859,"="&amp;$A4,Concentrado!$B$2:$B859, "=CDMX")</f>
        <v>15.58</v>
      </c>
      <c r="BD4" s="9">
        <f>SUMIFS(Concentrado!BE$2:BE859,Concentrado!$A$2:$A859,"="&amp;$A4,Concentrado!$B$2:$B859, "=CDMX")</f>
        <v>16.417999999999999</v>
      </c>
      <c r="BE4" s="9">
        <f>SUMIFS(Concentrado!BF$2:BF859,Concentrado!$A$2:$A859,"="&amp;$A4,Concentrado!$B$2:$B859, "=CDMX")</f>
        <v>19.652000000000001</v>
      </c>
      <c r="BF4" s="9">
        <f>SUMIFS(Concentrado!BG$2:BG859,Concentrado!$A$2:$A859,"="&amp;$A4,Concentrado!$B$2:$B859, "=CDMX")</f>
        <v>77.828999999999994</v>
      </c>
      <c r="BG4" s="9">
        <f>SUMIFS(Concentrado!BH$2:BH859,Concentrado!$A$2:$A859,"="&amp;$A4,Concentrado!$B$2:$B859, "=CDMX")</f>
        <v>12.616819588600475</v>
      </c>
    </row>
    <row r="5" spans="1:59" x14ac:dyDescent="0.25">
      <c r="A5" s="4">
        <v>2001</v>
      </c>
      <c r="B5" s="9">
        <f>SUMIFS(Concentrado!C$2:C859,Concentrado!$A$2:$A859,"="&amp;$A5,Concentrado!$B$2:$B859, "=CDMX")</f>
        <v>13.288</v>
      </c>
      <c r="C5" s="9">
        <f>SUMIFS(Concentrado!D$2:D859,Concentrado!$A$2:$A859,"="&amp;$A5,Concentrado!$B$2:$B859, "=CDMX")</f>
        <v>5.3780000000000001</v>
      </c>
      <c r="D5" s="9">
        <f>SUMIFS(Concentrado!E$2:E859,Concentrado!$A$2:$A859,"="&amp;$A5,Concentrado!$B$2:$B859, "=CDMX")</f>
        <v>9.1910000000000007</v>
      </c>
      <c r="E5" s="9">
        <f>SUMIFS(Concentrado!F$2:F859,Concentrado!$A$2:$A859,"="&amp;$A5,Concentrado!$B$2:$B859, "=CDMX")</f>
        <v>13.669</v>
      </c>
      <c r="F5" s="9">
        <f>SUMIFS(Concentrado!G$2:G859,Concentrado!$A$2:$A859,"="&amp;$A5,Concentrado!$B$2:$B859, "=CDMX")</f>
        <v>22.143999999999998</v>
      </c>
      <c r="G5" s="9">
        <f>SUMIFS(Concentrado!H$2:H859,Concentrado!$A$2:$A859,"="&amp;$A5,Concentrado!$B$2:$B859, "=CDMX")</f>
        <v>4.1920000000000002</v>
      </c>
      <c r="H5" s="9">
        <f>SUMIFS(Concentrado!I$2:I859,Concentrado!$A$2:$A859,"="&amp;$A5,Concentrado!$B$2:$B859, "=CDMX")</f>
        <v>4.4080000000000004</v>
      </c>
      <c r="I5" s="9">
        <f>SUMIFS(Concentrado!J$2:J859,Concentrado!$A$2:$A859,"="&amp;$A5,Concentrado!$B$2:$B859, "=CDMX")</f>
        <v>4.3040000000000003</v>
      </c>
      <c r="J5" s="9">
        <f>SUMIFS(Concentrado!K$2:K859,Concentrado!$A$2:$A859,"="&amp;$A5,Concentrado!$B$2:$B859, "=CDMX")</f>
        <v>8.4559999999999995</v>
      </c>
      <c r="K5" s="9">
        <f>SUMIFS(Concentrado!L$2:L859,Concentrado!$A$2:$A859,"="&amp;$A5,Concentrado!$B$2:$B859, "=CDMX")</f>
        <v>4.9370000000000003</v>
      </c>
      <c r="L5" s="9">
        <f>SUMIFS(Concentrado!M$2:M859,Concentrado!$A$2:$A859,"="&amp;$A5,Concentrado!$B$2:$B859, "=CDMX")</f>
        <v>6.633</v>
      </c>
      <c r="M5" s="9">
        <f>SUMIFS(Concentrado!N$2:N859,Concentrado!$A$2:$A859,"="&amp;$A5,Concentrado!$B$2:$B859, "=CDMX")</f>
        <v>50.634</v>
      </c>
      <c r="N5" s="9">
        <f>SUMIFS(Concentrado!O$2:O859,Concentrado!$A$2:$A859,"="&amp;$A5,Concentrado!$B$2:$B859, "=CDMX")</f>
        <v>69.78</v>
      </c>
      <c r="O5" s="9">
        <f>SUMIFS(Concentrado!P$2:P859,Concentrado!$A$2:$A859,"="&amp;$A5,Concentrado!$B$2:$B859, "=CDMX")</f>
        <v>20.806999999999999</v>
      </c>
      <c r="P5" s="9">
        <f>SUMIFS(Concentrado!Q$2:Q859,Concentrado!$A$2:$A859,"="&amp;$A5,Concentrado!$B$2:$B859, "=CDMX")</f>
        <v>44.412999999999997</v>
      </c>
      <c r="Q5" s="9">
        <f>SUMIFS(Concentrado!R$2:R859,Concentrado!$A$2:$A859,"="&amp;$A5,Concentrado!$B$2:$B859, "=CDMX")</f>
        <v>72.244</v>
      </c>
      <c r="R5" s="9">
        <f>SUMIFS(Concentrado!S$2:S859,Concentrado!$A$2:$A859,"="&amp;$A5,Concentrado!$B$2:$B859, "=CDMX")</f>
        <v>81.158000000000001</v>
      </c>
      <c r="S5" s="9">
        <f>SUMIFS(Concentrado!T$2:T859,Concentrado!$A$2:$A859,"="&amp;$A5,Concentrado!$B$2:$B859, "=CDMX")</f>
        <v>76.861000000000004</v>
      </c>
      <c r="T5" s="9">
        <f>SUMIFS(Concentrado!U$2:U859,Concentrado!$A$2:$A859,"="&amp;$A5,Concentrado!$B$2:$B859, "=CDMX")</f>
        <v>10.468999999999999</v>
      </c>
      <c r="U5" s="9">
        <f>SUMIFS(Concentrado!V$2:V859,Concentrado!$A$2:$A859,"="&amp;$A5,Concentrado!$B$2:$B859, "=CDMX")</f>
        <v>15.804</v>
      </c>
      <c r="V5" s="9">
        <f>SUMIFS(Concentrado!W$2:W859,Concentrado!$A$2:$A859,"="&amp;$A5,Concentrado!$B$2:$B859, "=CDMX")</f>
        <v>13.233000000000001</v>
      </c>
      <c r="W5" s="9">
        <f>SUMIFS(Concentrado!X$2:X859,Concentrado!$A$2:$A859,"="&amp;$A5,Concentrado!$B$2:$B859, "=CDMX")</f>
        <v>17.835999999999999</v>
      </c>
      <c r="X5" s="9">
        <f>SUMIFS(Concentrado!Y$2:Y859,Concentrado!$A$2:$A859,"="&amp;$A5,Concentrado!$B$2:$B859, "=CDMX")</f>
        <v>2.27</v>
      </c>
      <c r="Y5" s="9">
        <f>SUMIFS(Concentrado!Z$2:Z859,Concentrado!$A$2:$A859,"="&amp;$A5,Concentrado!$B$2:$B859, "=CDMX")</f>
        <v>9.7729999999999997</v>
      </c>
      <c r="Z5" s="9">
        <f>SUMIFS(Concentrado!AA$2:AA859,Concentrado!$A$2:$A859,"="&amp;$A5,Concentrado!$B$2:$B859, "=CDMX")</f>
        <v>72.977999999999994</v>
      </c>
      <c r="AA5" s="9">
        <f>SUMIFS(Concentrado!AB$2:AB859,Concentrado!$A$2:$A859,"="&amp;$A5,Concentrado!$B$2:$B859, "=CDMX")</f>
        <v>69.144999999999996</v>
      </c>
      <c r="AB5" s="9">
        <f>SUMIFS(Concentrado!AC$2:AC859,Concentrado!$A$2:$A859,"="&amp;$A5,Concentrado!$B$2:$B859, "=CDMX")</f>
        <v>70.992999999999995</v>
      </c>
      <c r="AC5" s="9">
        <f>SUMIFS(Concentrado!AD$2:AD859,Concentrado!$A$2:$A859,"="&amp;$A5,Concentrado!$B$2:$B859, "=CDMX")</f>
        <v>416.952</v>
      </c>
      <c r="AD5" s="9">
        <f>SUMIFS(Concentrado!AE$2:AE859,Concentrado!$A$2:$A859,"="&amp;$A5,Concentrado!$B$2:$B859, "=CDMX")</f>
        <v>420.86599999999999</v>
      </c>
      <c r="AE5" s="9">
        <f>SUMIFS(Concentrado!AF$2:AF859,Concentrado!$A$2:$A859,"="&amp;$A5,Concentrado!$B$2:$B859, "=CDMX")</f>
        <v>419.10500000000002</v>
      </c>
      <c r="AF5" s="9">
        <f>SUMIFS(Concentrado!AG$2:AG859,Concentrado!$A$2:$A859,"="&amp;$A5,Concentrado!$B$2:$B859, "=CDMX")</f>
        <v>10.468999999999999</v>
      </c>
      <c r="AG5" s="9">
        <f>SUMIFS(Concentrado!AH$2:AH859,Concentrado!$A$2:$A859,"="&amp;$A5,Concentrado!$B$2:$B859, "=CDMX")</f>
        <v>9.1660984941230303</v>
      </c>
      <c r="AH5" s="9">
        <f>SUMIFS(Concentrado!AI$2:AI859,Concentrado!$A$2:$A859,"="&amp;$A5,Concentrado!$B$2:$B859, "=CDMX")</f>
        <v>2.6309751434034401</v>
      </c>
      <c r="AI5" s="9">
        <f>SUMIFS(Concentrado!AJ$2:AJ859,Concentrado!$A$2:$A859,"="&amp;$A5,Concentrado!$B$2:$B859, "=CDMX")</f>
        <v>5.8564681902366802</v>
      </c>
      <c r="AJ5" s="9">
        <f>SUMIFS(Concentrado!AK$2:AK859,Concentrado!$A$2:$A859,"="&amp;$A5,Concentrado!$B$2:$B859, "=CDMX")</f>
        <v>7.2240000000000002</v>
      </c>
      <c r="AK5" s="9">
        <f>SUMIFS(Concentrado!AL$2:AL859,Concentrado!$A$2:$A859,"="&amp;$A5,Concentrado!$B$2:$B859, "=CDMX")</f>
        <v>1.587</v>
      </c>
      <c r="AL5" s="9">
        <f>SUMIFS(Concentrado!AM$2:AM859,Concentrado!$A$2:$A859,"="&amp;$A5,Concentrado!$B$2:$B859, "=CDMX")</f>
        <v>4.3040000000000003</v>
      </c>
      <c r="AM5" s="9">
        <f>SUMIFS(Concentrado!AN$2:AN859,Concentrado!$A$2:$A859,"="&amp;$A5,Concentrado!$B$2:$B859, "=CDMX")</f>
        <v>72.811999999999998</v>
      </c>
      <c r="AN5" s="9">
        <f>SUMIFS(Concentrado!AO$2:AO859,Concentrado!$A$2:$A859,"="&amp;$A5,Concentrado!$B$2:$B859, "=CDMX")</f>
        <v>56.625</v>
      </c>
      <c r="AO5" s="9">
        <f>SUMIFS(Concentrado!AP$2:AP859,Concentrado!$A$2:$A859,"="&amp;$A5,Concentrado!$B$2:$B859, "=CDMX")</f>
        <v>64.45</v>
      </c>
      <c r="AP5" s="9">
        <f>SUMIFS(Concentrado!AQ$2:AQ859,Concentrado!$A$2:$A859,"="&amp;$A5,Concentrado!$B$2:$B859, "=CDMX")</f>
        <v>2.0369999999999999</v>
      </c>
      <c r="AQ5" s="9">
        <f>SUMIFS(Concentrado!AR$2:AR859,Concentrado!$A$2:$A859,"="&amp;$A5,Concentrado!$B$2:$B859, "=CDMX")</f>
        <v>0.97</v>
      </c>
      <c r="AR5" s="9">
        <f>SUMIFS(Concentrado!AS$2:AS859,Concentrado!$A$2:$A859,"="&amp;$A5,Concentrado!$B$2:$B859, "=CDMX")</f>
        <v>1.484</v>
      </c>
      <c r="AS5" s="9">
        <f>SUMIFS(Concentrado!AT$2:AT859,Concentrado!$A$2:$A859,"="&amp;$A5,Concentrado!$B$2:$B859, "=CDMX")</f>
        <v>12.53</v>
      </c>
      <c r="AT5" s="9">
        <f>SUMIFS(Concentrado!AU$2:AU859,Concentrado!$A$2:$A859,"="&amp;$A5,Concentrado!$B$2:$B859, "=CDMX")</f>
        <v>1.7629999999999999</v>
      </c>
      <c r="AU5" s="9">
        <f>SUMIFS(Concentrado!AV$2:AV859,Concentrado!$A$2:$A859,"="&amp;$A5,Concentrado!$B$2:$B859, "=CDMX")</f>
        <v>6.9530000000000003</v>
      </c>
      <c r="AV5" s="9">
        <f>SUMIFS(Concentrado!AW$2:AW859,Concentrado!$A$2:$A859,"="&amp;$A5,Concentrado!$B$2:$B859, "=CDMX")</f>
        <v>565.77300000000002</v>
      </c>
      <c r="AW5" s="9">
        <f>SUMIFS(Concentrado!AX$2:AX859,Concentrado!$A$2:$A859,"="&amp;$A5,Concentrado!$B$2:$B859, "=CDMX")</f>
        <v>500.96600000000001</v>
      </c>
      <c r="AX5" s="9">
        <f>SUMIFS(Concentrado!AY$2:AY859,Concentrado!$A$2:$A859,"="&amp;$A5,Concentrado!$B$2:$B859, "=CDMX")</f>
        <v>532.35299999999995</v>
      </c>
      <c r="AY5" s="9">
        <f>SUMIFS(Concentrado!AZ$2:AZ859,Concentrado!$A$2:$A859,"="&amp;$A5,Concentrado!$B$2:$B859, "=CDMX")</f>
        <v>5.6580000000000004</v>
      </c>
      <c r="AZ5" s="9">
        <f>SUMIFS(Concentrado!BA$2:BA859,Concentrado!$A$2:$A859,"="&amp;$A5,Concentrado!$B$2:$B859, "=CDMX")</f>
        <v>5.01</v>
      </c>
      <c r="BA5" s="9">
        <f>SUMIFS(Concentrado!BB$2:BB859,Concentrado!$A$2:$A859,"="&amp;$A5,Concentrado!$B$2:$B859, "=CDMX")</f>
        <v>5.3239999999999998</v>
      </c>
      <c r="BB5" s="9">
        <f>SUMIFS(Concentrado!BC$2:BC859,Concentrado!$A$2:$A859,"="&amp;$A5,Concentrado!$B$2:$B859, "=CDMX")</f>
        <v>34.649000000000001</v>
      </c>
      <c r="BC5" s="9">
        <f>SUMIFS(Concentrado!BD$2:BD859,Concentrado!$A$2:$A859,"="&amp;$A5,Concentrado!$B$2:$B859, "=CDMX")</f>
        <v>9.8450000000000006</v>
      </c>
      <c r="BD5" s="9">
        <f>SUMIFS(Concentrado!BE$2:BE859,Concentrado!$A$2:$A859,"="&amp;$A5,Concentrado!$B$2:$B859, "=CDMX")</f>
        <v>16.408000000000001</v>
      </c>
      <c r="BE5" s="9">
        <f>SUMIFS(Concentrado!BF$2:BF859,Concentrado!$A$2:$A859,"="&amp;$A5,Concentrado!$B$2:$B859, "=CDMX")</f>
        <v>19.757000000000001</v>
      </c>
      <c r="BF5" s="9">
        <f>SUMIFS(Concentrado!BG$2:BG859,Concentrado!$A$2:$A859,"="&amp;$A5,Concentrado!$B$2:$B859, "=CDMX")</f>
        <v>67.513999999999996</v>
      </c>
      <c r="BG5" s="9">
        <f>SUMIFS(Concentrado!BH$2:BH859,Concentrado!$A$2:$A859,"="&amp;$A5,Concentrado!$B$2:$B859, "=CDMX")</f>
        <v>11.45277112870558</v>
      </c>
    </row>
    <row r="6" spans="1:59" x14ac:dyDescent="0.25">
      <c r="A6" s="4">
        <v>2002</v>
      </c>
      <c r="B6" s="9">
        <f>SUMIFS(Concentrado!C$2:C859,Concentrado!$A$2:$A859,"="&amp;$A6,Concentrado!$B$2:$B859, "=CDMX")</f>
        <v>12.958</v>
      </c>
      <c r="C6" s="9">
        <f>SUMIFS(Concentrado!D$2:D859,Concentrado!$A$2:$A859,"="&amp;$A6,Concentrado!$B$2:$B859, "=CDMX")</f>
        <v>4.7290000000000001</v>
      </c>
      <c r="D6" s="9">
        <f>SUMIFS(Concentrado!E$2:E859,Concentrado!$A$2:$A859,"="&amp;$A6,Concentrado!$B$2:$B859, "=CDMX")</f>
        <v>8.6959999999999997</v>
      </c>
      <c r="E6" s="9">
        <f>SUMIFS(Concentrado!F$2:F859,Concentrado!$A$2:$A859,"="&amp;$A6,Concentrado!$B$2:$B859, "=CDMX")</f>
        <v>13.24</v>
      </c>
      <c r="F6" s="9">
        <f>SUMIFS(Concentrado!G$2:G859,Concentrado!$A$2:$A859,"="&amp;$A6,Concentrado!$B$2:$B859, "=CDMX")</f>
        <v>22.027999999999999</v>
      </c>
      <c r="G6" s="9">
        <f>SUMIFS(Concentrado!H$2:H859,Concentrado!$A$2:$A859,"="&amp;$A6,Concentrado!$B$2:$B859, "=CDMX")</f>
        <v>4.0209999999999999</v>
      </c>
      <c r="H6" s="9">
        <f>SUMIFS(Concentrado!I$2:I859,Concentrado!$A$2:$A859,"="&amp;$A6,Concentrado!$B$2:$B859, "=CDMX")</f>
        <v>4.423</v>
      </c>
      <c r="I6" s="9">
        <f>SUMIFS(Concentrado!J$2:J859,Concentrado!$A$2:$A859,"="&amp;$A6,Concentrado!$B$2:$B859, "=CDMX")</f>
        <v>4.2290000000000001</v>
      </c>
      <c r="J6" s="9">
        <f>SUMIFS(Concentrado!K$2:K859,Concentrado!$A$2:$A859,"="&amp;$A6,Concentrado!$B$2:$B859, "=CDMX")</f>
        <v>8.09</v>
      </c>
      <c r="K6" s="9">
        <f>SUMIFS(Concentrado!L$2:L859,Concentrado!$A$2:$A859,"="&amp;$A6,Concentrado!$B$2:$B859, "=CDMX")</f>
        <v>5.0140000000000002</v>
      </c>
      <c r="L6" s="9">
        <f>SUMIFS(Concentrado!M$2:M859,Concentrado!$A$2:$A859,"="&amp;$A6,Concentrado!$B$2:$B859, "=CDMX")</f>
        <v>6.4969999999999999</v>
      </c>
      <c r="M6" s="9">
        <f>SUMIFS(Concentrado!N$2:N859,Concentrado!$A$2:$A859,"="&amp;$A6,Concentrado!$B$2:$B859, "=CDMX")</f>
        <v>51.517000000000003</v>
      </c>
      <c r="N6" s="9">
        <f>SUMIFS(Concentrado!O$2:O859,Concentrado!$A$2:$A859,"="&amp;$A6,Concentrado!$B$2:$B859, "=CDMX")</f>
        <v>70.103999999999999</v>
      </c>
      <c r="O6" s="9">
        <f>SUMIFS(Concentrado!P$2:P859,Concentrado!$A$2:$A859,"="&amp;$A6,Concentrado!$B$2:$B859, "=CDMX")</f>
        <v>19.725999999999999</v>
      </c>
      <c r="P6" s="9">
        <f>SUMIFS(Concentrado!Q$2:Q859,Concentrado!$A$2:$A859,"="&amp;$A6,Concentrado!$B$2:$B859, "=CDMX")</f>
        <v>44.015000000000001</v>
      </c>
      <c r="Q6" s="9">
        <f>SUMIFS(Concentrado!R$2:R859,Concentrado!$A$2:$A859,"="&amp;$A6,Concentrado!$B$2:$B859, "=CDMX")</f>
        <v>78.665000000000006</v>
      </c>
      <c r="R6" s="9">
        <f>SUMIFS(Concentrado!S$2:S859,Concentrado!$A$2:$A859,"="&amp;$A6,Concentrado!$B$2:$B859, "=CDMX")</f>
        <v>81.73</v>
      </c>
      <c r="S6" s="9">
        <f>SUMIFS(Concentrado!T$2:T859,Concentrado!$A$2:$A859,"="&amp;$A6,Concentrado!$B$2:$B859, "=CDMX")</f>
        <v>80.251999999999995</v>
      </c>
      <c r="T6" s="9">
        <f>SUMIFS(Concentrado!U$2:U859,Concentrado!$A$2:$A859,"="&amp;$A6,Concentrado!$B$2:$B859, "=CDMX")</f>
        <v>11.077</v>
      </c>
      <c r="U6" s="9">
        <f>SUMIFS(Concentrado!V$2:V859,Concentrado!$A$2:$A859,"="&amp;$A6,Concentrado!$B$2:$B859, "=CDMX")</f>
        <v>17.536999999999999</v>
      </c>
      <c r="V6" s="9">
        <f>SUMIFS(Concentrado!W$2:W859,Concentrado!$A$2:$A859,"="&amp;$A6,Concentrado!$B$2:$B859, "=CDMX")</f>
        <v>14.422000000000001</v>
      </c>
      <c r="W6" s="9">
        <f>SUMIFS(Concentrado!X$2:X859,Concentrado!$A$2:$A859,"="&amp;$A6,Concentrado!$B$2:$B859, "=CDMX")</f>
        <v>17.05</v>
      </c>
      <c r="X6" s="9">
        <f>SUMIFS(Concentrado!Y$2:Y859,Concentrado!$A$2:$A859,"="&amp;$A6,Concentrado!$B$2:$B859, "=CDMX")</f>
        <v>2.1459999999999999</v>
      </c>
      <c r="Y6" s="9">
        <f>SUMIFS(Concentrado!Z$2:Z859,Concentrado!$A$2:$A859,"="&amp;$A6,Concentrado!$B$2:$B859, "=CDMX")</f>
        <v>9.3309999999999995</v>
      </c>
      <c r="Z6" s="9">
        <f>SUMIFS(Concentrado!AA$2:AA859,Concentrado!$A$2:$A859,"="&amp;$A6,Concentrado!$B$2:$B859, "=CDMX")</f>
        <v>70.927999999999997</v>
      </c>
      <c r="AA6" s="9">
        <f>SUMIFS(Concentrado!AB$2:AB859,Concentrado!$A$2:$A859,"="&amp;$A6,Concentrado!$B$2:$B859, "=CDMX")</f>
        <v>71.046000000000006</v>
      </c>
      <c r="AB6" s="9">
        <f>SUMIFS(Concentrado!AC$2:AC859,Concentrado!$A$2:$A859,"="&amp;$A6,Concentrado!$B$2:$B859, "=CDMX")</f>
        <v>70.989000000000004</v>
      </c>
      <c r="AC6" s="9">
        <f>SUMIFS(Concentrado!AD$2:AD859,Concentrado!$A$2:$A859,"="&amp;$A6,Concentrado!$B$2:$B859, "=CDMX")</f>
        <v>422.06099999999998</v>
      </c>
      <c r="AD6" s="9">
        <f>SUMIFS(Concentrado!AE$2:AE859,Concentrado!$A$2:$A859,"="&amp;$A6,Concentrado!$B$2:$B859, "=CDMX")</f>
        <v>425.53</v>
      </c>
      <c r="AE6" s="9">
        <f>SUMIFS(Concentrado!AF$2:AF859,Concentrado!$A$2:$A859,"="&amp;$A6,Concentrado!$B$2:$B859, "=CDMX")</f>
        <v>423.91399999999999</v>
      </c>
      <c r="AF6" s="9">
        <f>SUMIFS(Concentrado!AG$2:AG859,Concentrado!$A$2:$A859,"="&amp;$A6,Concentrado!$B$2:$B859, "=CDMX")</f>
        <v>10.935</v>
      </c>
      <c r="AG6" s="9">
        <f>SUMIFS(Concentrado!AH$2:AH859,Concentrado!$A$2:$A859,"="&amp;$A6,Concentrado!$B$2:$B859, "=CDMX")</f>
        <v>7.3079934958857899</v>
      </c>
      <c r="AH6" s="9">
        <f>SUMIFS(Concentrado!AI$2:AI859,Concentrado!$A$2:$A859,"="&amp;$A6,Concentrado!$B$2:$B859, "=CDMX")</f>
        <v>1.9095301570249801</v>
      </c>
      <c r="AI6" s="9">
        <f>SUMIFS(Concentrado!AJ$2:AJ859,Concentrado!$A$2:$A859,"="&amp;$A6,Concentrado!$B$2:$B859, "=CDMX")</f>
        <v>4.5783852253328599</v>
      </c>
      <c r="AJ6" s="9">
        <f>SUMIFS(Concentrado!AK$2:AK859,Concentrado!$A$2:$A859,"="&amp;$A6,Concentrado!$B$2:$B859, "=CDMX")</f>
        <v>6.1139999999999999</v>
      </c>
      <c r="AK6" s="9">
        <f>SUMIFS(Concentrado!AL$2:AL859,Concentrado!$A$2:$A859,"="&amp;$A6,Concentrado!$B$2:$B859, "=CDMX")</f>
        <v>1.292</v>
      </c>
      <c r="AL6" s="9">
        <f>SUMIFS(Concentrado!AM$2:AM859,Concentrado!$A$2:$A859,"="&amp;$A6,Concentrado!$B$2:$B859, "=CDMX")</f>
        <v>3.617</v>
      </c>
      <c r="AM6" s="9">
        <f>SUMIFS(Concentrado!AN$2:AN859,Concentrado!$A$2:$A859,"="&amp;$A6,Concentrado!$B$2:$B859, "=CDMX")</f>
        <v>66.200999999999993</v>
      </c>
      <c r="AN6" s="9">
        <f>SUMIFS(Concentrado!AO$2:AO859,Concentrado!$A$2:$A859,"="&amp;$A6,Concentrado!$B$2:$B859, "=CDMX")</f>
        <v>56.091999999999999</v>
      </c>
      <c r="AO6" s="9">
        <f>SUMIFS(Concentrado!AP$2:AP859,Concentrado!$A$2:$A859,"="&amp;$A6,Concentrado!$B$2:$B859, "=CDMX")</f>
        <v>61.011000000000003</v>
      </c>
      <c r="AP6" s="9">
        <f>SUMIFS(Concentrado!AQ$2:AQ859,Concentrado!$A$2:$A859,"="&amp;$A6,Concentrado!$B$2:$B859, "=CDMX")</f>
        <v>1.623</v>
      </c>
      <c r="AQ6" s="9">
        <f>SUMIFS(Concentrado!AR$2:AR859,Concentrado!$A$2:$A859,"="&amp;$A6,Concentrado!$B$2:$B859, "=CDMX")</f>
        <v>0.876</v>
      </c>
      <c r="AR6" s="9">
        <f>SUMIFS(Concentrado!AS$2:AS859,Concentrado!$A$2:$A859,"="&amp;$A6,Concentrado!$B$2:$B859, "=CDMX")</f>
        <v>1.236</v>
      </c>
      <c r="AS6" s="9">
        <f>SUMIFS(Concentrado!AT$2:AT859,Concentrado!$A$2:$A859,"="&amp;$A6,Concentrado!$B$2:$B859, "=CDMX")</f>
        <v>11.288</v>
      </c>
      <c r="AT6" s="9">
        <f>SUMIFS(Concentrado!AU$2:AU859,Concentrado!$A$2:$A859,"="&amp;$A6,Concentrado!$B$2:$B859, "=CDMX")</f>
        <v>1.5109999999999999</v>
      </c>
      <c r="AU6" s="9">
        <f>SUMIFS(Concentrado!AV$2:AV859,Concentrado!$A$2:$A859,"="&amp;$A6,Concentrado!$B$2:$B859, "=CDMX")</f>
        <v>6.2249999999999996</v>
      </c>
      <c r="AV6" s="9">
        <f>SUMIFS(Concentrado!AW$2:AW859,Concentrado!$A$2:$A859,"="&amp;$A6,Concentrado!$B$2:$B859, "=CDMX")</f>
        <v>564.10500000000002</v>
      </c>
      <c r="AW6" s="9">
        <f>SUMIFS(Concentrado!AX$2:AX859,Concentrado!$A$2:$A859,"="&amp;$A6,Concentrado!$B$2:$B859, "=CDMX")</f>
        <v>503.29700000000003</v>
      </c>
      <c r="AX6" s="9">
        <f>SUMIFS(Concentrado!AY$2:AY859,Concentrado!$A$2:$A859,"="&amp;$A6,Concentrado!$B$2:$B859, "=CDMX")</f>
        <v>532.71600000000001</v>
      </c>
      <c r="AY6" s="9">
        <f>SUMIFS(Concentrado!AZ$2:AZ859,Concentrado!$A$2:$A859,"="&amp;$A6,Concentrado!$B$2:$B859, "=CDMX")</f>
        <v>5.641</v>
      </c>
      <c r="AZ6" s="9">
        <f>SUMIFS(Concentrado!BA$2:BA859,Concentrado!$A$2:$A859,"="&amp;$A6,Concentrado!$B$2:$B859, "=CDMX")</f>
        <v>5.0330000000000004</v>
      </c>
      <c r="BA6" s="9">
        <f>SUMIFS(Concentrado!BB$2:BB859,Concentrado!$A$2:$A859,"="&amp;$A6,Concentrado!$B$2:$B859, "=CDMX")</f>
        <v>5.327</v>
      </c>
      <c r="BB6" s="9">
        <f>SUMIFS(Concentrado!BC$2:BC859,Concentrado!$A$2:$A859,"="&amp;$A6,Concentrado!$B$2:$B859, "=CDMX")</f>
        <v>39.719000000000001</v>
      </c>
      <c r="BC6" s="9">
        <f>SUMIFS(Concentrado!BD$2:BD859,Concentrado!$A$2:$A859,"="&amp;$A6,Concentrado!$B$2:$B859, "=CDMX")</f>
        <v>10.926</v>
      </c>
      <c r="BD6" s="9">
        <f>SUMIFS(Concentrado!BE$2:BE859,Concentrado!$A$2:$A859,"="&amp;$A6,Concentrado!$B$2:$B859, "=CDMX")</f>
        <v>16.209</v>
      </c>
      <c r="BE6" s="9">
        <f>SUMIFS(Concentrado!BF$2:BF859,Concentrado!$A$2:$A859,"="&amp;$A6,Concentrado!$B$2:$B859, "=CDMX")</f>
        <v>19.651</v>
      </c>
      <c r="BF6" s="9">
        <f>SUMIFS(Concentrado!BG$2:BG859,Concentrado!$A$2:$A859,"="&amp;$A6,Concentrado!$B$2:$B859, "=CDMX")</f>
        <v>47.866999999999997</v>
      </c>
      <c r="BG6" s="9">
        <f>SUMIFS(Concentrado!BH$2:BH859,Concentrado!$A$2:$A859,"="&amp;$A6,Concentrado!$B$2:$B859, "=CDMX")</f>
        <v>11.680892198854911</v>
      </c>
    </row>
    <row r="7" spans="1:59" x14ac:dyDescent="0.25">
      <c r="A7" s="4">
        <v>2003</v>
      </c>
      <c r="B7" s="9">
        <f>SUMIFS(Concentrado!C$2:C859,Concentrado!$A$2:$A859,"="&amp;$A7,Concentrado!$B$2:$B859, "=CDMX")</f>
        <v>13.76</v>
      </c>
      <c r="C7" s="9">
        <f>SUMIFS(Concentrado!D$2:D859,Concentrado!$A$2:$A859,"="&amp;$A7,Concentrado!$B$2:$B859, "=CDMX")</f>
        <v>4.6980000000000004</v>
      </c>
      <c r="D7" s="9">
        <f>SUMIFS(Concentrado!E$2:E859,Concentrado!$A$2:$A859,"="&amp;$A7,Concentrado!$B$2:$B859, "=CDMX")</f>
        <v>9.0670000000000002</v>
      </c>
      <c r="E7" s="9">
        <f>SUMIFS(Concentrado!F$2:F859,Concentrado!$A$2:$A859,"="&amp;$A7,Concentrado!$B$2:$B859, "=CDMX")</f>
        <v>13.207000000000001</v>
      </c>
      <c r="F7" s="9">
        <f>SUMIFS(Concentrado!G$2:G859,Concentrado!$A$2:$A859,"="&amp;$A7,Concentrado!$B$2:$B859, "=CDMX")</f>
        <v>22.716000000000001</v>
      </c>
      <c r="G7" s="9">
        <f>SUMIFS(Concentrado!H$2:H859,Concentrado!$A$2:$A859,"="&amp;$A7,Concentrado!$B$2:$B859, "=CDMX")</f>
        <v>4.4850000000000003</v>
      </c>
      <c r="H7" s="9">
        <f>SUMIFS(Concentrado!I$2:I859,Concentrado!$A$2:$A859,"="&amp;$A7,Concentrado!$B$2:$B859, "=CDMX")</f>
        <v>5.1109999999999998</v>
      </c>
      <c r="I7" s="9">
        <f>SUMIFS(Concentrado!J$2:J859,Concentrado!$A$2:$A859,"="&amp;$A7,Concentrado!$B$2:$B859, "=CDMX")</f>
        <v>4.8090000000000002</v>
      </c>
      <c r="J7" s="9">
        <f>SUMIFS(Concentrado!K$2:K859,Concentrado!$A$2:$A859,"="&amp;$A7,Concentrado!$B$2:$B859, "=CDMX")</f>
        <v>8.34</v>
      </c>
      <c r="K7" s="9">
        <f>SUMIFS(Concentrado!L$2:L859,Concentrado!$A$2:$A859,"="&amp;$A7,Concentrado!$B$2:$B859, "=CDMX")</f>
        <v>5.3070000000000004</v>
      </c>
      <c r="L7" s="9">
        <f>SUMIFS(Concentrado!M$2:M859,Concentrado!$A$2:$A859,"="&amp;$A7,Concentrado!$B$2:$B859, "=CDMX")</f>
        <v>6.7690000000000001</v>
      </c>
      <c r="M7" s="9">
        <f>SUMIFS(Concentrado!N$2:N859,Concentrado!$A$2:$A859,"="&amp;$A7,Concentrado!$B$2:$B859, "=CDMX")</f>
        <v>54.13</v>
      </c>
      <c r="N7" s="9">
        <f>SUMIFS(Concentrado!O$2:O859,Concentrado!$A$2:$A859,"="&amp;$A7,Concentrado!$B$2:$B859, "=CDMX")</f>
        <v>70.016000000000005</v>
      </c>
      <c r="O7" s="9">
        <f>SUMIFS(Concentrado!P$2:P859,Concentrado!$A$2:$A859,"="&amp;$A7,Concentrado!$B$2:$B859, "=CDMX")</f>
        <v>20.835999999999999</v>
      </c>
      <c r="P7" s="9">
        <f>SUMIFS(Concentrado!Q$2:Q859,Concentrado!$A$2:$A859,"="&amp;$A7,Concentrado!$B$2:$B859, "=CDMX")</f>
        <v>44.546999999999997</v>
      </c>
      <c r="Q7" s="9">
        <f>SUMIFS(Concentrado!R$2:R859,Concentrado!$A$2:$A859,"="&amp;$A7,Concentrado!$B$2:$B859, "=CDMX")</f>
        <v>81.884</v>
      </c>
      <c r="R7" s="9">
        <f>SUMIFS(Concentrado!S$2:S859,Concentrado!$A$2:$A859,"="&amp;$A7,Concentrado!$B$2:$B859, "=CDMX")</f>
        <v>89.215000000000003</v>
      </c>
      <c r="S7" s="9">
        <f>SUMIFS(Concentrado!T$2:T859,Concentrado!$A$2:$A859,"="&amp;$A7,Concentrado!$B$2:$B859, "=CDMX")</f>
        <v>85.691999999999993</v>
      </c>
      <c r="T7" s="9">
        <f>SUMIFS(Concentrado!U$2:U859,Concentrado!$A$2:$A859,"="&amp;$A7,Concentrado!$B$2:$B859, "=CDMX")</f>
        <v>12.125</v>
      </c>
      <c r="U7" s="9">
        <f>SUMIFS(Concentrado!V$2:V859,Concentrado!$A$2:$A859,"="&amp;$A7,Concentrado!$B$2:$B859, "=CDMX")</f>
        <v>19.466000000000001</v>
      </c>
      <c r="V7" s="9">
        <f>SUMIFS(Concentrado!W$2:W859,Concentrado!$A$2:$A859,"="&amp;$A7,Concentrado!$B$2:$B859, "=CDMX")</f>
        <v>15.926</v>
      </c>
      <c r="W7" s="9">
        <f>SUMIFS(Concentrado!X$2:X859,Concentrado!$A$2:$A859,"="&amp;$A7,Concentrado!$B$2:$B859, "=CDMX")</f>
        <v>17.007000000000001</v>
      </c>
      <c r="X7" s="9">
        <f>SUMIFS(Concentrado!Y$2:Y859,Concentrado!$A$2:$A859,"="&amp;$A7,Concentrado!$B$2:$B859, "=CDMX")</f>
        <v>2.74</v>
      </c>
      <c r="Y7" s="9">
        <f>SUMIFS(Concentrado!Z$2:Z859,Concentrado!$A$2:$A859,"="&amp;$A7,Concentrado!$B$2:$B859, "=CDMX")</f>
        <v>9.6189999999999998</v>
      </c>
      <c r="Z7" s="9">
        <f>SUMIFS(Concentrado!AA$2:AA859,Concentrado!$A$2:$A859,"="&amp;$A7,Concentrado!$B$2:$B859, "=CDMX")</f>
        <v>76.953999999999994</v>
      </c>
      <c r="AA7" s="9">
        <f>SUMIFS(Concentrado!AB$2:AB859,Concentrado!$A$2:$A859,"="&amp;$A7,Concentrado!$B$2:$B859, "=CDMX")</f>
        <v>71.816000000000003</v>
      </c>
      <c r="AB7" s="9">
        <f>SUMIFS(Concentrado!AC$2:AC859,Concentrado!$A$2:$A859,"="&amp;$A7,Concentrado!$B$2:$B859, "=CDMX")</f>
        <v>74.293000000000006</v>
      </c>
      <c r="AC7" s="9">
        <f>SUMIFS(Concentrado!AD$2:AD859,Concentrado!$A$2:$A859,"="&amp;$A7,Concentrado!$B$2:$B859, "=CDMX")</f>
        <v>438.27</v>
      </c>
      <c r="AD7" s="9">
        <f>SUMIFS(Concentrado!AE$2:AE859,Concentrado!$A$2:$A859,"="&amp;$A7,Concentrado!$B$2:$B859, "=CDMX")</f>
        <v>437.50799999999998</v>
      </c>
      <c r="AE7" s="9">
        <f>SUMIFS(Concentrado!AF$2:AF859,Concentrado!$A$2:$A859,"="&amp;$A7,Concentrado!$B$2:$B859, "=CDMX")</f>
        <v>437.94299999999998</v>
      </c>
      <c r="AF7" s="9">
        <f>SUMIFS(Concentrado!AG$2:AG859,Concentrado!$A$2:$A859,"="&amp;$A7,Concentrado!$B$2:$B859, "=CDMX")</f>
        <v>11.773999999999999</v>
      </c>
      <c r="AG7" s="9">
        <f>SUMIFS(Concentrado!AH$2:AH859,Concentrado!$A$2:$A859,"="&amp;$A7,Concentrado!$B$2:$B859, "=CDMX")</f>
        <v>8.2839825087819694</v>
      </c>
      <c r="AH7" s="9">
        <f>SUMIFS(Concentrado!AI$2:AI859,Concentrado!$A$2:$A859,"="&amp;$A7,Concentrado!$B$2:$B859, "=CDMX")</f>
        <v>2.4813757243290802</v>
      </c>
      <c r="AI7" s="9">
        <f>SUMIFS(Concentrado!AJ$2:AJ859,Concentrado!$A$2:$A859,"="&amp;$A7,Concentrado!$B$2:$B859, "=CDMX")</f>
        <v>5.3548378611462404</v>
      </c>
      <c r="AJ7" s="9">
        <f>SUMIFS(Concentrado!AK$2:AK859,Concentrado!$A$2:$A859,"="&amp;$A7,Concentrado!$B$2:$B859, "=CDMX")</f>
        <v>6.9619999999999997</v>
      </c>
      <c r="AK7" s="9">
        <f>SUMIFS(Concentrado!AL$2:AL859,Concentrado!$A$2:$A859,"="&amp;$A7,Concentrado!$B$2:$B859, "=CDMX")</f>
        <v>1.675</v>
      </c>
      <c r="AL7" s="9">
        <f>SUMIFS(Concentrado!AM$2:AM859,Concentrado!$A$2:$A859,"="&amp;$A7,Concentrado!$B$2:$B859, "=CDMX")</f>
        <v>4.2240000000000002</v>
      </c>
      <c r="AM7" s="9">
        <f>SUMIFS(Concentrado!AN$2:AN859,Concentrado!$A$2:$A859,"="&amp;$A7,Concentrado!$B$2:$B859, "=CDMX")</f>
        <v>69.245000000000005</v>
      </c>
      <c r="AN7" s="9">
        <f>SUMIFS(Concentrado!AO$2:AO859,Concentrado!$A$2:$A859,"="&amp;$A7,Concentrado!$B$2:$B859, "=CDMX")</f>
        <v>52.633000000000003</v>
      </c>
      <c r="AO7" s="9">
        <f>SUMIFS(Concentrado!AP$2:AP859,Concentrado!$A$2:$A859,"="&amp;$A7,Concentrado!$B$2:$B859, "=CDMX")</f>
        <v>60.676000000000002</v>
      </c>
      <c r="AP7" s="9">
        <f>SUMIFS(Concentrado!AQ$2:AQ859,Concentrado!$A$2:$A859,"="&amp;$A7,Concentrado!$B$2:$B859, "=CDMX")</f>
        <v>1.4950000000000001</v>
      </c>
      <c r="AQ7" s="9">
        <f>SUMIFS(Concentrado!AR$2:AR859,Concentrado!$A$2:$A859,"="&amp;$A7,Concentrado!$B$2:$B859, "=CDMX")</f>
        <v>0.97899999999999998</v>
      </c>
      <c r="AR7" s="9">
        <f>SUMIFS(Concentrado!AS$2:AS859,Concentrado!$A$2:$A859,"="&amp;$A7,Concentrado!$B$2:$B859, "=CDMX")</f>
        <v>1.228</v>
      </c>
      <c r="AS7" s="9">
        <f>SUMIFS(Concentrado!AT$2:AT859,Concentrado!$A$2:$A859,"="&amp;$A7,Concentrado!$B$2:$B859, "=CDMX")</f>
        <v>11.401</v>
      </c>
      <c r="AT7" s="9">
        <f>SUMIFS(Concentrado!AU$2:AU859,Concentrado!$A$2:$A859,"="&amp;$A7,Concentrado!$B$2:$B859, "=CDMX")</f>
        <v>1.4139999999999999</v>
      </c>
      <c r="AU7" s="9">
        <f>SUMIFS(Concentrado!AV$2:AV859,Concentrado!$A$2:$A859,"="&amp;$A7,Concentrado!$B$2:$B859, "=CDMX")</f>
        <v>6.2290000000000001</v>
      </c>
      <c r="AV7" s="9">
        <f>SUMIFS(Concentrado!AW$2:AW859,Concentrado!$A$2:$A859,"="&amp;$A7,Concentrado!$B$2:$B859, "=CDMX")</f>
        <v>583.39499999999998</v>
      </c>
      <c r="AW7" s="9">
        <f>SUMIFS(Concentrado!AX$2:AX859,Concentrado!$A$2:$A859,"="&amp;$A7,Concentrado!$B$2:$B859, "=CDMX")</f>
        <v>513.39099999999996</v>
      </c>
      <c r="AX7" s="9">
        <f>SUMIFS(Concentrado!AY$2:AY859,Concentrado!$A$2:$A859,"="&amp;$A7,Concentrado!$B$2:$B859, "=CDMX")</f>
        <v>547.24300000000005</v>
      </c>
      <c r="AY7" s="9">
        <f>SUMIFS(Concentrado!AZ$2:AZ859,Concentrado!$A$2:$A859,"="&amp;$A7,Concentrado!$B$2:$B859, "=CDMX")</f>
        <v>5.8339999999999996</v>
      </c>
      <c r="AZ7" s="9">
        <f>SUMIFS(Concentrado!BA$2:BA859,Concentrado!$A$2:$A859,"="&amp;$A7,Concentrado!$B$2:$B859, "=CDMX")</f>
        <v>5.1340000000000003</v>
      </c>
      <c r="BA7" s="9">
        <f>SUMIFS(Concentrado!BB$2:BB859,Concentrado!$A$2:$A859,"="&amp;$A7,Concentrado!$B$2:$B859, "=CDMX")</f>
        <v>5.4720000000000004</v>
      </c>
      <c r="BB7" s="9">
        <f>SUMIFS(Concentrado!BC$2:BC859,Concentrado!$A$2:$A859,"="&amp;$A7,Concentrado!$B$2:$B859, "=CDMX")</f>
        <v>32.880000000000003</v>
      </c>
      <c r="BC7" s="9">
        <f>SUMIFS(Concentrado!BD$2:BD859,Concentrado!$A$2:$A859,"="&amp;$A7,Concentrado!$B$2:$B859, "=CDMX")</f>
        <v>10.484999999999999</v>
      </c>
      <c r="BD7" s="9">
        <f>SUMIFS(Concentrado!BE$2:BE859,Concentrado!$A$2:$A859,"="&amp;$A7,Concentrado!$B$2:$B859, "=CDMX")</f>
        <v>15.901</v>
      </c>
      <c r="BE7" s="9">
        <f>SUMIFS(Concentrado!BF$2:BF859,Concentrado!$A$2:$A859,"="&amp;$A7,Concentrado!$B$2:$B859, "=CDMX")</f>
        <v>19.375</v>
      </c>
      <c r="BF7" s="9">
        <f>SUMIFS(Concentrado!BG$2:BG859,Concentrado!$A$2:$A859,"="&amp;$A7,Concentrado!$B$2:$B859, "=CDMX")</f>
        <v>62.255000000000003</v>
      </c>
      <c r="BG7" s="9">
        <f>SUMIFS(Concentrado!BH$2:BH859,Concentrado!$A$2:$A859,"="&amp;$A7,Concentrado!$B$2:$B859, "=CDMX")</f>
        <v>11.734151663595833</v>
      </c>
    </row>
    <row r="8" spans="1:59" x14ac:dyDescent="0.25">
      <c r="A8" s="4">
        <v>2004</v>
      </c>
      <c r="B8" s="9">
        <f>SUMIFS(Concentrado!C$2:C859,Concentrado!$A$2:$A859,"="&amp;$A8,Concentrado!$B$2:$B859, "=CDMX")</f>
        <v>10.826000000000001</v>
      </c>
      <c r="C8" s="9">
        <f>SUMIFS(Concentrado!D$2:D859,Concentrado!$A$2:$A859,"="&amp;$A8,Concentrado!$B$2:$B859, "=CDMX")</f>
        <v>4.819</v>
      </c>
      <c r="D8" s="9">
        <f>SUMIFS(Concentrado!E$2:E859,Concentrado!$A$2:$A859,"="&amp;$A8,Concentrado!$B$2:$B859, "=CDMX")</f>
        <v>7.7140000000000004</v>
      </c>
      <c r="E8" s="9">
        <f>SUMIFS(Concentrado!F$2:F859,Concentrado!$A$2:$A859,"="&amp;$A8,Concentrado!$B$2:$B859, "=CDMX")</f>
        <v>13.993</v>
      </c>
      <c r="F8" s="9">
        <f>SUMIFS(Concentrado!G$2:G859,Concentrado!$A$2:$A859,"="&amp;$A8,Concentrado!$B$2:$B859, "=CDMX")</f>
        <v>21.343</v>
      </c>
      <c r="G8" s="9">
        <f>SUMIFS(Concentrado!H$2:H859,Concentrado!$A$2:$A859,"="&amp;$A8,Concentrado!$B$2:$B859, "=CDMX")</f>
        <v>4.6459999999999999</v>
      </c>
      <c r="H8" s="9">
        <f>SUMIFS(Concentrado!I$2:I859,Concentrado!$A$2:$A859,"="&amp;$A8,Concentrado!$B$2:$B859, "=CDMX")</f>
        <v>4.7549999999999999</v>
      </c>
      <c r="I8" s="9">
        <f>SUMIFS(Concentrado!J$2:J859,Concentrado!$A$2:$A859,"="&amp;$A8,Concentrado!$B$2:$B859, "=CDMX")</f>
        <v>4.702</v>
      </c>
      <c r="J8" s="9">
        <f>SUMIFS(Concentrado!K$2:K859,Concentrado!$A$2:$A859,"="&amp;$A8,Concentrado!$B$2:$B859, "=CDMX")</f>
        <v>8.6419999999999995</v>
      </c>
      <c r="K8" s="9">
        <f>SUMIFS(Concentrado!L$2:L859,Concentrado!$A$2:$A859,"="&amp;$A8,Concentrado!$B$2:$B859, "=CDMX")</f>
        <v>5.0350000000000001</v>
      </c>
      <c r="L8" s="9">
        <f>SUMIFS(Concentrado!M$2:M859,Concentrado!$A$2:$A859,"="&amp;$A8,Concentrado!$B$2:$B859, "=CDMX")</f>
        <v>6.774</v>
      </c>
      <c r="M8" s="9">
        <f>SUMIFS(Concentrado!N$2:N859,Concentrado!$A$2:$A859,"="&amp;$A8,Concentrado!$B$2:$B859, "=CDMX")</f>
        <v>49.332999999999998</v>
      </c>
      <c r="N8" s="9">
        <f>SUMIFS(Concentrado!O$2:O859,Concentrado!$A$2:$A859,"="&amp;$A8,Concentrado!$B$2:$B859, "=CDMX")</f>
        <v>63.167000000000002</v>
      </c>
      <c r="O8" s="9">
        <f>SUMIFS(Concentrado!P$2:P859,Concentrado!$A$2:$A859,"="&amp;$A8,Concentrado!$B$2:$B859, "=CDMX")</f>
        <v>17.721</v>
      </c>
      <c r="P8" s="9">
        <f>SUMIFS(Concentrado!Q$2:Q859,Concentrado!$A$2:$A859,"="&amp;$A8,Concentrado!$B$2:$B859, "=CDMX")</f>
        <v>39.622999999999998</v>
      </c>
      <c r="Q8" s="9">
        <f>SUMIFS(Concentrado!R$2:R859,Concentrado!$A$2:$A859,"="&amp;$A8,Concentrado!$B$2:$B859, "=CDMX")</f>
        <v>87.375</v>
      </c>
      <c r="R8" s="9">
        <f>SUMIFS(Concentrado!S$2:S859,Concentrado!$A$2:$A859,"="&amp;$A8,Concentrado!$B$2:$B859, "=CDMX")</f>
        <v>89.103999999999999</v>
      </c>
      <c r="S8" s="9">
        <f>SUMIFS(Concentrado!T$2:T859,Concentrado!$A$2:$A859,"="&amp;$A8,Concentrado!$B$2:$B859, "=CDMX")</f>
        <v>88.271000000000001</v>
      </c>
      <c r="T8" s="9">
        <f>SUMIFS(Concentrado!U$2:U859,Concentrado!$A$2:$A859,"="&amp;$A8,Concentrado!$B$2:$B859, "=CDMX")</f>
        <v>13.986000000000001</v>
      </c>
      <c r="U8" s="9">
        <f>SUMIFS(Concentrado!V$2:V859,Concentrado!$A$2:$A859,"="&amp;$A8,Concentrado!$B$2:$B859, "=CDMX")</f>
        <v>20.207000000000001</v>
      </c>
      <c r="V8" s="9">
        <f>SUMIFS(Concentrado!W$2:W859,Concentrado!$A$2:$A859,"="&amp;$A8,Concentrado!$B$2:$B859, "=CDMX")</f>
        <v>17.207999999999998</v>
      </c>
      <c r="W8" s="9">
        <f>SUMIFS(Concentrado!X$2:X859,Concentrado!$A$2:$A859,"="&amp;$A8,Concentrado!$B$2:$B859, "=CDMX")</f>
        <v>16.587</v>
      </c>
      <c r="X8" s="9">
        <f>SUMIFS(Concentrado!Y$2:Y859,Concentrado!$A$2:$A859,"="&amp;$A8,Concentrado!$B$2:$B859, "=CDMX")</f>
        <v>2.5720000000000001</v>
      </c>
      <c r="Y8" s="9">
        <f>SUMIFS(Concentrado!Z$2:Z859,Concentrado!$A$2:$A859,"="&amp;$A8,Concentrado!$B$2:$B859, "=CDMX")</f>
        <v>9.3260000000000005</v>
      </c>
      <c r="Z8" s="9">
        <f>SUMIFS(Concentrado!AA$2:AA859,Concentrado!$A$2:$A859,"="&amp;$A8,Concentrado!$B$2:$B859, "=CDMX")</f>
        <v>77.641000000000005</v>
      </c>
      <c r="AA8" s="9">
        <f>SUMIFS(Concentrado!AB$2:AB859,Concentrado!$A$2:$A859,"="&amp;$A8,Concentrado!$B$2:$B859, "=CDMX")</f>
        <v>75.531999999999996</v>
      </c>
      <c r="AB8" s="9">
        <f>SUMIFS(Concentrado!AC$2:AC859,Concentrado!$A$2:$A859,"="&amp;$A8,Concentrado!$B$2:$B859, "=CDMX")</f>
        <v>76.548000000000002</v>
      </c>
      <c r="AC8" s="9">
        <f>SUMIFS(Concentrado!AD$2:AD859,Concentrado!$A$2:$A859,"="&amp;$A8,Concentrado!$B$2:$B859, "=CDMX")</f>
        <v>448.35</v>
      </c>
      <c r="AD8" s="9">
        <f>SUMIFS(Concentrado!AE$2:AE859,Concentrado!$A$2:$A859,"="&amp;$A8,Concentrado!$B$2:$B859, "=CDMX")</f>
        <v>446.66500000000002</v>
      </c>
      <c r="AE8" s="9">
        <f>SUMIFS(Concentrado!AF$2:AF859,Concentrado!$A$2:$A859,"="&amp;$A8,Concentrado!$B$2:$B859, "=CDMX")</f>
        <v>447.55500000000001</v>
      </c>
      <c r="AF8" s="9">
        <f>SUMIFS(Concentrado!AG$2:AG859,Concentrado!$A$2:$A859,"="&amp;$A8,Concentrado!$B$2:$B859, "=CDMX")</f>
        <v>11.035</v>
      </c>
      <c r="AG8" s="9">
        <f>SUMIFS(Concentrado!AH$2:AH859,Concentrado!$A$2:$A859,"="&amp;$A8,Concentrado!$B$2:$B859, "=CDMX")</f>
        <v>7.18230077695969</v>
      </c>
      <c r="AH8" s="9">
        <f>SUMIFS(Concentrado!AI$2:AI859,Concentrado!$A$2:$A859,"="&amp;$A8,Concentrado!$B$2:$B859, "=CDMX")</f>
        <v>1.12553251757238</v>
      </c>
      <c r="AI8" s="9">
        <f>SUMIFS(Concentrado!AJ$2:AJ859,Concentrado!$A$2:$A859,"="&amp;$A8,Concentrado!$B$2:$B859, "=CDMX")</f>
        <v>4.1291640334052504</v>
      </c>
      <c r="AJ8" s="9">
        <f>SUMIFS(Concentrado!AK$2:AK859,Concentrado!$A$2:$A859,"="&amp;$A8,Concentrado!$B$2:$B859, "=CDMX")</f>
        <v>6.2489999999999997</v>
      </c>
      <c r="AK8" s="9">
        <f>SUMIFS(Concentrado!AL$2:AL859,Concentrado!$A$2:$A859,"="&amp;$A8,Concentrado!$B$2:$B859, "=CDMX")</f>
        <v>1.21</v>
      </c>
      <c r="AL8" s="9">
        <f>SUMIFS(Concentrado!AM$2:AM859,Concentrado!$A$2:$A859,"="&amp;$A8,Concentrado!$B$2:$B859, "=CDMX")</f>
        <v>3.6389999999999998</v>
      </c>
      <c r="AM8" s="9">
        <f>SUMIFS(Concentrado!AN$2:AN859,Concentrado!$A$2:$A859,"="&amp;$A8,Concentrado!$B$2:$B859, "=CDMX")</f>
        <v>63.353000000000002</v>
      </c>
      <c r="AN8" s="9">
        <f>SUMIFS(Concentrado!AO$2:AO859,Concentrado!$A$2:$A859,"="&amp;$A8,Concentrado!$B$2:$B859, "=CDMX")</f>
        <v>52.948</v>
      </c>
      <c r="AO8" s="9">
        <f>SUMIFS(Concentrado!AP$2:AP859,Concentrado!$A$2:$A859,"="&amp;$A8,Concentrado!$B$2:$B859, "=CDMX")</f>
        <v>58.018999999999998</v>
      </c>
      <c r="AP8" s="9">
        <f>SUMIFS(Concentrado!AQ$2:AQ859,Concentrado!$A$2:$A859,"="&amp;$A8,Concentrado!$B$2:$B859, "=CDMX")</f>
        <v>0.74299999999999999</v>
      </c>
      <c r="AQ8" s="9">
        <f>SUMIFS(Concentrado!AR$2:AR859,Concentrado!$A$2:$A859,"="&amp;$A8,Concentrado!$B$2:$B859, "=CDMX")</f>
        <v>0.45400000000000001</v>
      </c>
      <c r="AR8" s="9">
        <f>SUMIFS(Concentrado!AS$2:AS859,Concentrado!$A$2:$A859,"="&amp;$A8,Concentrado!$B$2:$B859, "=CDMX")</f>
        <v>0.59299999999999997</v>
      </c>
      <c r="AS8" s="9">
        <f>SUMIFS(Concentrado!AT$2:AT859,Concentrado!$A$2:$A859,"="&amp;$A8,Concentrado!$B$2:$B859, "=CDMX")</f>
        <v>10.617000000000001</v>
      </c>
      <c r="AT8" s="9">
        <f>SUMIFS(Concentrado!AU$2:AU859,Concentrado!$A$2:$A859,"="&amp;$A8,Concentrado!$B$2:$B859, "=CDMX")</f>
        <v>1.3620000000000001</v>
      </c>
      <c r="AU8" s="9">
        <f>SUMIFS(Concentrado!AV$2:AV859,Concentrado!$A$2:$A859,"="&amp;$A8,Concentrado!$B$2:$B859, "=CDMX")</f>
        <v>5.8220000000000001</v>
      </c>
      <c r="AV8" s="9">
        <f>SUMIFS(Concentrado!AW$2:AW859,Concentrado!$A$2:$A859,"="&amp;$A8,Concentrado!$B$2:$B859, "=CDMX")</f>
        <v>578.91300000000001</v>
      </c>
      <c r="AW8" s="9">
        <f>SUMIFS(Concentrado!AX$2:AX859,Concentrado!$A$2:$A859,"="&amp;$A8,Concentrado!$B$2:$B859, "=CDMX")</f>
        <v>519.06299999999999</v>
      </c>
      <c r="AX8" s="9">
        <f>SUMIFS(Concentrado!AY$2:AY859,Concentrado!$A$2:$A859,"="&amp;$A8,Concentrado!$B$2:$B859, "=CDMX")</f>
        <v>548.05200000000002</v>
      </c>
      <c r="AY8" s="9">
        <f>SUMIFS(Concentrado!AZ$2:AZ859,Concentrado!$A$2:$A859,"="&amp;$A8,Concentrado!$B$2:$B859, "=CDMX")</f>
        <v>5.7889999999999997</v>
      </c>
      <c r="AZ8" s="9">
        <f>SUMIFS(Concentrado!BA$2:BA859,Concentrado!$A$2:$A859,"="&amp;$A8,Concentrado!$B$2:$B859, "=CDMX")</f>
        <v>5.1909999999999998</v>
      </c>
      <c r="BA8" s="9">
        <f>SUMIFS(Concentrado!BB$2:BB859,Concentrado!$A$2:$A859,"="&amp;$A8,Concentrado!$B$2:$B859, "=CDMX")</f>
        <v>5.4809999999999999</v>
      </c>
      <c r="BB8" s="9">
        <f>SUMIFS(Concentrado!BC$2:BC859,Concentrado!$A$2:$A859,"="&amp;$A8,Concentrado!$B$2:$B859, "=CDMX")</f>
        <v>35.048999999999999</v>
      </c>
      <c r="BC8" s="9">
        <f>SUMIFS(Concentrado!BD$2:BD859,Concentrado!$A$2:$A859,"="&amp;$A8,Concentrado!$B$2:$B859, "=CDMX")</f>
        <v>10.462</v>
      </c>
      <c r="BD8" s="9">
        <f>SUMIFS(Concentrado!BE$2:BE859,Concentrado!$A$2:$A859,"="&amp;$A8,Concentrado!$B$2:$B859, "=CDMX")</f>
        <v>15.539</v>
      </c>
      <c r="BE8" s="9">
        <f>SUMIFS(Concentrado!BF$2:BF859,Concentrado!$A$2:$A859,"="&amp;$A8,Concentrado!$B$2:$B859, "=CDMX")</f>
        <v>18.838999999999999</v>
      </c>
      <c r="BF8" s="9">
        <f>SUMIFS(Concentrado!BG$2:BG859,Concentrado!$A$2:$A859,"="&amp;$A8,Concentrado!$B$2:$B859, "=CDMX")</f>
        <v>55.183999999999997</v>
      </c>
      <c r="BG8" s="9">
        <f>SUMIFS(Concentrado!BH$2:BH859,Concentrado!$A$2:$A859,"="&amp;$A8,Concentrado!$B$2:$B859, "=CDMX")</f>
        <v>11.06212933303733</v>
      </c>
    </row>
    <row r="9" spans="1:59" x14ac:dyDescent="0.25">
      <c r="A9" s="4">
        <v>2005</v>
      </c>
      <c r="B9" s="9">
        <f>SUMIFS(Concentrado!C$2:C859,Concentrado!$A$2:$A859,"="&amp;$A9,Concentrado!$B$2:$B859, "=CDMX")</f>
        <v>12.1</v>
      </c>
      <c r="C9" s="9">
        <f>SUMIFS(Concentrado!D$2:D859,Concentrado!$A$2:$A859,"="&amp;$A9,Concentrado!$B$2:$B859, "=CDMX")</f>
        <v>4.5110000000000001</v>
      </c>
      <c r="D9" s="9">
        <f>SUMIFS(Concentrado!E$2:E859,Concentrado!$A$2:$A859,"="&amp;$A9,Concentrado!$B$2:$B859, "=CDMX")</f>
        <v>8.1649999999999991</v>
      </c>
      <c r="E9" s="9">
        <f>SUMIFS(Concentrado!F$2:F859,Concentrado!$A$2:$A859,"="&amp;$A9,Concentrado!$B$2:$B859, "=CDMX")</f>
        <v>11.404</v>
      </c>
      <c r="F9" s="9">
        <f>SUMIFS(Concentrado!G$2:G859,Concentrado!$A$2:$A859,"="&amp;$A9,Concentrado!$B$2:$B859, "=CDMX")</f>
        <v>22.88</v>
      </c>
      <c r="G9" s="9">
        <f>SUMIFS(Concentrado!H$2:H859,Concentrado!$A$2:$A859,"="&amp;$A9,Concentrado!$B$2:$B859, "=CDMX")</f>
        <v>4.4649999999999999</v>
      </c>
      <c r="H9" s="9">
        <f>SUMIFS(Concentrado!I$2:I859,Concentrado!$A$2:$A859,"="&amp;$A9,Concentrado!$B$2:$B859, "=CDMX")</f>
        <v>5.0270000000000001</v>
      </c>
      <c r="I9" s="9">
        <f>SUMIFS(Concentrado!J$2:J859,Concentrado!$A$2:$A859,"="&amp;$A9,Concentrado!$B$2:$B859, "=CDMX")</f>
        <v>4.7560000000000002</v>
      </c>
      <c r="J9" s="9">
        <f>SUMIFS(Concentrado!K$2:K859,Concentrado!$A$2:$A859,"="&amp;$A9,Concentrado!$B$2:$B859, "=CDMX")</f>
        <v>8.7680000000000007</v>
      </c>
      <c r="K9" s="9">
        <f>SUMIFS(Concentrado!L$2:L859,Concentrado!$A$2:$A859,"="&amp;$A9,Concentrado!$B$2:$B859, "=CDMX")</f>
        <v>5.3920000000000003</v>
      </c>
      <c r="L9" s="9">
        <f>SUMIFS(Concentrado!M$2:M859,Concentrado!$A$2:$A859,"="&amp;$A9,Concentrado!$B$2:$B859, "=CDMX")</f>
        <v>7.0179999999999998</v>
      </c>
      <c r="M9" s="9">
        <f>SUMIFS(Concentrado!N$2:N859,Concentrado!$A$2:$A859,"="&amp;$A9,Concentrado!$B$2:$B859, "=CDMX")</f>
        <v>49.801000000000002</v>
      </c>
      <c r="N9" s="9">
        <f>SUMIFS(Concentrado!O$2:O859,Concentrado!$A$2:$A859,"="&amp;$A9,Concentrado!$B$2:$B859, "=CDMX")</f>
        <v>61.631999999999998</v>
      </c>
      <c r="O9" s="9">
        <f>SUMIFS(Concentrado!P$2:P859,Concentrado!$A$2:$A859,"="&amp;$A9,Concentrado!$B$2:$B859, "=CDMX")</f>
        <v>20.452000000000002</v>
      </c>
      <c r="P9" s="9">
        <f>SUMIFS(Concentrado!Q$2:Q859,Concentrado!$A$2:$A859,"="&amp;$A9,Concentrado!$B$2:$B859, "=CDMX")</f>
        <v>40.28</v>
      </c>
      <c r="Q9" s="9">
        <f>SUMIFS(Concentrado!R$2:R859,Concentrado!$A$2:$A859,"="&amp;$A9,Concentrado!$B$2:$B859, "=CDMX")</f>
        <v>93.143000000000001</v>
      </c>
      <c r="R9" s="9">
        <f>SUMIFS(Concentrado!S$2:S859,Concentrado!$A$2:$A859,"="&amp;$A9,Concentrado!$B$2:$B859, "=CDMX")</f>
        <v>91.174999999999997</v>
      </c>
      <c r="S9" s="9">
        <f>SUMIFS(Concentrado!T$2:T859,Concentrado!$A$2:$A859,"="&amp;$A9,Concentrado!$B$2:$B859, "=CDMX")</f>
        <v>92.122</v>
      </c>
      <c r="T9" s="9">
        <f>SUMIFS(Concentrado!U$2:U859,Concentrado!$A$2:$A859,"="&amp;$A9,Concentrado!$B$2:$B859, "=CDMX")</f>
        <v>12.539</v>
      </c>
      <c r="U9" s="9">
        <f>SUMIFS(Concentrado!V$2:V859,Concentrado!$A$2:$A859,"="&amp;$A9,Concentrado!$B$2:$B859, "=CDMX")</f>
        <v>20.538</v>
      </c>
      <c r="V9" s="9">
        <f>SUMIFS(Concentrado!W$2:W859,Concentrado!$A$2:$A859,"="&amp;$A9,Concentrado!$B$2:$B859, "=CDMX")</f>
        <v>16.687000000000001</v>
      </c>
      <c r="W9" s="9">
        <f>SUMIFS(Concentrado!X$2:X859,Concentrado!$A$2:$A859,"="&amp;$A9,Concentrado!$B$2:$B859, "=CDMX")</f>
        <v>14.39</v>
      </c>
      <c r="X9" s="9">
        <f>SUMIFS(Concentrado!Y$2:Y859,Concentrado!$A$2:$A859,"="&amp;$A9,Concentrado!$B$2:$B859, "=CDMX")</f>
        <v>2.75</v>
      </c>
      <c r="Y9" s="9">
        <f>SUMIFS(Concentrado!Z$2:Z859,Concentrado!$A$2:$A859,"="&amp;$A9,Concentrado!$B$2:$B859, "=CDMX")</f>
        <v>8.3550000000000004</v>
      </c>
      <c r="Z9" s="9">
        <f>SUMIFS(Concentrado!AA$2:AA859,Concentrado!$A$2:$A859,"="&amp;$A9,Concentrado!$B$2:$B859, "=CDMX")</f>
        <v>81.367000000000004</v>
      </c>
      <c r="AA9" s="9">
        <f>SUMIFS(Concentrado!AB$2:AB859,Concentrado!$A$2:$A859,"="&amp;$A9,Concentrado!$B$2:$B859, "=CDMX")</f>
        <v>76.200999999999993</v>
      </c>
      <c r="AB9" s="9">
        <f>SUMIFS(Concentrado!AC$2:AC859,Concentrado!$A$2:$A859,"="&amp;$A9,Concentrado!$B$2:$B859, "=CDMX")</f>
        <v>78.688000000000002</v>
      </c>
      <c r="AC9" s="9">
        <f>SUMIFS(Concentrado!AD$2:AD859,Concentrado!$A$2:$A859,"="&amp;$A9,Concentrado!$B$2:$B859, "=CDMX")</f>
        <v>457.82400000000001</v>
      </c>
      <c r="AD9" s="9">
        <f>SUMIFS(Concentrado!AE$2:AE859,Concentrado!$A$2:$A859,"="&amp;$A9,Concentrado!$B$2:$B859, "=CDMX")</f>
        <v>449.55900000000003</v>
      </c>
      <c r="AE9" s="9">
        <f>SUMIFS(Concentrado!AF$2:AF859,Concentrado!$A$2:$A859,"="&amp;$A9,Concentrado!$B$2:$B859, "=CDMX")</f>
        <v>453.61599999999999</v>
      </c>
      <c r="AF9" s="9">
        <f>SUMIFS(Concentrado!AG$2:AG859,Concentrado!$A$2:$A859,"="&amp;$A9,Concentrado!$B$2:$B859, "=CDMX")</f>
        <v>11.452</v>
      </c>
      <c r="AG9" s="9">
        <f>SUMIFS(Concentrado!AH$2:AH859,Concentrado!$A$2:$A859,"="&amp;$A9,Concentrado!$B$2:$B859, "=CDMX")</f>
        <v>7.0980535346707896</v>
      </c>
      <c r="AH9" s="9">
        <f>SUMIFS(Concentrado!AI$2:AI859,Concentrado!$A$2:$A859,"="&amp;$A9,Concentrado!$B$2:$B859, "=CDMX")</f>
        <v>2.5190598364878301</v>
      </c>
      <c r="AI9" s="9">
        <f>SUMIFS(Concentrado!AJ$2:AJ859,Concentrado!$A$2:$A859,"="&amp;$A9,Concentrado!$B$2:$B859, "=CDMX")</f>
        <v>4.7910605789949097</v>
      </c>
      <c r="AJ9" s="9">
        <f>SUMIFS(Concentrado!AK$2:AK859,Concentrado!$A$2:$A859,"="&amp;$A9,Concentrado!$B$2:$B859, "=CDMX")</f>
        <v>6.3849999999999998</v>
      </c>
      <c r="AK9" s="9">
        <f>SUMIFS(Concentrado!AL$2:AL859,Concentrado!$A$2:$A859,"="&amp;$A9,Concentrado!$B$2:$B859, "=CDMX")</f>
        <v>1.6759999999999999</v>
      </c>
      <c r="AL9" s="9">
        <f>SUMIFS(Concentrado!AM$2:AM859,Concentrado!$A$2:$A859,"="&amp;$A9,Concentrado!$B$2:$B859, "=CDMX")</f>
        <v>3.9430000000000001</v>
      </c>
      <c r="AM9" s="9">
        <f>SUMIFS(Concentrado!AN$2:AN859,Concentrado!$A$2:$A859,"="&amp;$A9,Concentrado!$B$2:$B859, "=CDMX")</f>
        <v>64.918000000000006</v>
      </c>
      <c r="AN9" s="9">
        <f>SUMIFS(Concentrado!AO$2:AO859,Concentrado!$A$2:$A859,"="&amp;$A9,Concentrado!$B$2:$B859, "=CDMX")</f>
        <v>53.128</v>
      </c>
      <c r="AO9" s="9">
        <f>SUMIFS(Concentrado!AP$2:AP859,Concentrado!$A$2:$A859,"="&amp;$A9,Concentrado!$B$2:$B859, "=CDMX")</f>
        <v>58.848999999999997</v>
      </c>
      <c r="AP9" s="9">
        <f>SUMIFS(Concentrado!AQ$2:AQ859,Concentrado!$A$2:$A859,"="&amp;$A9,Concentrado!$B$2:$B859, "=CDMX")</f>
        <v>1.018</v>
      </c>
      <c r="AQ9" s="9">
        <f>SUMIFS(Concentrado!AR$2:AR859,Concentrado!$A$2:$A859,"="&amp;$A9,Concentrado!$B$2:$B859, "=CDMX")</f>
        <v>0.40799999999999997</v>
      </c>
      <c r="AR9" s="9">
        <f>SUMIFS(Concentrado!AS$2:AS859,Concentrado!$A$2:$A859,"="&amp;$A9,Concentrado!$B$2:$B859, "=CDMX")</f>
        <v>0.70199999999999996</v>
      </c>
      <c r="AS9" s="9">
        <f>SUMIFS(Concentrado!AT$2:AT859,Concentrado!$A$2:$A859,"="&amp;$A9,Concentrado!$B$2:$B859, "=CDMX")</f>
        <v>10.804</v>
      </c>
      <c r="AT9" s="9">
        <f>SUMIFS(Concentrado!AU$2:AU859,Concentrado!$A$2:$A859,"="&amp;$A9,Concentrado!$B$2:$B859, "=CDMX")</f>
        <v>0.96699999999999997</v>
      </c>
      <c r="AU9" s="9">
        <f>SUMIFS(Concentrado!AV$2:AV859,Concentrado!$A$2:$A859,"="&amp;$A9,Concentrado!$B$2:$B859, "=CDMX")</f>
        <v>5.7030000000000003</v>
      </c>
      <c r="AV9" s="9">
        <f>SUMIFS(Concentrado!AW$2:AW859,Concentrado!$A$2:$A859,"="&amp;$A9,Concentrado!$B$2:$B859, "=CDMX")</f>
        <v>588.28399999999999</v>
      </c>
      <c r="AW9" s="9">
        <f>SUMIFS(Concentrado!AX$2:AX859,Concentrado!$A$2:$A859,"="&amp;$A9,Concentrado!$B$2:$B859, "=CDMX")</f>
        <v>525.11500000000001</v>
      </c>
      <c r="AX9" s="9">
        <f>SUMIFS(Concentrado!AY$2:AY859,Concentrado!$A$2:$A859,"="&amp;$A9,Concentrado!$B$2:$B859, "=CDMX")</f>
        <v>555.65300000000002</v>
      </c>
      <c r="AY9" s="9">
        <f>SUMIFS(Concentrado!AZ$2:AZ859,Concentrado!$A$2:$A859,"="&amp;$A9,Concentrado!$B$2:$B859, "=CDMX")</f>
        <v>5.883</v>
      </c>
      <c r="AZ9" s="9">
        <f>SUMIFS(Concentrado!BA$2:BA859,Concentrado!$A$2:$A859,"="&amp;$A9,Concentrado!$B$2:$B859, "=CDMX")</f>
        <v>5.2510000000000003</v>
      </c>
      <c r="BA9" s="9">
        <f>SUMIFS(Concentrado!BB$2:BB859,Concentrado!$A$2:$A859,"="&amp;$A9,Concentrado!$B$2:$B859, "=CDMX")</f>
        <v>5.5570000000000004</v>
      </c>
      <c r="BB9" s="9">
        <f>SUMIFS(Concentrado!BC$2:BC859,Concentrado!$A$2:$A859,"="&amp;$A9,Concentrado!$B$2:$B859, "=CDMX")</f>
        <v>37.673000000000002</v>
      </c>
      <c r="BC9" s="9">
        <f>SUMIFS(Concentrado!BD$2:BD859,Concentrado!$A$2:$A859,"="&amp;$A9,Concentrado!$B$2:$B859, "=CDMX")</f>
        <v>12.204000000000001</v>
      </c>
      <c r="BD9" s="9">
        <f>SUMIFS(Concentrado!BE$2:BE859,Concentrado!$A$2:$A859,"="&amp;$A9,Concentrado!$B$2:$B859, "=CDMX")</f>
        <v>15.111000000000001</v>
      </c>
      <c r="BE9" s="9">
        <f>SUMIFS(Concentrado!BF$2:BF859,Concentrado!$A$2:$A859,"="&amp;$A9,Concentrado!$B$2:$B859, "=CDMX")</f>
        <v>18.329999999999998</v>
      </c>
      <c r="BF9" s="9">
        <f>SUMIFS(Concentrado!BG$2:BG859,Concentrado!$A$2:$A859,"="&amp;$A9,Concentrado!$B$2:$B859, "=CDMX")</f>
        <v>51.094999999999999</v>
      </c>
      <c r="BG9" s="9">
        <f>SUMIFS(Concentrado!BH$2:BH859,Concentrado!$A$2:$A859,"="&amp;$A9,Concentrado!$B$2:$B859, "=CDMX")</f>
        <v>10.736343256414022</v>
      </c>
    </row>
    <row r="10" spans="1:59" x14ac:dyDescent="0.25">
      <c r="A10" s="4">
        <v>2006</v>
      </c>
      <c r="B10" s="9">
        <f>SUMIFS(Concentrado!C$2:C859,Concentrado!$A$2:$A859,"="&amp;$A10,Concentrado!$B$2:$B859, "=CDMX")</f>
        <v>11.904</v>
      </c>
      <c r="C10" s="9">
        <f>SUMIFS(Concentrado!D$2:D859,Concentrado!$A$2:$A859,"="&amp;$A10,Concentrado!$B$2:$B859, "=CDMX")</f>
        <v>4.3419999999999996</v>
      </c>
      <c r="D10" s="9">
        <f>SUMIFS(Concentrado!E$2:E859,Concentrado!$A$2:$A859,"="&amp;$A10,Concentrado!$B$2:$B859, "=CDMX")</f>
        <v>7.976</v>
      </c>
      <c r="E10" s="9">
        <f>SUMIFS(Concentrado!F$2:F859,Concentrado!$A$2:$A859,"="&amp;$A10,Concentrado!$B$2:$B859, "=CDMX")</f>
        <v>11.581</v>
      </c>
      <c r="F10" s="9">
        <f>SUMIFS(Concentrado!G$2:G859,Concentrado!$A$2:$A859,"="&amp;$A10,Concentrado!$B$2:$B859, "=CDMX")</f>
        <v>22.042999999999999</v>
      </c>
      <c r="G10" s="9">
        <f>SUMIFS(Concentrado!H$2:H859,Concentrado!$A$2:$A859,"="&amp;$A10,Concentrado!$B$2:$B859, "=CDMX")</f>
        <v>5.2240000000000002</v>
      </c>
      <c r="H10" s="9">
        <f>SUMIFS(Concentrado!I$2:I859,Concentrado!$A$2:$A859,"="&amp;$A10,Concentrado!$B$2:$B859, "=CDMX")</f>
        <v>5.0910000000000002</v>
      </c>
      <c r="I10" s="9">
        <f>SUMIFS(Concentrado!J$2:J859,Concentrado!$A$2:$A859,"="&amp;$A10,Concentrado!$B$2:$B859, "=CDMX")</f>
        <v>5.1550000000000002</v>
      </c>
      <c r="J10" s="9">
        <f>SUMIFS(Concentrado!K$2:K859,Concentrado!$A$2:$A859,"="&amp;$A10,Concentrado!$B$2:$B859, "=CDMX")</f>
        <v>8.8989999999999991</v>
      </c>
      <c r="K10" s="9">
        <f>SUMIFS(Concentrado!L$2:L859,Concentrado!$A$2:$A859,"="&amp;$A10,Concentrado!$B$2:$B859, "=CDMX")</f>
        <v>5.476</v>
      </c>
      <c r="L10" s="9">
        <f>SUMIFS(Concentrado!M$2:M859,Concentrado!$A$2:$A859,"="&amp;$A10,Concentrado!$B$2:$B859, "=CDMX")</f>
        <v>7.1210000000000004</v>
      </c>
      <c r="M10" s="9">
        <f>SUMIFS(Concentrado!N$2:N859,Concentrado!$A$2:$A859,"="&amp;$A10,Concentrado!$B$2:$B859, "=CDMX")</f>
        <v>48.161999999999999</v>
      </c>
      <c r="N10" s="9">
        <f>SUMIFS(Concentrado!O$2:O859,Concentrado!$A$2:$A859,"="&amp;$A10,Concentrado!$B$2:$B859, "=CDMX")</f>
        <v>61.113</v>
      </c>
      <c r="O10" s="9">
        <f>SUMIFS(Concentrado!P$2:P859,Concentrado!$A$2:$A859,"="&amp;$A10,Concentrado!$B$2:$B859, "=CDMX")</f>
        <v>18.48</v>
      </c>
      <c r="P10" s="9">
        <f>SUMIFS(Concentrado!Q$2:Q859,Concentrado!$A$2:$A859,"="&amp;$A10,Concentrado!$B$2:$B859, "=CDMX")</f>
        <v>38.97</v>
      </c>
      <c r="Q10" s="9">
        <f>SUMIFS(Concentrado!R$2:R859,Concentrado!$A$2:$A859,"="&amp;$A10,Concentrado!$B$2:$B859, "=CDMX")</f>
        <v>94.742999999999995</v>
      </c>
      <c r="R10" s="9">
        <f>SUMIFS(Concentrado!S$2:S859,Concentrado!$A$2:$A859,"="&amp;$A10,Concentrado!$B$2:$B859, "=CDMX")</f>
        <v>92.742999999999995</v>
      </c>
      <c r="S10" s="9">
        <f>SUMIFS(Concentrado!T$2:T859,Concentrado!$A$2:$A859,"="&amp;$A10,Concentrado!$B$2:$B859, "=CDMX")</f>
        <v>93.703999999999994</v>
      </c>
      <c r="T10" s="9">
        <f>SUMIFS(Concentrado!U$2:U859,Concentrado!$A$2:$A859,"="&amp;$A10,Concentrado!$B$2:$B859, "=CDMX")</f>
        <v>13.129</v>
      </c>
      <c r="U10" s="9">
        <f>SUMIFS(Concentrado!V$2:V859,Concentrado!$A$2:$A859,"="&amp;$A10,Concentrado!$B$2:$B859, "=CDMX")</f>
        <v>18.158999999999999</v>
      </c>
      <c r="V10" s="9">
        <f>SUMIFS(Concentrado!W$2:W859,Concentrado!$A$2:$A859,"="&amp;$A10,Concentrado!$B$2:$B859, "=CDMX")</f>
        <v>15.741</v>
      </c>
      <c r="W10" s="9">
        <f>SUMIFS(Concentrado!X$2:X859,Concentrado!$A$2:$A859,"="&amp;$A10,Concentrado!$B$2:$B859, "=CDMX")</f>
        <v>15.371</v>
      </c>
      <c r="X10" s="9">
        <f>SUMIFS(Concentrado!Y$2:Y859,Concentrado!$A$2:$A859,"="&amp;$A10,Concentrado!$B$2:$B859, "=CDMX")</f>
        <v>2.3740000000000001</v>
      </c>
      <c r="Y10" s="9">
        <f>SUMIFS(Concentrado!Z$2:Z859,Concentrado!$A$2:$A859,"="&amp;$A10,Concentrado!$B$2:$B859, "=CDMX")</f>
        <v>8.6210000000000004</v>
      </c>
      <c r="Z10" s="9">
        <f>SUMIFS(Concentrado!AA$2:AA859,Concentrado!$A$2:$A859,"="&amp;$A10,Concentrado!$B$2:$B859, "=CDMX")</f>
        <v>81.846000000000004</v>
      </c>
      <c r="AA10" s="9">
        <f>SUMIFS(Concentrado!AB$2:AB859,Concentrado!$A$2:$A859,"="&amp;$A10,Concentrado!$B$2:$B859, "=CDMX")</f>
        <v>74.861000000000004</v>
      </c>
      <c r="AB10" s="9">
        <f>SUMIFS(Concentrado!AC$2:AC859,Concentrado!$A$2:$A859,"="&amp;$A10,Concentrado!$B$2:$B859, "=CDMX")</f>
        <v>78.218000000000004</v>
      </c>
      <c r="AC10" s="9">
        <f>SUMIFS(Concentrado!AD$2:AD859,Concentrado!$A$2:$A859,"="&amp;$A10,Concentrado!$B$2:$B859, "=CDMX")</f>
        <v>457.51299999999998</v>
      </c>
      <c r="AD10" s="9">
        <f>SUMIFS(Concentrado!AE$2:AE859,Concentrado!$A$2:$A859,"="&amp;$A10,Concentrado!$B$2:$B859, "=CDMX")</f>
        <v>446.11</v>
      </c>
      <c r="AE10" s="9">
        <f>SUMIFS(Concentrado!AF$2:AF859,Concentrado!$A$2:$A859,"="&amp;$A10,Concentrado!$B$2:$B859, "=CDMX")</f>
        <v>451.702</v>
      </c>
      <c r="AF10" s="9">
        <f>SUMIFS(Concentrado!AG$2:AG859,Concentrado!$A$2:$A859,"="&amp;$A10,Concentrado!$B$2:$B859, "=CDMX")</f>
        <v>11.372</v>
      </c>
      <c r="AG10" s="9">
        <f>SUMIFS(Concentrado!AH$2:AH859,Concentrado!$A$2:$A859,"="&amp;$A10,Concentrado!$B$2:$B859, "=CDMX")</f>
        <v>5.5439733786134102</v>
      </c>
      <c r="AH10" s="9">
        <f>SUMIFS(Concentrado!AI$2:AI859,Concentrado!$A$2:$A859,"="&amp;$A10,Concentrado!$B$2:$B859, "=CDMX")</f>
        <v>1.902658711862</v>
      </c>
      <c r="AI10" s="9">
        <f>SUMIFS(Concentrado!AJ$2:AJ859,Concentrado!$A$2:$A859,"="&amp;$A10,Concentrado!$B$2:$B859, "=CDMX")</f>
        <v>3.7084695370007701</v>
      </c>
      <c r="AJ10" s="9">
        <f>SUMIFS(Concentrado!AK$2:AK859,Concentrado!$A$2:$A859,"="&amp;$A10,Concentrado!$B$2:$B859, "=CDMX")</f>
        <v>6.056</v>
      </c>
      <c r="AK10" s="9">
        <f>SUMIFS(Concentrado!AL$2:AL859,Concentrado!$A$2:$A859,"="&amp;$A10,Concentrado!$B$2:$B859, "=CDMX")</f>
        <v>1.4330000000000001</v>
      </c>
      <c r="AL10" s="9">
        <f>SUMIFS(Concentrado!AM$2:AM859,Concentrado!$A$2:$A859,"="&amp;$A10,Concentrado!$B$2:$B859, "=CDMX")</f>
        <v>3.6549999999999998</v>
      </c>
      <c r="AM10" s="9">
        <f>SUMIFS(Concentrado!AN$2:AN859,Concentrado!$A$2:$A859,"="&amp;$A10,Concentrado!$B$2:$B859, "=CDMX")</f>
        <v>66.66</v>
      </c>
      <c r="AN10" s="9">
        <f>SUMIFS(Concentrado!AO$2:AO859,Concentrado!$A$2:$A859,"="&amp;$A10,Concentrado!$B$2:$B859, "=CDMX")</f>
        <v>55.225999999999999</v>
      </c>
      <c r="AO10" s="9">
        <f>SUMIFS(Concentrado!AP$2:AP859,Concentrado!$A$2:$A859,"="&amp;$A10,Concentrado!$B$2:$B859, "=CDMX")</f>
        <v>60.777000000000001</v>
      </c>
      <c r="AP10" s="9">
        <f>SUMIFS(Concentrado!AQ$2:AQ859,Concentrado!$A$2:$A859,"="&amp;$A10,Concentrado!$B$2:$B859, "=CDMX")</f>
        <v>1.109</v>
      </c>
      <c r="AQ10" s="9">
        <f>SUMIFS(Concentrado!AR$2:AR859,Concentrado!$A$2:$A859,"="&amp;$A10,Concentrado!$B$2:$B859, "=CDMX")</f>
        <v>0.51300000000000001</v>
      </c>
      <c r="AR10" s="9">
        <f>SUMIFS(Concentrado!AS$2:AS859,Concentrado!$A$2:$A859,"="&amp;$A10,Concentrado!$B$2:$B859, "=CDMX")</f>
        <v>0.8</v>
      </c>
      <c r="AS10" s="9">
        <f>SUMIFS(Concentrado!AT$2:AT859,Concentrado!$A$2:$A859,"="&amp;$A10,Concentrado!$B$2:$B859, "=CDMX")</f>
        <v>10.423999999999999</v>
      </c>
      <c r="AT10" s="9">
        <f>SUMIFS(Concentrado!AU$2:AU859,Concentrado!$A$2:$A859,"="&amp;$A10,Concentrado!$B$2:$B859, "=CDMX")</f>
        <v>1.1759999999999999</v>
      </c>
      <c r="AU10" s="9">
        <f>SUMIFS(Concentrado!AV$2:AV859,Concentrado!$A$2:$A859,"="&amp;$A10,Concentrado!$B$2:$B859, "=CDMX")</f>
        <v>5.6210000000000004</v>
      </c>
      <c r="AV10" s="9">
        <f>SUMIFS(Concentrado!AW$2:AW859,Concentrado!$A$2:$A859,"="&amp;$A10,Concentrado!$B$2:$B859, "=CDMX")</f>
        <v>588.75199999999995</v>
      </c>
      <c r="AW10" s="9">
        <f>SUMIFS(Concentrado!AX$2:AX859,Concentrado!$A$2:$A859,"="&amp;$A10,Concentrado!$B$2:$B859, "=CDMX")</f>
        <v>522.04100000000005</v>
      </c>
      <c r="AX10" s="9">
        <f>SUMIFS(Concentrado!AY$2:AY859,Concentrado!$A$2:$A859,"="&amp;$A10,Concentrado!$B$2:$B859, "=CDMX")</f>
        <v>554.27099999999996</v>
      </c>
      <c r="AY10" s="9">
        <f>SUMIFS(Concentrado!AZ$2:AZ859,Concentrado!$A$2:$A859,"="&amp;$A10,Concentrado!$B$2:$B859, "=CDMX")</f>
        <v>5.8879999999999999</v>
      </c>
      <c r="AZ10" s="9">
        <f>SUMIFS(Concentrado!BA$2:BA859,Concentrado!$A$2:$A859,"="&amp;$A10,Concentrado!$B$2:$B859, "=CDMX")</f>
        <v>5.22</v>
      </c>
      <c r="BA10" s="9">
        <f>SUMIFS(Concentrado!BB$2:BB859,Concentrado!$A$2:$A859,"="&amp;$A10,Concentrado!$B$2:$B859, "=CDMX")</f>
        <v>5.5430000000000001</v>
      </c>
      <c r="BB10" s="9">
        <f>SUMIFS(Concentrado!BC$2:BC859,Concentrado!$A$2:$A859,"="&amp;$A10,Concentrado!$B$2:$B859, "=CDMX")</f>
        <v>40.555</v>
      </c>
      <c r="BC10" s="9">
        <f>SUMIFS(Concentrado!BD$2:BD859,Concentrado!$A$2:$A859,"="&amp;$A10,Concentrado!$B$2:$B859, "=CDMX")</f>
        <v>8.4879999999999995</v>
      </c>
      <c r="BD10" s="9">
        <f>SUMIFS(Concentrado!BE$2:BE859,Concentrado!$A$2:$A859,"="&amp;$A10,Concentrado!$B$2:$B859, "=CDMX")</f>
        <v>14.683</v>
      </c>
      <c r="BE10" s="9">
        <f>SUMIFS(Concentrado!BF$2:BF859,Concentrado!$A$2:$A859,"="&amp;$A10,Concentrado!$B$2:$B859, "=CDMX")</f>
        <v>17.765999999999998</v>
      </c>
      <c r="BF10" s="9">
        <f>SUMIFS(Concentrado!BG$2:BG859,Concentrado!$A$2:$A859,"="&amp;$A10,Concentrado!$B$2:$B859, "=CDMX")</f>
        <v>50.207000000000001</v>
      </c>
      <c r="BG10" s="9">
        <f>SUMIFS(Concentrado!BH$2:BH859,Concentrado!$A$2:$A859,"="&amp;$A10,Concentrado!$B$2:$B859, "=CDMX")</f>
        <v>9.9642112309791706</v>
      </c>
    </row>
    <row r="11" spans="1:59" x14ac:dyDescent="0.25">
      <c r="A11" s="4">
        <v>2007</v>
      </c>
      <c r="B11" s="9">
        <f>SUMIFS(Concentrado!C$2:C859,Concentrado!$A$2:$A859,"="&amp;$A11,Concentrado!$B$2:$B859, "=CDMX")</f>
        <v>10.529</v>
      </c>
      <c r="C11" s="9">
        <f>SUMIFS(Concentrado!D$2:D859,Concentrado!$A$2:$A859,"="&amp;$A11,Concentrado!$B$2:$B859, "=CDMX")</f>
        <v>3.88</v>
      </c>
      <c r="D11" s="9">
        <f>SUMIFS(Concentrado!E$2:E859,Concentrado!$A$2:$A859,"="&amp;$A11,Concentrado!$B$2:$B859, "=CDMX")</f>
        <v>7.0679999999999996</v>
      </c>
      <c r="E11" s="9">
        <f>SUMIFS(Concentrado!F$2:F859,Concentrado!$A$2:$A859,"="&amp;$A11,Concentrado!$B$2:$B859, "=CDMX")</f>
        <v>11.41</v>
      </c>
      <c r="F11" s="9">
        <f>SUMIFS(Concentrado!G$2:G859,Concentrado!$A$2:$A859,"="&amp;$A11,Concentrado!$B$2:$B859, "=CDMX")</f>
        <v>22.213999999999999</v>
      </c>
      <c r="G11" s="9">
        <f>SUMIFS(Concentrado!H$2:H859,Concentrado!$A$2:$A859,"="&amp;$A11,Concentrado!$B$2:$B859, "=CDMX")</f>
        <v>4.6749999999999998</v>
      </c>
      <c r="H11" s="9">
        <f>SUMIFS(Concentrado!I$2:I859,Concentrado!$A$2:$A859,"="&amp;$A11,Concentrado!$B$2:$B859, "=CDMX")</f>
        <v>5.5220000000000002</v>
      </c>
      <c r="I11" s="9">
        <f>SUMIFS(Concentrado!J$2:J859,Concentrado!$A$2:$A859,"="&amp;$A11,Concentrado!$B$2:$B859, "=CDMX")</f>
        <v>5.1150000000000002</v>
      </c>
      <c r="J11" s="9">
        <f>SUMIFS(Concentrado!K$2:K859,Concentrado!$A$2:$A859,"="&amp;$A11,Concentrado!$B$2:$B859, "=CDMX")</f>
        <v>7.7290000000000001</v>
      </c>
      <c r="K11" s="9">
        <f>SUMIFS(Concentrado!L$2:L859,Concentrado!$A$2:$A859,"="&amp;$A11,Concentrado!$B$2:$B859, "=CDMX")</f>
        <v>5.415</v>
      </c>
      <c r="L11" s="9">
        <f>SUMIFS(Concentrado!M$2:M859,Concentrado!$A$2:$A859,"="&amp;$A11,Concentrado!$B$2:$B859, "=CDMX")</f>
        <v>6.5250000000000004</v>
      </c>
      <c r="M11" s="9">
        <f>SUMIFS(Concentrado!N$2:N859,Concentrado!$A$2:$A859,"="&amp;$A11,Concentrado!$B$2:$B859, "=CDMX")</f>
        <v>45.57</v>
      </c>
      <c r="N11" s="9">
        <f>SUMIFS(Concentrado!O$2:O859,Concentrado!$A$2:$A859,"="&amp;$A11,Concentrado!$B$2:$B859, "=CDMX")</f>
        <v>62.597000000000001</v>
      </c>
      <c r="O11" s="9">
        <f>SUMIFS(Concentrado!P$2:P859,Concentrado!$A$2:$A859,"="&amp;$A11,Concentrado!$B$2:$B859, "=CDMX")</f>
        <v>16.927</v>
      </c>
      <c r="P11" s="9">
        <f>SUMIFS(Concentrado!Q$2:Q859,Concentrado!$A$2:$A859,"="&amp;$A11,Concentrado!$B$2:$B859, "=CDMX")</f>
        <v>38.826000000000001</v>
      </c>
      <c r="Q11" s="9">
        <f>SUMIFS(Concentrado!R$2:R859,Concentrado!$A$2:$A859,"="&amp;$A11,Concentrado!$B$2:$B859, "=CDMX")</f>
        <v>96.451999999999998</v>
      </c>
      <c r="R11" s="9">
        <f>SUMIFS(Concentrado!S$2:S859,Concentrado!$A$2:$A859,"="&amp;$A11,Concentrado!$B$2:$B859, "=CDMX")</f>
        <v>93.356999999999999</v>
      </c>
      <c r="S11" s="9">
        <f>SUMIFS(Concentrado!T$2:T859,Concentrado!$A$2:$A859,"="&amp;$A11,Concentrado!$B$2:$B859, "=CDMX")</f>
        <v>94.840999999999994</v>
      </c>
      <c r="T11" s="9">
        <f>SUMIFS(Concentrado!U$2:U859,Concentrado!$A$2:$A859,"="&amp;$A11,Concentrado!$B$2:$B859, "=CDMX")</f>
        <v>13.723000000000001</v>
      </c>
      <c r="U11" s="9">
        <f>SUMIFS(Concentrado!V$2:V859,Concentrado!$A$2:$A859,"="&amp;$A11,Concentrado!$B$2:$B859, "=CDMX")</f>
        <v>19.273</v>
      </c>
      <c r="V11" s="9">
        <f>SUMIFS(Concentrado!W$2:W859,Concentrado!$A$2:$A859,"="&amp;$A11,Concentrado!$B$2:$B859, "=CDMX")</f>
        <v>16.611000000000001</v>
      </c>
      <c r="W11" s="9">
        <f>SUMIFS(Concentrado!X$2:X859,Concentrado!$A$2:$A859,"="&amp;$A11,Concentrado!$B$2:$B859, "=CDMX")</f>
        <v>14.88</v>
      </c>
      <c r="X11" s="9">
        <f>SUMIFS(Concentrado!Y$2:Y859,Concentrado!$A$2:$A859,"="&amp;$A11,Concentrado!$B$2:$B859, "=CDMX")</f>
        <v>2.5579999999999998</v>
      </c>
      <c r="Y11" s="9">
        <f>SUMIFS(Concentrado!Z$2:Z859,Concentrado!$A$2:$A859,"="&amp;$A11,Concentrado!$B$2:$B859, "=CDMX")</f>
        <v>8.4670000000000005</v>
      </c>
      <c r="Z11" s="9">
        <f>SUMIFS(Concentrado!AA$2:AA859,Concentrado!$A$2:$A859,"="&amp;$A11,Concentrado!$B$2:$B859, "=CDMX")</f>
        <v>80.600999999999999</v>
      </c>
      <c r="AA11" s="9">
        <f>SUMIFS(Concentrado!AB$2:AB859,Concentrado!$A$2:$A859,"="&amp;$A11,Concentrado!$B$2:$B859, "=CDMX")</f>
        <v>76.11</v>
      </c>
      <c r="AB11" s="9">
        <f>SUMIFS(Concentrado!AC$2:AC859,Concentrado!$A$2:$A859,"="&amp;$A11,Concentrado!$B$2:$B859, "=CDMX")</f>
        <v>78.263000000000005</v>
      </c>
      <c r="AC11" s="9">
        <f>SUMIFS(Concentrado!AD$2:AD859,Concentrado!$A$2:$A859,"="&amp;$A11,Concentrado!$B$2:$B859, "=CDMX")</f>
        <v>471.45499999999998</v>
      </c>
      <c r="AD11" s="9">
        <f>SUMIFS(Concentrado!AE$2:AE859,Concentrado!$A$2:$A859,"="&amp;$A11,Concentrado!$B$2:$B859, "=CDMX")</f>
        <v>463.43700000000001</v>
      </c>
      <c r="AE11" s="9">
        <f>SUMIFS(Concentrado!AF$2:AF859,Concentrado!$A$2:$A859,"="&amp;$A11,Concentrado!$B$2:$B859, "=CDMX")</f>
        <v>467.39299999999997</v>
      </c>
      <c r="AF11" s="9">
        <f>SUMIFS(Concentrado!AG$2:AG859,Concentrado!$A$2:$A859,"="&amp;$A11,Concentrado!$B$2:$B859, "=CDMX")</f>
        <v>11.061</v>
      </c>
      <c r="AG11" s="9">
        <f>SUMIFS(Concentrado!AH$2:AH859,Concentrado!$A$2:$A859,"="&amp;$A11,Concentrado!$B$2:$B859, "=CDMX")</f>
        <v>6.89368570906435</v>
      </c>
      <c r="AH11" s="9">
        <f>SUMIFS(Concentrado!AI$2:AI859,Concentrado!$A$2:$A859,"="&amp;$A11,Concentrado!$B$2:$B859, "=CDMX")</f>
        <v>1.4700308642567099</v>
      </c>
      <c r="AI11" s="9">
        <f>SUMIFS(Concentrado!AJ$2:AJ859,Concentrado!$A$2:$A859,"="&amp;$A11,Concentrado!$B$2:$B859, "=CDMX")</f>
        <v>4.15829634920921</v>
      </c>
      <c r="AJ11" s="9">
        <f>SUMIFS(Concentrado!AK$2:AK859,Concentrado!$A$2:$A859,"="&amp;$A11,Concentrado!$B$2:$B859, "=CDMX")</f>
        <v>6.04</v>
      </c>
      <c r="AK11" s="9">
        <f>SUMIFS(Concentrado!AL$2:AL859,Concentrado!$A$2:$A859,"="&amp;$A11,Concentrado!$B$2:$B859, "=CDMX")</f>
        <v>1.194</v>
      </c>
      <c r="AL11" s="9">
        <f>SUMIFS(Concentrado!AM$2:AM859,Concentrado!$A$2:$A859,"="&amp;$A11,Concentrado!$B$2:$B859, "=CDMX")</f>
        <v>3.5179999999999998</v>
      </c>
      <c r="AM11" s="9">
        <f>SUMIFS(Concentrado!AN$2:AN859,Concentrado!$A$2:$A859,"="&amp;$A11,Concentrado!$B$2:$B859, "=CDMX")</f>
        <v>67.456999999999994</v>
      </c>
      <c r="AN11" s="9">
        <f>SUMIFS(Concentrado!AO$2:AO859,Concentrado!$A$2:$A859,"="&amp;$A11,Concentrado!$B$2:$B859, "=CDMX")</f>
        <v>56.304000000000002</v>
      </c>
      <c r="AO11" s="9">
        <f>SUMIFS(Concentrado!AP$2:AP859,Concentrado!$A$2:$A859,"="&amp;$A11,Concentrado!$B$2:$B859, "=CDMX")</f>
        <v>61.707000000000001</v>
      </c>
      <c r="AP11" s="9">
        <f>SUMIFS(Concentrado!AQ$2:AQ859,Concentrado!$A$2:$A859,"="&amp;$A11,Concentrado!$B$2:$B859, "=CDMX")</f>
        <v>1.0640000000000001</v>
      </c>
      <c r="AQ11" s="9">
        <f>SUMIFS(Concentrado!AR$2:AR859,Concentrado!$A$2:$A859,"="&amp;$A11,Concentrado!$B$2:$B859, "=CDMX")</f>
        <v>0.53300000000000003</v>
      </c>
      <c r="AR11" s="9">
        <f>SUMIFS(Concentrado!AS$2:AS859,Concentrado!$A$2:$A859,"="&amp;$A11,Concentrado!$B$2:$B859, "=CDMX")</f>
        <v>0.78800000000000003</v>
      </c>
      <c r="AS11" s="9">
        <f>SUMIFS(Concentrado!AT$2:AT859,Concentrado!$A$2:$A859,"="&amp;$A11,Concentrado!$B$2:$B859, "=CDMX")</f>
        <v>11.154</v>
      </c>
      <c r="AT11" s="9">
        <f>SUMIFS(Concentrado!AU$2:AU859,Concentrado!$A$2:$A859,"="&amp;$A11,Concentrado!$B$2:$B859, "=CDMX")</f>
        <v>1.2789999999999999</v>
      </c>
      <c r="AU11" s="9">
        <f>SUMIFS(Concentrado!AV$2:AV859,Concentrado!$A$2:$A859,"="&amp;$A11,Concentrado!$B$2:$B859, "=CDMX")</f>
        <v>6.0140000000000002</v>
      </c>
      <c r="AV11" s="9">
        <f>SUMIFS(Concentrado!AW$2:AW859,Concentrado!$A$2:$A859,"="&amp;$A11,Concentrado!$B$2:$B859, "=CDMX")</f>
        <v>606.02099999999996</v>
      </c>
      <c r="AW11" s="9">
        <f>SUMIFS(Concentrado!AX$2:AX859,Concentrado!$A$2:$A859,"="&amp;$A11,Concentrado!$B$2:$B859, "=CDMX")</f>
        <v>538.56600000000003</v>
      </c>
      <c r="AX11" s="9">
        <f>SUMIFS(Concentrado!AY$2:AY859,Concentrado!$A$2:$A859,"="&amp;$A11,Concentrado!$B$2:$B859, "=CDMX")</f>
        <v>571.07799999999997</v>
      </c>
      <c r="AY11" s="9">
        <f>SUMIFS(Concentrado!AZ$2:AZ859,Concentrado!$A$2:$A859,"="&amp;$A11,Concentrado!$B$2:$B859, "=CDMX")</f>
        <v>6.06</v>
      </c>
      <c r="AZ11" s="9">
        <f>SUMIFS(Concentrado!BA$2:BA859,Concentrado!$A$2:$A859,"="&amp;$A11,Concentrado!$B$2:$B859, "=CDMX")</f>
        <v>5.3860000000000001</v>
      </c>
      <c r="BA11" s="9">
        <f>SUMIFS(Concentrado!BB$2:BB859,Concentrado!$A$2:$A859,"="&amp;$A11,Concentrado!$B$2:$B859, "=CDMX")</f>
        <v>5.7110000000000003</v>
      </c>
      <c r="BB11" s="9">
        <f>SUMIFS(Concentrado!BC$2:BC859,Concentrado!$A$2:$A859,"="&amp;$A11,Concentrado!$B$2:$B859, "=CDMX")</f>
        <v>39.637</v>
      </c>
      <c r="BC11" s="9">
        <f>SUMIFS(Concentrado!BD$2:BD859,Concentrado!$A$2:$A859,"="&amp;$A11,Concentrado!$B$2:$B859, "=CDMX")</f>
        <v>9.2940000000000005</v>
      </c>
      <c r="BD11" s="9">
        <f>SUMIFS(Concentrado!BE$2:BE859,Concentrado!$A$2:$A859,"="&amp;$A11,Concentrado!$B$2:$B859, "=CDMX")</f>
        <v>14.28</v>
      </c>
      <c r="BE11" s="9">
        <f>SUMIFS(Concentrado!BF$2:BF859,Concentrado!$A$2:$A859,"="&amp;$A11,Concentrado!$B$2:$B859, "=CDMX")</f>
        <v>17.314</v>
      </c>
      <c r="BF11" s="9">
        <f>SUMIFS(Concentrado!BG$2:BG859,Concentrado!$A$2:$A859,"="&amp;$A11,Concentrado!$B$2:$B859, "=CDMX")</f>
        <v>57.863999999999997</v>
      </c>
      <c r="BG11" s="9">
        <f>SUMIFS(Concentrado!BH$2:BH859,Concentrado!$A$2:$A859,"="&amp;$A11,Concentrado!$B$2:$B859, "=CDMX")</f>
        <v>9.2322896078227394</v>
      </c>
    </row>
    <row r="12" spans="1:59" x14ac:dyDescent="0.25">
      <c r="A12" s="4">
        <v>2008</v>
      </c>
      <c r="B12" s="9">
        <f>SUMIFS(Concentrado!C$2:C859,Concentrado!$A$2:$A859,"="&amp;$A12,Concentrado!$B$2:$B859, "=CDMX")</f>
        <v>12.314</v>
      </c>
      <c r="C12" s="9">
        <f>SUMIFS(Concentrado!D$2:D859,Concentrado!$A$2:$A859,"="&amp;$A12,Concentrado!$B$2:$B859, "=CDMX")</f>
        <v>4.0830000000000002</v>
      </c>
      <c r="D12" s="9">
        <f>SUMIFS(Concentrado!E$2:E859,Concentrado!$A$2:$A859,"="&amp;$A12,Concentrado!$B$2:$B859, "=CDMX")</f>
        <v>8.0239999999999991</v>
      </c>
      <c r="E12" s="9">
        <f>SUMIFS(Concentrado!F$2:F859,Concentrado!$A$2:$A859,"="&amp;$A12,Concentrado!$B$2:$B859, "=CDMX")</f>
        <v>12.343</v>
      </c>
      <c r="F12" s="9">
        <f>SUMIFS(Concentrado!G$2:G859,Concentrado!$A$2:$A859,"="&amp;$A12,Concentrado!$B$2:$B859, "=CDMX")</f>
        <v>23.24</v>
      </c>
      <c r="G12" s="9">
        <f>SUMIFS(Concentrado!H$2:H859,Concentrado!$A$2:$A859,"="&amp;$A12,Concentrado!$B$2:$B859, "=CDMX")</f>
        <v>5.9720000000000004</v>
      </c>
      <c r="H12" s="9">
        <f>SUMIFS(Concentrado!I$2:I859,Concentrado!$A$2:$A859,"="&amp;$A12,Concentrado!$B$2:$B859, "=CDMX")</f>
        <v>5.742</v>
      </c>
      <c r="I12" s="9">
        <f>SUMIFS(Concentrado!J$2:J859,Concentrado!$A$2:$A859,"="&amp;$A12,Concentrado!$B$2:$B859, "=CDMX")</f>
        <v>5.8520000000000003</v>
      </c>
      <c r="J12" s="9">
        <f>SUMIFS(Concentrado!K$2:K859,Concentrado!$A$2:$A859,"="&amp;$A12,Concentrado!$B$2:$B859, "=CDMX")</f>
        <v>8.4019999999999992</v>
      </c>
      <c r="K12" s="9">
        <f>SUMIFS(Concentrado!L$2:L859,Concentrado!$A$2:$A859,"="&amp;$A12,Concentrado!$B$2:$B859, "=CDMX")</f>
        <v>5.125</v>
      </c>
      <c r="L12" s="9">
        <f>SUMIFS(Concentrado!M$2:M859,Concentrado!$A$2:$A859,"="&amp;$A12,Concentrado!$B$2:$B859, "=CDMX")</f>
        <v>6.694</v>
      </c>
      <c r="M12" s="9">
        <f>SUMIFS(Concentrado!N$2:N859,Concentrado!$A$2:$A859,"="&amp;$A12,Concentrado!$B$2:$B859, "=CDMX")</f>
        <v>47.101999999999997</v>
      </c>
      <c r="N12" s="9">
        <f>SUMIFS(Concentrado!O$2:O859,Concentrado!$A$2:$A859,"="&amp;$A12,Concentrado!$B$2:$B859, "=CDMX")</f>
        <v>61.271000000000001</v>
      </c>
      <c r="O12" s="9">
        <f>SUMIFS(Concentrado!P$2:P859,Concentrado!$A$2:$A859,"="&amp;$A12,Concentrado!$B$2:$B859, "=CDMX")</f>
        <v>16.905999999999999</v>
      </c>
      <c r="P12" s="9">
        <f>SUMIFS(Concentrado!Q$2:Q859,Concentrado!$A$2:$A859,"="&amp;$A12,Concentrado!$B$2:$B859, "=CDMX")</f>
        <v>38.17</v>
      </c>
      <c r="Q12" s="9">
        <f>SUMIFS(Concentrado!R$2:R859,Concentrado!$A$2:$A859,"="&amp;$A12,Concentrado!$B$2:$B859, "=CDMX")</f>
        <v>97.727000000000004</v>
      </c>
      <c r="R12" s="9">
        <f>SUMIFS(Concentrado!S$2:S859,Concentrado!$A$2:$A859,"="&amp;$A12,Concentrado!$B$2:$B859, "=CDMX")</f>
        <v>96.203999999999994</v>
      </c>
      <c r="S12" s="9">
        <f>SUMIFS(Concentrado!T$2:T859,Concentrado!$A$2:$A859,"="&amp;$A12,Concentrado!$B$2:$B859, "=CDMX")</f>
        <v>96.933000000000007</v>
      </c>
      <c r="T12" s="9">
        <f>SUMIFS(Concentrado!U$2:U859,Concentrado!$A$2:$A859,"="&amp;$A12,Concentrado!$B$2:$B859, "=CDMX")</f>
        <v>13.795999999999999</v>
      </c>
      <c r="U12" s="9">
        <f>SUMIFS(Concentrado!V$2:V859,Concentrado!$A$2:$A859,"="&amp;$A12,Concentrado!$B$2:$B859, "=CDMX")</f>
        <v>20.096</v>
      </c>
      <c r="V12" s="9">
        <f>SUMIFS(Concentrado!W$2:W859,Concentrado!$A$2:$A859,"="&amp;$A12,Concentrado!$B$2:$B859, "=CDMX")</f>
        <v>17.079000000000001</v>
      </c>
      <c r="W12" s="9">
        <f>SUMIFS(Concentrado!X$2:X859,Concentrado!$A$2:$A859,"="&amp;$A12,Concentrado!$B$2:$B859, "=CDMX")</f>
        <v>16.873999999999999</v>
      </c>
      <c r="X12" s="9">
        <f>SUMIFS(Concentrado!Y$2:Y859,Concentrado!$A$2:$A859,"="&amp;$A12,Concentrado!$B$2:$B859, "=CDMX")</f>
        <v>2.5310000000000001</v>
      </c>
      <c r="Y12" s="9">
        <f>SUMIFS(Concentrado!Z$2:Z859,Concentrado!$A$2:$A859,"="&amp;$A12,Concentrado!$B$2:$B859, "=CDMX")</f>
        <v>9.3989999999999991</v>
      </c>
      <c r="Z12" s="9">
        <f>SUMIFS(Concentrado!AA$2:AA859,Concentrado!$A$2:$A859,"="&amp;$A12,Concentrado!$B$2:$B859, "=CDMX")</f>
        <v>87.102999999999994</v>
      </c>
      <c r="AA12" s="9">
        <f>SUMIFS(Concentrado!AB$2:AB859,Concentrado!$A$2:$A859,"="&amp;$A12,Concentrado!$B$2:$B859, "=CDMX")</f>
        <v>76.47</v>
      </c>
      <c r="AB12" s="9">
        <f>SUMIFS(Concentrado!AC$2:AC859,Concentrado!$A$2:$A859,"="&amp;$A12,Concentrado!$B$2:$B859, "=CDMX")</f>
        <v>81.561000000000007</v>
      </c>
      <c r="AC12" s="9">
        <f>SUMIFS(Concentrado!AD$2:AD859,Concentrado!$A$2:$A859,"="&amp;$A12,Concentrado!$B$2:$B859, "=CDMX")</f>
        <v>485.16500000000002</v>
      </c>
      <c r="AD12" s="9">
        <f>SUMIFS(Concentrado!AE$2:AE859,Concentrado!$A$2:$A859,"="&amp;$A12,Concentrado!$B$2:$B859, "=CDMX")</f>
        <v>473.024</v>
      </c>
      <c r="AE12" s="9">
        <f>SUMIFS(Concentrado!AF$2:AF859,Concentrado!$A$2:$A859,"="&amp;$A12,Concentrado!$B$2:$B859, "=CDMX")</f>
        <v>478.92599999999999</v>
      </c>
      <c r="AF12" s="9">
        <f>SUMIFS(Concentrado!AG$2:AG859,Concentrado!$A$2:$A859,"="&amp;$A12,Concentrado!$B$2:$B859, "=CDMX")</f>
        <v>11.736000000000001</v>
      </c>
      <c r="AG12" s="9">
        <f>SUMIFS(Concentrado!AH$2:AH859,Concentrado!$A$2:$A859,"="&amp;$A12,Concentrado!$B$2:$B859, "=CDMX")</f>
        <v>5.8893316066685601</v>
      </c>
      <c r="AH12" s="9">
        <f>SUMIFS(Concentrado!AI$2:AI859,Concentrado!$A$2:$A859,"="&amp;$A12,Concentrado!$B$2:$B859, "=CDMX")</f>
        <v>2.7697922591391899</v>
      </c>
      <c r="AI12" s="9">
        <f>SUMIFS(Concentrado!AJ$2:AJ859,Concentrado!$A$2:$A859,"="&amp;$A12,Concentrado!$B$2:$B859, "=CDMX")</f>
        <v>4.3172707058575304</v>
      </c>
      <c r="AJ12" s="9">
        <f>SUMIFS(Concentrado!AK$2:AK859,Concentrado!$A$2:$A859,"="&amp;$A12,Concentrado!$B$2:$B859, "=CDMX")</f>
        <v>5.6710000000000003</v>
      </c>
      <c r="AK12" s="9">
        <f>SUMIFS(Concentrado!AL$2:AL859,Concentrado!$A$2:$A859,"="&amp;$A12,Concentrado!$B$2:$B859, "=CDMX")</f>
        <v>1.786</v>
      </c>
      <c r="AL12" s="9">
        <f>SUMIFS(Concentrado!AM$2:AM859,Concentrado!$A$2:$A859,"="&amp;$A12,Concentrado!$B$2:$B859, "=CDMX")</f>
        <v>3.6459999999999999</v>
      </c>
      <c r="AM12" s="9">
        <f>SUMIFS(Concentrado!AN$2:AN859,Concentrado!$A$2:$A859,"="&amp;$A12,Concentrado!$B$2:$B859, "=CDMX")</f>
        <v>68.400000000000006</v>
      </c>
      <c r="AN12" s="9">
        <f>SUMIFS(Concentrado!AO$2:AO859,Concentrado!$A$2:$A859,"="&amp;$A12,Concentrado!$B$2:$B859, "=CDMX")</f>
        <v>52.418999999999997</v>
      </c>
      <c r="AO12" s="9">
        <f>SUMIFS(Concentrado!AP$2:AP859,Concentrado!$A$2:$A859,"="&amp;$A12,Concentrado!$B$2:$B859, "=CDMX")</f>
        <v>60.103999999999999</v>
      </c>
      <c r="AP12" s="9">
        <f>SUMIFS(Concentrado!AQ$2:AQ859,Concentrado!$A$2:$A859,"="&amp;$A12,Concentrado!$B$2:$B859, "=CDMX")</f>
        <v>0.88</v>
      </c>
      <c r="AQ12" s="9">
        <f>SUMIFS(Concentrado!AR$2:AR859,Concentrado!$A$2:$A859,"="&amp;$A12,Concentrado!$B$2:$B859, "=CDMX")</f>
        <v>0.21299999999999999</v>
      </c>
      <c r="AR12" s="9">
        <f>SUMIFS(Concentrado!AS$2:AS859,Concentrado!$A$2:$A859,"="&amp;$A12,Concentrado!$B$2:$B859, "=CDMX")</f>
        <v>0.53200000000000003</v>
      </c>
      <c r="AS12" s="9">
        <f>SUMIFS(Concentrado!AT$2:AT859,Concentrado!$A$2:$A859,"="&amp;$A12,Concentrado!$B$2:$B859, "=CDMX")</f>
        <v>10.670999999999999</v>
      </c>
      <c r="AT12" s="9">
        <f>SUMIFS(Concentrado!AU$2:AU859,Concentrado!$A$2:$A859,"="&amp;$A12,Concentrado!$B$2:$B859, "=CDMX")</f>
        <v>1.042</v>
      </c>
      <c r="AU12" s="9">
        <f>SUMIFS(Concentrado!AV$2:AV859,Concentrado!$A$2:$A859,"="&amp;$A12,Concentrado!$B$2:$B859, "=CDMX")</f>
        <v>5.6520000000000001</v>
      </c>
      <c r="AV12" s="9">
        <f>SUMIFS(Concentrado!AW$2:AW859,Concentrado!$A$2:$A859,"="&amp;$A12,Concentrado!$B$2:$B859, "=CDMX")</f>
        <v>619.90499999999997</v>
      </c>
      <c r="AW12" s="9">
        <f>SUMIFS(Concentrado!AX$2:AX859,Concentrado!$A$2:$A859,"="&amp;$A12,Concentrado!$B$2:$B859, "=CDMX")</f>
        <v>544.60199999999998</v>
      </c>
      <c r="AX12" s="9">
        <f>SUMIFS(Concentrado!AY$2:AY859,Concentrado!$A$2:$A859,"="&amp;$A12,Concentrado!$B$2:$B859, "=CDMX")</f>
        <v>580.80200000000002</v>
      </c>
      <c r="AY12" s="9">
        <f>SUMIFS(Concentrado!AZ$2:AZ859,Concentrado!$A$2:$A859,"="&amp;$A12,Concentrado!$B$2:$B859, "=CDMX")</f>
        <v>6.1989999999999998</v>
      </c>
      <c r="AZ12" s="9">
        <f>SUMIFS(Concentrado!BA$2:BA859,Concentrado!$A$2:$A859,"="&amp;$A12,Concentrado!$B$2:$B859, "=CDMX")</f>
        <v>5.4459999999999997</v>
      </c>
      <c r="BA12" s="9">
        <f>SUMIFS(Concentrado!BB$2:BB859,Concentrado!$A$2:$A859,"="&amp;$A12,Concentrado!$B$2:$B859, "=CDMX")</f>
        <v>5.8079999999999998</v>
      </c>
      <c r="BB12" s="9">
        <f>SUMIFS(Concentrado!BC$2:BC859,Concentrado!$A$2:$A859,"="&amp;$A12,Concentrado!$B$2:$B859, "=CDMX")</f>
        <v>30.347999999999999</v>
      </c>
      <c r="BC12" s="9">
        <f>SUMIFS(Concentrado!BD$2:BD859,Concentrado!$A$2:$A859,"="&amp;$A12,Concentrado!$B$2:$B859, "=CDMX")</f>
        <v>6.9290000000000003</v>
      </c>
      <c r="BD12" s="9">
        <f>SUMIFS(Concentrado!BE$2:BE859,Concentrado!$A$2:$A859,"="&amp;$A12,Concentrado!$B$2:$B859, "=CDMX")</f>
        <v>13.891</v>
      </c>
      <c r="BE12" s="9">
        <f>SUMIFS(Concentrado!BF$2:BF859,Concentrado!$A$2:$A859,"="&amp;$A12,Concentrado!$B$2:$B859, "=CDMX")</f>
        <v>16.923999999999999</v>
      </c>
      <c r="BF12" s="9">
        <f>SUMIFS(Concentrado!BG$2:BG859,Concentrado!$A$2:$A859,"="&amp;$A12,Concentrado!$B$2:$B859, "=CDMX")</f>
        <v>45.457000000000001</v>
      </c>
      <c r="BG12" s="9">
        <f>SUMIFS(Concentrado!BH$2:BH859,Concentrado!$A$2:$A859,"="&amp;$A12,Concentrado!$B$2:$B859, "=CDMX")</f>
        <v>9.3812585643512172</v>
      </c>
    </row>
    <row r="13" spans="1:59" x14ac:dyDescent="0.25">
      <c r="A13" s="4">
        <v>2009</v>
      </c>
      <c r="B13" s="9">
        <f>SUMIFS(Concentrado!C$2:C859,Concentrado!$A$2:$A859,"="&amp;$A13,Concentrado!$B$2:$B859, "=CDMX")</f>
        <v>11.548</v>
      </c>
      <c r="C13" s="9">
        <f>SUMIFS(Concentrado!D$2:D859,Concentrado!$A$2:$A859,"="&amp;$A13,Concentrado!$B$2:$B859, "=CDMX")</f>
        <v>4.2060000000000004</v>
      </c>
      <c r="D13" s="9">
        <f>SUMIFS(Concentrado!E$2:E859,Concentrado!$A$2:$A859,"="&amp;$A13,Concentrado!$B$2:$B859, "=CDMX")</f>
        <v>7.7190000000000003</v>
      </c>
      <c r="E13" s="9">
        <f>SUMIFS(Concentrado!F$2:F859,Concentrado!$A$2:$A859,"="&amp;$A13,Concentrado!$B$2:$B859, "=CDMX")</f>
        <v>11.244999999999999</v>
      </c>
      <c r="F13" s="9">
        <f>SUMIFS(Concentrado!G$2:G859,Concentrado!$A$2:$A859,"="&amp;$A13,Concentrado!$B$2:$B859, "=CDMX")</f>
        <v>23.187000000000001</v>
      </c>
      <c r="G13" s="9">
        <f>SUMIFS(Concentrado!H$2:H859,Concentrado!$A$2:$A859,"="&amp;$A13,Concentrado!$B$2:$B859, "=CDMX")</f>
        <v>5.97</v>
      </c>
      <c r="H13" s="9">
        <f>SUMIFS(Concentrado!I$2:I859,Concentrado!$A$2:$A859,"="&amp;$A13,Concentrado!$B$2:$B859, "=CDMX")</f>
        <v>5.2889999999999997</v>
      </c>
      <c r="I13" s="9">
        <f>SUMIFS(Concentrado!J$2:J859,Concentrado!$A$2:$A859,"="&amp;$A13,Concentrado!$B$2:$B859, "=CDMX")</f>
        <v>5.6150000000000002</v>
      </c>
      <c r="J13" s="9">
        <f>SUMIFS(Concentrado!K$2:K859,Concentrado!$A$2:$A859,"="&amp;$A13,Concentrado!$B$2:$B859, "=CDMX")</f>
        <v>8.3309999999999995</v>
      </c>
      <c r="K13" s="9">
        <f>SUMIFS(Concentrado!L$2:L859,Concentrado!$A$2:$A859,"="&amp;$A13,Concentrado!$B$2:$B859, "=CDMX")</f>
        <v>5.5860000000000003</v>
      </c>
      <c r="L13" s="9">
        <f>SUMIFS(Concentrado!M$2:M859,Concentrado!$A$2:$A859,"="&amp;$A13,Concentrado!$B$2:$B859, "=CDMX")</f>
        <v>6.9</v>
      </c>
      <c r="M13" s="9">
        <f>SUMIFS(Concentrado!N$2:N859,Concentrado!$A$2:$A859,"="&amp;$A13,Concentrado!$B$2:$B859, "=CDMX")</f>
        <v>46.908999999999999</v>
      </c>
      <c r="N13" s="9">
        <f>SUMIFS(Concentrado!O$2:O859,Concentrado!$A$2:$A859,"="&amp;$A13,Concentrado!$B$2:$B859, "=CDMX")</f>
        <v>62.457999999999998</v>
      </c>
      <c r="O13" s="9">
        <f>SUMIFS(Concentrado!P$2:P859,Concentrado!$A$2:$A859,"="&amp;$A13,Concentrado!$B$2:$B859, "=CDMX")</f>
        <v>15.612</v>
      </c>
      <c r="P13" s="9">
        <f>SUMIFS(Concentrado!Q$2:Q859,Concentrado!$A$2:$A859,"="&amp;$A13,Concentrado!$B$2:$B859, "=CDMX")</f>
        <v>38.042999999999999</v>
      </c>
      <c r="Q13" s="9">
        <f>SUMIFS(Concentrado!R$2:R859,Concentrado!$A$2:$A859,"="&amp;$A13,Concentrado!$B$2:$B859, "=CDMX")</f>
        <v>102.90900000000001</v>
      </c>
      <c r="R13" s="9">
        <f>SUMIFS(Concentrado!S$2:S859,Concentrado!$A$2:$A859,"="&amp;$A13,Concentrado!$B$2:$B859, "=CDMX")</f>
        <v>94.817999999999998</v>
      </c>
      <c r="S13" s="9">
        <f>SUMIFS(Concentrado!T$2:T859,Concentrado!$A$2:$A859,"="&amp;$A13,Concentrado!$B$2:$B859, "=CDMX")</f>
        <v>98.691000000000003</v>
      </c>
      <c r="T13" s="9">
        <f>SUMIFS(Concentrado!U$2:U859,Concentrado!$A$2:$A859,"="&amp;$A13,Concentrado!$B$2:$B859, "=CDMX")</f>
        <v>17.379000000000001</v>
      </c>
      <c r="U13" s="9">
        <f>SUMIFS(Concentrado!V$2:V859,Concentrado!$A$2:$A859,"="&amp;$A13,Concentrado!$B$2:$B859, "=CDMX")</f>
        <v>22.515000000000001</v>
      </c>
      <c r="V13" s="9">
        <f>SUMIFS(Concentrado!W$2:W859,Concentrado!$A$2:$A859,"="&amp;$A13,Concentrado!$B$2:$B859, "=CDMX")</f>
        <v>20.056999999999999</v>
      </c>
      <c r="W13" s="9">
        <f>SUMIFS(Concentrado!X$2:X859,Concentrado!$A$2:$A859,"="&amp;$A13,Concentrado!$B$2:$B859, "=CDMX")</f>
        <v>18.791</v>
      </c>
      <c r="X13" s="9">
        <f>SUMIFS(Concentrado!Y$2:Y859,Concentrado!$A$2:$A859,"="&amp;$A13,Concentrado!$B$2:$B859, "=CDMX")</f>
        <v>2.1030000000000002</v>
      </c>
      <c r="Y13" s="9">
        <f>SUMIFS(Concentrado!Z$2:Z859,Concentrado!$A$2:$A859,"="&amp;$A13,Concentrado!$B$2:$B859, "=CDMX")</f>
        <v>10.089</v>
      </c>
      <c r="Z13" s="9">
        <f>SUMIFS(Concentrado!AA$2:AA859,Concentrado!$A$2:$A859,"="&amp;$A13,Concentrado!$B$2:$B859, "=CDMX")</f>
        <v>87.635999999999996</v>
      </c>
      <c r="AA13" s="9">
        <f>SUMIFS(Concentrado!AB$2:AB859,Concentrado!$A$2:$A859,"="&amp;$A13,Concentrado!$B$2:$B859, "=CDMX")</f>
        <v>80.055999999999997</v>
      </c>
      <c r="AB13" s="9">
        <f>SUMIFS(Concentrado!AC$2:AC859,Concentrado!$A$2:$A859,"="&amp;$A13,Concentrado!$B$2:$B859, "=CDMX")</f>
        <v>83.683999999999997</v>
      </c>
      <c r="AC13" s="9">
        <f>SUMIFS(Concentrado!AD$2:AD859,Concentrado!$A$2:$A859,"="&amp;$A13,Concentrado!$B$2:$B859, "=CDMX")</f>
        <v>494.97</v>
      </c>
      <c r="AD13" s="9">
        <f>SUMIFS(Concentrado!AE$2:AE859,Concentrado!$A$2:$A859,"="&amp;$A13,Concentrado!$B$2:$B859, "=CDMX")</f>
        <v>483.98899999999998</v>
      </c>
      <c r="AE13" s="9">
        <f>SUMIFS(Concentrado!AF$2:AF859,Concentrado!$A$2:$A859,"="&amp;$A13,Concentrado!$B$2:$B859, "=CDMX")</f>
        <v>489.28899999999999</v>
      </c>
      <c r="AF13" s="9">
        <f>SUMIFS(Concentrado!AG$2:AG859,Concentrado!$A$2:$A859,"="&amp;$A13,Concentrado!$B$2:$B859, "=CDMX")</f>
        <v>11.917999999999999</v>
      </c>
      <c r="AG13" s="9">
        <f>SUMIFS(Concentrado!AH$2:AH859,Concentrado!$A$2:$A859,"="&amp;$A13,Concentrado!$B$2:$B859, "=CDMX")</f>
        <v>8.2156793282334792</v>
      </c>
      <c r="AH13" s="9">
        <f>SUMIFS(Concentrado!AI$2:AI859,Concentrado!$A$2:$A859,"="&amp;$A13,Concentrado!$B$2:$B859, "=CDMX")</f>
        <v>2.6642839736820698</v>
      </c>
      <c r="AI13" s="9">
        <f>SUMIFS(Concentrado!AJ$2:AJ859,Concentrado!$A$2:$A859,"="&amp;$A13,Concentrado!$B$2:$B859, "=CDMX")</f>
        <v>5.4242055499425597</v>
      </c>
      <c r="AJ13" s="9">
        <f>SUMIFS(Concentrado!AK$2:AK859,Concentrado!$A$2:$A859,"="&amp;$A13,Concentrado!$B$2:$B859, "=CDMX")</f>
        <v>6.8959999999999999</v>
      </c>
      <c r="AK13" s="9">
        <f>SUMIFS(Concentrado!AL$2:AL859,Concentrado!$A$2:$A859,"="&amp;$A13,Concentrado!$B$2:$B859, "=CDMX")</f>
        <v>1.5509999999999999</v>
      </c>
      <c r="AL13" s="9">
        <f>SUMIFS(Concentrado!AM$2:AM859,Concentrado!$A$2:$A859,"="&amp;$A13,Concentrado!$B$2:$B859, "=CDMX")</f>
        <v>4.109</v>
      </c>
      <c r="AM13" s="9">
        <f>SUMIFS(Concentrado!AN$2:AN859,Concentrado!$A$2:$A859,"="&amp;$A13,Concentrado!$B$2:$B859, "=CDMX")</f>
        <v>71.043999999999997</v>
      </c>
      <c r="AN13" s="9">
        <f>SUMIFS(Concentrado!AO$2:AO859,Concentrado!$A$2:$A859,"="&amp;$A13,Concentrado!$B$2:$B859, "=CDMX")</f>
        <v>57.902000000000001</v>
      </c>
      <c r="AO13" s="9">
        <f>SUMIFS(Concentrado!AP$2:AP859,Concentrado!$A$2:$A859,"="&amp;$A13,Concentrado!$B$2:$B859, "=CDMX")</f>
        <v>64.236000000000004</v>
      </c>
      <c r="AP13" s="9">
        <f>SUMIFS(Concentrado!AQ$2:AQ859,Concentrado!$A$2:$A859,"="&amp;$A13,Concentrado!$B$2:$B859, "=CDMX")</f>
        <v>0.71699999999999997</v>
      </c>
      <c r="AQ13" s="9">
        <f>SUMIFS(Concentrado!AR$2:AR859,Concentrado!$A$2:$A859,"="&amp;$A13,Concentrado!$B$2:$B859, "=CDMX")</f>
        <v>0.51</v>
      </c>
      <c r="AR13" s="9">
        <f>SUMIFS(Concentrado!AS$2:AS859,Concentrado!$A$2:$A859,"="&amp;$A13,Concentrado!$B$2:$B859, "=CDMX")</f>
        <v>0.60899999999999999</v>
      </c>
      <c r="AS13" s="9">
        <f>SUMIFS(Concentrado!AT$2:AT859,Concentrado!$A$2:$A859,"="&amp;$A13,Concentrado!$B$2:$B859, "=CDMX")</f>
        <v>10.205</v>
      </c>
      <c r="AT13" s="9">
        <f>SUMIFS(Concentrado!AU$2:AU859,Concentrado!$A$2:$A859,"="&amp;$A13,Concentrado!$B$2:$B859, "=CDMX")</f>
        <v>1.296</v>
      </c>
      <c r="AU13" s="9">
        <f>SUMIFS(Concentrado!AV$2:AV859,Concentrado!$A$2:$A859,"="&amp;$A13,Concentrado!$B$2:$B859, "=CDMX")</f>
        <v>5.56</v>
      </c>
      <c r="AV13" s="9">
        <f>SUMIFS(Concentrado!AW$2:AW859,Concentrado!$A$2:$A859,"="&amp;$A13,Concentrado!$B$2:$B859, "=CDMX")</f>
        <v>634.62800000000004</v>
      </c>
      <c r="AW13" s="9">
        <f>SUMIFS(Concentrado!AX$2:AX859,Concentrado!$A$2:$A859,"="&amp;$A13,Concentrado!$B$2:$B859, "=CDMX")</f>
        <v>560.07299999999998</v>
      </c>
      <c r="AX13" s="9">
        <f>SUMIFS(Concentrado!AY$2:AY859,Concentrado!$A$2:$A859,"="&amp;$A13,Concentrado!$B$2:$B859, "=CDMX")</f>
        <v>595.85400000000004</v>
      </c>
      <c r="AY13" s="9">
        <f>SUMIFS(Concentrado!AZ$2:AZ859,Concentrado!$A$2:$A859,"="&amp;$A13,Concentrado!$B$2:$B859, "=CDMX")</f>
        <v>6.3460000000000001</v>
      </c>
      <c r="AZ13" s="9">
        <f>SUMIFS(Concentrado!BA$2:BA859,Concentrado!$A$2:$A859,"="&amp;$A13,Concentrado!$B$2:$B859, "=CDMX")</f>
        <v>5.601</v>
      </c>
      <c r="BA13" s="9">
        <f>SUMIFS(Concentrado!BB$2:BB859,Concentrado!$A$2:$A859,"="&amp;$A13,Concentrado!$B$2:$B859, "=CDMX")</f>
        <v>5.9589999999999996</v>
      </c>
      <c r="BB13" s="9">
        <f>SUMIFS(Concentrado!BC$2:BC859,Concentrado!$A$2:$A859,"="&amp;$A13,Concentrado!$B$2:$B859, "=CDMX")</f>
        <v>30.494</v>
      </c>
      <c r="BC13" s="9">
        <f>SUMIFS(Concentrado!BD$2:BD859,Concentrado!$A$2:$A859,"="&amp;$A13,Concentrado!$B$2:$B859, "=CDMX")</f>
        <v>8.01</v>
      </c>
      <c r="BD13" s="9">
        <f>SUMIFS(Concentrado!BE$2:BE859,Concentrado!$A$2:$A859,"="&amp;$A13,Concentrado!$B$2:$B859, "=CDMX")</f>
        <v>13.471</v>
      </c>
      <c r="BE13" s="9">
        <f>SUMIFS(Concentrado!BF$2:BF859,Concentrado!$A$2:$A859,"="&amp;$A13,Concentrado!$B$2:$B859, "=CDMX")</f>
        <v>15.898999999999999</v>
      </c>
      <c r="BF13" s="9">
        <f>SUMIFS(Concentrado!BG$2:BG859,Concentrado!$A$2:$A859,"="&amp;$A13,Concentrado!$B$2:$B859, "=CDMX")</f>
        <v>48.360999999999997</v>
      </c>
      <c r="BG13" s="9">
        <f>SUMIFS(Concentrado!BH$2:BH859,Concentrado!$A$2:$A859,"="&amp;$A13,Concentrado!$B$2:$B859, "=CDMX")</f>
        <v>9.2356260075228374</v>
      </c>
    </row>
    <row r="14" spans="1:59" x14ac:dyDescent="0.25">
      <c r="A14" s="4">
        <v>2010</v>
      </c>
      <c r="B14" s="9">
        <f>SUMIFS(Concentrado!C$2:C859,Concentrado!$A$2:$A859,"="&amp;$A14,Concentrado!$B$2:$B859, "=CDMX")</f>
        <v>10.815</v>
      </c>
      <c r="C14" s="9">
        <f>SUMIFS(Concentrado!D$2:D859,Concentrado!$A$2:$A859,"="&amp;$A14,Concentrado!$B$2:$B859, "=CDMX")</f>
        <v>4.1980000000000004</v>
      </c>
      <c r="D14" s="9">
        <f>SUMIFS(Concentrado!E$2:E859,Concentrado!$A$2:$A859,"="&amp;$A14,Concentrado!$B$2:$B859, "=CDMX")</f>
        <v>7.3639999999999999</v>
      </c>
      <c r="E14" s="9">
        <f>SUMIFS(Concentrado!F$2:F859,Concentrado!$A$2:$A859,"="&amp;$A14,Concentrado!$B$2:$B859, "=CDMX")</f>
        <v>10.289</v>
      </c>
      <c r="F14" s="9">
        <f>SUMIFS(Concentrado!G$2:G859,Concentrado!$A$2:$A859,"="&amp;$A14,Concentrado!$B$2:$B859, "=CDMX")</f>
        <v>23.097999999999999</v>
      </c>
      <c r="G14" s="9">
        <f>SUMIFS(Concentrado!H$2:H859,Concentrado!$A$2:$A859,"="&amp;$A14,Concentrado!$B$2:$B859, "=CDMX")</f>
        <v>6.5860000000000003</v>
      </c>
      <c r="H14" s="9">
        <f>SUMIFS(Concentrado!I$2:I859,Concentrado!$A$2:$A859,"="&amp;$A14,Concentrado!$B$2:$B859, "=CDMX")</f>
        <v>5.5330000000000004</v>
      </c>
      <c r="I14" s="9">
        <f>SUMIFS(Concentrado!J$2:J859,Concentrado!$A$2:$A859,"="&amp;$A14,Concentrado!$B$2:$B859, "=CDMX")</f>
        <v>6.0369999999999999</v>
      </c>
      <c r="J14" s="9">
        <f>SUMIFS(Concentrado!K$2:K859,Concentrado!$A$2:$A859,"="&amp;$A14,Concentrado!$B$2:$B859, "=CDMX")</f>
        <v>8.0419999999999998</v>
      </c>
      <c r="K14" s="9">
        <f>SUMIFS(Concentrado!L$2:L859,Concentrado!$A$2:$A859,"="&amp;$A14,Concentrado!$B$2:$B859, "=CDMX")</f>
        <v>6.3390000000000004</v>
      </c>
      <c r="L14" s="9">
        <f>SUMIFS(Concentrado!M$2:M859,Concentrado!$A$2:$A859,"="&amp;$A14,Concentrado!$B$2:$B859, "=CDMX")</f>
        <v>7.1539999999999999</v>
      </c>
      <c r="M14" s="9">
        <f>SUMIFS(Concentrado!N$2:N859,Concentrado!$A$2:$A859,"="&amp;$A14,Concentrado!$B$2:$B859, "=CDMX")</f>
        <v>44.46</v>
      </c>
      <c r="N14" s="9">
        <f>SUMIFS(Concentrado!O$2:O859,Concentrado!$A$2:$A859,"="&amp;$A14,Concentrado!$B$2:$B859, "=CDMX")</f>
        <v>62.74</v>
      </c>
      <c r="O14" s="9">
        <f>SUMIFS(Concentrado!P$2:P859,Concentrado!$A$2:$A859,"="&amp;$A14,Concentrado!$B$2:$B859, "=CDMX")</f>
        <v>17.341999999999999</v>
      </c>
      <c r="P14" s="9">
        <f>SUMIFS(Concentrado!Q$2:Q859,Concentrado!$A$2:$A859,"="&amp;$A14,Concentrado!$B$2:$B859, "=CDMX")</f>
        <v>39.075000000000003</v>
      </c>
      <c r="Q14" s="9">
        <f>SUMIFS(Concentrado!R$2:R859,Concentrado!$A$2:$A859,"="&amp;$A14,Concentrado!$B$2:$B859, "=CDMX")</f>
        <v>105.261</v>
      </c>
      <c r="R14" s="9">
        <f>SUMIFS(Concentrado!S$2:S859,Concentrado!$A$2:$A859,"="&amp;$A14,Concentrado!$B$2:$B859, "=CDMX")</f>
        <v>97.650999999999996</v>
      </c>
      <c r="S14" s="9">
        <f>SUMIFS(Concentrado!T$2:T859,Concentrado!$A$2:$A859,"="&amp;$A14,Concentrado!$B$2:$B859, "=CDMX")</f>
        <v>101.292</v>
      </c>
      <c r="T14" s="9">
        <f>SUMIFS(Concentrado!U$2:U859,Concentrado!$A$2:$A859,"="&amp;$A14,Concentrado!$B$2:$B859, "=CDMX")</f>
        <v>14.212</v>
      </c>
      <c r="U14" s="9">
        <f>SUMIFS(Concentrado!V$2:V859,Concentrado!$A$2:$A859,"="&amp;$A14,Concentrado!$B$2:$B859, "=CDMX")</f>
        <v>19.123000000000001</v>
      </c>
      <c r="V14" s="9">
        <f>SUMIFS(Concentrado!W$2:W859,Concentrado!$A$2:$A859,"="&amp;$A14,Concentrado!$B$2:$B859, "=CDMX")</f>
        <v>16.773</v>
      </c>
      <c r="W14" s="9">
        <f>SUMIFS(Concentrado!X$2:X859,Concentrado!$A$2:$A859,"="&amp;$A14,Concentrado!$B$2:$B859, "=CDMX")</f>
        <v>20.635999999999999</v>
      </c>
      <c r="X14" s="9">
        <f>SUMIFS(Concentrado!Y$2:Y859,Concentrado!$A$2:$A859,"="&amp;$A14,Concentrado!$B$2:$B859, "=CDMX")</f>
        <v>2.7349999999999999</v>
      </c>
      <c r="Y14" s="9">
        <f>SUMIFS(Concentrado!Z$2:Z859,Concentrado!$A$2:$A859,"="&amp;$A14,Concentrado!$B$2:$B859, "=CDMX")</f>
        <v>11.3</v>
      </c>
      <c r="Z14" s="9">
        <f>SUMIFS(Concentrado!AA$2:AA859,Concentrado!$A$2:$A859,"="&amp;$A14,Concentrado!$B$2:$B859, "=CDMX")</f>
        <v>98.86</v>
      </c>
      <c r="AA14" s="9">
        <f>SUMIFS(Concentrado!AB$2:AB859,Concentrado!$A$2:$A859,"="&amp;$A14,Concentrado!$B$2:$B859, "=CDMX")</f>
        <v>90.314999999999998</v>
      </c>
      <c r="AB14" s="9">
        <f>SUMIFS(Concentrado!AC$2:AC859,Concentrado!$A$2:$A859,"="&amp;$A14,Concentrado!$B$2:$B859, "=CDMX")</f>
        <v>94.403999999999996</v>
      </c>
      <c r="AC14" s="9">
        <f>SUMIFS(Concentrado!AD$2:AD859,Concentrado!$A$2:$A859,"="&amp;$A14,Concentrado!$B$2:$B859, "=CDMX")</f>
        <v>513.68600000000004</v>
      </c>
      <c r="AD14" s="9">
        <f>SUMIFS(Concentrado!AE$2:AE859,Concentrado!$A$2:$A859,"="&amp;$A14,Concentrado!$B$2:$B859, "=CDMX")</f>
        <v>499.91500000000002</v>
      </c>
      <c r="AE14" s="9">
        <f>SUMIFS(Concentrado!AF$2:AF859,Concentrado!$A$2:$A859,"="&amp;$A14,Concentrado!$B$2:$B859, "=CDMX")</f>
        <v>506.548</v>
      </c>
      <c r="AF14" s="9">
        <f>SUMIFS(Concentrado!AG$2:AG859,Concentrado!$A$2:$A859,"="&amp;$A14,Concentrado!$B$2:$B859, "=CDMX")</f>
        <v>11.624000000000001</v>
      </c>
      <c r="AG14" s="9">
        <f>SUMIFS(Concentrado!AH$2:AH859,Concentrado!$A$2:$A859,"="&amp;$A14,Concentrado!$B$2:$B859, "=CDMX")</f>
        <v>7.5845562605895296</v>
      </c>
      <c r="AH14" s="9">
        <f>SUMIFS(Concentrado!AI$2:AI859,Concentrado!$A$2:$A859,"="&amp;$A14,Concentrado!$B$2:$B859, "=CDMX")</f>
        <v>2.7527517686430101</v>
      </c>
      <c r="AI14" s="9">
        <f>SUMIFS(Concentrado!AJ$2:AJ859,Concentrado!$A$2:$A859,"="&amp;$A14,Concentrado!$B$2:$B859, "=CDMX")</f>
        <v>5.1611036872305398</v>
      </c>
      <c r="AJ14" s="9">
        <f>SUMIFS(Concentrado!AK$2:AK859,Concentrado!$A$2:$A859,"="&amp;$A14,Concentrado!$B$2:$B859, "=CDMX")</f>
        <v>6.9329999999999998</v>
      </c>
      <c r="AK14" s="9">
        <f>SUMIFS(Concentrado!AL$2:AL859,Concentrado!$A$2:$A859,"="&amp;$A14,Concentrado!$B$2:$B859, "=CDMX")</f>
        <v>1.59</v>
      </c>
      <c r="AL14" s="9">
        <f>SUMIFS(Concentrado!AM$2:AM859,Concentrado!$A$2:$A859,"="&amp;$A14,Concentrado!$B$2:$B859, "=CDMX")</f>
        <v>4.1459999999999999</v>
      </c>
      <c r="AM14" s="9">
        <f>SUMIFS(Concentrado!AN$2:AN859,Concentrado!$A$2:$A859,"="&amp;$A14,Concentrado!$B$2:$B859, "=CDMX")</f>
        <v>67.247</v>
      </c>
      <c r="AN14" s="9">
        <f>SUMIFS(Concentrado!AO$2:AO859,Concentrado!$A$2:$A859,"="&amp;$A14,Concentrado!$B$2:$B859, "=CDMX")</f>
        <v>52.917000000000002</v>
      </c>
      <c r="AO14" s="9">
        <f>SUMIFS(Concentrado!AP$2:AP859,Concentrado!$A$2:$A859,"="&amp;$A14,Concentrado!$B$2:$B859, "=CDMX")</f>
        <v>59.807000000000002</v>
      </c>
      <c r="AP14" s="9">
        <f>SUMIFS(Concentrado!AQ$2:AQ859,Concentrado!$A$2:$A859,"="&amp;$A14,Concentrado!$B$2:$B859, "=CDMX")</f>
        <v>1.0629999999999999</v>
      </c>
      <c r="AQ14" s="9">
        <f>SUMIFS(Concentrado!AR$2:AR859,Concentrado!$A$2:$A859,"="&amp;$A14,Concentrado!$B$2:$B859, "=CDMX")</f>
        <v>0.48799999999999999</v>
      </c>
      <c r="AR14" s="9">
        <f>SUMIFS(Concentrado!AS$2:AS859,Concentrado!$A$2:$A859,"="&amp;$A14,Concentrado!$B$2:$B859, "=CDMX")</f>
        <v>0.76300000000000001</v>
      </c>
      <c r="AS14" s="9">
        <f>SUMIFS(Concentrado!AT$2:AT859,Concentrado!$A$2:$A859,"="&amp;$A14,Concentrado!$B$2:$B859, "=CDMX")</f>
        <v>8.5039999999999996</v>
      </c>
      <c r="AT14" s="9">
        <f>SUMIFS(Concentrado!AU$2:AU859,Concentrado!$A$2:$A859,"="&amp;$A14,Concentrado!$B$2:$B859, "=CDMX")</f>
        <v>1.0389999999999999</v>
      </c>
      <c r="AU14" s="9">
        <f>SUMIFS(Concentrado!AV$2:AV859,Concentrado!$A$2:$A859,"="&amp;$A14,Concentrado!$B$2:$B859, "=CDMX")</f>
        <v>4.6109999999999998</v>
      </c>
      <c r="AV14" s="9">
        <f>SUMIFS(Concentrado!AW$2:AW859,Concentrado!$A$2:$A859,"="&amp;$A14,Concentrado!$B$2:$B859, "=CDMX")</f>
        <v>649.31200000000001</v>
      </c>
      <c r="AW14" s="9">
        <f>SUMIFS(Concentrado!AX$2:AX859,Concentrado!$A$2:$A859,"="&amp;$A14,Concentrado!$B$2:$B859, "=CDMX")</f>
        <v>572.37900000000002</v>
      </c>
      <c r="AX14" s="9">
        <f>SUMIFS(Concentrado!AY$2:AY859,Concentrado!$A$2:$A859,"="&amp;$A14,Concentrado!$B$2:$B859, "=CDMX")</f>
        <v>609.29999999999995</v>
      </c>
      <c r="AY14" s="9">
        <f>SUMIFS(Concentrado!AZ$2:AZ859,Concentrado!$A$2:$A859,"="&amp;$A14,Concentrado!$B$2:$B859, "=CDMX")</f>
        <v>6.4930000000000003</v>
      </c>
      <c r="AZ14" s="9">
        <f>SUMIFS(Concentrado!BA$2:BA859,Concentrado!$A$2:$A859,"="&amp;$A14,Concentrado!$B$2:$B859, "=CDMX")</f>
        <v>5.7240000000000002</v>
      </c>
      <c r="BA14" s="9">
        <f>SUMIFS(Concentrado!BB$2:BB859,Concentrado!$A$2:$A859,"="&amp;$A14,Concentrado!$B$2:$B859, "=CDMX")</f>
        <v>6.093</v>
      </c>
      <c r="BB14" s="9">
        <f>SUMIFS(Concentrado!BC$2:BC859,Concentrado!$A$2:$A859,"="&amp;$A14,Concentrado!$B$2:$B859, "=CDMX")</f>
        <v>25.984000000000002</v>
      </c>
      <c r="BC14" s="9">
        <f>SUMIFS(Concentrado!BD$2:BD859,Concentrado!$A$2:$A859,"="&amp;$A14,Concentrado!$B$2:$B859, "=CDMX")</f>
        <v>3.8340000000000001</v>
      </c>
      <c r="BD14" s="9">
        <f>SUMIFS(Concentrado!BE$2:BE859,Concentrado!$A$2:$A859,"="&amp;$A14,Concentrado!$B$2:$B859, "=CDMX")</f>
        <v>13.227</v>
      </c>
      <c r="BE14" s="9">
        <f>SUMIFS(Concentrado!BF$2:BF859,Concentrado!$A$2:$A859,"="&amp;$A14,Concentrado!$B$2:$B859, "=CDMX")</f>
        <v>14.269</v>
      </c>
      <c r="BF14" s="9">
        <f>SUMIFS(Concentrado!BG$2:BG859,Concentrado!$A$2:$A859,"="&amp;$A14,Concentrado!$B$2:$B859, "=CDMX")</f>
        <v>52.311</v>
      </c>
      <c r="BG14" s="9">
        <f>SUMIFS(Concentrado!BH$2:BH859,Concentrado!$A$2:$A859,"="&amp;$A14,Concentrado!$B$2:$B859, "=CDMX")</f>
        <v>8.7965639712562975</v>
      </c>
    </row>
    <row r="15" spans="1:59" x14ac:dyDescent="0.25">
      <c r="A15" s="4">
        <v>2011</v>
      </c>
      <c r="B15" s="9">
        <f>SUMIFS(Concentrado!C$2:C859,Concentrado!$A$2:$A859,"="&amp;$A15,Concentrado!$B$2:$B859, "=CDMX")</f>
        <v>8.9830000000000005</v>
      </c>
      <c r="C15" s="9">
        <f>SUMIFS(Concentrado!D$2:D859,Concentrado!$A$2:$A859,"="&amp;$A15,Concentrado!$B$2:$B859, "=CDMX")</f>
        <v>3.698</v>
      </c>
      <c r="D15" s="9">
        <f>SUMIFS(Concentrado!E$2:E859,Concentrado!$A$2:$A859,"="&amp;$A15,Concentrado!$B$2:$B859, "=CDMX")</f>
        <v>6.226</v>
      </c>
      <c r="E15" s="9">
        <f>SUMIFS(Concentrado!F$2:F859,Concentrado!$A$2:$A859,"="&amp;$A15,Concentrado!$B$2:$B859, "=CDMX")</f>
        <v>10.723000000000001</v>
      </c>
      <c r="F15" s="9">
        <f>SUMIFS(Concentrado!G$2:G859,Concentrado!$A$2:$A859,"="&amp;$A15,Concentrado!$B$2:$B859, "=CDMX")</f>
        <v>23.248999999999999</v>
      </c>
      <c r="G15" s="9">
        <f>SUMIFS(Concentrado!H$2:H859,Concentrado!$A$2:$A859,"="&amp;$A15,Concentrado!$B$2:$B859, "=CDMX")</f>
        <v>6.5880000000000001</v>
      </c>
      <c r="H15" s="9">
        <f>SUMIFS(Concentrado!I$2:I859,Concentrado!$A$2:$A859,"="&amp;$A15,Concentrado!$B$2:$B859, "=CDMX")</f>
        <v>5.367</v>
      </c>
      <c r="I15" s="9">
        <f>SUMIFS(Concentrado!J$2:J859,Concentrado!$A$2:$A859,"="&amp;$A15,Concentrado!$B$2:$B859, "=CDMX")</f>
        <v>5.9509999999999996</v>
      </c>
      <c r="J15" s="9">
        <f>SUMIFS(Concentrado!K$2:K859,Concentrado!$A$2:$A859,"="&amp;$A15,Concentrado!$B$2:$B859, "=CDMX")</f>
        <v>8.1769999999999996</v>
      </c>
      <c r="K15" s="9">
        <f>SUMIFS(Concentrado!L$2:L859,Concentrado!$A$2:$A859,"="&amp;$A15,Concentrado!$B$2:$B859, "=CDMX")</f>
        <v>6.423</v>
      </c>
      <c r="L15" s="9">
        <f>SUMIFS(Concentrado!M$2:M859,Concentrado!$A$2:$A859,"="&amp;$A15,Concentrado!$B$2:$B859, "=CDMX")</f>
        <v>7.2619999999999996</v>
      </c>
      <c r="M15" s="9">
        <f>SUMIFS(Concentrado!N$2:N859,Concentrado!$A$2:$A859,"="&amp;$A15,Concentrado!$B$2:$B859, "=CDMX")</f>
        <v>47.831000000000003</v>
      </c>
      <c r="N15" s="9">
        <f>SUMIFS(Concentrado!O$2:O859,Concentrado!$A$2:$A859,"="&amp;$A15,Concentrado!$B$2:$B859, "=CDMX")</f>
        <v>65.738</v>
      </c>
      <c r="O15" s="9">
        <f>SUMIFS(Concentrado!P$2:P859,Concentrado!$A$2:$A859,"="&amp;$A15,Concentrado!$B$2:$B859, "=CDMX")</f>
        <v>17.22</v>
      </c>
      <c r="P15" s="9">
        <f>SUMIFS(Concentrado!Q$2:Q859,Concentrado!$A$2:$A859,"="&amp;$A15,Concentrado!$B$2:$B859, "=CDMX")</f>
        <v>40.619999999999997</v>
      </c>
      <c r="Q15" s="9">
        <f>SUMIFS(Concentrado!R$2:R859,Concentrado!$A$2:$A859,"="&amp;$A15,Concentrado!$B$2:$B859, "=CDMX")</f>
        <v>102.568</v>
      </c>
      <c r="R15" s="9">
        <f>SUMIFS(Concentrado!S$2:S859,Concentrado!$A$2:$A859,"="&amp;$A15,Concentrado!$B$2:$B859, "=CDMX")</f>
        <v>93.75</v>
      </c>
      <c r="S15" s="9">
        <f>SUMIFS(Concentrado!T$2:T859,Concentrado!$A$2:$A859,"="&amp;$A15,Concentrado!$B$2:$B859, "=CDMX")</f>
        <v>97.968999999999994</v>
      </c>
      <c r="T15" s="9">
        <f>SUMIFS(Concentrado!U$2:U859,Concentrado!$A$2:$A859,"="&amp;$A15,Concentrado!$B$2:$B859, "=CDMX")</f>
        <v>14.949</v>
      </c>
      <c r="U15" s="9">
        <f>SUMIFS(Concentrado!V$2:V859,Concentrado!$A$2:$A859,"="&amp;$A15,Concentrado!$B$2:$B859, "=CDMX")</f>
        <v>20.009</v>
      </c>
      <c r="V15" s="9">
        <f>SUMIFS(Concentrado!W$2:W859,Concentrado!$A$2:$A859,"="&amp;$A15,Concentrado!$B$2:$B859, "=CDMX")</f>
        <v>17.588000000000001</v>
      </c>
      <c r="W15" s="9">
        <f>SUMIFS(Concentrado!X$2:X859,Concentrado!$A$2:$A859,"="&amp;$A15,Concentrado!$B$2:$B859, "=CDMX")</f>
        <v>21.283000000000001</v>
      </c>
      <c r="X15" s="9">
        <f>SUMIFS(Concentrado!Y$2:Y859,Concentrado!$A$2:$A859,"="&amp;$A15,Concentrado!$B$2:$B859, "=CDMX")</f>
        <v>3.254</v>
      </c>
      <c r="Y15" s="9">
        <f>SUMIFS(Concentrado!Z$2:Z859,Concentrado!$A$2:$A859,"="&amp;$A15,Concentrado!$B$2:$B859, "=CDMX")</f>
        <v>11.946</v>
      </c>
      <c r="Z15" s="9">
        <f>SUMIFS(Concentrado!AA$2:AA859,Concentrado!$A$2:$A859,"="&amp;$A15,Concentrado!$B$2:$B859, "=CDMX")</f>
        <v>98.674999999999997</v>
      </c>
      <c r="AA15" s="9">
        <f>SUMIFS(Concentrado!AB$2:AB859,Concentrado!$A$2:$A859,"="&amp;$A15,Concentrado!$B$2:$B859, "=CDMX")</f>
        <v>89.694000000000003</v>
      </c>
      <c r="AB15" s="9">
        <f>SUMIFS(Concentrado!AC$2:AC859,Concentrado!$A$2:$A859,"="&amp;$A15,Concentrado!$B$2:$B859, "=CDMX")</f>
        <v>93.991</v>
      </c>
      <c r="AC15" s="9">
        <f>SUMIFS(Concentrado!AD$2:AD859,Concentrado!$A$2:$A859,"="&amp;$A15,Concentrado!$B$2:$B859, "=CDMX")</f>
        <v>516.24900000000002</v>
      </c>
      <c r="AD15" s="9">
        <f>SUMIFS(Concentrado!AE$2:AE859,Concentrado!$A$2:$A859,"="&amp;$A15,Concentrado!$B$2:$B859, "=CDMX")</f>
        <v>487.05</v>
      </c>
      <c r="AE15" s="9">
        <f>SUMIFS(Concentrado!AF$2:AF859,Concentrado!$A$2:$A859,"="&amp;$A15,Concentrado!$B$2:$B859, "=CDMX")</f>
        <v>501.08600000000001</v>
      </c>
      <c r="AF15" s="9">
        <f>SUMIFS(Concentrado!AG$2:AG859,Concentrado!$A$2:$A859,"="&amp;$A15,Concentrado!$B$2:$B859, "=CDMX")</f>
        <v>12.760999999999999</v>
      </c>
      <c r="AG15" s="9">
        <f>SUMIFS(Concentrado!AH$2:AH859,Concentrado!$A$2:$A859,"="&amp;$A15,Concentrado!$B$2:$B859, "=CDMX")</f>
        <v>10.2437483395214</v>
      </c>
      <c r="AH15" s="9">
        <f>SUMIFS(Concentrado!AI$2:AI859,Concentrado!$A$2:$A859,"="&amp;$A15,Concentrado!$B$2:$B859, "=CDMX")</f>
        <v>3.6322642809074299</v>
      </c>
      <c r="AI15" s="9">
        <f>SUMIFS(Concentrado!AJ$2:AJ859,Concentrado!$A$2:$A859,"="&amp;$A15,Concentrado!$B$2:$B859, "=CDMX")</f>
        <v>6.9368171570610997</v>
      </c>
      <c r="AJ15" s="9">
        <f>SUMIFS(Concentrado!AK$2:AK859,Concentrado!$A$2:$A859,"="&amp;$A15,Concentrado!$B$2:$B859, "=CDMX")</f>
        <v>7.5549999999999997</v>
      </c>
      <c r="AK15" s="9">
        <f>SUMIFS(Concentrado!AL$2:AL859,Concentrado!$A$2:$A859,"="&amp;$A15,Concentrado!$B$2:$B859, "=CDMX")</f>
        <v>1.796</v>
      </c>
      <c r="AL15" s="9">
        <f>SUMIFS(Concentrado!AM$2:AM859,Concentrado!$A$2:$A859,"="&amp;$A15,Concentrado!$B$2:$B859, "=CDMX")</f>
        <v>4.5510000000000002</v>
      </c>
      <c r="AM15" s="9">
        <f>SUMIFS(Concentrado!AN$2:AN859,Concentrado!$A$2:$A859,"="&amp;$A15,Concentrado!$B$2:$B859, "=CDMX")</f>
        <v>64.632000000000005</v>
      </c>
      <c r="AN15" s="9">
        <f>SUMIFS(Concentrado!AO$2:AO859,Concentrado!$A$2:$A859,"="&amp;$A15,Concentrado!$B$2:$B859, "=CDMX")</f>
        <v>49.378999999999998</v>
      </c>
      <c r="AO15" s="9">
        <f>SUMIFS(Concentrado!AP$2:AP859,Concentrado!$A$2:$A859,"="&amp;$A15,Concentrado!$B$2:$B859, "=CDMX")</f>
        <v>56.698999999999998</v>
      </c>
      <c r="AP15" s="9">
        <f>SUMIFS(Concentrado!AQ$2:AQ859,Concentrado!$A$2:$A859,"="&amp;$A15,Concentrado!$B$2:$B859, "=CDMX")</f>
        <v>1.244</v>
      </c>
      <c r="AQ15" s="9">
        <f>SUMIFS(Concentrado!AR$2:AR859,Concentrado!$A$2:$A859,"="&amp;$A15,Concentrado!$B$2:$B859, "=CDMX")</f>
        <v>0.54900000000000004</v>
      </c>
      <c r="AR15" s="9">
        <f>SUMIFS(Concentrado!AS$2:AS859,Concentrado!$A$2:$A859,"="&amp;$A15,Concentrado!$B$2:$B859, "=CDMX")</f>
        <v>0.88200000000000001</v>
      </c>
      <c r="AS15" s="9">
        <f>SUMIFS(Concentrado!AT$2:AT859,Concentrado!$A$2:$A859,"="&amp;$A15,Concentrado!$B$2:$B859, "=CDMX")</f>
        <v>8.1999999999999993</v>
      </c>
      <c r="AT15" s="9">
        <f>SUMIFS(Concentrado!AU$2:AU859,Concentrado!$A$2:$A859,"="&amp;$A15,Concentrado!$B$2:$B859, "=CDMX")</f>
        <v>0.95099999999999996</v>
      </c>
      <c r="AU15" s="9">
        <f>SUMIFS(Concentrado!AV$2:AV859,Concentrado!$A$2:$A859,"="&amp;$A15,Concentrado!$B$2:$B859, "=CDMX")</f>
        <v>4.4189999999999996</v>
      </c>
      <c r="AV15" s="9">
        <f>SUMIFS(Concentrado!AW$2:AW859,Concentrado!$A$2:$A859,"="&amp;$A15,Concentrado!$B$2:$B859, "=CDMX")</f>
        <v>651.98599999999999</v>
      </c>
      <c r="AW15" s="9">
        <f>SUMIFS(Concentrado!AX$2:AX859,Concentrado!$A$2:$A859,"="&amp;$A15,Concentrado!$B$2:$B859, "=CDMX")</f>
        <v>555.65700000000004</v>
      </c>
      <c r="AX15" s="9">
        <f>SUMIFS(Concentrado!AY$2:AY859,Concentrado!$A$2:$A859,"="&amp;$A15,Concentrado!$B$2:$B859, "=CDMX")</f>
        <v>602.02</v>
      </c>
      <c r="AY15" s="9">
        <f>SUMIFS(Concentrado!AZ$2:AZ859,Concentrado!$A$2:$A859,"="&amp;$A15,Concentrado!$B$2:$B859, "=CDMX")</f>
        <v>6.52</v>
      </c>
      <c r="AZ15" s="9">
        <f>SUMIFS(Concentrado!BA$2:BA859,Concentrado!$A$2:$A859,"="&amp;$A15,Concentrado!$B$2:$B859, "=CDMX")</f>
        <v>5.5570000000000004</v>
      </c>
      <c r="BA15" s="9">
        <f>SUMIFS(Concentrado!BB$2:BB859,Concentrado!$A$2:$A859,"="&amp;$A15,Concentrado!$B$2:$B859, "=CDMX")</f>
        <v>6.02</v>
      </c>
      <c r="BB15" s="9">
        <f>SUMIFS(Concentrado!BC$2:BC859,Concentrado!$A$2:$A859,"="&amp;$A15,Concentrado!$B$2:$B859, "=CDMX")</f>
        <v>26.469000000000001</v>
      </c>
      <c r="BC15" s="9">
        <f>SUMIFS(Concentrado!BD$2:BD859,Concentrado!$A$2:$A859,"="&amp;$A15,Concentrado!$B$2:$B859, "=CDMX")</f>
        <v>4.7469999999999999</v>
      </c>
      <c r="BD15" s="9">
        <f>SUMIFS(Concentrado!BE$2:BE859,Concentrado!$A$2:$A859,"="&amp;$A15,Concentrado!$B$2:$B859, "=CDMX")</f>
        <v>14.324999999999999</v>
      </c>
      <c r="BE15" s="9">
        <f>SUMIFS(Concentrado!BF$2:BF859,Concentrado!$A$2:$A859,"="&amp;$A15,Concentrado!$B$2:$B859, "=CDMX")</f>
        <v>16.428999999999998</v>
      </c>
      <c r="BF15" s="9">
        <f>SUMIFS(Concentrado!BG$2:BG859,Concentrado!$A$2:$A859,"="&amp;$A15,Concentrado!$B$2:$B859, "=CDMX")</f>
        <v>40.781999999999996</v>
      </c>
      <c r="BG15" s="9">
        <f>SUMIFS(Concentrado!BH$2:BH859,Concentrado!$A$2:$A859,"="&amp;$A15,Concentrado!$B$2:$B859, "=CDMX")</f>
        <v>9.0012016167206781</v>
      </c>
    </row>
    <row r="16" spans="1:59" x14ac:dyDescent="0.25">
      <c r="A16" s="4">
        <v>2012</v>
      </c>
      <c r="B16" s="9">
        <f>SUMIFS(Concentrado!C$2:C859,Concentrado!$A$2:$A859,"="&amp;$A16,Concentrado!$B$2:$B859, "=CDMX")</f>
        <v>9.7370000000000001</v>
      </c>
      <c r="C16" s="9">
        <f>SUMIFS(Concentrado!D$2:D859,Concentrado!$A$2:$A859,"="&amp;$A16,Concentrado!$B$2:$B859, "=CDMX")</f>
        <v>4.3179999999999996</v>
      </c>
      <c r="D16" s="9">
        <f>SUMIFS(Concentrado!E$2:E859,Concentrado!$A$2:$A859,"="&amp;$A16,Concentrado!$B$2:$B859, "=CDMX")</f>
        <v>6.91</v>
      </c>
      <c r="E16" s="9">
        <f>SUMIFS(Concentrado!F$2:F859,Concentrado!$A$2:$A859,"="&amp;$A16,Concentrado!$B$2:$B859, "=CDMX")</f>
        <v>10.803000000000001</v>
      </c>
      <c r="F16" s="9">
        <f>SUMIFS(Concentrado!G$2:G859,Concentrado!$A$2:$A859,"="&amp;$A16,Concentrado!$B$2:$B859, "=CDMX")</f>
        <v>22.41</v>
      </c>
      <c r="G16" s="9">
        <f>SUMIFS(Concentrado!H$2:H859,Concentrado!$A$2:$A859,"="&amp;$A16,Concentrado!$B$2:$B859, "=CDMX")</f>
        <v>6.5679999999999996</v>
      </c>
      <c r="H16" s="9">
        <f>SUMIFS(Concentrado!I$2:I859,Concentrado!$A$2:$A859,"="&amp;$A16,Concentrado!$B$2:$B859, "=CDMX")</f>
        <v>6.1920000000000002</v>
      </c>
      <c r="I16" s="9">
        <f>SUMIFS(Concentrado!J$2:J859,Concentrado!$A$2:$A859,"="&amp;$A16,Concentrado!$B$2:$B859, "=CDMX")</f>
        <v>6.3719999999999999</v>
      </c>
      <c r="J16" s="9">
        <f>SUMIFS(Concentrado!K$2:K859,Concentrado!$A$2:$A859,"="&amp;$A16,Concentrado!$B$2:$B859, "=CDMX")</f>
        <v>8.1760000000000002</v>
      </c>
      <c r="K16" s="9">
        <f>SUMIFS(Concentrado!L$2:L859,Concentrado!$A$2:$A859,"="&amp;$A16,Concentrado!$B$2:$B859, "=CDMX")</f>
        <v>5.16</v>
      </c>
      <c r="L16" s="9">
        <f>SUMIFS(Concentrado!M$2:M859,Concentrado!$A$2:$A859,"="&amp;$A16,Concentrado!$B$2:$B859, "=CDMX")</f>
        <v>6.6029999999999998</v>
      </c>
      <c r="M16" s="9">
        <f>SUMIFS(Concentrado!N$2:N859,Concentrado!$A$2:$A859,"="&amp;$A16,Concentrado!$B$2:$B859, "=CDMX")</f>
        <v>44.93</v>
      </c>
      <c r="N16" s="9">
        <f>SUMIFS(Concentrado!O$2:O859,Concentrado!$A$2:$A859,"="&amp;$A16,Concentrado!$B$2:$B859, "=CDMX")</f>
        <v>66.460999999999999</v>
      </c>
      <c r="O16" s="9">
        <f>SUMIFS(Concentrado!P$2:P859,Concentrado!$A$2:$A859,"="&amp;$A16,Concentrado!$B$2:$B859, "=CDMX")</f>
        <v>17.314</v>
      </c>
      <c r="P16" s="9">
        <f>SUMIFS(Concentrado!Q$2:Q859,Concentrado!$A$2:$A859,"="&amp;$A16,Concentrado!$B$2:$B859, "=CDMX")</f>
        <v>40.869</v>
      </c>
      <c r="Q16" s="9">
        <f>SUMIFS(Concentrado!R$2:R859,Concentrado!$A$2:$A859,"="&amp;$A16,Concentrado!$B$2:$B859, "=CDMX")</f>
        <v>109.566</v>
      </c>
      <c r="R16" s="9">
        <f>SUMIFS(Concentrado!S$2:S859,Concentrado!$A$2:$A859,"="&amp;$A16,Concentrado!$B$2:$B859, "=CDMX")</f>
        <v>94.254999999999995</v>
      </c>
      <c r="S16" s="9">
        <f>SUMIFS(Concentrado!T$2:T859,Concentrado!$A$2:$A859,"="&amp;$A16,Concentrado!$B$2:$B859, "=CDMX")</f>
        <v>101.58</v>
      </c>
      <c r="T16" s="9">
        <f>SUMIFS(Concentrado!U$2:U859,Concentrado!$A$2:$A859,"="&amp;$A16,Concentrado!$B$2:$B859, "=CDMX")</f>
        <v>15.042</v>
      </c>
      <c r="U16" s="9">
        <f>SUMIFS(Concentrado!V$2:V859,Concentrado!$A$2:$A859,"="&amp;$A16,Concentrado!$B$2:$B859, "=CDMX")</f>
        <v>19.841000000000001</v>
      </c>
      <c r="V16" s="9">
        <f>SUMIFS(Concentrado!W$2:W859,Concentrado!$A$2:$A859,"="&amp;$A16,Concentrado!$B$2:$B859, "=CDMX")</f>
        <v>17.545000000000002</v>
      </c>
      <c r="W16" s="9">
        <f>SUMIFS(Concentrado!X$2:X859,Concentrado!$A$2:$A859,"="&amp;$A16,Concentrado!$B$2:$B859, "=CDMX")</f>
        <v>21.449000000000002</v>
      </c>
      <c r="X16" s="9">
        <f>SUMIFS(Concentrado!Y$2:Y859,Concentrado!$A$2:$A859,"="&amp;$A16,Concentrado!$B$2:$B859, "=CDMX")</f>
        <v>2.5910000000000002</v>
      </c>
      <c r="Y16" s="9">
        <f>SUMIFS(Concentrado!Z$2:Z859,Concentrado!$A$2:$A859,"="&amp;$A16,Concentrado!$B$2:$B859, "=CDMX")</f>
        <v>11.624000000000001</v>
      </c>
      <c r="Z16" s="9">
        <f>SUMIFS(Concentrado!AA$2:AA859,Concentrado!$A$2:$A859,"="&amp;$A16,Concentrado!$B$2:$B859, "=CDMX")</f>
        <v>104.69799999999999</v>
      </c>
      <c r="AA16" s="9">
        <f>SUMIFS(Concentrado!AB$2:AB859,Concentrado!$A$2:$A859,"="&amp;$A16,Concentrado!$B$2:$B859, "=CDMX")</f>
        <v>97.266999999999996</v>
      </c>
      <c r="AB16" s="9">
        <f>SUMIFS(Concentrado!AC$2:AC859,Concentrado!$A$2:$A859,"="&amp;$A16,Concentrado!$B$2:$B859, "=CDMX")</f>
        <v>100.833</v>
      </c>
      <c r="AC16" s="9">
        <f>SUMIFS(Concentrado!AD$2:AD859,Concentrado!$A$2:$A859,"="&amp;$A16,Concentrado!$B$2:$B859, "=CDMX")</f>
        <v>526.13</v>
      </c>
      <c r="AD16" s="9">
        <f>SUMIFS(Concentrado!AE$2:AE859,Concentrado!$A$2:$A859,"="&amp;$A16,Concentrado!$B$2:$B859, "=CDMX")</f>
        <v>499.14299999999997</v>
      </c>
      <c r="AE16" s="9">
        <f>SUMIFS(Concentrado!AF$2:AF859,Concentrado!$A$2:$A859,"="&amp;$A16,Concentrado!$B$2:$B859, "=CDMX")</f>
        <v>512.13099999999997</v>
      </c>
      <c r="AF16" s="9">
        <f>SUMIFS(Concentrado!AG$2:AG859,Concentrado!$A$2:$A859,"="&amp;$A16,Concentrado!$B$2:$B859, "=CDMX")</f>
        <v>12.332000000000001</v>
      </c>
      <c r="AG16" s="9">
        <f>SUMIFS(Concentrado!AH$2:AH859,Concentrado!$A$2:$A859,"="&amp;$A16,Concentrado!$B$2:$B859, "=CDMX")</f>
        <v>11.7323357091866</v>
      </c>
      <c r="AH16" s="9">
        <f>SUMIFS(Concentrado!AI$2:AI859,Concentrado!$A$2:$A859,"="&amp;$A16,Concentrado!$B$2:$B859, "=CDMX")</f>
        <v>3.3955676523577898</v>
      </c>
      <c r="AI16" s="9">
        <f>SUMIFS(Concentrado!AJ$2:AJ859,Concentrado!$A$2:$A859,"="&amp;$A16,Concentrado!$B$2:$B859, "=CDMX")</f>
        <v>7.5732185747136196</v>
      </c>
      <c r="AJ16" s="9">
        <f>SUMIFS(Concentrado!AK$2:AK859,Concentrado!$A$2:$A859,"="&amp;$A16,Concentrado!$B$2:$B859, "=CDMX")</f>
        <v>7.8310000000000004</v>
      </c>
      <c r="AK16" s="9">
        <f>SUMIFS(Concentrado!AL$2:AL859,Concentrado!$A$2:$A859,"="&amp;$A16,Concentrado!$B$2:$B859, "=CDMX")</f>
        <v>1.79</v>
      </c>
      <c r="AL16" s="9">
        <f>SUMIFS(Concentrado!AM$2:AM859,Concentrado!$A$2:$A859,"="&amp;$A16,Concentrado!$B$2:$B859, "=CDMX")</f>
        <v>4.68</v>
      </c>
      <c r="AM16" s="9">
        <f>SUMIFS(Concentrado!AN$2:AN859,Concentrado!$A$2:$A859,"="&amp;$A16,Concentrado!$B$2:$B859, "=CDMX")</f>
        <v>65.313000000000002</v>
      </c>
      <c r="AN16" s="9">
        <f>SUMIFS(Concentrado!AO$2:AO859,Concentrado!$A$2:$A859,"="&amp;$A16,Concentrado!$B$2:$B859, "=CDMX")</f>
        <v>53.140999999999998</v>
      </c>
      <c r="AO16" s="9">
        <f>SUMIFS(Concentrado!AP$2:AP859,Concentrado!$A$2:$A859,"="&amp;$A16,Concentrado!$B$2:$B859, "=CDMX")</f>
        <v>58.997</v>
      </c>
      <c r="AP16" s="9">
        <f>SUMIFS(Concentrado!AQ$2:AQ859,Concentrado!$A$2:$A859,"="&amp;$A16,Concentrado!$B$2:$B859, "=CDMX")</f>
        <v>1.0329999999999999</v>
      </c>
      <c r="AQ16" s="9">
        <f>SUMIFS(Concentrado!AR$2:AR859,Concentrado!$A$2:$A859,"="&amp;$A16,Concentrado!$B$2:$B859, "=CDMX")</f>
        <v>0.61099999999999999</v>
      </c>
      <c r="AR16" s="9">
        <f>SUMIFS(Concentrado!AS$2:AS859,Concentrado!$A$2:$A859,"="&amp;$A16,Concentrado!$B$2:$B859, "=CDMX")</f>
        <v>0.81299999999999994</v>
      </c>
      <c r="AS16" s="9">
        <f>SUMIFS(Concentrado!AT$2:AT859,Concentrado!$A$2:$A859,"="&amp;$A16,Concentrado!$B$2:$B859, "=CDMX")</f>
        <v>8.4510000000000005</v>
      </c>
      <c r="AT16" s="9">
        <f>SUMIFS(Concentrado!AU$2:AU859,Concentrado!$A$2:$A859,"="&amp;$A16,Concentrado!$B$2:$B859, "=CDMX")</f>
        <v>1.222</v>
      </c>
      <c r="AU16" s="9">
        <f>SUMIFS(Concentrado!AV$2:AV859,Concentrado!$A$2:$A859,"="&amp;$A16,Concentrado!$B$2:$B859, "=CDMX")</f>
        <v>4.68</v>
      </c>
      <c r="AV16" s="9">
        <f>SUMIFS(Concentrado!AW$2:AW859,Concentrado!$A$2:$A859,"="&amp;$A16,Concentrado!$B$2:$B859, "=CDMX")</f>
        <v>662.81799999999998</v>
      </c>
      <c r="AW16" s="9">
        <f>SUMIFS(Concentrado!AX$2:AX859,Concentrado!$A$2:$A859,"="&amp;$A16,Concentrado!$B$2:$B859, "=CDMX")</f>
        <v>571.19899999999996</v>
      </c>
      <c r="AX16" s="9">
        <f>SUMIFS(Concentrado!AY$2:AY859,Concentrado!$A$2:$A859,"="&amp;$A16,Concentrado!$B$2:$B859, "=CDMX")</f>
        <v>615.18299999999999</v>
      </c>
      <c r="AY16" s="9">
        <f>SUMIFS(Concentrado!AZ$2:AZ859,Concentrado!$A$2:$A859,"="&amp;$A16,Concentrado!$B$2:$B859, "=CDMX")</f>
        <v>6.6280000000000001</v>
      </c>
      <c r="AZ16" s="9">
        <f>SUMIFS(Concentrado!BA$2:BA859,Concentrado!$A$2:$A859,"="&amp;$A16,Concentrado!$B$2:$B859, "=CDMX")</f>
        <v>5.7119999999999997</v>
      </c>
      <c r="BA16" s="9">
        <f>SUMIFS(Concentrado!BB$2:BB859,Concentrado!$A$2:$A859,"="&amp;$A16,Concentrado!$B$2:$B859, "=CDMX")</f>
        <v>6.1520000000000001</v>
      </c>
      <c r="BB16" s="9">
        <f>SUMIFS(Concentrado!BC$2:BC859,Concentrado!$A$2:$A859,"="&amp;$A16,Concentrado!$B$2:$B859, "=CDMX")</f>
        <v>28.68</v>
      </c>
      <c r="BC16" s="9">
        <f>SUMIFS(Concentrado!BD$2:BD859,Concentrado!$A$2:$A859,"="&amp;$A16,Concentrado!$B$2:$B859, "=CDMX")</f>
        <v>4.7060000000000004</v>
      </c>
      <c r="BD16" s="9">
        <f>SUMIFS(Concentrado!BE$2:BE859,Concentrado!$A$2:$A859,"="&amp;$A16,Concentrado!$B$2:$B859, "=CDMX")</f>
        <v>13.398999999999999</v>
      </c>
      <c r="BE16" s="9">
        <f>SUMIFS(Concentrado!BF$2:BF859,Concentrado!$A$2:$A859,"="&amp;$A16,Concentrado!$B$2:$B859, "=CDMX")</f>
        <v>15.327</v>
      </c>
      <c r="BF16" s="9">
        <f>SUMIFS(Concentrado!BG$2:BG859,Concentrado!$A$2:$A859,"="&amp;$A16,Concentrado!$B$2:$B859, "=CDMX")</f>
        <v>40.146000000000001</v>
      </c>
      <c r="BG16" s="9">
        <f>SUMIFS(Concentrado!BH$2:BH859,Concentrado!$A$2:$A859,"="&amp;$A16,Concentrado!$B$2:$B859, "=CDMX")</f>
        <v>8.2514284075675128</v>
      </c>
    </row>
    <row r="17" spans="1:59" x14ac:dyDescent="0.25">
      <c r="A17" s="4">
        <v>2013</v>
      </c>
      <c r="B17" s="9">
        <f>SUMIFS(Concentrado!C$2:C859,Concentrado!$A$2:$A859,"="&amp;$A17,Concentrado!$B$2:$B859, "=CDMX")</f>
        <v>9.1460000000000008</v>
      </c>
      <c r="C17" s="9">
        <f>SUMIFS(Concentrado!D$2:D859,Concentrado!$A$2:$A859,"="&amp;$A17,Concentrado!$B$2:$B859, "=CDMX")</f>
        <v>3.2570000000000001</v>
      </c>
      <c r="D17" s="9">
        <f>SUMIFS(Concentrado!E$2:E859,Concentrado!$A$2:$A859,"="&amp;$A17,Concentrado!$B$2:$B859, "=CDMX")</f>
        <v>6.0739999999999998</v>
      </c>
      <c r="E17" s="9">
        <f>SUMIFS(Concentrado!F$2:F859,Concentrado!$A$2:$A859,"="&amp;$A17,Concentrado!$B$2:$B859, "=CDMX")</f>
        <v>9.6940000000000008</v>
      </c>
      <c r="F17" s="9">
        <f>SUMIFS(Concentrado!G$2:G859,Concentrado!$A$2:$A859,"="&amp;$A17,Concentrado!$B$2:$B859, "=CDMX")</f>
        <v>21.902999999999999</v>
      </c>
      <c r="G17" s="9">
        <f>SUMIFS(Concentrado!H$2:H859,Concentrado!$A$2:$A859,"="&amp;$A17,Concentrado!$B$2:$B859, "=CDMX")</f>
        <v>6.9909999999999997</v>
      </c>
      <c r="H17" s="9">
        <f>SUMIFS(Concentrado!I$2:I859,Concentrado!$A$2:$A859,"="&amp;$A17,Concentrado!$B$2:$B859, "=CDMX")</f>
        <v>6.4509999999999996</v>
      </c>
      <c r="I17" s="9">
        <f>SUMIFS(Concentrado!J$2:J859,Concentrado!$A$2:$A859,"="&amp;$A17,Concentrado!$B$2:$B859, "=CDMX")</f>
        <v>6.7089999999999996</v>
      </c>
      <c r="J17" s="9">
        <f>SUMIFS(Concentrado!K$2:K859,Concentrado!$A$2:$A859,"="&amp;$A17,Concentrado!$B$2:$B859, "=CDMX")</f>
        <v>8.6869999999999994</v>
      </c>
      <c r="K17" s="9">
        <f>SUMIFS(Concentrado!L$2:L859,Concentrado!$A$2:$A859,"="&amp;$A17,Concentrado!$B$2:$B859, "=CDMX")</f>
        <v>5.6529999999999996</v>
      </c>
      <c r="L17" s="9">
        <f>SUMIFS(Concentrado!M$2:M859,Concentrado!$A$2:$A859,"="&amp;$A17,Concentrado!$B$2:$B859, "=CDMX")</f>
        <v>7.1040000000000001</v>
      </c>
      <c r="M17" s="9">
        <f>SUMIFS(Concentrado!N$2:N859,Concentrado!$A$2:$A859,"="&amp;$A17,Concentrado!$B$2:$B859, "=CDMX")</f>
        <v>45.878</v>
      </c>
      <c r="N17" s="9">
        <f>SUMIFS(Concentrado!O$2:O859,Concentrado!$A$2:$A859,"="&amp;$A17,Concentrado!$B$2:$B859, "=CDMX")</f>
        <v>72.570999999999998</v>
      </c>
      <c r="O17" s="9">
        <f>SUMIFS(Concentrado!P$2:P859,Concentrado!$A$2:$A859,"="&amp;$A17,Concentrado!$B$2:$B859, "=CDMX")</f>
        <v>18.681000000000001</v>
      </c>
      <c r="P17" s="9">
        <f>SUMIFS(Concentrado!Q$2:Q859,Concentrado!$A$2:$A859,"="&amp;$A17,Concentrado!$B$2:$B859, "=CDMX")</f>
        <v>44.531999999999996</v>
      </c>
      <c r="Q17" s="9">
        <f>SUMIFS(Concentrado!R$2:R859,Concentrado!$A$2:$A859,"="&amp;$A17,Concentrado!$B$2:$B859, "=CDMX")</f>
        <v>109.797</v>
      </c>
      <c r="R17" s="9">
        <f>SUMIFS(Concentrado!S$2:S859,Concentrado!$A$2:$A859,"="&amp;$A17,Concentrado!$B$2:$B859, "=CDMX")</f>
        <v>98.153000000000006</v>
      </c>
      <c r="S17" s="9">
        <f>SUMIFS(Concentrado!T$2:T859,Concentrado!$A$2:$A859,"="&amp;$A17,Concentrado!$B$2:$B859, "=CDMX")</f>
        <v>103.72199999999999</v>
      </c>
      <c r="T17" s="9">
        <f>SUMIFS(Concentrado!U$2:U859,Concentrado!$A$2:$A859,"="&amp;$A17,Concentrado!$B$2:$B859, "=CDMX")</f>
        <v>13.295</v>
      </c>
      <c r="U17" s="9">
        <f>SUMIFS(Concentrado!V$2:V859,Concentrado!$A$2:$A859,"="&amp;$A17,Concentrado!$B$2:$B859, "=CDMX")</f>
        <v>19.143000000000001</v>
      </c>
      <c r="V17" s="9">
        <f>SUMIFS(Concentrado!W$2:W859,Concentrado!$A$2:$A859,"="&amp;$A17,Concentrado!$B$2:$B859, "=CDMX")</f>
        <v>16.346</v>
      </c>
      <c r="W17" s="9">
        <f>SUMIFS(Concentrado!X$2:X859,Concentrado!$A$2:$A859,"="&amp;$A17,Concentrado!$B$2:$B859, "=CDMX")</f>
        <v>21.524000000000001</v>
      </c>
      <c r="X17" s="9">
        <f>SUMIFS(Concentrado!Y$2:Y859,Concentrado!$A$2:$A859,"="&amp;$A17,Concentrado!$B$2:$B859, "=CDMX")</f>
        <v>3.2149999999999999</v>
      </c>
      <c r="Y17" s="9">
        <f>SUMIFS(Concentrado!Z$2:Z859,Concentrado!$A$2:$A859,"="&amp;$A17,Concentrado!$B$2:$B859, "=CDMX")</f>
        <v>11.983000000000001</v>
      </c>
      <c r="Z17" s="9">
        <f>SUMIFS(Concentrado!AA$2:AA859,Concentrado!$A$2:$A859,"="&amp;$A17,Concentrado!$B$2:$B859, "=CDMX")</f>
        <v>106.381</v>
      </c>
      <c r="AA17" s="9">
        <f>SUMIFS(Concentrado!AB$2:AB859,Concentrado!$A$2:$A859,"="&amp;$A17,Concentrado!$B$2:$B859, "=CDMX")</f>
        <v>97.522999999999996</v>
      </c>
      <c r="AB17" s="9">
        <f>SUMIFS(Concentrado!AC$2:AC859,Concentrado!$A$2:$A859,"="&amp;$A17,Concentrado!$B$2:$B859, "=CDMX")</f>
        <v>101.771</v>
      </c>
      <c r="AC17" s="9">
        <f>SUMIFS(Concentrado!AD$2:AD859,Concentrado!$A$2:$A859,"="&amp;$A17,Concentrado!$B$2:$B859, "=CDMX")</f>
        <v>538.92100000000005</v>
      </c>
      <c r="AD17" s="9">
        <f>SUMIFS(Concentrado!AE$2:AE859,Concentrado!$A$2:$A859,"="&amp;$A17,Concentrado!$B$2:$B859, "=CDMX")</f>
        <v>505.53899999999999</v>
      </c>
      <c r="AE17" s="9">
        <f>SUMIFS(Concentrado!AF$2:AF859,Concentrado!$A$2:$A859,"="&amp;$A17,Concentrado!$B$2:$B859, "=CDMX")</f>
        <v>521.54899999999998</v>
      </c>
      <c r="AF17" s="9">
        <f>SUMIFS(Concentrado!AG$2:AG859,Concentrado!$A$2:$A859,"="&amp;$A17,Concentrado!$B$2:$B859, "=CDMX")</f>
        <v>12.951000000000001</v>
      </c>
      <c r="AG17" s="9">
        <f>SUMIFS(Concentrado!AH$2:AH859,Concentrado!$A$2:$A859,"="&amp;$A17,Concentrado!$B$2:$B859, "=CDMX")</f>
        <v>9.7307644115286909</v>
      </c>
      <c r="AH17" s="9">
        <f>SUMIFS(Concentrado!AI$2:AI859,Concentrado!$A$2:$A859,"="&amp;$A17,Concentrado!$B$2:$B859, "=CDMX")</f>
        <v>2.9583769805997702</v>
      </c>
      <c r="AI17" s="9">
        <f>SUMIFS(Concentrado!AJ$2:AJ859,Concentrado!$A$2:$A859,"="&amp;$A17,Concentrado!$B$2:$B859, "=CDMX")</f>
        <v>6.3594111586914099</v>
      </c>
      <c r="AJ17" s="9">
        <f>SUMIFS(Concentrado!AK$2:AK859,Concentrado!$A$2:$A859,"="&amp;$A17,Concentrado!$B$2:$B859, "=CDMX")</f>
        <v>7.931</v>
      </c>
      <c r="AK17" s="9">
        <f>SUMIFS(Concentrado!AL$2:AL859,Concentrado!$A$2:$A859,"="&amp;$A17,Concentrado!$B$2:$B859, "=CDMX")</f>
        <v>1.66</v>
      </c>
      <c r="AL17" s="9">
        <f>SUMIFS(Concentrado!AM$2:AM859,Concentrado!$A$2:$A859,"="&amp;$A17,Concentrado!$B$2:$B859, "=CDMX")</f>
        <v>4.6589999999999998</v>
      </c>
      <c r="AM17" s="9">
        <f>SUMIFS(Concentrado!AN$2:AN859,Concentrado!$A$2:$A859,"="&amp;$A17,Concentrado!$B$2:$B859, "=CDMX")</f>
        <v>67.781000000000006</v>
      </c>
      <c r="AN17" s="9">
        <f>SUMIFS(Concentrado!AO$2:AO859,Concentrado!$A$2:$A859,"="&amp;$A17,Concentrado!$B$2:$B859, "=CDMX")</f>
        <v>51.503999999999998</v>
      </c>
      <c r="AO17" s="9">
        <f>SUMIFS(Concentrado!AP$2:AP859,Concentrado!$A$2:$A859,"="&amp;$A17,Concentrado!$B$2:$B859, "=CDMX")</f>
        <v>59.332000000000001</v>
      </c>
      <c r="AP17" s="9">
        <f>SUMIFS(Concentrado!AQ$2:AQ859,Concentrado!$A$2:$A859,"="&amp;$A17,Concentrado!$B$2:$B859, "=CDMX")</f>
        <v>0.71099999999999997</v>
      </c>
      <c r="AQ17" s="9">
        <f>SUMIFS(Concentrado!AR$2:AR859,Concentrado!$A$2:$A859,"="&amp;$A17,Concentrado!$B$2:$B859, "=CDMX")</f>
        <v>0.378</v>
      </c>
      <c r="AR17" s="9">
        <f>SUMIFS(Concentrado!AS$2:AS859,Concentrado!$A$2:$A859,"="&amp;$A17,Concentrado!$B$2:$B859, "=CDMX")</f>
        <v>0.53700000000000003</v>
      </c>
      <c r="AS17" s="9">
        <f>SUMIFS(Concentrado!AT$2:AT859,Concentrado!$A$2:$A859,"="&amp;$A17,Concentrado!$B$2:$B859, "=CDMX")</f>
        <v>8.3889999999999993</v>
      </c>
      <c r="AT17" s="9">
        <f>SUMIFS(Concentrado!AU$2:AU859,Concentrado!$A$2:$A859,"="&amp;$A17,Concentrado!$B$2:$B859, "=CDMX")</f>
        <v>0.90400000000000003</v>
      </c>
      <c r="AU17" s="9">
        <f>SUMIFS(Concentrado!AV$2:AV859,Concentrado!$A$2:$A859,"="&amp;$A17,Concentrado!$B$2:$B859, "=CDMX")</f>
        <v>4.484</v>
      </c>
      <c r="AV17" s="9">
        <f>SUMIFS(Concentrado!AW$2:AW859,Concentrado!$A$2:$A859,"="&amp;$A17,Concentrado!$B$2:$B859, "=CDMX")</f>
        <v>680.60299999999995</v>
      </c>
      <c r="AW17" s="9">
        <f>SUMIFS(Concentrado!AX$2:AX859,Concentrado!$A$2:$A859,"="&amp;$A17,Concentrado!$B$2:$B859, "=CDMX")</f>
        <v>576.45899999999995</v>
      </c>
      <c r="AX17" s="9">
        <f>SUMIFS(Concentrado!AY$2:AY859,Concentrado!$A$2:$A859,"="&amp;$A17,Concentrado!$B$2:$B859, "=CDMX")</f>
        <v>626.45500000000004</v>
      </c>
      <c r="AY17" s="9">
        <f>SUMIFS(Concentrado!AZ$2:AZ859,Concentrado!$A$2:$A859,"="&amp;$A17,Concentrado!$B$2:$B859, "=CDMX")</f>
        <v>6.806</v>
      </c>
      <c r="AZ17" s="9">
        <f>SUMIFS(Concentrado!BA$2:BA859,Concentrado!$A$2:$A859,"="&amp;$A17,Concentrado!$B$2:$B859, "=CDMX")</f>
        <v>5.7649999999999997</v>
      </c>
      <c r="BA17" s="9">
        <f>SUMIFS(Concentrado!BB$2:BB859,Concentrado!$A$2:$A859,"="&amp;$A17,Concentrado!$B$2:$B859, "=CDMX")</f>
        <v>6.2649999999999997</v>
      </c>
      <c r="BB17" s="9">
        <f>SUMIFS(Concentrado!BC$2:BC859,Concentrado!$A$2:$A859,"="&amp;$A17,Concentrado!$B$2:$B859, "=CDMX")</f>
        <v>32.167000000000002</v>
      </c>
      <c r="BC17" s="9">
        <f>SUMIFS(Concentrado!BD$2:BD859,Concentrado!$A$2:$A859,"="&amp;$A17,Concentrado!$B$2:$B859, "=CDMX")</f>
        <v>6.6449999999999996</v>
      </c>
      <c r="BD17" s="9">
        <f>SUMIFS(Concentrado!BE$2:BE859,Concentrado!$A$2:$A859,"="&amp;$A17,Concentrado!$B$2:$B859, "=CDMX")</f>
        <v>12.996</v>
      </c>
      <c r="BE17" s="9">
        <f>SUMIFS(Concentrado!BF$2:BF859,Concentrado!$A$2:$A859,"="&amp;$A17,Concentrado!$B$2:$B859, "=CDMX")</f>
        <v>14.864000000000001</v>
      </c>
      <c r="BF17" s="9">
        <f>SUMIFS(Concentrado!BG$2:BG859,Concentrado!$A$2:$A859,"="&amp;$A17,Concentrado!$B$2:$B859, "=CDMX")</f>
        <v>41.923000000000002</v>
      </c>
      <c r="BG17" s="9">
        <f>SUMIFS(Concentrado!BH$2:BH859,Concentrado!$A$2:$A859,"="&amp;$A17,Concentrado!$B$2:$B859, "=CDMX")</f>
        <v>7.5168061664288555</v>
      </c>
    </row>
    <row r="18" spans="1:59" x14ac:dyDescent="0.25">
      <c r="A18" s="4">
        <v>2014</v>
      </c>
      <c r="B18" s="9">
        <f>SUMIFS(Concentrado!C$2:C859,Concentrado!$A$2:$A859,"="&amp;$A18,Concentrado!$B$2:$B859, "=CDMX")</f>
        <v>8.4290000000000003</v>
      </c>
      <c r="C18" s="9">
        <f>SUMIFS(Concentrado!D$2:D859,Concentrado!$A$2:$A859,"="&amp;$A18,Concentrado!$B$2:$B859, "=CDMX")</f>
        <v>3.3370000000000002</v>
      </c>
      <c r="D18" s="9">
        <f>SUMIFS(Concentrado!E$2:E859,Concentrado!$A$2:$A859,"="&amp;$A18,Concentrado!$B$2:$B859, "=CDMX")</f>
        <v>5.7709999999999999</v>
      </c>
      <c r="E18" s="9">
        <f>SUMIFS(Concentrado!F$2:F859,Concentrado!$A$2:$A859,"="&amp;$A18,Concentrado!$B$2:$B859, "=CDMX")</f>
        <v>10.353</v>
      </c>
      <c r="F18" s="9">
        <f>SUMIFS(Concentrado!G$2:G859,Concentrado!$A$2:$A859,"="&amp;$A18,Concentrado!$B$2:$B859, "=CDMX")</f>
        <v>23.352</v>
      </c>
      <c r="G18" s="9">
        <f>SUMIFS(Concentrado!H$2:H859,Concentrado!$A$2:$A859,"="&amp;$A18,Concentrado!$B$2:$B859, "=CDMX")</f>
        <v>7.742</v>
      </c>
      <c r="H18" s="9">
        <f>SUMIFS(Concentrado!I$2:I859,Concentrado!$A$2:$A859,"="&amp;$A18,Concentrado!$B$2:$B859, "=CDMX")</f>
        <v>6.4009999999999998</v>
      </c>
      <c r="I18" s="9">
        <f>SUMIFS(Concentrado!J$2:J859,Concentrado!$A$2:$A859,"="&amp;$A18,Concentrado!$B$2:$B859, "=CDMX")</f>
        <v>7.0419999999999998</v>
      </c>
      <c r="J18" s="9">
        <f>SUMIFS(Concentrado!K$2:K859,Concentrado!$A$2:$A859,"="&amp;$A18,Concentrado!$B$2:$B859, "=CDMX")</f>
        <v>8.0619999999999994</v>
      </c>
      <c r="K18" s="9">
        <f>SUMIFS(Concentrado!L$2:L859,Concentrado!$A$2:$A859,"="&amp;$A18,Concentrado!$B$2:$B859, "=CDMX")</f>
        <v>6.1280000000000001</v>
      </c>
      <c r="L18" s="9">
        <f>SUMIFS(Concentrado!M$2:M859,Concentrado!$A$2:$A859,"="&amp;$A18,Concentrado!$B$2:$B859, "=CDMX")</f>
        <v>7.0529999999999999</v>
      </c>
      <c r="M18" s="9">
        <f>SUMIFS(Concentrado!N$2:N859,Concentrado!$A$2:$A859,"="&amp;$A18,Concentrado!$B$2:$B859, "=CDMX")</f>
        <v>48.469000000000001</v>
      </c>
      <c r="N18" s="9">
        <f>SUMIFS(Concentrado!O$2:O859,Concentrado!$A$2:$A859,"="&amp;$A18,Concentrado!$B$2:$B859, "=CDMX")</f>
        <v>70.200999999999993</v>
      </c>
      <c r="O18" s="9">
        <f>SUMIFS(Concentrado!P$2:P859,Concentrado!$A$2:$A859,"="&amp;$A18,Concentrado!$B$2:$B859, "=CDMX")</f>
        <v>18.131</v>
      </c>
      <c r="P18" s="9">
        <f>SUMIFS(Concentrado!Q$2:Q859,Concentrado!$A$2:$A859,"="&amp;$A18,Concentrado!$B$2:$B859, "=CDMX")</f>
        <v>43.116</v>
      </c>
      <c r="Q18" s="9">
        <f>SUMIFS(Concentrado!R$2:R859,Concentrado!$A$2:$A859,"="&amp;$A18,Concentrado!$B$2:$B859, "=CDMX")</f>
        <v>114.886</v>
      </c>
      <c r="R18" s="9">
        <f>SUMIFS(Concentrado!S$2:S859,Concentrado!$A$2:$A859,"="&amp;$A18,Concentrado!$B$2:$B859, "=CDMX")</f>
        <v>99.344999999999999</v>
      </c>
      <c r="S18" s="9">
        <f>SUMIFS(Concentrado!T$2:T859,Concentrado!$A$2:$A859,"="&amp;$A18,Concentrado!$B$2:$B859, "=CDMX")</f>
        <v>106.776</v>
      </c>
      <c r="T18" s="9">
        <f>SUMIFS(Concentrado!U$2:U859,Concentrado!$A$2:$A859,"="&amp;$A18,Concentrado!$B$2:$B859, "=CDMX")</f>
        <v>18.690000000000001</v>
      </c>
      <c r="U18" s="9">
        <f>SUMIFS(Concentrado!V$2:V859,Concentrado!$A$2:$A859,"="&amp;$A18,Concentrado!$B$2:$B859, "=CDMX")</f>
        <v>24.931000000000001</v>
      </c>
      <c r="V18" s="9">
        <f>SUMIFS(Concentrado!W$2:W859,Concentrado!$A$2:$A859,"="&amp;$A18,Concentrado!$B$2:$B859, "=CDMX")</f>
        <v>21.946999999999999</v>
      </c>
      <c r="W18" s="9">
        <f>SUMIFS(Concentrado!X$2:X859,Concentrado!$A$2:$A859,"="&amp;$A18,Concentrado!$B$2:$B859, "=CDMX")</f>
        <v>21.460999999999999</v>
      </c>
      <c r="X18" s="9">
        <f>SUMIFS(Concentrado!Y$2:Y859,Concentrado!$A$2:$A859,"="&amp;$A18,Concentrado!$B$2:$B859, "=CDMX")</f>
        <v>3.3159999999999998</v>
      </c>
      <c r="Y18" s="9">
        <f>SUMIFS(Concentrado!Z$2:Z859,Concentrado!$A$2:$A859,"="&amp;$A18,Concentrado!$B$2:$B859, "=CDMX")</f>
        <v>12.003</v>
      </c>
      <c r="Z18" s="9">
        <f>SUMIFS(Concentrado!AA$2:AA859,Concentrado!$A$2:$A859,"="&amp;$A18,Concentrado!$B$2:$B859, "=CDMX")</f>
        <v>109.916</v>
      </c>
      <c r="AA18" s="9">
        <f>SUMIFS(Concentrado!AB$2:AB859,Concentrado!$A$2:$A859,"="&amp;$A18,Concentrado!$B$2:$B859, "=CDMX")</f>
        <v>101.36</v>
      </c>
      <c r="AB18" s="9">
        <f>SUMIFS(Concentrado!AC$2:AC859,Concentrado!$A$2:$A859,"="&amp;$A18,Concentrado!$B$2:$B859, "=CDMX")</f>
        <v>105.45099999999999</v>
      </c>
      <c r="AC18" s="9">
        <f>SUMIFS(Concentrado!AD$2:AD859,Concentrado!$A$2:$A859,"="&amp;$A18,Concentrado!$B$2:$B859, "=CDMX")</f>
        <v>555.28399999999999</v>
      </c>
      <c r="AD18" s="9">
        <f>SUMIFS(Concentrado!AE$2:AE859,Concentrado!$A$2:$A859,"="&amp;$A18,Concentrado!$B$2:$B859, "=CDMX")</f>
        <v>524.30100000000004</v>
      </c>
      <c r="AE18" s="9">
        <f>SUMIFS(Concentrado!AF$2:AF859,Concentrado!$A$2:$A859,"="&amp;$A18,Concentrado!$B$2:$B859, "=CDMX")</f>
        <v>539.16999999999996</v>
      </c>
      <c r="AF18" s="9">
        <f>SUMIFS(Concentrado!AG$2:AG859,Concentrado!$A$2:$A859,"="&amp;$A18,Concentrado!$B$2:$B859, "=CDMX")</f>
        <v>14.016999999999999</v>
      </c>
      <c r="AG18" s="9">
        <f>SUMIFS(Concentrado!AH$2:AH859,Concentrado!$A$2:$A859,"="&amp;$A18,Concentrado!$B$2:$B859, "=CDMX")</f>
        <v>9.87549486642218</v>
      </c>
      <c r="AH18" s="9">
        <f>SUMIFS(Concentrado!AI$2:AI859,Concentrado!$A$2:$A859,"="&amp;$A18,Concentrado!$B$2:$B859, "=CDMX")</f>
        <v>3.8092439467032402</v>
      </c>
      <c r="AI18" s="9">
        <f>SUMIFS(Concentrado!AJ$2:AJ859,Concentrado!$A$2:$A859,"="&amp;$A18,Concentrado!$B$2:$B859, "=CDMX")</f>
        <v>6.8612582601268599</v>
      </c>
      <c r="AJ18" s="9">
        <f>SUMIFS(Concentrado!AK$2:AK859,Concentrado!$A$2:$A859,"="&amp;$A18,Concentrado!$B$2:$B859, "=CDMX")</f>
        <v>7.6959999999999997</v>
      </c>
      <c r="AK18" s="9">
        <f>SUMIFS(Concentrado!AL$2:AL859,Concentrado!$A$2:$A859,"="&amp;$A18,Concentrado!$B$2:$B859, "=CDMX")</f>
        <v>2.0569999999999999</v>
      </c>
      <c r="AL18" s="9">
        <f>SUMIFS(Concentrado!AM$2:AM859,Concentrado!$A$2:$A859,"="&amp;$A18,Concentrado!$B$2:$B859, "=CDMX")</f>
        <v>4.7530000000000001</v>
      </c>
      <c r="AM18" s="9">
        <f>SUMIFS(Concentrado!AN$2:AN859,Concentrado!$A$2:$A859,"="&amp;$A18,Concentrado!$B$2:$B859, "=CDMX")</f>
        <v>68.459999999999994</v>
      </c>
      <c r="AN18" s="9">
        <f>SUMIFS(Concentrado!AO$2:AO859,Concentrado!$A$2:$A859,"="&amp;$A18,Concentrado!$B$2:$B859, "=CDMX")</f>
        <v>54.771999999999998</v>
      </c>
      <c r="AO18" s="9">
        <f>SUMIFS(Concentrado!AP$2:AP859,Concentrado!$A$2:$A859,"="&amp;$A18,Concentrado!$B$2:$B859, "=CDMX")</f>
        <v>61.35</v>
      </c>
      <c r="AP18" s="9">
        <f>SUMIFS(Concentrado!AQ$2:AQ859,Concentrado!$A$2:$A859,"="&amp;$A18,Concentrado!$B$2:$B859, "=CDMX")</f>
        <v>0.98499999999999999</v>
      </c>
      <c r="AQ18" s="9">
        <f>SUMIFS(Concentrado!AR$2:AR859,Concentrado!$A$2:$A859,"="&amp;$A18,Concentrado!$B$2:$B859, "=CDMX")</f>
        <v>0.315</v>
      </c>
      <c r="AR18" s="9">
        <f>SUMIFS(Concentrado!AS$2:AS859,Concentrado!$A$2:$A859,"="&amp;$A18,Concentrado!$B$2:$B859, "=CDMX")</f>
        <v>0.63500000000000001</v>
      </c>
      <c r="AS18" s="9">
        <f>SUMIFS(Concentrado!AT$2:AT859,Concentrado!$A$2:$A859,"="&amp;$A18,Concentrado!$B$2:$B859, "=CDMX")</f>
        <v>7.444</v>
      </c>
      <c r="AT18" s="9">
        <f>SUMIFS(Concentrado!AU$2:AU859,Concentrado!$A$2:$A859,"="&amp;$A18,Concentrado!$B$2:$B859, "=CDMX")</f>
        <v>1.0069999999999999</v>
      </c>
      <c r="AU18" s="9">
        <f>SUMIFS(Concentrado!AV$2:AV859,Concentrado!$A$2:$A859,"="&amp;$A18,Concentrado!$B$2:$B859, "=CDMX")</f>
        <v>4.085</v>
      </c>
      <c r="AV18" s="9">
        <f>SUMIFS(Concentrado!AW$2:AW859,Concentrado!$A$2:$A859,"="&amp;$A18,Concentrado!$B$2:$B859, "=CDMX")</f>
        <v>695.38699999999994</v>
      </c>
      <c r="AW18" s="9">
        <f>SUMIFS(Concentrado!AX$2:AX859,Concentrado!$A$2:$A859,"="&amp;$A18,Concentrado!$B$2:$B859, "=CDMX")</f>
        <v>597.91800000000001</v>
      </c>
      <c r="AX18" s="9">
        <f>SUMIFS(Concentrado!AY$2:AY859,Concentrado!$A$2:$A859,"="&amp;$A18,Concentrado!$B$2:$B859, "=CDMX")</f>
        <v>644.70799999999997</v>
      </c>
      <c r="AY18" s="9">
        <f>SUMIFS(Concentrado!AZ$2:AZ859,Concentrado!$A$2:$A859,"="&amp;$A18,Concentrado!$B$2:$B859, "=CDMX")</f>
        <v>6.9539999999999997</v>
      </c>
      <c r="AZ18" s="9">
        <f>SUMIFS(Concentrado!BA$2:BA859,Concentrado!$A$2:$A859,"="&amp;$A18,Concentrado!$B$2:$B859, "=CDMX")</f>
        <v>5.9790000000000001</v>
      </c>
      <c r="BA18" s="9">
        <f>SUMIFS(Concentrado!BB$2:BB859,Concentrado!$A$2:$A859,"="&amp;$A18,Concentrado!$B$2:$B859, "=CDMX")</f>
        <v>6.4470000000000001</v>
      </c>
      <c r="BB18" s="9">
        <f>SUMIFS(Concentrado!BC$2:BC859,Concentrado!$A$2:$A859,"="&amp;$A18,Concentrado!$B$2:$B859, "=CDMX")</f>
        <v>30.981000000000002</v>
      </c>
      <c r="BC18" s="9">
        <f>SUMIFS(Concentrado!BD$2:BD859,Concentrado!$A$2:$A859,"="&amp;$A18,Concentrado!$B$2:$B859, "=CDMX")</f>
        <v>4.359</v>
      </c>
      <c r="BD18" s="9">
        <f>SUMIFS(Concentrado!BE$2:BE859,Concentrado!$A$2:$A859,"="&amp;$A18,Concentrado!$B$2:$B859, "=CDMX")</f>
        <v>11.625</v>
      </c>
      <c r="BE18" s="9">
        <f>SUMIFS(Concentrado!BF$2:BF859,Concentrado!$A$2:$A859,"="&amp;$A18,Concentrado!$B$2:$B859, "=CDMX")</f>
        <v>13.471</v>
      </c>
      <c r="BF18" s="9">
        <f>SUMIFS(Concentrado!BG$2:BG859,Concentrado!$A$2:$A859,"="&amp;$A18,Concentrado!$B$2:$B859, "=CDMX")</f>
        <v>41.863999999999997</v>
      </c>
      <c r="BG18" s="9">
        <f>SUMIFS(Concentrado!BH$2:BH859,Concentrado!$A$2:$A859,"="&amp;$A18,Concentrado!$B$2:$B859, "=CDMX")</f>
        <v>7.0571524688819949</v>
      </c>
    </row>
    <row r="19" spans="1:59" x14ac:dyDescent="0.25">
      <c r="A19" s="4">
        <v>2015</v>
      </c>
      <c r="B19" s="9">
        <f>SUMIFS(Concentrado!C$2:C859,Concentrado!$A$2:$A859,"="&amp;$A19,Concentrado!$B$2:$B859, "=CDMX")</f>
        <v>7.9509999999999996</v>
      </c>
      <c r="C19" s="9">
        <f>SUMIFS(Concentrado!D$2:D859,Concentrado!$A$2:$A859,"="&amp;$A19,Concentrado!$B$2:$B859, "=CDMX")</f>
        <v>3.0779999999999998</v>
      </c>
      <c r="D19" s="9">
        <f>SUMIFS(Concentrado!E$2:E859,Concentrado!$A$2:$A859,"="&amp;$A19,Concentrado!$B$2:$B859, "=CDMX")</f>
        <v>5.4089999999999998</v>
      </c>
      <c r="E19" s="9">
        <f>SUMIFS(Concentrado!F$2:F859,Concentrado!$A$2:$A859,"="&amp;$A19,Concentrado!$B$2:$B859, "=CDMX")</f>
        <v>10.291</v>
      </c>
      <c r="F19" s="9">
        <f>SUMIFS(Concentrado!G$2:G859,Concentrado!$A$2:$A859,"="&amp;$A19,Concentrado!$B$2:$B859, "=CDMX")</f>
        <v>23.84</v>
      </c>
      <c r="G19" s="9">
        <f>SUMIFS(Concentrado!H$2:H859,Concentrado!$A$2:$A859,"="&amp;$A19,Concentrado!$B$2:$B859, "=CDMX")</f>
        <v>7.06</v>
      </c>
      <c r="H19" s="9">
        <f>SUMIFS(Concentrado!I$2:I859,Concentrado!$A$2:$A859,"="&amp;$A19,Concentrado!$B$2:$B859, "=CDMX")</f>
        <v>6.8689999999999998</v>
      </c>
      <c r="I19" s="9">
        <f>SUMIFS(Concentrado!J$2:J859,Concentrado!$A$2:$A859,"="&amp;$A19,Concentrado!$B$2:$B859, "=CDMX")</f>
        <v>6.96</v>
      </c>
      <c r="J19" s="9">
        <f>SUMIFS(Concentrado!K$2:K859,Concentrado!$A$2:$A859,"="&amp;$A19,Concentrado!$B$2:$B859, "=CDMX")</f>
        <v>7.8140000000000001</v>
      </c>
      <c r="K19" s="9">
        <f>SUMIFS(Concentrado!L$2:L859,Concentrado!$A$2:$A859,"="&amp;$A19,Concentrado!$B$2:$B859, "=CDMX")</f>
        <v>5.8010000000000002</v>
      </c>
      <c r="L19" s="9">
        <f>SUMIFS(Concentrado!M$2:M859,Concentrado!$A$2:$A859,"="&amp;$A19,Concentrado!$B$2:$B859, "=CDMX")</f>
        <v>6.7629999999999999</v>
      </c>
      <c r="M19" s="9">
        <f>SUMIFS(Concentrado!N$2:N859,Concentrado!$A$2:$A859,"="&amp;$A19,Concentrado!$B$2:$B859, "=CDMX")</f>
        <v>48.875999999999998</v>
      </c>
      <c r="N19" s="9">
        <f>SUMIFS(Concentrado!O$2:O859,Concentrado!$A$2:$A859,"="&amp;$A19,Concentrado!$B$2:$B859, "=CDMX")</f>
        <v>72.218000000000004</v>
      </c>
      <c r="O19" s="9">
        <f>SUMIFS(Concentrado!P$2:P859,Concentrado!$A$2:$A859,"="&amp;$A19,Concentrado!$B$2:$B859, "=CDMX")</f>
        <v>18.658999999999999</v>
      </c>
      <c r="P19" s="9">
        <f>SUMIFS(Concentrado!Q$2:Q859,Concentrado!$A$2:$A859,"="&amp;$A19,Concentrado!$B$2:$B859, "=CDMX")</f>
        <v>44.295000000000002</v>
      </c>
      <c r="Q19" s="9">
        <f>SUMIFS(Concentrado!R$2:R859,Concentrado!$A$2:$A859,"="&amp;$A19,Concentrado!$B$2:$B859, "=CDMX")</f>
        <v>113.502</v>
      </c>
      <c r="R19" s="9">
        <f>SUMIFS(Concentrado!S$2:S859,Concentrado!$A$2:$A859,"="&amp;$A19,Concentrado!$B$2:$B859, "=CDMX")</f>
        <v>98.488</v>
      </c>
      <c r="S19" s="9">
        <f>SUMIFS(Concentrado!T$2:T859,Concentrado!$A$2:$A859,"="&amp;$A19,Concentrado!$B$2:$B859, "=CDMX")</f>
        <v>105.66800000000001</v>
      </c>
      <c r="T19" s="9">
        <f>SUMIFS(Concentrado!U$2:U859,Concentrado!$A$2:$A859,"="&amp;$A19,Concentrado!$B$2:$B859, "=CDMX")</f>
        <v>17.751999999999999</v>
      </c>
      <c r="U19" s="9">
        <f>SUMIFS(Concentrado!V$2:V859,Concentrado!$A$2:$A859,"="&amp;$A19,Concentrado!$B$2:$B859, "=CDMX")</f>
        <v>23.036000000000001</v>
      </c>
      <c r="V19" s="9">
        <f>SUMIFS(Concentrado!W$2:W859,Concentrado!$A$2:$A859,"="&amp;$A19,Concentrado!$B$2:$B859, "=CDMX")</f>
        <v>20.509</v>
      </c>
      <c r="W19" s="9">
        <f>SUMIFS(Concentrado!X$2:X859,Concentrado!$A$2:$A859,"="&amp;$A19,Concentrado!$B$2:$B859, "=CDMX")</f>
        <v>21.613</v>
      </c>
      <c r="X19" s="9">
        <f>SUMIFS(Concentrado!Y$2:Y859,Concentrado!$A$2:$A859,"="&amp;$A19,Concentrado!$B$2:$B859, "=CDMX")</f>
        <v>2.806</v>
      </c>
      <c r="Y19" s="9">
        <f>SUMIFS(Concentrado!Z$2:Z859,Concentrado!$A$2:$A859,"="&amp;$A19,Concentrado!$B$2:$B859, "=CDMX")</f>
        <v>11.8</v>
      </c>
      <c r="Z19" s="9">
        <f>SUMIFS(Concentrado!AA$2:AA859,Concentrado!$A$2:$A859,"="&amp;$A19,Concentrado!$B$2:$B859, "=CDMX")</f>
        <v>114.416</v>
      </c>
      <c r="AA19" s="9">
        <f>SUMIFS(Concentrado!AB$2:AB859,Concentrado!$A$2:$A859,"="&amp;$A19,Concentrado!$B$2:$B859, "=CDMX")</f>
        <v>107.429</v>
      </c>
      <c r="AB19" s="9">
        <f>SUMIFS(Concentrado!AC$2:AC859,Concentrado!$A$2:$A859,"="&amp;$A19,Concentrado!$B$2:$B859, "=CDMX")</f>
        <v>110.782</v>
      </c>
      <c r="AC19" s="9">
        <f>SUMIFS(Concentrado!AD$2:AD859,Concentrado!$A$2:$A859,"="&amp;$A19,Concentrado!$B$2:$B859, "=CDMX")</f>
        <v>564.29</v>
      </c>
      <c r="AD19" s="9">
        <f>SUMIFS(Concentrado!AE$2:AE859,Concentrado!$A$2:$A859,"="&amp;$A19,Concentrado!$B$2:$B859, "=CDMX")</f>
        <v>536.03800000000001</v>
      </c>
      <c r="AE19" s="9">
        <f>SUMIFS(Concentrado!AF$2:AF859,Concentrado!$A$2:$A859,"="&amp;$A19,Concentrado!$B$2:$B859, "=CDMX")</f>
        <v>549.60400000000004</v>
      </c>
      <c r="AF19" s="9">
        <f>SUMIFS(Concentrado!AG$2:AG859,Concentrado!$A$2:$A859,"="&amp;$A19,Concentrado!$B$2:$B859, "=CDMX")</f>
        <v>14.416</v>
      </c>
      <c r="AG19" s="9">
        <f>SUMIFS(Concentrado!AH$2:AH859,Concentrado!$A$2:$A859,"="&amp;$A19,Concentrado!$B$2:$B859, "=CDMX")</f>
        <v>8.6347455414693801</v>
      </c>
      <c r="AH19" s="9">
        <f>SUMIFS(Concentrado!AI$2:AI859,Concentrado!$A$2:$A859,"="&amp;$A19,Concentrado!$B$2:$B859, "=CDMX")</f>
        <v>3.35939492498265</v>
      </c>
      <c r="AI19" s="9">
        <f>SUMIFS(Concentrado!AJ$2:AJ859,Concentrado!$A$2:$A859,"="&amp;$A19,Concentrado!$B$2:$B859, "=CDMX")</f>
        <v>6.0184040756496398</v>
      </c>
      <c r="AJ19" s="9">
        <f>SUMIFS(Concentrado!AK$2:AK859,Concentrado!$A$2:$A859,"="&amp;$A19,Concentrado!$B$2:$B859, "=CDMX")</f>
        <v>6.6260000000000003</v>
      </c>
      <c r="AK19" s="9">
        <f>SUMIFS(Concentrado!AL$2:AL859,Concentrado!$A$2:$A859,"="&amp;$A19,Concentrado!$B$2:$B859, "=CDMX")</f>
        <v>1.6539999999999999</v>
      </c>
      <c r="AL19" s="9">
        <f>SUMIFS(Concentrado!AM$2:AM859,Concentrado!$A$2:$A859,"="&amp;$A19,Concentrado!$B$2:$B859, "=CDMX")</f>
        <v>4.032</v>
      </c>
      <c r="AM19" s="9">
        <f>SUMIFS(Concentrado!AN$2:AN859,Concentrado!$A$2:$A859,"="&amp;$A19,Concentrado!$B$2:$B859, "=CDMX")</f>
        <v>60.725999999999999</v>
      </c>
      <c r="AN19" s="9">
        <f>SUMIFS(Concentrado!AO$2:AO859,Concentrado!$A$2:$A859,"="&amp;$A19,Concentrado!$B$2:$B859, "=CDMX")</f>
        <v>49.212000000000003</v>
      </c>
      <c r="AO19" s="9">
        <f>SUMIFS(Concentrado!AP$2:AP859,Concentrado!$A$2:$A859,"="&amp;$A19,Concentrado!$B$2:$B859, "=CDMX")</f>
        <v>54.774000000000001</v>
      </c>
      <c r="AP19" s="9">
        <f>SUMIFS(Concentrado!AQ$2:AQ859,Concentrado!$A$2:$A859,"="&amp;$A19,Concentrado!$B$2:$B859, "=CDMX")</f>
        <v>0.84499999999999997</v>
      </c>
      <c r="AQ19" s="9">
        <f>SUMIFS(Concentrado!AR$2:AR859,Concentrado!$A$2:$A859,"="&amp;$A19,Concentrado!$B$2:$B859, "=CDMX")</f>
        <v>0.33500000000000002</v>
      </c>
      <c r="AR19" s="9">
        <f>SUMIFS(Concentrado!AS$2:AS859,Concentrado!$A$2:$A859,"="&amp;$A19,Concentrado!$B$2:$B859, "=CDMX")</f>
        <v>0.57899999999999996</v>
      </c>
      <c r="AS19" s="9">
        <f>SUMIFS(Concentrado!AT$2:AT859,Concentrado!$A$2:$A859,"="&amp;$A19,Concentrado!$B$2:$B859, "=CDMX")</f>
        <v>7.1740000000000004</v>
      </c>
      <c r="AT19" s="9">
        <f>SUMIFS(Concentrado!AU$2:AU859,Concentrado!$A$2:$A859,"="&amp;$A19,Concentrado!$B$2:$B859, "=CDMX")</f>
        <v>1.026</v>
      </c>
      <c r="AU19" s="9">
        <f>SUMIFS(Concentrado!AV$2:AV859,Concentrado!$A$2:$A859,"="&amp;$A19,Concentrado!$B$2:$B859, "=CDMX")</f>
        <v>3.9660000000000002</v>
      </c>
      <c r="AV19" s="9">
        <f>SUMIFS(Concentrado!AW$2:AW859,Concentrado!$A$2:$A859,"="&amp;$A19,Concentrado!$B$2:$B859, "=CDMX")</f>
        <v>699.01700000000005</v>
      </c>
      <c r="AW19" s="9">
        <f>SUMIFS(Concentrado!AX$2:AX859,Concentrado!$A$2:$A859,"="&amp;$A19,Concentrado!$B$2:$B859, "=CDMX")</f>
        <v>604.68399999999997</v>
      </c>
      <c r="AX19" s="9">
        <f>SUMIFS(Concentrado!AY$2:AY859,Concentrado!$A$2:$A859,"="&amp;$A19,Concentrado!$B$2:$B859, "=CDMX")</f>
        <v>649.94000000000005</v>
      </c>
      <c r="AY19" s="9">
        <f>SUMIFS(Concentrado!AZ$2:AZ859,Concentrado!$A$2:$A859,"="&amp;$A19,Concentrado!$B$2:$B859, "=CDMX")</f>
        <v>6.99</v>
      </c>
      <c r="AZ19" s="9">
        <f>SUMIFS(Concentrado!BA$2:BA859,Concentrado!$A$2:$A859,"="&amp;$A19,Concentrado!$B$2:$B859, "=CDMX")</f>
        <v>6.0469999999999997</v>
      </c>
      <c r="BA19" s="9">
        <f>SUMIFS(Concentrado!BB$2:BB859,Concentrado!$A$2:$A859,"="&amp;$A19,Concentrado!$B$2:$B859, "=CDMX")</f>
        <v>6.4989999999999997</v>
      </c>
      <c r="BB19" s="9">
        <f>SUMIFS(Concentrado!BC$2:BC859,Concentrado!$A$2:$A859,"="&amp;$A19,Concentrado!$B$2:$B859, "=CDMX")</f>
        <v>19.82</v>
      </c>
      <c r="BC19" s="9">
        <f>SUMIFS(Concentrado!BD$2:BD859,Concentrado!$A$2:$A859,"="&amp;$A19,Concentrado!$B$2:$B859, "=CDMX")</f>
        <v>2.9009999999999998</v>
      </c>
      <c r="BD19" s="9">
        <f>SUMIFS(Concentrado!BE$2:BE859,Concentrado!$A$2:$A859,"="&amp;$A19,Concentrado!$B$2:$B859, "=CDMX")</f>
        <v>12.507999999999999</v>
      </c>
      <c r="BE19" s="9">
        <f>SUMIFS(Concentrado!BF$2:BF859,Concentrado!$A$2:$A859,"="&amp;$A19,Concentrado!$B$2:$B859, "=CDMX")</f>
        <v>14.226000000000001</v>
      </c>
      <c r="BF19" s="9">
        <f>SUMIFS(Concentrado!BG$2:BG859,Concentrado!$A$2:$A859,"="&amp;$A19,Concentrado!$B$2:$B859, "=CDMX")</f>
        <v>44.332000000000001</v>
      </c>
      <c r="BG19" s="9">
        <f>SUMIFS(Concentrado!BH$2:BH859,Concentrado!$A$2:$A859,"="&amp;$A19,Concentrado!$B$2:$B859, "=CDMX")</f>
        <v>7.6710550273513878</v>
      </c>
    </row>
    <row r="20" spans="1:59" x14ac:dyDescent="0.25">
      <c r="A20" s="4">
        <v>2016</v>
      </c>
      <c r="B20" s="9">
        <f>SUMIFS(Concentrado!C$2:C859,Concentrado!$A$2:$A859,"="&amp;$A20,Concentrado!$B$2:$B859, "=CDMX")</f>
        <v>6.5650000000000004</v>
      </c>
      <c r="C20" s="9">
        <f>SUMIFS(Concentrado!D$2:D859,Concentrado!$A$2:$A859,"="&amp;$A20,Concentrado!$B$2:$B859, "=CDMX")</f>
        <v>2.9409999999999998</v>
      </c>
      <c r="D20" s="9">
        <f>SUMIFS(Concentrado!E$2:E859,Concentrado!$A$2:$A859,"="&amp;$A20,Concentrado!$B$2:$B859, "=CDMX")</f>
        <v>4.6760000000000002</v>
      </c>
      <c r="E20" s="9">
        <f>SUMIFS(Concentrado!F$2:F859,Concentrado!$A$2:$A859,"="&amp;$A20,Concentrado!$B$2:$B859, "=CDMX")</f>
        <v>10.83</v>
      </c>
      <c r="F20" s="9">
        <f>SUMIFS(Concentrado!G$2:G859,Concentrado!$A$2:$A859,"="&amp;$A20,Concentrado!$B$2:$B859, "=CDMX")</f>
        <v>24.4</v>
      </c>
      <c r="G20" s="9">
        <f>SUMIFS(Concentrado!H$2:H859,Concentrado!$A$2:$A859,"="&amp;$A20,Concentrado!$B$2:$B859, "=CDMX")</f>
        <v>7.5419999999999998</v>
      </c>
      <c r="H20" s="9">
        <f>SUMIFS(Concentrado!I$2:I859,Concentrado!$A$2:$A859,"="&amp;$A20,Concentrado!$B$2:$B859, "=CDMX")</f>
        <v>6.7569999999999997</v>
      </c>
      <c r="I20" s="9">
        <f>SUMIFS(Concentrado!J$2:J859,Concentrado!$A$2:$A859,"="&amp;$A20,Concentrado!$B$2:$B859, "=CDMX")</f>
        <v>7.133</v>
      </c>
      <c r="J20" s="9">
        <f>SUMIFS(Concentrado!K$2:K859,Concentrado!$A$2:$A859,"="&amp;$A20,Concentrado!$B$2:$B859, "=CDMX")</f>
        <v>8.0190000000000001</v>
      </c>
      <c r="K20" s="9">
        <f>SUMIFS(Concentrado!L$2:L859,Concentrado!$A$2:$A859,"="&amp;$A20,Concentrado!$B$2:$B859, "=CDMX")</f>
        <v>5.7350000000000003</v>
      </c>
      <c r="L20" s="9">
        <f>SUMIFS(Concentrado!M$2:M859,Concentrado!$A$2:$A859,"="&amp;$A20,Concentrado!$B$2:$B859, "=CDMX")</f>
        <v>6.8280000000000003</v>
      </c>
      <c r="M20" s="9">
        <f>SUMIFS(Concentrado!N$2:N859,Concentrado!$A$2:$A859,"="&amp;$A20,Concentrado!$B$2:$B859, "=CDMX")</f>
        <v>48.331000000000003</v>
      </c>
      <c r="N20" s="9">
        <f>SUMIFS(Concentrado!O$2:O859,Concentrado!$A$2:$A859,"="&amp;$A20,Concentrado!$B$2:$B859, "=CDMX")</f>
        <v>76.578000000000003</v>
      </c>
      <c r="O20" s="9">
        <f>SUMIFS(Concentrado!P$2:P859,Concentrado!$A$2:$A859,"="&amp;$A20,Concentrado!$B$2:$B859, "=CDMX")</f>
        <v>18.082000000000001</v>
      </c>
      <c r="P20" s="9">
        <f>SUMIFS(Concentrado!Q$2:Q859,Concentrado!$A$2:$A859,"="&amp;$A20,Concentrado!$B$2:$B859, "=CDMX")</f>
        <v>46.091999999999999</v>
      </c>
      <c r="Q20" s="9">
        <f>SUMIFS(Concentrado!R$2:R859,Concentrado!$A$2:$A859,"="&amp;$A20,Concentrado!$B$2:$B859, "=CDMX")</f>
        <v>122.03400000000001</v>
      </c>
      <c r="R20" s="9">
        <f>SUMIFS(Concentrado!S$2:S859,Concentrado!$A$2:$A859,"="&amp;$A20,Concentrado!$B$2:$B859, "=CDMX")</f>
        <v>101.423</v>
      </c>
      <c r="S20" s="9">
        <f>SUMIFS(Concentrado!T$2:T859,Concentrado!$A$2:$A859,"="&amp;$A20,Concentrado!$B$2:$B859, "=CDMX")</f>
        <v>111.288</v>
      </c>
      <c r="T20" s="9">
        <f>SUMIFS(Concentrado!U$2:U859,Concentrado!$A$2:$A859,"="&amp;$A20,Concentrado!$B$2:$B859, "=CDMX")</f>
        <v>18.878</v>
      </c>
      <c r="U20" s="9">
        <f>SUMIFS(Concentrado!V$2:V859,Concentrado!$A$2:$A859,"="&amp;$A20,Concentrado!$B$2:$B859, "=CDMX")</f>
        <v>22.733000000000001</v>
      </c>
      <c r="V20" s="9">
        <f>SUMIFS(Concentrado!W$2:W859,Concentrado!$A$2:$A859,"="&amp;$A20,Concentrado!$B$2:$B859, "=CDMX")</f>
        <v>20.888000000000002</v>
      </c>
      <c r="W20" s="9">
        <f>SUMIFS(Concentrado!X$2:X859,Concentrado!$A$2:$A859,"="&amp;$A20,Concentrado!$B$2:$B859, "=CDMX")</f>
        <v>26.533000000000001</v>
      </c>
      <c r="X20" s="9">
        <f>SUMIFS(Concentrado!Y$2:Y859,Concentrado!$A$2:$A859,"="&amp;$A20,Concentrado!$B$2:$B859, "=CDMX")</f>
        <v>3.254</v>
      </c>
      <c r="Y20" s="9">
        <f>SUMIFS(Concentrado!Z$2:Z859,Concentrado!$A$2:$A859,"="&amp;$A20,Concentrado!$B$2:$B859, "=CDMX")</f>
        <v>14.396000000000001</v>
      </c>
      <c r="Z20" s="9">
        <f>SUMIFS(Concentrado!AA$2:AA859,Concentrado!$A$2:$A859,"="&amp;$A20,Concentrado!$B$2:$B859, "=CDMX")</f>
        <v>128.69</v>
      </c>
      <c r="AA20" s="9">
        <f>SUMIFS(Concentrado!AB$2:AB859,Concentrado!$A$2:$A859,"="&amp;$A20,Concentrado!$B$2:$B859, "=CDMX")</f>
        <v>118.045</v>
      </c>
      <c r="AB20" s="9">
        <f>SUMIFS(Concentrado!AC$2:AC859,Concentrado!$A$2:$A859,"="&amp;$A20,Concentrado!$B$2:$B859, "=CDMX")</f>
        <v>123.151</v>
      </c>
      <c r="AC20" s="9">
        <f>SUMIFS(Concentrado!AD$2:AD859,Concentrado!$A$2:$A859,"="&amp;$A20,Concentrado!$B$2:$B859, "=CDMX")</f>
        <v>595.81200000000001</v>
      </c>
      <c r="AD20" s="9">
        <f>SUMIFS(Concentrado!AE$2:AE859,Concentrado!$A$2:$A859,"="&amp;$A20,Concentrado!$B$2:$B859, "=CDMX")</f>
        <v>552.99699999999996</v>
      </c>
      <c r="AE20" s="9">
        <f>SUMIFS(Concentrado!AF$2:AF859,Concentrado!$A$2:$A859,"="&amp;$A20,Concentrado!$B$2:$B859, "=CDMX")</f>
        <v>573.53399999999999</v>
      </c>
      <c r="AF20" s="9">
        <f>SUMIFS(Concentrado!AG$2:AG859,Concentrado!$A$2:$A859,"="&amp;$A20,Concentrado!$B$2:$B859, "=CDMX")</f>
        <v>14.493</v>
      </c>
      <c r="AG20" s="9">
        <f>SUMIFS(Concentrado!AH$2:AH859,Concentrado!$A$2:$A859,"="&amp;$A20,Concentrado!$B$2:$B859, "=CDMX")</f>
        <v>8.4876033837245508</v>
      </c>
      <c r="AH20" s="9">
        <f>SUMIFS(Concentrado!AI$2:AI859,Concentrado!$A$2:$A859,"="&amp;$A20,Concentrado!$B$2:$B859, "=CDMX")</f>
        <v>2.47469452989397</v>
      </c>
      <c r="AI20" s="9">
        <f>SUMIFS(Concentrado!AJ$2:AJ859,Concentrado!$A$2:$A859,"="&amp;$A20,Concentrado!$B$2:$B859, "=CDMX")</f>
        <v>5.5116232308795201</v>
      </c>
      <c r="AJ20" s="9">
        <f>SUMIFS(Concentrado!AK$2:AK859,Concentrado!$A$2:$A859,"="&amp;$A20,Concentrado!$B$2:$B859, "=CDMX")</f>
        <v>6.7240000000000002</v>
      </c>
      <c r="AK20" s="9">
        <f>SUMIFS(Concentrado!AL$2:AL859,Concentrado!$A$2:$A859,"="&amp;$A20,Concentrado!$B$2:$B859, "=CDMX")</f>
        <v>1.6890000000000001</v>
      </c>
      <c r="AL20" s="9">
        <f>SUMIFS(Concentrado!AM$2:AM859,Concentrado!$A$2:$A859,"="&amp;$A20,Concentrado!$B$2:$B859, "=CDMX")</f>
        <v>4.0990000000000002</v>
      </c>
      <c r="AM20" s="9">
        <f>SUMIFS(Concentrado!AN$2:AN859,Concentrado!$A$2:$A859,"="&amp;$A20,Concentrado!$B$2:$B859, "=CDMX")</f>
        <v>62.698</v>
      </c>
      <c r="AN20" s="9">
        <f>SUMIFS(Concentrado!AO$2:AO859,Concentrado!$A$2:$A859,"="&amp;$A20,Concentrado!$B$2:$B859, "=CDMX")</f>
        <v>49.491</v>
      </c>
      <c r="AO20" s="9">
        <f>SUMIFS(Concentrado!AP$2:AP859,Concentrado!$A$2:$A859,"="&amp;$A20,Concentrado!$B$2:$B859, "=CDMX")</f>
        <v>55.844999999999999</v>
      </c>
      <c r="AP20" s="9">
        <f>SUMIFS(Concentrado!AQ$2:AQ859,Concentrado!$A$2:$A859,"="&amp;$A20,Concentrado!$B$2:$B859, "=CDMX")</f>
        <v>0.56799999999999995</v>
      </c>
      <c r="AQ20" s="9">
        <f>SUMIFS(Concentrado!AR$2:AR859,Concentrado!$A$2:$A859,"="&amp;$A20,Concentrado!$B$2:$B859, "=CDMX")</f>
        <v>0.438</v>
      </c>
      <c r="AR20" s="9">
        <f>SUMIFS(Concentrado!AS$2:AS859,Concentrado!$A$2:$A859,"="&amp;$A20,Concentrado!$B$2:$B859, "=CDMX")</f>
        <v>0.5</v>
      </c>
      <c r="AS20" s="9">
        <f>SUMIFS(Concentrado!AT$2:AT859,Concentrado!$A$2:$A859,"="&amp;$A20,Concentrado!$B$2:$B859, "=CDMX")</f>
        <v>6.86</v>
      </c>
      <c r="AT20" s="9">
        <f>SUMIFS(Concentrado!AU$2:AU859,Concentrado!$A$2:$A859,"="&amp;$A20,Concentrado!$B$2:$B859, "=CDMX")</f>
        <v>0.93899999999999995</v>
      </c>
      <c r="AU20" s="9">
        <f>SUMIFS(Concentrado!AV$2:AV859,Concentrado!$A$2:$A859,"="&amp;$A20,Concentrado!$B$2:$B859, "=CDMX")</f>
        <v>3.7730000000000001</v>
      </c>
      <c r="AV20" s="9">
        <f>SUMIFS(Concentrado!AW$2:AW859,Concentrado!$A$2:$A859,"="&amp;$A20,Concentrado!$B$2:$B859, "=CDMX")</f>
        <v>736.70100000000002</v>
      </c>
      <c r="AW20" s="9">
        <f>SUMIFS(Concentrado!AX$2:AX859,Concentrado!$A$2:$A859,"="&amp;$A20,Concentrado!$B$2:$B859, "=CDMX")</f>
        <v>621.34299999999996</v>
      </c>
      <c r="AX20" s="9">
        <f>SUMIFS(Concentrado!AY$2:AY859,Concentrado!$A$2:$A859,"="&amp;$A20,Concentrado!$B$2:$B859, "=CDMX")</f>
        <v>676.64599999999996</v>
      </c>
      <c r="AY20" s="9">
        <f>SUMIFS(Concentrado!AZ$2:AZ859,Concentrado!$A$2:$A859,"="&amp;$A20,Concentrado!$B$2:$B859, "=CDMX")</f>
        <v>7.367</v>
      </c>
      <c r="AZ20" s="9">
        <f>SUMIFS(Concentrado!BA$2:BA859,Concentrado!$A$2:$A859,"="&amp;$A20,Concentrado!$B$2:$B859, "=CDMX")</f>
        <v>6.2130000000000001</v>
      </c>
      <c r="BA20" s="9">
        <f>SUMIFS(Concentrado!BB$2:BB859,Concentrado!$A$2:$A859,"="&amp;$A20,Concentrado!$B$2:$B859, "=CDMX")</f>
        <v>6.766</v>
      </c>
      <c r="BB20" s="9">
        <f>SUMIFS(Concentrado!BC$2:BC859,Concentrado!$A$2:$A859,"="&amp;$A20,Concentrado!$B$2:$B859, "=CDMX")</f>
        <v>16.655000000000001</v>
      </c>
      <c r="BC20" s="9">
        <f>SUMIFS(Concentrado!BD$2:BD859,Concentrado!$A$2:$A859,"="&amp;$A20,Concentrado!$B$2:$B859, "=CDMX")</f>
        <v>3.165</v>
      </c>
      <c r="BD20" s="9">
        <f>SUMIFS(Concentrado!BE$2:BE859,Concentrado!$A$2:$A859,"="&amp;$A20,Concentrado!$B$2:$B859, "=CDMX")</f>
        <v>11.872999999999999</v>
      </c>
      <c r="BE20" s="9">
        <f>SUMIFS(Concentrado!BF$2:BF859,Concentrado!$A$2:$A859,"="&amp;$A20,Concentrado!$B$2:$B859, "=CDMX")</f>
        <v>13.731999999999999</v>
      </c>
      <c r="BF20" s="9">
        <f>SUMIFS(Concentrado!BG$2:BG859,Concentrado!$A$2:$A859,"="&amp;$A20,Concentrado!$B$2:$B859, "=CDMX")</f>
        <v>28.33</v>
      </c>
      <c r="BG20" s="9">
        <f>SUMIFS(Concentrado!BH$2:BH859,Concentrado!$A$2:$A859,"="&amp;$A20,Concentrado!$B$2:$B859, "=CDMX")</f>
        <v>7.2157045727236362</v>
      </c>
    </row>
    <row r="21" spans="1:59" x14ac:dyDescent="0.25">
      <c r="A21" s="4">
        <v>2017</v>
      </c>
      <c r="B21" s="9">
        <f>SUMIFS(Concentrado!C$2:C859,Concentrado!$A$2:$A859,"="&amp;$A21,Concentrado!$B$2:$B859, "=CDMX")</f>
        <v>6.7939999999999996</v>
      </c>
      <c r="C21" s="9">
        <f>SUMIFS(Concentrado!D$2:D859,Concentrado!$A$2:$A859,"="&amp;$A21,Concentrado!$B$2:$B859, "=CDMX")</f>
        <v>3.0310000000000001</v>
      </c>
      <c r="D21" s="9">
        <f>SUMIFS(Concentrado!E$2:E859,Concentrado!$A$2:$A859,"="&amp;$A21,Concentrado!$B$2:$B859, "=CDMX")</f>
        <v>4.8339999999999996</v>
      </c>
      <c r="E21" s="9">
        <f>SUMIFS(Concentrado!F$2:F859,Concentrado!$A$2:$A859,"="&amp;$A21,Concentrado!$B$2:$B859, "=CDMX")</f>
        <v>9.9979999999999993</v>
      </c>
      <c r="F21" s="9">
        <f>SUMIFS(Concentrado!G$2:G859,Concentrado!$A$2:$A859,"="&amp;$A21,Concentrado!$B$2:$B859, "=CDMX")</f>
        <v>23.140999999999998</v>
      </c>
      <c r="G21" s="9">
        <f>SUMIFS(Concentrado!H$2:H859,Concentrado!$A$2:$A859,"="&amp;$A21,Concentrado!$B$2:$B859, "=CDMX")</f>
        <v>8.6449999999999996</v>
      </c>
      <c r="H21" s="9">
        <f>SUMIFS(Concentrado!I$2:I859,Concentrado!$A$2:$A859,"="&amp;$A21,Concentrado!$B$2:$B859, "=CDMX")</f>
        <v>6.6849999999999996</v>
      </c>
      <c r="I21" s="9">
        <f>SUMIFS(Concentrado!J$2:J859,Concentrado!$A$2:$A859,"="&amp;$A21,Concentrado!$B$2:$B859, "=CDMX")</f>
        <v>7.6239999999999997</v>
      </c>
      <c r="J21" s="9">
        <f>SUMIFS(Concentrado!K$2:K859,Concentrado!$A$2:$A859,"="&amp;$A21,Concentrado!$B$2:$B859, "=CDMX")</f>
        <v>8.5549999999999997</v>
      </c>
      <c r="K21" s="9">
        <f>SUMIFS(Concentrado!L$2:L859,Concentrado!$A$2:$A859,"="&amp;$A21,Concentrado!$B$2:$B859, "=CDMX")</f>
        <v>6.6849999999999996</v>
      </c>
      <c r="L21" s="9">
        <f>SUMIFS(Concentrado!M$2:M859,Concentrado!$A$2:$A859,"="&amp;$A21,Concentrado!$B$2:$B859, "=CDMX")</f>
        <v>7.5810000000000004</v>
      </c>
      <c r="M21" s="9">
        <f>SUMIFS(Concentrado!N$2:N859,Concentrado!$A$2:$A859,"="&amp;$A21,Concentrado!$B$2:$B859, "=CDMX")</f>
        <v>46.71</v>
      </c>
      <c r="N21" s="9">
        <f>SUMIFS(Concentrado!O$2:O859,Concentrado!$A$2:$A859,"="&amp;$A21,Concentrado!$B$2:$B859, "=CDMX")</f>
        <v>67.784000000000006</v>
      </c>
      <c r="O21" s="9">
        <f>SUMIFS(Concentrado!P$2:P859,Concentrado!$A$2:$A859,"="&amp;$A21,Concentrado!$B$2:$B859, "=CDMX")</f>
        <v>17.606000000000002</v>
      </c>
      <c r="P21" s="9">
        <f>SUMIFS(Concentrado!Q$2:Q859,Concentrado!$A$2:$A859,"="&amp;$A21,Concentrado!$B$2:$B859, "=CDMX")</f>
        <v>41.646999999999998</v>
      </c>
      <c r="Q21" s="9">
        <f>SUMIFS(Concentrado!R$2:R859,Concentrado!$A$2:$A859,"="&amp;$A21,Concentrado!$B$2:$B859, "=CDMX")</f>
        <v>115.795</v>
      </c>
      <c r="R21" s="9">
        <f>SUMIFS(Concentrado!S$2:S859,Concentrado!$A$2:$A859,"="&amp;$A21,Concentrado!$B$2:$B859, "=CDMX")</f>
        <v>99.802000000000007</v>
      </c>
      <c r="S21" s="9">
        <f>SUMIFS(Concentrado!T$2:T859,Concentrado!$A$2:$A859,"="&amp;$A21,Concentrado!$B$2:$B859, "=CDMX")</f>
        <v>107.465</v>
      </c>
      <c r="T21" s="9">
        <f>SUMIFS(Concentrado!U$2:U859,Concentrado!$A$2:$A859,"="&amp;$A21,Concentrado!$B$2:$B859, "=CDMX")</f>
        <v>20.315000000000001</v>
      </c>
      <c r="U21" s="9">
        <f>SUMIFS(Concentrado!V$2:V859,Concentrado!$A$2:$A859,"="&amp;$A21,Concentrado!$B$2:$B859, "=CDMX")</f>
        <v>25.370999999999999</v>
      </c>
      <c r="V21" s="9">
        <f>SUMIFS(Concentrado!W$2:W859,Concentrado!$A$2:$A859,"="&amp;$A21,Concentrado!$B$2:$B859, "=CDMX")</f>
        <v>22.949000000000002</v>
      </c>
      <c r="W21" s="9">
        <f>SUMIFS(Concentrado!X$2:X859,Concentrado!$A$2:$A859,"="&amp;$A21,Concentrado!$B$2:$B859, "=CDMX")</f>
        <v>24.491</v>
      </c>
      <c r="X21" s="9">
        <f>SUMIFS(Concentrado!Y$2:Y859,Concentrado!$A$2:$A859,"="&amp;$A21,Concentrado!$B$2:$B859, "=CDMX")</f>
        <v>2.907</v>
      </c>
      <c r="Y21" s="9">
        <f>SUMIFS(Concentrado!Z$2:Z859,Concentrado!$A$2:$A859,"="&amp;$A21,Concentrado!$B$2:$B859, "=CDMX")</f>
        <v>13.247999999999999</v>
      </c>
      <c r="Z21" s="9">
        <f>SUMIFS(Concentrado!AA$2:AA859,Concentrado!$A$2:$A859,"="&amp;$A21,Concentrado!$B$2:$B859, "=CDMX")</f>
        <v>120.60299999999999</v>
      </c>
      <c r="AA21" s="9">
        <f>SUMIFS(Concentrado!AB$2:AB859,Concentrado!$A$2:$A859,"="&amp;$A21,Concentrado!$B$2:$B859, "=CDMX")</f>
        <v>112.17700000000001</v>
      </c>
      <c r="AB21" s="9">
        <f>SUMIFS(Concentrado!AC$2:AC859,Concentrado!$A$2:$A859,"="&amp;$A21,Concentrado!$B$2:$B859, "=CDMX")</f>
        <v>116.214</v>
      </c>
      <c r="AC21" s="9">
        <f>SUMIFS(Concentrado!AD$2:AD859,Concentrado!$A$2:$A859,"="&amp;$A21,Concentrado!$B$2:$B859, "=CDMX")</f>
        <v>592.08900000000006</v>
      </c>
      <c r="AD21" s="9">
        <f>SUMIFS(Concentrado!AE$2:AE859,Concentrado!$A$2:$A859,"="&amp;$A21,Concentrado!$B$2:$B859, "=CDMX")</f>
        <v>557.04200000000003</v>
      </c>
      <c r="AE21" s="9">
        <f>SUMIFS(Concentrado!AF$2:AF859,Concentrado!$A$2:$A859,"="&amp;$A21,Concentrado!$B$2:$B859, "=CDMX")</f>
        <v>573.87699999999995</v>
      </c>
      <c r="AF21" s="9">
        <f>SUMIFS(Concentrado!AG$2:AG859,Concentrado!$A$2:$A859,"="&amp;$A21,Concentrado!$B$2:$B859, "=CDMX")</f>
        <v>14.311</v>
      </c>
      <c r="AG21" s="9">
        <f>SUMIFS(Concentrado!AH$2:AH859,Concentrado!$A$2:$A859,"="&amp;$A21,Concentrado!$B$2:$B859, "=CDMX")</f>
        <v>6.6596661690976697</v>
      </c>
      <c r="AH21" s="9">
        <f>SUMIFS(Concentrado!AI$2:AI859,Concentrado!$A$2:$A859,"="&amp;$A21,Concentrado!$B$2:$B859, "=CDMX")</f>
        <v>2.61838908434934</v>
      </c>
      <c r="AI21" s="9">
        <f>SUMIFS(Concentrado!AJ$2:AJ859,Concentrado!$A$2:$A859,"="&amp;$A21,Concentrado!$B$2:$B859, "=CDMX")</f>
        <v>4.6632979728269301</v>
      </c>
      <c r="AJ21" s="9">
        <f>SUMIFS(Concentrado!AK$2:AK859,Concentrado!$A$2:$A859,"="&amp;$A21,Concentrado!$B$2:$B859, "=CDMX")</f>
        <v>5.282</v>
      </c>
      <c r="AK21" s="9">
        <f>SUMIFS(Concentrado!AL$2:AL859,Concentrado!$A$2:$A859,"="&amp;$A21,Concentrado!$B$2:$B859, "=CDMX")</f>
        <v>1.4119999999999999</v>
      </c>
      <c r="AL21" s="9">
        <f>SUMIFS(Concentrado!AM$2:AM859,Concentrado!$A$2:$A859,"="&amp;$A21,Concentrado!$B$2:$B859, "=CDMX")</f>
        <v>3.266</v>
      </c>
      <c r="AM21" s="9">
        <f>SUMIFS(Concentrado!AN$2:AN859,Concentrado!$A$2:$A859,"="&amp;$A21,Concentrado!$B$2:$B859, "=CDMX")</f>
        <v>58.304000000000002</v>
      </c>
      <c r="AN21" s="9">
        <f>SUMIFS(Concentrado!AO$2:AO859,Concentrado!$A$2:$A859,"="&amp;$A21,Concentrado!$B$2:$B859, "=CDMX")</f>
        <v>50.182000000000002</v>
      </c>
      <c r="AO21" s="9">
        <f>SUMIFS(Concentrado!AP$2:AP859,Concentrado!$A$2:$A859,"="&amp;$A21,Concentrado!$B$2:$B859, "=CDMX")</f>
        <v>54.094999999999999</v>
      </c>
      <c r="AP21" s="9">
        <f>SUMIFS(Concentrado!AQ$2:AQ859,Concentrado!$A$2:$A859,"="&amp;$A21,Concentrado!$B$2:$B859, "=CDMX")</f>
        <v>0.63200000000000001</v>
      </c>
      <c r="AQ21" s="9">
        <f>SUMIFS(Concentrado!AR$2:AR859,Concentrado!$A$2:$A859,"="&amp;$A21,Concentrado!$B$2:$B859, "=CDMX")</f>
        <v>0.64400000000000002</v>
      </c>
      <c r="AR21" s="9">
        <f>SUMIFS(Concentrado!AS$2:AS859,Concentrado!$A$2:$A859,"="&amp;$A21,Concentrado!$B$2:$B859, "=CDMX")</f>
        <v>0.63800000000000001</v>
      </c>
      <c r="AS21" s="9">
        <f>SUMIFS(Concentrado!AT$2:AT859,Concentrado!$A$2:$A859,"="&amp;$A21,Concentrado!$B$2:$B859, "=CDMX")</f>
        <v>5.7329999999999997</v>
      </c>
      <c r="AT21" s="9">
        <f>SUMIFS(Concentrado!AU$2:AU859,Concentrado!$A$2:$A859,"="&amp;$A21,Concentrado!$B$2:$B859, "=CDMX")</f>
        <v>0.78900000000000003</v>
      </c>
      <c r="AU21" s="9">
        <f>SUMIFS(Concentrado!AV$2:AV859,Concentrado!$A$2:$A859,"="&amp;$A21,Concentrado!$B$2:$B859, "=CDMX")</f>
        <v>3.1579999999999999</v>
      </c>
      <c r="AV21" s="9">
        <f>SUMIFS(Concentrado!AW$2:AW859,Concentrado!$A$2:$A859,"="&amp;$A21,Concentrado!$B$2:$B859, "=CDMX")</f>
        <v>719.05700000000002</v>
      </c>
      <c r="AW21" s="9">
        <f>SUMIFS(Concentrado!AX$2:AX859,Concentrado!$A$2:$A859,"="&amp;$A21,Concentrado!$B$2:$B859, "=CDMX")</f>
        <v>625.39</v>
      </c>
      <c r="AX21" s="9">
        <f>SUMIFS(Concentrado!AY$2:AY859,Concentrado!$A$2:$A859,"="&amp;$A21,Concentrado!$B$2:$B859, "=CDMX")</f>
        <v>670.33199999999999</v>
      </c>
      <c r="AY21" s="9">
        <f>SUMIFS(Concentrado!AZ$2:AZ859,Concentrado!$A$2:$A859,"="&amp;$A21,Concentrado!$B$2:$B859, "=CDMX")</f>
        <v>7.1909999999999998</v>
      </c>
      <c r="AZ21" s="9">
        <f>SUMIFS(Concentrado!BA$2:BA859,Concentrado!$A$2:$A859,"="&amp;$A21,Concentrado!$B$2:$B859, "=CDMX")</f>
        <v>6.2539999999999996</v>
      </c>
      <c r="BA21" s="9">
        <f>SUMIFS(Concentrado!BB$2:BB859,Concentrado!$A$2:$A859,"="&amp;$A21,Concentrado!$B$2:$B859, "=CDMX")</f>
        <v>6.7030000000000003</v>
      </c>
      <c r="BB21" s="9">
        <f>SUMIFS(Concentrado!BC$2:BC859,Concentrado!$A$2:$A859,"="&amp;$A21,Concentrado!$B$2:$B859, "=CDMX")</f>
        <v>14.946999999999999</v>
      </c>
      <c r="BC21" s="9">
        <f>SUMIFS(Concentrado!BD$2:BD859,Concentrado!$A$2:$A859,"="&amp;$A21,Concentrado!$B$2:$B859, "=CDMX")</f>
        <v>3.9510000000000001</v>
      </c>
      <c r="BD21" s="9">
        <f>SUMIFS(Concentrado!BE$2:BE859,Concentrado!$A$2:$A859,"="&amp;$A21,Concentrado!$B$2:$B859, "=CDMX")</f>
        <v>12.247999999999999</v>
      </c>
      <c r="BE21" s="9">
        <f>SUMIFS(Concentrado!BF$2:BF859,Concentrado!$A$2:$A859,"="&amp;$A21,Concentrado!$B$2:$B859, "=CDMX")</f>
        <v>14.387</v>
      </c>
      <c r="BF21" s="9">
        <f>SUMIFS(Concentrado!BG$2:BG859,Concentrado!$A$2:$A859,"="&amp;$A21,Concentrado!$B$2:$B859, "=CDMX")</f>
        <v>35.348999999999997</v>
      </c>
      <c r="BG21" s="9">
        <f>SUMIFS(Concentrado!BH$2:BH859,Concentrado!$A$2:$A859,"="&amp;$A21,Concentrado!$B$2:$B859, "=CDMX")</f>
        <v>7.370290834857764</v>
      </c>
    </row>
    <row r="22" spans="1:59" x14ac:dyDescent="0.25">
      <c r="A22" s="4">
        <v>2018</v>
      </c>
      <c r="B22" s="9">
        <f>SUMIFS(Concentrado!C$2:C859,Concentrado!$A$2:$A859,"="&amp;$A22,Concentrado!$B$2:$B859, "=CDMX")</f>
        <v>6.3479999999999999</v>
      </c>
      <c r="C22" s="9">
        <f>SUMIFS(Concentrado!D$2:D859,Concentrado!$A$2:$A859,"="&amp;$A22,Concentrado!$B$2:$B859, "=CDMX")</f>
        <v>2.0459999999999998</v>
      </c>
      <c r="D22" s="9">
        <f>SUMIFS(Concentrado!E$2:E859,Concentrado!$A$2:$A859,"="&amp;$A22,Concentrado!$B$2:$B859, "=CDMX")</f>
        <v>4.109</v>
      </c>
      <c r="E22" s="9">
        <f>SUMIFS(Concentrado!F$2:F859,Concentrado!$A$2:$A859,"="&amp;$A22,Concentrado!$B$2:$B859, "=CDMX")</f>
        <v>8.875</v>
      </c>
      <c r="F22" s="9">
        <f>SUMIFS(Concentrado!G$2:G859,Concentrado!$A$2:$A859,"="&amp;$A22,Concentrado!$B$2:$B859, "=CDMX")</f>
        <v>25.695</v>
      </c>
      <c r="G22" s="9">
        <f>SUMIFS(Concentrado!H$2:H859,Concentrado!$A$2:$A859,"="&amp;$A22,Concentrado!$B$2:$B859, "=CDMX")</f>
        <v>8.2100000000000009</v>
      </c>
      <c r="H22" s="9">
        <f>SUMIFS(Concentrado!I$2:I859,Concentrado!$A$2:$A859,"="&amp;$A22,Concentrado!$B$2:$B859, "=CDMX")</f>
        <v>7.11</v>
      </c>
      <c r="I22" s="9">
        <f>SUMIFS(Concentrado!J$2:J859,Concentrado!$A$2:$A859,"="&amp;$A22,Concentrado!$B$2:$B859, "=CDMX")</f>
        <v>7.6369999999999996</v>
      </c>
      <c r="J22" s="9">
        <f>SUMIFS(Concentrado!K$2:K859,Concentrado!$A$2:$A859,"="&amp;$A22,Concentrado!$B$2:$B859, "=CDMX")</f>
        <v>7.9630000000000001</v>
      </c>
      <c r="K22" s="9">
        <f>SUMIFS(Concentrado!L$2:L859,Concentrado!$A$2:$A859,"="&amp;$A22,Concentrado!$B$2:$B859, "=CDMX")</f>
        <v>6.593</v>
      </c>
      <c r="L22" s="9">
        <f>SUMIFS(Concentrado!M$2:M859,Concentrado!$A$2:$A859,"="&amp;$A22,Concentrado!$B$2:$B859, "=CDMX")</f>
        <v>7.25</v>
      </c>
      <c r="M22" s="9">
        <f>SUMIFS(Concentrado!N$2:N859,Concentrado!$A$2:$A859,"="&amp;$A22,Concentrado!$B$2:$B859, "=CDMX")</f>
        <v>45.43</v>
      </c>
      <c r="N22" s="9">
        <f>SUMIFS(Concentrado!O$2:O859,Concentrado!$A$2:$A859,"="&amp;$A22,Concentrado!$B$2:$B859, "=CDMX")</f>
        <v>68.191000000000003</v>
      </c>
      <c r="O22" s="9">
        <f>SUMIFS(Concentrado!P$2:P859,Concentrado!$A$2:$A859,"="&amp;$A22,Concentrado!$B$2:$B859, "=CDMX")</f>
        <v>14.778</v>
      </c>
      <c r="P22" s="9">
        <f>SUMIFS(Concentrado!Q$2:Q859,Concentrado!$A$2:$A859,"="&amp;$A22,Concentrado!$B$2:$B859, "=CDMX")</f>
        <v>40.393000000000001</v>
      </c>
      <c r="Q22" s="9">
        <f>SUMIFS(Concentrado!R$2:R859,Concentrado!$A$2:$A859,"="&amp;$A22,Concentrado!$B$2:$B859, "=CDMX")</f>
        <v>105.271</v>
      </c>
      <c r="R22" s="9">
        <f>SUMIFS(Concentrado!S$2:S859,Concentrado!$A$2:$A859,"="&amp;$A22,Concentrado!$B$2:$B859, "=CDMX")</f>
        <v>92.43</v>
      </c>
      <c r="S22" s="9">
        <f>SUMIFS(Concentrado!T$2:T859,Concentrado!$A$2:$A859,"="&amp;$A22,Concentrado!$B$2:$B859, "=CDMX")</f>
        <v>98.587999999999994</v>
      </c>
      <c r="T22" s="9">
        <f>SUMIFS(Concentrado!U$2:U859,Concentrado!$A$2:$A859,"="&amp;$A22,Concentrado!$B$2:$B859, "=CDMX")</f>
        <v>21.690999999999999</v>
      </c>
      <c r="U22" s="9">
        <f>SUMIFS(Concentrado!V$2:V859,Concentrado!$A$2:$A859,"="&amp;$A22,Concentrado!$B$2:$B859, "=CDMX")</f>
        <v>27.407</v>
      </c>
      <c r="V22" s="9">
        <f>SUMIFS(Concentrado!W$2:W859,Concentrado!$A$2:$A859,"="&amp;$A22,Concentrado!$B$2:$B859, "=CDMX")</f>
        <v>24.666</v>
      </c>
      <c r="W22" s="9">
        <f>SUMIFS(Concentrado!X$2:X859,Concentrado!$A$2:$A859,"="&amp;$A22,Concentrado!$B$2:$B859, "=CDMX")</f>
        <v>27.007000000000001</v>
      </c>
      <c r="X22" s="9">
        <f>SUMIFS(Concentrado!Y$2:Y859,Concentrado!$A$2:$A859,"="&amp;$A22,Concentrado!$B$2:$B859, "=CDMX")</f>
        <v>2.6869999999999998</v>
      </c>
      <c r="Y22" s="9">
        <f>SUMIFS(Concentrado!Z$2:Z859,Concentrado!$A$2:$A859,"="&amp;$A22,Concentrado!$B$2:$B859, "=CDMX")</f>
        <v>14.35</v>
      </c>
      <c r="Z22" s="9">
        <f>SUMIFS(Concentrado!AA$2:AA859,Concentrado!$A$2:$A859,"="&amp;$A22,Concentrado!$B$2:$B859, "=CDMX")</f>
        <v>122.991</v>
      </c>
      <c r="AA22" s="9">
        <f>SUMIFS(Concentrado!AB$2:AB859,Concentrado!$A$2:$A859,"="&amp;$A22,Concentrado!$B$2:$B859, "=CDMX")</f>
        <v>117.85299999999999</v>
      </c>
      <c r="AB22" s="9">
        <f>SUMIFS(Concentrado!AC$2:AC859,Concentrado!$A$2:$A859,"="&amp;$A22,Concentrado!$B$2:$B859, "=CDMX")</f>
        <v>120.31699999999999</v>
      </c>
      <c r="AC22" s="9">
        <f>SUMIFS(Concentrado!AD$2:AD859,Concentrado!$A$2:$A859,"="&amp;$A22,Concentrado!$B$2:$B859, "=CDMX")</f>
        <v>591.17999999999995</v>
      </c>
      <c r="AD22" s="9">
        <f>SUMIFS(Concentrado!AE$2:AE859,Concentrado!$A$2:$A859,"="&amp;$A22,Concentrado!$B$2:$B859, "=CDMX")</f>
        <v>557.93100000000004</v>
      </c>
      <c r="AE22" s="9">
        <f>SUMIFS(Concentrado!AF$2:AF859,Concentrado!$A$2:$A859,"="&amp;$A22,Concentrado!$B$2:$B859, "=CDMX")</f>
        <v>573.92899999999997</v>
      </c>
      <c r="AF22" s="9">
        <f>SUMIFS(Concentrado!AG$2:AG859,Concentrado!$A$2:$A859,"="&amp;$A22,Concentrado!$B$2:$B859, "=CDMX")</f>
        <v>14.154</v>
      </c>
      <c r="AG22" s="9">
        <f>SUMIFS(Concentrado!AH$2:AH859,Concentrado!$A$2:$A859,"="&amp;$A22,Concentrado!$B$2:$B859, "=CDMX")</f>
        <v>5.1075818019548596</v>
      </c>
      <c r="AH22" s="9">
        <f>SUMIFS(Concentrado!AI$2:AI859,Concentrado!$A$2:$A859,"="&amp;$A22,Concentrado!$B$2:$B859, "=CDMX")</f>
        <v>2.3482252251878899</v>
      </c>
      <c r="AI22" s="9">
        <f>SUMIFS(Concentrado!AJ$2:AJ859,Concentrado!$A$2:$A859,"="&amp;$A22,Concentrado!$B$2:$B859, "=CDMX")</f>
        <v>3.7467394851162501</v>
      </c>
      <c r="AJ22" s="9">
        <f>SUMIFS(Concentrado!AK$2:AK859,Concentrado!$A$2:$A859,"="&amp;$A22,Concentrado!$B$2:$B859, "=CDMX")</f>
        <v>3.746</v>
      </c>
      <c r="AK22" s="9">
        <f>SUMIFS(Concentrado!AL$2:AL859,Concentrado!$A$2:$A859,"="&amp;$A22,Concentrado!$B$2:$B859, "=CDMX")</f>
        <v>1.24</v>
      </c>
      <c r="AL22" s="9">
        <f>SUMIFS(Concentrado!AM$2:AM859,Concentrado!$A$2:$A859,"="&amp;$A22,Concentrado!$B$2:$B859, "=CDMX")</f>
        <v>2.4420000000000002</v>
      </c>
      <c r="AM22" s="9">
        <f>SUMIFS(Concentrado!AN$2:AN859,Concentrado!$A$2:$A859,"="&amp;$A22,Concentrado!$B$2:$B859, "=CDMX")</f>
        <v>70.725999999999999</v>
      </c>
      <c r="AN22" s="9">
        <f>SUMIFS(Concentrado!AO$2:AO859,Concentrado!$A$2:$A859,"="&amp;$A22,Concentrado!$B$2:$B859, "=CDMX")</f>
        <v>59.442999999999998</v>
      </c>
      <c r="AO22" s="9">
        <f>SUMIFS(Concentrado!AP$2:AP859,Concentrado!$A$2:$A859,"="&amp;$A22,Concentrado!$B$2:$B859, "=CDMX")</f>
        <v>64.864999999999995</v>
      </c>
      <c r="AP22" s="9">
        <f>SUMIFS(Concentrado!AQ$2:AQ859,Concentrado!$A$2:$A859,"="&amp;$A22,Concentrado!$B$2:$B859, "=CDMX")</f>
        <v>0.98699999999999999</v>
      </c>
      <c r="AQ22" s="9">
        <f>SUMIFS(Concentrado!AR$2:AR859,Concentrado!$A$2:$A859,"="&amp;$A22,Concentrado!$B$2:$B859, "=CDMX")</f>
        <v>0.45500000000000002</v>
      </c>
      <c r="AR22" s="9">
        <f>SUMIFS(Concentrado!AS$2:AS859,Concentrado!$A$2:$A859,"="&amp;$A22,Concentrado!$B$2:$B859, "=CDMX")</f>
        <v>0.71</v>
      </c>
      <c r="AS22" s="9">
        <f>SUMIFS(Concentrado!AT$2:AT859,Concentrado!$A$2:$A859,"="&amp;$A22,Concentrado!$B$2:$B859, "=CDMX")</f>
        <v>8.2769999999999992</v>
      </c>
      <c r="AT22" s="9">
        <f>SUMIFS(Concentrado!AU$2:AU859,Concentrado!$A$2:$A859,"="&amp;$A22,Concentrado!$B$2:$B859, "=CDMX")</f>
        <v>0.82699999999999996</v>
      </c>
      <c r="AU22" s="9">
        <f>SUMIFS(Concentrado!AV$2:AV859,Concentrado!$A$2:$A859,"="&amp;$A22,Concentrado!$B$2:$B859, "=CDMX")</f>
        <v>4.4000000000000004</v>
      </c>
      <c r="AV22" s="9">
        <f>SUMIFS(Concentrado!AW$2:AW859,Concentrado!$A$2:$A859,"="&amp;$A22,Concentrado!$B$2:$B859, "=CDMX")</f>
        <v>731.08399999999995</v>
      </c>
      <c r="AW22" s="9">
        <f>SUMIFS(Concentrado!AX$2:AX859,Concentrado!$A$2:$A859,"="&amp;$A22,Concentrado!$B$2:$B859, "=CDMX")</f>
        <v>632.77200000000005</v>
      </c>
      <c r="AX22" s="9">
        <f>SUMIFS(Concentrado!AY$2:AY859,Concentrado!$A$2:$A859,"="&amp;$A22,Concentrado!$B$2:$B859, "=CDMX")</f>
        <v>679.98299999999995</v>
      </c>
      <c r="AY22" s="9">
        <f>SUMIFS(Concentrado!AZ$2:AZ859,Concentrado!$A$2:$A859,"="&amp;$A22,Concentrado!$B$2:$B859, "=CDMX")</f>
        <v>7.3109999999999999</v>
      </c>
      <c r="AZ22" s="9">
        <f>SUMIFS(Concentrado!BA$2:BA859,Concentrado!$A$2:$A859,"="&amp;$A22,Concentrado!$B$2:$B859, "=CDMX")</f>
        <v>6.3280000000000003</v>
      </c>
      <c r="BA22" s="9">
        <f>SUMIFS(Concentrado!BB$2:BB859,Concentrado!$A$2:$A859,"="&amp;$A22,Concentrado!$B$2:$B859, "=CDMX")</f>
        <v>6.8</v>
      </c>
      <c r="BB22" s="9">
        <f>SUMIFS(Concentrado!BC$2:BC859,Concentrado!$A$2:$A859,"="&amp;$A22,Concentrado!$B$2:$B859, "=CDMX")</f>
        <v>13.859</v>
      </c>
      <c r="BC22" s="9">
        <f>SUMIFS(Concentrado!BD$2:BD859,Concentrado!$A$2:$A859,"="&amp;$A22,Concentrado!$B$2:$B859, "=CDMX")</f>
        <v>3.3759999999999999</v>
      </c>
      <c r="BD22" s="9">
        <f>SUMIFS(Concentrado!BE$2:BE859,Concentrado!$A$2:$A859,"="&amp;$A22,Concentrado!$B$2:$B859, "=CDMX")</f>
        <v>12.083</v>
      </c>
      <c r="BE22" s="9">
        <f>SUMIFS(Concentrado!BF$2:BF859,Concentrado!$A$2:$A859,"="&amp;$A22,Concentrado!$B$2:$B859, "=CDMX")</f>
        <v>14.035</v>
      </c>
      <c r="BF22" s="9">
        <f>SUMIFS(Concentrado!BG$2:BG859,Concentrado!$A$2:$A859,"="&amp;$A22,Concentrado!$B$2:$B859, "=CDMX")</f>
        <v>34.494999999999997</v>
      </c>
      <c r="BG22" s="9">
        <f>SUMIFS(Concentrado!BH$2:BH859,Concentrado!$A$2:$A859,"="&amp;$A22,Concentrado!$B$2:$B859, "=CDMX")</f>
        <v>7.9142150340518223</v>
      </c>
    </row>
    <row r="23" spans="1:59" x14ac:dyDescent="0.25">
      <c r="A23" s="4">
        <v>2019</v>
      </c>
      <c r="B23" s="9">
        <f>SUMIFS(Concentrado!C$2:C859,Concentrado!$A$2:$A859,"="&amp;$A23,Concentrado!$B$2:$B859, "=CDMX")</f>
        <v>4.2370000000000001</v>
      </c>
      <c r="C23" s="9">
        <f>SUMIFS(Concentrado!D$2:D859,Concentrado!$A$2:$A859,"="&amp;$A23,Concentrado!$B$2:$B859, "=CDMX")</f>
        <v>1.605</v>
      </c>
      <c r="D23" s="9">
        <f>SUMIFS(Concentrado!E$2:E859,Concentrado!$A$2:$A859,"="&amp;$A23,Concentrado!$B$2:$B859, "=CDMX")</f>
        <v>2.8679999999999999</v>
      </c>
      <c r="E23" s="9">
        <f>SUMIFS(Concentrado!F$2:F859,Concentrado!$A$2:$A859,"="&amp;$A23,Concentrado!$B$2:$B859, "=CDMX")</f>
        <v>10.326000000000001</v>
      </c>
      <c r="F23" s="9">
        <f>SUMIFS(Concentrado!G$2:G859,Concentrado!$A$2:$A859,"="&amp;$A23,Concentrado!$B$2:$B859, "=CDMX")</f>
        <v>24.175000000000001</v>
      </c>
      <c r="G23" s="9">
        <f>SUMIFS(Concentrado!H$2:H859,Concentrado!$A$2:$A859,"="&amp;$A23,Concentrado!$B$2:$B859, "=CDMX")</f>
        <v>9.1210000000000004</v>
      </c>
      <c r="H23" s="9">
        <f>SUMIFS(Concentrado!I$2:I859,Concentrado!$A$2:$A859,"="&amp;$A23,Concentrado!$B$2:$B859, "=CDMX")</f>
        <v>8.0259999999999998</v>
      </c>
      <c r="I23" s="9">
        <f>SUMIFS(Concentrado!J$2:J859,Concentrado!$A$2:$A859,"="&amp;$A23,Concentrado!$B$2:$B859, "=CDMX")</f>
        <v>8.5519999999999996</v>
      </c>
      <c r="J23" s="9">
        <f>SUMIFS(Concentrado!K$2:K859,Concentrado!$A$2:$A859,"="&amp;$A23,Concentrado!$B$2:$B859, "=CDMX")</f>
        <v>7.0250000000000004</v>
      </c>
      <c r="K23" s="9">
        <f>SUMIFS(Concentrado!L$2:L859,Concentrado!$A$2:$A859,"="&amp;$A23,Concentrado!$B$2:$B859, "=CDMX")</f>
        <v>6.4210000000000003</v>
      </c>
      <c r="L23" s="9">
        <f>SUMIFS(Concentrado!M$2:M859,Concentrado!$A$2:$A859,"="&amp;$A23,Concentrado!$B$2:$B859, "=CDMX")</f>
        <v>6.7110000000000003</v>
      </c>
      <c r="M23" s="9">
        <f>SUMIFS(Concentrado!N$2:N859,Concentrado!$A$2:$A859,"="&amp;$A23,Concentrado!$B$2:$B859, "=CDMX")</f>
        <v>43.095999999999997</v>
      </c>
      <c r="N23" s="9">
        <f>SUMIFS(Concentrado!O$2:O859,Concentrado!$A$2:$A859,"="&amp;$A23,Concentrado!$B$2:$B859, "=CDMX")</f>
        <v>66.346000000000004</v>
      </c>
      <c r="O23" s="9">
        <f>SUMIFS(Concentrado!P$2:P859,Concentrado!$A$2:$A859,"="&amp;$A23,Concentrado!$B$2:$B859, "=CDMX")</f>
        <v>15.167999999999999</v>
      </c>
      <c r="P23" s="9">
        <f>SUMIFS(Concentrado!Q$2:Q859,Concentrado!$A$2:$A859,"="&amp;$A23,Concentrado!$B$2:$B859, "=CDMX")</f>
        <v>39.729999999999997</v>
      </c>
      <c r="Q23" s="9">
        <f>SUMIFS(Concentrado!R$2:R859,Concentrado!$A$2:$A859,"="&amp;$A23,Concentrado!$B$2:$B859, "=CDMX")</f>
        <v>107.113</v>
      </c>
      <c r="R23" s="9">
        <f>SUMIFS(Concentrado!S$2:S859,Concentrado!$A$2:$A859,"="&amp;$A23,Concentrado!$B$2:$B859, "=CDMX")</f>
        <v>90.326999999999998</v>
      </c>
      <c r="S23" s="9">
        <f>SUMIFS(Concentrado!T$2:T859,Concentrado!$A$2:$A859,"="&amp;$A23,Concentrado!$B$2:$B859, "=CDMX")</f>
        <v>98.382999999999996</v>
      </c>
      <c r="T23" s="9">
        <f>SUMIFS(Concentrado!U$2:U859,Concentrado!$A$2:$A859,"="&amp;$A23,Concentrado!$B$2:$B859, "=CDMX")</f>
        <v>23.885000000000002</v>
      </c>
      <c r="U23" s="9">
        <f>SUMIFS(Concentrado!V$2:V859,Concentrado!$A$2:$A859,"="&amp;$A23,Concentrado!$B$2:$B859, "=CDMX")</f>
        <v>27.145</v>
      </c>
      <c r="V23" s="9">
        <f>SUMIFS(Concentrado!W$2:W859,Concentrado!$A$2:$A859,"="&amp;$A23,Concentrado!$B$2:$B859, "=CDMX")</f>
        <v>25.58</v>
      </c>
      <c r="W23" s="9">
        <f>SUMIFS(Concentrado!X$2:X859,Concentrado!$A$2:$A859,"="&amp;$A23,Concentrado!$B$2:$B859, "=CDMX")</f>
        <v>24.175000000000001</v>
      </c>
      <c r="X23" s="9">
        <f>SUMIFS(Concentrado!Y$2:Y859,Concentrado!$A$2:$A859,"="&amp;$A23,Concentrado!$B$2:$B859, "=CDMX")</f>
        <v>2.778</v>
      </c>
      <c r="Y23" s="9">
        <f>SUMIFS(Concentrado!Z$2:Z859,Concentrado!$A$2:$A859,"="&amp;$A23,Concentrado!$B$2:$B859, "=CDMX")</f>
        <v>13.047000000000001</v>
      </c>
      <c r="Z23" s="9">
        <f>SUMIFS(Concentrado!AA$2:AA859,Concentrado!$A$2:$A859,"="&amp;$A23,Concentrado!$B$2:$B859, "=CDMX")</f>
        <v>120.36</v>
      </c>
      <c r="AA23" s="9">
        <f>SUMIFS(Concentrado!AB$2:AB859,Concentrado!$A$2:$A859,"="&amp;$A23,Concentrado!$B$2:$B859, "=CDMX")</f>
        <v>110.084</v>
      </c>
      <c r="AB23" s="9">
        <f>SUMIFS(Concentrado!AC$2:AC859,Concentrado!$A$2:$A859,"="&amp;$A23,Concentrado!$B$2:$B859, "=CDMX")</f>
        <v>115.01600000000001</v>
      </c>
      <c r="AC23" s="9">
        <f>SUMIFS(Concentrado!AD$2:AD859,Concentrado!$A$2:$A859,"="&amp;$A23,Concentrado!$B$2:$B859, "=CDMX")</f>
        <v>596.62599999999998</v>
      </c>
      <c r="AD23" s="9">
        <f>SUMIFS(Concentrado!AE$2:AE859,Concentrado!$A$2:$A859,"="&amp;$A23,Concentrado!$B$2:$B859, "=CDMX")</f>
        <v>549.94600000000003</v>
      </c>
      <c r="AE23" s="9">
        <f>SUMIFS(Concentrado!AF$2:AF859,Concentrado!$A$2:$A859,"="&amp;$A23,Concentrado!$B$2:$B859, "=CDMX")</f>
        <v>572.36</v>
      </c>
      <c r="AF23" s="9">
        <f>SUMIFS(Concentrado!AG$2:AG859,Concentrado!$A$2:$A859,"="&amp;$A23,Concentrado!$B$2:$B859, "=CDMX")</f>
        <v>13.670999999999999</v>
      </c>
      <c r="AG23" s="9">
        <f>SUMIFS(Concentrado!AH$2:AH859,Concentrado!$A$2:$A859,"="&amp;$A23,Concentrado!$B$2:$B859, "=CDMX")</f>
        <v>4.9052283014202303</v>
      </c>
      <c r="AH23" s="9">
        <f>SUMIFS(Concentrado!AI$2:AI859,Concentrado!$A$2:$A859,"="&amp;$A23,Concentrado!$B$2:$B859, "=CDMX")</f>
        <v>2.0083895278414698</v>
      </c>
      <c r="AI23" s="9">
        <f>SUMIFS(Concentrado!AJ$2:AJ859,Concentrado!$A$2:$A859,"="&amp;$A23,Concentrado!$B$2:$B859, "=CDMX")</f>
        <v>3.47867487042789</v>
      </c>
      <c r="AJ23" s="9">
        <f>SUMIFS(Concentrado!AK$2:AK859,Concentrado!$A$2:$A859,"="&amp;$A23,Concentrado!$B$2:$B859, "=CDMX")</f>
        <v>4.17</v>
      </c>
      <c r="AK23" s="9">
        <f>SUMIFS(Concentrado!AL$2:AL859,Concentrado!$A$2:$A859,"="&amp;$A23,Concentrado!$B$2:$B859, "=CDMX")</f>
        <v>0.96699999999999997</v>
      </c>
      <c r="AL23" s="9">
        <f>SUMIFS(Concentrado!AM$2:AM859,Concentrado!$A$2:$A859,"="&amp;$A23,Concentrado!$B$2:$B859, "=CDMX")</f>
        <v>2.5049999999999999</v>
      </c>
      <c r="AM23" s="9">
        <f>SUMIFS(Concentrado!AN$2:AN859,Concentrado!$A$2:$A859,"="&amp;$A23,Concentrado!$B$2:$B859, "=CDMX")</f>
        <v>72.233999999999995</v>
      </c>
      <c r="AN23" s="9">
        <f>SUMIFS(Concentrado!AO$2:AO859,Concentrado!$A$2:$A859,"="&amp;$A23,Concentrado!$B$2:$B859, "=CDMX")</f>
        <v>57.994999999999997</v>
      </c>
      <c r="AO23" s="9">
        <f>SUMIFS(Concentrado!AP$2:AP859,Concentrado!$A$2:$A859,"="&amp;$A23,Concentrado!$B$2:$B859, "=CDMX")</f>
        <v>64.838999999999999</v>
      </c>
      <c r="AP23" s="9">
        <f>SUMIFS(Concentrado!AQ$2:AQ859,Concentrado!$A$2:$A859,"="&amp;$A23,Concentrado!$B$2:$B859, "=CDMX")</f>
        <v>1.093</v>
      </c>
      <c r="AQ23" s="9">
        <f>SUMIFS(Concentrado!AR$2:AR859,Concentrado!$A$2:$A859,"="&amp;$A23,Concentrado!$B$2:$B859, "=CDMX")</f>
        <v>0.32900000000000001</v>
      </c>
      <c r="AR23" s="9">
        <f>SUMIFS(Concentrado!AS$2:AS859,Concentrado!$A$2:$A859,"="&amp;$A23,Concentrado!$B$2:$B859, "=CDMX")</f>
        <v>0.69599999999999995</v>
      </c>
      <c r="AS23" s="9">
        <f>SUMIFS(Concentrado!AT$2:AT859,Concentrado!$A$2:$A859,"="&amp;$A23,Concentrado!$B$2:$B859, "=CDMX")</f>
        <v>7.4260000000000002</v>
      </c>
      <c r="AT23" s="9">
        <f>SUMIFS(Concentrado!AU$2:AU859,Concentrado!$A$2:$A859,"="&amp;$A23,Concentrado!$B$2:$B859, "=CDMX")</f>
        <v>0.78200000000000003</v>
      </c>
      <c r="AU23" s="9">
        <f>SUMIFS(Concentrado!AV$2:AV859,Concentrado!$A$2:$A859,"="&amp;$A23,Concentrado!$B$2:$B859, "=CDMX")</f>
        <v>3.9710000000000001</v>
      </c>
      <c r="AV23" s="9">
        <f>SUMIFS(Concentrado!AW$2:AW859,Concentrado!$A$2:$A859,"="&amp;$A23,Concentrado!$B$2:$B859, "=CDMX")</f>
        <v>736.47699999999998</v>
      </c>
      <c r="AW23" s="9">
        <f>SUMIFS(Concentrado!AX$2:AX859,Concentrado!$A$2:$A859,"="&amp;$A23,Concentrado!$B$2:$B859, "=CDMX")</f>
        <v>623.74699999999996</v>
      </c>
      <c r="AX23" s="9">
        <f>SUMIFS(Concentrado!AY$2:AY859,Concentrado!$A$2:$A859,"="&amp;$A23,Concentrado!$B$2:$B859, "=CDMX")</f>
        <v>677.87099999999998</v>
      </c>
      <c r="AY23" s="9">
        <f>SUMIFS(Concentrado!AZ$2:AZ859,Concentrado!$A$2:$A859,"="&amp;$A23,Concentrado!$B$2:$B859, "=CDMX")</f>
        <v>7.3650000000000002</v>
      </c>
      <c r="AZ23" s="9">
        <f>SUMIFS(Concentrado!BA$2:BA859,Concentrado!$A$2:$A859,"="&amp;$A23,Concentrado!$B$2:$B859, "=CDMX")</f>
        <v>6.2370000000000001</v>
      </c>
      <c r="BA23" s="9">
        <f>SUMIFS(Concentrado!BB$2:BB859,Concentrado!$A$2:$A859,"="&amp;$A23,Concentrado!$B$2:$B859, "=CDMX")</f>
        <v>6.7789999999999999</v>
      </c>
      <c r="BB23" s="9">
        <f>SUMIFS(Concentrado!BC$2:BC859,Concentrado!$A$2:$A859,"="&amp;$A23,Concentrado!$B$2:$B859, "=CDMX")</f>
        <v>13.632</v>
      </c>
      <c r="BC23" s="9">
        <f>SUMIFS(Concentrado!BD$2:BD859,Concentrado!$A$2:$A859,"="&amp;$A23,Concentrado!$B$2:$B859, "=CDMX")</f>
        <v>1.8420000000000001</v>
      </c>
      <c r="BD23" s="9">
        <f>SUMIFS(Concentrado!BE$2:BE859,Concentrado!$A$2:$A859,"="&amp;$A23,Concentrado!$B$2:$B859, "=CDMX")</f>
        <v>12.186</v>
      </c>
      <c r="BE23" s="9">
        <f>SUMIFS(Concentrado!BF$2:BF859,Concentrado!$A$2:$A859,"="&amp;$A23,Concentrado!$B$2:$B859, "=CDMX")</f>
        <v>14.394</v>
      </c>
      <c r="BF23" s="9">
        <f>SUMIFS(Concentrado!BG$2:BG859,Concentrado!$A$2:$A859,"="&amp;$A23,Concentrado!$B$2:$B859, "=CDMX")</f>
        <v>36.113999999999997</v>
      </c>
      <c r="BG23" s="9">
        <f>SUMIFS(Concentrado!BH$2:BH859,Concentrado!$A$2:$A859,"="&amp;$A23,Concentrado!$B$2:$B859, "=CDMX")</f>
        <v>7.6561145734450449</v>
      </c>
    </row>
    <row r="24" spans="1:59" x14ac:dyDescent="0.25">
      <c r="A24" s="4">
        <v>2020</v>
      </c>
      <c r="B24" s="9">
        <f>SUMIFS(Concentrado!C$2:C859,Concentrado!$A$2:$A859,"="&amp;$A24,Concentrado!$B$2:$B859, "=CDMX")</f>
        <v>5.07</v>
      </c>
      <c r="C24" s="9">
        <f>SUMIFS(Concentrado!D$2:D859,Concentrado!$A$2:$A859,"="&amp;$A24,Concentrado!$B$2:$B859, "=CDMX")</f>
        <v>1.0089999999999999</v>
      </c>
      <c r="D24" s="9">
        <f>SUMIFS(Concentrado!E$2:E859,Concentrado!$A$2:$A859,"="&amp;$A24,Concentrado!$B$2:$B859, "=CDMX")</f>
        <v>2.9569999999999999</v>
      </c>
      <c r="E24" s="9">
        <f>SUMIFS(Concentrado!F$2:F859,Concentrado!$A$2:$A859,"="&amp;$A24,Concentrado!$B$2:$B859, "=CDMX")</f>
        <v>11.028</v>
      </c>
      <c r="F24" s="9">
        <f>SUMIFS(Concentrado!G$2:G859,Concentrado!$A$2:$A859,"="&amp;$A24,Concentrado!$B$2:$B859, "=CDMX")</f>
        <v>25.216000000000001</v>
      </c>
      <c r="G24" s="9">
        <f>SUMIFS(Concentrado!H$2:H859,Concentrado!$A$2:$A859,"="&amp;$A24,Concentrado!$B$2:$B859, "=CDMX")</f>
        <v>9.1120000000000001</v>
      </c>
      <c r="H24" s="9">
        <f>SUMIFS(Concentrado!I$2:I859,Concentrado!$A$2:$A859,"="&amp;$A24,Concentrado!$B$2:$B859, "=CDMX")</f>
        <v>7.4969999999999999</v>
      </c>
      <c r="I24" s="9">
        <f>SUMIFS(Concentrado!J$2:J859,Concentrado!$A$2:$A859,"="&amp;$A24,Concentrado!$B$2:$B859, "=CDMX")</f>
        <v>8.2720000000000002</v>
      </c>
      <c r="J24" s="9">
        <f>SUMIFS(Concentrado!K$2:K859,Concentrado!$A$2:$A859,"="&amp;$A24,Concentrado!$B$2:$B859, "=CDMX")</f>
        <v>7.1689999999999996</v>
      </c>
      <c r="K24" s="9">
        <f>SUMIFS(Concentrado!L$2:L859,Concentrado!$A$2:$A859,"="&amp;$A24,Concentrado!$B$2:$B859, "=CDMX")</f>
        <v>6.5090000000000003</v>
      </c>
      <c r="L24" s="9">
        <f>SUMIFS(Concentrado!M$2:M859,Concentrado!$A$2:$A859,"="&amp;$A24,Concentrado!$B$2:$B859, "=CDMX")</f>
        <v>6.8259999999999996</v>
      </c>
      <c r="M24" s="9">
        <f>SUMIFS(Concentrado!N$2:N859,Concentrado!$A$2:$A859,"="&amp;$A24,Concentrado!$B$2:$B859, "=CDMX")</f>
        <v>55.024000000000001</v>
      </c>
      <c r="N24" s="9">
        <f>SUMIFS(Concentrado!O$2:O859,Concentrado!$A$2:$A859,"="&amp;$A24,Concentrado!$B$2:$B859, "=CDMX")</f>
        <v>63.206000000000003</v>
      </c>
      <c r="O24" s="9">
        <f>SUMIFS(Concentrado!P$2:P859,Concentrado!$A$2:$A859,"="&amp;$A24,Concentrado!$B$2:$B859, "=CDMX")</f>
        <v>13.491</v>
      </c>
      <c r="P24" s="9">
        <f>SUMIFS(Concentrado!Q$2:Q859,Concentrado!$A$2:$A859,"="&amp;$A24,Concentrado!$B$2:$B859, "=CDMX")</f>
        <v>37.341999999999999</v>
      </c>
      <c r="Q24" s="9">
        <f>SUMIFS(Concentrado!R$2:R859,Concentrado!$A$2:$A859,"="&amp;$A24,Concentrado!$B$2:$B859, "=CDMX")</f>
        <v>176.084</v>
      </c>
      <c r="R24" s="9">
        <f>SUMIFS(Concentrado!S$2:S859,Concentrado!$A$2:$A859,"="&amp;$A24,Concentrado!$B$2:$B859, "=CDMX")</f>
        <v>137.54400000000001</v>
      </c>
      <c r="S24" s="9">
        <f>SUMIFS(Concentrado!T$2:T859,Concentrado!$A$2:$A859,"="&amp;$A24,Concentrado!$B$2:$B859, "=CDMX")</f>
        <v>156.03399999999999</v>
      </c>
      <c r="T24" s="9">
        <f>SUMIFS(Concentrado!U$2:U859,Concentrado!$A$2:$A859,"="&amp;$A24,Concentrado!$B$2:$B859, "=CDMX")</f>
        <v>40.134999999999998</v>
      </c>
      <c r="U24" s="9">
        <f>SUMIFS(Concentrado!V$2:V859,Concentrado!$A$2:$A859,"="&amp;$A24,Concentrado!$B$2:$B859, "=CDMX")</f>
        <v>40.286999999999999</v>
      </c>
      <c r="V24" s="9">
        <f>SUMIFS(Concentrado!W$2:W859,Concentrado!$A$2:$A859,"="&amp;$A24,Concentrado!$B$2:$B859, "=CDMX")</f>
        <v>40.213999999999999</v>
      </c>
      <c r="W24" s="9">
        <f>SUMIFS(Concentrado!X$2:X859,Concentrado!$A$2:$A859,"="&amp;$A24,Concentrado!$B$2:$B859, "=CDMX")</f>
        <v>25.55</v>
      </c>
      <c r="X24" s="9">
        <f>SUMIFS(Concentrado!Y$2:Y859,Concentrado!$A$2:$A859,"="&amp;$A24,Concentrado!$B$2:$B859, "=CDMX")</f>
        <v>2.7810000000000001</v>
      </c>
      <c r="Y24" s="9">
        <f>SUMIFS(Concentrado!Z$2:Z859,Concentrado!$A$2:$A859,"="&amp;$A24,Concentrado!$B$2:$B859, "=CDMX")</f>
        <v>13.705</v>
      </c>
      <c r="Z24" s="9">
        <f>SUMIFS(Concentrado!AA$2:AA859,Concentrado!$A$2:$A859,"="&amp;$A24,Concentrado!$B$2:$B859, "=CDMX")</f>
        <v>186.13399999999999</v>
      </c>
      <c r="AA24" s="9">
        <f>SUMIFS(Concentrado!AB$2:AB859,Concentrado!$A$2:$A859,"="&amp;$A24,Concentrado!$B$2:$B859, "=CDMX")</f>
        <v>148.892</v>
      </c>
      <c r="AB24" s="9">
        <f>SUMIFS(Concentrado!AC$2:AC859,Concentrado!$A$2:$A859,"="&amp;$A24,Concentrado!$B$2:$B859, "=CDMX")</f>
        <v>166.76</v>
      </c>
      <c r="AC24" s="9">
        <f>SUMIFS(Concentrado!AD$2:AD859,Concentrado!$A$2:$A859,"="&amp;$A24,Concentrado!$B$2:$B859, "=CDMX")</f>
        <v>763.38800000000003</v>
      </c>
      <c r="AD24" s="9">
        <f>SUMIFS(Concentrado!AE$2:AE859,Concentrado!$A$2:$A859,"="&amp;$A24,Concentrado!$B$2:$B859, "=CDMX")</f>
        <v>640.12</v>
      </c>
      <c r="AE24" s="9">
        <f>SUMIFS(Concentrado!AF$2:AF859,Concentrado!$A$2:$A859,"="&amp;$A24,Concentrado!$B$2:$B859, "=CDMX")</f>
        <v>699.27</v>
      </c>
      <c r="AF24" s="9">
        <f>SUMIFS(Concentrado!AG$2:AG859,Concentrado!$A$2:$A859,"="&amp;$A24,Concentrado!$B$2:$B859, "=CDMX")</f>
        <v>17.599</v>
      </c>
      <c r="AG24" s="9">
        <f>SUMIFS(Concentrado!AH$2:AH859,Concentrado!$A$2:$A859,"="&amp;$A24,Concentrado!$B$2:$B859, "=CDMX")</f>
        <v>10.1749342529665</v>
      </c>
      <c r="AH24" s="9">
        <f>SUMIFS(Concentrado!AI$2:AI859,Concentrado!$A$2:$A859,"="&amp;$A24,Concentrado!$B$2:$B859, "=CDMX")</f>
        <v>4.0605128427720398</v>
      </c>
      <c r="AI24" s="9">
        <f>SUMIFS(Concentrado!AJ$2:AJ859,Concentrado!$A$2:$A859,"="&amp;$A24,Concentrado!$B$2:$B859, "=CDMX")</f>
        <v>7.1659841755776403</v>
      </c>
      <c r="AJ24" s="9">
        <f>SUMIFS(Concentrado!AK$2:AK859,Concentrado!$A$2:$A859,"="&amp;$A24,Concentrado!$B$2:$B859, "=CDMX")</f>
        <v>7.8620000000000001</v>
      </c>
      <c r="AK24" s="9">
        <f>SUMIFS(Concentrado!AL$2:AL859,Concentrado!$A$2:$A859,"="&amp;$A24,Concentrado!$B$2:$B859, "=CDMX")</f>
        <v>2.0179999999999998</v>
      </c>
      <c r="AL24" s="9">
        <f>SUMIFS(Concentrado!AM$2:AM859,Concentrado!$A$2:$A859,"="&amp;$A24,Concentrado!$B$2:$B859, "=CDMX")</f>
        <v>4.8220000000000001</v>
      </c>
      <c r="AM24" s="9">
        <f>SUMIFS(Concentrado!AN$2:AN859,Concentrado!$A$2:$A859,"="&amp;$A24,Concentrado!$B$2:$B859, "=CDMX")</f>
        <v>556.05799999999999</v>
      </c>
      <c r="AN24" s="9">
        <f>SUMIFS(Concentrado!AO$2:AO859,Concentrado!$A$2:$A859,"="&amp;$A24,Concentrado!$B$2:$B859, "=CDMX")</f>
        <v>279.70100000000002</v>
      </c>
      <c r="AO24" s="9">
        <f>SUMIFS(Concentrado!AP$2:AP859,Concentrado!$A$2:$A859,"="&amp;$A24,Concentrado!$B$2:$B859, "=CDMX")</f>
        <v>412.286</v>
      </c>
      <c r="AP24" s="9">
        <f>SUMIFS(Concentrado!AQ$2:AQ859,Concentrado!$A$2:$A859,"="&amp;$A24,Concentrado!$B$2:$B859, "=CDMX")</f>
        <v>1.5629999999999999</v>
      </c>
      <c r="AQ24" s="9">
        <f>SUMIFS(Concentrado!AR$2:AR859,Concentrado!$A$2:$A859,"="&amp;$A24,Concentrado!$B$2:$B859, "=CDMX")</f>
        <v>0.88600000000000001</v>
      </c>
      <c r="AR24" s="9">
        <f>SUMIFS(Concentrado!AS$2:AS859,Concentrado!$A$2:$A859,"="&amp;$A24,Concentrado!$B$2:$B859, "=CDMX")</f>
        <v>1.2110000000000001</v>
      </c>
      <c r="AS24" s="9">
        <f>SUMIFS(Concentrado!AT$2:AT859,Concentrado!$A$2:$A859,"="&amp;$A24,Concentrado!$B$2:$B859, "=CDMX")</f>
        <v>7.5709999999999997</v>
      </c>
      <c r="AT24" s="9">
        <f>SUMIFS(Concentrado!AU$2:AU859,Concentrado!$A$2:$A859,"="&amp;$A24,Concentrado!$B$2:$B859, "=CDMX")</f>
        <v>1.421</v>
      </c>
      <c r="AU24" s="9">
        <f>SUMIFS(Concentrado!AV$2:AV859,Concentrado!$A$2:$A859,"="&amp;$A24,Concentrado!$B$2:$B859, "=CDMX")</f>
        <v>4.3719999999999999</v>
      </c>
      <c r="AV24" s="9">
        <f>SUMIFS(Concentrado!AW$2:AW859,Concentrado!$A$2:$A859,"="&amp;$A24,Concentrado!$B$2:$B859, "=CDMX")</f>
        <v>1383.3440000000001</v>
      </c>
      <c r="AW24" s="9">
        <f>SUMIFS(Concentrado!AX$2:AX859,Concentrado!$A$2:$A859,"="&amp;$A24,Concentrado!$B$2:$B859, "=CDMX")</f>
        <v>934.11500000000001</v>
      </c>
      <c r="AX24" s="9">
        <f>SUMIFS(Concentrado!AY$2:AY859,Concentrado!$A$2:$A859,"="&amp;$A24,Concentrado!$B$2:$B859, "=CDMX")</f>
        <v>1149.6479999999999</v>
      </c>
      <c r="AY24" s="9">
        <f>SUMIFS(Concentrado!AZ$2:AZ859,Concentrado!$A$2:$A859,"="&amp;$A24,Concentrado!$B$2:$B859, "=CDMX")</f>
        <v>13.833</v>
      </c>
      <c r="AZ24" s="9">
        <f>SUMIFS(Concentrado!BA$2:BA859,Concentrado!$A$2:$A859,"="&amp;$A24,Concentrado!$B$2:$B859, "=CDMX")</f>
        <v>9.3409999999999993</v>
      </c>
      <c r="BA24" s="9">
        <f>SUMIFS(Concentrado!BB$2:BB859,Concentrado!$A$2:$A859,"="&amp;$A24,Concentrado!$B$2:$B859, "=CDMX")</f>
        <v>11.496</v>
      </c>
      <c r="BB24" s="9">
        <f>SUMIFS(Concentrado!BC$2:BC859,Concentrado!$A$2:$A859,"="&amp;$A24,Concentrado!$B$2:$B859, "=CDMX")</f>
        <v>6.9340000000000002</v>
      </c>
      <c r="BC24" s="9">
        <f>SUMIFS(Concentrado!BD$2:BD859,Concentrado!$A$2:$A859,"="&amp;$A24,Concentrado!$B$2:$B859, "=CDMX")</f>
        <v>3.4670000000000001</v>
      </c>
      <c r="BD24" s="9">
        <f>SUMIFS(Concentrado!BE$2:BE859,Concentrado!$A$2:$A859,"="&amp;$A24,Concentrado!$B$2:$B859, "=CDMX")</f>
        <v>12.7</v>
      </c>
      <c r="BE24" s="9">
        <f>SUMIFS(Concentrado!BF$2:BF859,Concentrado!$A$2:$A859,"="&amp;$A24,Concentrado!$B$2:$B859, "=CDMX")</f>
        <v>14.561999999999999</v>
      </c>
      <c r="BF24" s="9">
        <f>SUMIFS(Concentrado!BG$2:BG859,Concentrado!$A$2:$A859,"="&amp;$A24,Concentrado!$B$2:$B859, "=CDMX")</f>
        <v>57.468000000000004</v>
      </c>
      <c r="BG24" s="9">
        <f>SUMIFS(Concentrado!BH$2:BH859,Concentrado!$A$2:$A859,"="&amp;$A24,Concentrado!$B$2:$B859, "=CDMX")</f>
        <v>8.6661686109993674</v>
      </c>
    </row>
    <row r="25" spans="1:59" x14ac:dyDescent="0.25">
      <c r="A25" s="4">
        <v>2021</v>
      </c>
      <c r="B25" s="9">
        <f>SUMIFS(Concentrado!C$2:C859,Concentrado!$A$2:$A859,"="&amp;$A25,Concentrado!$B$2:$B859, "=CDMX")</f>
        <v>5.49</v>
      </c>
      <c r="C25" s="9">
        <f>SUMIFS(Concentrado!D$2:D859,Concentrado!$A$2:$A859,"="&amp;$A25,Concentrado!$B$2:$B859, "=CDMX")</f>
        <v>1.657</v>
      </c>
      <c r="D25" s="9">
        <f>SUMIFS(Concentrado!E$2:E859,Concentrado!$A$2:$A859,"="&amp;$A25,Concentrado!$B$2:$B859, "=CDMX")</f>
        <v>3.4940000000000002</v>
      </c>
      <c r="E25" s="9">
        <f>SUMIFS(Concentrado!F$2:F859,Concentrado!$A$2:$A859,"="&amp;$A25,Concentrado!$B$2:$B859, "=CDMX")</f>
        <v>9.1340000000000003</v>
      </c>
      <c r="F25" s="9">
        <f>SUMIFS(Concentrado!G$2:G859,Concentrado!$A$2:$A859,"="&amp;$A25,Concentrado!$B$2:$B859, "=CDMX")</f>
        <v>25.164000000000001</v>
      </c>
      <c r="G25" s="9">
        <f>SUMIFS(Concentrado!H$2:H859,Concentrado!$A$2:$A859,"="&amp;$A25,Concentrado!$B$2:$B859, "=CDMX")</f>
        <v>8.9779999999999998</v>
      </c>
      <c r="H25" s="9">
        <f>SUMIFS(Concentrado!I$2:I859,Concentrado!$A$2:$A859,"="&amp;$A25,Concentrado!$B$2:$B859, "=CDMX")</f>
        <v>7.9939999999999998</v>
      </c>
      <c r="I25" s="9">
        <f>SUMIFS(Concentrado!J$2:J859,Concentrado!$A$2:$A859,"="&amp;$A25,Concentrado!$B$2:$B859, "=CDMX")</f>
        <v>8.4659999999999993</v>
      </c>
      <c r="J25" s="9">
        <f>SUMIFS(Concentrado!K$2:K859,Concentrado!$A$2:$A859,"="&amp;$A25,Concentrado!$B$2:$B859, "=CDMX")</f>
        <v>7.0659999999999998</v>
      </c>
      <c r="K25" s="9">
        <f>SUMIFS(Concentrado!L$2:L859,Concentrado!$A$2:$A859,"="&amp;$A25,Concentrado!$B$2:$B859, "=CDMX")</f>
        <v>5.9020000000000001</v>
      </c>
      <c r="L25" s="9">
        <f>SUMIFS(Concentrado!M$2:M859,Concentrado!$A$2:$A859,"="&amp;$A25,Concentrado!$B$2:$B859, "=CDMX")</f>
        <v>6.46</v>
      </c>
      <c r="M25" s="9">
        <f>SUMIFS(Concentrado!N$2:N859,Concentrado!$A$2:$A859,"="&amp;$A25,Concentrado!$B$2:$B859, "=CDMX")</f>
        <v>48.927</v>
      </c>
      <c r="N25" s="9">
        <f>SUMIFS(Concentrado!O$2:O859,Concentrado!$A$2:$A859,"="&amp;$A25,Concentrado!$B$2:$B859, "=CDMX")</f>
        <v>57.92</v>
      </c>
      <c r="O25" s="9">
        <f>SUMIFS(Concentrado!P$2:P859,Concentrado!$A$2:$A859,"="&amp;$A25,Concentrado!$B$2:$B859, "=CDMX")</f>
        <v>13.544</v>
      </c>
      <c r="P25" s="9">
        <f>SUMIFS(Concentrado!Q$2:Q859,Concentrado!$A$2:$A859,"="&amp;$A25,Concentrado!$B$2:$B859, "=CDMX")</f>
        <v>34.811999999999998</v>
      </c>
      <c r="Q25" s="9">
        <f>SUMIFS(Concentrado!R$2:R859,Concentrado!$A$2:$A859,"="&amp;$A25,Concentrado!$B$2:$B859, "=CDMX")</f>
        <v>139.06200000000001</v>
      </c>
      <c r="R25" s="9">
        <f>SUMIFS(Concentrado!S$2:S859,Concentrado!$A$2:$A859,"="&amp;$A25,Concentrado!$B$2:$B859, "=CDMX")</f>
        <v>110.488</v>
      </c>
      <c r="S25" s="9">
        <f>SUMIFS(Concentrado!T$2:T859,Concentrado!$A$2:$A859,"="&amp;$A25,Concentrado!$B$2:$B859, "=CDMX")</f>
        <v>124.182</v>
      </c>
      <c r="T25" s="9">
        <f>SUMIFS(Concentrado!U$2:U859,Concentrado!$A$2:$A859,"="&amp;$A25,Concentrado!$B$2:$B859, "=CDMX")</f>
        <v>33.482999999999997</v>
      </c>
      <c r="U25" s="9">
        <f>SUMIFS(Concentrado!V$2:V859,Concentrado!$A$2:$A859,"="&amp;$A25,Concentrado!$B$2:$B859, "=CDMX")</f>
        <v>36.863999999999997</v>
      </c>
      <c r="V25" s="9">
        <f>SUMIFS(Concentrado!W$2:W859,Concentrado!$A$2:$A859,"="&amp;$A25,Concentrado!$B$2:$B859, "=CDMX")</f>
        <v>35.243000000000002</v>
      </c>
      <c r="W25" s="9">
        <f>SUMIFS(Concentrado!X$2:X859,Concentrado!$A$2:$A859,"="&amp;$A25,Concentrado!$B$2:$B859, "=CDMX")</f>
        <v>20.161999999999999</v>
      </c>
      <c r="X25" s="9">
        <f>SUMIFS(Concentrado!Y$2:Y859,Concentrado!$A$2:$A859,"="&amp;$A25,Concentrado!$B$2:$B859, "=CDMX")</f>
        <v>2.3199999999999998</v>
      </c>
      <c r="Y25" s="9">
        <f>SUMIFS(Concentrado!Z$2:Z859,Concentrado!$A$2:$A859,"="&amp;$A25,Concentrado!$B$2:$B859, "=CDMX")</f>
        <v>10.871</v>
      </c>
      <c r="Z25" s="9">
        <f>SUMIFS(Concentrado!AA$2:AA859,Concentrado!$A$2:$A859,"="&amp;$A25,Concentrado!$B$2:$B859, "=CDMX")</f>
        <v>158.63900000000001</v>
      </c>
      <c r="AA25" s="9">
        <f>SUMIFS(Concentrado!AB$2:AB859,Concentrado!$A$2:$A859,"="&amp;$A25,Concentrado!$B$2:$B859, "=CDMX")</f>
        <v>136.66499999999999</v>
      </c>
      <c r="AB25" s="9">
        <f>SUMIFS(Concentrado!AC$2:AC859,Concentrado!$A$2:$A859,"="&amp;$A25,Concentrado!$B$2:$B859, "=CDMX")</f>
        <v>147.196</v>
      </c>
      <c r="AC25" s="9">
        <f>SUMIFS(Concentrado!AD$2:AD859,Concentrado!$A$2:$A859,"="&amp;$A25,Concentrado!$B$2:$B859, "=CDMX")</f>
        <v>670.51400000000001</v>
      </c>
      <c r="AD25" s="9">
        <f>SUMIFS(Concentrado!AE$2:AE859,Concentrado!$A$2:$A859,"="&amp;$A25,Concentrado!$B$2:$B859, "=CDMX")</f>
        <v>597.56500000000005</v>
      </c>
      <c r="AE25" s="9">
        <f>SUMIFS(Concentrado!AF$2:AF859,Concentrado!$A$2:$A859,"="&amp;$A25,Concentrado!$B$2:$B859, "=CDMX")</f>
        <v>632.548</v>
      </c>
      <c r="AF25" s="9">
        <f>SUMIFS(Concentrado!AG$2:AG859,Concentrado!$A$2:$A859,"="&amp;$A25,Concentrado!$B$2:$B859, "=CDMX")</f>
        <v>15.864000000000001</v>
      </c>
      <c r="AG25" s="9">
        <f>SUMIFS(Concentrado!AH$2:AH859,Concentrado!$A$2:$A859,"="&amp;$A25,Concentrado!$B$2:$B859, "=CDMX")</f>
        <v>8.1584114604939302</v>
      </c>
      <c r="AH25" s="9">
        <f>SUMIFS(Concentrado!AI$2:AI859,Concentrado!$A$2:$A859,"="&amp;$A25,Concentrado!$B$2:$B859, "=CDMX")</f>
        <v>3.14040986631132</v>
      </c>
      <c r="AI25" s="9">
        <f>SUMIFS(Concentrado!AJ$2:AJ859,Concentrado!$A$2:$A859,"="&amp;$A25,Concentrado!$B$2:$B859, "=CDMX")</f>
        <v>5.6892989554517399</v>
      </c>
      <c r="AJ25" s="9">
        <f>SUMIFS(Concentrado!AK$2:AK859,Concentrado!$A$2:$A859,"="&amp;$A25,Concentrado!$B$2:$B859, "=CDMX")</f>
        <v>6.0309999999999997</v>
      </c>
      <c r="AK25" s="9">
        <f>SUMIFS(Concentrado!AL$2:AL859,Concentrado!$A$2:$A859,"="&amp;$A25,Concentrado!$B$2:$B859, "=CDMX")</f>
        <v>1.74</v>
      </c>
      <c r="AL25" s="9">
        <f>SUMIFS(Concentrado!AM$2:AM859,Concentrado!$A$2:$A859,"="&amp;$A25,Concentrado!$B$2:$B859, "=CDMX")</f>
        <v>3.7959999999999998</v>
      </c>
      <c r="AM25" s="9">
        <f>SUMIFS(Concentrado!AN$2:AN859,Concentrado!$A$2:$A859,"="&amp;$A25,Concentrado!$B$2:$B859, "=CDMX")</f>
        <v>522.51900000000001</v>
      </c>
      <c r="AN25" s="9">
        <f>SUMIFS(Concentrado!AO$2:AO859,Concentrado!$A$2:$A859,"="&amp;$A25,Concentrado!$B$2:$B859, "=CDMX")</f>
        <v>312.41000000000003</v>
      </c>
      <c r="AO25" s="9">
        <f>SUMIFS(Concentrado!AP$2:AP859,Concentrado!$A$2:$A859,"="&amp;$A25,Concentrado!$B$2:$B859, "=CDMX")</f>
        <v>413.14</v>
      </c>
      <c r="AP25" s="9">
        <f>SUMIFS(Concentrado!AQ$2:AQ859,Concentrado!$A$2:$A859,"="&amp;$A25,Concentrado!$B$2:$B859, "=CDMX")</f>
        <v>0.9</v>
      </c>
      <c r="AQ25" s="9">
        <f>SUMIFS(Concentrado!AR$2:AR859,Concentrado!$A$2:$A859,"="&amp;$A25,Concentrado!$B$2:$B859, "=CDMX")</f>
        <v>0.45600000000000002</v>
      </c>
      <c r="AR25" s="9">
        <f>SUMIFS(Concentrado!AS$2:AS859,Concentrado!$A$2:$A859,"="&amp;$A25,Concentrado!$B$2:$B859, "=CDMX")</f>
        <v>0.66900000000000004</v>
      </c>
      <c r="AS25" s="9">
        <f>SUMIFS(Concentrado!AT$2:AT859,Concentrado!$A$2:$A859,"="&amp;$A25,Concentrado!$B$2:$B859, "=CDMX")</f>
        <v>6.2560000000000002</v>
      </c>
      <c r="AT25" s="9">
        <f>SUMIFS(Concentrado!AU$2:AU859,Concentrado!$A$2:$A859,"="&amp;$A25,Concentrado!$B$2:$B859, "=CDMX")</f>
        <v>0.87</v>
      </c>
      <c r="AU25" s="9">
        <f>SUMIFS(Concentrado!AV$2:AV859,Concentrado!$A$2:$A859,"="&amp;$A25,Concentrado!$B$2:$B859, "=CDMX")</f>
        <v>3.4510000000000001</v>
      </c>
      <c r="AV25" s="9">
        <f>SUMIFS(Concentrado!AW$2:AW859,Concentrado!$A$2:$A859,"="&amp;$A25,Concentrado!$B$2:$B859, "=CDMX")</f>
        <v>1253.2260000000001</v>
      </c>
      <c r="AW25" s="9">
        <f>SUMIFS(Concentrado!AX$2:AX859,Concentrado!$A$2:$A859,"="&amp;$A25,Concentrado!$B$2:$B859, "=CDMX")</f>
        <v>924.98900000000003</v>
      </c>
      <c r="AX25" s="9">
        <f>SUMIFS(Concentrado!AY$2:AY859,Concentrado!$A$2:$A859,"="&amp;$A25,Concentrado!$B$2:$B859, "=CDMX")</f>
        <v>1082.355</v>
      </c>
      <c r="AY25" s="9">
        <f>SUMIFS(Concentrado!AZ$2:AZ859,Concentrado!$A$2:$A859,"="&amp;$A25,Concentrado!$B$2:$B859, "=CDMX")</f>
        <v>12.532</v>
      </c>
      <c r="AZ25" s="9">
        <f>SUMIFS(Concentrado!BA$2:BA859,Concentrado!$A$2:$A859,"="&amp;$A25,Concentrado!$B$2:$B859, "=CDMX")</f>
        <v>9.25</v>
      </c>
      <c r="BA25" s="9">
        <f>SUMIFS(Concentrado!BB$2:BB859,Concentrado!$A$2:$A859,"="&amp;$A25,Concentrado!$B$2:$B859, "=CDMX")</f>
        <v>10.824</v>
      </c>
      <c r="BB25" s="9">
        <f>SUMIFS(Concentrado!BC$2:BC859,Concentrado!$A$2:$A859,"="&amp;$A25,Concentrado!$B$2:$B859, "=CDMX")</f>
        <v>4.6369999999999996</v>
      </c>
      <c r="BC25" s="9">
        <f>SUMIFS(Concentrado!BD$2:BD859,Concentrado!$A$2:$A859,"="&amp;$A25,Concentrado!$B$2:$B859, "=CDMX")</f>
        <v>1.613</v>
      </c>
      <c r="BD25" s="9">
        <f>SUMIFS(Concentrado!BE$2:BE859,Concentrado!$A$2:$A859,"="&amp;$A25,Concentrado!$B$2:$B859, "=CDMX")</f>
        <v>8.8919999999999995</v>
      </c>
      <c r="BE25" s="9">
        <f>SUMIFS(Concentrado!BF$2:BF859,Concentrado!$A$2:$A859,"="&amp;$A25,Concentrado!$B$2:$B859, "=CDMX")</f>
        <v>10.183</v>
      </c>
      <c r="BF25" s="9">
        <f>SUMIFS(Concentrado!BG$2:BG859,Concentrado!$A$2:$A859,"="&amp;$A25,Concentrado!$B$2:$B859, "=CDMX")</f>
        <v>44.938000000000002</v>
      </c>
      <c r="BG25" s="9">
        <f>SUMIFS(Concentrado!BH$2:BH859,Concentrado!$A$2:$A859,"="&amp;$A25,Concentrado!$B$2:$B859, "=CDMX")</f>
        <v>6.3009140627987916</v>
      </c>
    </row>
    <row r="26" spans="1:59" x14ac:dyDescent="0.25">
      <c r="A26" s="4">
        <v>2022</v>
      </c>
      <c r="B26" s="9">
        <f>SUMIFS(Concentrado!C$2:C859,Concentrado!$A$2:$A859,"="&amp;$A26,Concentrado!$B$2:$B859, "=CDMX")</f>
        <v>5.0599999999999996</v>
      </c>
      <c r="C26" s="9">
        <f>SUMIFS(Concentrado!D$2:D859,Concentrado!$A$2:$A859,"="&amp;$A26,Concentrado!$B$2:$B859, "=CDMX")</f>
        <v>1.954</v>
      </c>
      <c r="D26" s="9">
        <f>SUMIFS(Concentrado!E$2:E859,Concentrado!$A$2:$A859,"="&amp;$A26,Concentrado!$B$2:$B859, "=CDMX")</f>
        <v>3.4420000000000002</v>
      </c>
      <c r="E26" s="9">
        <f>SUMIFS(Concentrado!F$2:F859,Concentrado!$A$2:$A859,"="&amp;$A26,Concentrado!$B$2:$B859, "=CDMX")</f>
        <v>8.9550000000000001</v>
      </c>
      <c r="F26" s="9">
        <f>SUMIFS(Concentrado!G$2:G859,Concentrado!$A$2:$A859,"="&amp;$A26,Concentrado!$B$2:$B859, "=CDMX")</f>
        <v>27.317</v>
      </c>
      <c r="G26" s="9">
        <f>SUMIFS(Concentrado!H$2:H859,Concentrado!$A$2:$A859,"="&amp;$A26,Concentrado!$B$2:$B859, "=CDMX")</f>
        <v>8.968</v>
      </c>
      <c r="H26" s="9">
        <f>SUMIFS(Concentrado!I$2:I859,Concentrado!$A$2:$A859,"="&amp;$A26,Concentrado!$B$2:$B859, "=CDMX")</f>
        <v>8.6890000000000001</v>
      </c>
      <c r="I26" s="9">
        <f>SUMIFS(Concentrado!J$2:J859,Concentrado!$A$2:$A859,"="&amp;$A26,Concentrado!$B$2:$B859, "=CDMX")</f>
        <v>8.8230000000000004</v>
      </c>
      <c r="J26" s="9">
        <f>SUMIFS(Concentrado!K$2:K859,Concentrado!$A$2:$A859,"="&amp;$A26,Concentrado!$B$2:$B859, "=CDMX")</f>
        <v>6.8440000000000003</v>
      </c>
      <c r="K26" s="9">
        <f>SUMIFS(Concentrado!L$2:L859,Concentrado!$A$2:$A859,"="&amp;$A26,Concentrado!$B$2:$B859, "=CDMX")</f>
        <v>6.0490000000000004</v>
      </c>
      <c r="L26" s="9">
        <f>SUMIFS(Concentrado!M$2:M859,Concentrado!$A$2:$A859,"="&amp;$A26,Concentrado!$B$2:$B859, "=CDMX")</f>
        <v>6.43</v>
      </c>
      <c r="M26" s="9">
        <f>SUMIFS(Concentrado!N$2:N859,Concentrado!$A$2:$A859,"="&amp;$A26,Concentrado!$B$2:$B859, "=CDMX")</f>
        <v>46.456000000000003</v>
      </c>
      <c r="N26" s="9">
        <f>SUMIFS(Concentrado!O$2:O859,Concentrado!$A$2:$A859,"="&amp;$A26,Concentrado!$B$2:$B859, "=CDMX")</f>
        <v>59.860999999999997</v>
      </c>
      <c r="O26" s="9">
        <f>SUMIFS(Concentrado!P$2:P859,Concentrado!$A$2:$A859,"="&amp;$A26,Concentrado!$B$2:$B859, "=CDMX")</f>
        <v>15.507</v>
      </c>
      <c r="P26" s="9">
        <f>SUMIFS(Concentrado!Q$2:Q859,Concentrado!$A$2:$A859,"="&amp;$A26,Concentrado!$B$2:$B859, "=CDMX")</f>
        <v>36.762999999999998</v>
      </c>
      <c r="Q26" s="9">
        <f>SUMIFS(Concentrado!R$2:R859,Concentrado!$A$2:$A859,"="&amp;$A26,Concentrado!$B$2:$B859, "=CDMX")</f>
        <v>110.25700000000001</v>
      </c>
      <c r="R26" s="9">
        <f>SUMIFS(Concentrado!S$2:S859,Concentrado!$A$2:$A859,"="&amp;$A26,Concentrado!$B$2:$B859, "=CDMX")</f>
        <v>95.703000000000003</v>
      </c>
      <c r="S26" s="9">
        <f>SUMIFS(Concentrado!T$2:T859,Concentrado!$A$2:$A859,"="&amp;$A26,Concentrado!$B$2:$B859, "=CDMX")</f>
        <v>102.68899999999999</v>
      </c>
      <c r="T26" s="9">
        <f>SUMIFS(Concentrado!U$2:U859,Concentrado!$A$2:$A859,"="&amp;$A26,Concentrado!$B$2:$B859, "=CDMX")</f>
        <v>24.712</v>
      </c>
      <c r="U26" s="9">
        <f>SUMIFS(Concentrado!V$2:V859,Concentrado!$A$2:$A859,"="&amp;$A26,Concentrado!$B$2:$B859, "=CDMX")</f>
        <v>30.869</v>
      </c>
      <c r="V26" s="9">
        <f>SUMIFS(Concentrado!W$2:W859,Concentrado!$A$2:$A859,"="&amp;$A26,Concentrado!$B$2:$B859, "=CDMX")</f>
        <v>27.917999999999999</v>
      </c>
      <c r="W26" s="9">
        <f>SUMIFS(Concentrado!X$2:X859,Concentrado!$A$2:$A859,"="&amp;$A26,Concentrado!$B$2:$B859, "=CDMX")</f>
        <v>15.451000000000001</v>
      </c>
      <c r="X26" s="9">
        <f>SUMIFS(Concentrado!Y$2:Y859,Concentrado!$A$2:$A859,"="&amp;$A26,Concentrado!$B$2:$B859, "=CDMX")</f>
        <v>2.141</v>
      </c>
      <c r="Y26" s="9">
        <f>SUMIFS(Concentrado!Z$2:Z859,Concentrado!$A$2:$A859,"="&amp;$A26,Concentrado!$B$2:$B859, "=CDMX")</f>
        <v>8.5190000000000001</v>
      </c>
      <c r="Z26" s="9">
        <f>SUMIFS(Concentrado!AA$2:AA859,Concentrado!$A$2:$A859,"="&amp;$A26,Concentrado!$B$2:$B859, "=CDMX")</f>
        <v>137.386</v>
      </c>
      <c r="AA26" s="9">
        <f>SUMIFS(Concentrado!AB$2:AB859,Concentrado!$A$2:$A859,"="&amp;$A26,Concentrado!$B$2:$B859, "=CDMX")</f>
        <v>131.45699999999999</v>
      </c>
      <c r="AB26" s="9">
        <f>SUMIFS(Concentrado!AC$2:AC859,Concentrado!$A$2:$A859,"="&amp;$A26,Concentrado!$B$2:$B859, "=CDMX")</f>
        <v>134.298</v>
      </c>
      <c r="AC26" s="9">
        <f>SUMIFS(Concentrado!AD$2:AD859,Concentrado!$A$2:$A859,"="&amp;$A26,Concentrado!$B$2:$B859, "=CDMX")</f>
        <v>618.14700000000005</v>
      </c>
      <c r="AD26" s="9">
        <f>SUMIFS(Concentrado!AE$2:AE859,Concentrado!$A$2:$A859,"="&amp;$A26,Concentrado!$B$2:$B859, "=CDMX")</f>
        <v>590.49599999999998</v>
      </c>
      <c r="AE26" s="9">
        <f>SUMIFS(Concentrado!AF$2:AF859,Concentrado!$A$2:$A859,"="&amp;$A26,Concentrado!$B$2:$B859, "=CDMX")</f>
        <v>603.76900000000001</v>
      </c>
      <c r="AF26" s="9">
        <f>SUMIFS(Concentrado!AG$2:AG859,Concentrado!$A$2:$A859,"="&amp;$A26,Concentrado!$B$2:$B859, "=CDMX")</f>
        <v>15.292999999999999</v>
      </c>
      <c r="AG26" s="9">
        <f>SUMIFS(Concentrado!AH$2:AH859,Concentrado!$A$2:$A859,"="&amp;$A26,Concentrado!$B$2:$B859, "=CDMX")</f>
        <v>6.0663218268375498</v>
      </c>
      <c r="AH26" s="9">
        <f>SUMIFS(Concentrado!AI$2:AI859,Concentrado!$A$2:$A859,"="&amp;$A26,Concentrado!$B$2:$B859, "=CDMX")</f>
        <v>3.1319946362770898</v>
      </c>
      <c r="AI26" s="9">
        <f>SUMIFS(Concentrado!AJ$2:AJ859,Concentrado!$A$2:$A859,"="&amp;$A26,Concentrado!$B$2:$B859, "=CDMX")</f>
        <v>4.6226783583399902</v>
      </c>
      <c r="AJ26" s="9">
        <f>SUMIFS(Concentrado!AK$2:AK859,Concentrado!$A$2:$A859,"="&amp;$A26,Concentrado!$B$2:$B859, "=CDMX")</f>
        <v>4.7210000000000001</v>
      </c>
      <c r="AK26" s="9">
        <f>SUMIFS(Concentrado!AL$2:AL859,Concentrado!$A$2:$A859,"="&amp;$A26,Concentrado!$B$2:$B859, "=CDMX")</f>
        <v>1.4139999999999999</v>
      </c>
      <c r="AL26" s="9">
        <f>SUMIFS(Concentrado!AM$2:AM859,Concentrado!$A$2:$A859,"="&amp;$A26,Concentrado!$B$2:$B859, "=CDMX")</f>
        <v>2.9990000000000001</v>
      </c>
      <c r="AM26" s="9">
        <f>SUMIFS(Concentrado!AN$2:AN859,Concentrado!$A$2:$A859,"="&amp;$A26,Concentrado!$B$2:$B859, "=CDMX")</f>
        <v>128.012</v>
      </c>
      <c r="AN26" s="9">
        <f>SUMIFS(Concentrado!AO$2:AO859,Concentrado!$A$2:$A859,"="&amp;$A26,Concentrado!$B$2:$B859, "=CDMX")</f>
        <v>92.543999999999997</v>
      </c>
      <c r="AO26" s="9">
        <f>SUMIFS(Concentrado!AP$2:AP859,Concentrado!$A$2:$A859,"="&amp;$A26,Concentrado!$B$2:$B859, "=CDMX")</f>
        <v>109.563</v>
      </c>
      <c r="AP26" s="9">
        <f>SUMIFS(Concentrado!AQ$2:AQ859,Concentrado!$A$2:$A859,"="&amp;$A26,Concentrado!$B$2:$B859, "=CDMX")</f>
        <v>1.2649999999999999</v>
      </c>
      <c r="AQ26" s="9">
        <f>SUMIFS(Concentrado!AR$2:AR859,Concentrado!$A$2:$A859,"="&amp;$A26,Concentrado!$B$2:$B859, "=CDMX")</f>
        <v>0.60299999999999998</v>
      </c>
      <c r="AR26" s="9">
        <f>SUMIFS(Concentrado!AS$2:AS859,Concentrado!$A$2:$A859,"="&amp;$A26,Concentrado!$B$2:$B859, "=CDMX")</f>
        <v>0.92</v>
      </c>
      <c r="AS26" s="9">
        <f>SUMIFS(Concentrado!AT$2:AT859,Concentrado!$A$2:$A859,"="&amp;$A26,Concentrado!$B$2:$B859, "=CDMX")</f>
        <v>7.0030000000000001</v>
      </c>
      <c r="AT26" s="9">
        <f>SUMIFS(Concentrado!AU$2:AU859,Concentrado!$A$2:$A859,"="&amp;$A26,Concentrado!$B$2:$B859, "=CDMX")</f>
        <v>0.72799999999999998</v>
      </c>
      <c r="AU26" s="9">
        <f>SUMIFS(Concentrado!AV$2:AV859,Concentrado!$A$2:$A859,"="&amp;$A26,Concentrado!$B$2:$B859, "=CDMX")</f>
        <v>3.7349999999999999</v>
      </c>
      <c r="AV26" s="9">
        <f>SUMIFS(Concentrado!AW$2:AW859,Concentrado!$A$2:$A859,"="&amp;$A26,Concentrado!$B$2:$B859, "=CDMX")</f>
        <v>808.27800000000002</v>
      </c>
      <c r="AW26" s="9">
        <f>SUMIFS(Concentrado!AX$2:AX859,Concentrado!$A$2:$A859,"="&amp;$A26,Concentrado!$B$2:$B859, "=CDMX")</f>
        <v>699.87699999999995</v>
      </c>
      <c r="AX26" s="9">
        <f>SUMIFS(Concentrado!AY$2:AY859,Concentrado!$A$2:$A859,"="&amp;$A26,Concentrado!$B$2:$B859, "=CDMX")</f>
        <v>751.86900000000003</v>
      </c>
      <c r="AY26" s="9">
        <f>SUMIFS(Concentrado!AZ$2:AZ859,Concentrado!$A$2:$A859,"="&amp;$A26,Concentrado!$B$2:$B859, "=CDMX")</f>
        <v>8.0830000000000002</v>
      </c>
      <c r="AZ26" s="9">
        <f>SUMIFS(Concentrado!BA$2:BA859,Concentrado!$A$2:$A859,"="&amp;$A26,Concentrado!$B$2:$B859, "=CDMX")</f>
        <v>6.9989999999999997</v>
      </c>
      <c r="BA26" s="9">
        <f>SUMIFS(Concentrado!BB$2:BB859,Concentrado!$A$2:$A859,"="&amp;$A26,Concentrado!$B$2:$B859, "=CDMX")</f>
        <v>7.5190000000000001</v>
      </c>
      <c r="BB26" s="9">
        <f>SUMIFS(Concentrado!BC$2:BC859,Concentrado!$A$2:$A859,"="&amp;$A26,Concentrado!$B$2:$B859, "=CDMX")</f>
        <v>10.234999999999999</v>
      </c>
      <c r="BC26" s="9">
        <f>SUMIFS(Concentrado!BD$2:BD859,Concentrado!$A$2:$A859,"="&amp;$A26,Concentrado!$B$2:$B859, "=CDMX")</f>
        <v>3.5510000000000002</v>
      </c>
      <c r="BD26" s="9">
        <f>SUMIFS(Concentrado!BE$2:BE859,Concentrado!$A$2:$A859,"="&amp;$A26,Concentrado!$B$2:$B859, "=CDMX")</f>
        <v>12.609</v>
      </c>
      <c r="BE26" s="9">
        <f>SUMIFS(Concentrado!BF$2:BF859,Concentrado!$A$2:$A859,"="&amp;$A26,Concentrado!$B$2:$B859, "=CDMX")</f>
        <v>16.244</v>
      </c>
      <c r="BF26" s="9">
        <f>SUMIFS(Concentrado!BG$2:BG859,Concentrado!$A$2:$A859,"="&amp;$A26,Concentrado!$B$2:$B859, "=CDMX")</f>
        <v>35.85</v>
      </c>
      <c r="BG26" s="9">
        <f>SUMIFS(Concentrado!BH$2:BH859,Concentrado!$A$2:$A859,"="&amp;$A26,Concentrado!$B$2:$B859, "=CDMX")</f>
        <v>8.5422538693566725</v>
      </c>
    </row>
    <row r="27" spans="1:59" x14ac:dyDescent="0.25">
      <c r="A27" s="4">
        <v>2023</v>
      </c>
      <c r="B27" s="9">
        <f>SUMIFS(Concentrado!C$2:C859,Concentrado!$A$2:$A859,"="&amp;$A27,Concentrado!$B$2:$B859, "=CDMX")</f>
        <v>6.2190000000000003</v>
      </c>
      <c r="C27" s="9">
        <f>SUMIFS(Concentrado!D$2:D859,Concentrado!$A$2:$A859,"="&amp;$A27,Concentrado!$B$2:$B859, "=CDMX")</f>
        <v>2.5419999999999998</v>
      </c>
      <c r="D27" s="9">
        <f>SUMIFS(Concentrado!E$2:E859,Concentrado!$A$2:$A859,"="&amp;$A27,Concentrado!$B$2:$B859, "=CDMX")</f>
        <v>4.3049999999999997</v>
      </c>
      <c r="E27" s="9">
        <f>SUMIFS(Concentrado!F$2:F859,Concentrado!$A$2:$A859,"="&amp;$A27,Concentrado!$B$2:$B859, "=CDMX")</f>
        <v>9.4489999999999998</v>
      </c>
      <c r="F27" s="9">
        <f>SUMIFS(Concentrado!G$2:G859,Concentrado!$A$2:$A859,"="&amp;$A27,Concentrado!$B$2:$B859, "=CDMX")</f>
        <v>24.888999999999999</v>
      </c>
      <c r="G27" s="9">
        <f>SUMIFS(Concentrado!H$2:H859,Concentrado!$A$2:$A859,"="&amp;$A27,Concentrado!$B$2:$B859, "=CDMX")</f>
        <v>8.8879999999999999</v>
      </c>
      <c r="H27" s="9">
        <f>SUMIFS(Concentrado!I$2:I859,Concentrado!$A$2:$A859,"="&amp;$A27,Concentrado!$B$2:$B859, "=CDMX")</f>
        <v>8.5</v>
      </c>
      <c r="I27" s="9">
        <f>SUMIFS(Concentrado!J$2:J859,Concentrado!$A$2:$A859,"="&amp;$A27,Concentrado!$B$2:$B859, "=CDMX")</f>
        <v>8.6859999999999999</v>
      </c>
      <c r="J27" s="9">
        <f>SUMIFS(Concentrado!K$2:K859,Concentrado!$A$2:$A859,"="&amp;$A27,Concentrado!$B$2:$B859, "=CDMX")</f>
        <v>7.1239999999999997</v>
      </c>
      <c r="K27" s="9">
        <f>SUMIFS(Concentrado!L$2:L859,Concentrado!$A$2:$A859,"="&amp;$A27,Concentrado!$B$2:$B859, "=CDMX")</f>
        <v>6.1459999999999999</v>
      </c>
      <c r="L27" s="9">
        <f>SUMIFS(Concentrado!M$2:M859,Concentrado!$A$2:$A859,"="&amp;$A27,Concentrado!$B$2:$B859, "=CDMX")</f>
        <v>6.6150000000000002</v>
      </c>
      <c r="M27" s="9">
        <f>SUMIFS(Concentrado!N$2:N859,Concentrado!$A$2:$A859,"="&amp;$A27,Concentrado!$B$2:$B859, "=CDMX")</f>
        <v>48.042999999999999</v>
      </c>
      <c r="N27" s="9">
        <f>SUMIFS(Concentrado!O$2:O859,Concentrado!$A$2:$A859,"="&amp;$A27,Concentrado!$B$2:$B859, "=CDMX")</f>
        <v>60.77</v>
      </c>
      <c r="O27" s="9">
        <f>SUMIFS(Concentrado!P$2:P859,Concentrado!$A$2:$A859,"="&amp;$A27,Concentrado!$B$2:$B859, "=CDMX")</f>
        <v>17.021000000000001</v>
      </c>
      <c r="P27" s="9">
        <f>SUMIFS(Concentrado!Q$2:Q859,Concentrado!$A$2:$A859,"="&amp;$A27,Concentrado!$B$2:$B859, "=CDMX")</f>
        <v>37.997999999999998</v>
      </c>
      <c r="Q27" s="9">
        <f>SUMIFS(Concentrado!R$2:R859,Concentrado!$A$2:$A859,"="&amp;$A27,Concentrado!$B$2:$B859, "=CDMX")</f>
        <v>97.475999999999999</v>
      </c>
      <c r="R27" s="9">
        <f>SUMIFS(Concentrado!S$2:S859,Concentrado!$A$2:$A859,"="&amp;$A27,Concentrado!$B$2:$B859, "=CDMX")</f>
        <v>84.603999999999999</v>
      </c>
      <c r="S27" s="9">
        <f>SUMIFS(Concentrado!T$2:T859,Concentrado!$A$2:$A859,"="&amp;$A27,Concentrado!$B$2:$B859, "=CDMX")</f>
        <v>90.775999999999996</v>
      </c>
      <c r="T27" s="9">
        <f>SUMIFS(Concentrado!U$2:U859,Concentrado!$A$2:$A859,"="&amp;$A27,Concentrado!$B$2:$B859, "=CDMX")</f>
        <v>24.878</v>
      </c>
      <c r="U27" s="9">
        <f>SUMIFS(Concentrado!V$2:V859,Concentrado!$A$2:$A859,"="&amp;$A27,Concentrado!$B$2:$B859, "=CDMX")</f>
        <v>29.728999999999999</v>
      </c>
      <c r="V27" s="9">
        <f>SUMIFS(Concentrado!W$2:W859,Concentrado!$A$2:$A859,"="&amp;$A27,Concentrado!$B$2:$B859, "=CDMX")</f>
        <v>27.402999999999999</v>
      </c>
      <c r="W27" s="9">
        <f>SUMIFS(Concentrado!X$2:X859,Concentrado!$A$2:$A859,"="&amp;$A27,Concentrado!$B$2:$B859, "=CDMX")</f>
        <v>16.510000000000002</v>
      </c>
      <c r="X27" s="9">
        <f>SUMIFS(Concentrado!Y$2:Y859,Concentrado!$A$2:$A859,"="&amp;$A27,Concentrado!$B$2:$B859, "=CDMX")</f>
        <v>1.958</v>
      </c>
      <c r="Y27" s="9">
        <f>SUMIFS(Concentrado!Z$2:Z859,Concentrado!$A$2:$A859,"="&amp;$A27,Concentrado!$B$2:$B859, "=CDMX")</f>
        <v>8.9359999999999999</v>
      </c>
      <c r="Z27" s="9">
        <f>SUMIFS(Concentrado!AA$2:AA859,Concentrado!$A$2:$A859,"="&amp;$A27,Concentrado!$B$2:$B859, "=CDMX")</f>
        <v>139.29300000000001</v>
      </c>
      <c r="AA27" s="9">
        <f>SUMIFS(Concentrado!AB$2:AB859,Concentrado!$A$2:$A859,"="&amp;$A27,Concentrado!$B$2:$B859, "=CDMX")</f>
        <v>129.60400000000001</v>
      </c>
      <c r="AB27" s="9">
        <f>SUMIFS(Concentrado!AC$2:AC859,Concentrado!$A$2:$A859,"="&amp;$A27,Concentrado!$B$2:$B859, "=CDMX")</f>
        <v>134.249</v>
      </c>
      <c r="AC27" s="9">
        <f>SUMIFS(Concentrado!AD$2:AD859,Concentrado!$A$2:$A859,"="&amp;$A27,Concentrado!$B$2:$B859, "=CDMX")</f>
        <v>610.61300000000006</v>
      </c>
      <c r="AD27" s="9">
        <f>SUMIFS(Concentrado!AE$2:AE859,Concentrado!$A$2:$A859,"="&amp;$A27,Concentrado!$B$2:$B859, "=CDMX")</f>
        <v>579.68600000000004</v>
      </c>
      <c r="AE27" s="9">
        <f>SUMIFS(Concentrado!AF$2:AF859,Concentrado!$A$2:$A859,"="&amp;$A27,Concentrado!$B$2:$B859, "=CDMX")</f>
        <v>594.52599999999995</v>
      </c>
      <c r="AF27" s="9">
        <f>SUMIFS(Concentrado!AG$2:AG859,Concentrado!$A$2:$A859,"="&amp;$A27,Concentrado!$B$2:$B859, "=CDMX")</f>
        <v>16.148</v>
      </c>
      <c r="AG27" s="9">
        <f>SUMIFS(Concentrado!AH$2:AH859,Concentrado!$A$2:$A859,"="&amp;$A27,Concentrado!$B$2:$B859, "=CDMX")</f>
        <v>9.6480756409130208</v>
      </c>
      <c r="AH27" s="9">
        <f>SUMIFS(Concentrado!AI$2:AI859,Concentrado!$A$2:$A859,"="&amp;$A27,Concentrado!$B$2:$B859, "=CDMX")</f>
        <v>3.6443473940684901</v>
      </c>
      <c r="AI27" s="9">
        <f>SUMIFS(Concentrado!AJ$2:AJ859,Concentrado!$A$2:$A859,"="&amp;$A27,Concentrado!$B$2:$B859, "=CDMX")</f>
        <v>6.6948949779507503</v>
      </c>
      <c r="AJ27" s="9">
        <f>SUMIFS(Concentrado!AK$2:AK859,Concentrado!$A$2:$A859,"="&amp;$A27,Concentrado!$B$2:$B859, "=CDMX")</f>
        <v>6.8979999999999997</v>
      </c>
      <c r="AK27" s="9">
        <f>SUMIFS(Concentrado!AL$2:AL859,Concentrado!$A$2:$A859,"="&amp;$A27,Concentrado!$B$2:$B859, "=CDMX")</f>
        <v>1.9790000000000001</v>
      </c>
      <c r="AL27" s="9">
        <f>SUMIFS(Concentrado!AM$2:AM859,Concentrado!$A$2:$A859,"="&amp;$A27,Concentrado!$B$2:$B859, "=CDMX")</f>
        <v>4.3380000000000001</v>
      </c>
      <c r="AM27" s="9">
        <f>SUMIFS(Concentrado!AN$2:AN859,Concentrado!$A$2:$A859,"="&amp;$A27,Concentrado!$B$2:$B859, "=CDMX")</f>
        <v>86.212999999999994</v>
      </c>
      <c r="AN27" s="9">
        <f>SUMIFS(Concentrado!AO$2:AO859,Concentrado!$A$2:$A859,"="&amp;$A27,Concentrado!$B$2:$B859, "=CDMX")</f>
        <v>63.290999999999997</v>
      </c>
      <c r="AO27" s="9">
        <f>SUMIFS(Concentrado!AP$2:AP859,Concentrado!$A$2:$A859,"="&amp;$A27,Concentrado!$B$2:$B859, "=CDMX")</f>
        <v>74.281999999999996</v>
      </c>
      <c r="AP27" s="9">
        <f>SUMIFS(Concentrado!AQ$2:AQ859,Concentrado!$A$2:$A859,"="&amp;$A27,Concentrado!$B$2:$B859, "=CDMX")</f>
        <v>1.3340000000000001</v>
      </c>
      <c r="AQ27" s="9">
        <f>SUMIFS(Concentrado!AR$2:AR859,Concentrado!$A$2:$A859,"="&amp;$A27,Concentrado!$B$2:$B859, "=CDMX")</f>
        <v>0.58299999999999996</v>
      </c>
      <c r="AR27" s="9">
        <f>SUMIFS(Concentrado!AS$2:AS859,Concentrado!$A$2:$A859,"="&amp;$A27,Concentrado!$B$2:$B859, "=CDMX")</f>
        <v>0.94299999999999995</v>
      </c>
      <c r="AS27" s="9">
        <f>SUMIFS(Concentrado!AT$2:AT859,Concentrado!$A$2:$A859,"="&amp;$A27,Concentrado!$B$2:$B859, "=CDMX")</f>
        <v>6.4909999999999997</v>
      </c>
      <c r="AT27" s="9">
        <f>SUMIFS(Concentrado!AU$2:AU859,Concentrado!$A$2:$A859,"="&amp;$A27,Concentrado!$B$2:$B859, "=CDMX")</f>
        <v>0.81200000000000006</v>
      </c>
      <c r="AU27" s="9">
        <f>SUMIFS(Concentrado!AV$2:AV859,Concentrado!$A$2:$A859,"="&amp;$A27,Concentrado!$B$2:$B859, "=CDMX")</f>
        <v>3.5350000000000001</v>
      </c>
      <c r="AV27" s="9">
        <f>SUMIFS(Concentrado!AW$2:AW859,Concentrado!$A$2:$A859,"="&amp;$A27,Concentrado!$B$2:$B859, "=CDMX")</f>
        <v>759.06600000000003</v>
      </c>
      <c r="AW27" s="9">
        <f>SUMIFS(Concentrado!AX$2:AX859,Concentrado!$A$2:$A859,"="&amp;$A27,Concentrado!$B$2:$B859, "=CDMX")</f>
        <v>660.97699999999998</v>
      </c>
      <c r="AX27" s="9">
        <f>SUMIFS(Concentrado!AY$2:AY859,Concentrado!$A$2:$A859,"="&amp;$A27,Concentrado!$B$2:$B859, "=CDMX")</f>
        <v>708.02</v>
      </c>
      <c r="AY27" s="9">
        <f>SUMIFS(Concentrado!AZ$2:AZ859,Concentrado!$A$2:$A859,"="&amp;$A27,Concentrado!$B$2:$B859, "=CDMX")</f>
        <v>7.5910000000000002</v>
      </c>
      <c r="AZ27" s="9">
        <f>SUMIFS(Concentrado!BA$2:BA859,Concentrado!$A$2:$A859,"="&amp;$A27,Concentrado!$B$2:$B859, "=CDMX")</f>
        <v>6.61</v>
      </c>
      <c r="BA27" s="9">
        <f>SUMIFS(Concentrado!BB$2:BB859,Concentrado!$A$2:$A859,"="&amp;$A27,Concentrado!$B$2:$B859, "=CDMX")</f>
        <v>7.08</v>
      </c>
      <c r="BB27" s="9">
        <f>SUMIFS(Concentrado!BC$2:BC859,Concentrado!$A$2:$A859,"="&amp;$A27,Concentrado!$B$2:$B859, "=CDMX")</f>
        <v>17.401</v>
      </c>
      <c r="BC27" s="9">
        <f>SUMIFS(Concentrado!BD$2:BD859,Concentrado!$A$2:$A859,"="&amp;$A27,Concentrado!$B$2:$B859, "=CDMX")</f>
        <v>1.0740000000000001</v>
      </c>
      <c r="BD27" s="9">
        <f>SUMIFS(Concentrado!BE$2:BE859,Concentrado!$A$2:$A859,"="&amp;$A27,Concentrado!$B$2:$B859, "=CDMX")</f>
        <v>12.994999999999999</v>
      </c>
      <c r="BE27" s="9">
        <f>SUMIFS(Concentrado!BF$2:BF859,Concentrado!$A$2:$A859,"="&amp;$A27,Concentrado!$B$2:$B859, "=CDMX")</f>
        <v>15.276</v>
      </c>
      <c r="BF27" s="9">
        <f>SUMIFS(Concentrado!BG$2:BG859,Concentrado!$A$2:$A859,"="&amp;$A27,Concentrado!$B$2:$B859, "=CDMX")</f>
        <v>20.504000000000001</v>
      </c>
      <c r="BG27" s="9">
        <f>SUMIFS(Concentrado!BH$2:BH859,Concentrado!$A$2:$A859,"="&amp;$A27,Concentrado!$B$2:$B859, "=CDMX")</f>
        <v>8.5349600164035273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"=Coahuila")</f>
        <v>13.022</v>
      </c>
      <c r="C2" s="9">
        <f>SUMIFS(Concentrado!D$2:D826,Concentrado!$A$2:$A826,"="&amp;$A2,Concentrado!$B$2:$B826, "=Coahuila")</f>
        <v>3.41</v>
      </c>
      <c r="D2" s="9">
        <f>SUMIFS(Concentrado!E$2:E826,Concentrado!$A$2:$A826,"="&amp;$A2,Concentrado!$B$2:$B826, "=Coahuila")</f>
        <v>8.2170000000000005</v>
      </c>
      <c r="E2" s="9">
        <f>SUMIFS(Concentrado!F$2:F826,Concentrado!$A$2:$A826,"="&amp;$A2,Concentrado!$B$2:$B826, "=Coahuila")</f>
        <v>18.931999999999999</v>
      </c>
      <c r="F2" s="9">
        <f>SUMIFS(Concentrado!G$2:G826,Concentrado!$A$2:$A826,"="&amp;$A2,Concentrado!$B$2:$B826, "=Coahuila")</f>
        <v>23.992999999999999</v>
      </c>
      <c r="G2" s="9">
        <f>SUMIFS(Concentrado!H$2:H826,Concentrado!$A$2:$A826,"="&amp;$A2,Concentrado!$B$2:$B826, "=Coahuila")</f>
        <v>3.5830000000000002</v>
      </c>
      <c r="H2" s="9">
        <f>SUMIFS(Concentrado!I$2:I826,Concentrado!$A$2:$A826,"="&amp;$A2,Concentrado!$B$2:$B826, "=Coahuila")</f>
        <v>3.06</v>
      </c>
      <c r="I2" s="9">
        <f>SUMIFS(Concentrado!J$2:J826,Concentrado!$A$2:$A826,"="&amp;$A2,Concentrado!$B$2:$B826, "=Coahuila")</f>
        <v>3.3220000000000001</v>
      </c>
      <c r="J2" s="9">
        <f>SUMIFS(Concentrado!K$2:K826,Concentrado!$A$2:$A826,"="&amp;$A2,Concentrado!$B$2:$B826, "=Coahuila")</f>
        <v>13.808</v>
      </c>
      <c r="K2" s="9">
        <f>SUMIFS(Concentrado!L$2:L826,Concentrado!$A$2:$A826,"="&amp;$A2,Concentrado!$B$2:$B826, "=Coahuila")</f>
        <v>5.3330000000000002</v>
      </c>
      <c r="L2" s="9">
        <f>SUMIFS(Concentrado!M$2:M826,Concentrado!$A$2:$A826,"="&amp;$A2,Concentrado!$B$2:$B826, "=Coahuila")</f>
        <v>9.5719999999999992</v>
      </c>
      <c r="M2" s="9">
        <f>SUMIFS(Concentrado!N$2:N826,Concentrado!$A$2:$A826,"="&amp;$A2,Concentrado!$B$2:$B826, "=Coahuila")</f>
        <v>50.622999999999998</v>
      </c>
      <c r="N2" s="9">
        <f>SUMIFS(Concentrado!O$2:O826,Concentrado!$A$2:$A826,"="&amp;$A2,Concentrado!$B$2:$B826, "=Coahuila")</f>
        <v>73.498999999999995</v>
      </c>
      <c r="O2" s="9">
        <f>SUMIFS(Concentrado!P$2:P826,Concentrado!$A$2:$A826,"="&amp;$A2,Concentrado!$B$2:$B826, "=Coahuila")</f>
        <v>18.71</v>
      </c>
      <c r="P2" s="9">
        <f>SUMIFS(Concentrado!Q$2:Q826,Concentrado!$A$2:$A826,"="&amp;$A2,Concentrado!$B$2:$B826, "=Coahuila")</f>
        <v>46.11</v>
      </c>
      <c r="Q2" s="9">
        <f>SUMIFS(Concentrado!R$2:R826,Concentrado!$A$2:$A826,"="&amp;$A2,Concentrado!$B$2:$B826, "=Coahuila")</f>
        <v>48.241999999999997</v>
      </c>
      <c r="R2" s="9">
        <f>SUMIFS(Concentrado!S$2:S826,Concentrado!$A$2:$A826,"="&amp;$A2,Concentrado!$B$2:$B826, "=Coahuila")</f>
        <v>67.144999999999996</v>
      </c>
      <c r="S2" s="9">
        <f>SUMIFS(Concentrado!T$2:T826,Concentrado!$A$2:$A826,"="&amp;$A2,Concentrado!$B$2:$B826, "=Coahuila")</f>
        <v>57.692</v>
      </c>
      <c r="T2" s="9">
        <f>SUMIFS(Concentrado!U$2:U826,Concentrado!$A$2:$A826,"="&amp;$A2,Concentrado!$B$2:$B826, "=Coahuila")</f>
        <v>9.2639999999999993</v>
      </c>
      <c r="U2" s="9">
        <f>SUMIFS(Concentrado!V$2:V826,Concentrado!$A$2:$A826,"="&amp;$A2,Concentrado!$B$2:$B826, "=Coahuila")</f>
        <v>13.114000000000001</v>
      </c>
      <c r="V2" s="9">
        <f>SUMIFS(Concentrado!W$2:W826,Concentrado!$A$2:$A826,"="&amp;$A2,Concentrado!$B$2:$B826, "=Coahuila")</f>
        <v>11.189</v>
      </c>
      <c r="W2" s="9">
        <f>SUMIFS(Concentrado!X$2:X826,Concentrado!$A$2:$A826,"="&amp;$A2,Concentrado!$B$2:$B826, "=Coahuila")</f>
        <v>10.225</v>
      </c>
      <c r="X2" s="9">
        <f>SUMIFS(Concentrado!Y$2:Y826,Concentrado!$A$2:$A826,"="&amp;$A2,Concentrado!$B$2:$B826, "=Coahuila")</f>
        <v>1.923</v>
      </c>
      <c r="Y2" s="9">
        <f>SUMIFS(Concentrado!Z$2:Z826,Concentrado!$A$2:$A826,"="&amp;$A2,Concentrado!$B$2:$B826, "=Coahuila")</f>
        <v>6.0750000000000002</v>
      </c>
      <c r="Z2" s="9">
        <f>SUMIFS(Concentrado!AA$2:AA826,Concentrado!$A$2:$A826,"="&amp;$A2,Concentrado!$B$2:$B826, "=Coahuila")</f>
        <v>68.168000000000006</v>
      </c>
      <c r="AA2" s="9">
        <f>SUMIFS(Concentrado!AB$2:AB826,Concentrado!$A$2:$A826,"="&amp;$A2,Concentrado!$B$2:$B826, "=Coahuila")</f>
        <v>50.883000000000003</v>
      </c>
      <c r="AB2" s="9">
        <f>SUMIFS(Concentrado!AC$2:AC826,Concentrado!$A$2:$A826,"="&amp;$A2,Concentrado!$B$2:$B826, "=Coahuila")</f>
        <v>59.527000000000001</v>
      </c>
      <c r="AC2" s="9">
        <f>SUMIFS(Concentrado!AD$2:AD826,Concentrado!$A$2:$A826,"="&amp;$A2,Concentrado!$B$2:$B826, "=Coahuila")</f>
        <v>355.78500000000003</v>
      </c>
      <c r="AD2" s="9">
        <f>SUMIFS(Concentrado!AE$2:AE826,Concentrado!$A$2:$A826,"="&amp;$A2,Concentrado!$B$2:$B826, "=Coahuila")</f>
        <v>328.90600000000001</v>
      </c>
      <c r="AE2" s="9">
        <f>SUMIFS(Concentrado!AF$2:AF826,Concentrado!$A$2:$A826,"="&amp;$A2,Concentrado!$B$2:$B826, "=Coahuila")</f>
        <v>342.43599999999998</v>
      </c>
      <c r="AF2" s="9">
        <f>SUMIFS(Concentrado!AG$2:AG826,Concentrado!$A$2:$A826,"="&amp;$A2,Concentrado!$B$2:$B826, "=Coahuila")</f>
        <v>8.74</v>
      </c>
      <c r="AG2" s="9">
        <f>SUMIFS(Concentrado!AH$2:AH826,Concentrado!$A$2:$A826,"="&amp;$A2,Concentrado!$B$2:$B826, "=Coahuila")</f>
        <v>9.0598925187385095</v>
      </c>
      <c r="AH2" s="9">
        <f>SUMIFS(Concentrado!AI$2:AI826,Concentrado!$A$2:$A826,"="&amp;$A2,Concentrado!$B$2:$B826, "=Coahuila")</f>
        <v>2.2375619524965602</v>
      </c>
      <c r="AI2" s="9">
        <f>SUMIFS(Concentrado!AJ$2:AJ826,Concentrado!$A$2:$A826,"="&amp;$A2,Concentrado!$B$2:$B826, "=Coahuila")</f>
        <v>5.6700750117570697</v>
      </c>
      <c r="AJ2" s="9">
        <f>SUMIFS(Concentrado!AK$2:AK826,Concentrado!$A$2:$A826,"="&amp;$A2,Concentrado!$B$2:$B826, "=Coahuila")</f>
        <v>6.2919999999999998</v>
      </c>
      <c r="AK2" s="9">
        <f>SUMIFS(Concentrado!AL$2:AL826,Concentrado!$A$2:$A826,"="&amp;$A2,Concentrado!$B$2:$B826, "=Coahuila")</f>
        <v>1.137</v>
      </c>
      <c r="AL2" s="9">
        <f>SUMIFS(Concentrado!AM$2:AM826,Concentrado!$A$2:$A826,"="&amp;$A2,Concentrado!$B$2:$B826, "=Coahuila")</f>
        <v>3.7149999999999999</v>
      </c>
      <c r="AM2" s="9">
        <f>SUMIFS(Concentrado!AN$2:AN826,Concentrado!$A$2:$A826,"="&amp;$A2,Concentrado!$B$2:$B826, "=Coahuila")</f>
        <v>56.981999999999999</v>
      </c>
      <c r="AN2" s="9">
        <f>SUMIFS(Concentrado!AO$2:AO826,Concentrado!$A$2:$A826,"="&amp;$A2,Concentrado!$B$2:$B826, "=Coahuila")</f>
        <v>48.61</v>
      </c>
      <c r="AO2" s="9">
        <f>SUMIFS(Concentrado!AP$2:AP826,Concentrado!$A$2:$A826,"="&amp;$A2,Concentrado!$B$2:$B826, "=Coahuila")</f>
        <v>52.796999999999997</v>
      </c>
      <c r="AP2" s="9">
        <f>SUMIFS(Concentrado!AQ$2:AQ826,Concentrado!$A$2:$A826,"="&amp;$A2,Concentrado!$B$2:$B826, "=Coahuila")</f>
        <v>7.9530000000000003</v>
      </c>
      <c r="AQ2" s="9">
        <f>SUMIFS(Concentrado!AR$2:AR826,Concentrado!$A$2:$A826,"="&amp;$A2,Concentrado!$B$2:$B826, "=Coahuila")</f>
        <v>3.3220000000000001</v>
      </c>
      <c r="AR2" s="9">
        <f>SUMIFS(Concentrado!AS$2:AS826,Concentrado!$A$2:$A826,"="&amp;$A2,Concentrado!$B$2:$B826, "=Coahuila")</f>
        <v>5.6379999999999999</v>
      </c>
      <c r="AS2" s="9">
        <f>SUMIFS(Concentrado!AT$2:AT826,Concentrado!$A$2:$A826,"="&amp;$A2,Concentrado!$B$2:$B826, "=Coahuila")</f>
        <v>4.8070000000000004</v>
      </c>
      <c r="AT2" s="9">
        <f>SUMIFS(Concentrado!AU$2:AU826,Concentrado!$A$2:$A826,"="&amp;$A2,Concentrado!$B$2:$B826, "=Coahuila")</f>
        <v>0.52500000000000002</v>
      </c>
      <c r="AU2" s="9">
        <f>SUMIFS(Concentrado!AV$2:AV826,Concentrado!$A$2:$A826,"="&amp;$A2,Concentrado!$B$2:$B826, "=Coahuila")</f>
        <v>2.6659999999999999</v>
      </c>
      <c r="AV2" s="9">
        <f>SUMIFS(Concentrado!AW$2:AW826,Concentrado!$A$2:$A826,"="&amp;$A2,Concentrado!$B$2:$B826, "=Coahuila")</f>
        <v>490.72300000000001</v>
      </c>
      <c r="AW2" s="9">
        <f>SUMIFS(Concentrado!AX$2:AX826,Concentrado!$A$2:$A826,"="&amp;$A2,Concentrado!$B$2:$B826, "=Coahuila")</f>
        <v>400.86</v>
      </c>
      <c r="AX2" s="9">
        <f>SUMIFS(Concentrado!AY$2:AY826,Concentrado!$A$2:$A826,"="&amp;$A2,Concentrado!$B$2:$B826, "=Coahuila")</f>
        <v>445.88799999999998</v>
      </c>
      <c r="AY2" s="9">
        <f>SUMIFS(Concentrado!AZ$2:AZ826,Concentrado!$A$2:$A826,"="&amp;$A2,Concentrado!$B$2:$B826, "=Coahuila")</f>
        <v>4.907</v>
      </c>
      <c r="AZ2" s="9">
        <f>SUMIFS(Concentrado!BA$2:BA826,Concentrado!$A$2:$A826,"="&amp;$A2,Concentrado!$B$2:$B826, "=Coahuila")</f>
        <v>4.0090000000000003</v>
      </c>
      <c r="BA2" s="9">
        <f>SUMIFS(Concentrado!BB$2:BB826,Concentrado!$A$2:$A826,"="&amp;$A2,Concentrado!$B$2:$B826, "=Coahuila")</f>
        <v>4.4589999999999996</v>
      </c>
      <c r="BB2" s="9">
        <f>SUMIFS(Concentrado!BC$2:BC826,Concentrado!$A$2:$A826,"="&amp;$A2,Concentrado!$B$2:$B826, "=Coahuila")</f>
        <v>26.084</v>
      </c>
      <c r="BC2" s="9">
        <f>SUMIFS(Concentrado!BD$2:BD826,Concentrado!$A$2:$A826,"="&amp;$A2,Concentrado!$B$2:$B826, "=Coahuila")</f>
        <v>19.925000000000001</v>
      </c>
      <c r="BD2" s="9">
        <f>SUMIFS(Concentrado!BE$2:BE826,Concentrado!$A$2:$A826,"="&amp;$A2,Concentrado!$B$2:$B826, "=Coahuila")</f>
        <v>18.788</v>
      </c>
      <c r="BE2" s="9">
        <f>SUMIFS(Concentrado!BF$2:BF826,Concentrado!$A$2:$A826,"="&amp;$A2,Concentrado!$B$2:$B826, "=Coahuila")</f>
        <v>21.234000000000002</v>
      </c>
      <c r="BF2" s="9">
        <f>SUMIFS(Concentrado!BG$2:BG826,Concentrado!$A$2:$A826,"="&amp;$A2,Concentrado!$B$2:$B826, "=Coahuila")</f>
        <v>72.308999999999997</v>
      </c>
      <c r="BG2" s="9">
        <f>SUMIFS(Concentrado!BH$2:BH826,Concentrado!$A$2:$A826,"="&amp;$A2,Concentrado!$B$2:$B826, "=Coahuila")</f>
        <v>6.3314579989770907</v>
      </c>
    </row>
    <row r="3" spans="1:59" x14ac:dyDescent="0.25">
      <c r="A3" s="4">
        <v>1999</v>
      </c>
      <c r="B3" s="9">
        <f>SUMIFS(Concentrado!C$2:C859,Concentrado!$A$2:$A859,"="&amp;$A3,Concentrado!$B$2:$B859, "=Coahuila")</f>
        <v>14.688000000000001</v>
      </c>
      <c r="C3" s="9">
        <f>SUMIFS(Concentrado!D$2:D859,Concentrado!$A$2:$A859,"="&amp;$A3,Concentrado!$B$2:$B859, "=Coahuila")</f>
        <v>4.0650000000000004</v>
      </c>
      <c r="D3" s="9">
        <f>SUMIFS(Concentrado!E$2:E859,Concentrado!$A$2:$A859,"="&amp;$A3,Concentrado!$B$2:$B859, "=Coahuila")</f>
        <v>9.3789999999999996</v>
      </c>
      <c r="E3" s="9">
        <f>SUMIFS(Concentrado!F$2:F859,Concentrado!$A$2:$A859,"="&amp;$A3,Concentrado!$B$2:$B859, "=Coahuila")</f>
        <v>15.180999999999999</v>
      </c>
      <c r="F3" s="9">
        <f>SUMIFS(Concentrado!G$2:G859,Concentrado!$A$2:$A859,"="&amp;$A3,Concentrado!$B$2:$B859, "=Coahuila")</f>
        <v>23.045999999999999</v>
      </c>
      <c r="G3" s="9">
        <f>SUMIFS(Concentrado!H$2:H859,Concentrado!$A$2:$A859,"="&amp;$A3,Concentrado!$B$2:$B859, "=Coahuila")</f>
        <v>3.1970000000000001</v>
      </c>
      <c r="H3" s="9">
        <f>SUMIFS(Concentrado!I$2:I859,Concentrado!$A$2:$A859,"="&amp;$A3,Concentrado!$B$2:$B859, "=Coahuila")</f>
        <v>2.1619999999999999</v>
      </c>
      <c r="I3" s="9">
        <f>SUMIFS(Concentrado!J$2:J859,Concentrado!$A$2:$A859,"="&amp;$A3,Concentrado!$B$2:$B859, "=Coahuila")</f>
        <v>2.68</v>
      </c>
      <c r="J3" s="9">
        <f>SUMIFS(Concentrado!K$2:K859,Concentrado!$A$2:$A859,"="&amp;$A3,Concentrado!$B$2:$B859, "=Coahuila")</f>
        <v>16.588999999999999</v>
      </c>
      <c r="K3" s="9">
        <f>SUMIFS(Concentrado!L$2:L859,Concentrado!$A$2:$A859,"="&amp;$A3,Concentrado!$B$2:$B859, "=Coahuila")</f>
        <v>5.016</v>
      </c>
      <c r="L3" s="9">
        <f>SUMIFS(Concentrado!M$2:M859,Concentrado!$A$2:$A859,"="&amp;$A3,Concentrado!$B$2:$B859, "=Coahuila")</f>
        <v>10.805</v>
      </c>
      <c r="M3" s="9">
        <f>SUMIFS(Concentrado!N$2:N859,Concentrado!$A$2:$A859,"="&amp;$A3,Concentrado!$B$2:$B859, "=Coahuila")</f>
        <v>46.411999999999999</v>
      </c>
      <c r="N3" s="9">
        <f>SUMIFS(Concentrado!O$2:O859,Concentrado!$A$2:$A859,"="&amp;$A3,Concentrado!$B$2:$B859, "=Coahuila")</f>
        <v>68.427999999999997</v>
      </c>
      <c r="O3" s="9">
        <f>SUMIFS(Concentrado!P$2:P859,Concentrado!$A$2:$A859,"="&amp;$A3,Concentrado!$B$2:$B859, "=Coahuila")</f>
        <v>16.259</v>
      </c>
      <c r="P3" s="9">
        <f>SUMIFS(Concentrado!Q$2:Q859,Concentrado!$A$2:$A859,"="&amp;$A3,Concentrado!$B$2:$B859, "=Coahuila")</f>
        <v>42.356999999999999</v>
      </c>
      <c r="Q3" s="9">
        <f>SUMIFS(Concentrado!R$2:R859,Concentrado!$A$2:$A859,"="&amp;$A3,Concentrado!$B$2:$B859, "=Coahuila")</f>
        <v>48.47</v>
      </c>
      <c r="R3" s="9">
        <f>SUMIFS(Concentrado!S$2:S859,Concentrado!$A$2:$A859,"="&amp;$A3,Concentrado!$B$2:$B859, "=Coahuila")</f>
        <v>65.989000000000004</v>
      </c>
      <c r="S3" s="9">
        <f>SUMIFS(Concentrado!T$2:T859,Concentrado!$A$2:$A859,"="&amp;$A3,Concentrado!$B$2:$B859, "=Coahuila")</f>
        <v>57.225000000000001</v>
      </c>
      <c r="T3" s="9">
        <f>SUMIFS(Concentrado!U$2:U859,Concentrado!$A$2:$A859,"="&amp;$A3,Concentrado!$B$2:$B859, "=Coahuila")</f>
        <v>7.5170000000000003</v>
      </c>
      <c r="U3" s="9">
        <f>SUMIFS(Concentrado!V$2:V859,Concentrado!$A$2:$A859,"="&amp;$A3,Concentrado!$B$2:$B859, "=Coahuila")</f>
        <v>12.627000000000001</v>
      </c>
      <c r="V3" s="9">
        <f>SUMIFS(Concentrado!W$2:W859,Concentrado!$A$2:$A859,"="&amp;$A3,Concentrado!$B$2:$B859, "=Coahuila")</f>
        <v>10.071</v>
      </c>
      <c r="W3" s="9">
        <f>SUMIFS(Concentrado!X$2:X859,Concentrado!$A$2:$A859,"="&amp;$A3,Concentrado!$B$2:$B859, "=Coahuila")</f>
        <v>11.491</v>
      </c>
      <c r="X3" s="9">
        <f>SUMIFS(Concentrado!Y$2:Y859,Concentrado!$A$2:$A859,"="&amp;$A3,Concentrado!$B$2:$B859, "=Coahuila")</f>
        <v>1.8160000000000001</v>
      </c>
      <c r="Y3" s="9">
        <f>SUMIFS(Concentrado!Z$2:Z859,Concentrado!$A$2:$A859,"="&amp;$A3,Concentrado!$B$2:$B859, "=Coahuila")</f>
        <v>6.6559999999999997</v>
      </c>
      <c r="Z3" s="9">
        <f>SUMIFS(Concentrado!AA$2:AA859,Concentrado!$A$2:$A859,"="&amp;$A3,Concentrado!$B$2:$B859, "=Coahuila")</f>
        <v>66.873000000000005</v>
      </c>
      <c r="AA3" s="9">
        <f>SUMIFS(Concentrado!AB$2:AB859,Concentrado!$A$2:$A859,"="&amp;$A3,Concentrado!$B$2:$B859, "=Coahuila")</f>
        <v>45.923999999999999</v>
      </c>
      <c r="AB3" s="9">
        <f>SUMIFS(Concentrado!AC$2:AC859,Concentrado!$A$2:$A859,"="&amp;$A3,Concentrado!$B$2:$B859, "=Coahuila")</f>
        <v>56.404000000000003</v>
      </c>
      <c r="AC3" s="9">
        <f>SUMIFS(Concentrado!AD$2:AD859,Concentrado!$A$2:$A859,"="&amp;$A3,Concentrado!$B$2:$B859, "=Coahuila")</f>
        <v>342.57400000000001</v>
      </c>
      <c r="AD3" s="9">
        <f>SUMIFS(Concentrado!AE$2:AE859,Concentrado!$A$2:$A859,"="&amp;$A3,Concentrado!$B$2:$B859, "=Coahuila")</f>
        <v>311.09100000000001</v>
      </c>
      <c r="AE3" s="9">
        <f>SUMIFS(Concentrado!AF$2:AF859,Concentrado!$A$2:$A859,"="&amp;$A3,Concentrado!$B$2:$B859, "=Coahuila")</f>
        <v>326.88400000000001</v>
      </c>
      <c r="AF3" s="9">
        <f>SUMIFS(Concentrado!AG$2:AG859,Concentrado!$A$2:$A859,"="&amp;$A3,Concentrado!$B$2:$B859, "=Coahuila")</f>
        <v>8.0350000000000001</v>
      </c>
      <c r="AG3" s="9">
        <f>SUMIFS(Concentrado!AH$2:AH859,Concentrado!$A$2:$A859,"="&amp;$A3,Concentrado!$B$2:$B859, "=Coahuila")</f>
        <v>8.3753016761623496</v>
      </c>
      <c r="AH3" s="9">
        <f>SUMIFS(Concentrado!AI$2:AI859,Concentrado!$A$2:$A859,"="&amp;$A3,Concentrado!$B$2:$B859, "=Coahuila")</f>
        <v>2.2351613227684699</v>
      </c>
      <c r="AI3" s="9">
        <f>SUMIFS(Concentrado!AJ$2:AJ859,Concentrado!$A$2:$A859,"="&amp;$A3,Concentrado!$B$2:$B859, "=Coahuila")</f>
        <v>5.32676365815494</v>
      </c>
      <c r="AJ3" s="9">
        <f>SUMIFS(Concentrado!AK$2:AK859,Concentrado!$A$2:$A859,"="&amp;$A3,Concentrado!$B$2:$B859, "=Coahuila")</f>
        <v>6.048</v>
      </c>
      <c r="AK3" s="9">
        <f>SUMIFS(Concentrado!AL$2:AL859,Concentrado!$A$2:$A859,"="&amp;$A3,Concentrado!$B$2:$B859, "=Coahuila")</f>
        <v>1.2110000000000001</v>
      </c>
      <c r="AL3" s="9">
        <f>SUMIFS(Concentrado!AM$2:AM859,Concentrado!$A$2:$A859,"="&amp;$A3,Concentrado!$B$2:$B859, "=Coahuila")</f>
        <v>3.6309999999999998</v>
      </c>
      <c r="AM3" s="9">
        <f>SUMIFS(Concentrado!AN$2:AN859,Concentrado!$A$2:$A859,"="&amp;$A3,Concentrado!$B$2:$B859, "=Coahuila")</f>
        <v>48.902000000000001</v>
      </c>
      <c r="AN3" s="9">
        <f>SUMIFS(Concentrado!AO$2:AO859,Concentrado!$A$2:$A859,"="&amp;$A3,Concentrado!$B$2:$B859, "=Coahuila")</f>
        <v>37.966999999999999</v>
      </c>
      <c r="AO3" s="9">
        <f>SUMIFS(Concentrado!AP$2:AP859,Concentrado!$A$2:$A859,"="&amp;$A3,Concentrado!$B$2:$B859, "=Coahuila")</f>
        <v>43.438000000000002</v>
      </c>
      <c r="AP3" s="9">
        <f>SUMIFS(Concentrado!AQ$2:AQ859,Concentrado!$A$2:$A859,"="&amp;$A3,Concentrado!$B$2:$B859, "=Coahuila")</f>
        <v>7.258</v>
      </c>
      <c r="AQ3" s="9">
        <f>SUMIFS(Concentrado!AR$2:AR859,Concentrado!$A$2:$A859,"="&amp;$A3,Concentrado!$B$2:$B859, "=Coahuila")</f>
        <v>3.2</v>
      </c>
      <c r="AR3" s="9">
        <f>SUMIFS(Concentrado!AS$2:AS859,Concentrado!$A$2:$A859,"="&amp;$A3,Concentrado!$B$2:$B859, "=Coahuila")</f>
        <v>5.23</v>
      </c>
      <c r="AS3" s="9">
        <f>SUMIFS(Concentrado!AT$2:AT859,Concentrado!$A$2:$A859,"="&amp;$A3,Concentrado!$B$2:$B859, "=Coahuila")</f>
        <v>3.37</v>
      </c>
      <c r="AT3" s="9">
        <f>SUMIFS(Concentrado!AU$2:AU859,Concentrado!$A$2:$A859,"="&amp;$A3,Concentrado!$B$2:$B859, "=Coahuila")</f>
        <v>0.77800000000000002</v>
      </c>
      <c r="AU3" s="9">
        <f>SUMIFS(Concentrado!AV$2:AV859,Concentrado!$A$2:$A859,"="&amp;$A3,Concentrado!$B$2:$B859, "=Coahuila")</f>
        <v>2.0750000000000002</v>
      </c>
      <c r="AV3" s="9">
        <f>SUMIFS(Concentrado!AW$2:AW859,Concentrado!$A$2:$A859,"="&amp;$A3,Concentrado!$B$2:$B859, "=Coahuila")</f>
        <v>466.90300000000002</v>
      </c>
      <c r="AW3" s="9">
        <f>SUMIFS(Concentrado!AX$2:AX859,Concentrado!$A$2:$A859,"="&amp;$A3,Concentrado!$B$2:$B859, "=Coahuila")</f>
        <v>371.97699999999998</v>
      </c>
      <c r="AX3" s="9">
        <f>SUMIFS(Concentrado!AY$2:AY859,Concentrado!$A$2:$A859,"="&amp;$A3,Concentrado!$B$2:$B859, "=Coahuila")</f>
        <v>419.50700000000001</v>
      </c>
      <c r="AY3" s="9">
        <f>SUMIFS(Concentrado!AZ$2:AZ859,Concentrado!$A$2:$A859,"="&amp;$A3,Concentrado!$B$2:$B859, "=Coahuila")</f>
        <v>4.6689999999999996</v>
      </c>
      <c r="AZ3" s="9">
        <f>SUMIFS(Concentrado!BA$2:BA859,Concentrado!$A$2:$A859,"="&amp;$A3,Concentrado!$B$2:$B859, "=Coahuila")</f>
        <v>3.72</v>
      </c>
      <c r="BA3" s="9">
        <f>SUMIFS(Concentrado!BB$2:BB859,Concentrado!$A$2:$A859,"="&amp;$A3,Concentrado!$B$2:$B859, "=Coahuila")</f>
        <v>4.1950000000000003</v>
      </c>
      <c r="BB3" s="9">
        <f>SUMIFS(Concentrado!BC$2:BC859,Concentrado!$A$2:$A859,"="&amp;$A3,Concentrado!$B$2:$B859, "=Coahuila")</f>
        <v>26.521000000000001</v>
      </c>
      <c r="BC3" s="9">
        <f>SUMIFS(Concentrado!BD$2:BD859,Concentrado!$A$2:$A859,"="&amp;$A3,Concentrado!$B$2:$B859, "=Coahuila")</f>
        <v>13.442</v>
      </c>
      <c r="BD3" s="9">
        <f>SUMIFS(Concentrado!BE$2:BE859,Concentrado!$A$2:$A859,"="&amp;$A3,Concentrado!$B$2:$B859, "=Coahuila")</f>
        <v>18.806000000000001</v>
      </c>
      <c r="BE3" s="9">
        <f>SUMIFS(Concentrado!BF$2:BF859,Concentrado!$A$2:$A859,"="&amp;$A3,Concentrado!$B$2:$B859, "=Coahuila")</f>
        <v>21.239000000000001</v>
      </c>
      <c r="BF3" s="9">
        <f>SUMIFS(Concentrado!BG$2:BG859,Concentrado!$A$2:$A859,"="&amp;$A3,Concentrado!$B$2:$B859, "=Coahuila")</f>
        <v>40.337000000000003</v>
      </c>
      <c r="BG3" s="9">
        <f>SUMIFS(Concentrado!BH$2:BH859,Concentrado!$A$2:$A859,"="&amp;$A3,Concentrado!$B$2:$B859, "=Coahuila")</f>
        <v>5.9980006664445185</v>
      </c>
    </row>
    <row r="4" spans="1:59" x14ac:dyDescent="0.25">
      <c r="A4" s="4">
        <v>2000</v>
      </c>
      <c r="B4" s="9">
        <f>SUMIFS(Concentrado!C$2:C859,Concentrado!$A$2:$A859,"="&amp;$A4,Concentrado!$B$2:$B859, "=Coahuila")</f>
        <v>17.128</v>
      </c>
      <c r="C4" s="9">
        <f>SUMIFS(Concentrado!D$2:D859,Concentrado!$A$2:$A859,"="&amp;$A4,Concentrado!$B$2:$B859, "=Coahuila")</f>
        <v>4.5209999999999999</v>
      </c>
      <c r="D4" s="9">
        <f>SUMIFS(Concentrado!E$2:E859,Concentrado!$A$2:$A859,"="&amp;$A4,Concentrado!$B$2:$B859, "=Coahuila")</f>
        <v>10.827</v>
      </c>
      <c r="E4" s="9">
        <f>SUMIFS(Concentrado!F$2:F859,Concentrado!$A$2:$A859,"="&amp;$A4,Concentrado!$B$2:$B859, "=Coahuila")</f>
        <v>18.355</v>
      </c>
      <c r="F4" s="9">
        <f>SUMIFS(Concentrado!G$2:G859,Concentrado!$A$2:$A859,"="&amp;$A4,Concentrado!$B$2:$B859, "=Coahuila")</f>
        <v>20.315000000000001</v>
      </c>
      <c r="G4" s="9">
        <f>SUMIFS(Concentrado!H$2:H859,Concentrado!$A$2:$A859,"="&amp;$A4,Concentrado!$B$2:$B859, "=Coahuila")</f>
        <v>3.238</v>
      </c>
      <c r="H4" s="9">
        <f>SUMIFS(Concentrado!I$2:I859,Concentrado!$A$2:$A859,"="&amp;$A4,Concentrado!$B$2:$B859, "=Coahuila")</f>
        <v>3.1560000000000001</v>
      </c>
      <c r="I4" s="9">
        <f>SUMIFS(Concentrado!J$2:J859,Concentrado!$A$2:$A859,"="&amp;$A4,Concentrado!$B$2:$B859, "=Coahuila")</f>
        <v>3.1970000000000001</v>
      </c>
      <c r="J4" s="9">
        <f>SUMIFS(Concentrado!K$2:K859,Concentrado!$A$2:$A859,"="&amp;$A4,Concentrado!$B$2:$B859, "=Coahuila")</f>
        <v>14.401</v>
      </c>
      <c r="K4" s="9">
        <f>SUMIFS(Concentrado!L$2:L859,Concentrado!$A$2:$A859,"="&amp;$A4,Concentrado!$B$2:$B859, "=Coahuila")</f>
        <v>4.6909999999999998</v>
      </c>
      <c r="L4" s="9">
        <f>SUMIFS(Concentrado!M$2:M859,Concentrado!$A$2:$A859,"="&amp;$A4,Concentrado!$B$2:$B859, "=Coahuila")</f>
        <v>9.5489999999999995</v>
      </c>
      <c r="M4" s="9">
        <f>SUMIFS(Concentrado!N$2:N859,Concentrado!$A$2:$A859,"="&amp;$A4,Concentrado!$B$2:$B859, "=Coahuila")</f>
        <v>48.954999999999998</v>
      </c>
      <c r="N4" s="9">
        <f>SUMIFS(Concentrado!O$2:O859,Concentrado!$A$2:$A859,"="&amp;$A4,Concentrado!$B$2:$B859, "=Coahuila")</f>
        <v>64.933000000000007</v>
      </c>
      <c r="O4" s="9">
        <f>SUMIFS(Concentrado!P$2:P859,Concentrado!$A$2:$A859,"="&amp;$A4,Concentrado!$B$2:$B859, "=Coahuila")</f>
        <v>16.376999999999999</v>
      </c>
      <c r="P4" s="9">
        <f>SUMIFS(Concentrado!Q$2:Q859,Concentrado!$A$2:$A859,"="&amp;$A4,Concentrado!$B$2:$B859, "=Coahuila")</f>
        <v>40.793999999999997</v>
      </c>
      <c r="Q4" s="9">
        <f>SUMIFS(Concentrado!R$2:R859,Concentrado!$A$2:$A859,"="&amp;$A4,Concentrado!$B$2:$B859, "=Coahuila")</f>
        <v>49.509</v>
      </c>
      <c r="R4" s="9">
        <f>SUMIFS(Concentrado!S$2:S859,Concentrado!$A$2:$A859,"="&amp;$A4,Concentrado!$B$2:$B859, "=Coahuila")</f>
        <v>70.113</v>
      </c>
      <c r="S4" s="9">
        <f>SUMIFS(Concentrado!T$2:T859,Concentrado!$A$2:$A859,"="&amp;$A4,Concentrado!$B$2:$B859, "=Coahuila")</f>
        <v>59.805999999999997</v>
      </c>
      <c r="T4" s="9">
        <f>SUMIFS(Concentrado!U$2:U859,Concentrado!$A$2:$A859,"="&amp;$A4,Concentrado!$B$2:$B859, "=Coahuila")</f>
        <v>6.9880000000000004</v>
      </c>
      <c r="U4" s="9">
        <f>SUMIFS(Concentrado!V$2:V859,Concentrado!$A$2:$A859,"="&amp;$A4,Concentrado!$B$2:$B859, "=Coahuila")</f>
        <v>12.452999999999999</v>
      </c>
      <c r="V4" s="9">
        <f>SUMIFS(Concentrado!W$2:W859,Concentrado!$A$2:$A859,"="&amp;$A4,Concentrado!$B$2:$B859, "=Coahuila")</f>
        <v>9.7189999999999994</v>
      </c>
      <c r="W4" s="9">
        <f>SUMIFS(Concentrado!X$2:X859,Concentrado!$A$2:$A859,"="&amp;$A4,Concentrado!$B$2:$B859, "=Coahuila")</f>
        <v>8.9469999999999992</v>
      </c>
      <c r="X4" s="9">
        <f>SUMIFS(Concentrado!Y$2:Y859,Concentrado!$A$2:$A859,"="&amp;$A4,Concentrado!$B$2:$B859, "=Coahuila")</f>
        <v>1.365</v>
      </c>
      <c r="Y4" s="9">
        <f>SUMIFS(Concentrado!Z$2:Z859,Concentrado!$A$2:$A859,"="&amp;$A4,Concentrado!$B$2:$B859, "=Coahuila")</f>
        <v>5.1580000000000004</v>
      </c>
      <c r="Z4" s="9">
        <f>SUMIFS(Concentrado!AA$2:AA859,Concentrado!$A$2:$A859,"="&amp;$A4,Concentrado!$B$2:$B859, "=Coahuila")</f>
        <v>67.575000000000003</v>
      </c>
      <c r="AA4" s="9">
        <f>SUMIFS(Concentrado!AB$2:AB859,Concentrado!$A$2:$A859,"="&amp;$A4,Concentrado!$B$2:$B859, "=Coahuila")</f>
        <v>51.262999999999998</v>
      </c>
      <c r="AB4" s="9">
        <f>SUMIFS(Concentrado!AC$2:AC859,Concentrado!$A$2:$A859,"="&amp;$A4,Concentrado!$B$2:$B859, "=Coahuila")</f>
        <v>59.423000000000002</v>
      </c>
      <c r="AC4" s="9">
        <f>SUMIFS(Concentrado!AD$2:AD859,Concentrado!$A$2:$A859,"="&amp;$A4,Concentrado!$B$2:$B859, "=Coahuila")</f>
        <v>358.49599999999998</v>
      </c>
      <c r="AD4" s="9">
        <f>SUMIFS(Concentrado!AE$2:AE859,Concentrado!$A$2:$A859,"="&amp;$A4,Concentrado!$B$2:$B859, "=Coahuila")</f>
        <v>324.63600000000002</v>
      </c>
      <c r="AE4" s="9">
        <f>SUMIFS(Concentrado!AF$2:AF859,Concentrado!$A$2:$A859,"="&amp;$A4,Concentrado!$B$2:$B859, "=Coahuila")</f>
        <v>341.65899999999999</v>
      </c>
      <c r="AF4" s="9">
        <f>SUMIFS(Concentrado!AG$2:AG859,Concentrado!$A$2:$A859,"="&amp;$A4,Concentrado!$B$2:$B859, "=Coahuila")</f>
        <v>8.6069999999999993</v>
      </c>
      <c r="AG4" s="9">
        <f>SUMIFS(Concentrado!AH$2:AH859,Concentrado!$A$2:$A859,"="&amp;$A4,Concentrado!$B$2:$B859, "=Coahuila")</f>
        <v>9.8665169879496908</v>
      </c>
      <c r="AH4" s="9">
        <f>SUMIFS(Concentrado!AI$2:AI859,Concentrado!$A$2:$A859,"="&amp;$A4,Concentrado!$B$2:$B859, "=Coahuila")</f>
        <v>1.5572477647933001</v>
      </c>
      <c r="AI4" s="9">
        <f>SUMIFS(Concentrado!AJ$2:AJ859,Concentrado!$A$2:$A859,"="&amp;$A4,Concentrado!$B$2:$B859, "=Coahuila")</f>
        <v>5.7420558105739996</v>
      </c>
      <c r="AJ4" s="9">
        <f>SUMIFS(Concentrado!AK$2:AK859,Concentrado!$A$2:$A859,"="&amp;$A4,Concentrado!$B$2:$B859, "=Coahuila")</f>
        <v>7.6689999999999996</v>
      </c>
      <c r="AK4" s="9">
        <f>SUMIFS(Concentrado!AL$2:AL859,Concentrado!$A$2:$A859,"="&amp;$A4,Concentrado!$B$2:$B859, "=Coahuila")</f>
        <v>0.76800000000000002</v>
      </c>
      <c r="AL4" s="9">
        <f>SUMIFS(Concentrado!AM$2:AM859,Concentrado!$A$2:$A859,"="&amp;$A4,Concentrado!$B$2:$B859, "=Coahuila")</f>
        <v>4.22</v>
      </c>
      <c r="AM4" s="9">
        <f>SUMIFS(Concentrado!AN$2:AN859,Concentrado!$A$2:$A859,"="&amp;$A4,Concentrado!$B$2:$B859, "=Coahuila")</f>
        <v>50.531999999999996</v>
      </c>
      <c r="AN4" s="9">
        <f>SUMIFS(Concentrado!AO$2:AO859,Concentrado!$A$2:$A859,"="&amp;$A4,Concentrado!$B$2:$B859, "=Coahuila")</f>
        <v>42.392000000000003</v>
      </c>
      <c r="AO4" s="9">
        <f>SUMIFS(Concentrado!AP$2:AP859,Concentrado!$A$2:$A859,"="&amp;$A4,Concentrado!$B$2:$B859, "=Coahuila")</f>
        <v>46.506999999999998</v>
      </c>
      <c r="AP4" s="9">
        <f>SUMIFS(Concentrado!AQ$2:AQ859,Concentrado!$A$2:$A859,"="&amp;$A4,Concentrado!$B$2:$B859, "=Coahuila")</f>
        <v>5.2830000000000004</v>
      </c>
      <c r="AQ4" s="9">
        <f>SUMIFS(Concentrado!AR$2:AR859,Concentrado!$A$2:$A859,"="&amp;$A4,Concentrado!$B$2:$B859, "=Coahuila")</f>
        <v>3.4969999999999999</v>
      </c>
      <c r="AR4" s="9">
        <f>SUMIFS(Concentrado!AS$2:AS859,Concentrado!$A$2:$A859,"="&amp;$A4,Concentrado!$B$2:$B859, "=Coahuila")</f>
        <v>4.391</v>
      </c>
      <c r="AS4" s="9">
        <f>SUMIFS(Concentrado!AT$2:AT859,Concentrado!$A$2:$A859,"="&amp;$A4,Concentrado!$B$2:$B859, "=Coahuila")</f>
        <v>5.0279999999999996</v>
      </c>
      <c r="AT4" s="9">
        <f>SUMIFS(Concentrado!AU$2:AU859,Concentrado!$A$2:$A859,"="&amp;$A4,Concentrado!$B$2:$B859, "=Coahuila")</f>
        <v>0.34100000000000003</v>
      </c>
      <c r="AU4" s="9">
        <f>SUMIFS(Concentrado!AV$2:AV859,Concentrado!$A$2:$A859,"="&amp;$A4,Concentrado!$B$2:$B859, "=Coahuila")</f>
        <v>2.6859999999999999</v>
      </c>
      <c r="AV4" s="9">
        <f>SUMIFS(Concentrado!AW$2:AW859,Concentrado!$A$2:$A859,"="&amp;$A4,Concentrado!$B$2:$B859, "=Coahuila")</f>
        <v>480.18099999999998</v>
      </c>
      <c r="AW4" s="9">
        <f>SUMIFS(Concentrado!AX$2:AX859,Concentrado!$A$2:$A859,"="&amp;$A4,Concentrado!$B$2:$B859, "=Coahuila")</f>
        <v>391.25200000000001</v>
      </c>
      <c r="AX4" s="9">
        <f>SUMIFS(Concentrado!AY$2:AY859,Concentrado!$A$2:$A859,"="&amp;$A4,Concentrado!$B$2:$B859, "=Coahuila")</f>
        <v>436.036</v>
      </c>
      <c r="AY4" s="9">
        <f>SUMIFS(Concentrado!AZ$2:AZ859,Concentrado!$A$2:$A859,"="&amp;$A4,Concentrado!$B$2:$B859, "=Coahuila")</f>
        <v>4.8019999999999996</v>
      </c>
      <c r="AZ4" s="9">
        <f>SUMIFS(Concentrado!BA$2:BA859,Concentrado!$A$2:$A859,"="&amp;$A4,Concentrado!$B$2:$B859, "=Coahuila")</f>
        <v>3.9129999999999998</v>
      </c>
      <c r="BA4" s="9">
        <f>SUMIFS(Concentrado!BB$2:BB859,Concentrado!$A$2:$A859,"="&amp;$A4,Concentrado!$B$2:$B859, "=Coahuila")</f>
        <v>4.3600000000000003</v>
      </c>
      <c r="BB4" s="9">
        <f>SUMIFS(Concentrado!BC$2:BC859,Concentrado!$A$2:$A859,"="&amp;$A4,Concentrado!$B$2:$B859, "=Coahuila")</f>
        <v>23.260999999999999</v>
      </c>
      <c r="BC4" s="9">
        <f>SUMIFS(Concentrado!BD$2:BD859,Concentrado!$A$2:$A859,"="&amp;$A4,Concentrado!$B$2:$B859, "=Coahuila")</f>
        <v>13.811</v>
      </c>
      <c r="BD4" s="9">
        <f>SUMIFS(Concentrado!BE$2:BE859,Concentrado!$A$2:$A859,"="&amp;$A4,Concentrado!$B$2:$B859, "=Coahuila")</f>
        <v>18.782</v>
      </c>
      <c r="BE4" s="9">
        <f>SUMIFS(Concentrado!BF$2:BF859,Concentrado!$A$2:$A859,"="&amp;$A4,Concentrado!$B$2:$B859, "=Coahuila")</f>
        <v>21.11</v>
      </c>
      <c r="BF4" s="9">
        <f>SUMIFS(Concentrado!BG$2:BG859,Concentrado!$A$2:$A859,"="&amp;$A4,Concentrado!$B$2:$B859, "=Coahuila")</f>
        <v>42.115000000000002</v>
      </c>
      <c r="BG4" s="9">
        <f>SUMIFS(Concentrado!BH$2:BH859,Concentrado!$A$2:$A859,"="&amp;$A4,Concentrado!$B$2:$B859, "=Coahuila")</f>
        <v>5.7206029445312092</v>
      </c>
    </row>
    <row r="5" spans="1:59" x14ac:dyDescent="0.25">
      <c r="A5" s="4">
        <v>2001</v>
      </c>
      <c r="B5" s="9">
        <f>SUMIFS(Concentrado!C$2:C859,Concentrado!$A$2:$A859,"="&amp;$A5,Concentrado!$B$2:$B859, "=Coahuila")</f>
        <v>14.481</v>
      </c>
      <c r="C5" s="9">
        <f>SUMIFS(Concentrado!D$2:D859,Concentrado!$A$2:$A859,"="&amp;$A5,Concentrado!$B$2:$B859, "=Coahuila")</f>
        <v>3.2669999999999999</v>
      </c>
      <c r="D5" s="9">
        <f>SUMIFS(Concentrado!E$2:E859,Concentrado!$A$2:$A859,"="&amp;$A5,Concentrado!$B$2:$B859, "=Coahuila")</f>
        <v>8.8759999999999994</v>
      </c>
      <c r="E5" s="9">
        <f>SUMIFS(Concentrado!F$2:F859,Concentrado!$A$2:$A859,"="&amp;$A5,Concentrado!$B$2:$B859, "=Coahuila")</f>
        <v>19.399000000000001</v>
      </c>
      <c r="F5" s="9">
        <f>SUMIFS(Concentrado!G$2:G859,Concentrado!$A$2:$A859,"="&amp;$A5,Concentrado!$B$2:$B859, "=Coahuila")</f>
        <v>20.783999999999999</v>
      </c>
      <c r="G5" s="9">
        <f>SUMIFS(Concentrado!H$2:H859,Concentrado!$A$2:$A859,"="&amp;$A5,Concentrado!$B$2:$B859, "=Coahuila")</f>
        <v>3.097</v>
      </c>
      <c r="H5" s="9">
        <f>SUMIFS(Concentrado!I$2:I859,Concentrado!$A$2:$A859,"="&amp;$A5,Concentrado!$B$2:$B859, "=Coahuila")</f>
        <v>3.016</v>
      </c>
      <c r="I5" s="9">
        <f>SUMIFS(Concentrado!J$2:J859,Concentrado!$A$2:$A859,"="&amp;$A5,Concentrado!$B$2:$B859, "=Coahuila")</f>
        <v>3.056</v>
      </c>
      <c r="J5" s="9">
        <f>SUMIFS(Concentrado!K$2:K859,Concentrado!$A$2:$A859,"="&amp;$A5,Concentrado!$B$2:$B859, "=Coahuila")</f>
        <v>13.978999999999999</v>
      </c>
      <c r="K5" s="9">
        <f>SUMIFS(Concentrado!L$2:L859,Concentrado!$A$2:$A859,"="&amp;$A5,Concentrado!$B$2:$B859, "=Coahuila")</f>
        <v>4.1890000000000001</v>
      </c>
      <c r="L5" s="9">
        <f>SUMIFS(Concentrado!M$2:M859,Concentrado!$A$2:$A859,"="&amp;$A5,Concentrado!$B$2:$B859, "=Coahuila")</f>
        <v>9.0860000000000003</v>
      </c>
      <c r="M5" s="9">
        <f>SUMIFS(Concentrado!N$2:N859,Concentrado!$A$2:$A859,"="&amp;$A5,Concentrado!$B$2:$B859, "=Coahuila")</f>
        <v>42.633000000000003</v>
      </c>
      <c r="N5" s="9">
        <f>SUMIFS(Concentrado!O$2:O859,Concentrado!$A$2:$A859,"="&amp;$A5,Concentrado!$B$2:$B859, "=Coahuila")</f>
        <v>68.054000000000002</v>
      </c>
      <c r="O5" s="9">
        <f>SUMIFS(Concentrado!P$2:P859,Concentrado!$A$2:$A859,"="&amp;$A5,Concentrado!$B$2:$B859, "=Coahuila")</f>
        <v>19.268000000000001</v>
      </c>
      <c r="P5" s="9">
        <f>SUMIFS(Concentrado!Q$2:Q859,Concentrado!$A$2:$A859,"="&amp;$A5,Concentrado!$B$2:$B859, "=Coahuila")</f>
        <v>43.67</v>
      </c>
      <c r="Q5" s="9">
        <f>SUMIFS(Concentrado!R$2:R859,Concentrado!$A$2:$A859,"="&amp;$A5,Concentrado!$B$2:$B859, "=Coahuila")</f>
        <v>55.497999999999998</v>
      </c>
      <c r="R5" s="9">
        <f>SUMIFS(Concentrado!S$2:S859,Concentrado!$A$2:$A859,"="&amp;$A5,Concentrado!$B$2:$B859, "=Coahuila")</f>
        <v>68.191000000000003</v>
      </c>
      <c r="S5" s="9">
        <f>SUMIFS(Concentrado!T$2:T859,Concentrado!$A$2:$A859,"="&amp;$A5,Concentrado!$B$2:$B859, "=Coahuila")</f>
        <v>61.841999999999999</v>
      </c>
      <c r="T5" s="9">
        <f>SUMIFS(Concentrado!U$2:U859,Concentrado!$A$2:$A859,"="&amp;$A5,Concentrado!$B$2:$B859, "=Coahuila")</f>
        <v>11.217000000000001</v>
      </c>
      <c r="U5" s="9">
        <f>SUMIFS(Concentrado!V$2:V859,Concentrado!$A$2:$A859,"="&amp;$A5,Concentrado!$B$2:$B859, "=Coahuila")</f>
        <v>14.66</v>
      </c>
      <c r="V5" s="9">
        <f>SUMIFS(Concentrado!W$2:W859,Concentrado!$A$2:$A859,"="&amp;$A5,Concentrado!$B$2:$B859, "=Coahuila")</f>
        <v>12.938000000000001</v>
      </c>
      <c r="W5" s="9">
        <f>SUMIFS(Concentrado!X$2:X859,Concentrado!$A$2:$A859,"="&amp;$A5,Concentrado!$B$2:$B859, "=Coahuila")</f>
        <v>10.212</v>
      </c>
      <c r="X5" s="9">
        <f>SUMIFS(Concentrado!Y$2:Y859,Concentrado!$A$2:$A859,"="&amp;$A5,Concentrado!$B$2:$B859, "=Coahuila")</f>
        <v>2.597</v>
      </c>
      <c r="Y5" s="9">
        <f>SUMIFS(Concentrado!Z$2:Z859,Concentrado!$A$2:$A859,"="&amp;$A5,Concentrado!$B$2:$B859, "=Coahuila")</f>
        <v>6.4059999999999997</v>
      </c>
      <c r="Z5" s="9">
        <f>SUMIFS(Concentrado!AA$2:AA859,Concentrado!$A$2:$A859,"="&amp;$A5,Concentrado!$B$2:$B859, "=Coahuila")</f>
        <v>72.573999999999998</v>
      </c>
      <c r="AA5" s="9">
        <f>SUMIFS(Concentrado!AB$2:AB859,Concentrado!$A$2:$A859,"="&amp;$A5,Concentrado!$B$2:$B859, "=Coahuila")</f>
        <v>52.524999999999999</v>
      </c>
      <c r="AB5" s="9">
        <f>SUMIFS(Concentrado!AC$2:AC859,Concentrado!$A$2:$A859,"="&amp;$A5,Concentrado!$B$2:$B859, "=Coahuila")</f>
        <v>62.554000000000002</v>
      </c>
      <c r="AC5" s="9">
        <f>SUMIFS(Concentrado!AD$2:AD859,Concentrado!$A$2:$A859,"="&amp;$A5,Concentrado!$B$2:$B859, "=Coahuila")</f>
        <v>362.53500000000003</v>
      </c>
      <c r="AD5" s="9">
        <f>SUMIFS(Concentrado!AE$2:AE859,Concentrado!$A$2:$A859,"="&amp;$A5,Concentrado!$B$2:$B859, "=Coahuila")</f>
        <v>335.84399999999999</v>
      </c>
      <c r="AE5" s="9">
        <f>SUMIFS(Concentrado!AF$2:AF859,Concentrado!$A$2:$A859,"="&amp;$A5,Concentrado!$B$2:$B859, "=Coahuila")</f>
        <v>349.23599999999999</v>
      </c>
      <c r="AF5" s="9">
        <f>SUMIFS(Concentrado!AG$2:AG859,Concentrado!$A$2:$A859,"="&amp;$A5,Concentrado!$B$2:$B859, "=Coahuila")</f>
        <v>7.617</v>
      </c>
      <c r="AG5" s="9">
        <f>SUMIFS(Concentrado!AH$2:AH859,Concentrado!$A$2:$A859,"="&amp;$A5,Concentrado!$B$2:$B859, "=Coahuila")</f>
        <v>12.798014789299099</v>
      </c>
      <c r="AH5" s="9">
        <f>SUMIFS(Concentrado!AI$2:AI859,Concentrado!$A$2:$A859,"="&amp;$A5,Concentrado!$B$2:$B859, "=Coahuila")</f>
        <v>2.64283417536967</v>
      </c>
      <c r="AI5" s="9">
        <f>SUMIFS(Concentrado!AJ$2:AJ859,Concentrado!$A$2:$A859,"="&amp;$A5,Concentrado!$B$2:$B859, "=Coahuila")</f>
        <v>7.7589946965632004</v>
      </c>
      <c r="AJ5" s="9">
        <f>SUMIFS(Concentrado!AK$2:AK859,Concentrado!$A$2:$A859,"="&amp;$A5,Concentrado!$B$2:$B859, "=Coahuila")</f>
        <v>9.6259999999999994</v>
      </c>
      <c r="AK5" s="9">
        <f>SUMIFS(Concentrado!AL$2:AL859,Concentrado!$A$2:$A859,"="&amp;$A5,Concentrado!$B$2:$B859, "=Coahuila")</f>
        <v>1.508</v>
      </c>
      <c r="AL5" s="9">
        <f>SUMIFS(Concentrado!AM$2:AM859,Concentrado!$A$2:$A859,"="&amp;$A5,Concentrado!$B$2:$B859, "=Coahuila")</f>
        <v>5.569</v>
      </c>
      <c r="AM5" s="9">
        <f>SUMIFS(Concentrado!AN$2:AN859,Concentrado!$A$2:$A859,"="&amp;$A5,Concentrado!$B$2:$B859, "=Coahuila")</f>
        <v>50.81</v>
      </c>
      <c r="AN5" s="9">
        <f>SUMIFS(Concentrado!AO$2:AO859,Concentrado!$A$2:$A859,"="&amp;$A5,Concentrado!$B$2:$B859, "=Coahuila")</f>
        <v>46.912999999999997</v>
      </c>
      <c r="AO5" s="9">
        <f>SUMIFS(Concentrado!AP$2:AP859,Concentrado!$A$2:$A859,"="&amp;$A5,Concentrado!$B$2:$B859, "=Coahuila")</f>
        <v>48.945999999999998</v>
      </c>
      <c r="AP5" s="9">
        <f>SUMIFS(Concentrado!AQ$2:AQ859,Concentrado!$A$2:$A859,"="&amp;$A5,Concentrado!$B$2:$B859, "=Coahuila")</f>
        <v>5.6920000000000002</v>
      </c>
      <c r="AQ5" s="9">
        <f>SUMIFS(Concentrado!AR$2:AR859,Concentrado!$A$2:$A859,"="&amp;$A5,Concentrado!$B$2:$B859, "=Coahuila")</f>
        <v>2.4289999999999998</v>
      </c>
      <c r="AR5" s="9">
        <f>SUMIFS(Concentrado!AS$2:AS859,Concentrado!$A$2:$A859,"="&amp;$A5,Concentrado!$B$2:$B859, "=Coahuila")</f>
        <v>4.0609999999999999</v>
      </c>
      <c r="AS5" s="9">
        <f>SUMIFS(Concentrado!AT$2:AT859,Concentrado!$A$2:$A859,"="&amp;$A5,Concentrado!$B$2:$B859, "=Coahuila")</f>
        <v>4.2690000000000001</v>
      </c>
      <c r="AT5" s="9">
        <f>SUMIFS(Concentrado!AU$2:AU859,Concentrado!$A$2:$A859,"="&amp;$A5,Concentrado!$B$2:$B859, "=Coahuila")</f>
        <v>0.58599999999999997</v>
      </c>
      <c r="AU5" s="9">
        <f>SUMIFS(Concentrado!AV$2:AV859,Concentrado!$A$2:$A859,"="&amp;$A5,Concentrado!$B$2:$B859, "=Coahuila")</f>
        <v>2.4279999999999999</v>
      </c>
      <c r="AV5" s="9">
        <f>SUMIFS(Concentrado!AW$2:AW859,Concentrado!$A$2:$A859,"="&amp;$A5,Concentrado!$B$2:$B859, "=Coahuila")</f>
        <v>489.51799999999997</v>
      </c>
      <c r="AW5" s="9">
        <f>SUMIFS(Concentrado!AX$2:AX859,Concentrado!$A$2:$A859,"="&amp;$A5,Concentrado!$B$2:$B859, "=Coahuila")</f>
        <v>410.23399999999998</v>
      </c>
      <c r="AX5" s="9">
        <f>SUMIFS(Concentrado!AY$2:AY859,Concentrado!$A$2:$A859,"="&amp;$A5,Concentrado!$B$2:$B859, "=Coahuila")</f>
        <v>450.017</v>
      </c>
      <c r="AY5" s="9">
        <f>SUMIFS(Concentrado!AZ$2:AZ859,Concentrado!$A$2:$A859,"="&amp;$A5,Concentrado!$B$2:$B859, "=Coahuila")</f>
        <v>4.8949999999999996</v>
      </c>
      <c r="AZ5" s="9">
        <f>SUMIFS(Concentrado!BA$2:BA859,Concentrado!$A$2:$A859,"="&amp;$A5,Concentrado!$B$2:$B859, "=Coahuila")</f>
        <v>4.1020000000000003</v>
      </c>
      <c r="BA5" s="9">
        <f>SUMIFS(Concentrado!BB$2:BB859,Concentrado!$A$2:$A859,"="&amp;$A5,Concentrado!$B$2:$B859, "=Coahuila")</f>
        <v>4.5</v>
      </c>
      <c r="BB5" s="9">
        <f>SUMIFS(Concentrado!BC$2:BC859,Concentrado!$A$2:$A859,"="&amp;$A5,Concentrado!$B$2:$B859, "=Coahuila")</f>
        <v>26.087</v>
      </c>
      <c r="BC5" s="9">
        <f>SUMIFS(Concentrado!BD$2:BD859,Concentrado!$A$2:$A859,"="&amp;$A5,Concentrado!$B$2:$B859, "=Coahuila")</f>
        <v>18.841000000000001</v>
      </c>
      <c r="BD5" s="9">
        <f>SUMIFS(Concentrado!BE$2:BE859,Concentrado!$A$2:$A859,"="&amp;$A5,Concentrado!$B$2:$B859, "=Coahuila")</f>
        <v>18.515999999999998</v>
      </c>
      <c r="BE5" s="9">
        <f>SUMIFS(Concentrado!BF$2:BF859,Concentrado!$A$2:$A859,"="&amp;$A5,Concentrado!$B$2:$B859, "=Coahuila")</f>
        <v>20.808</v>
      </c>
      <c r="BF5" s="9">
        <f>SUMIFS(Concentrado!BG$2:BG859,Concentrado!$A$2:$A859,"="&amp;$A5,Concentrado!$B$2:$B859, "=Coahuila")</f>
        <v>47.734000000000002</v>
      </c>
      <c r="BG5" s="9">
        <f>SUMIFS(Concentrado!BH$2:BH859,Concentrado!$A$2:$A859,"="&amp;$A5,Concentrado!$B$2:$B859, "=Coahuila")</f>
        <v>6.205360299837352</v>
      </c>
    </row>
    <row r="6" spans="1:59" x14ac:dyDescent="0.25">
      <c r="A6" s="4">
        <v>2002</v>
      </c>
      <c r="B6" s="9">
        <f>SUMIFS(Concentrado!C$2:C859,Concentrado!$A$2:$A859,"="&amp;$A6,Concentrado!$B$2:$B859, "=Coahuila")</f>
        <v>13.308</v>
      </c>
      <c r="C6" s="9">
        <f>SUMIFS(Concentrado!D$2:D859,Concentrado!$A$2:$A859,"="&amp;$A6,Concentrado!$B$2:$B859, "=Coahuila")</f>
        <v>4.1929999999999996</v>
      </c>
      <c r="D6" s="9">
        <f>SUMIFS(Concentrado!E$2:E859,Concentrado!$A$2:$A859,"="&amp;$A6,Concentrado!$B$2:$B859, "=Coahuila")</f>
        <v>8.7530000000000001</v>
      </c>
      <c r="E6" s="9">
        <f>SUMIFS(Concentrado!F$2:F859,Concentrado!$A$2:$A859,"="&amp;$A6,Concentrado!$B$2:$B859, "=Coahuila")</f>
        <v>20.709</v>
      </c>
      <c r="F6" s="9">
        <f>SUMIFS(Concentrado!G$2:G859,Concentrado!$A$2:$A859,"="&amp;$A6,Concentrado!$B$2:$B859, "=Coahuila")</f>
        <v>19.867000000000001</v>
      </c>
      <c r="G6" s="9">
        <f>SUMIFS(Concentrado!H$2:H859,Concentrado!$A$2:$A859,"="&amp;$A6,Concentrado!$B$2:$B859, "=Coahuila")</f>
        <v>3.3679999999999999</v>
      </c>
      <c r="H6" s="9">
        <f>SUMIFS(Concentrado!I$2:I859,Concentrado!$A$2:$A859,"="&amp;$A6,Concentrado!$B$2:$B859, "=Coahuila")</f>
        <v>2.7959999999999998</v>
      </c>
      <c r="I6" s="9">
        <f>SUMIFS(Concentrado!J$2:J859,Concentrado!$A$2:$A859,"="&amp;$A6,Concentrado!$B$2:$B859, "=Coahuila")</f>
        <v>3.0819999999999999</v>
      </c>
      <c r="J6" s="9">
        <f>SUMIFS(Concentrado!K$2:K859,Concentrado!$A$2:$A859,"="&amp;$A6,Concentrado!$B$2:$B859, "=Coahuila")</f>
        <v>15.773</v>
      </c>
      <c r="K6" s="9">
        <f>SUMIFS(Concentrado!L$2:L859,Concentrado!$A$2:$A859,"="&amp;$A6,Concentrado!$B$2:$B859, "=Coahuila")</f>
        <v>6.0019999999999998</v>
      </c>
      <c r="L6" s="9">
        <f>SUMIFS(Concentrado!M$2:M859,Concentrado!$A$2:$A859,"="&amp;$A6,Concentrado!$B$2:$B859, "=Coahuila")</f>
        <v>10.89</v>
      </c>
      <c r="M6" s="9">
        <f>SUMIFS(Concentrado!N$2:N859,Concentrado!$A$2:$A859,"="&amp;$A6,Concentrado!$B$2:$B859, "=Coahuila")</f>
        <v>45.24</v>
      </c>
      <c r="N6" s="9">
        <f>SUMIFS(Concentrado!O$2:O859,Concentrado!$A$2:$A859,"="&amp;$A6,Concentrado!$B$2:$B859, "=Coahuila")</f>
        <v>69.91</v>
      </c>
      <c r="O6" s="9">
        <f>SUMIFS(Concentrado!P$2:P859,Concentrado!$A$2:$A859,"="&amp;$A6,Concentrado!$B$2:$B859, "=Coahuila")</f>
        <v>19.651</v>
      </c>
      <c r="P6" s="9">
        <f>SUMIFS(Concentrado!Q$2:Q859,Concentrado!$A$2:$A859,"="&amp;$A6,Concentrado!$B$2:$B859, "=Coahuila")</f>
        <v>44.832999999999998</v>
      </c>
      <c r="Q6" s="9">
        <f>SUMIFS(Concentrado!R$2:R859,Concentrado!$A$2:$A859,"="&amp;$A6,Concentrado!$B$2:$B859, "=Coahuila")</f>
        <v>59.067</v>
      </c>
      <c r="R6" s="9">
        <f>SUMIFS(Concentrado!S$2:S859,Concentrado!$A$2:$A859,"="&amp;$A6,Concentrado!$B$2:$B859, "=Coahuila")</f>
        <v>76.465999999999994</v>
      </c>
      <c r="S6" s="9">
        <f>SUMIFS(Concentrado!T$2:T859,Concentrado!$A$2:$A859,"="&amp;$A6,Concentrado!$B$2:$B859, "=Coahuila")</f>
        <v>67.763000000000005</v>
      </c>
      <c r="T6" s="9">
        <f>SUMIFS(Concentrado!U$2:U859,Concentrado!$A$2:$A859,"="&amp;$A6,Concentrado!$B$2:$B859, "=Coahuila")</f>
        <v>9.3650000000000002</v>
      </c>
      <c r="U6" s="9">
        <f>SUMIFS(Concentrado!V$2:V859,Concentrado!$A$2:$A859,"="&amp;$A6,Concentrado!$B$2:$B859, "=Coahuila")</f>
        <v>14.06</v>
      </c>
      <c r="V6" s="9">
        <f>SUMIFS(Concentrado!W$2:W859,Concentrado!$A$2:$A859,"="&amp;$A6,Concentrado!$B$2:$B859, "=Coahuila")</f>
        <v>11.712</v>
      </c>
      <c r="W6" s="9">
        <f>SUMIFS(Concentrado!X$2:X859,Concentrado!$A$2:$A859,"="&amp;$A6,Concentrado!$B$2:$B859, "=Coahuila")</f>
        <v>9.94</v>
      </c>
      <c r="X6" s="9">
        <f>SUMIFS(Concentrado!Y$2:Y859,Concentrado!$A$2:$A859,"="&amp;$A6,Concentrado!$B$2:$B859, "=Coahuila")</f>
        <v>1.3979999999999999</v>
      </c>
      <c r="Y6" s="9">
        <f>SUMIFS(Concentrado!Z$2:Z859,Concentrado!$A$2:$A859,"="&amp;$A6,Concentrado!$B$2:$B859, "=Coahuila")</f>
        <v>5.6710000000000003</v>
      </c>
      <c r="Z6" s="9">
        <f>SUMIFS(Concentrado!AA$2:AA859,Concentrado!$A$2:$A859,"="&amp;$A6,Concentrado!$B$2:$B859, "=Coahuila")</f>
        <v>71.963999999999999</v>
      </c>
      <c r="AA6" s="9">
        <f>SUMIFS(Concentrado!AB$2:AB859,Concentrado!$A$2:$A859,"="&amp;$A6,Concentrado!$B$2:$B859, "=Coahuila")</f>
        <v>49.991</v>
      </c>
      <c r="AB6" s="9">
        <f>SUMIFS(Concentrado!AC$2:AC859,Concentrado!$A$2:$A859,"="&amp;$A6,Concentrado!$B$2:$B859, "=Coahuila")</f>
        <v>61.023000000000003</v>
      </c>
      <c r="AC6" s="9">
        <f>SUMIFS(Concentrado!AD$2:AD859,Concentrado!$A$2:$A859,"="&amp;$A6,Concentrado!$B$2:$B859, "=Coahuila")</f>
        <v>362.779</v>
      </c>
      <c r="AD6" s="9">
        <f>SUMIFS(Concentrado!AE$2:AE859,Concentrado!$A$2:$A859,"="&amp;$A6,Concentrado!$B$2:$B859, "=Coahuila")</f>
        <v>338.42500000000001</v>
      </c>
      <c r="AE6" s="9">
        <f>SUMIFS(Concentrado!AF$2:AF859,Concentrado!$A$2:$A859,"="&amp;$A6,Concentrado!$B$2:$B859, "=Coahuila")</f>
        <v>350.68900000000002</v>
      </c>
      <c r="AF6" s="9">
        <f>SUMIFS(Concentrado!AG$2:AG859,Concentrado!$A$2:$A859,"="&amp;$A6,Concentrado!$B$2:$B859, "=Coahuila")</f>
        <v>8.2149999999999999</v>
      </c>
      <c r="AG6" s="9">
        <f>SUMIFS(Concentrado!AH$2:AH859,Concentrado!$A$2:$A859,"="&amp;$A6,Concentrado!$B$2:$B859, "=Coahuila")</f>
        <v>12.205306096229201</v>
      </c>
      <c r="AH6" s="9">
        <f>SUMIFS(Concentrado!AI$2:AI859,Concentrado!$A$2:$A859,"="&amp;$A6,Concentrado!$B$2:$B859, "=Coahuila")</f>
        <v>1.74246384387524</v>
      </c>
      <c r="AI6" s="9">
        <f>SUMIFS(Concentrado!AJ$2:AJ859,Concentrado!$A$2:$A859,"="&amp;$A6,Concentrado!$B$2:$B859, "=Coahuila")</f>
        <v>7.0184531329295003</v>
      </c>
      <c r="AJ6" s="9">
        <f>SUMIFS(Concentrado!AK$2:AK859,Concentrado!$A$2:$A859,"="&amp;$A6,Concentrado!$B$2:$B859, "=Coahuila")</f>
        <v>8.8719999999999999</v>
      </c>
      <c r="AK6" s="9">
        <f>SUMIFS(Concentrado!AL$2:AL859,Concentrado!$A$2:$A859,"="&amp;$A6,Concentrado!$B$2:$B859, "=Coahuila")</f>
        <v>1.48</v>
      </c>
      <c r="AL6" s="9">
        <f>SUMIFS(Concentrado!AM$2:AM859,Concentrado!$A$2:$A859,"="&amp;$A6,Concentrado!$B$2:$B859, "=Coahuila")</f>
        <v>5.1779999999999999</v>
      </c>
      <c r="AM6" s="9">
        <f>SUMIFS(Concentrado!AN$2:AN859,Concentrado!$A$2:$A859,"="&amp;$A6,Concentrado!$B$2:$B859, "=Coahuila")</f>
        <v>54.137</v>
      </c>
      <c r="AN6" s="9">
        <f>SUMIFS(Concentrado!AO$2:AO859,Concentrado!$A$2:$A859,"="&amp;$A6,Concentrado!$B$2:$B859, "=Coahuila")</f>
        <v>41.029000000000003</v>
      </c>
      <c r="AO6" s="9">
        <f>SUMIFS(Concentrado!AP$2:AP859,Concentrado!$A$2:$A859,"="&amp;$A6,Concentrado!$B$2:$B859, "=Coahuila")</f>
        <v>47.667999999999999</v>
      </c>
      <c r="AP6" s="9">
        <f>SUMIFS(Concentrado!AQ$2:AQ859,Concentrado!$A$2:$A859,"="&amp;$A6,Concentrado!$B$2:$B859, "=Coahuila")</f>
        <v>6.2430000000000003</v>
      </c>
      <c r="AQ6" s="9">
        <f>SUMIFS(Concentrado!AR$2:AR859,Concentrado!$A$2:$A859,"="&amp;$A6,Concentrado!$B$2:$B859, "=Coahuila")</f>
        <v>3.536</v>
      </c>
      <c r="AR6" s="9">
        <f>SUMIFS(Concentrado!AS$2:AS859,Concentrado!$A$2:$A859,"="&amp;$A6,Concentrado!$B$2:$B859, "=Coahuila")</f>
        <v>4.8899999999999997</v>
      </c>
      <c r="AS6" s="9">
        <f>SUMIFS(Concentrado!AT$2:AT859,Concentrado!$A$2:$A859,"="&amp;$A6,Concentrado!$B$2:$B859, "=Coahuila")</f>
        <v>5.4219999999999997</v>
      </c>
      <c r="AT6" s="9">
        <f>SUMIFS(Concentrado!AU$2:AU859,Concentrado!$A$2:$A859,"="&amp;$A6,Concentrado!$B$2:$B859, "=Coahuila")</f>
        <v>0.98699999999999999</v>
      </c>
      <c r="AU6" s="9">
        <f>SUMIFS(Concentrado!AV$2:AV859,Concentrado!$A$2:$A859,"="&amp;$A6,Concentrado!$B$2:$B859, "=Coahuila")</f>
        <v>3.2050000000000001</v>
      </c>
      <c r="AV6" s="9">
        <f>SUMIFS(Concentrado!AW$2:AW859,Concentrado!$A$2:$A859,"="&amp;$A6,Concentrado!$B$2:$B859, "=Coahuila")</f>
        <v>495.863</v>
      </c>
      <c r="AW6" s="9">
        <f>SUMIFS(Concentrado!AX$2:AX859,Concentrado!$A$2:$A859,"="&amp;$A6,Concentrado!$B$2:$B859, "=Coahuila")</f>
        <v>410.20400000000001</v>
      </c>
      <c r="AX6" s="9">
        <f>SUMIFS(Concentrado!AY$2:AY859,Concentrado!$A$2:$A859,"="&amp;$A6,Concentrado!$B$2:$B859, "=Coahuila")</f>
        <v>453.25799999999998</v>
      </c>
      <c r="AY6" s="9">
        <f>SUMIFS(Concentrado!AZ$2:AZ859,Concentrado!$A$2:$A859,"="&amp;$A6,Concentrado!$B$2:$B859, "=Coahuila")</f>
        <v>4.9589999999999996</v>
      </c>
      <c r="AZ6" s="9">
        <f>SUMIFS(Concentrado!BA$2:BA859,Concentrado!$A$2:$A859,"="&amp;$A6,Concentrado!$B$2:$B859, "=Coahuila")</f>
        <v>4.1020000000000003</v>
      </c>
      <c r="BA6" s="9">
        <f>SUMIFS(Concentrado!BB$2:BB859,Concentrado!$A$2:$A859,"="&amp;$A6,Concentrado!$B$2:$B859, "=Coahuila")</f>
        <v>4.5330000000000004</v>
      </c>
      <c r="BB6" s="9">
        <f>SUMIFS(Concentrado!BC$2:BC859,Concentrado!$A$2:$A859,"="&amp;$A6,Concentrado!$B$2:$B859, "=Coahuila")</f>
        <v>17.327000000000002</v>
      </c>
      <c r="BC6" s="9">
        <f>SUMIFS(Concentrado!BD$2:BD859,Concentrado!$A$2:$A859,"="&amp;$A6,Concentrado!$B$2:$B859, "=Coahuila")</f>
        <v>17.327000000000002</v>
      </c>
      <c r="BD6" s="9">
        <f>SUMIFS(Concentrado!BE$2:BE859,Concentrado!$A$2:$A859,"="&amp;$A6,Concentrado!$B$2:$B859, "=Coahuila")</f>
        <v>18.149000000000001</v>
      </c>
      <c r="BE6" s="9">
        <f>SUMIFS(Concentrado!BF$2:BF859,Concentrado!$A$2:$A859,"="&amp;$A6,Concentrado!$B$2:$B859, "=Coahuila")</f>
        <v>20.363</v>
      </c>
      <c r="BF6" s="9">
        <f>SUMIFS(Concentrado!BG$2:BG859,Concentrado!$A$2:$A859,"="&amp;$A6,Concentrado!$B$2:$B859, "=Coahuila")</f>
        <v>41.191000000000003</v>
      </c>
      <c r="BG6" s="9">
        <f>SUMIFS(Concentrado!BH$2:BH859,Concentrado!$A$2:$A859,"="&amp;$A6,Concentrado!$B$2:$B859, "=Coahuila")</f>
        <v>6.3219728853627526</v>
      </c>
    </row>
    <row r="7" spans="1:59" x14ac:dyDescent="0.25">
      <c r="A7" s="4">
        <v>2003</v>
      </c>
      <c r="B7" s="9">
        <f>SUMIFS(Concentrado!C$2:C859,Concentrado!$A$2:$A859,"="&amp;$A7,Concentrado!$B$2:$B859, "=Coahuila")</f>
        <v>12.101000000000001</v>
      </c>
      <c r="C7" s="9">
        <f>SUMIFS(Concentrado!D$2:D859,Concentrado!$A$2:$A859,"="&amp;$A7,Concentrado!$B$2:$B859, "=Coahuila")</f>
        <v>3.6320000000000001</v>
      </c>
      <c r="D7" s="9">
        <f>SUMIFS(Concentrado!E$2:E859,Concentrado!$A$2:$A859,"="&amp;$A7,Concentrado!$B$2:$B859, "=Coahuila")</f>
        <v>7.9080000000000004</v>
      </c>
      <c r="E7" s="9">
        <f>SUMIFS(Concentrado!F$2:F859,Concentrado!$A$2:$A859,"="&amp;$A7,Concentrado!$B$2:$B859, "=Coahuila")</f>
        <v>18.013000000000002</v>
      </c>
      <c r="F7" s="9">
        <f>SUMIFS(Concentrado!G$2:G859,Concentrado!$A$2:$A859,"="&amp;$A7,Concentrado!$B$2:$B859, "=Coahuila")</f>
        <v>21.288</v>
      </c>
      <c r="G7" s="9">
        <f>SUMIFS(Concentrado!H$2:H859,Concentrado!$A$2:$A859,"="&amp;$A7,Concentrado!$B$2:$B859, "=Coahuila")</f>
        <v>3.55</v>
      </c>
      <c r="H7" s="9">
        <f>SUMIFS(Concentrado!I$2:I859,Concentrado!$A$2:$A859,"="&amp;$A7,Concentrado!$B$2:$B859, "=Coahuila")</f>
        <v>4.0350000000000001</v>
      </c>
      <c r="I7" s="9">
        <f>SUMIFS(Concentrado!J$2:J859,Concentrado!$A$2:$A859,"="&amp;$A7,Concentrado!$B$2:$B859, "=Coahuila")</f>
        <v>3.7919999999999998</v>
      </c>
      <c r="J7" s="9">
        <f>SUMIFS(Concentrado!K$2:K859,Concentrado!$A$2:$A859,"="&amp;$A7,Concentrado!$B$2:$B859, "=Coahuila")</f>
        <v>11.698</v>
      </c>
      <c r="K7" s="9">
        <f>SUMIFS(Concentrado!L$2:L859,Concentrado!$A$2:$A859,"="&amp;$A7,Concentrado!$B$2:$B859, "=Coahuila")</f>
        <v>5.73</v>
      </c>
      <c r="L7" s="9">
        <f>SUMIFS(Concentrado!M$2:M859,Concentrado!$A$2:$A859,"="&amp;$A7,Concentrado!$B$2:$B859, "=Coahuila")</f>
        <v>8.7149999999999999</v>
      </c>
      <c r="M7" s="9">
        <f>SUMIFS(Concentrado!N$2:N859,Concentrado!$A$2:$A859,"="&amp;$A7,Concentrado!$B$2:$B859, "=Coahuila")</f>
        <v>44.981999999999999</v>
      </c>
      <c r="N7" s="9">
        <f>SUMIFS(Concentrado!O$2:O859,Concentrado!$A$2:$A859,"="&amp;$A7,Concentrado!$B$2:$B859, "=Coahuila")</f>
        <v>61.392000000000003</v>
      </c>
      <c r="O7" s="9">
        <f>SUMIFS(Concentrado!P$2:P859,Concentrado!$A$2:$A859,"="&amp;$A7,Concentrado!$B$2:$B859, "=Coahuila")</f>
        <v>19.855</v>
      </c>
      <c r="P7" s="9">
        <f>SUMIFS(Concentrado!Q$2:Q859,Concentrado!$A$2:$A859,"="&amp;$A7,Concentrado!$B$2:$B859, "=Coahuila")</f>
        <v>40.789000000000001</v>
      </c>
      <c r="Q7" s="9">
        <f>SUMIFS(Concentrado!R$2:R859,Concentrado!$A$2:$A859,"="&amp;$A7,Concentrado!$B$2:$B859, "=Coahuila")</f>
        <v>67.281000000000006</v>
      </c>
      <c r="R7" s="9">
        <f>SUMIFS(Concentrado!S$2:S859,Concentrado!$A$2:$A859,"="&amp;$A7,Concentrado!$B$2:$B859, "=Coahuila")</f>
        <v>86.602000000000004</v>
      </c>
      <c r="S7" s="9">
        <f>SUMIFS(Concentrado!T$2:T859,Concentrado!$A$2:$A859,"="&amp;$A7,Concentrado!$B$2:$B859, "=Coahuila")</f>
        <v>76.938999999999993</v>
      </c>
      <c r="T7" s="9">
        <f>SUMIFS(Concentrado!U$2:U859,Concentrado!$A$2:$A859,"="&amp;$A7,Concentrado!$B$2:$B859, "=Coahuila")</f>
        <v>10.326000000000001</v>
      </c>
      <c r="U7" s="9">
        <f>SUMIFS(Concentrado!V$2:V859,Concentrado!$A$2:$A859,"="&amp;$A7,Concentrado!$B$2:$B859, "=Coahuila")</f>
        <v>14.851000000000001</v>
      </c>
      <c r="V7" s="9">
        <f>SUMIFS(Concentrado!W$2:W859,Concentrado!$A$2:$A859,"="&amp;$A7,Concentrado!$B$2:$B859, "=Coahuila")</f>
        <v>12.587999999999999</v>
      </c>
      <c r="W7" s="9">
        <f>SUMIFS(Concentrado!X$2:X859,Concentrado!$A$2:$A859,"="&amp;$A7,Concentrado!$B$2:$B859, "=Coahuila")</f>
        <v>7.6639999999999997</v>
      </c>
      <c r="X7" s="9">
        <f>SUMIFS(Concentrado!Y$2:Y859,Concentrado!$A$2:$A859,"="&amp;$A7,Concentrado!$B$2:$B859, "=Coahuila")</f>
        <v>2.0179999999999998</v>
      </c>
      <c r="Y7" s="9">
        <f>SUMIFS(Concentrado!Z$2:Z859,Concentrado!$A$2:$A859,"="&amp;$A7,Concentrado!$B$2:$B859, "=Coahuila")</f>
        <v>4.8819999999999997</v>
      </c>
      <c r="Z7" s="9">
        <f>SUMIFS(Concentrado!AA$2:AA859,Concentrado!$A$2:$A859,"="&amp;$A7,Concentrado!$B$2:$B859, "=Coahuila")</f>
        <v>75.751999999999995</v>
      </c>
      <c r="AA7" s="9">
        <f>SUMIFS(Concentrado!AB$2:AB859,Concentrado!$A$2:$A859,"="&amp;$A7,Concentrado!$B$2:$B859, "=Coahuila")</f>
        <v>50.604999999999997</v>
      </c>
      <c r="AB7" s="9">
        <f>SUMIFS(Concentrado!AC$2:AC859,Concentrado!$A$2:$A859,"="&amp;$A7,Concentrado!$B$2:$B859, "=Coahuila")</f>
        <v>63.180999999999997</v>
      </c>
      <c r="AC7" s="9">
        <f>SUMIFS(Concentrado!AD$2:AD859,Concentrado!$A$2:$A859,"="&amp;$A7,Concentrado!$B$2:$B859, "=Coahuila")</f>
        <v>379.565</v>
      </c>
      <c r="AD7" s="9">
        <f>SUMIFS(Concentrado!AE$2:AE859,Concentrado!$A$2:$A859,"="&amp;$A7,Concentrado!$B$2:$B859, "=Coahuila")</f>
        <v>352.702</v>
      </c>
      <c r="AE7" s="9">
        <f>SUMIFS(Concentrado!AF$2:AF859,Concentrado!$A$2:$A859,"="&amp;$A7,Concentrado!$B$2:$B859, "=Coahuila")</f>
        <v>366.17700000000002</v>
      </c>
      <c r="AF7" s="9">
        <f>SUMIFS(Concentrado!AG$2:AG859,Concentrado!$A$2:$A859,"="&amp;$A7,Concentrado!$B$2:$B859, "=Coahuila")</f>
        <v>8.3089999999999993</v>
      </c>
      <c r="AG7" s="9">
        <f>SUMIFS(Concentrado!AH$2:AH859,Concentrado!$A$2:$A859,"="&amp;$A7,Concentrado!$B$2:$B859, "=Coahuila")</f>
        <v>12.6860086011138</v>
      </c>
      <c r="AH7" s="9">
        <f>SUMIFS(Concentrado!AI$2:AI859,Concentrado!$A$2:$A859,"="&amp;$A7,Concentrado!$B$2:$B859, "=Coahuila")</f>
        <v>1.9390241537775399</v>
      </c>
      <c r="AI7" s="9">
        <f>SUMIFS(Concentrado!AJ$2:AJ859,Concentrado!$A$2:$A859,"="&amp;$A7,Concentrado!$B$2:$B859, "=Coahuila")</f>
        <v>7.3630394626901996</v>
      </c>
      <c r="AJ7" s="9">
        <f>SUMIFS(Concentrado!AK$2:AK859,Concentrado!$A$2:$A859,"="&amp;$A7,Concentrado!$B$2:$B859, "=Coahuila")</f>
        <v>10.164999999999999</v>
      </c>
      <c r="AK7" s="9">
        <f>SUMIFS(Concentrado!AL$2:AL859,Concentrado!$A$2:$A859,"="&amp;$A7,Concentrado!$B$2:$B859, "=Coahuila")</f>
        <v>1.2909999999999999</v>
      </c>
      <c r="AL7" s="9">
        <f>SUMIFS(Concentrado!AM$2:AM859,Concentrado!$A$2:$A859,"="&amp;$A7,Concentrado!$B$2:$B859, "=Coahuila")</f>
        <v>5.7290000000000001</v>
      </c>
      <c r="AM7" s="9">
        <f>SUMIFS(Concentrado!AN$2:AN859,Concentrado!$A$2:$A859,"="&amp;$A7,Concentrado!$B$2:$B859, "=Coahuila")</f>
        <v>49.13</v>
      </c>
      <c r="AN7" s="9">
        <f>SUMIFS(Concentrado!AO$2:AO859,Concentrado!$A$2:$A859,"="&amp;$A7,Concentrado!$B$2:$B859, "=Coahuila")</f>
        <v>41.969000000000001</v>
      </c>
      <c r="AO7" s="9">
        <f>SUMIFS(Concentrado!AP$2:AP859,Concentrado!$A$2:$A859,"="&amp;$A7,Concentrado!$B$2:$B859, "=Coahuila")</f>
        <v>45.591000000000001</v>
      </c>
      <c r="AP7" s="9">
        <f>SUMIFS(Concentrado!AQ$2:AQ859,Concentrado!$A$2:$A859,"="&amp;$A7,Concentrado!$B$2:$B859, "=Coahuila")</f>
        <v>5.8079999999999998</v>
      </c>
      <c r="AQ7" s="9">
        <f>SUMIFS(Concentrado!AR$2:AR859,Concentrado!$A$2:$A859,"="&amp;$A7,Concentrado!$B$2:$B859, "=Coahuila")</f>
        <v>3.2280000000000002</v>
      </c>
      <c r="AR7" s="9">
        <f>SUMIFS(Concentrado!AS$2:AS859,Concentrado!$A$2:$A859,"="&amp;$A7,Concentrado!$B$2:$B859, "=Coahuila")</f>
        <v>4.5190000000000001</v>
      </c>
      <c r="AS7" s="9">
        <f>SUMIFS(Concentrado!AT$2:AT859,Concentrado!$A$2:$A859,"="&amp;$A7,Concentrado!$B$2:$B859, "=Coahuila")</f>
        <v>5.0019999999999998</v>
      </c>
      <c r="AT7" s="9">
        <f>SUMIFS(Concentrado!AU$2:AU859,Concentrado!$A$2:$A859,"="&amp;$A7,Concentrado!$B$2:$B859, "=Coahuila")</f>
        <v>0.96899999999999997</v>
      </c>
      <c r="AU7" s="9">
        <f>SUMIFS(Concentrado!AV$2:AV859,Concentrado!$A$2:$A859,"="&amp;$A7,Concentrado!$B$2:$B859, "=Coahuila")</f>
        <v>2.9860000000000002</v>
      </c>
      <c r="AV7" s="9">
        <f>SUMIFS(Concentrado!AW$2:AW859,Concentrado!$A$2:$A859,"="&amp;$A7,Concentrado!$B$2:$B859, "=Coahuila")</f>
        <v>499.44499999999999</v>
      </c>
      <c r="AW7" s="9">
        <f>SUMIFS(Concentrado!AX$2:AX859,Concentrado!$A$2:$A859,"="&amp;$A7,Concentrado!$B$2:$B859, "=Coahuila")</f>
        <v>424.61500000000001</v>
      </c>
      <c r="AX7" s="9">
        <f>SUMIFS(Concentrado!AY$2:AY859,Concentrado!$A$2:$A859,"="&amp;$A7,Concentrado!$B$2:$B859, "=Coahuila")</f>
        <v>462.28</v>
      </c>
      <c r="AY7" s="9">
        <f>SUMIFS(Concentrado!AZ$2:AZ859,Concentrado!$A$2:$A859,"="&amp;$A7,Concentrado!$B$2:$B859, "=Coahuila")</f>
        <v>4.9939999999999998</v>
      </c>
      <c r="AZ7" s="9">
        <f>SUMIFS(Concentrado!BA$2:BA859,Concentrado!$A$2:$A859,"="&amp;$A7,Concentrado!$B$2:$B859, "=Coahuila")</f>
        <v>4.2460000000000004</v>
      </c>
      <c r="BA7" s="9">
        <f>SUMIFS(Concentrado!BB$2:BB859,Concentrado!$A$2:$A859,"="&amp;$A7,Concentrado!$B$2:$B859, "=Coahuila")</f>
        <v>4.6230000000000002</v>
      </c>
      <c r="BB7" s="9">
        <f>SUMIFS(Concentrado!BC$2:BC859,Concentrado!$A$2:$A859,"="&amp;$A7,Concentrado!$B$2:$B859, "=Coahuila")</f>
        <v>19.103999999999999</v>
      </c>
      <c r="BC7" s="9">
        <f>SUMIFS(Concentrado!BD$2:BD859,Concentrado!$A$2:$A859,"="&amp;$A7,Concentrado!$B$2:$B859, "=Coahuila")</f>
        <v>8.6509999999999998</v>
      </c>
      <c r="BD7" s="9">
        <f>SUMIFS(Concentrado!BE$2:BE859,Concentrado!$A$2:$A859,"="&amp;$A7,Concentrado!$B$2:$B859, "=Coahuila")</f>
        <v>17.716000000000001</v>
      </c>
      <c r="BE7" s="9">
        <f>SUMIFS(Concentrado!BF$2:BF859,Concentrado!$A$2:$A859,"="&amp;$A7,Concentrado!$B$2:$B859, "=Coahuila")</f>
        <v>19.992000000000001</v>
      </c>
      <c r="BF7" s="9">
        <f>SUMIFS(Concentrado!BG$2:BG859,Concentrado!$A$2:$A859,"="&amp;$A7,Concentrado!$B$2:$B859, "=Coahuila")</f>
        <v>38.061999999999998</v>
      </c>
      <c r="BG7" s="9">
        <f>SUMIFS(Concentrado!BH$2:BH859,Concentrado!$A$2:$A859,"="&amp;$A7,Concentrado!$B$2:$B859, "=Coahuila")</f>
        <v>5.9268120276222067</v>
      </c>
    </row>
    <row r="8" spans="1:59" x14ac:dyDescent="0.25">
      <c r="A8" s="4">
        <v>2004</v>
      </c>
      <c r="B8" s="9">
        <f>SUMIFS(Concentrado!C$2:C859,Concentrado!$A$2:$A859,"="&amp;$A8,Concentrado!$B$2:$B859, "=Coahuila")</f>
        <v>12.688000000000001</v>
      </c>
      <c r="C8" s="9">
        <f>SUMIFS(Concentrado!D$2:D859,Concentrado!$A$2:$A859,"="&amp;$A8,Concentrado!$B$2:$B859, "=Coahuila")</f>
        <v>2.7730000000000001</v>
      </c>
      <c r="D8" s="9">
        <f>SUMIFS(Concentrado!E$2:E859,Concentrado!$A$2:$A859,"="&amp;$A8,Concentrado!$B$2:$B859, "=Coahuila")</f>
        <v>7.7290000000000001</v>
      </c>
      <c r="E8" s="9">
        <f>SUMIFS(Concentrado!F$2:F859,Concentrado!$A$2:$A859,"="&amp;$A8,Concentrado!$B$2:$B859, "=Coahuila")</f>
        <v>15.295999999999999</v>
      </c>
      <c r="F8" s="9">
        <f>SUMIFS(Concentrado!G$2:G859,Concentrado!$A$2:$A859,"="&amp;$A8,Concentrado!$B$2:$B859, "=Coahuila")</f>
        <v>18.641999999999999</v>
      </c>
      <c r="G8" s="9">
        <f>SUMIFS(Concentrado!H$2:H859,Concentrado!$A$2:$A859,"="&amp;$A8,Concentrado!$B$2:$B859, "=Coahuila")</f>
        <v>3.331</v>
      </c>
      <c r="H8" s="9">
        <f>SUMIFS(Concentrado!I$2:I859,Concentrado!$A$2:$A859,"="&amp;$A8,Concentrado!$B$2:$B859, "=Coahuila")</f>
        <v>2.7730000000000001</v>
      </c>
      <c r="I8" s="9">
        <f>SUMIFS(Concentrado!J$2:J859,Concentrado!$A$2:$A859,"="&amp;$A8,Concentrado!$B$2:$B859, "=Coahuila")</f>
        <v>3.052</v>
      </c>
      <c r="J8" s="9">
        <f>SUMIFS(Concentrado!K$2:K859,Concentrado!$A$2:$A859,"="&amp;$A8,Concentrado!$B$2:$B859, "=Coahuila")</f>
        <v>12.529</v>
      </c>
      <c r="K8" s="9">
        <f>SUMIFS(Concentrado!L$2:L859,Concentrado!$A$2:$A859,"="&amp;$A8,Concentrado!$B$2:$B859, "=Coahuila")</f>
        <v>5.23</v>
      </c>
      <c r="L8" s="9">
        <f>SUMIFS(Concentrado!M$2:M859,Concentrado!$A$2:$A859,"="&amp;$A8,Concentrado!$B$2:$B859, "=Coahuila")</f>
        <v>8.8780000000000001</v>
      </c>
      <c r="M8" s="9">
        <f>SUMIFS(Concentrado!N$2:N859,Concentrado!$A$2:$A859,"="&amp;$A8,Concentrado!$B$2:$B859, "=Coahuila")</f>
        <v>42.555</v>
      </c>
      <c r="N8" s="9">
        <f>SUMIFS(Concentrado!O$2:O859,Concentrado!$A$2:$A859,"="&amp;$A8,Concentrado!$B$2:$B859, "=Coahuila")</f>
        <v>57.094999999999999</v>
      </c>
      <c r="O8" s="9">
        <f>SUMIFS(Concentrado!P$2:P859,Concentrado!$A$2:$A859,"="&amp;$A8,Concentrado!$B$2:$B859, "=Coahuila")</f>
        <v>17.433</v>
      </c>
      <c r="P8" s="9">
        <f>SUMIFS(Concentrado!Q$2:Q859,Concentrado!$A$2:$A859,"="&amp;$A8,Concentrado!$B$2:$B859, "=Coahuila")</f>
        <v>37.256999999999998</v>
      </c>
      <c r="Q8" s="9">
        <f>SUMIFS(Concentrado!R$2:R859,Concentrado!$A$2:$A859,"="&amp;$A8,Concentrado!$B$2:$B859, "=Coahuila")</f>
        <v>67.165999999999997</v>
      </c>
      <c r="R8" s="9">
        <f>SUMIFS(Concentrado!S$2:S859,Concentrado!$A$2:$A859,"="&amp;$A8,Concentrado!$B$2:$B859, "=Coahuila")</f>
        <v>84.869</v>
      </c>
      <c r="S8" s="9">
        <f>SUMIFS(Concentrado!T$2:T859,Concentrado!$A$2:$A859,"="&amp;$A8,Concentrado!$B$2:$B859, "=Coahuila")</f>
        <v>76.02</v>
      </c>
      <c r="T8" s="9">
        <f>SUMIFS(Concentrado!U$2:U859,Concentrado!$A$2:$A859,"="&amp;$A8,Concentrado!$B$2:$B859, "=Coahuila")</f>
        <v>13.56</v>
      </c>
      <c r="U8" s="9">
        <f>SUMIFS(Concentrado!V$2:V859,Concentrado!$A$2:$A859,"="&amp;$A8,Concentrado!$B$2:$B859, "=Coahuila")</f>
        <v>14.977</v>
      </c>
      <c r="V8" s="9">
        <f>SUMIFS(Concentrado!W$2:W859,Concentrado!$A$2:$A859,"="&amp;$A8,Concentrado!$B$2:$B859, "=Coahuila")</f>
        <v>14.269</v>
      </c>
      <c r="W8" s="9">
        <f>SUMIFS(Concentrado!X$2:X859,Concentrado!$A$2:$A859,"="&amp;$A8,Concentrado!$B$2:$B859, "=Coahuila")</f>
        <v>7.4539999999999997</v>
      </c>
      <c r="X8" s="9">
        <f>SUMIFS(Concentrado!Y$2:Y859,Concentrado!$A$2:$A859,"="&amp;$A8,Concentrado!$B$2:$B859, "=Coahuila")</f>
        <v>2.14</v>
      </c>
      <c r="Y8" s="9">
        <f>SUMIFS(Concentrado!Z$2:Z859,Concentrado!$A$2:$A859,"="&amp;$A8,Concentrado!$B$2:$B859, "=Coahuila")</f>
        <v>4.7960000000000003</v>
      </c>
      <c r="Z8" s="9">
        <f>SUMIFS(Concentrado!AA$2:AA859,Concentrado!$A$2:$A859,"="&amp;$A8,Concentrado!$B$2:$B859, "=Coahuila")</f>
        <v>74.302999999999997</v>
      </c>
      <c r="AA8" s="9">
        <f>SUMIFS(Concentrado!AB$2:AB859,Concentrado!$A$2:$A859,"="&amp;$A8,Concentrado!$B$2:$B859, "=Coahuila")</f>
        <v>49.606000000000002</v>
      </c>
      <c r="AB8" s="9">
        <f>SUMIFS(Concentrado!AC$2:AC859,Concentrado!$A$2:$A859,"="&amp;$A8,Concentrado!$B$2:$B859, "=Coahuila")</f>
        <v>61.95</v>
      </c>
      <c r="AC8" s="9">
        <f>SUMIFS(Concentrado!AD$2:AD859,Concentrado!$A$2:$A859,"="&amp;$A8,Concentrado!$B$2:$B859, "=Coahuila")</f>
        <v>363.66399999999999</v>
      </c>
      <c r="AD8" s="9">
        <f>SUMIFS(Concentrado!AE$2:AE859,Concentrado!$A$2:$A859,"="&amp;$A8,Concentrado!$B$2:$B859, "=Coahuila")</f>
        <v>331.55</v>
      </c>
      <c r="AE8" s="9">
        <f>SUMIFS(Concentrado!AF$2:AF859,Concentrado!$A$2:$A859,"="&amp;$A8,Concentrado!$B$2:$B859, "=Coahuila")</f>
        <v>347.64100000000002</v>
      </c>
      <c r="AF8" s="9">
        <f>SUMIFS(Concentrado!AG$2:AG859,Concentrado!$A$2:$A859,"="&amp;$A8,Concentrado!$B$2:$B859, "=Coahuila")</f>
        <v>8.1679999999999993</v>
      </c>
      <c r="AG8" s="9">
        <f>SUMIFS(Concentrado!AH$2:AH859,Concentrado!$A$2:$A859,"="&amp;$A8,Concentrado!$B$2:$B859, "=Coahuila")</f>
        <v>9.6169928081618998</v>
      </c>
      <c r="AH8" s="9">
        <f>SUMIFS(Concentrado!AI$2:AI859,Concentrado!$A$2:$A859,"="&amp;$A8,Concentrado!$B$2:$B859, "=Coahuila")</f>
        <v>0.42655928747536598</v>
      </c>
      <c r="AI8" s="9">
        <f>SUMIFS(Concentrado!AJ$2:AJ859,Concentrado!$A$2:$A859,"="&amp;$A8,Concentrado!$B$2:$B859, "=Coahuila")</f>
        <v>5.0676317689835599</v>
      </c>
      <c r="AJ8" s="9">
        <f>SUMIFS(Concentrado!AK$2:AK859,Concentrado!$A$2:$A859,"="&amp;$A8,Concentrado!$B$2:$B859, "=Coahuila")</f>
        <v>9.1189999999999998</v>
      </c>
      <c r="AK8" s="9">
        <f>SUMIFS(Concentrado!AL$2:AL859,Concentrado!$A$2:$A859,"="&amp;$A8,Concentrado!$B$2:$B859, "=Coahuila")</f>
        <v>0.71299999999999997</v>
      </c>
      <c r="AL8" s="9">
        <f>SUMIFS(Concentrado!AM$2:AM859,Concentrado!$A$2:$A859,"="&amp;$A8,Concentrado!$B$2:$B859, "=Coahuila")</f>
        <v>4.915</v>
      </c>
      <c r="AM8" s="9">
        <f>SUMIFS(Concentrado!AN$2:AN859,Concentrado!$A$2:$A859,"="&amp;$A8,Concentrado!$B$2:$B859, "=Coahuila")</f>
        <v>48.292999999999999</v>
      </c>
      <c r="AN8" s="9">
        <f>SUMIFS(Concentrado!AO$2:AO859,Concentrado!$A$2:$A859,"="&amp;$A8,Concentrado!$B$2:$B859, "=Coahuila")</f>
        <v>38.195</v>
      </c>
      <c r="AO8" s="9">
        <f>SUMIFS(Concentrado!AP$2:AP859,Concentrado!$A$2:$A859,"="&amp;$A8,Concentrado!$B$2:$B859, "=Coahuila")</f>
        <v>43.281999999999996</v>
      </c>
      <c r="AP8" s="9">
        <f>SUMIFS(Concentrado!AQ$2:AQ859,Concentrado!$A$2:$A859,"="&amp;$A8,Concentrado!$B$2:$B859, "=Coahuila")</f>
        <v>4.5199999999999996</v>
      </c>
      <c r="AQ8" s="9">
        <f>SUMIFS(Concentrado!AR$2:AR859,Concentrado!$A$2:$A859,"="&amp;$A8,Concentrado!$B$2:$B859, "=Coahuila")</f>
        <v>2.7730000000000001</v>
      </c>
      <c r="AR8" s="9">
        <f>SUMIFS(Concentrado!AS$2:AS859,Concentrado!$A$2:$A859,"="&amp;$A8,Concentrado!$B$2:$B859, "=Coahuila")</f>
        <v>3.6459999999999999</v>
      </c>
      <c r="AS8" s="9">
        <f>SUMIFS(Concentrado!AT$2:AT859,Concentrado!$A$2:$A859,"="&amp;$A8,Concentrado!$B$2:$B859, "=Coahuila")</f>
        <v>5.4720000000000004</v>
      </c>
      <c r="AT8" s="9">
        <f>SUMIFS(Concentrado!AU$2:AU859,Concentrado!$A$2:$A859,"="&amp;$A8,Concentrado!$B$2:$B859, "=Coahuila")</f>
        <v>1.03</v>
      </c>
      <c r="AU8" s="9">
        <f>SUMIFS(Concentrado!AV$2:AV859,Concentrado!$A$2:$A859,"="&amp;$A8,Concentrado!$B$2:$B859, "=Coahuila")</f>
        <v>3.25</v>
      </c>
      <c r="AV8" s="9">
        <f>SUMIFS(Concentrado!AW$2:AW859,Concentrado!$A$2:$A859,"="&amp;$A8,Concentrado!$B$2:$B859, "=Coahuila")</f>
        <v>478.88499999999999</v>
      </c>
      <c r="AW8" s="9">
        <f>SUMIFS(Concentrado!AX$2:AX859,Concentrado!$A$2:$A859,"="&amp;$A8,Concentrado!$B$2:$B859, "=Coahuila")</f>
        <v>396.44900000000001</v>
      </c>
      <c r="AX8" s="9">
        <f>SUMIFS(Concentrado!AY$2:AY859,Concentrado!$A$2:$A859,"="&amp;$A8,Concentrado!$B$2:$B859, "=Coahuila")</f>
        <v>437.73200000000003</v>
      </c>
      <c r="AY8" s="9">
        <f>SUMIFS(Concentrado!AZ$2:AZ859,Concentrado!$A$2:$A859,"="&amp;$A8,Concentrado!$B$2:$B859, "=Coahuila")</f>
        <v>4.7889999999999997</v>
      </c>
      <c r="AZ8" s="9">
        <f>SUMIFS(Concentrado!BA$2:BA859,Concentrado!$A$2:$A859,"="&amp;$A8,Concentrado!$B$2:$B859, "=Coahuila")</f>
        <v>3.964</v>
      </c>
      <c r="BA8" s="9">
        <f>SUMIFS(Concentrado!BB$2:BB859,Concentrado!$A$2:$A859,"="&amp;$A8,Concentrado!$B$2:$B859, "=Coahuila")</f>
        <v>4.3769999999999998</v>
      </c>
      <c r="BB8" s="9">
        <f>SUMIFS(Concentrado!BC$2:BC859,Concentrado!$A$2:$A859,"="&amp;$A8,Concentrado!$B$2:$B859, "=Coahuila")</f>
        <v>19.486000000000001</v>
      </c>
      <c r="BC8" s="9">
        <f>SUMIFS(Concentrado!BD$2:BD859,Concentrado!$A$2:$A859,"="&amp;$A8,Concentrado!$B$2:$B859, "=Coahuila")</f>
        <v>11.186999999999999</v>
      </c>
      <c r="BD8" s="9">
        <f>SUMIFS(Concentrado!BE$2:BE859,Concentrado!$A$2:$A859,"="&amp;$A8,Concentrado!$B$2:$B859, "=Coahuila")</f>
        <v>17.228999999999999</v>
      </c>
      <c r="BE8" s="9">
        <f>SUMIFS(Concentrado!BF$2:BF859,Concentrado!$A$2:$A859,"="&amp;$A8,Concentrado!$B$2:$B859, "=Coahuila")</f>
        <v>19.538</v>
      </c>
      <c r="BF8" s="9">
        <f>SUMIFS(Concentrado!BG$2:BG859,Concentrado!$A$2:$A859,"="&amp;$A8,Concentrado!$B$2:$B859, "=Coahuila")</f>
        <v>27.39</v>
      </c>
      <c r="BG8" s="9">
        <f>SUMIFS(Concentrado!BH$2:BH859,Concentrado!$A$2:$A859,"="&amp;$A8,Concentrado!$B$2:$B859, "=Coahuila")</f>
        <v>5.0214553090477496</v>
      </c>
    </row>
    <row r="9" spans="1:59" x14ac:dyDescent="0.25">
      <c r="A9" s="4">
        <v>2005</v>
      </c>
      <c r="B9" s="9">
        <f>SUMIFS(Concentrado!C$2:C859,Concentrado!$A$2:$A859,"="&amp;$A9,Concentrado!$B$2:$B859, "=Coahuila")</f>
        <v>13.106999999999999</v>
      </c>
      <c r="C9" s="9">
        <f>SUMIFS(Concentrado!D$2:D859,Concentrado!$A$2:$A859,"="&amp;$A9,Concentrado!$B$2:$B859, "=Coahuila")</f>
        <v>2.8010000000000002</v>
      </c>
      <c r="D9" s="9">
        <f>SUMIFS(Concentrado!E$2:E859,Concentrado!$A$2:$A859,"="&amp;$A9,Concentrado!$B$2:$B859, "=Coahuila")</f>
        <v>7.9470000000000001</v>
      </c>
      <c r="E9" s="9">
        <f>SUMIFS(Concentrado!F$2:F859,Concentrado!$A$2:$A859,"="&amp;$A9,Concentrado!$B$2:$B859, "=Coahuila")</f>
        <v>14.728999999999999</v>
      </c>
      <c r="F9" s="9">
        <f>SUMIFS(Concentrado!G$2:G859,Concentrado!$A$2:$A859,"="&amp;$A9,Concentrado!$B$2:$B859, "=Coahuila")</f>
        <v>17.52</v>
      </c>
      <c r="G9" s="9">
        <f>SUMIFS(Concentrado!H$2:H859,Concentrado!$A$2:$A859,"="&amp;$A9,Concentrado!$B$2:$B859, "=Coahuila")</f>
        <v>3.9009999999999998</v>
      </c>
      <c r="H9" s="9">
        <f>SUMIFS(Concentrado!I$2:I859,Concentrado!$A$2:$A859,"="&amp;$A9,Concentrado!$B$2:$B859, "=Coahuila")</f>
        <v>4.5119999999999996</v>
      </c>
      <c r="I9" s="9">
        <f>SUMIFS(Concentrado!J$2:J859,Concentrado!$A$2:$A859,"="&amp;$A9,Concentrado!$B$2:$B859, "=Coahuila")</f>
        <v>4.2069999999999999</v>
      </c>
      <c r="J9" s="9">
        <f>SUMIFS(Concentrado!K$2:K859,Concentrado!$A$2:$A859,"="&amp;$A9,Concentrado!$B$2:$B859, "=Coahuila")</f>
        <v>14.667</v>
      </c>
      <c r="K9" s="9">
        <f>SUMIFS(Concentrado!L$2:L859,Concentrado!$A$2:$A859,"="&amp;$A9,Concentrado!$B$2:$B859, "=Coahuila")</f>
        <v>6.5350000000000001</v>
      </c>
      <c r="L9" s="9">
        <f>SUMIFS(Concentrado!M$2:M859,Concentrado!$A$2:$A859,"="&amp;$A9,Concentrado!$B$2:$B859, "=Coahuila")</f>
        <v>10.595000000000001</v>
      </c>
      <c r="M9" s="9">
        <f>SUMIFS(Concentrado!N$2:N859,Concentrado!$A$2:$A859,"="&amp;$A9,Concentrado!$B$2:$B859, "=Coahuila")</f>
        <v>48.289000000000001</v>
      </c>
      <c r="N9" s="9">
        <f>SUMIFS(Concentrado!O$2:O859,Concentrado!$A$2:$A859,"="&amp;$A9,Concentrado!$B$2:$B859, "=Coahuila")</f>
        <v>67.64</v>
      </c>
      <c r="O9" s="9">
        <f>SUMIFS(Concentrado!P$2:P859,Concentrado!$A$2:$A859,"="&amp;$A9,Concentrado!$B$2:$B859, "=Coahuila")</f>
        <v>19.372</v>
      </c>
      <c r="P9" s="9">
        <f>SUMIFS(Concentrado!Q$2:Q859,Concentrado!$A$2:$A859,"="&amp;$A9,Concentrado!$B$2:$B859, "=Coahuila")</f>
        <v>43.472000000000001</v>
      </c>
      <c r="Q9" s="9">
        <f>SUMIFS(Concentrado!R$2:R859,Concentrado!$A$2:$A859,"="&amp;$A9,Concentrado!$B$2:$B859, "=Coahuila")</f>
        <v>73.334999999999994</v>
      </c>
      <c r="R9" s="9">
        <f>SUMIFS(Concentrado!S$2:S859,Concentrado!$A$2:$A859,"="&amp;$A9,Concentrado!$B$2:$B859, "=Coahuila")</f>
        <v>96.313999999999993</v>
      </c>
      <c r="S9" s="9">
        <f>SUMIFS(Concentrado!T$2:T859,Concentrado!$A$2:$A859,"="&amp;$A9,Concentrado!$B$2:$B859, "=Coahuila")</f>
        <v>84.840999999999994</v>
      </c>
      <c r="T9" s="9">
        <f>SUMIFS(Concentrado!U$2:U859,Concentrado!$A$2:$A859,"="&amp;$A9,Concentrado!$B$2:$B859, "=Coahuila")</f>
        <v>10.375999999999999</v>
      </c>
      <c r="U9" s="9">
        <f>SUMIFS(Concentrado!V$2:V859,Concentrado!$A$2:$A859,"="&amp;$A9,Concentrado!$B$2:$B859, "=Coahuila")</f>
        <v>13.692</v>
      </c>
      <c r="V9" s="9">
        <f>SUMIFS(Concentrado!W$2:W859,Concentrado!$A$2:$A859,"="&amp;$A9,Concentrado!$B$2:$B859, "=Coahuila")</f>
        <v>12.037000000000001</v>
      </c>
      <c r="W9" s="9">
        <f>SUMIFS(Concentrado!X$2:X859,Concentrado!$A$2:$A859,"="&amp;$A9,Concentrado!$B$2:$B859, "=Coahuila")</f>
        <v>9.7520000000000007</v>
      </c>
      <c r="X9" s="9">
        <f>SUMIFS(Concentrado!Y$2:Y859,Concentrado!$A$2:$A859,"="&amp;$A9,Concentrado!$B$2:$B859, "=Coahuila")</f>
        <v>1.9450000000000001</v>
      </c>
      <c r="Y9" s="9">
        <f>SUMIFS(Concentrado!Z$2:Z859,Concentrado!$A$2:$A859,"="&amp;$A9,Concentrado!$B$2:$B859, "=Coahuila")</f>
        <v>5.843</v>
      </c>
      <c r="Z9" s="9">
        <f>SUMIFS(Concentrado!AA$2:AA859,Concentrado!$A$2:$A859,"="&amp;$A9,Concentrado!$B$2:$B859, "=Coahuila")</f>
        <v>83.320999999999998</v>
      </c>
      <c r="AA9" s="9">
        <f>SUMIFS(Concentrado!AB$2:AB859,Concentrado!$A$2:$A859,"="&amp;$A9,Concentrado!$B$2:$B859, "=Coahuila")</f>
        <v>58.347999999999999</v>
      </c>
      <c r="AB9" s="9">
        <f>SUMIFS(Concentrado!AC$2:AC859,Concentrado!$A$2:$A859,"="&amp;$A9,Concentrado!$B$2:$B859, "=Coahuila")</f>
        <v>70.816999999999993</v>
      </c>
      <c r="AC9" s="9">
        <f>SUMIFS(Concentrado!AD$2:AD859,Concentrado!$A$2:$A859,"="&amp;$A9,Concentrado!$B$2:$B859, "=Coahuila")</f>
        <v>399.59899999999999</v>
      </c>
      <c r="AD9" s="9">
        <f>SUMIFS(Concentrado!AE$2:AE859,Concentrado!$A$2:$A859,"="&amp;$A9,Concentrado!$B$2:$B859, "=Coahuila")</f>
        <v>366.11700000000002</v>
      </c>
      <c r="AE9" s="9">
        <f>SUMIFS(Concentrado!AF$2:AF859,Concentrado!$A$2:$A859,"="&amp;$A9,Concentrado!$B$2:$B859, "=Coahuila")</f>
        <v>382.87299999999999</v>
      </c>
      <c r="AF9" s="9">
        <f>SUMIFS(Concentrado!AG$2:AG859,Concentrado!$A$2:$A859,"="&amp;$A9,Concentrado!$B$2:$B859, "=Coahuila")</f>
        <v>9.44</v>
      </c>
      <c r="AG9" s="9">
        <f>SUMIFS(Concentrado!AH$2:AH859,Concentrado!$A$2:$A859,"="&amp;$A9,Concentrado!$B$2:$B859, "=Coahuila")</f>
        <v>11.9986180901924</v>
      </c>
      <c r="AH9" s="9">
        <f>SUMIFS(Concentrado!AI$2:AI859,Concentrado!$A$2:$A859,"="&amp;$A9,Concentrado!$B$2:$B859, "=Coahuila")</f>
        <v>1.47606455884648</v>
      </c>
      <c r="AI9" s="9">
        <f>SUMIFS(Concentrado!AJ$2:AJ859,Concentrado!$A$2:$A859,"="&amp;$A9,Concentrado!$B$2:$B859, "=Coahuila")</f>
        <v>6.7876398123269803</v>
      </c>
      <c r="AJ9" s="9">
        <f>SUMIFS(Concentrado!AK$2:AK859,Concentrado!$A$2:$A859,"="&amp;$A9,Concentrado!$B$2:$B859, "=Coahuila")</f>
        <v>9.9860000000000007</v>
      </c>
      <c r="AK9" s="9">
        <f>SUMIFS(Concentrado!AL$2:AL859,Concentrado!$A$2:$A859,"="&amp;$A9,Concentrado!$B$2:$B859, "=Coahuila")</f>
        <v>1.0109999999999999</v>
      </c>
      <c r="AL9" s="9">
        <f>SUMIFS(Concentrado!AM$2:AM859,Concentrado!$A$2:$A859,"="&amp;$A9,Concentrado!$B$2:$B859, "=Coahuila")</f>
        <v>5.492</v>
      </c>
      <c r="AM9" s="9">
        <f>SUMIFS(Concentrado!AN$2:AN859,Concentrado!$A$2:$A859,"="&amp;$A9,Concentrado!$B$2:$B859, "=Coahuila")</f>
        <v>48.994</v>
      </c>
      <c r="AN9" s="9">
        <f>SUMIFS(Concentrado!AO$2:AO859,Concentrado!$A$2:$A859,"="&amp;$A9,Concentrado!$B$2:$B859, "=Coahuila")</f>
        <v>39.521000000000001</v>
      </c>
      <c r="AO9" s="9">
        <f>SUMIFS(Concentrado!AP$2:AP859,Concentrado!$A$2:$A859,"="&amp;$A9,Concentrado!$B$2:$B859, "=Coahuila")</f>
        <v>44.250999999999998</v>
      </c>
      <c r="AP9" s="9">
        <f>SUMIFS(Concentrado!AQ$2:AQ859,Concentrado!$A$2:$A859,"="&amp;$A9,Concentrado!$B$2:$B859, "=Coahuila")</f>
        <v>4.0570000000000004</v>
      </c>
      <c r="AQ9" s="9">
        <f>SUMIFS(Concentrado!AR$2:AR859,Concentrado!$A$2:$A859,"="&amp;$A9,Concentrado!$B$2:$B859, "=Coahuila")</f>
        <v>2.8010000000000002</v>
      </c>
      <c r="AR9" s="9">
        <f>SUMIFS(Concentrado!AS$2:AS859,Concentrado!$A$2:$A859,"="&amp;$A9,Concentrado!$B$2:$B859, "=Coahuila")</f>
        <v>3.4279999999999999</v>
      </c>
      <c r="AS9" s="9">
        <f>SUMIFS(Concentrado!AT$2:AT859,Concentrado!$A$2:$A859,"="&amp;$A9,Concentrado!$B$2:$B859, "=Coahuila")</f>
        <v>4.7590000000000003</v>
      </c>
      <c r="AT9" s="9">
        <f>SUMIFS(Concentrado!AU$2:AU859,Concentrado!$A$2:$A859,"="&amp;$A9,Concentrado!$B$2:$B859, "=Coahuila")</f>
        <v>0.85599999999999998</v>
      </c>
      <c r="AU9" s="9">
        <f>SUMIFS(Concentrado!AV$2:AV859,Concentrado!$A$2:$A859,"="&amp;$A9,Concentrado!$B$2:$B859, "=Coahuila")</f>
        <v>2.8050000000000002</v>
      </c>
      <c r="AV9" s="9">
        <f>SUMIFS(Concentrado!AW$2:AW859,Concentrado!$A$2:$A859,"="&amp;$A9,Concentrado!$B$2:$B859, "=Coahuila")</f>
        <v>527.46799999999996</v>
      </c>
      <c r="AW9" s="9">
        <f>SUMIFS(Concentrado!AX$2:AX859,Concentrado!$A$2:$A859,"="&amp;$A9,Concentrado!$B$2:$B859, "=Coahuila")</f>
        <v>436.75700000000001</v>
      </c>
      <c r="AX9" s="9">
        <f>SUMIFS(Concentrado!AY$2:AY859,Concentrado!$A$2:$A859,"="&amp;$A9,Concentrado!$B$2:$B859, "=Coahuila")</f>
        <v>482.12700000000001</v>
      </c>
      <c r="AY9" s="9">
        <f>SUMIFS(Concentrado!AZ$2:AZ859,Concentrado!$A$2:$A859,"="&amp;$A9,Concentrado!$B$2:$B859, "=Coahuila")</f>
        <v>5.2750000000000004</v>
      </c>
      <c r="AZ9" s="9">
        <f>SUMIFS(Concentrado!BA$2:BA859,Concentrado!$A$2:$A859,"="&amp;$A9,Concentrado!$B$2:$B859, "=Coahuila")</f>
        <v>4.3680000000000003</v>
      </c>
      <c r="BA9" s="9">
        <f>SUMIFS(Concentrado!BB$2:BB859,Concentrado!$A$2:$A859,"="&amp;$A9,Concentrado!$B$2:$B859, "=Coahuila")</f>
        <v>4.8209999999999997</v>
      </c>
      <c r="BB9" s="9">
        <f>SUMIFS(Concentrado!BC$2:BC859,Concentrado!$A$2:$A859,"="&amp;$A9,Concentrado!$B$2:$B859, "=Coahuila")</f>
        <v>22.818999999999999</v>
      </c>
      <c r="BC9" s="9">
        <f>SUMIFS(Concentrado!BD$2:BD859,Concentrado!$A$2:$A859,"="&amp;$A9,Concentrado!$B$2:$B859, "=Coahuila")</f>
        <v>10.866</v>
      </c>
      <c r="BD9" s="9">
        <f>SUMIFS(Concentrado!BE$2:BE859,Concentrado!$A$2:$A859,"="&amp;$A9,Concentrado!$B$2:$B859, "=Coahuila")</f>
        <v>16.702000000000002</v>
      </c>
      <c r="BE9" s="9">
        <f>SUMIFS(Concentrado!BF$2:BF859,Concentrado!$A$2:$A859,"="&amp;$A9,Concentrado!$B$2:$B859, "=Coahuila")</f>
        <v>18.994</v>
      </c>
      <c r="BF9" s="9">
        <f>SUMIFS(Concentrado!BG$2:BG859,Concentrado!$A$2:$A859,"="&amp;$A9,Concentrado!$B$2:$B859, "=Coahuila")</f>
        <v>43.875</v>
      </c>
      <c r="BG9" s="9">
        <f>SUMIFS(Concentrado!BH$2:BH859,Concentrado!$A$2:$A859,"="&amp;$A9,Concentrado!$B$2:$B859, "=Coahuila")</f>
        <v>5.6488912451326296</v>
      </c>
    </row>
    <row r="10" spans="1:59" x14ac:dyDescent="0.25">
      <c r="A10" s="4">
        <v>2006</v>
      </c>
      <c r="B10" s="9">
        <f>SUMIFS(Concentrado!C$2:C859,Concentrado!$A$2:$A859,"="&amp;$A10,Concentrado!$B$2:$B859, "=Coahuila")</f>
        <v>11.754</v>
      </c>
      <c r="C10" s="9">
        <f>SUMIFS(Concentrado!D$2:D859,Concentrado!$A$2:$A859,"="&amp;$A10,Concentrado!$B$2:$B859, "=Coahuila")</f>
        <v>2.9780000000000002</v>
      </c>
      <c r="D10" s="9">
        <f>SUMIFS(Concentrado!E$2:E859,Concentrado!$A$2:$A859,"="&amp;$A10,Concentrado!$B$2:$B859, "=Coahuila")</f>
        <v>7.3520000000000003</v>
      </c>
      <c r="E10" s="9">
        <f>SUMIFS(Concentrado!F$2:F859,Concentrado!$A$2:$A859,"="&amp;$A10,Concentrado!$B$2:$B859, "=Coahuila")</f>
        <v>13.878</v>
      </c>
      <c r="F10" s="9">
        <f>SUMIFS(Concentrado!G$2:G859,Concentrado!$A$2:$A859,"="&amp;$A10,Concentrado!$B$2:$B859, "=Coahuila")</f>
        <v>18.553999999999998</v>
      </c>
      <c r="G10" s="9">
        <f>SUMIFS(Concentrado!H$2:H859,Concentrado!$A$2:$A859,"="&amp;$A10,Concentrado!$B$2:$B859, "=Coahuila")</f>
        <v>4.3789999999999996</v>
      </c>
      <c r="H10" s="9">
        <f>SUMIFS(Concentrado!I$2:I859,Concentrado!$A$2:$A859,"="&amp;$A10,Concentrado!$B$2:$B859, "=Coahuila")</f>
        <v>3.8940000000000001</v>
      </c>
      <c r="I10" s="9">
        <f>SUMIFS(Concentrado!J$2:J859,Concentrado!$A$2:$A859,"="&amp;$A10,Concentrado!$B$2:$B859, "=Coahuila")</f>
        <v>4.1360000000000001</v>
      </c>
      <c r="J10" s="9">
        <f>SUMIFS(Concentrado!K$2:K859,Concentrado!$A$2:$A859,"="&amp;$A10,Concentrado!$B$2:$B859, "=Coahuila")</f>
        <v>14.289</v>
      </c>
      <c r="K10" s="9">
        <f>SUMIFS(Concentrado!L$2:L859,Concentrado!$A$2:$A859,"="&amp;$A10,Concentrado!$B$2:$B859, "=Coahuila")</f>
        <v>5.8789999999999996</v>
      </c>
      <c r="L10" s="9">
        <f>SUMIFS(Concentrado!M$2:M859,Concentrado!$A$2:$A859,"="&amp;$A10,Concentrado!$B$2:$B859, "=Coahuila")</f>
        <v>10.071</v>
      </c>
      <c r="M10" s="9">
        <f>SUMIFS(Concentrado!N$2:N859,Concentrado!$A$2:$A859,"="&amp;$A10,Concentrado!$B$2:$B859, "=Coahuila")</f>
        <v>48.829000000000001</v>
      </c>
      <c r="N10" s="9">
        <f>SUMIFS(Concentrado!O$2:O859,Concentrado!$A$2:$A859,"="&amp;$A10,Concentrado!$B$2:$B859, "=Coahuila")</f>
        <v>67.528999999999996</v>
      </c>
      <c r="O10" s="9">
        <f>SUMIFS(Concentrado!P$2:P859,Concentrado!$A$2:$A859,"="&amp;$A10,Concentrado!$B$2:$B859, "=Coahuila")</f>
        <v>17.943000000000001</v>
      </c>
      <c r="P10" s="9">
        <f>SUMIFS(Concentrado!Q$2:Q859,Concentrado!$A$2:$A859,"="&amp;$A10,Concentrado!$B$2:$B859, "=Coahuila")</f>
        <v>42.658999999999999</v>
      </c>
      <c r="Q10" s="9">
        <f>SUMIFS(Concentrado!R$2:R859,Concentrado!$A$2:$A859,"="&amp;$A10,Concentrado!$B$2:$B859, "=Coahuila")</f>
        <v>73.521000000000001</v>
      </c>
      <c r="R10" s="9">
        <f>SUMIFS(Concentrado!S$2:S859,Concentrado!$A$2:$A859,"="&amp;$A10,Concentrado!$B$2:$B859, "=Coahuila")</f>
        <v>88.263999999999996</v>
      </c>
      <c r="S10" s="9">
        <f>SUMIFS(Concentrado!T$2:T859,Concentrado!$A$2:$A859,"="&amp;$A10,Concentrado!$B$2:$B859, "=Coahuila")</f>
        <v>80.915000000000006</v>
      </c>
      <c r="T10" s="9">
        <f>SUMIFS(Concentrado!U$2:U859,Concentrado!$A$2:$A859,"="&amp;$A10,Concentrado!$B$2:$B859, "=Coahuila")</f>
        <v>12.369</v>
      </c>
      <c r="U10" s="9">
        <f>SUMIFS(Concentrado!V$2:V859,Concentrado!$A$2:$A859,"="&amp;$A10,Concentrado!$B$2:$B859, "=Coahuila")</f>
        <v>15.576000000000001</v>
      </c>
      <c r="V10" s="9">
        <f>SUMIFS(Concentrado!W$2:W859,Concentrado!$A$2:$A859,"="&amp;$A10,Concentrado!$B$2:$B859, "=Coahuila")</f>
        <v>13.977</v>
      </c>
      <c r="W10" s="9">
        <f>SUMIFS(Concentrado!X$2:X859,Concentrado!$A$2:$A859,"="&amp;$A10,Concentrado!$B$2:$B859, "=Coahuila")</f>
        <v>7.2210000000000001</v>
      </c>
      <c r="X10" s="9">
        <f>SUMIFS(Concentrado!Y$2:Y859,Concentrado!$A$2:$A859,"="&amp;$A10,Concentrado!$B$2:$B859, "=Coahuila")</f>
        <v>1.222</v>
      </c>
      <c r="Y10" s="9">
        <f>SUMIFS(Concentrado!Z$2:Z859,Concentrado!$A$2:$A859,"="&amp;$A10,Concentrado!$B$2:$B859, "=Coahuila")</f>
        <v>4.2119999999999997</v>
      </c>
      <c r="Z10" s="9">
        <f>SUMIFS(Concentrado!AA$2:AA859,Concentrado!$A$2:$A859,"="&amp;$A10,Concentrado!$B$2:$B859, "=Coahuila")</f>
        <v>75.057000000000002</v>
      </c>
      <c r="AA10" s="9">
        <f>SUMIFS(Concentrado!AB$2:AB859,Concentrado!$A$2:$A859,"="&amp;$A10,Concentrado!$B$2:$B859, "=Coahuila")</f>
        <v>50.393000000000001</v>
      </c>
      <c r="AB10" s="9">
        <f>SUMIFS(Concentrado!AC$2:AC859,Concentrado!$A$2:$A859,"="&amp;$A10,Concentrado!$B$2:$B859, "=Coahuila")</f>
        <v>62.686999999999998</v>
      </c>
      <c r="AC10" s="9">
        <f>SUMIFS(Concentrado!AD$2:AD859,Concentrado!$A$2:$A859,"="&amp;$A10,Concentrado!$B$2:$B859, "=Coahuila")</f>
        <v>382.20100000000002</v>
      </c>
      <c r="AD10" s="9">
        <f>SUMIFS(Concentrado!AE$2:AE859,Concentrado!$A$2:$A859,"="&amp;$A10,Concentrado!$B$2:$B859, "=Coahuila")</f>
        <v>338.39600000000002</v>
      </c>
      <c r="AE10" s="9">
        <f>SUMIFS(Concentrado!AF$2:AF859,Concentrado!$A$2:$A859,"="&amp;$A10,Concentrado!$B$2:$B859, "=Coahuila")</f>
        <v>360.30799999999999</v>
      </c>
      <c r="AF10" s="9">
        <f>SUMIFS(Concentrado!AG$2:AG859,Concentrado!$A$2:$A859,"="&amp;$A10,Concentrado!$B$2:$B859, "=Coahuila")</f>
        <v>9.6029999999999998</v>
      </c>
      <c r="AG10" s="9">
        <f>SUMIFS(Concentrado!AH$2:AH859,Concentrado!$A$2:$A859,"="&amp;$A10,Concentrado!$B$2:$B859, "=Coahuila")</f>
        <v>11.6682770253672</v>
      </c>
      <c r="AH10" s="9">
        <f>SUMIFS(Concentrado!AI$2:AI859,Concentrado!$A$2:$A859,"="&amp;$A10,Concentrado!$B$2:$B859, "=Coahuila")</f>
        <v>1.0404354846764701</v>
      </c>
      <c r="AI10" s="9">
        <f>SUMIFS(Concentrado!AJ$2:AJ859,Concentrado!$A$2:$A859,"="&amp;$A10,Concentrado!$B$2:$B859, "=Coahuila")</f>
        <v>6.3978734294252604</v>
      </c>
      <c r="AJ10" s="9">
        <f>SUMIFS(Concentrado!AK$2:AK859,Concentrado!$A$2:$A859,"="&amp;$A10,Concentrado!$B$2:$B859, "=Coahuila")</f>
        <v>9.7569999999999997</v>
      </c>
      <c r="AK10" s="9">
        <f>SUMIFS(Concentrado!AL$2:AL859,Concentrado!$A$2:$A859,"="&amp;$A10,Concentrado!$B$2:$B859, "=Coahuila")</f>
        <v>1.145</v>
      </c>
      <c r="AL10" s="9">
        <f>SUMIFS(Concentrado!AM$2:AM859,Concentrado!$A$2:$A859,"="&amp;$A10,Concentrado!$B$2:$B859, "=Coahuila")</f>
        <v>5.4379999999999997</v>
      </c>
      <c r="AM10" s="9">
        <f>SUMIFS(Concentrado!AN$2:AN859,Concentrado!$A$2:$A859,"="&amp;$A10,Concentrado!$B$2:$B859, "=Coahuila")</f>
        <v>45.018999999999998</v>
      </c>
      <c r="AN10" s="9">
        <f>SUMIFS(Concentrado!AO$2:AO859,Concentrado!$A$2:$A859,"="&amp;$A10,Concentrado!$B$2:$B859, "=Coahuila")</f>
        <v>41.46</v>
      </c>
      <c r="AO10" s="9">
        <f>SUMIFS(Concentrado!AP$2:AP859,Concentrado!$A$2:$A859,"="&amp;$A10,Concentrado!$B$2:$B859, "=Coahuila")</f>
        <v>43.234000000000002</v>
      </c>
      <c r="AP10" s="9">
        <f>SUMIFS(Concentrado!AQ$2:AQ859,Concentrado!$A$2:$A859,"="&amp;$A10,Concentrado!$B$2:$B859, "=Coahuila")</f>
        <v>4.3789999999999996</v>
      </c>
      <c r="AQ10" s="9">
        <f>SUMIFS(Concentrado!AR$2:AR859,Concentrado!$A$2:$A859,"="&amp;$A10,Concentrado!$B$2:$B859, "=Coahuila")</f>
        <v>1.909</v>
      </c>
      <c r="AR10" s="9">
        <f>SUMIFS(Concentrado!AS$2:AS859,Concentrado!$A$2:$A859,"="&amp;$A10,Concentrado!$B$2:$B859, "=Coahuila")</f>
        <v>3.14</v>
      </c>
      <c r="AS10" s="9">
        <f>SUMIFS(Concentrado!AT$2:AT859,Concentrado!$A$2:$A859,"="&amp;$A10,Concentrado!$B$2:$B859, "=Coahuila")</f>
        <v>5.07</v>
      </c>
      <c r="AT10" s="9">
        <f>SUMIFS(Concentrado!AU$2:AU859,Concentrado!$A$2:$A859,"="&amp;$A10,Concentrado!$B$2:$B859, "=Coahuila")</f>
        <v>0.99299999999999999</v>
      </c>
      <c r="AU10" s="9">
        <f>SUMIFS(Concentrado!AV$2:AV859,Concentrado!$A$2:$A859,"="&amp;$A10,Concentrado!$B$2:$B859, "=Coahuila")</f>
        <v>3.0249999999999999</v>
      </c>
      <c r="AV10" s="9">
        <f>SUMIFS(Concentrado!AW$2:AW859,Concentrado!$A$2:$A859,"="&amp;$A10,Concentrado!$B$2:$B859, "=Coahuila")</f>
        <v>506.81</v>
      </c>
      <c r="AW10" s="9">
        <f>SUMIFS(Concentrado!AX$2:AX859,Concentrado!$A$2:$A859,"="&amp;$A10,Concentrado!$B$2:$B859, "=Coahuila")</f>
        <v>408.94600000000003</v>
      </c>
      <c r="AX10" s="9">
        <f>SUMIFS(Concentrado!AY$2:AY859,Concentrado!$A$2:$A859,"="&amp;$A10,Concentrado!$B$2:$B859, "=Coahuila")</f>
        <v>457.80399999999997</v>
      </c>
      <c r="AY10" s="9">
        <f>SUMIFS(Concentrado!AZ$2:AZ859,Concentrado!$A$2:$A859,"="&amp;$A10,Concentrado!$B$2:$B859, "=Coahuila")</f>
        <v>5.0679999999999996</v>
      </c>
      <c r="AZ10" s="9">
        <f>SUMIFS(Concentrado!BA$2:BA859,Concentrado!$A$2:$A859,"="&amp;$A10,Concentrado!$B$2:$B859, "=Coahuila")</f>
        <v>4.0890000000000004</v>
      </c>
      <c r="BA10" s="9">
        <f>SUMIFS(Concentrado!BB$2:BB859,Concentrado!$A$2:$A859,"="&amp;$A10,Concentrado!$B$2:$B859, "=Coahuila")</f>
        <v>4.5780000000000003</v>
      </c>
      <c r="BB10" s="9">
        <f>SUMIFS(Concentrado!BC$2:BC859,Concentrado!$A$2:$A859,"="&amp;$A10,Concentrado!$B$2:$B859, "=Coahuila")</f>
        <v>20.353999999999999</v>
      </c>
      <c r="BC10" s="9">
        <f>SUMIFS(Concentrado!BD$2:BD859,Concentrado!$A$2:$A859,"="&amp;$A10,Concentrado!$B$2:$B859, "=Coahuila")</f>
        <v>7.2690000000000001</v>
      </c>
      <c r="BD10" s="9">
        <f>SUMIFS(Concentrado!BE$2:BE859,Concentrado!$A$2:$A859,"="&amp;$A10,Concentrado!$B$2:$B859, "=Coahuila")</f>
        <v>16.158000000000001</v>
      </c>
      <c r="BE10" s="9">
        <f>SUMIFS(Concentrado!BF$2:BF859,Concentrado!$A$2:$A859,"="&amp;$A10,Concentrado!$B$2:$B859, "=Coahuila")</f>
        <v>18.474</v>
      </c>
      <c r="BF10" s="9">
        <f>SUMIFS(Concentrado!BG$2:BG859,Concentrado!$A$2:$A859,"="&amp;$A10,Concentrado!$B$2:$B859, "=Coahuila")</f>
        <v>25.456</v>
      </c>
      <c r="BG10" s="9">
        <f>SUMIFS(Concentrado!BH$2:BH859,Concentrado!$A$2:$A859,"="&amp;$A10,Concentrado!$B$2:$B859, "=Coahuila")</f>
        <v>5.0730039820353836</v>
      </c>
    </row>
    <row r="11" spans="1:59" x14ac:dyDescent="0.25">
      <c r="A11" s="4">
        <v>2007</v>
      </c>
      <c r="B11" s="9">
        <f>SUMIFS(Concentrado!C$2:C859,Concentrado!$A$2:$A859,"="&amp;$A11,Concentrado!$B$2:$B859, "=Coahuila")</f>
        <v>12.103999999999999</v>
      </c>
      <c r="C11" s="9">
        <f>SUMIFS(Concentrado!D$2:D859,Concentrado!$A$2:$A859,"="&amp;$A11,Concentrado!$B$2:$B859, "=Coahuila")</f>
        <v>3.07</v>
      </c>
      <c r="D11" s="9">
        <f>SUMIFS(Concentrado!E$2:E859,Concentrado!$A$2:$A859,"="&amp;$A11,Concentrado!$B$2:$B859, "=Coahuila")</f>
        <v>7.5640000000000001</v>
      </c>
      <c r="E11" s="9">
        <f>SUMIFS(Concentrado!F$2:F859,Concentrado!$A$2:$A859,"="&amp;$A11,Concentrado!$B$2:$B859, "=Coahuila")</f>
        <v>13.352</v>
      </c>
      <c r="F11" s="9">
        <f>SUMIFS(Concentrado!G$2:G859,Concentrado!$A$2:$A859,"="&amp;$A11,Concentrado!$B$2:$B859, "=Coahuila")</f>
        <v>23.475999999999999</v>
      </c>
      <c r="G11" s="9">
        <f>SUMIFS(Concentrado!H$2:H859,Concentrado!$A$2:$A859,"="&amp;$A11,Concentrado!$B$2:$B859, "=Coahuila")</f>
        <v>3.6309999999999998</v>
      </c>
      <c r="H11" s="9">
        <f>SUMIFS(Concentrado!I$2:I859,Concentrado!$A$2:$A859,"="&amp;$A11,Concentrado!$B$2:$B859, "=Coahuila")</f>
        <v>3.9689999999999999</v>
      </c>
      <c r="I11" s="9">
        <f>SUMIFS(Concentrado!J$2:J859,Concentrado!$A$2:$A859,"="&amp;$A11,Concentrado!$B$2:$B859, "=Coahuila")</f>
        <v>3.8010000000000002</v>
      </c>
      <c r="J11" s="9">
        <f>SUMIFS(Concentrado!K$2:K859,Concentrado!$A$2:$A859,"="&amp;$A11,Concentrado!$B$2:$B859, "=Coahuila")</f>
        <v>13.465999999999999</v>
      </c>
      <c r="K11" s="9">
        <f>SUMIFS(Concentrado!L$2:L859,Concentrado!$A$2:$A859,"="&amp;$A11,Concentrado!$B$2:$B859, "=Coahuila")</f>
        <v>3.8940000000000001</v>
      </c>
      <c r="L11" s="9">
        <f>SUMIFS(Concentrado!M$2:M859,Concentrado!$A$2:$A859,"="&amp;$A11,Concentrado!$B$2:$B859, "=Coahuila")</f>
        <v>8.6560000000000006</v>
      </c>
      <c r="M11" s="9">
        <f>SUMIFS(Concentrado!N$2:N859,Concentrado!$A$2:$A859,"="&amp;$A11,Concentrado!$B$2:$B859, "=Coahuila")</f>
        <v>40.649000000000001</v>
      </c>
      <c r="N11" s="9">
        <f>SUMIFS(Concentrado!O$2:O859,Concentrado!$A$2:$A859,"="&amp;$A11,Concentrado!$B$2:$B859, "=Coahuila")</f>
        <v>72.093999999999994</v>
      </c>
      <c r="O11" s="9">
        <f>SUMIFS(Concentrado!P$2:P859,Concentrado!$A$2:$A859,"="&amp;$A11,Concentrado!$B$2:$B859, "=Coahuila")</f>
        <v>18.795999999999999</v>
      </c>
      <c r="P11" s="9">
        <f>SUMIFS(Concentrado!Q$2:Q859,Concentrado!$A$2:$A859,"="&amp;$A11,Concentrado!$B$2:$B859, "=Coahuila")</f>
        <v>45.31</v>
      </c>
      <c r="Q11" s="9">
        <f>SUMIFS(Concentrado!R$2:R859,Concentrado!$A$2:$A859,"="&amp;$A11,Concentrado!$B$2:$B859, "=Coahuila")</f>
        <v>69.067999999999998</v>
      </c>
      <c r="R11" s="9">
        <f>SUMIFS(Concentrado!S$2:S859,Concentrado!$A$2:$A859,"="&amp;$A11,Concentrado!$B$2:$B859, "=Coahuila")</f>
        <v>87.091999999999999</v>
      </c>
      <c r="S11" s="9">
        <f>SUMIFS(Concentrado!T$2:T859,Concentrado!$A$2:$A859,"="&amp;$A11,Concentrado!$B$2:$B859, "=Coahuila")</f>
        <v>78.126000000000005</v>
      </c>
      <c r="T11" s="9">
        <f>SUMIFS(Concentrado!U$2:U859,Concentrado!$A$2:$A859,"="&amp;$A11,Concentrado!$B$2:$B859, "=Coahuila")</f>
        <v>14.827</v>
      </c>
      <c r="U11" s="9">
        <f>SUMIFS(Concentrado!V$2:V859,Concentrado!$A$2:$A859,"="&amp;$A11,Concentrado!$B$2:$B859, "=Coahuila")</f>
        <v>18.196999999999999</v>
      </c>
      <c r="V11" s="9">
        <f>SUMIFS(Concentrado!W$2:W859,Concentrado!$A$2:$A859,"="&amp;$A11,Concentrado!$B$2:$B859, "=Coahuila")</f>
        <v>16.521000000000001</v>
      </c>
      <c r="W11" s="9">
        <f>SUMIFS(Concentrado!X$2:X859,Concentrado!$A$2:$A859,"="&amp;$A11,Concentrado!$B$2:$B859, "=Coahuila")</f>
        <v>7.4889999999999999</v>
      </c>
      <c r="X11" s="9">
        <f>SUMIFS(Concentrado!Y$2:Y859,Concentrado!$A$2:$A859,"="&amp;$A11,Concentrado!$B$2:$B859, "=Coahuila")</f>
        <v>1.048</v>
      </c>
      <c r="Y11" s="9">
        <f>SUMIFS(Concentrado!Z$2:Z859,Concentrado!$A$2:$A859,"="&amp;$A11,Concentrado!$B$2:$B859, "=Coahuila")</f>
        <v>4.2530000000000001</v>
      </c>
      <c r="Z11" s="9">
        <f>SUMIFS(Concentrado!AA$2:AA859,Concentrado!$A$2:$A859,"="&amp;$A11,Concentrado!$B$2:$B859, "=Coahuila")</f>
        <v>75.801000000000002</v>
      </c>
      <c r="AA11" s="9">
        <f>SUMIFS(Concentrado!AB$2:AB859,Concentrado!$A$2:$A859,"="&amp;$A11,Concentrado!$B$2:$B859, "=Coahuila")</f>
        <v>53.393999999999998</v>
      </c>
      <c r="AB11" s="9">
        <f>SUMIFS(Concentrado!AC$2:AC859,Concentrado!$A$2:$A859,"="&amp;$A11,Concentrado!$B$2:$B859, "=Coahuila")</f>
        <v>64.540999999999997</v>
      </c>
      <c r="AC11" s="9">
        <f>SUMIFS(Concentrado!AD$2:AD859,Concentrado!$A$2:$A859,"="&amp;$A11,Concentrado!$B$2:$B859, "=Coahuila")</f>
        <v>386.94900000000001</v>
      </c>
      <c r="AD11" s="9">
        <f>SUMIFS(Concentrado!AE$2:AE859,Concentrado!$A$2:$A859,"="&amp;$A11,Concentrado!$B$2:$B859, "=Coahuila")</f>
        <v>363.42099999999999</v>
      </c>
      <c r="AE11" s="9">
        <f>SUMIFS(Concentrado!AF$2:AF859,Concentrado!$A$2:$A859,"="&amp;$A11,Concentrado!$B$2:$B859, "=Coahuila")</f>
        <v>375.238</v>
      </c>
      <c r="AF11" s="9">
        <f>SUMIFS(Concentrado!AG$2:AG859,Concentrado!$A$2:$A859,"="&amp;$A11,Concentrado!$B$2:$B859, "=Coahuila")</f>
        <v>8.17</v>
      </c>
      <c r="AG11" s="9">
        <f>SUMIFS(Concentrado!AH$2:AH859,Concentrado!$A$2:$A859,"="&amp;$A11,Concentrado!$B$2:$B859, "=Coahuila")</f>
        <v>9.7130010542653196</v>
      </c>
      <c r="AH11" s="9">
        <f>SUMIFS(Concentrado!AI$2:AI859,Concentrado!$A$2:$A859,"="&amp;$A11,Concentrado!$B$2:$B859, "=Coahuila")</f>
        <v>1.4362509745988801</v>
      </c>
      <c r="AI11" s="9">
        <f>SUMIFS(Concentrado!AJ$2:AJ859,Concentrado!$A$2:$A859,"="&amp;$A11,Concentrado!$B$2:$B859, "=Coahuila")</f>
        <v>5.6033081931572397</v>
      </c>
      <c r="AJ11" s="9">
        <f>SUMIFS(Concentrado!AK$2:AK859,Concentrado!$A$2:$A859,"="&amp;$A11,Concentrado!$B$2:$B859, "=Coahuila")</f>
        <v>8.7750000000000004</v>
      </c>
      <c r="AK11" s="9">
        <f>SUMIFS(Concentrado!AL$2:AL859,Concentrado!$A$2:$A859,"="&amp;$A11,Concentrado!$B$2:$B859, "=Coahuila")</f>
        <v>0.89900000000000002</v>
      </c>
      <c r="AL11" s="9">
        <f>SUMIFS(Concentrado!AM$2:AM859,Concentrado!$A$2:$A859,"="&amp;$A11,Concentrado!$B$2:$B859, "=Coahuila")</f>
        <v>4.8170000000000002</v>
      </c>
      <c r="AM11" s="9">
        <f>SUMIFS(Concentrado!AN$2:AN859,Concentrado!$A$2:$A859,"="&amp;$A11,Concentrado!$B$2:$B859, "=Coahuila")</f>
        <v>47.508000000000003</v>
      </c>
      <c r="AN11" s="9">
        <f>SUMIFS(Concentrado!AO$2:AO859,Concentrado!$A$2:$A859,"="&amp;$A11,Concentrado!$B$2:$B859, "=Coahuila")</f>
        <v>38.491</v>
      </c>
      <c r="AO11" s="9">
        <f>SUMIFS(Concentrado!AP$2:AP859,Concentrado!$A$2:$A859,"="&amp;$A11,Concentrado!$B$2:$B859, "=Coahuila")</f>
        <v>43.052</v>
      </c>
      <c r="AP11" s="9">
        <f>SUMIFS(Concentrado!AQ$2:AQ859,Concentrado!$A$2:$A859,"="&amp;$A11,Concentrado!$B$2:$B859, "=Coahuila")</f>
        <v>3.2530000000000001</v>
      </c>
      <c r="AQ11" s="9">
        <f>SUMIFS(Concentrado!AR$2:AR859,Concentrado!$A$2:$A859,"="&amp;$A11,Concentrado!$B$2:$B859, "=Coahuila")</f>
        <v>1.8720000000000001</v>
      </c>
      <c r="AR11" s="9">
        <f>SUMIFS(Concentrado!AS$2:AS859,Concentrado!$A$2:$A859,"="&amp;$A11,Concentrado!$B$2:$B859, "=Coahuila")</f>
        <v>2.5590000000000002</v>
      </c>
      <c r="AS11" s="9">
        <f>SUMIFS(Concentrado!AT$2:AT859,Concentrado!$A$2:$A859,"="&amp;$A11,Concentrado!$B$2:$B859, "=Coahuila")</f>
        <v>5.9009999999999998</v>
      </c>
      <c r="AT11" s="9">
        <f>SUMIFS(Concentrado!AU$2:AU859,Concentrado!$A$2:$A859,"="&amp;$A11,Concentrado!$B$2:$B859, "=Coahuila")</f>
        <v>1.048</v>
      </c>
      <c r="AU11" s="9">
        <f>SUMIFS(Concentrado!AV$2:AV859,Concentrado!$A$2:$A859,"="&amp;$A11,Concentrado!$B$2:$B859, "=Coahuila")</f>
        <v>3.4620000000000002</v>
      </c>
      <c r="AV11" s="9">
        <f>SUMIFS(Concentrado!AW$2:AW859,Concentrado!$A$2:$A859,"="&amp;$A11,Concentrado!$B$2:$B859, "=Coahuila")</f>
        <v>517.67200000000003</v>
      </c>
      <c r="AW11" s="9">
        <f>SUMIFS(Concentrado!AX$2:AX859,Concentrado!$A$2:$A859,"="&amp;$A11,Concentrado!$B$2:$B859, "=Coahuila")</f>
        <v>432.69</v>
      </c>
      <c r="AX11" s="9">
        <f>SUMIFS(Concentrado!AY$2:AY859,Concentrado!$A$2:$A859,"="&amp;$A11,Concentrado!$B$2:$B859, "=Coahuila")</f>
        <v>475.154</v>
      </c>
      <c r="AY11" s="9">
        <f>SUMIFS(Concentrado!AZ$2:AZ859,Concentrado!$A$2:$A859,"="&amp;$A11,Concentrado!$B$2:$B859, "=Coahuila")</f>
        <v>5.1769999999999996</v>
      </c>
      <c r="AZ11" s="9">
        <f>SUMIFS(Concentrado!BA$2:BA859,Concentrado!$A$2:$A859,"="&amp;$A11,Concentrado!$B$2:$B859, "=Coahuila")</f>
        <v>4.327</v>
      </c>
      <c r="BA11" s="9">
        <f>SUMIFS(Concentrado!BB$2:BB859,Concentrado!$A$2:$A859,"="&amp;$A11,Concentrado!$B$2:$B859, "=Coahuila")</f>
        <v>4.7519999999999998</v>
      </c>
      <c r="BB11" s="9">
        <f>SUMIFS(Concentrado!BC$2:BC859,Concentrado!$A$2:$A859,"="&amp;$A11,Concentrado!$B$2:$B859, "=Coahuila")</f>
        <v>11.622999999999999</v>
      </c>
      <c r="BC11" s="9">
        <f>SUMIFS(Concentrado!BD$2:BD859,Concentrado!$A$2:$A859,"="&amp;$A11,Concentrado!$B$2:$B859, "=Coahuila")</f>
        <v>7.2649999999999997</v>
      </c>
      <c r="BD11" s="9">
        <f>SUMIFS(Concentrado!BE$2:BE859,Concentrado!$A$2:$A859,"="&amp;$A11,Concentrado!$B$2:$B859, "=Coahuila")</f>
        <v>15.657</v>
      </c>
      <c r="BE11" s="9">
        <f>SUMIFS(Concentrado!BF$2:BF859,Concentrado!$A$2:$A859,"="&amp;$A11,Concentrado!$B$2:$B859, "=Coahuila")</f>
        <v>17.858000000000001</v>
      </c>
      <c r="BF11" s="9">
        <f>SUMIFS(Concentrado!BG$2:BG859,Concentrado!$A$2:$A859,"="&amp;$A11,Concentrado!$B$2:$B859, "=Coahuila")</f>
        <v>23.402999999999999</v>
      </c>
      <c r="BG11" s="9">
        <f>SUMIFS(Concentrado!BH$2:BH859,Concentrado!$A$2:$A859,"="&amp;$A11,Concentrado!$B$2:$B859, "=Coahuila")</f>
        <v>6.3548642615395696</v>
      </c>
    </row>
    <row r="12" spans="1:59" x14ac:dyDescent="0.25">
      <c r="A12" s="4">
        <v>2008</v>
      </c>
      <c r="B12" s="9">
        <f>SUMIFS(Concentrado!C$2:C859,Concentrado!$A$2:$A859,"="&amp;$A12,Concentrado!$B$2:$B859, "=Coahuila")</f>
        <v>13.462999999999999</v>
      </c>
      <c r="C12" s="9">
        <f>SUMIFS(Concentrado!D$2:D859,Concentrado!$A$2:$A859,"="&amp;$A12,Concentrado!$B$2:$B859, "=Coahuila")</f>
        <v>4.0410000000000004</v>
      </c>
      <c r="D12" s="9">
        <f>SUMIFS(Concentrado!E$2:E859,Concentrado!$A$2:$A859,"="&amp;$A12,Concentrado!$B$2:$B859, "=Coahuila")</f>
        <v>8.7230000000000008</v>
      </c>
      <c r="E12" s="9">
        <f>SUMIFS(Concentrado!F$2:F859,Concentrado!$A$2:$A859,"="&amp;$A12,Concentrado!$B$2:$B859, "=Coahuila")</f>
        <v>13.420999999999999</v>
      </c>
      <c r="F12" s="9">
        <f>SUMIFS(Concentrado!G$2:G859,Concentrado!$A$2:$A859,"="&amp;$A12,Concentrado!$B$2:$B859, "=Coahuila")</f>
        <v>19.417999999999999</v>
      </c>
      <c r="G12" s="9">
        <f>SUMIFS(Concentrado!H$2:H859,Concentrado!$A$2:$A859,"="&amp;$A12,Concentrado!$B$2:$B859, "=Coahuila")</f>
        <v>4.5369999999999999</v>
      </c>
      <c r="H12" s="9">
        <f>SUMIFS(Concentrado!I$2:I859,Concentrado!$A$2:$A859,"="&amp;$A12,Concentrado!$B$2:$B859, "=Coahuila")</f>
        <v>3.9670000000000001</v>
      </c>
      <c r="I12" s="9">
        <f>SUMIFS(Concentrado!J$2:J859,Concentrado!$A$2:$A859,"="&amp;$A12,Concentrado!$B$2:$B859, "=Coahuila")</f>
        <v>4.2510000000000003</v>
      </c>
      <c r="J12" s="9">
        <f>SUMIFS(Concentrado!K$2:K859,Concentrado!$A$2:$A859,"="&amp;$A12,Concentrado!$B$2:$B859, "=Coahuila")</f>
        <v>12.868</v>
      </c>
      <c r="K12" s="9">
        <f>SUMIFS(Concentrado!L$2:L859,Concentrado!$A$2:$A859,"="&amp;$A12,Concentrado!$B$2:$B859, "=Coahuila")</f>
        <v>5.1429999999999998</v>
      </c>
      <c r="L12" s="9">
        <f>SUMIFS(Concentrado!M$2:M859,Concentrado!$A$2:$A859,"="&amp;$A12,Concentrado!$B$2:$B859, "=Coahuila")</f>
        <v>8.9819999999999993</v>
      </c>
      <c r="M12" s="9">
        <f>SUMIFS(Concentrado!N$2:N859,Concentrado!$A$2:$A859,"="&amp;$A12,Concentrado!$B$2:$B859, "=Coahuila")</f>
        <v>41.692999999999998</v>
      </c>
      <c r="N12" s="9">
        <f>SUMIFS(Concentrado!O$2:O859,Concentrado!$A$2:$A859,"="&amp;$A12,Concentrado!$B$2:$B859, "=Coahuila")</f>
        <v>70.367000000000004</v>
      </c>
      <c r="O12" s="9">
        <f>SUMIFS(Concentrado!P$2:P859,Concentrado!$A$2:$A859,"="&amp;$A12,Concentrado!$B$2:$B859, "=Coahuila")</f>
        <v>18.440000000000001</v>
      </c>
      <c r="P12" s="9">
        <f>SUMIFS(Concentrado!Q$2:Q859,Concentrado!$A$2:$A859,"="&amp;$A12,Concentrado!$B$2:$B859, "=Coahuila")</f>
        <v>44.241999999999997</v>
      </c>
      <c r="Q12" s="9">
        <f>SUMIFS(Concentrado!R$2:R859,Concentrado!$A$2:$A859,"="&amp;$A12,Concentrado!$B$2:$B859, "=Coahuila")</f>
        <v>80.409000000000006</v>
      </c>
      <c r="R12" s="9">
        <f>SUMIFS(Concentrado!S$2:S859,Concentrado!$A$2:$A859,"="&amp;$A12,Concentrado!$B$2:$B859, "=Coahuila")</f>
        <v>87.718000000000004</v>
      </c>
      <c r="S12" s="9">
        <f>SUMIFS(Concentrado!T$2:T859,Concentrado!$A$2:$A859,"="&amp;$A12,Concentrado!$B$2:$B859, "=Coahuila")</f>
        <v>84.085999999999999</v>
      </c>
      <c r="T12" s="9">
        <f>SUMIFS(Concentrado!U$2:U859,Concentrado!$A$2:$A859,"="&amp;$A12,Concentrado!$B$2:$B859, "=Coahuila")</f>
        <v>14.505000000000001</v>
      </c>
      <c r="U12" s="9">
        <f>SUMIFS(Concentrado!V$2:V859,Concentrado!$A$2:$A859,"="&amp;$A12,Concentrado!$B$2:$B859, "=Coahuila")</f>
        <v>18.292999999999999</v>
      </c>
      <c r="V12" s="9">
        <f>SUMIFS(Concentrado!W$2:W859,Concentrado!$A$2:$A859,"="&amp;$A12,Concentrado!$B$2:$B859, "=Coahuila")</f>
        <v>16.411000000000001</v>
      </c>
      <c r="W12" s="9">
        <f>SUMIFS(Concentrado!X$2:X859,Concentrado!$A$2:$A859,"="&amp;$A12,Concentrado!$B$2:$B859, "=Coahuila")</f>
        <v>12.794</v>
      </c>
      <c r="X12" s="9">
        <f>SUMIFS(Concentrado!Y$2:Y859,Concentrado!$A$2:$A859,"="&amp;$A12,Concentrado!$B$2:$B859, "=Coahuila")</f>
        <v>1.91</v>
      </c>
      <c r="Y12" s="9">
        <f>SUMIFS(Concentrado!Z$2:Z859,Concentrado!$A$2:$A859,"="&amp;$A12,Concentrado!$B$2:$B859, "=Coahuila")</f>
        <v>7.3179999999999996</v>
      </c>
      <c r="Z12" s="9">
        <f>SUMIFS(Concentrado!AA$2:AA859,Concentrado!$A$2:$A859,"="&amp;$A12,Concentrado!$B$2:$B859, "=Coahuila")</f>
        <v>82.64</v>
      </c>
      <c r="AA12" s="9">
        <f>SUMIFS(Concentrado!AB$2:AB859,Concentrado!$A$2:$A859,"="&amp;$A12,Concentrado!$B$2:$B859, "=Coahuila")</f>
        <v>56.054000000000002</v>
      </c>
      <c r="AB12" s="9">
        <f>SUMIFS(Concentrado!AC$2:AC859,Concentrado!$A$2:$A859,"="&amp;$A12,Concentrado!$B$2:$B859, "=Coahuila")</f>
        <v>69.265000000000001</v>
      </c>
      <c r="AC12" s="9">
        <f>SUMIFS(Concentrado!AD$2:AD859,Concentrado!$A$2:$A859,"="&amp;$A12,Concentrado!$B$2:$B859, "=Coahuila")</f>
        <v>411.19299999999998</v>
      </c>
      <c r="AD12" s="9">
        <f>SUMIFS(Concentrado!AE$2:AE859,Concentrado!$A$2:$A859,"="&amp;$A12,Concentrado!$B$2:$B859, "=Coahuila")</f>
        <v>362.03899999999999</v>
      </c>
      <c r="AE12" s="9">
        <f>SUMIFS(Concentrado!AF$2:AF859,Concentrado!$A$2:$A859,"="&amp;$A12,Concentrado!$B$2:$B859, "=Coahuila")</f>
        <v>386.53699999999998</v>
      </c>
      <c r="AF12" s="9">
        <f>SUMIFS(Concentrado!AG$2:AG859,Concentrado!$A$2:$A859,"="&amp;$A12,Concentrado!$B$2:$B859, "=Coahuila")</f>
        <v>8.5540000000000003</v>
      </c>
      <c r="AG12" s="9">
        <f>SUMIFS(Concentrado!AH$2:AH859,Concentrado!$A$2:$A859,"="&amp;$A12,Concentrado!$B$2:$B859, "=Coahuila")</f>
        <v>11.171891520933301</v>
      </c>
      <c r="AH12" s="9">
        <f>SUMIFS(Concentrado!AI$2:AI859,Concentrado!$A$2:$A859,"="&amp;$A12,Concentrado!$B$2:$B859, "=Coahuila")</f>
        <v>1.6182997333851199</v>
      </c>
      <c r="AI12" s="9">
        <f>SUMIFS(Concentrado!AJ$2:AJ859,Concentrado!$A$2:$A859,"="&amp;$A12,Concentrado!$B$2:$B859, "=Coahuila")</f>
        <v>6.4282586249151299</v>
      </c>
      <c r="AJ12" s="9">
        <f>SUMIFS(Concentrado!AK$2:AK859,Concentrado!$A$2:$A859,"="&amp;$A12,Concentrado!$B$2:$B859, "=Coahuila")</f>
        <v>9.8190000000000008</v>
      </c>
      <c r="AK12" s="9">
        <f>SUMIFS(Concentrado!AL$2:AL859,Concentrado!$A$2:$A859,"="&amp;$A12,Concentrado!$B$2:$B859, "=Coahuila")</f>
        <v>1.3220000000000001</v>
      </c>
      <c r="AL12" s="9">
        <f>SUMIFS(Concentrado!AM$2:AM859,Concentrado!$A$2:$A859,"="&amp;$A12,Concentrado!$B$2:$B859, "=Coahuila")</f>
        <v>5.5439999999999996</v>
      </c>
      <c r="AM12" s="9">
        <f>SUMIFS(Concentrado!AN$2:AN859,Concentrado!$A$2:$A859,"="&amp;$A12,Concentrado!$B$2:$B859, "=Coahuila")</f>
        <v>42.622</v>
      </c>
      <c r="AN12" s="9">
        <f>SUMIFS(Concentrado!AO$2:AO859,Concentrado!$A$2:$A859,"="&amp;$A12,Concentrado!$B$2:$B859, "=Coahuila")</f>
        <v>36.512</v>
      </c>
      <c r="AO12" s="9">
        <f>SUMIFS(Concentrado!AP$2:AP859,Concentrado!$A$2:$A859,"="&amp;$A12,Concentrado!$B$2:$B859, "=Coahuila")</f>
        <v>39.548000000000002</v>
      </c>
      <c r="AP12" s="9">
        <f>SUMIFS(Concentrado!AQ$2:AQ859,Concentrado!$A$2:$A859,"="&amp;$A12,Concentrado!$B$2:$B859, "=Coahuila")</f>
        <v>3.347</v>
      </c>
      <c r="AQ12" s="9">
        <f>SUMIFS(Concentrado!AR$2:AR859,Concentrado!$A$2:$A859,"="&amp;$A12,Concentrado!$B$2:$B859, "=Coahuila")</f>
        <v>2.2040000000000002</v>
      </c>
      <c r="AR12" s="9">
        <f>SUMIFS(Concentrado!AS$2:AS859,Concentrado!$A$2:$A859,"="&amp;$A12,Concentrado!$B$2:$B859, "=Coahuila")</f>
        <v>2.7719999999999998</v>
      </c>
      <c r="AS12" s="9">
        <f>SUMIFS(Concentrado!AT$2:AT859,Concentrado!$A$2:$A859,"="&amp;$A12,Concentrado!$B$2:$B859, "=Coahuila")</f>
        <v>4.7610000000000001</v>
      </c>
      <c r="AT12" s="9">
        <f>SUMIFS(Concentrado!AU$2:AU859,Concentrado!$A$2:$A859,"="&amp;$A12,Concentrado!$B$2:$B859, "=Coahuila")</f>
        <v>0.73499999999999999</v>
      </c>
      <c r="AU12" s="9">
        <f>SUMIFS(Concentrado!AV$2:AV859,Concentrado!$A$2:$A859,"="&amp;$A12,Concentrado!$B$2:$B859, "=Coahuila")</f>
        <v>2.7349999999999999</v>
      </c>
      <c r="AV12" s="9">
        <f>SUMIFS(Concentrado!AW$2:AW859,Concentrado!$A$2:$A859,"="&amp;$A12,Concentrado!$B$2:$B859, "=Coahuila")</f>
        <v>533.77700000000004</v>
      </c>
      <c r="AW12" s="9">
        <f>SUMIFS(Concentrado!AX$2:AX859,Concentrado!$A$2:$A859,"="&amp;$A12,Concentrado!$B$2:$B859, "=Coahuila")</f>
        <v>426.322</v>
      </c>
      <c r="AX12" s="9">
        <f>SUMIFS(Concentrado!AY$2:AY859,Concentrado!$A$2:$A859,"="&amp;$A12,Concentrado!$B$2:$B859, "=Coahuila")</f>
        <v>479.79</v>
      </c>
      <c r="AY12" s="9">
        <f>SUMIFS(Concentrado!AZ$2:AZ859,Concentrado!$A$2:$A859,"="&amp;$A12,Concentrado!$B$2:$B859, "=Coahuila")</f>
        <v>5.3380000000000001</v>
      </c>
      <c r="AZ12" s="9">
        <f>SUMIFS(Concentrado!BA$2:BA859,Concentrado!$A$2:$A859,"="&amp;$A12,Concentrado!$B$2:$B859, "=Coahuila")</f>
        <v>4.2629999999999999</v>
      </c>
      <c r="BA12" s="9">
        <f>SUMIFS(Concentrado!BB$2:BB859,Concentrado!$A$2:$A859,"="&amp;$A12,Concentrado!$B$2:$B859, "=Coahuila")</f>
        <v>4.798</v>
      </c>
      <c r="BB12" s="9">
        <f>SUMIFS(Concentrado!BC$2:BC859,Concentrado!$A$2:$A859,"="&amp;$A12,Concentrado!$B$2:$B859, "=Coahuila")</f>
        <v>15.548999999999999</v>
      </c>
      <c r="BC12" s="9">
        <f>SUMIFS(Concentrado!BD$2:BD859,Concentrado!$A$2:$A859,"="&amp;$A12,Concentrado!$B$2:$B859, "=Coahuila")</f>
        <v>9.0399999999999991</v>
      </c>
      <c r="BD12" s="9">
        <f>SUMIFS(Concentrado!BE$2:BE859,Concentrado!$A$2:$A859,"="&amp;$A12,Concentrado!$B$2:$B859, "=Coahuila")</f>
        <v>15.151</v>
      </c>
      <c r="BE12" s="9">
        <f>SUMIFS(Concentrado!BF$2:BF859,Concentrado!$A$2:$A859,"="&amp;$A12,Concentrado!$B$2:$B859, "=Coahuila")</f>
        <v>17.114000000000001</v>
      </c>
      <c r="BF12" s="9">
        <f>SUMIFS(Concentrado!BG$2:BG859,Concentrado!$A$2:$A859,"="&amp;$A12,Concentrado!$B$2:$B859, "=Coahuila")</f>
        <v>33.837000000000003</v>
      </c>
      <c r="BG12" s="9">
        <f>SUMIFS(Concentrado!BH$2:BH859,Concentrado!$A$2:$A859,"="&amp;$A12,Concentrado!$B$2:$B859, "=Coahuila")</f>
        <v>4.3631571448924351</v>
      </c>
    </row>
    <row r="13" spans="1:59" x14ac:dyDescent="0.25">
      <c r="A13" s="4">
        <v>2009</v>
      </c>
      <c r="B13" s="9">
        <f>SUMIFS(Concentrado!C$2:C859,Concentrado!$A$2:$A859,"="&amp;$A13,Concentrado!$B$2:$B859, "=Coahuila")</f>
        <v>13.737</v>
      </c>
      <c r="C13" s="9">
        <f>SUMIFS(Concentrado!D$2:D859,Concentrado!$A$2:$A859,"="&amp;$A13,Concentrado!$B$2:$B859, "=Coahuila")</f>
        <v>4.617</v>
      </c>
      <c r="D13" s="9">
        <f>SUMIFS(Concentrado!E$2:E859,Concentrado!$A$2:$A859,"="&amp;$A13,Concentrado!$B$2:$B859, "=Coahuila")</f>
        <v>9.1479999999999997</v>
      </c>
      <c r="E13" s="9">
        <f>SUMIFS(Concentrado!F$2:F859,Concentrado!$A$2:$A859,"="&amp;$A13,Concentrado!$B$2:$B859, "=Coahuila")</f>
        <v>13.073</v>
      </c>
      <c r="F13" s="9">
        <f>SUMIFS(Concentrado!G$2:G859,Concentrado!$A$2:$A859,"="&amp;$A13,Concentrado!$B$2:$B859, "=Coahuila")</f>
        <v>21.14</v>
      </c>
      <c r="G13" s="9">
        <f>SUMIFS(Concentrado!H$2:H859,Concentrado!$A$2:$A859,"="&amp;$A13,Concentrado!$B$2:$B859, "=Coahuila")</f>
        <v>3.5070000000000001</v>
      </c>
      <c r="H13" s="9">
        <f>SUMIFS(Concentrado!I$2:I859,Concentrado!$A$2:$A859,"="&amp;$A13,Concentrado!$B$2:$B859, "=Coahuila")</f>
        <v>2.5249999999999999</v>
      </c>
      <c r="I13" s="9">
        <f>SUMIFS(Concentrado!J$2:J859,Concentrado!$A$2:$A859,"="&amp;$A13,Concentrado!$B$2:$B859, "=Coahuila")</f>
        <v>3.0129999999999999</v>
      </c>
      <c r="J13" s="9">
        <f>SUMIFS(Concentrado!K$2:K859,Concentrado!$A$2:$A859,"="&amp;$A13,Concentrado!$B$2:$B859, "=Coahuila")</f>
        <v>11.326000000000001</v>
      </c>
      <c r="K13" s="9">
        <f>SUMIFS(Concentrado!L$2:L859,Concentrado!$A$2:$A859,"="&amp;$A13,Concentrado!$B$2:$B859, "=Coahuila")</f>
        <v>5.194</v>
      </c>
      <c r="L13" s="9">
        <f>SUMIFS(Concentrado!M$2:M859,Concentrado!$A$2:$A859,"="&amp;$A13,Concentrado!$B$2:$B859, "=Coahuila")</f>
        <v>8.24</v>
      </c>
      <c r="M13" s="9">
        <f>SUMIFS(Concentrado!N$2:N859,Concentrado!$A$2:$A859,"="&amp;$A13,Concentrado!$B$2:$B859, "=Coahuila")</f>
        <v>35.615000000000002</v>
      </c>
      <c r="N13" s="9">
        <f>SUMIFS(Concentrado!O$2:O859,Concentrado!$A$2:$A859,"="&amp;$A13,Concentrado!$B$2:$B859, "=Coahuila")</f>
        <v>82.86</v>
      </c>
      <c r="O13" s="9">
        <f>SUMIFS(Concentrado!P$2:P859,Concentrado!$A$2:$A859,"="&amp;$A13,Concentrado!$B$2:$B859, "=Coahuila")</f>
        <v>21.86</v>
      </c>
      <c r="P13" s="9">
        <f>SUMIFS(Concentrado!Q$2:Q859,Concentrado!$A$2:$A859,"="&amp;$A13,Concentrado!$B$2:$B859, "=Coahuila")</f>
        <v>52.201999999999998</v>
      </c>
      <c r="Q13" s="9">
        <f>SUMIFS(Concentrado!R$2:R859,Concentrado!$A$2:$A859,"="&amp;$A13,Concentrado!$B$2:$B859, "=Coahuila")</f>
        <v>75.334000000000003</v>
      </c>
      <c r="R13" s="9">
        <f>SUMIFS(Concentrado!S$2:S859,Concentrado!$A$2:$A859,"="&amp;$A13,Concentrado!$B$2:$B859, "=Coahuila")</f>
        <v>93.353999999999999</v>
      </c>
      <c r="S13" s="9">
        <f>SUMIFS(Concentrado!T$2:T859,Concentrado!$A$2:$A859,"="&amp;$A13,Concentrado!$B$2:$B859, "=Coahuila")</f>
        <v>84.400999999999996</v>
      </c>
      <c r="T13" s="9">
        <f>SUMIFS(Concentrado!U$2:U859,Concentrado!$A$2:$A859,"="&amp;$A13,Concentrado!$B$2:$B859, "=Coahuila")</f>
        <v>17.170999999999999</v>
      </c>
      <c r="U13" s="9">
        <f>SUMIFS(Concentrado!V$2:V859,Concentrado!$A$2:$A859,"="&amp;$A13,Concentrado!$B$2:$B859, "=Coahuila")</f>
        <v>18.613</v>
      </c>
      <c r="V13" s="9">
        <f>SUMIFS(Concentrado!W$2:W859,Concentrado!$A$2:$A859,"="&amp;$A13,Concentrado!$B$2:$B859, "=Coahuila")</f>
        <v>17.896999999999998</v>
      </c>
      <c r="W13" s="9">
        <f>SUMIFS(Concentrado!X$2:X859,Concentrado!$A$2:$A859,"="&amp;$A13,Concentrado!$B$2:$B859, "=Coahuila")</f>
        <v>20.459</v>
      </c>
      <c r="X13" s="9">
        <f>SUMIFS(Concentrado!Y$2:Y859,Concentrado!$A$2:$A859,"="&amp;$A13,Concentrado!$B$2:$B859, "=Coahuila")</f>
        <v>1.804</v>
      </c>
      <c r="Y13" s="9">
        <f>SUMIFS(Concentrado!Z$2:Z859,Concentrado!$A$2:$A859,"="&amp;$A13,Concentrado!$B$2:$B859, "=Coahuila")</f>
        <v>11.071999999999999</v>
      </c>
      <c r="Z13" s="9">
        <f>SUMIFS(Concentrado!AA$2:AA859,Concentrado!$A$2:$A859,"="&amp;$A13,Concentrado!$B$2:$B859, "=Coahuila")</f>
        <v>88.412999999999997</v>
      </c>
      <c r="AA13" s="9">
        <f>SUMIFS(Concentrado!AB$2:AB859,Concentrado!$A$2:$A859,"="&amp;$A13,Concentrado!$B$2:$B859, "=Coahuila")</f>
        <v>59.951999999999998</v>
      </c>
      <c r="AB13" s="9">
        <f>SUMIFS(Concentrado!AC$2:AC859,Concentrado!$A$2:$A859,"="&amp;$A13,Concentrado!$B$2:$B859, "=Coahuila")</f>
        <v>74.091999999999999</v>
      </c>
      <c r="AC13" s="9">
        <f>SUMIFS(Concentrado!AD$2:AD859,Concentrado!$A$2:$A859,"="&amp;$A13,Concentrado!$B$2:$B859, "=Coahuila")</f>
        <v>414.15300000000002</v>
      </c>
      <c r="AD13" s="9">
        <f>SUMIFS(Concentrado!AE$2:AE859,Concentrado!$A$2:$A859,"="&amp;$A13,Concentrado!$B$2:$B859, "=Coahuila")</f>
        <v>375.149</v>
      </c>
      <c r="AE13" s="9">
        <f>SUMIFS(Concentrado!AF$2:AF859,Concentrado!$A$2:$A859,"="&amp;$A13,Concentrado!$B$2:$B859, "=Coahuila")</f>
        <v>394.59899999999999</v>
      </c>
      <c r="AF13" s="9">
        <f>SUMIFS(Concentrado!AG$2:AG859,Concentrado!$A$2:$A859,"="&amp;$A13,Concentrado!$B$2:$B859, "=Coahuila")</f>
        <v>7.4530000000000003</v>
      </c>
      <c r="AG13" s="9">
        <f>SUMIFS(Concentrado!AH$2:AH859,Concentrado!$A$2:$A859,"="&amp;$A13,Concentrado!$B$2:$B859, "=Coahuila")</f>
        <v>10.2080077894952</v>
      </c>
      <c r="AH13" s="9">
        <f>SUMIFS(Concentrado!AI$2:AI859,Concentrado!$A$2:$A859,"="&amp;$A13,Concentrado!$B$2:$B859, "=Coahuila")</f>
        <v>1.9956773628321101</v>
      </c>
      <c r="AI13" s="9">
        <f>SUMIFS(Concentrado!AJ$2:AJ859,Concentrado!$A$2:$A859,"="&amp;$A13,Concentrado!$B$2:$B859, "=Coahuila")</f>
        <v>6.1356553820088697</v>
      </c>
      <c r="AJ13" s="9">
        <f>SUMIFS(Concentrado!AK$2:AK859,Concentrado!$A$2:$A859,"="&amp;$A13,Concentrado!$B$2:$B859, "=Coahuila")</f>
        <v>11.032999999999999</v>
      </c>
      <c r="AK13" s="9">
        <f>SUMIFS(Concentrado!AL$2:AL859,Concentrado!$A$2:$A859,"="&amp;$A13,Concentrado!$B$2:$B859, "=Coahuila")</f>
        <v>1.8759999999999999</v>
      </c>
      <c r="AL13" s="9">
        <f>SUMIFS(Concentrado!AM$2:AM859,Concentrado!$A$2:$A859,"="&amp;$A13,Concentrado!$B$2:$B859, "=Coahuila")</f>
        <v>6.4249999999999998</v>
      </c>
      <c r="AM13" s="9">
        <f>SUMIFS(Concentrado!AN$2:AN859,Concentrado!$A$2:$A859,"="&amp;$A13,Concentrado!$B$2:$B859, "=Coahuila")</f>
        <v>44.936999999999998</v>
      </c>
      <c r="AN13" s="9">
        <f>SUMIFS(Concentrado!AO$2:AO859,Concentrado!$A$2:$A859,"="&amp;$A13,Concentrado!$B$2:$B859, "=Coahuila")</f>
        <v>36.576999999999998</v>
      </c>
      <c r="AO13" s="9">
        <f>SUMIFS(Concentrado!AP$2:AP859,Concentrado!$A$2:$A859,"="&amp;$A13,Concentrado!$B$2:$B859, "=Coahuila")</f>
        <v>40.729999999999997</v>
      </c>
      <c r="AP13" s="9">
        <f>SUMIFS(Concentrado!AQ$2:AQ859,Concentrado!$A$2:$A859,"="&amp;$A13,Concentrado!$B$2:$B859, "=Coahuila")</f>
        <v>3.9460000000000002</v>
      </c>
      <c r="AQ13" s="9">
        <f>SUMIFS(Concentrado!AR$2:AR859,Concentrado!$A$2:$A859,"="&amp;$A13,Concentrado!$B$2:$B859, "=Coahuila")</f>
        <v>2.02</v>
      </c>
      <c r="AR13" s="9">
        <f>SUMIFS(Concentrado!AS$2:AS859,Concentrado!$A$2:$A859,"="&amp;$A13,Concentrado!$B$2:$B859, "=Coahuila")</f>
        <v>2.9769999999999999</v>
      </c>
      <c r="AS13" s="9">
        <f>SUMIFS(Concentrado!AT$2:AT859,Concentrado!$A$2:$A859,"="&amp;$A13,Concentrado!$B$2:$B859, "=Coahuila")</f>
        <v>5.2610000000000001</v>
      </c>
      <c r="AT13" s="9">
        <f>SUMIFS(Concentrado!AU$2:AU859,Concentrado!$A$2:$A859,"="&amp;$A13,Concentrado!$B$2:$B859, "=Coahuila")</f>
        <v>0.93799999999999994</v>
      </c>
      <c r="AU13" s="9">
        <f>SUMIFS(Concentrado!AV$2:AV859,Concentrado!$A$2:$A859,"="&amp;$A13,Concentrado!$B$2:$B859, "=Coahuila")</f>
        <v>3.0859999999999999</v>
      </c>
      <c r="AV13" s="9">
        <f>SUMIFS(Concentrado!AW$2:AW859,Concentrado!$A$2:$A859,"="&amp;$A13,Concentrado!$B$2:$B859, "=Coahuila")</f>
        <v>555.83299999999997</v>
      </c>
      <c r="AW13" s="9">
        <f>SUMIFS(Concentrado!AX$2:AX859,Concentrado!$A$2:$A859,"="&amp;$A13,Concentrado!$B$2:$B859, "=Coahuila")</f>
        <v>445.85</v>
      </c>
      <c r="AX13" s="9">
        <f>SUMIFS(Concentrado!AY$2:AY859,Concentrado!$A$2:$A859,"="&amp;$A13,Concentrado!$B$2:$B859, "=Coahuila")</f>
        <v>500.673</v>
      </c>
      <c r="AY13" s="9">
        <f>SUMIFS(Concentrado!AZ$2:AZ859,Concentrado!$A$2:$A859,"="&amp;$A13,Concentrado!$B$2:$B859, "=Coahuila")</f>
        <v>5.5579999999999998</v>
      </c>
      <c r="AZ13" s="9">
        <f>SUMIFS(Concentrado!BA$2:BA859,Concentrado!$A$2:$A859,"="&amp;$A13,Concentrado!$B$2:$B859, "=Coahuila")</f>
        <v>4.4580000000000002</v>
      </c>
      <c r="BA13" s="9">
        <f>SUMIFS(Concentrado!BB$2:BB859,Concentrado!$A$2:$A859,"="&amp;$A13,Concentrado!$B$2:$B859, "=Coahuila")</f>
        <v>5.0069999999999997</v>
      </c>
      <c r="BB13" s="9">
        <f>SUMIFS(Concentrado!BC$2:BC859,Concentrado!$A$2:$A859,"="&amp;$A13,Concentrado!$B$2:$B859, "=Coahuila")</f>
        <v>10.058999999999999</v>
      </c>
      <c r="BC13" s="9">
        <f>SUMIFS(Concentrado!BD$2:BD859,Concentrado!$A$2:$A859,"="&amp;$A13,Concentrado!$B$2:$B859, "=Coahuila")</f>
        <v>2.1549999999999998</v>
      </c>
      <c r="BD13" s="9">
        <f>SUMIFS(Concentrado!BE$2:BE859,Concentrado!$A$2:$A859,"="&amp;$A13,Concentrado!$B$2:$B859, "=Coahuila")</f>
        <v>14.590999999999999</v>
      </c>
      <c r="BE13" s="9">
        <f>SUMIFS(Concentrado!BF$2:BF859,Concentrado!$A$2:$A859,"="&amp;$A13,Concentrado!$B$2:$B859, "=Coahuila")</f>
        <v>16.113</v>
      </c>
      <c r="BF13" s="9">
        <f>SUMIFS(Concentrado!BG$2:BG859,Concentrado!$A$2:$A859,"="&amp;$A13,Concentrado!$B$2:$B859, "=Coahuila")</f>
        <v>26.501999999999999</v>
      </c>
      <c r="BG13" s="9">
        <f>SUMIFS(Concentrado!BH$2:BH859,Concentrado!$A$2:$A859,"="&amp;$A13,Concentrado!$B$2:$B859, "=Coahuila")</f>
        <v>5.3004470043640346</v>
      </c>
    </row>
    <row r="14" spans="1:59" x14ac:dyDescent="0.25">
      <c r="A14" s="4">
        <v>2010</v>
      </c>
      <c r="B14" s="9">
        <f>SUMIFS(Concentrado!C$2:C859,Concentrado!$A$2:$A859,"="&amp;$A14,Concentrado!$B$2:$B859, "=Coahuila")</f>
        <v>14.644</v>
      </c>
      <c r="C14" s="9">
        <f>SUMIFS(Concentrado!D$2:D859,Concentrado!$A$2:$A859,"="&amp;$A14,Concentrado!$B$2:$B859, "=Coahuila")</f>
        <v>3.12</v>
      </c>
      <c r="D14" s="9">
        <f>SUMIFS(Concentrado!E$2:E859,Concentrado!$A$2:$A859,"="&amp;$A14,Concentrado!$B$2:$B859, "=Coahuila")</f>
        <v>8.8469999999999995</v>
      </c>
      <c r="E14" s="9">
        <f>SUMIFS(Concentrado!F$2:F859,Concentrado!$A$2:$A859,"="&amp;$A14,Concentrado!$B$2:$B859, "=Coahuila")</f>
        <v>13.702999999999999</v>
      </c>
      <c r="F14" s="9">
        <f>SUMIFS(Concentrado!G$2:G859,Concentrado!$A$2:$A859,"="&amp;$A14,Concentrado!$B$2:$B859, "=Coahuila")</f>
        <v>21.300999999999998</v>
      </c>
      <c r="G14" s="9">
        <f>SUMIFS(Concentrado!H$2:H859,Concentrado!$A$2:$A859,"="&amp;$A14,Concentrado!$B$2:$B859, "=Coahuila")</f>
        <v>4.3070000000000004</v>
      </c>
      <c r="H14" s="9">
        <f>SUMIFS(Concentrado!I$2:I859,Concentrado!$A$2:$A859,"="&amp;$A14,Concentrado!$B$2:$B859, "=Coahuila")</f>
        <v>3.6869999999999998</v>
      </c>
      <c r="I14" s="9">
        <f>SUMIFS(Concentrado!J$2:J859,Concentrado!$A$2:$A859,"="&amp;$A14,Concentrado!$B$2:$B859, "=Coahuila")</f>
        <v>3.9950000000000001</v>
      </c>
      <c r="J14" s="9">
        <f>SUMIFS(Concentrado!K$2:K859,Concentrado!$A$2:$A859,"="&amp;$A14,Concentrado!$B$2:$B859, "=Coahuila")</f>
        <v>11.127000000000001</v>
      </c>
      <c r="K14" s="9">
        <f>SUMIFS(Concentrado!L$2:L859,Concentrado!$A$2:$A859,"="&amp;$A14,Concentrado!$B$2:$B859, "=Coahuila")</f>
        <v>3.758</v>
      </c>
      <c r="L14" s="9">
        <f>SUMIFS(Concentrado!M$2:M859,Concentrado!$A$2:$A859,"="&amp;$A14,Concentrado!$B$2:$B859, "=Coahuila")</f>
        <v>7.42</v>
      </c>
      <c r="M14" s="9">
        <f>SUMIFS(Concentrado!N$2:N859,Concentrado!$A$2:$A859,"="&amp;$A14,Concentrado!$B$2:$B859, "=Coahuila")</f>
        <v>39.003999999999998</v>
      </c>
      <c r="N14" s="9">
        <f>SUMIFS(Concentrado!O$2:O859,Concentrado!$A$2:$A859,"="&amp;$A14,Concentrado!$B$2:$B859, "=Coahuila")</f>
        <v>101.002</v>
      </c>
      <c r="O14" s="9">
        <f>SUMIFS(Concentrado!P$2:P859,Concentrado!$A$2:$A859,"="&amp;$A14,Concentrado!$B$2:$B859, "=Coahuila")</f>
        <v>24.89</v>
      </c>
      <c r="P14" s="9">
        <f>SUMIFS(Concentrado!Q$2:Q859,Concentrado!$A$2:$A859,"="&amp;$A14,Concentrado!$B$2:$B859, "=Coahuila")</f>
        <v>62.713000000000001</v>
      </c>
      <c r="Q14" s="9">
        <f>SUMIFS(Concentrado!R$2:R859,Concentrado!$A$2:$A859,"="&amp;$A14,Concentrado!$B$2:$B859, "=Coahuila")</f>
        <v>74.8</v>
      </c>
      <c r="R14" s="9">
        <f>SUMIFS(Concentrado!S$2:S859,Concentrado!$A$2:$A859,"="&amp;$A14,Concentrado!$B$2:$B859, "=Coahuila")</f>
        <v>82.683000000000007</v>
      </c>
      <c r="S14" s="9">
        <f>SUMIFS(Concentrado!T$2:T859,Concentrado!$A$2:$A859,"="&amp;$A14,Concentrado!$B$2:$B859, "=Coahuila")</f>
        <v>78.766000000000005</v>
      </c>
      <c r="T14" s="9">
        <f>SUMIFS(Concentrado!U$2:U859,Concentrado!$A$2:$A859,"="&amp;$A14,Concentrado!$B$2:$B859, "=Coahuila")</f>
        <v>14.429</v>
      </c>
      <c r="U14" s="9">
        <f>SUMIFS(Concentrado!V$2:V859,Concentrado!$A$2:$A859,"="&amp;$A14,Concentrado!$B$2:$B859, "=Coahuila")</f>
        <v>17.443999999999999</v>
      </c>
      <c r="V14" s="9">
        <f>SUMIFS(Concentrado!W$2:W859,Concentrado!$A$2:$A859,"="&amp;$A14,Concentrado!$B$2:$B859, "=Coahuila")</f>
        <v>15.946</v>
      </c>
      <c r="W14" s="9">
        <f>SUMIFS(Concentrado!X$2:X859,Concentrado!$A$2:$A859,"="&amp;$A14,Concentrado!$B$2:$B859, "=Coahuila")</f>
        <v>30.006</v>
      </c>
      <c r="X14" s="9">
        <f>SUMIFS(Concentrado!Y$2:Y859,Concentrado!$A$2:$A859,"="&amp;$A14,Concentrado!$B$2:$B859, "=Coahuila")</f>
        <v>4.68</v>
      </c>
      <c r="Y14" s="9">
        <f>SUMIFS(Concentrado!Z$2:Z859,Concentrado!$A$2:$A859,"="&amp;$A14,Concentrado!$B$2:$B859, "=Coahuila")</f>
        <v>17.265999999999998</v>
      </c>
      <c r="Z14" s="9">
        <f>SUMIFS(Concentrado!AA$2:AA859,Concentrado!$A$2:$A859,"="&amp;$A14,Concentrado!$B$2:$B859, "=Coahuila")</f>
        <v>93.966999999999999</v>
      </c>
      <c r="AA14" s="9">
        <f>SUMIFS(Concentrado!AB$2:AB859,Concentrado!$A$2:$A859,"="&amp;$A14,Concentrado!$B$2:$B859, "=Coahuila")</f>
        <v>66.799000000000007</v>
      </c>
      <c r="AB14" s="9">
        <f>SUMIFS(Concentrado!AC$2:AC859,Concentrado!$A$2:$A859,"="&amp;$A14,Concentrado!$B$2:$B859, "=Coahuila")</f>
        <v>80.334999999999994</v>
      </c>
      <c r="AC14" s="9">
        <f>SUMIFS(Concentrado!AD$2:AD859,Concentrado!$A$2:$A859,"="&amp;$A14,Concentrado!$B$2:$B859, "=Coahuila")</f>
        <v>425.97300000000001</v>
      </c>
      <c r="AD14" s="9">
        <f>SUMIFS(Concentrado!AE$2:AE859,Concentrado!$A$2:$A859,"="&amp;$A14,Concentrado!$B$2:$B859, "=Coahuila")</f>
        <v>377.322</v>
      </c>
      <c r="AE14" s="9">
        <f>SUMIFS(Concentrado!AF$2:AF859,Concentrado!$A$2:$A859,"="&amp;$A14,Concentrado!$B$2:$B859, "=Coahuila")</f>
        <v>401.53500000000003</v>
      </c>
      <c r="AF14" s="9">
        <f>SUMIFS(Concentrado!AG$2:AG859,Concentrado!$A$2:$A859,"="&amp;$A14,Concentrado!$B$2:$B859, "=Coahuila")</f>
        <v>8.3989999999999991</v>
      </c>
      <c r="AG14" s="9">
        <f>SUMIFS(Concentrado!AH$2:AH859,Concentrado!$A$2:$A859,"="&amp;$A14,Concentrado!$B$2:$B859, "=Coahuila")</f>
        <v>10.9988499448128</v>
      </c>
      <c r="AH14" s="9">
        <f>SUMIFS(Concentrado!AI$2:AI859,Concentrado!$A$2:$A859,"="&amp;$A14,Concentrado!$B$2:$B859, "=Coahuila")</f>
        <v>2.5598361704850898</v>
      </c>
      <c r="AI14" s="9">
        <f>SUMIFS(Concentrado!AJ$2:AJ859,Concentrado!$A$2:$A859,"="&amp;$A14,Concentrado!$B$2:$B859, "=Coahuila")</f>
        <v>6.8220735010198998</v>
      </c>
      <c r="AJ14" s="9">
        <f>SUMIFS(Concentrado!AK$2:AK859,Concentrado!$A$2:$A859,"="&amp;$A14,Concentrado!$B$2:$B859, "=Coahuila")</f>
        <v>10.552</v>
      </c>
      <c r="AK14" s="9">
        <f>SUMIFS(Concentrado!AL$2:AL859,Concentrado!$A$2:$A859,"="&amp;$A14,Concentrado!$B$2:$B859, "=Coahuila")</f>
        <v>1.56</v>
      </c>
      <c r="AL14" s="9">
        <f>SUMIFS(Concentrado!AM$2:AM859,Concentrado!$A$2:$A859,"="&amp;$A14,Concentrado!$B$2:$B859, "=Coahuila")</f>
        <v>6.0289999999999999</v>
      </c>
      <c r="AM14" s="9">
        <f>SUMIFS(Concentrado!AN$2:AN859,Concentrado!$A$2:$A859,"="&amp;$A14,Concentrado!$B$2:$B859, "=Coahuila")</f>
        <v>46.588999999999999</v>
      </c>
      <c r="AN14" s="9">
        <f>SUMIFS(Concentrado!AO$2:AO859,Concentrado!$A$2:$A859,"="&amp;$A14,Concentrado!$B$2:$B859, "=Coahuila")</f>
        <v>41.482999999999997</v>
      </c>
      <c r="AO14" s="9">
        <f>SUMIFS(Concentrado!AP$2:AP859,Concentrado!$A$2:$A859,"="&amp;$A14,Concentrado!$B$2:$B859, "=Coahuila")</f>
        <v>44.055999999999997</v>
      </c>
      <c r="AP14" s="9">
        <f>SUMIFS(Concentrado!AQ$2:AQ859,Concentrado!$A$2:$A859,"="&amp;$A14,Concentrado!$B$2:$B859, "=Coahuila")</f>
        <v>3.0870000000000002</v>
      </c>
      <c r="AQ14" s="9">
        <f>SUMIFS(Concentrado!AR$2:AR859,Concentrado!$A$2:$A859,"="&amp;$A14,Concentrado!$B$2:$B859, "=Coahuila")</f>
        <v>1.4179999999999999</v>
      </c>
      <c r="AR14" s="9">
        <f>SUMIFS(Concentrado!AS$2:AS859,Concentrado!$A$2:$A859,"="&amp;$A14,Concentrado!$B$2:$B859, "=Coahuila")</f>
        <v>2.2469999999999999</v>
      </c>
      <c r="AS14" s="9">
        <f>SUMIFS(Concentrado!AT$2:AT859,Concentrado!$A$2:$A859,"="&amp;$A14,Concentrado!$B$2:$B859, "=Coahuila")</f>
        <v>4.0199999999999996</v>
      </c>
      <c r="AT14" s="9">
        <f>SUMIFS(Concentrado!AU$2:AU859,Concentrado!$A$2:$A859,"="&amp;$A14,Concentrado!$B$2:$B859, "=Coahuila")</f>
        <v>1.276</v>
      </c>
      <c r="AU14" s="9">
        <f>SUMIFS(Concentrado!AV$2:AV859,Concentrado!$A$2:$A859,"="&amp;$A14,Concentrado!$B$2:$B859, "=Coahuila")</f>
        <v>2.64</v>
      </c>
      <c r="AV14" s="9">
        <f>SUMIFS(Concentrado!AW$2:AW859,Concentrado!$A$2:$A859,"="&amp;$A14,Concentrado!$B$2:$B859, "=Coahuila")</f>
        <v>585.69500000000005</v>
      </c>
      <c r="AW14" s="9">
        <f>SUMIFS(Concentrado!AX$2:AX859,Concentrado!$A$2:$A859,"="&amp;$A14,Concentrado!$B$2:$B859, "=Coahuila")</f>
        <v>456.10599999999999</v>
      </c>
      <c r="AX14" s="9">
        <f>SUMIFS(Concentrado!AY$2:AY859,Concentrado!$A$2:$A859,"="&amp;$A14,Concentrado!$B$2:$B859, "=Coahuila")</f>
        <v>520.57500000000005</v>
      </c>
      <c r="AY14" s="9">
        <f>SUMIFS(Concentrado!AZ$2:AZ859,Concentrado!$A$2:$A859,"="&amp;$A14,Concentrado!$B$2:$B859, "=Coahuila")</f>
        <v>5.8570000000000002</v>
      </c>
      <c r="AZ14" s="9">
        <f>SUMIFS(Concentrado!BA$2:BA859,Concentrado!$A$2:$A859,"="&amp;$A14,Concentrado!$B$2:$B859, "=Coahuila")</f>
        <v>4.5609999999999999</v>
      </c>
      <c r="BA14" s="9">
        <f>SUMIFS(Concentrado!BB$2:BB859,Concentrado!$A$2:$A859,"="&amp;$A14,Concentrado!$B$2:$B859, "=Coahuila")</f>
        <v>5.2060000000000004</v>
      </c>
      <c r="BB14" s="9">
        <f>SUMIFS(Concentrado!BC$2:BC859,Concentrado!$A$2:$A859,"="&amp;$A14,Concentrado!$B$2:$B859, "=Coahuila")</f>
        <v>8.5510000000000002</v>
      </c>
      <c r="BC14" s="9">
        <f>SUMIFS(Concentrado!BD$2:BD859,Concentrado!$A$2:$A859,"="&amp;$A14,Concentrado!$B$2:$B859, "=Coahuila")</f>
        <v>4.9880000000000004</v>
      </c>
      <c r="BD14" s="9">
        <f>SUMIFS(Concentrado!BE$2:BE859,Concentrado!$A$2:$A859,"="&amp;$A14,Concentrado!$B$2:$B859, "=Coahuila")</f>
        <v>13.962999999999999</v>
      </c>
      <c r="BE14" s="9">
        <f>SUMIFS(Concentrado!BF$2:BF859,Concentrado!$A$2:$A859,"="&amp;$A14,Concentrado!$B$2:$B859, "=Coahuila")</f>
        <v>14.829000000000001</v>
      </c>
      <c r="BF14" s="9">
        <f>SUMIFS(Concentrado!BG$2:BG859,Concentrado!$A$2:$A859,"="&amp;$A14,Concentrado!$B$2:$B859, "=Coahuila")</f>
        <v>42.268000000000001</v>
      </c>
      <c r="BG14" s="9">
        <f>SUMIFS(Concentrado!BH$2:BH859,Concentrado!$A$2:$A859,"="&amp;$A14,Concentrado!$B$2:$B859, "=Coahuila")</f>
        <v>6.0935876437540726</v>
      </c>
    </row>
    <row r="15" spans="1:59" x14ac:dyDescent="0.25">
      <c r="A15" s="4">
        <v>2011</v>
      </c>
      <c r="B15" s="9">
        <f>SUMIFS(Concentrado!C$2:C859,Concentrado!$A$2:$A859,"="&amp;$A15,Concentrado!$B$2:$B859, "=Coahuila")</f>
        <v>13.192</v>
      </c>
      <c r="C15" s="9">
        <f>SUMIFS(Concentrado!D$2:D859,Concentrado!$A$2:$A859,"="&amp;$A15,Concentrado!$B$2:$B859, "=Coahuila")</f>
        <v>3.5590000000000002</v>
      </c>
      <c r="D15" s="9">
        <f>SUMIFS(Concentrado!E$2:E859,Concentrado!$A$2:$A859,"="&amp;$A15,Concentrado!$B$2:$B859, "=Coahuila")</f>
        <v>8.35</v>
      </c>
      <c r="E15" s="9">
        <f>SUMIFS(Concentrado!F$2:F859,Concentrado!$A$2:$A859,"="&amp;$A15,Concentrado!$B$2:$B859, "=Coahuila")</f>
        <v>11.933</v>
      </c>
      <c r="F15" s="9">
        <f>SUMIFS(Concentrado!G$2:G859,Concentrado!$A$2:$A859,"="&amp;$A15,Concentrado!$B$2:$B859, "=Coahuila")</f>
        <v>23.469000000000001</v>
      </c>
      <c r="G15" s="9">
        <f>SUMIFS(Concentrado!H$2:H859,Concentrado!$A$2:$A859,"="&amp;$A15,Concentrado!$B$2:$B859, "=Coahuila")</f>
        <v>4.6559999999999997</v>
      </c>
      <c r="H15" s="9">
        <f>SUMIFS(Concentrado!I$2:I859,Concentrado!$A$2:$A859,"="&amp;$A15,Concentrado!$B$2:$B859, "=Coahuila")</f>
        <v>3.28</v>
      </c>
      <c r="I15" s="9">
        <f>SUMIFS(Concentrado!J$2:J859,Concentrado!$A$2:$A859,"="&amp;$A15,Concentrado!$B$2:$B859, "=Coahuila")</f>
        <v>3.964</v>
      </c>
      <c r="J15" s="9">
        <f>SUMIFS(Concentrado!K$2:K859,Concentrado!$A$2:$A859,"="&amp;$A15,Concentrado!$B$2:$B859, "=Coahuila")</f>
        <v>10.935</v>
      </c>
      <c r="K15" s="9">
        <f>SUMIFS(Concentrado!L$2:L859,Concentrado!$A$2:$A859,"="&amp;$A15,Concentrado!$B$2:$B859, "=Coahuila")</f>
        <v>4.5369999999999999</v>
      </c>
      <c r="L15" s="9">
        <f>SUMIFS(Concentrado!M$2:M859,Concentrado!$A$2:$A859,"="&amp;$A15,Concentrado!$B$2:$B859, "=Coahuila")</f>
        <v>7.718</v>
      </c>
      <c r="M15" s="9">
        <f>SUMIFS(Concentrado!N$2:N859,Concentrado!$A$2:$A859,"="&amp;$A15,Concentrado!$B$2:$B859, "=Coahuila")</f>
        <v>42.41</v>
      </c>
      <c r="N15" s="9">
        <f>SUMIFS(Concentrado!O$2:O859,Concentrado!$A$2:$A859,"="&amp;$A15,Concentrado!$B$2:$B859, "=Coahuila")</f>
        <v>123.807</v>
      </c>
      <c r="O15" s="9">
        <f>SUMIFS(Concentrado!P$2:P859,Concentrado!$A$2:$A859,"="&amp;$A15,Concentrado!$B$2:$B859, "=Coahuila")</f>
        <v>22.402999999999999</v>
      </c>
      <c r="P15" s="9">
        <f>SUMIFS(Concentrado!Q$2:Q859,Concentrado!$A$2:$A859,"="&amp;$A15,Concentrado!$B$2:$B859, "=Coahuila")</f>
        <v>72.867999999999995</v>
      </c>
      <c r="Q15" s="9">
        <f>SUMIFS(Concentrado!R$2:R859,Concentrado!$A$2:$A859,"="&amp;$A15,Concentrado!$B$2:$B859, "=Coahuila")</f>
        <v>73.72</v>
      </c>
      <c r="R15" s="9">
        <f>SUMIFS(Concentrado!S$2:S859,Concentrado!$A$2:$A859,"="&amp;$A15,Concentrado!$B$2:$B859, "=Coahuila")</f>
        <v>84.24</v>
      </c>
      <c r="S15" s="9">
        <f>SUMIFS(Concentrado!T$2:T859,Concentrado!$A$2:$A859,"="&amp;$A15,Concentrado!$B$2:$B859, "=Coahuila")</f>
        <v>79.007999999999996</v>
      </c>
      <c r="T15" s="9">
        <f>SUMIFS(Concentrado!U$2:U859,Concentrado!$A$2:$A859,"="&amp;$A15,Concentrado!$B$2:$B859, "=Coahuila")</f>
        <v>15.238</v>
      </c>
      <c r="U15" s="9">
        <f>SUMIFS(Concentrado!V$2:V859,Concentrado!$A$2:$A859,"="&amp;$A15,Concentrado!$B$2:$B859, "=Coahuila")</f>
        <v>21.844999999999999</v>
      </c>
      <c r="V15" s="9">
        <f>SUMIFS(Concentrado!W$2:W859,Concentrado!$A$2:$A859,"="&amp;$A15,Concentrado!$B$2:$B859, "=Coahuila")</f>
        <v>18.559000000000001</v>
      </c>
      <c r="W15" s="9">
        <f>SUMIFS(Concentrado!X$2:X859,Concentrado!$A$2:$A859,"="&amp;$A15,Concentrado!$B$2:$B859, "=Coahuila")</f>
        <v>48.465000000000003</v>
      </c>
      <c r="X15" s="9">
        <f>SUMIFS(Concentrado!Y$2:Y859,Concentrado!$A$2:$A859,"="&amp;$A15,Concentrado!$B$2:$B859, "=Coahuila")</f>
        <v>4.1879999999999997</v>
      </c>
      <c r="Y15" s="9">
        <f>SUMIFS(Concentrado!Z$2:Z859,Concentrado!$A$2:$A859,"="&amp;$A15,Concentrado!$B$2:$B859, "=Coahuila")</f>
        <v>26.207000000000001</v>
      </c>
      <c r="Z15" s="9">
        <f>SUMIFS(Concentrado!AA$2:AA859,Concentrado!$A$2:$A859,"="&amp;$A15,Concentrado!$B$2:$B859, "=Coahuila")</f>
        <v>87.757999999999996</v>
      </c>
      <c r="AA15" s="9">
        <f>SUMIFS(Concentrado!AB$2:AB859,Concentrado!$A$2:$A859,"="&amp;$A15,Concentrado!$B$2:$B859, "=Coahuila")</f>
        <v>60.999000000000002</v>
      </c>
      <c r="AB15" s="9">
        <f>SUMIFS(Concentrado!AC$2:AC859,Concentrado!$A$2:$A859,"="&amp;$A15,Concentrado!$B$2:$B859, "=Coahuila")</f>
        <v>74.341999999999999</v>
      </c>
      <c r="AC15" s="9">
        <f>SUMIFS(Concentrado!AD$2:AD859,Concentrado!$A$2:$A859,"="&amp;$A15,Concentrado!$B$2:$B859, "=Coahuila")</f>
        <v>408.31599999999997</v>
      </c>
      <c r="AD15" s="9">
        <f>SUMIFS(Concentrado!AE$2:AE859,Concentrado!$A$2:$A859,"="&amp;$A15,Concentrado!$B$2:$B859, "=Coahuila")</f>
        <v>366.69200000000001</v>
      </c>
      <c r="AE15" s="9">
        <f>SUMIFS(Concentrado!AF$2:AF859,Concentrado!$A$2:$A859,"="&amp;$A15,Concentrado!$B$2:$B859, "=Coahuila")</f>
        <v>387.49799999999999</v>
      </c>
      <c r="AF15" s="9">
        <f>SUMIFS(Concentrado!AG$2:AG859,Concentrado!$A$2:$A859,"="&amp;$A15,Concentrado!$B$2:$B859, "=Coahuila")</f>
        <v>9.2409999999999997</v>
      </c>
      <c r="AG15" s="9">
        <f>SUMIFS(Concentrado!AH$2:AH859,Concentrado!$A$2:$A859,"="&amp;$A15,Concentrado!$B$2:$B859, "=Coahuila")</f>
        <v>11.946774276129799</v>
      </c>
      <c r="AH15" s="9">
        <f>SUMIFS(Concentrado!AI$2:AI859,Concentrado!$A$2:$A859,"="&amp;$A15,Concentrado!$B$2:$B859, "=Coahuila")</f>
        <v>2.7225065729087299</v>
      </c>
      <c r="AI15" s="9">
        <f>SUMIFS(Concentrado!AJ$2:AJ859,Concentrado!$A$2:$A859,"="&amp;$A15,Concentrado!$B$2:$B859, "=Coahuila")</f>
        <v>7.3926789436341798</v>
      </c>
      <c r="AJ15" s="9">
        <f>SUMIFS(Concentrado!AK$2:AK859,Concentrado!$A$2:$A859,"="&amp;$A15,Concentrado!$B$2:$B859, "=Coahuila")</f>
        <v>10.087999999999999</v>
      </c>
      <c r="AK15" s="9">
        <f>SUMIFS(Concentrado!AL$2:AL859,Concentrado!$A$2:$A859,"="&amp;$A15,Concentrado!$B$2:$B859, "=Coahuila")</f>
        <v>1.8149999999999999</v>
      </c>
      <c r="AL15" s="9">
        <f>SUMIFS(Concentrado!AM$2:AM859,Concentrado!$A$2:$A859,"="&amp;$A15,Concentrado!$B$2:$B859, "=Coahuila")</f>
        <v>5.9290000000000003</v>
      </c>
      <c r="AM15" s="9">
        <f>SUMIFS(Concentrado!AN$2:AN859,Concentrado!$A$2:$A859,"="&amp;$A15,Concentrado!$B$2:$B859, "=Coahuila")</f>
        <v>48.182000000000002</v>
      </c>
      <c r="AN15" s="9">
        <f>SUMIFS(Concentrado!AO$2:AO859,Concentrado!$A$2:$A859,"="&amp;$A15,Concentrado!$B$2:$B859, "=Coahuila")</f>
        <v>39.014000000000003</v>
      </c>
      <c r="AO15" s="9">
        <f>SUMIFS(Concentrado!AP$2:AP859,Concentrado!$A$2:$A859,"="&amp;$A15,Concentrado!$B$2:$B859, "=Coahuila")</f>
        <v>43.609000000000002</v>
      </c>
      <c r="AP15" s="9">
        <f>SUMIFS(Concentrado!AQ$2:AQ859,Concentrado!$A$2:$A859,"="&amp;$A15,Concentrado!$B$2:$B859, "=Coahuila")</f>
        <v>3.0329999999999999</v>
      </c>
      <c r="AQ15" s="9">
        <f>SUMIFS(Concentrado!AR$2:AR859,Concentrado!$A$2:$A859,"="&amp;$A15,Concentrado!$B$2:$B859, "=Coahuila")</f>
        <v>2.0939999999999999</v>
      </c>
      <c r="AR15" s="9">
        <f>SUMIFS(Concentrado!AS$2:AS859,Concentrado!$A$2:$A859,"="&amp;$A15,Concentrado!$B$2:$B859, "=Coahuila")</f>
        <v>2.5609999999999999</v>
      </c>
      <c r="AS15" s="9">
        <f>SUMIFS(Concentrado!AT$2:AT859,Concentrado!$A$2:$A859,"="&amp;$A15,Concentrado!$B$2:$B859, "=Coahuila")</f>
        <v>4.444</v>
      </c>
      <c r="AT15" s="9">
        <f>SUMIFS(Concentrado!AU$2:AU859,Concentrado!$A$2:$A859,"="&amp;$A15,Concentrado!$B$2:$B859, "=Coahuila")</f>
        <v>0.97699999999999998</v>
      </c>
      <c r="AU15" s="9">
        <f>SUMIFS(Concentrado!AV$2:AV859,Concentrado!$A$2:$A859,"="&amp;$A15,Concentrado!$B$2:$B859, "=Coahuila")</f>
        <v>2.7010000000000001</v>
      </c>
      <c r="AV15" s="9">
        <f>SUMIFS(Concentrado!AW$2:AW859,Concentrado!$A$2:$A859,"="&amp;$A15,Concentrado!$B$2:$B859, "=Coahuila")</f>
        <v>588.70100000000002</v>
      </c>
      <c r="AW15" s="9">
        <f>SUMIFS(Concentrado!AX$2:AX859,Concentrado!$A$2:$A859,"="&amp;$A15,Concentrado!$B$2:$B859, "=Coahuila")</f>
        <v>438.99700000000001</v>
      </c>
      <c r="AX15" s="9">
        <f>SUMIFS(Concentrado!AY$2:AY859,Concentrado!$A$2:$A859,"="&amp;$A15,Concentrado!$B$2:$B859, "=Coahuila")</f>
        <v>513.62300000000005</v>
      </c>
      <c r="AY15" s="9">
        <f>SUMIFS(Concentrado!AZ$2:AZ859,Concentrado!$A$2:$A859,"="&amp;$A15,Concentrado!$B$2:$B859, "=Coahuila")</f>
        <v>5.8869999999999996</v>
      </c>
      <c r="AZ15" s="9">
        <f>SUMIFS(Concentrado!BA$2:BA859,Concentrado!$A$2:$A859,"="&amp;$A15,Concentrado!$B$2:$B859, "=Coahuila")</f>
        <v>4.3899999999999997</v>
      </c>
      <c r="BA15" s="9">
        <f>SUMIFS(Concentrado!BB$2:BB859,Concentrado!$A$2:$A859,"="&amp;$A15,Concentrado!$B$2:$B859, "=Coahuila")</f>
        <v>5.1360000000000001</v>
      </c>
      <c r="BB15" s="9">
        <f>SUMIFS(Concentrado!BC$2:BC859,Concentrado!$A$2:$A859,"="&amp;$A15,Concentrado!$B$2:$B859, "=Coahuila")</f>
        <v>7.4240000000000004</v>
      </c>
      <c r="BC15" s="9">
        <f>SUMIFS(Concentrado!BD$2:BD859,Concentrado!$A$2:$A859,"="&amp;$A15,Concentrado!$B$2:$B859, "=Coahuila")</f>
        <v>2.4750000000000001</v>
      </c>
      <c r="BD15" s="9">
        <f>SUMIFS(Concentrado!BE$2:BE859,Concentrado!$A$2:$A859,"="&amp;$A15,Concentrado!$B$2:$B859, "=Coahuila")</f>
        <v>9.4960000000000004</v>
      </c>
      <c r="BE15" s="9">
        <f>SUMIFS(Concentrado!BF$2:BF859,Concentrado!$A$2:$A859,"="&amp;$A15,Concentrado!$B$2:$B859, "=Coahuila")</f>
        <v>10.986000000000001</v>
      </c>
      <c r="BF15" s="9">
        <f>SUMIFS(Concentrado!BG$2:BG859,Concentrado!$A$2:$A859,"="&amp;$A15,Concentrado!$B$2:$B859, "=Coahuila")</f>
        <v>39.494</v>
      </c>
      <c r="BG15" s="9">
        <f>SUMIFS(Concentrado!BH$2:BH859,Concentrado!$A$2:$A859,"="&amp;$A15,Concentrado!$B$2:$B859, "=Coahuila")</f>
        <v>6.7857463423391078</v>
      </c>
    </row>
    <row r="16" spans="1:59" x14ac:dyDescent="0.25">
      <c r="A16" s="4">
        <v>2012</v>
      </c>
      <c r="B16" s="9">
        <f>SUMIFS(Concentrado!C$2:C859,Concentrado!$A$2:$A859,"="&amp;$A16,Concentrado!$B$2:$B859, "=Coahuila")</f>
        <v>12.768000000000001</v>
      </c>
      <c r="C16" s="9">
        <f>SUMIFS(Concentrado!D$2:D859,Concentrado!$A$2:$A859,"="&amp;$A16,Concentrado!$B$2:$B859, "=Coahuila")</f>
        <v>4.8140000000000001</v>
      </c>
      <c r="D16" s="9">
        <f>SUMIFS(Concentrado!E$2:E859,Concentrado!$A$2:$A859,"="&amp;$A16,Concentrado!$B$2:$B859, "=Coahuila")</f>
        <v>8.8079999999999998</v>
      </c>
      <c r="E16" s="9">
        <f>SUMIFS(Concentrado!F$2:F859,Concentrado!$A$2:$A859,"="&amp;$A16,Concentrado!$B$2:$B859, "=Coahuila")</f>
        <v>13.359</v>
      </c>
      <c r="F16" s="9">
        <f>SUMIFS(Concentrado!G$2:G859,Concentrado!$A$2:$A859,"="&amp;$A16,Concentrado!$B$2:$B859, "=Coahuila")</f>
        <v>24.254000000000001</v>
      </c>
      <c r="G16" s="9">
        <f>SUMIFS(Concentrado!H$2:H859,Concentrado!$A$2:$A859,"="&amp;$A16,Concentrado!$B$2:$B859, "=Coahuila")</f>
        <v>5.8289999999999997</v>
      </c>
      <c r="H16" s="9">
        <f>SUMIFS(Concentrado!I$2:I859,Concentrado!$A$2:$A859,"="&amp;$A16,Concentrado!$B$2:$B859, "=Coahuila")</f>
        <v>3.714</v>
      </c>
      <c r="I16" s="9">
        <f>SUMIFS(Concentrado!J$2:J859,Concentrado!$A$2:$A859,"="&amp;$A16,Concentrado!$B$2:$B859, "=Coahuila")</f>
        <v>4.7670000000000003</v>
      </c>
      <c r="J16" s="9">
        <f>SUMIFS(Concentrado!K$2:K859,Concentrado!$A$2:$A859,"="&amp;$A16,Concentrado!$B$2:$B859, "=Coahuila")</f>
        <v>9.6460000000000008</v>
      </c>
      <c r="K16" s="9">
        <f>SUMIFS(Concentrado!L$2:L859,Concentrado!$A$2:$A859,"="&amp;$A16,Concentrado!$B$2:$B859, "=Coahuila")</f>
        <v>4.8140000000000001</v>
      </c>
      <c r="L16" s="9">
        <f>SUMIFS(Concentrado!M$2:M859,Concentrado!$A$2:$A859,"="&amp;$A16,Concentrado!$B$2:$B859, "=Coahuila")</f>
        <v>7.2190000000000003</v>
      </c>
      <c r="M16" s="9">
        <f>SUMIFS(Concentrado!N$2:N859,Concentrado!$A$2:$A859,"="&amp;$A16,Concentrado!$B$2:$B859, "=Coahuila")</f>
        <v>38.99</v>
      </c>
      <c r="N16" s="9">
        <f>SUMIFS(Concentrado!O$2:O859,Concentrado!$A$2:$A859,"="&amp;$A16,Concentrado!$B$2:$B859, "=Coahuila")</f>
        <v>132.88800000000001</v>
      </c>
      <c r="O16" s="9">
        <f>SUMIFS(Concentrado!P$2:P859,Concentrado!$A$2:$A859,"="&amp;$A16,Concentrado!$B$2:$B859, "=Coahuila")</f>
        <v>29.228999999999999</v>
      </c>
      <c r="P16" s="9">
        <f>SUMIFS(Concentrado!Q$2:Q859,Concentrado!$A$2:$A859,"="&amp;$A16,Concentrado!$B$2:$B859, "=Coahuila")</f>
        <v>81.067999999999998</v>
      </c>
      <c r="Q16" s="9">
        <f>SUMIFS(Concentrado!R$2:R859,Concentrado!$A$2:$A859,"="&amp;$A16,Concentrado!$B$2:$B859, "=Coahuila")</f>
        <v>71.614000000000004</v>
      </c>
      <c r="R16" s="9">
        <f>SUMIFS(Concentrado!S$2:S859,Concentrado!$A$2:$A859,"="&amp;$A16,Concentrado!$B$2:$B859, "=Coahuila")</f>
        <v>81.153000000000006</v>
      </c>
      <c r="S16" s="9">
        <f>SUMIFS(Concentrado!T$2:T859,Concentrado!$A$2:$A859,"="&amp;$A16,Concentrado!$B$2:$B859, "=Coahuila")</f>
        <v>76.405000000000001</v>
      </c>
      <c r="T16" s="9">
        <f>SUMIFS(Concentrado!U$2:U859,Concentrado!$A$2:$A859,"="&amp;$A16,Concentrado!$B$2:$B859, "=Coahuila")</f>
        <v>16.446000000000002</v>
      </c>
      <c r="U16" s="9">
        <f>SUMIFS(Concentrado!V$2:V859,Concentrado!$A$2:$A859,"="&amp;$A16,Concentrado!$B$2:$B859, "=Coahuila")</f>
        <v>17.536999999999999</v>
      </c>
      <c r="V16" s="9">
        <f>SUMIFS(Concentrado!W$2:W859,Concentrado!$A$2:$A859,"="&amp;$A16,Concentrado!$B$2:$B859, "=Coahuila")</f>
        <v>16.994</v>
      </c>
      <c r="W16" s="9">
        <f>SUMIFS(Concentrado!X$2:X859,Concentrado!$A$2:$A859,"="&amp;$A16,Concentrado!$B$2:$B859, "=Coahuila")</f>
        <v>71.335999999999999</v>
      </c>
      <c r="X16" s="9">
        <f>SUMIFS(Concentrado!Y$2:Y859,Concentrado!$A$2:$A859,"="&amp;$A16,Concentrado!$B$2:$B859, "=Coahuila")</f>
        <v>9.56</v>
      </c>
      <c r="Y16" s="9">
        <f>SUMIFS(Concentrado!Z$2:Z859,Concentrado!$A$2:$A859,"="&amp;$A16,Concentrado!$B$2:$B859, "=Coahuila")</f>
        <v>40.481999999999999</v>
      </c>
      <c r="Z16" s="9">
        <f>SUMIFS(Concentrado!AA$2:AA859,Concentrado!$A$2:$A859,"="&amp;$A16,Concentrado!$B$2:$B859, "=Coahuila")</f>
        <v>88.962000000000003</v>
      </c>
      <c r="AA16" s="9">
        <f>SUMIFS(Concentrado!AB$2:AB859,Concentrado!$A$2:$A859,"="&amp;$A16,Concentrado!$B$2:$B859, "=Coahuila")</f>
        <v>58.32</v>
      </c>
      <c r="AB16" s="9">
        <f>SUMIFS(Concentrado!AC$2:AC859,Concentrado!$A$2:$A859,"="&amp;$A16,Concentrado!$B$2:$B859, "=Coahuila")</f>
        <v>73.572000000000003</v>
      </c>
      <c r="AC16" s="9">
        <f>SUMIFS(Concentrado!AD$2:AD859,Concentrado!$A$2:$A859,"="&amp;$A16,Concentrado!$B$2:$B859, "=Coahuila")</f>
        <v>407.2</v>
      </c>
      <c r="AD16" s="9">
        <f>SUMIFS(Concentrado!AE$2:AE859,Concentrado!$A$2:$A859,"="&amp;$A16,Concentrado!$B$2:$B859, "=Coahuila")</f>
        <v>363.74299999999999</v>
      </c>
      <c r="AE16" s="9">
        <f>SUMIFS(Concentrado!AF$2:AF859,Concentrado!$A$2:$A859,"="&amp;$A16,Concentrado!$B$2:$B859, "=Coahuila")</f>
        <v>385.47800000000001</v>
      </c>
      <c r="AF16" s="9">
        <f>SUMIFS(Concentrado!AG$2:AG859,Concentrado!$A$2:$A859,"="&amp;$A16,Concentrado!$B$2:$B859, "=Coahuila")</f>
        <v>8.7439999999999998</v>
      </c>
      <c r="AG16" s="9">
        <f>SUMIFS(Concentrado!AH$2:AH859,Concentrado!$A$2:$A859,"="&amp;$A16,Concentrado!$B$2:$B859, "=Coahuila")</f>
        <v>8.9629159353176195</v>
      </c>
      <c r="AH16" s="9">
        <f>SUMIFS(Concentrado!AI$2:AI859,Concentrado!$A$2:$A859,"="&amp;$A16,Concentrado!$B$2:$B859, "=Coahuila")</f>
        <v>2.1162188939870501</v>
      </c>
      <c r="AI16" s="9">
        <f>SUMIFS(Concentrado!AJ$2:AJ859,Concentrado!$A$2:$A859,"="&amp;$A16,Concentrado!$B$2:$B859, "=Coahuila")</f>
        <v>5.5906418341095501</v>
      </c>
      <c r="AJ16" s="9">
        <f>SUMIFS(Concentrado!AK$2:AK859,Concentrado!$A$2:$A859,"="&amp;$A16,Concentrado!$B$2:$B859, "=Coahuila")</f>
        <v>9.0210000000000008</v>
      </c>
      <c r="AK16" s="9">
        <f>SUMIFS(Concentrado!AL$2:AL859,Concentrado!$A$2:$A859,"="&amp;$A16,Concentrado!$B$2:$B859, "=Coahuila")</f>
        <v>1.375</v>
      </c>
      <c r="AL16" s="9">
        <f>SUMIFS(Concentrado!AM$2:AM859,Concentrado!$A$2:$A859,"="&amp;$A16,Concentrado!$B$2:$B859, "=Coahuila")</f>
        <v>5.181</v>
      </c>
      <c r="AM16" s="9">
        <f>SUMIFS(Concentrado!AN$2:AN859,Concentrado!$A$2:$A859,"="&amp;$A16,Concentrado!$B$2:$B859, "=Coahuila")</f>
        <v>54.195999999999998</v>
      </c>
      <c r="AN16" s="9">
        <f>SUMIFS(Concentrado!AO$2:AO859,Concentrado!$A$2:$A859,"="&amp;$A16,Concentrado!$B$2:$B859, "=Coahuila")</f>
        <v>41.951999999999998</v>
      </c>
      <c r="AO16" s="9">
        <f>SUMIFS(Concentrado!AP$2:AP859,Concentrado!$A$2:$A859,"="&amp;$A16,Concentrado!$B$2:$B859, "=Coahuila")</f>
        <v>48.219000000000001</v>
      </c>
      <c r="AP16" s="9">
        <f>SUMIFS(Concentrado!AQ$2:AQ859,Concentrado!$A$2:$A859,"="&amp;$A16,Concentrado!$B$2:$B859, "=Coahuila")</f>
        <v>2.984</v>
      </c>
      <c r="AQ16" s="9">
        <f>SUMIFS(Concentrado!AR$2:AR859,Concentrado!$A$2:$A859,"="&amp;$A16,Concentrado!$B$2:$B859, "=Coahuila")</f>
        <v>1.788</v>
      </c>
      <c r="AR16" s="9">
        <f>SUMIFS(Concentrado!AS$2:AS859,Concentrado!$A$2:$A859,"="&amp;$A16,Concentrado!$B$2:$B859, "=Coahuila")</f>
        <v>2.383</v>
      </c>
      <c r="AS16" s="9">
        <f>SUMIFS(Concentrado!AT$2:AT859,Concentrado!$A$2:$A859,"="&amp;$A16,Concentrado!$B$2:$B859, "=Coahuila")</f>
        <v>5.343</v>
      </c>
      <c r="AT16" s="9">
        <f>SUMIFS(Concentrado!AU$2:AU859,Concentrado!$A$2:$A859,"="&amp;$A16,Concentrado!$B$2:$B859, "=Coahuila")</f>
        <v>0.68799999999999994</v>
      </c>
      <c r="AU16" s="9">
        <f>SUMIFS(Concentrado!AV$2:AV859,Concentrado!$A$2:$A859,"="&amp;$A16,Concentrado!$B$2:$B859, "=Coahuila")</f>
        <v>3.0049999999999999</v>
      </c>
      <c r="AV16" s="9">
        <f>SUMIFS(Concentrado!AW$2:AW859,Concentrado!$A$2:$A859,"="&amp;$A16,Concentrado!$B$2:$B859, "=Coahuila")</f>
        <v>604.20799999999997</v>
      </c>
      <c r="AW16" s="9">
        <f>SUMIFS(Concentrado!AX$2:AX859,Concentrado!$A$2:$A859,"="&amp;$A16,Concentrado!$B$2:$B859, "=Coahuila")</f>
        <v>445.37700000000001</v>
      </c>
      <c r="AX16" s="9">
        <f>SUMIFS(Concentrado!AY$2:AY859,Concentrado!$A$2:$A859,"="&amp;$A16,Concentrado!$B$2:$B859, "=Coahuila")</f>
        <v>525.02300000000002</v>
      </c>
      <c r="AY16" s="9">
        <f>SUMIFS(Concentrado!AZ$2:AZ859,Concentrado!$A$2:$A859,"="&amp;$A16,Concentrado!$B$2:$B859, "=Coahuila")</f>
        <v>6.0419999999999998</v>
      </c>
      <c r="AZ16" s="9">
        <f>SUMIFS(Concentrado!BA$2:BA859,Concentrado!$A$2:$A859,"="&amp;$A16,Concentrado!$B$2:$B859, "=Coahuila")</f>
        <v>4.4539999999999997</v>
      </c>
      <c r="BA16" s="9">
        <f>SUMIFS(Concentrado!BB$2:BB859,Concentrado!$A$2:$A859,"="&amp;$A16,Concentrado!$B$2:$B859, "=Coahuila")</f>
        <v>5.25</v>
      </c>
      <c r="BB16" s="9">
        <f>SUMIFS(Concentrado!BC$2:BC859,Concentrado!$A$2:$A859,"="&amp;$A16,Concentrado!$B$2:$B859, "=Coahuila")</f>
        <v>5.2830000000000004</v>
      </c>
      <c r="BC16" s="9">
        <f>SUMIFS(Concentrado!BD$2:BD859,Concentrado!$A$2:$A859,"="&amp;$A16,Concentrado!$B$2:$B859, "=Coahuila")</f>
        <v>3.17</v>
      </c>
      <c r="BD16" s="9">
        <f>SUMIFS(Concentrado!BE$2:BE859,Concentrado!$A$2:$A859,"="&amp;$A16,Concentrado!$B$2:$B859, "=Coahuila")</f>
        <v>12.829000000000001</v>
      </c>
      <c r="BE16" s="9">
        <f>SUMIFS(Concentrado!BF$2:BF859,Concentrado!$A$2:$A859,"="&amp;$A16,Concentrado!$B$2:$B859, "=Coahuila")</f>
        <v>14.805999999999999</v>
      </c>
      <c r="BF16" s="9">
        <f>SUMIFS(Concentrado!BG$2:BG859,Concentrado!$A$2:$A859,"="&amp;$A16,Concentrado!$B$2:$B859, "=Coahuila")</f>
        <v>34.393000000000001</v>
      </c>
      <c r="BG16" s="9">
        <f>SUMIFS(Concentrado!BH$2:BH859,Concentrado!$A$2:$A859,"="&amp;$A16,Concentrado!$B$2:$B859, "=Coahuila")</f>
        <v>8.7014840673419211</v>
      </c>
    </row>
    <row r="17" spans="1:59" x14ac:dyDescent="0.25">
      <c r="A17" s="4">
        <v>2013</v>
      </c>
      <c r="B17" s="9">
        <f>SUMIFS(Concentrado!C$2:C859,Concentrado!$A$2:$A859,"="&amp;$A17,Concentrado!$B$2:$B859, "=Coahuila")</f>
        <v>14.144</v>
      </c>
      <c r="C17" s="9">
        <f>SUMIFS(Concentrado!D$2:D859,Concentrado!$A$2:$A859,"="&amp;$A17,Concentrado!$B$2:$B859, "=Coahuila")</f>
        <v>4.2720000000000002</v>
      </c>
      <c r="D17" s="9">
        <f>SUMIFS(Concentrado!E$2:E859,Concentrado!$A$2:$A859,"="&amp;$A17,Concentrado!$B$2:$B859, "=Coahuila")</f>
        <v>9.19</v>
      </c>
      <c r="E17" s="9">
        <f>SUMIFS(Concentrado!F$2:F859,Concentrado!$A$2:$A859,"="&amp;$A17,Concentrado!$B$2:$B859, "=Coahuila")</f>
        <v>10.409000000000001</v>
      </c>
      <c r="F17" s="9">
        <f>SUMIFS(Concentrado!G$2:G859,Concentrado!$A$2:$A859,"="&amp;$A17,Concentrado!$B$2:$B859, "=Coahuila")</f>
        <v>24.626000000000001</v>
      </c>
      <c r="G17" s="9">
        <f>SUMIFS(Concentrado!H$2:H859,Concentrado!$A$2:$A859,"="&amp;$A17,Concentrado!$B$2:$B859, "=Coahuila")</f>
        <v>4.5780000000000003</v>
      </c>
      <c r="H17" s="9">
        <f>SUMIFS(Concentrado!I$2:I859,Concentrado!$A$2:$A859,"="&amp;$A17,Concentrado!$B$2:$B859, "=Coahuila")</f>
        <v>5.0860000000000003</v>
      </c>
      <c r="I17" s="9">
        <f>SUMIFS(Concentrado!J$2:J859,Concentrado!$A$2:$A859,"="&amp;$A17,Concentrado!$B$2:$B859, "=Coahuila")</f>
        <v>4.8330000000000002</v>
      </c>
      <c r="J17" s="9">
        <f>SUMIFS(Concentrado!K$2:K859,Concentrado!$A$2:$A859,"="&amp;$A17,Concentrado!$B$2:$B859, "=Coahuila")</f>
        <v>11.273999999999999</v>
      </c>
      <c r="K17" s="9">
        <f>SUMIFS(Concentrado!L$2:L859,Concentrado!$A$2:$A859,"="&amp;$A17,Concentrado!$B$2:$B859, "=Coahuila")</f>
        <v>4.7469999999999999</v>
      </c>
      <c r="L17" s="9">
        <f>SUMIFS(Concentrado!M$2:M859,Concentrado!$A$2:$A859,"="&amp;$A17,Concentrado!$B$2:$B859, "=Coahuila")</f>
        <v>7.9980000000000002</v>
      </c>
      <c r="M17" s="9">
        <f>SUMIFS(Concentrado!N$2:N859,Concentrado!$A$2:$A859,"="&amp;$A17,Concentrado!$B$2:$B859, "=Coahuila")</f>
        <v>38.801000000000002</v>
      </c>
      <c r="N17" s="9">
        <f>SUMIFS(Concentrado!O$2:O859,Concentrado!$A$2:$A859,"="&amp;$A17,Concentrado!$B$2:$B859, "=Coahuila")</f>
        <v>107.82299999999999</v>
      </c>
      <c r="O17" s="9">
        <f>SUMIFS(Concentrado!P$2:P859,Concentrado!$A$2:$A859,"="&amp;$A17,Concentrado!$B$2:$B859, "=Coahuila")</f>
        <v>23.465</v>
      </c>
      <c r="P17" s="9">
        <f>SUMIFS(Concentrado!Q$2:Q859,Concentrado!$A$2:$A859,"="&amp;$A17,Concentrado!$B$2:$B859, "=Coahuila")</f>
        <v>65.484999999999999</v>
      </c>
      <c r="Q17" s="9">
        <f>SUMIFS(Concentrado!R$2:R859,Concentrado!$A$2:$A859,"="&amp;$A17,Concentrado!$B$2:$B859, "=Coahuila")</f>
        <v>74.888999999999996</v>
      </c>
      <c r="R17" s="9">
        <f>SUMIFS(Concentrado!S$2:S859,Concentrado!$A$2:$A859,"="&amp;$A17,Concentrado!$B$2:$B859, "=Coahuila")</f>
        <v>84.906999999999996</v>
      </c>
      <c r="S17" s="9">
        <f>SUMIFS(Concentrado!T$2:T859,Concentrado!$A$2:$A859,"="&amp;$A17,Concentrado!$B$2:$B859, "=Coahuila")</f>
        <v>79.915999999999997</v>
      </c>
      <c r="T17" s="9">
        <f>SUMIFS(Concentrado!U$2:U859,Concentrado!$A$2:$A859,"="&amp;$A17,Concentrado!$B$2:$B859, "=Coahuila")</f>
        <v>18.449000000000002</v>
      </c>
      <c r="U17" s="9">
        <f>SUMIFS(Concentrado!V$2:V859,Concentrado!$A$2:$A859,"="&amp;$A17,Concentrado!$B$2:$B859, "=Coahuila")</f>
        <v>19.192</v>
      </c>
      <c r="V17" s="9">
        <f>SUMIFS(Concentrado!W$2:W859,Concentrado!$A$2:$A859,"="&amp;$A17,Concentrado!$B$2:$B859, "=Coahuila")</f>
        <v>18.821999999999999</v>
      </c>
      <c r="W17" s="9">
        <f>SUMIFS(Concentrado!X$2:X859,Concentrado!$A$2:$A859,"="&amp;$A17,Concentrado!$B$2:$B859, "=Coahuila")</f>
        <v>47.079000000000001</v>
      </c>
      <c r="X17" s="9">
        <f>SUMIFS(Concentrado!Y$2:Y859,Concentrado!$A$2:$A859,"="&amp;$A17,Concentrado!$B$2:$B859, "=Coahuila")</f>
        <v>7.1210000000000004</v>
      </c>
      <c r="Y17" s="9">
        <f>SUMIFS(Concentrado!Z$2:Z859,Concentrado!$A$2:$A859,"="&amp;$A17,Concentrado!$B$2:$B859, "=Coahuila")</f>
        <v>27.024999999999999</v>
      </c>
      <c r="Z17" s="9">
        <f>SUMIFS(Concentrado!AA$2:AA859,Concentrado!$A$2:$A859,"="&amp;$A17,Concentrado!$B$2:$B859, "=Coahuila")</f>
        <v>89.442999999999998</v>
      </c>
      <c r="AA17" s="9">
        <f>SUMIFS(Concentrado!AB$2:AB859,Concentrado!$A$2:$A859,"="&amp;$A17,Concentrado!$B$2:$B859, "=Coahuila")</f>
        <v>61.645000000000003</v>
      </c>
      <c r="AB17" s="9">
        <f>SUMIFS(Concentrado!AC$2:AC859,Concentrado!$A$2:$A859,"="&amp;$A17,Concentrado!$B$2:$B859, "=Coahuila")</f>
        <v>75.492000000000004</v>
      </c>
      <c r="AC17" s="9">
        <f>SUMIFS(Concentrado!AD$2:AD859,Concentrado!$A$2:$A859,"="&amp;$A17,Concentrado!$B$2:$B859, "=Coahuila")</f>
        <v>430.26799999999997</v>
      </c>
      <c r="AD17" s="9">
        <f>SUMIFS(Concentrado!AE$2:AE859,Concentrado!$A$2:$A859,"="&amp;$A17,Concentrado!$B$2:$B859, "=Coahuila")</f>
        <v>386.96300000000002</v>
      </c>
      <c r="AE17" s="9">
        <f>SUMIFS(Concentrado!AF$2:AF859,Concentrado!$A$2:$A859,"="&amp;$A17,Concentrado!$B$2:$B859, "=Coahuila")</f>
        <v>408.67</v>
      </c>
      <c r="AF17" s="9">
        <f>SUMIFS(Concentrado!AG$2:AG859,Concentrado!$A$2:$A859,"="&amp;$A17,Concentrado!$B$2:$B859, "=Coahuila")</f>
        <v>8.8140000000000001</v>
      </c>
      <c r="AG17" s="9">
        <f>SUMIFS(Concentrado!AH$2:AH859,Concentrado!$A$2:$A859,"="&amp;$A17,Concentrado!$B$2:$B859, "=Coahuila")</f>
        <v>10.6890177714135</v>
      </c>
      <c r="AH17" s="9">
        <f>SUMIFS(Concentrado!AI$2:AI859,Concentrado!$A$2:$A859,"="&amp;$A17,Concentrado!$B$2:$B859, "=Coahuila")</f>
        <v>1.9058800210409199</v>
      </c>
      <c r="AI17" s="9">
        <f>SUMIFS(Concentrado!AJ$2:AJ859,Concentrado!$A$2:$A859,"="&amp;$A17,Concentrado!$B$2:$B859, "=Coahuila")</f>
        <v>6.3711872426344902</v>
      </c>
      <c r="AJ17" s="9">
        <f>SUMIFS(Concentrado!AK$2:AK859,Concentrado!$A$2:$A859,"="&amp;$A17,Concentrado!$B$2:$B859, "=Coahuila")</f>
        <v>10.454000000000001</v>
      </c>
      <c r="AK17" s="9">
        <f>SUMIFS(Concentrado!AL$2:AL859,Concentrado!$A$2:$A859,"="&amp;$A17,Concentrado!$B$2:$B859, "=Coahuila")</f>
        <v>1.4239999999999999</v>
      </c>
      <c r="AL17" s="9">
        <f>SUMIFS(Concentrado!AM$2:AM859,Concentrado!$A$2:$A859,"="&amp;$A17,Concentrado!$B$2:$B859, "=Coahuila")</f>
        <v>5.9219999999999997</v>
      </c>
      <c r="AM17" s="9">
        <f>SUMIFS(Concentrado!AN$2:AN859,Concentrado!$A$2:$A859,"="&amp;$A17,Concentrado!$B$2:$B859, "=Coahuila")</f>
        <v>55.62</v>
      </c>
      <c r="AN17" s="9">
        <f>SUMIFS(Concentrado!AO$2:AO859,Concentrado!$A$2:$A859,"="&amp;$A17,Concentrado!$B$2:$B859, "=Coahuila")</f>
        <v>45.097999999999999</v>
      </c>
      <c r="AO17" s="9">
        <f>SUMIFS(Concentrado!AP$2:AP859,Concentrado!$A$2:$A859,"="&amp;$A17,Concentrado!$B$2:$B859, "=Coahuila")</f>
        <v>50.475000000000001</v>
      </c>
      <c r="AP17" s="9">
        <f>SUMIFS(Concentrado!AQ$2:AQ859,Concentrado!$A$2:$A859,"="&amp;$A17,Concentrado!$B$2:$B859, "=Coahuila")</f>
        <v>4.1680000000000001</v>
      </c>
      <c r="AQ17" s="9">
        <f>SUMIFS(Concentrado!AR$2:AR859,Concentrado!$A$2:$A859,"="&amp;$A17,Concentrado!$B$2:$B859, "=Coahuila")</f>
        <v>1.6279999999999999</v>
      </c>
      <c r="AR17" s="9">
        <f>SUMIFS(Concentrado!AS$2:AS859,Concentrado!$A$2:$A859,"="&amp;$A17,Concentrado!$B$2:$B859, "=Coahuila")</f>
        <v>2.8929999999999998</v>
      </c>
      <c r="AS17" s="9">
        <f>SUMIFS(Concentrado!AT$2:AT859,Concentrado!$A$2:$A859,"="&amp;$A17,Concentrado!$B$2:$B859, "=Coahuila")</f>
        <v>5.6710000000000003</v>
      </c>
      <c r="AT17" s="9">
        <f>SUMIFS(Concentrado!AU$2:AU859,Concentrado!$A$2:$A859,"="&amp;$A17,Concentrado!$B$2:$B859, "=Coahuila")</f>
        <v>1.6950000000000001</v>
      </c>
      <c r="AU17" s="9">
        <f>SUMIFS(Concentrado!AV$2:AV859,Concentrado!$A$2:$A859,"="&amp;$A17,Concentrado!$B$2:$B859, "=Coahuila")</f>
        <v>3.6760000000000002</v>
      </c>
      <c r="AV17" s="9">
        <f>SUMIFS(Concentrado!AW$2:AW859,Concentrado!$A$2:$A859,"="&amp;$A17,Concentrado!$B$2:$B859, "=Coahuila")</f>
        <v>603.96100000000001</v>
      </c>
      <c r="AW17" s="9">
        <f>SUMIFS(Concentrado!AX$2:AX859,Concentrado!$A$2:$A859,"="&amp;$A17,Concentrado!$B$2:$B859, "=Coahuila")</f>
        <v>465.834</v>
      </c>
      <c r="AX17" s="9">
        <f>SUMIFS(Concentrado!AY$2:AY859,Concentrado!$A$2:$A859,"="&amp;$A17,Concentrado!$B$2:$B859, "=Coahuila")</f>
        <v>534.91</v>
      </c>
      <c r="AY17" s="9">
        <f>SUMIFS(Concentrado!AZ$2:AZ859,Concentrado!$A$2:$A859,"="&amp;$A17,Concentrado!$B$2:$B859, "=Coahuila")</f>
        <v>6.04</v>
      </c>
      <c r="AZ17" s="9">
        <f>SUMIFS(Concentrado!BA$2:BA859,Concentrado!$A$2:$A859,"="&amp;$A17,Concentrado!$B$2:$B859, "=Coahuila")</f>
        <v>4.6580000000000004</v>
      </c>
      <c r="BA17" s="9">
        <f>SUMIFS(Concentrado!BB$2:BB859,Concentrado!$A$2:$A859,"="&amp;$A17,Concentrado!$B$2:$B859, "=Coahuila")</f>
        <v>5.3490000000000002</v>
      </c>
      <c r="BB17" s="9">
        <f>SUMIFS(Concentrado!BC$2:BC859,Concentrado!$A$2:$A859,"="&amp;$A17,Concentrado!$B$2:$B859, "=Coahuila")</f>
        <v>10.914</v>
      </c>
      <c r="BC17" s="9">
        <f>SUMIFS(Concentrado!BD$2:BD859,Concentrado!$A$2:$A859,"="&amp;$A17,Concentrado!$B$2:$B859, "=Coahuila")</f>
        <v>3.8730000000000002</v>
      </c>
      <c r="BD17" s="9">
        <f>SUMIFS(Concentrado!BE$2:BE859,Concentrado!$A$2:$A859,"="&amp;$A17,Concentrado!$B$2:$B859, "=Coahuila")</f>
        <v>11.917</v>
      </c>
      <c r="BE17" s="9">
        <f>SUMIFS(Concentrado!BF$2:BF859,Concentrado!$A$2:$A859,"="&amp;$A17,Concentrado!$B$2:$B859, "=Coahuila")</f>
        <v>13.571</v>
      </c>
      <c r="BF17" s="9">
        <f>SUMIFS(Concentrado!BG$2:BG859,Concentrado!$A$2:$A859,"="&amp;$A17,Concentrado!$B$2:$B859, "=Coahuila")</f>
        <v>27.006</v>
      </c>
      <c r="BG17" s="9">
        <f>SUMIFS(Concentrado!BH$2:BH859,Concentrado!$A$2:$A859,"="&amp;$A17,Concentrado!$B$2:$B859, "=Coahuila")</f>
        <v>8.2369820237994773</v>
      </c>
    </row>
    <row r="18" spans="1:59" x14ac:dyDescent="0.25">
      <c r="A18" s="4">
        <v>2014</v>
      </c>
      <c r="B18" s="9">
        <f>SUMIFS(Concentrado!C$2:C859,Concentrado!$A$2:$A859,"="&amp;$A18,Concentrado!$B$2:$B859, "=Coahuila")</f>
        <v>15.624000000000001</v>
      </c>
      <c r="C18" s="9">
        <f>SUMIFS(Concentrado!D$2:D859,Concentrado!$A$2:$A859,"="&amp;$A18,Concentrado!$B$2:$B859, "=Coahuila")</f>
        <v>4.7519999999999998</v>
      </c>
      <c r="D18" s="9">
        <f>SUMIFS(Concentrado!E$2:E859,Concentrado!$A$2:$A859,"="&amp;$A18,Concentrado!$B$2:$B859, "=Coahuila")</f>
        <v>10.205</v>
      </c>
      <c r="E18" s="9">
        <f>SUMIFS(Concentrado!F$2:F859,Concentrado!$A$2:$A859,"="&amp;$A18,Concentrado!$B$2:$B859, "=Coahuila")</f>
        <v>10.942</v>
      </c>
      <c r="F18" s="9">
        <f>SUMIFS(Concentrado!G$2:G859,Concentrado!$A$2:$A859,"="&amp;$A18,Concentrado!$B$2:$B859, "=Coahuila")</f>
        <v>21.759</v>
      </c>
      <c r="G18" s="9">
        <f>SUMIFS(Concentrado!H$2:H859,Concentrado!$A$2:$A859,"="&amp;$A18,Concentrado!$B$2:$B859, "=Coahuila")</f>
        <v>7.2729999999999997</v>
      </c>
      <c r="H18" s="9">
        <f>SUMIFS(Concentrado!I$2:I859,Concentrado!$A$2:$A859,"="&amp;$A18,Concentrado!$B$2:$B859, "=Coahuila")</f>
        <v>3.9489999999999998</v>
      </c>
      <c r="I18" s="9">
        <f>SUMIFS(Concentrado!J$2:J859,Concentrado!$A$2:$A859,"="&amp;$A18,Concentrado!$B$2:$B859, "=Coahuila")</f>
        <v>5.6059999999999999</v>
      </c>
      <c r="J18" s="9">
        <f>SUMIFS(Concentrado!K$2:K859,Concentrado!$A$2:$A859,"="&amp;$A18,Concentrado!$B$2:$B859, "=Coahuila")</f>
        <v>9.7650000000000006</v>
      </c>
      <c r="K18" s="9">
        <f>SUMIFS(Concentrado!L$2:L859,Concentrado!$A$2:$A859,"="&amp;$A18,Concentrado!$B$2:$B859, "=Coahuila")</f>
        <v>4.6180000000000003</v>
      </c>
      <c r="L18" s="9">
        <f>SUMIFS(Concentrado!M$2:M859,Concentrado!$A$2:$A859,"="&amp;$A18,Concentrado!$B$2:$B859, "=Coahuila")</f>
        <v>7.1840000000000002</v>
      </c>
      <c r="M18" s="9">
        <f>SUMIFS(Concentrado!N$2:N859,Concentrado!$A$2:$A859,"="&amp;$A18,Concentrado!$B$2:$B859, "=Coahuila")</f>
        <v>44.712000000000003</v>
      </c>
      <c r="N18" s="9">
        <f>SUMIFS(Concentrado!O$2:O859,Concentrado!$A$2:$A859,"="&amp;$A18,Concentrado!$B$2:$B859, "=Coahuila")</f>
        <v>97.311999999999998</v>
      </c>
      <c r="O18" s="9">
        <f>SUMIFS(Concentrado!P$2:P859,Concentrado!$A$2:$A859,"="&amp;$A18,Concentrado!$B$2:$B859, "=Coahuila")</f>
        <v>27.777000000000001</v>
      </c>
      <c r="P18" s="9">
        <f>SUMIFS(Concentrado!Q$2:Q859,Concentrado!$A$2:$A859,"="&amp;$A18,Concentrado!$B$2:$B859, "=Coahuila")</f>
        <v>62.539000000000001</v>
      </c>
      <c r="Q18" s="9">
        <f>SUMIFS(Concentrado!R$2:R859,Concentrado!$A$2:$A859,"="&amp;$A18,Concentrado!$B$2:$B859, "=Coahuila")</f>
        <v>80.947999999999993</v>
      </c>
      <c r="R18" s="9">
        <f>SUMIFS(Concentrado!S$2:S859,Concentrado!$A$2:$A859,"="&amp;$A18,Concentrado!$B$2:$B859, "=Coahuila")</f>
        <v>90.896000000000001</v>
      </c>
      <c r="S18" s="9">
        <f>SUMIFS(Concentrado!T$2:T859,Concentrado!$A$2:$A859,"="&amp;$A18,Concentrado!$B$2:$B859, "=Coahuila")</f>
        <v>85.936999999999998</v>
      </c>
      <c r="T18" s="9">
        <f>SUMIFS(Concentrado!U$2:U859,Concentrado!$A$2:$A859,"="&amp;$A18,Concentrado!$B$2:$B859, "=Coahuila")</f>
        <v>18.856000000000002</v>
      </c>
      <c r="U18" s="9">
        <f>SUMIFS(Concentrado!V$2:V859,Concentrado!$A$2:$A859,"="&amp;$A18,Concentrado!$B$2:$B859, "=Coahuila")</f>
        <v>21.887</v>
      </c>
      <c r="V18" s="9">
        <f>SUMIFS(Concentrado!W$2:W859,Concentrado!$A$2:$A859,"="&amp;$A18,Concentrado!$B$2:$B859, "=Coahuila")</f>
        <v>20.376000000000001</v>
      </c>
      <c r="W18" s="9">
        <f>SUMIFS(Concentrado!X$2:X859,Concentrado!$A$2:$A859,"="&amp;$A18,Concentrado!$B$2:$B859, "=Coahuila")</f>
        <v>27.341999999999999</v>
      </c>
      <c r="X18" s="9">
        <f>SUMIFS(Concentrado!Y$2:Y859,Concentrado!$A$2:$A859,"="&amp;$A18,Concentrado!$B$2:$B859, "=Coahuila")</f>
        <v>4.2839999999999998</v>
      </c>
      <c r="Y18" s="9">
        <f>SUMIFS(Concentrado!Z$2:Z859,Concentrado!$A$2:$A859,"="&amp;$A18,Concentrado!$B$2:$B859, "=Coahuila")</f>
        <v>15.811</v>
      </c>
      <c r="Z18" s="9">
        <f>SUMIFS(Concentrado!AA$2:AA859,Concentrado!$A$2:$A859,"="&amp;$A18,Concentrado!$B$2:$B859, "=Coahuila")</f>
        <v>92.463999999999999</v>
      </c>
      <c r="AA18" s="9">
        <f>SUMIFS(Concentrado!AB$2:AB859,Concentrado!$A$2:$A859,"="&amp;$A18,Concentrado!$B$2:$B859, "=Coahuila")</f>
        <v>66.397999999999996</v>
      </c>
      <c r="AB18" s="9">
        <f>SUMIFS(Concentrado!AC$2:AC859,Concentrado!$A$2:$A859,"="&amp;$A18,Concentrado!$B$2:$B859, "=Coahuila")</f>
        <v>79.391000000000005</v>
      </c>
      <c r="AC18" s="9">
        <f>SUMIFS(Concentrado!AD$2:AD859,Concentrado!$A$2:$A859,"="&amp;$A18,Concentrado!$B$2:$B859, "=Coahuila")</f>
        <v>449.99400000000003</v>
      </c>
      <c r="AD18" s="9">
        <f>SUMIFS(Concentrado!AE$2:AE859,Concentrado!$A$2:$A859,"="&amp;$A18,Concentrado!$B$2:$B859, "=Coahuila")</f>
        <v>396.983</v>
      </c>
      <c r="AE18" s="9">
        <f>SUMIFS(Concentrado!AF$2:AF859,Concentrado!$A$2:$A859,"="&amp;$A18,Concentrado!$B$2:$B859, "=Coahuila")</f>
        <v>423.54199999999997</v>
      </c>
      <c r="AF18" s="9">
        <f>SUMIFS(Concentrado!AG$2:AG859,Concentrado!$A$2:$A859,"="&amp;$A18,Concentrado!$B$2:$B859, "=Coahuila")</f>
        <v>10.371</v>
      </c>
      <c r="AG18" s="9">
        <f>SUMIFS(Concentrado!AH$2:AH859,Concentrado!$A$2:$A859,"="&amp;$A18,Concentrado!$B$2:$B859, "=Coahuila")</f>
        <v>9.6609023282774604</v>
      </c>
      <c r="AH18" s="9">
        <f>SUMIFS(Concentrado!AI$2:AI859,Concentrado!$A$2:$A859,"="&amp;$A18,Concentrado!$B$2:$B859, "=Coahuila")</f>
        <v>2.8363161925291398</v>
      </c>
      <c r="AI18" s="9">
        <f>SUMIFS(Concentrado!AJ$2:AJ859,Concentrado!$A$2:$A859,"="&amp;$A18,Concentrado!$B$2:$B859, "=Coahuila")</f>
        <v>6.3111508754865602</v>
      </c>
      <c r="AJ18" s="9">
        <f>SUMIFS(Concentrado!AK$2:AK859,Concentrado!$A$2:$A859,"="&amp;$A18,Concentrado!$B$2:$B859, "=Coahuila")</f>
        <v>8.8889999999999993</v>
      </c>
      <c r="AK18" s="9">
        <f>SUMIFS(Concentrado!AL$2:AL859,Concentrado!$A$2:$A859,"="&amp;$A18,Concentrado!$B$2:$B859, "=Coahuila")</f>
        <v>2.8109999999999999</v>
      </c>
      <c r="AL18" s="9">
        <f>SUMIFS(Concentrado!AM$2:AM859,Concentrado!$A$2:$A859,"="&amp;$A18,Concentrado!$B$2:$B859, "=Coahuila")</f>
        <v>5.8410000000000002</v>
      </c>
      <c r="AM18" s="9">
        <f>SUMIFS(Concentrado!AN$2:AN859,Concentrado!$A$2:$A859,"="&amp;$A18,Concentrado!$B$2:$B859, "=Coahuila")</f>
        <v>58.994</v>
      </c>
      <c r="AN18" s="9">
        <f>SUMIFS(Concentrado!AO$2:AO859,Concentrado!$A$2:$A859,"="&amp;$A18,Concentrado!$B$2:$B859, "=Coahuila")</f>
        <v>45.381</v>
      </c>
      <c r="AO18" s="9">
        <f>SUMIFS(Concentrado!AP$2:AP859,Concentrado!$A$2:$A859,"="&amp;$A18,Concentrado!$B$2:$B859, "=Coahuila")</f>
        <v>52.603000000000002</v>
      </c>
      <c r="AP18" s="9">
        <f>SUMIFS(Concentrado!AQ$2:AQ859,Concentrado!$A$2:$A859,"="&amp;$A18,Concentrado!$B$2:$B859, "=Coahuila")</f>
        <v>2.8959999999999999</v>
      </c>
      <c r="AQ18" s="9">
        <f>SUMIFS(Concentrado!AR$2:AR859,Concentrado!$A$2:$A859,"="&amp;$A18,Concentrado!$B$2:$B859, "=Coahuila")</f>
        <v>1.6060000000000001</v>
      </c>
      <c r="AR18" s="9">
        <f>SUMIFS(Concentrado!AS$2:AS859,Concentrado!$A$2:$A859,"="&amp;$A18,Concentrado!$B$2:$B859, "=Coahuila")</f>
        <v>2.2490000000000001</v>
      </c>
      <c r="AS18" s="9">
        <f>SUMIFS(Concentrado!AT$2:AT859,Concentrado!$A$2:$A859,"="&amp;$A18,Concentrado!$B$2:$B859, "=Coahuila")</f>
        <v>3.9729999999999999</v>
      </c>
      <c r="AT18" s="9">
        <f>SUMIFS(Concentrado!AU$2:AU859,Concentrado!$A$2:$A859,"="&amp;$A18,Concentrado!$B$2:$B859, "=Coahuila")</f>
        <v>0.73599999999999999</v>
      </c>
      <c r="AU18" s="9">
        <f>SUMIFS(Concentrado!AV$2:AV859,Concentrado!$A$2:$A859,"="&amp;$A18,Concentrado!$B$2:$B859, "=Coahuila")</f>
        <v>2.35</v>
      </c>
      <c r="AV18" s="9">
        <f>SUMIFS(Concentrado!AW$2:AW859,Concentrado!$A$2:$A859,"="&amp;$A18,Concentrado!$B$2:$B859, "=Coahuila")</f>
        <v>619.971</v>
      </c>
      <c r="AW18" s="9">
        <f>SUMIFS(Concentrado!AX$2:AX859,Concentrado!$A$2:$A859,"="&amp;$A18,Concentrado!$B$2:$B859, "=Coahuila")</f>
        <v>484.59899999999999</v>
      </c>
      <c r="AX18" s="9">
        <f>SUMIFS(Concentrado!AY$2:AY859,Concentrado!$A$2:$A859,"="&amp;$A18,Concentrado!$B$2:$B859, "=Coahuila")</f>
        <v>552.74900000000002</v>
      </c>
      <c r="AY18" s="9">
        <f>SUMIFS(Concentrado!AZ$2:AZ859,Concentrado!$A$2:$A859,"="&amp;$A18,Concentrado!$B$2:$B859, "=Coahuila")</f>
        <v>6.2</v>
      </c>
      <c r="AZ18" s="9">
        <f>SUMIFS(Concentrado!BA$2:BA859,Concentrado!$A$2:$A859,"="&amp;$A18,Concentrado!$B$2:$B859, "=Coahuila")</f>
        <v>4.8460000000000001</v>
      </c>
      <c r="BA18" s="9">
        <f>SUMIFS(Concentrado!BB$2:BB859,Concentrado!$A$2:$A859,"="&amp;$A18,Concentrado!$B$2:$B859, "=Coahuila")</f>
        <v>5.5270000000000001</v>
      </c>
      <c r="BB18" s="9">
        <f>SUMIFS(Concentrado!BC$2:BC859,Concentrado!$A$2:$A859,"="&amp;$A18,Concentrado!$B$2:$B859, "=Coahuila")</f>
        <v>9.5280000000000005</v>
      </c>
      <c r="BC18" s="9">
        <f>SUMIFS(Concentrado!BD$2:BD859,Concentrado!$A$2:$A859,"="&amp;$A18,Concentrado!$B$2:$B859, "=Coahuila")</f>
        <v>3.1760000000000002</v>
      </c>
      <c r="BD18" s="9">
        <f>SUMIFS(Concentrado!BE$2:BE859,Concentrado!$A$2:$A859,"="&amp;$A18,Concentrado!$B$2:$B859, "=Coahuila")</f>
        <v>14.01</v>
      </c>
      <c r="BE18" s="9">
        <f>SUMIFS(Concentrado!BF$2:BF859,Concentrado!$A$2:$A859,"="&amp;$A18,Concentrado!$B$2:$B859, "=Coahuila")</f>
        <v>16.093</v>
      </c>
      <c r="BF18" s="9">
        <f>SUMIFS(Concentrado!BG$2:BG859,Concentrado!$A$2:$A859,"="&amp;$A18,Concentrado!$B$2:$B859, "=Coahuila")</f>
        <v>36.956000000000003</v>
      </c>
      <c r="BG18" s="9">
        <f>SUMIFS(Concentrado!BH$2:BH859,Concentrado!$A$2:$A859,"="&amp;$A18,Concentrado!$B$2:$B859, "=Coahuila")</f>
        <v>9.9949605241054922</v>
      </c>
    </row>
    <row r="19" spans="1:59" x14ac:dyDescent="0.25">
      <c r="A19" s="4">
        <v>2015</v>
      </c>
      <c r="B19" s="9">
        <f>SUMIFS(Concentrado!C$2:C859,Concentrado!$A$2:$A859,"="&amp;$A19,Concentrado!$B$2:$B859, "=Coahuila")</f>
        <v>11.896000000000001</v>
      </c>
      <c r="C19" s="9">
        <f>SUMIFS(Concentrado!D$2:D859,Concentrado!$A$2:$A859,"="&amp;$A19,Concentrado!$B$2:$B859, "=Coahuila")</f>
        <v>3.702</v>
      </c>
      <c r="D19" s="9">
        <f>SUMIFS(Concentrado!E$2:E859,Concentrado!$A$2:$A859,"="&amp;$A19,Concentrado!$B$2:$B859, "=Coahuila")</f>
        <v>7.7880000000000003</v>
      </c>
      <c r="E19" s="9">
        <f>SUMIFS(Concentrado!F$2:F859,Concentrado!$A$2:$A859,"="&amp;$A19,Concentrado!$B$2:$B859, "=Coahuila")</f>
        <v>11.814</v>
      </c>
      <c r="F19" s="9">
        <f>SUMIFS(Concentrado!G$2:G859,Concentrado!$A$2:$A859,"="&amp;$A19,Concentrado!$B$2:$B859, "=Coahuila")</f>
        <v>26.186</v>
      </c>
      <c r="G19" s="9">
        <f>SUMIFS(Concentrado!H$2:H859,Concentrado!$A$2:$A859,"="&amp;$A19,Concentrado!$B$2:$B859, "=Coahuila")</f>
        <v>6.8449999999999998</v>
      </c>
      <c r="H19" s="9">
        <f>SUMIFS(Concentrado!I$2:I859,Concentrado!$A$2:$A859,"="&amp;$A19,Concentrado!$B$2:$B859, "=Coahuila")</f>
        <v>4.3630000000000004</v>
      </c>
      <c r="I19" s="9">
        <f>SUMIFS(Concentrado!J$2:J859,Concentrado!$A$2:$A859,"="&amp;$A19,Concentrado!$B$2:$B859, "=Coahuila")</f>
        <v>5.601</v>
      </c>
      <c r="J19" s="9">
        <f>SUMIFS(Concentrado!K$2:K859,Concentrado!$A$2:$A859,"="&amp;$A19,Concentrado!$B$2:$B859, "=Coahuila")</f>
        <v>9.7690000000000001</v>
      </c>
      <c r="K19" s="9">
        <f>SUMIFS(Concentrado!L$2:L859,Concentrado!$A$2:$A859,"="&amp;$A19,Concentrado!$B$2:$B859, "=Coahuila")</f>
        <v>5.157</v>
      </c>
      <c r="L19" s="9">
        <f>SUMIFS(Concentrado!M$2:M859,Concentrado!$A$2:$A859,"="&amp;$A19,Concentrado!$B$2:$B859, "=Coahuila")</f>
        <v>7.4569999999999999</v>
      </c>
      <c r="M19" s="9">
        <f>SUMIFS(Concentrado!N$2:N859,Concentrado!$A$2:$A859,"="&amp;$A19,Concentrado!$B$2:$B859, "=Coahuila")</f>
        <v>40.465000000000003</v>
      </c>
      <c r="N19" s="9">
        <f>SUMIFS(Concentrado!O$2:O859,Concentrado!$A$2:$A859,"="&amp;$A19,Concentrado!$B$2:$B859, "=Coahuila")</f>
        <v>74.497</v>
      </c>
      <c r="O19" s="9">
        <f>SUMIFS(Concentrado!P$2:P859,Concentrado!$A$2:$A859,"="&amp;$A19,Concentrado!$B$2:$B859, "=Coahuila")</f>
        <v>23.998999999999999</v>
      </c>
      <c r="P19" s="9">
        <f>SUMIFS(Concentrado!Q$2:Q859,Concentrado!$A$2:$A859,"="&amp;$A19,Concentrado!$B$2:$B859, "=Coahuila")</f>
        <v>49.183</v>
      </c>
      <c r="Q19" s="9">
        <f>SUMIFS(Concentrado!R$2:R859,Concentrado!$A$2:$A859,"="&amp;$A19,Concentrado!$B$2:$B859, "=Coahuila")</f>
        <v>86.061000000000007</v>
      </c>
      <c r="R19" s="9">
        <f>SUMIFS(Concentrado!S$2:S859,Concentrado!$A$2:$A859,"="&amp;$A19,Concentrado!$B$2:$B859, "=Coahuila")</f>
        <v>92.492000000000004</v>
      </c>
      <c r="S19" s="9">
        <f>SUMIFS(Concentrado!T$2:T859,Concentrado!$A$2:$A859,"="&amp;$A19,Concentrado!$B$2:$B859, "=Coahuila")</f>
        <v>89.284999999999997</v>
      </c>
      <c r="T19" s="9">
        <f>SUMIFS(Concentrado!U$2:U859,Concentrado!$A$2:$A859,"="&amp;$A19,Concentrado!$B$2:$B859, "=Coahuila")</f>
        <v>21.465</v>
      </c>
      <c r="U19" s="9">
        <f>SUMIFS(Concentrado!V$2:V859,Concentrado!$A$2:$A859,"="&amp;$A19,Concentrado!$B$2:$B859, "=Coahuila")</f>
        <v>22.677</v>
      </c>
      <c r="V19" s="9">
        <f>SUMIFS(Concentrado!W$2:W859,Concentrado!$A$2:$A859,"="&amp;$A19,Concentrado!$B$2:$B859, "=Coahuila")</f>
        <v>22.073</v>
      </c>
      <c r="W19" s="9">
        <f>SUMIFS(Concentrado!X$2:X859,Concentrado!$A$2:$A859,"="&amp;$A19,Concentrado!$B$2:$B859, "=Coahuila")</f>
        <v>16.547999999999998</v>
      </c>
      <c r="X19" s="9">
        <f>SUMIFS(Concentrado!Y$2:Y859,Concentrado!$A$2:$A859,"="&amp;$A19,Concentrado!$B$2:$B859, "=Coahuila")</f>
        <v>4.0330000000000004</v>
      </c>
      <c r="Y19" s="9">
        <f>SUMIFS(Concentrado!Z$2:Z859,Concentrado!$A$2:$A859,"="&amp;$A19,Concentrado!$B$2:$B859, "=Coahuila")</f>
        <v>10.273999999999999</v>
      </c>
      <c r="Z19" s="9">
        <f>SUMIFS(Concentrado!AA$2:AA859,Concentrado!$A$2:$A859,"="&amp;$A19,Concentrado!$B$2:$B859, "=Coahuila")</f>
        <v>84.864000000000004</v>
      </c>
      <c r="AA19" s="9">
        <f>SUMIFS(Concentrado!AB$2:AB859,Concentrado!$A$2:$A859,"="&amp;$A19,Concentrado!$B$2:$B859, "=Coahuila")</f>
        <v>60.427</v>
      </c>
      <c r="AB19" s="9">
        <f>SUMIFS(Concentrado!AC$2:AC859,Concentrado!$A$2:$A859,"="&amp;$A19,Concentrado!$B$2:$B859, "=Coahuila")</f>
        <v>72.647000000000006</v>
      </c>
      <c r="AC19" s="9">
        <f>SUMIFS(Concentrado!AD$2:AD859,Concentrado!$A$2:$A859,"="&amp;$A19,Concentrado!$B$2:$B859, "=Coahuila")</f>
        <v>450.77100000000002</v>
      </c>
      <c r="AD19" s="9">
        <f>SUMIFS(Concentrado!AE$2:AE859,Concentrado!$A$2:$A859,"="&amp;$A19,Concentrado!$B$2:$B859, "=Coahuila")</f>
        <v>405.99900000000002</v>
      </c>
      <c r="AE19" s="9">
        <f>SUMIFS(Concentrado!AF$2:AF859,Concentrado!$A$2:$A859,"="&amp;$A19,Concentrado!$B$2:$B859, "=Coahuila")</f>
        <v>428.65899999999999</v>
      </c>
      <c r="AF19" s="9">
        <f>SUMIFS(Concentrado!AG$2:AG859,Concentrado!$A$2:$A859,"="&amp;$A19,Concentrado!$B$2:$B859, "=Coahuila")</f>
        <v>9.57</v>
      </c>
      <c r="AG19" s="9">
        <f>SUMIFS(Concentrado!AH$2:AH859,Concentrado!$A$2:$A859,"="&amp;$A19,Concentrado!$B$2:$B859, "=Coahuila")</f>
        <v>11.389624594357601</v>
      </c>
      <c r="AH19" s="9">
        <f>SUMIFS(Concentrado!AI$2:AI859,Concentrado!$A$2:$A859,"="&amp;$A19,Concentrado!$B$2:$B859, "=Coahuila")</f>
        <v>2.81928390188892</v>
      </c>
      <c r="AI19" s="9">
        <f>SUMIFS(Concentrado!AJ$2:AJ859,Concentrado!$A$2:$A859,"="&amp;$A19,Concentrado!$B$2:$B859, "=Coahuila")</f>
        <v>7.1877145371526501</v>
      </c>
      <c r="AJ19" s="9">
        <f>SUMIFS(Concentrado!AK$2:AK859,Concentrado!$A$2:$A859,"="&amp;$A19,Concentrado!$B$2:$B859, "=Coahuila")</f>
        <v>9.57</v>
      </c>
      <c r="AK19" s="9">
        <f>SUMIFS(Concentrado!AL$2:AL859,Concentrado!$A$2:$A859,"="&amp;$A19,Concentrado!$B$2:$B859, "=Coahuila")</f>
        <v>2.4460000000000002</v>
      </c>
      <c r="AL19" s="9">
        <f>SUMIFS(Concentrado!AM$2:AM859,Concentrado!$A$2:$A859,"="&amp;$A19,Concentrado!$B$2:$B859, "=Coahuila")</f>
        <v>5.9989999999999997</v>
      </c>
      <c r="AM19" s="9">
        <f>SUMIFS(Concentrado!AN$2:AN859,Concentrado!$A$2:$A859,"="&amp;$A19,Concentrado!$B$2:$B859, "=Coahuila")</f>
        <v>46.917999999999999</v>
      </c>
      <c r="AN19" s="9">
        <f>SUMIFS(Concentrado!AO$2:AO859,Concentrado!$A$2:$A859,"="&amp;$A19,Concentrado!$B$2:$B859, "=Coahuila")</f>
        <v>37.75</v>
      </c>
      <c r="AO19" s="9">
        <f>SUMIFS(Concentrado!AP$2:AP859,Concentrado!$A$2:$A859,"="&amp;$A19,Concentrado!$B$2:$B859, "=Coahuila")</f>
        <v>42.654000000000003</v>
      </c>
      <c r="AP19" s="9">
        <f>SUMIFS(Concentrado!AQ$2:AQ859,Concentrado!$A$2:$A859,"="&amp;$A19,Concentrado!$B$2:$B859, "=Coahuila")</f>
        <v>2.2599999999999998</v>
      </c>
      <c r="AQ19" s="9">
        <f>SUMIFS(Concentrado!AR$2:AR859,Concentrado!$A$2:$A859,"="&amp;$A19,Concentrado!$B$2:$B859, "=Coahuila")</f>
        <v>1.3879999999999999</v>
      </c>
      <c r="AR19" s="9">
        <f>SUMIFS(Concentrado!AS$2:AS859,Concentrado!$A$2:$A859,"="&amp;$A19,Concentrado!$B$2:$B859, "=Coahuila")</f>
        <v>1.823</v>
      </c>
      <c r="AS19" s="9">
        <f>SUMIFS(Concentrado!AT$2:AT859,Concentrado!$A$2:$A859,"="&amp;$A19,Concentrado!$B$2:$B859, "=Coahuila")</f>
        <v>3.722</v>
      </c>
      <c r="AT19" s="9">
        <f>SUMIFS(Concentrado!AU$2:AU859,Concentrado!$A$2:$A859,"="&amp;$A19,Concentrado!$B$2:$B859, "=Coahuila")</f>
        <v>0.72699999999999998</v>
      </c>
      <c r="AU19" s="9">
        <f>SUMIFS(Concentrado!AV$2:AV859,Concentrado!$A$2:$A859,"="&amp;$A19,Concentrado!$B$2:$B859, "=Coahuila")</f>
        <v>2.2210000000000001</v>
      </c>
      <c r="AV19" s="9">
        <f>SUMIFS(Concentrado!AW$2:AW859,Concentrado!$A$2:$A859,"="&amp;$A19,Concentrado!$B$2:$B859, "=Coahuila")</f>
        <v>587.803</v>
      </c>
      <c r="AW19" s="9">
        <f>SUMIFS(Concentrado!AX$2:AX859,Concentrado!$A$2:$A859,"="&amp;$A19,Concentrado!$B$2:$B859, "=Coahuila")</f>
        <v>482.62400000000002</v>
      </c>
      <c r="AX19" s="9">
        <f>SUMIFS(Concentrado!AY$2:AY859,Concentrado!$A$2:$A859,"="&amp;$A19,Concentrado!$B$2:$B859, "=Coahuila")</f>
        <v>535.80700000000002</v>
      </c>
      <c r="AY19" s="9">
        <f>SUMIFS(Concentrado!AZ$2:AZ859,Concentrado!$A$2:$A859,"="&amp;$A19,Concentrado!$B$2:$B859, "=Coahuila")</f>
        <v>5.8780000000000001</v>
      </c>
      <c r="AZ19" s="9">
        <f>SUMIFS(Concentrado!BA$2:BA859,Concentrado!$A$2:$A859,"="&amp;$A19,Concentrado!$B$2:$B859, "=Coahuila")</f>
        <v>4.8259999999999996</v>
      </c>
      <c r="BA19" s="9">
        <f>SUMIFS(Concentrado!BB$2:BB859,Concentrado!$A$2:$A859,"="&amp;$A19,Concentrado!$B$2:$B859, "=Coahuila")</f>
        <v>5.3579999999999997</v>
      </c>
      <c r="BB19" s="9">
        <f>SUMIFS(Concentrado!BC$2:BC859,Concentrado!$A$2:$A859,"="&amp;$A19,Concentrado!$B$2:$B859, "=Coahuila")</f>
        <v>4.5960000000000001</v>
      </c>
      <c r="BC19" s="9">
        <f>SUMIFS(Concentrado!BD$2:BD859,Concentrado!$A$2:$A859,"="&amp;$A19,Concentrado!$B$2:$B859, "=Coahuila")</f>
        <v>0</v>
      </c>
      <c r="BD19" s="9">
        <f>SUMIFS(Concentrado!BE$2:BE859,Concentrado!$A$2:$A859,"="&amp;$A19,Concentrado!$B$2:$B859, "=Coahuila")</f>
        <v>12.304</v>
      </c>
      <c r="BE19" s="9">
        <f>SUMIFS(Concentrado!BF$2:BF859,Concentrado!$A$2:$A859,"="&amp;$A19,Concentrado!$B$2:$B859, "=Coahuila")</f>
        <v>14.035</v>
      </c>
      <c r="BF19" s="9">
        <f>SUMIFS(Concentrado!BG$2:BG859,Concentrado!$A$2:$A859,"="&amp;$A19,Concentrado!$B$2:$B859, "=Coahuila")</f>
        <v>28.303000000000001</v>
      </c>
      <c r="BG19" s="9">
        <f>SUMIFS(Concentrado!BH$2:BH859,Concentrado!$A$2:$A859,"="&amp;$A19,Concentrado!$B$2:$B859, "=Coahuila")</f>
        <v>8.6407831646244002</v>
      </c>
    </row>
    <row r="20" spans="1:59" x14ac:dyDescent="0.25">
      <c r="A20" s="4">
        <v>2016</v>
      </c>
      <c r="B20" s="9">
        <f>SUMIFS(Concentrado!C$2:C859,Concentrado!$A$2:$A859,"="&amp;$A20,Concentrado!$B$2:$B859, "=Coahuila")</f>
        <v>9.9789999999999992</v>
      </c>
      <c r="C20" s="9">
        <f>SUMIFS(Concentrado!D$2:D859,Concentrado!$A$2:$A859,"="&amp;$A20,Concentrado!$B$2:$B859, "=Coahuila")</f>
        <v>2.875</v>
      </c>
      <c r="D20" s="9">
        <f>SUMIFS(Concentrado!E$2:E859,Concentrado!$A$2:$A859,"="&amp;$A20,Concentrado!$B$2:$B859, "=Coahuila")</f>
        <v>6.4180000000000001</v>
      </c>
      <c r="E20" s="9">
        <f>SUMIFS(Concentrado!F$2:F859,Concentrado!$A$2:$A859,"="&amp;$A20,Concentrado!$B$2:$B859, "=Coahuila")</f>
        <v>15.625999999999999</v>
      </c>
      <c r="F20" s="9">
        <f>SUMIFS(Concentrado!G$2:G859,Concentrado!$A$2:$A859,"="&amp;$A20,Concentrado!$B$2:$B859, "=Coahuila")</f>
        <v>26.48</v>
      </c>
      <c r="G20" s="9">
        <f>SUMIFS(Concentrado!H$2:H859,Concentrado!$A$2:$A859,"="&amp;$A20,Concentrado!$B$2:$B859, "=Coahuila")</f>
        <v>6.4989999999999997</v>
      </c>
      <c r="H20" s="9">
        <f>SUMIFS(Concentrado!I$2:I859,Concentrado!$A$2:$A859,"="&amp;$A20,Concentrado!$B$2:$B859, "=Coahuila")</f>
        <v>5.0960000000000001</v>
      </c>
      <c r="I20" s="9">
        <f>SUMIFS(Concentrado!J$2:J859,Concentrado!$A$2:$A859,"="&amp;$A20,Concentrado!$B$2:$B859, "=Coahuila")</f>
        <v>5.7960000000000003</v>
      </c>
      <c r="J20" s="9">
        <f>SUMIFS(Concentrado!K$2:K859,Concentrado!$A$2:$A859,"="&amp;$A20,Concentrado!$B$2:$B859, "=Coahuila")</f>
        <v>9.782</v>
      </c>
      <c r="K20" s="9">
        <f>SUMIFS(Concentrado!L$2:L859,Concentrado!$A$2:$A859,"="&amp;$A20,Concentrado!$B$2:$B859, "=Coahuila")</f>
        <v>5.4219999999999997</v>
      </c>
      <c r="L20" s="9">
        <f>SUMIFS(Concentrado!M$2:M859,Concentrado!$A$2:$A859,"="&amp;$A20,Concentrado!$B$2:$B859, "=Coahuila")</f>
        <v>7.5970000000000004</v>
      </c>
      <c r="M20" s="9">
        <f>SUMIFS(Concentrado!N$2:N859,Concentrado!$A$2:$A859,"="&amp;$A20,Concentrado!$B$2:$B859, "=Coahuila")</f>
        <v>46.350999999999999</v>
      </c>
      <c r="N20" s="9">
        <f>SUMIFS(Concentrado!O$2:O859,Concentrado!$A$2:$A859,"="&amp;$A20,Concentrado!$B$2:$B859, "=Coahuila")</f>
        <v>70.703000000000003</v>
      </c>
      <c r="O20" s="9">
        <f>SUMIFS(Concentrado!P$2:P859,Concentrado!$A$2:$A859,"="&amp;$A20,Concentrado!$B$2:$B859, "=Coahuila")</f>
        <v>22.213000000000001</v>
      </c>
      <c r="P20" s="9">
        <f>SUMIFS(Concentrado!Q$2:Q859,Concentrado!$A$2:$A859,"="&amp;$A20,Concentrado!$B$2:$B859, "=Coahuila")</f>
        <v>46.399000000000001</v>
      </c>
      <c r="Q20" s="9">
        <f>SUMIFS(Concentrado!R$2:R859,Concentrado!$A$2:$A859,"="&amp;$A20,Concentrado!$B$2:$B859, "=Coahuila")</f>
        <v>83.832999999999998</v>
      </c>
      <c r="R20" s="9">
        <f>SUMIFS(Concentrado!S$2:S859,Concentrado!$A$2:$A859,"="&amp;$A20,Concentrado!$B$2:$B859, "=Coahuila")</f>
        <v>96.364000000000004</v>
      </c>
      <c r="S20" s="9">
        <f>SUMIFS(Concentrado!T$2:T859,Concentrado!$A$2:$A859,"="&amp;$A20,Concentrado!$B$2:$B859, "=Coahuila")</f>
        <v>90.113</v>
      </c>
      <c r="T20" s="9">
        <f>SUMIFS(Concentrado!U$2:U859,Concentrado!$A$2:$A859,"="&amp;$A20,Concentrado!$B$2:$B859, "=Coahuila")</f>
        <v>22.911000000000001</v>
      </c>
      <c r="U20" s="9">
        <f>SUMIFS(Concentrado!V$2:V859,Concentrado!$A$2:$A859,"="&amp;$A20,Concentrado!$B$2:$B859, "=Coahuila")</f>
        <v>22.474</v>
      </c>
      <c r="V20" s="9">
        <f>SUMIFS(Concentrado!W$2:W859,Concentrado!$A$2:$A859,"="&amp;$A20,Concentrado!$B$2:$B859, "=Coahuila")</f>
        <v>22.692</v>
      </c>
      <c r="W20" s="9">
        <f>SUMIFS(Concentrado!X$2:X859,Concentrado!$A$2:$A859,"="&amp;$A20,Concentrado!$B$2:$B859, "=Coahuila")</f>
        <v>14.311</v>
      </c>
      <c r="X20" s="9">
        <f>SUMIFS(Concentrado!Y$2:Y859,Concentrado!$A$2:$A859,"="&amp;$A20,Concentrado!$B$2:$B859, "=Coahuila")</f>
        <v>2.6789999999999998</v>
      </c>
      <c r="Y20" s="9">
        <f>SUMIFS(Concentrado!Z$2:Z859,Concentrado!$A$2:$A859,"="&amp;$A20,Concentrado!$B$2:$B859, "=Coahuila")</f>
        <v>8.4809999999999999</v>
      </c>
      <c r="Z20" s="9">
        <f>SUMIFS(Concentrado!AA$2:AA859,Concentrado!$A$2:$A859,"="&amp;$A20,Concentrado!$B$2:$B859, "=Coahuila")</f>
        <v>101.033</v>
      </c>
      <c r="AA20" s="9">
        <f>SUMIFS(Concentrado!AB$2:AB859,Concentrado!$A$2:$A859,"="&amp;$A20,Concentrado!$B$2:$B859, "=Coahuila")</f>
        <v>62.064999999999998</v>
      </c>
      <c r="AB20" s="9">
        <f>SUMIFS(Concentrado!AC$2:AC859,Concentrado!$A$2:$A859,"="&amp;$A20,Concentrado!$B$2:$B859, "=Coahuila")</f>
        <v>81.534000000000006</v>
      </c>
      <c r="AC20" s="9">
        <f>SUMIFS(Concentrado!AD$2:AD859,Concentrado!$A$2:$A859,"="&amp;$A20,Concentrado!$B$2:$B859, "=Coahuila")</f>
        <v>468.79399999999998</v>
      </c>
      <c r="AD20" s="9">
        <f>SUMIFS(Concentrado!AE$2:AE859,Concentrado!$A$2:$A859,"="&amp;$A20,Concentrado!$B$2:$B859, "=Coahuila")</f>
        <v>420.21100000000001</v>
      </c>
      <c r="AE20" s="9">
        <f>SUMIFS(Concentrado!AF$2:AF859,Concentrado!$A$2:$A859,"="&amp;$A20,Concentrado!$B$2:$B859, "=Coahuila")</f>
        <v>444.77100000000002</v>
      </c>
      <c r="AF20" s="9">
        <f>SUMIFS(Concentrado!AG$2:AG859,Concentrado!$A$2:$A859,"="&amp;$A20,Concentrado!$B$2:$B859, "=Coahuila")</f>
        <v>11.226000000000001</v>
      </c>
      <c r="AG20" s="9">
        <f>SUMIFS(Concentrado!AH$2:AH859,Concentrado!$A$2:$A859,"="&amp;$A20,Concentrado!$B$2:$B859, "=Coahuila")</f>
        <v>12.216658851598099</v>
      </c>
      <c r="AH20" s="9">
        <f>SUMIFS(Concentrado!AI$2:AI859,Concentrado!$A$2:$A859,"="&amp;$A20,Concentrado!$B$2:$B859, "=Coahuila")</f>
        <v>2.0573360864230801</v>
      </c>
      <c r="AI20" s="9">
        <f>SUMIFS(Concentrado!AJ$2:AJ859,Concentrado!$A$2:$A859,"="&amp;$A20,Concentrado!$B$2:$B859, "=Coahuila")</f>
        <v>7.2391456341995601</v>
      </c>
      <c r="AJ20" s="9">
        <f>SUMIFS(Concentrado!AK$2:AK859,Concentrado!$A$2:$A859,"="&amp;$A20,Concentrado!$B$2:$B859, "=Coahuila")</f>
        <v>9.9130000000000003</v>
      </c>
      <c r="AK20" s="9">
        <f>SUMIFS(Concentrado!AL$2:AL859,Concentrado!$A$2:$A859,"="&amp;$A20,Concentrado!$B$2:$B859, "=Coahuila")</f>
        <v>1.3069999999999999</v>
      </c>
      <c r="AL20" s="9">
        <f>SUMIFS(Concentrado!AM$2:AM859,Concentrado!$A$2:$A859,"="&amp;$A20,Concentrado!$B$2:$B859, "=Coahuila")</f>
        <v>5.5990000000000002</v>
      </c>
      <c r="AM20" s="9">
        <f>SUMIFS(Concentrado!AN$2:AN859,Concentrado!$A$2:$A859,"="&amp;$A20,Concentrado!$B$2:$B859, "=Coahuila")</f>
        <v>46.807000000000002</v>
      </c>
      <c r="AN20" s="9">
        <f>SUMIFS(Concentrado!AO$2:AO859,Concentrado!$A$2:$A859,"="&amp;$A20,Concentrado!$B$2:$B859, "=Coahuila")</f>
        <v>39.264000000000003</v>
      </c>
      <c r="AO20" s="9">
        <f>SUMIFS(Concentrado!AP$2:AP859,Concentrado!$A$2:$A859,"="&amp;$A20,Concentrado!$B$2:$B859, "=Coahuila")</f>
        <v>43.320999999999998</v>
      </c>
      <c r="AP20" s="9">
        <f>SUMIFS(Concentrado!AQ$2:AQ859,Concentrado!$A$2:$A859,"="&amp;$A20,Concentrado!$B$2:$B859, "=Coahuila")</f>
        <v>2.8889999999999998</v>
      </c>
      <c r="AQ20" s="9">
        <f>SUMIFS(Concentrado!AR$2:AR859,Concentrado!$A$2:$A859,"="&amp;$A20,Concentrado!$B$2:$B859, "=Coahuila")</f>
        <v>1.3720000000000001</v>
      </c>
      <c r="AR20" s="9">
        <f>SUMIFS(Concentrado!AS$2:AS859,Concentrado!$A$2:$A859,"="&amp;$A20,Concentrado!$B$2:$B859, "=Coahuila")</f>
        <v>2.1280000000000001</v>
      </c>
      <c r="AS20" s="9">
        <f>SUMIFS(Concentrado!AT$2:AT859,Concentrado!$A$2:$A859,"="&amp;$A20,Concentrado!$B$2:$B859, "=Coahuila")</f>
        <v>4.0049999999999999</v>
      </c>
      <c r="AT20" s="9">
        <f>SUMIFS(Concentrado!AU$2:AU859,Concentrado!$A$2:$A859,"="&amp;$A20,Concentrado!$B$2:$B859, "=Coahuila")</f>
        <v>0.58799999999999997</v>
      </c>
      <c r="AU20" s="9">
        <f>SUMIFS(Concentrado!AV$2:AV859,Concentrado!$A$2:$A859,"="&amp;$A20,Concentrado!$B$2:$B859, "=Coahuila")</f>
        <v>2.2919999999999998</v>
      </c>
      <c r="AV20" s="9">
        <f>SUMIFS(Concentrado!AW$2:AW859,Concentrado!$A$2:$A859,"="&amp;$A20,Concentrado!$B$2:$B859, "=Coahuila")</f>
        <v>594.70699999999999</v>
      </c>
      <c r="AW20" s="9">
        <f>SUMIFS(Concentrado!AX$2:AX859,Concentrado!$A$2:$A859,"="&amp;$A20,Concentrado!$B$2:$B859, "=Coahuila")</f>
        <v>491.74799999999999</v>
      </c>
      <c r="AX20" s="9">
        <f>SUMIFS(Concentrado!AY$2:AY859,Concentrado!$A$2:$A859,"="&amp;$A20,Concentrado!$B$2:$B859, "=Coahuila")</f>
        <v>543.72500000000002</v>
      </c>
      <c r="AY20" s="9">
        <f>SUMIFS(Concentrado!AZ$2:AZ859,Concentrado!$A$2:$A859,"="&amp;$A20,Concentrado!$B$2:$B859, "=Coahuila")</f>
        <v>5.9470000000000001</v>
      </c>
      <c r="AZ20" s="9">
        <f>SUMIFS(Concentrado!BA$2:BA859,Concentrado!$A$2:$A859,"="&amp;$A20,Concentrado!$B$2:$B859, "=Coahuila")</f>
        <v>4.9169999999999998</v>
      </c>
      <c r="BA20" s="9">
        <f>SUMIFS(Concentrado!BB$2:BB859,Concentrado!$A$2:$A859,"="&amp;$A20,Concentrado!$B$2:$B859, "=Coahuila")</f>
        <v>5.4370000000000003</v>
      </c>
      <c r="BB20" s="9">
        <f>SUMIFS(Concentrado!BC$2:BC859,Concentrado!$A$2:$A859,"="&amp;$A20,Concentrado!$B$2:$B859, "=Coahuila")</f>
        <v>2.83</v>
      </c>
      <c r="BC20" s="9">
        <f>SUMIFS(Concentrado!BD$2:BD859,Concentrado!$A$2:$A859,"="&amp;$A20,Concentrado!$B$2:$B859, "=Coahuila")</f>
        <v>1.415</v>
      </c>
      <c r="BD20" s="9">
        <f>SUMIFS(Concentrado!BE$2:BE859,Concentrado!$A$2:$A859,"="&amp;$A20,Concentrado!$B$2:$B859, "=Coahuila")</f>
        <v>13.048</v>
      </c>
      <c r="BE20" s="9">
        <f>SUMIFS(Concentrado!BF$2:BF859,Concentrado!$A$2:$A859,"="&amp;$A20,Concentrado!$B$2:$B859, "=Coahuila")</f>
        <v>15.045999999999999</v>
      </c>
      <c r="BF20" s="9">
        <f>SUMIFS(Concentrado!BG$2:BG859,Concentrado!$A$2:$A859,"="&amp;$A20,Concentrado!$B$2:$B859, "=Coahuila")</f>
        <v>42.697000000000003</v>
      </c>
      <c r="BG20" s="9">
        <f>SUMIFS(Concentrado!BH$2:BH859,Concentrado!$A$2:$A859,"="&amp;$A20,Concentrado!$B$2:$B859, "=Coahuila")</f>
        <v>8.9663888509359193</v>
      </c>
    </row>
    <row r="21" spans="1:59" x14ac:dyDescent="0.25">
      <c r="A21" s="4">
        <v>2017</v>
      </c>
      <c r="B21" s="9">
        <f>SUMIFS(Concentrado!C$2:C859,Concentrado!$A$2:$A859,"="&amp;$A21,Concentrado!$B$2:$B859, "=Coahuila")</f>
        <v>12.327</v>
      </c>
      <c r="C21" s="9">
        <f>SUMIFS(Concentrado!D$2:D859,Concentrado!$A$2:$A859,"="&amp;$A21,Concentrado!$B$2:$B859, "=Coahuila")</f>
        <v>3.423</v>
      </c>
      <c r="D21" s="9">
        <f>SUMIFS(Concentrado!E$2:E859,Concentrado!$A$2:$A859,"="&amp;$A21,Concentrado!$B$2:$B859, "=Coahuila")</f>
        <v>7.8650000000000002</v>
      </c>
      <c r="E21" s="9">
        <f>SUMIFS(Concentrado!F$2:F859,Concentrado!$A$2:$A859,"="&amp;$A21,Concentrado!$B$2:$B859, "=Coahuila")</f>
        <v>12.034000000000001</v>
      </c>
      <c r="F21" s="9">
        <f>SUMIFS(Concentrado!G$2:G859,Concentrado!$A$2:$A859,"="&amp;$A21,Concentrado!$B$2:$B859, "=Coahuila")</f>
        <v>25.471</v>
      </c>
      <c r="G21" s="9">
        <f>SUMIFS(Concentrado!H$2:H859,Concentrado!$A$2:$A859,"="&amp;$A21,Concentrado!$B$2:$B859, "=Coahuila")</f>
        <v>7.2670000000000003</v>
      </c>
      <c r="H21" s="9">
        <f>SUMIFS(Concentrado!I$2:I859,Concentrado!$A$2:$A859,"="&amp;$A21,Concentrado!$B$2:$B859, "=Coahuila")</f>
        <v>5.4889999999999999</v>
      </c>
      <c r="I21" s="9">
        <f>SUMIFS(Concentrado!J$2:J859,Concentrado!$A$2:$A859,"="&amp;$A21,Concentrado!$B$2:$B859, "=Coahuila")</f>
        <v>6.3760000000000003</v>
      </c>
      <c r="J21" s="9">
        <f>SUMIFS(Concentrado!K$2:K859,Concentrado!$A$2:$A859,"="&amp;$A21,Concentrado!$B$2:$B859, "=Coahuila")</f>
        <v>8.5640000000000001</v>
      </c>
      <c r="K21" s="9">
        <f>SUMIFS(Concentrado!L$2:L859,Concentrado!$A$2:$A859,"="&amp;$A21,Concentrado!$B$2:$B859, "=Coahuila")</f>
        <v>3.552</v>
      </c>
      <c r="L21" s="9">
        <f>SUMIFS(Concentrado!M$2:M859,Concentrado!$A$2:$A859,"="&amp;$A21,Concentrado!$B$2:$B859, "=Coahuila")</f>
        <v>6.0519999999999996</v>
      </c>
      <c r="M21" s="9">
        <f>SUMIFS(Concentrado!N$2:N859,Concentrado!$A$2:$A859,"="&amp;$A21,Concentrado!$B$2:$B859, "=Coahuila")</f>
        <v>35.722000000000001</v>
      </c>
      <c r="N21" s="9">
        <f>SUMIFS(Concentrado!O$2:O859,Concentrado!$A$2:$A859,"="&amp;$A21,Concentrado!$B$2:$B859, "=Coahuila")</f>
        <v>69.162999999999997</v>
      </c>
      <c r="O21" s="9">
        <f>SUMIFS(Concentrado!P$2:P859,Concentrado!$A$2:$A859,"="&amp;$A21,Concentrado!$B$2:$B859, "=Coahuila")</f>
        <v>20.923999999999999</v>
      </c>
      <c r="P21" s="9">
        <f>SUMIFS(Concentrado!Q$2:Q859,Concentrado!$A$2:$A859,"="&amp;$A21,Concentrado!$B$2:$B859, "=Coahuila")</f>
        <v>45.02</v>
      </c>
      <c r="Q21" s="9">
        <f>SUMIFS(Concentrado!R$2:R859,Concentrado!$A$2:$A859,"="&amp;$A21,Concentrado!$B$2:$B859, "=Coahuila")</f>
        <v>84.54</v>
      </c>
      <c r="R21" s="9">
        <f>SUMIFS(Concentrado!S$2:S859,Concentrado!$A$2:$A859,"="&amp;$A21,Concentrado!$B$2:$B859, "=Coahuila")</f>
        <v>93.058999999999997</v>
      </c>
      <c r="S21" s="9">
        <f>SUMIFS(Concentrado!T$2:T859,Concentrado!$A$2:$A859,"="&amp;$A21,Concentrado!$B$2:$B859, "=Coahuila")</f>
        <v>88.81</v>
      </c>
      <c r="T21" s="9">
        <f>SUMIFS(Concentrado!U$2:U859,Concentrado!$A$2:$A859,"="&amp;$A21,Concentrado!$B$2:$B859, "=Coahuila")</f>
        <v>25.044</v>
      </c>
      <c r="U21" s="9">
        <f>SUMIFS(Concentrado!V$2:V859,Concentrado!$A$2:$A859,"="&amp;$A21,Concentrado!$B$2:$B859, "=Coahuila")</f>
        <v>26.09</v>
      </c>
      <c r="V21" s="9">
        <f>SUMIFS(Concentrado!W$2:W859,Concentrado!$A$2:$A859,"="&amp;$A21,Concentrado!$B$2:$B859, "=Coahuila")</f>
        <v>25.568000000000001</v>
      </c>
      <c r="W21" s="9">
        <f>SUMIFS(Concentrado!X$2:X859,Concentrado!$A$2:$A859,"="&amp;$A21,Concentrado!$B$2:$B859, "=Coahuila")</f>
        <v>14.273999999999999</v>
      </c>
      <c r="X21" s="9">
        <f>SUMIFS(Concentrado!Y$2:Y859,Concentrado!$A$2:$A859,"="&amp;$A21,Concentrado!$B$2:$B859, "=Coahuila")</f>
        <v>2.5190000000000001</v>
      </c>
      <c r="Y21" s="9">
        <f>SUMIFS(Concentrado!Z$2:Z859,Concentrado!$A$2:$A859,"="&amp;$A21,Concentrado!$B$2:$B859, "=Coahuila")</f>
        <v>8.3829999999999991</v>
      </c>
      <c r="Z21" s="9">
        <f>SUMIFS(Concentrado!AA$2:AA859,Concentrado!$A$2:$A859,"="&amp;$A21,Concentrado!$B$2:$B859, "=Coahuila")</f>
        <v>97.905000000000001</v>
      </c>
      <c r="AA21" s="9">
        <f>SUMIFS(Concentrado!AB$2:AB859,Concentrado!$A$2:$A859,"="&amp;$A21,Concentrado!$B$2:$B859, "=Coahuila")</f>
        <v>64.191999999999993</v>
      </c>
      <c r="AB21" s="9">
        <f>SUMIFS(Concentrado!AC$2:AC859,Concentrado!$A$2:$A859,"="&amp;$A21,Concentrado!$B$2:$B859, "=Coahuila")</f>
        <v>81.010000000000005</v>
      </c>
      <c r="AC21" s="9">
        <f>SUMIFS(Concentrado!AD$2:AD859,Concentrado!$A$2:$A859,"="&amp;$A21,Concentrado!$B$2:$B859, "=Coahuila")</f>
        <v>460.91500000000002</v>
      </c>
      <c r="AD21" s="9">
        <f>SUMIFS(Concentrado!AE$2:AE859,Concentrado!$A$2:$A859,"="&amp;$A21,Concentrado!$B$2:$B859, "=Coahuila")</f>
        <v>413.50400000000002</v>
      </c>
      <c r="AE21" s="9">
        <f>SUMIFS(Concentrado!AF$2:AF859,Concentrado!$A$2:$A859,"="&amp;$A21,Concentrado!$B$2:$B859, "=Coahuila")</f>
        <v>437.18599999999998</v>
      </c>
      <c r="AF21" s="9">
        <f>SUMIFS(Concentrado!AG$2:AG859,Concentrado!$A$2:$A859,"="&amp;$A21,Concentrado!$B$2:$B859, "=Coahuila")</f>
        <v>8.8239999999999998</v>
      </c>
      <c r="AG21" s="9">
        <f>SUMIFS(Concentrado!AH$2:AH859,Concentrado!$A$2:$A859,"="&amp;$A21,Concentrado!$B$2:$B859, "=Coahuila")</f>
        <v>14.470228843989499</v>
      </c>
      <c r="AH21" s="9">
        <f>SUMIFS(Concentrado!AI$2:AI859,Concentrado!$A$2:$A859,"="&amp;$A21,Concentrado!$B$2:$B859, "=Coahuila")</f>
        <v>3.53618635329852</v>
      </c>
      <c r="AI21" s="9">
        <f>SUMIFS(Concentrado!AJ$2:AJ859,Concentrado!$A$2:$A859,"="&amp;$A21,Concentrado!$B$2:$B859, "=Coahuila")</f>
        <v>9.1151720215263907</v>
      </c>
      <c r="AJ21" s="9">
        <f>SUMIFS(Concentrado!AK$2:AK859,Concentrado!$A$2:$A859,"="&amp;$A21,Concentrado!$B$2:$B859, "=Coahuila")</f>
        <v>10.705</v>
      </c>
      <c r="AK21" s="9">
        <f>SUMIFS(Concentrado!AL$2:AL859,Concentrado!$A$2:$A859,"="&amp;$A21,Concentrado!$B$2:$B859, "=Coahuila")</f>
        <v>2.3250000000000002</v>
      </c>
      <c r="AL21" s="9">
        <f>SUMIFS(Concentrado!AM$2:AM859,Concentrado!$A$2:$A859,"="&amp;$A21,Concentrado!$B$2:$B859, "=Coahuila")</f>
        <v>6.5049999999999999</v>
      </c>
      <c r="AM21" s="9">
        <f>SUMIFS(Concentrado!AN$2:AN859,Concentrado!$A$2:$A859,"="&amp;$A21,Concentrado!$B$2:$B859, "=Coahuila")</f>
        <v>50.283000000000001</v>
      </c>
      <c r="AN21" s="9">
        <f>SUMIFS(Concentrado!AO$2:AO859,Concentrado!$A$2:$A859,"="&amp;$A21,Concentrado!$B$2:$B859, "=Coahuila")</f>
        <v>40.621000000000002</v>
      </c>
      <c r="AO21" s="9">
        <f>SUMIFS(Concentrado!AP$2:AP859,Concentrado!$A$2:$A859,"="&amp;$A21,Concentrado!$B$2:$B859, "=Coahuila")</f>
        <v>45.472999999999999</v>
      </c>
      <c r="AP21" s="9">
        <f>SUMIFS(Concentrado!AQ$2:AQ859,Concentrado!$A$2:$A859,"="&amp;$A21,Concentrado!$B$2:$B859, "=Coahuila")</f>
        <v>2.4009999999999998</v>
      </c>
      <c r="AQ21" s="9">
        <f>SUMIFS(Concentrado!AR$2:AR859,Concentrado!$A$2:$A859,"="&amp;$A21,Concentrado!$B$2:$B859, "=Coahuila")</f>
        <v>1.0329999999999999</v>
      </c>
      <c r="AR21" s="9">
        <f>SUMIFS(Concentrado!AS$2:AS859,Concentrado!$A$2:$A859,"="&amp;$A21,Concentrado!$B$2:$B859, "=Coahuila")</f>
        <v>1.7150000000000001</v>
      </c>
      <c r="AS21" s="9">
        <f>SUMIFS(Concentrado!AT$2:AT859,Concentrado!$A$2:$A859,"="&amp;$A21,Concentrado!$B$2:$B859, "=Coahuila")</f>
        <v>4.6710000000000003</v>
      </c>
      <c r="AT21" s="9">
        <f>SUMIFS(Concentrado!AU$2:AU859,Concentrado!$A$2:$A859,"="&amp;$A21,Concentrado!$B$2:$B859, "=Coahuila")</f>
        <v>1.1619999999999999</v>
      </c>
      <c r="AU21" s="9">
        <f>SUMIFS(Concentrado!AV$2:AV859,Concentrado!$A$2:$A859,"="&amp;$A21,Concentrado!$B$2:$B859, "=Coahuila")</f>
        <v>2.9129999999999998</v>
      </c>
      <c r="AV21" s="9">
        <f>SUMIFS(Concentrado!AW$2:AW859,Concentrado!$A$2:$A859,"="&amp;$A21,Concentrado!$B$2:$B859, "=Coahuila")</f>
        <v>591.65</v>
      </c>
      <c r="AW21" s="9">
        <f>SUMIFS(Concentrado!AX$2:AX859,Concentrado!$A$2:$A859,"="&amp;$A21,Concentrado!$B$2:$B859, "=Coahuila")</f>
        <v>486.80200000000002</v>
      </c>
      <c r="AX21" s="9">
        <f>SUMIFS(Concentrado!AY$2:AY859,Concentrado!$A$2:$A859,"="&amp;$A21,Concentrado!$B$2:$B859, "=Coahuila")</f>
        <v>539.20100000000002</v>
      </c>
      <c r="AY21" s="9">
        <f>SUMIFS(Concentrado!AZ$2:AZ859,Concentrado!$A$2:$A859,"="&amp;$A21,Concentrado!$B$2:$B859, "=Coahuila")</f>
        <v>5.9160000000000004</v>
      </c>
      <c r="AZ21" s="9">
        <f>SUMIFS(Concentrado!BA$2:BA859,Concentrado!$A$2:$A859,"="&amp;$A21,Concentrado!$B$2:$B859, "=Coahuila")</f>
        <v>4.8680000000000003</v>
      </c>
      <c r="BA21" s="9">
        <f>SUMIFS(Concentrado!BB$2:BB859,Concentrado!$A$2:$A859,"="&amp;$A21,Concentrado!$B$2:$B859, "=Coahuila")</f>
        <v>5.3920000000000003</v>
      </c>
      <c r="BB21" s="9">
        <f>SUMIFS(Concentrado!BC$2:BC859,Concentrado!$A$2:$A859,"="&amp;$A21,Concentrado!$B$2:$B859, "=Coahuila")</f>
        <v>5.6689999999999996</v>
      </c>
      <c r="BC21" s="9">
        <f>SUMIFS(Concentrado!BD$2:BD859,Concentrado!$A$2:$A859,"="&amp;$A21,Concentrado!$B$2:$B859, "=Coahuila")</f>
        <v>2.1259999999999999</v>
      </c>
      <c r="BD21" s="9">
        <f>SUMIFS(Concentrado!BE$2:BE859,Concentrado!$A$2:$A859,"="&amp;$A21,Concentrado!$B$2:$B859, "=Coahuila")</f>
        <v>12.417999999999999</v>
      </c>
      <c r="BE21" s="9">
        <f>SUMIFS(Concentrado!BF$2:BF859,Concentrado!$A$2:$A859,"="&amp;$A21,Concentrado!$B$2:$B859, "=Coahuila")</f>
        <v>14.315</v>
      </c>
      <c r="BF21" s="9">
        <f>SUMIFS(Concentrado!BG$2:BG859,Concentrado!$A$2:$A859,"="&amp;$A21,Concentrado!$B$2:$B859, "=Coahuila")</f>
        <v>38.643000000000001</v>
      </c>
      <c r="BG21" s="9">
        <f>SUMIFS(Concentrado!BH$2:BH859,Concentrado!$A$2:$A859,"="&amp;$A21,Concentrado!$B$2:$B859, "=Coahuila")</f>
        <v>8.2554626572050864</v>
      </c>
    </row>
    <row r="22" spans="1:59" x14ac:dyDescent="0.25">
      <c r="A22" s="4">
        <v>2018</v>
      </c>
      <c r="B22" s="9">
        <f>SUMIFS(Concentrado!C$2:C859,Concentrado!$A$2:$A859,"="&amp;$A22,Concentrado!$B$2:$B859, "=Coahuila")</f>
        <v>13.337999999999999</v>
      </c>
      <c r="C22" s="9">
        <f>SUMIFS(Concentrado!D$2:D859,Concentrado!$A$2:$A859,"="&amp;$A22,Concentrado!$B$2:$B859, "=Coahuila")</f>
        <v>4.4039999999999999</v>
      </c>
      <c r="D22" s="9">
        <f>SUMIFS(Concentrado!E$2:E859,Concentrado!$A$2:$A859,"="&amp;$A22,Concentrado!$B$2:$B859, "=Coahuila")</f>
        <v>8.8610000000000007</v>
      </c>
      <c r="E22" s="9">
        <f>SUMIFS(Concentrado!F$2:F859,Concentrado!$A$2:$A859,"="&amp;$A22,Concentrado!$B$2:$B859, "=Coahuila")</f>
        <v>12.589</v>
      </c>
      <c r="F22" s="9">
        <f>SUMIFS(Concentrado!G$2:G859,Concentrado!$A$2:$A859,"="&amp;$A22,Concentrado!$B$2:$B859, "=Coahuila")</f>
        <v>23.577000000000002</v>
      </c>
      <c r="G22" s="9">
        <f>SUMIFS(Concentrado!H$2:H859,Concentrado!$A$2:$A859,"="&amp;$A22,Concentrado!$B$2:$B859, "=Coahuila")</f>
        <v>6.6689999999999996</v>
      </c>
      <c r="H22" s="9">
        <f>SUMIFS(Concentrado!I$2:I859,Concentrado!$A$2:$A859,"="&amp;$A22,Concentrado!$B$2:$B859, "=Coahuila")</f>
        <v>4.0209999999999999</v>
      </c>
      <c r="I22" s="9">
        <f>SUMIFS(Concentrado!J$2:J859,Concentrado!$A$2:$A859,"="&amp;$A22,Concentrado!$B$2:$B859, "=Coahuila")</f>
        <v>5.3419999999999996</v>
      </c>
      <c r="J22" s="9">
        <f>SUMIFS(Concentrado!K$2:K859,Concentrado!$A$2:$A859,"="&amp;$A22,Concentrado!$B$2:$B859, "=Coahuila")</f>
        <v>8.8490000000000002</v>
      </c>
      <c r="K22" s="9">
        <f>SUMIFS(Concentrado!L$2:L859,Concentrado!$A$2:$A859,"="&amp;$A22,Concentrado!$B$2:$B859, "=Coahuila")</f>
        <v>3.83</v>
      </c>
      <c r="L22" s="9">
        <f>SUMIFS(Concentrado!M$2:M859,Concentrado!$A$2:$A859,"="&amp;$A22,Concentrado!$B$2:$B859, "=Coahuila")</f>
        <v>6.3339999999999996</v>
      </c>
      <c r="M22" s="9">
        <f>SUMIFS(Concentrado!N$2:N859,Concentrado!$A$2:$A859,"="&amp;$A22,Concentrado!$B$2:$B859, "=Coahuila")</f>
        <v>39.557000000000002</v>
      </c>
      <c r="N22" s="9">
        <f>SUMIFS(Concentrado!O$2:O859,Concentrado!$A$2:$A859,"="&amp;$A22,Concentrado!$B$2:$B859, "=Coahuila")</f>
        <v>64.38</v>
      </c>
      <c r="O22" s="9">
        <f>SUMIFS(Concentrado!P$2:P859,Concentrado!$A$2:$A859,"="&amp;$A22,Concentrado!$B$2:$B859, "=Coahuila")</f>
        <v>18.574999999999999</v>
      </c>
      <c r="P22" s="9">
        <f>SUMIFS(Concentrado!Q$2:Q859,Concentrado!$A$2:$A859,"="&amp;$A22,Concentrado!$B$2:$B859, "=Coahuila")</f>
        <v>41.424999999999997</v>
      </c>
      <c r="Q22" s="9">
        <f>SUMIFS(Concentrado!R$2:R859,Concentrado!$A$2:$A859,"="&amp;$A22,Concentrado!$B$2:$B859, "=Coahuila")</f>
        <v>74.703999999999994</v>
      </c>
      <c r="R22" s="9">
        <f>SUMIFS(Concentrado!S$2:S859,Concentrado!$A$2:$A859,"="&amp;$A22,Concentrado!$B$2:$B859, "=Coahuila")</f>
        <v>83.364000000000004</v>
      </c>
      <c r="S22" s="9">
        <f>SUMIFS(Concentrado!T$2:T859,Concentrado!$A$2:$A859,"="&amp;$A22,Concentrado!$B$2:$B859, "=Coahuila")</f>
        <v>79.043999999999997</v>
      </c>
      <c r="T22" s="9">
        <f>SUMIFS(Concentrado!U$2:U859,Concentrado!$A$2:$A859,"="&amp;$A22,Concentrado!$B$2:$B859, "=Coahuila")</f>
        <v>28.085999999999999</v>
      </c>
      <c r="U22" s="9">
        <f>SUMIFS(Concentrado!V$2:V859,Concentrado!$A$2:$A859,"="&amp;$A22,Concentrado!$B$2:$B859, "=Coahuila")</f>
        <v>27.893999999999998</v>
      </c>
      <c r="V22" s="9">
        <f>SUMIFS(Concentrado!W$2:W859,Concentrado!$A$2:$A859,"="&amp;$A22,Concentrado!$B$2:$B859, "=Coahuila")</f>
        <v>27.99</v>
      </c>
      <c r="W22" s="9">
        <f>SUMIFS(Concentrado!X$2:X859,Concentrado!$A$2:$A859,"="&amp;$A22,Concentrado!$B$2:$B859, "=Coahuila")</f>
        <v>12.632</v>
      </c>
      <c r="X22" s="9">
        <f>SUMIFS(Concentrado!Y$2:Y859,Concentrado!$A$2:$A859,"="&amp;$A22,Concentrado!$B$2:$B859, "=Coahuila")</f>
        <v>1.7869999999999999</v>
      </c>
      <c r="Y22" s="9">
        <f>SUMIFS(Concentrado!Z$2:Z859,Concentrado!$A$2:$A859,"="&amp;$A22,Concentrado!$B$2:$B859, "=Coahuila")</f>
        <v>7.1970000000000001</v>
      </c>
      <c r="Z22" s="9">
        <f>SUMIFS(Concentrado!AA$2:AA859,Concentrado!$A$2:$A859,"="&amp;$A22,Concentrado!$B$2:$B859, "=Coahuila")</f>
        <v>100.54600000000001</v>
      </c>
      <c r="AA22" s="9">
        <f>SUMIFS(Concentrado!AB$2:AB859,Concentrado!$A$2:$A859,"="&amp;$A22,Concentrado!$B$2:$B859, "=Coahuila")</f>
        <v>68.619</v>
      </c>
      <c r="AB22" s="9">
        <f>SUMIFS(Concentrado!AC$2:AC859,Concentrado!$A$2:$A859,"="&amp;$A22,Concentrado!$B$2:$B859, "=Coahuila")</f>
        <v>84.546000000000006</v>
      </c>
      <c r="AC22" s="9">
        <f>SUMIFS(Concentrado!AD$2:AD859,Concentrado!$A$2:$A859,"="&amp;$A22,Concentrado!$B$2:$B859, "=Coahuila")</f>
        <v>458.03699999999998</v>
      </c>
      <c r="AD22" s="9">
        <f>SUMIFS(Concentrado!AE$2:AE859,Concentrado!$A$2:$A859,"="&amp;$A22,Concentrado!$B$2:$B859, "=Coahuila")</f>
        <v>413.37299999999999</v>
      </c>
      <c r="AE22" s="9">
        <f>SUMIFS(Concentrado!AF$2:AF859,Concentrado!$A$2:$A859,"="&amp;$A22,Concentrado!$B$2:$B859, "=Coahuila")</f>
        <v>435.78199999999998</v>
      </c>
      <c r="AF22" s="9">
        <f>SUMIFS(Concentrado!AG$2:AG859,Concentrado!$A$2:$A859,"="&amp;$A22,Concentrado!$B$2:$B859, "=Coahuila")</f>
        <v>9.875</v>
      </c>
      <c r="AG22" s="9">
        <f>SUMIFS(Concentrado!AH$2:AH859,Concentrado!$A$2:$A859,"="&amp;$A22,Concentrado!$B$2:$B859, "=Coahuila")</f>
        <v>13.8580931263858</v>
      </c>
      <c r="AH22" s="9">
        <f>SUMIFS(Concentrado!AI$2:AI859,Concentrado!$A$2:$A859,"="&amp;$A22,Concentrado!$B$2:$B859, "=Coahuila")</f>
        <v>3.51803641723171</v>
      </c>
      <c r="AI22" s="9">
        <f>SUMIFS(Concentrado!AJ$2:AJ859,Concentrado!$A$2:$A859,"="&amp;$A22,Concentrado!$B$2:$B859, "=Coahuila")</f>
        <v>8.7948195792630894</v>
      </c>
      <c r="AJ22" s="9">
        <f>SUMIFS(Concentrado!AK$2:AK859,Concentrado!$A$2:$A859,"="&amp;$A22,Concentrado!$B$2:$B859, "=Coahuila")</f>
        <v>11.286</v>
      </c>
      <c r="AK22" s="9">
        <f>SUMIFS(Concentrado!AL$2:AL859,Concentrado!$A$2:$A859,"="&amp;$A22,Concentrado!$B$2:$B859, "=Coahuila")</f>
        <v>2.5529999999999999</v>
      </c>
      <c r="AL22" s="9">
        <f>SUMIFS(Concentrado!AM$2:AM859,Concentrado!$A$2:$A859,"="&amp;$A22,Concentrado!$B$2:$B859, "=Coahuila")</f>
        <v>6.91</v>
      </c>
      <c r="AM22" s="9">
        <f>SUMIFS(Concentrado!AN$2:AN859,Concentrado!$A$2:$A859,"="&amp;$A22,Concentrado!$B$2:$B859, "=Coahuila")</f>
        <v>56.621000000000002</v>
      </c>
      <c r="AN22" s="9">
        <f>SUMIFS(Concentrado!AO$2:AO859,Concentrado!$A$2:$A859,"="&amp;$A22,Concentrado!$B$2:$B859, "=Coahuila")</f>
        <v>50.234999999999999</v>
      </c>
      <c r="AO22" s="9">
        <f>SUMIFS(Concentrado!AP$2:AP859,Concentrado!$A$2:$A859,"="&amp;$A22,Concentrado!$B$2:$B859, "=Coahuila")</f>
        <v>53.453000000000003</v>
      </c>
      <c r="AP22" s="9">
        <f>SUMIFS(Concentrado!AQ$2:AQ859,Concentrado!$A$2:$A859,"="&amp;$A22,Concentrado!$B$2:$B859, "=Coahuila")</f>
        <v>2.3730000000000002</v>
      </c>
      <c r="AQ22" s="9">
        <f>SUMIFS(Concentrado!AR$2:AR859,Concentrado!$A$2:$A859,"="&amp;$A22,Concentrado!$B$2:$B859, "=Coahuila")</f>
        <v>1.34</v>
      </c>
      <c r="AR22" s="9">
        <f>SUMIFS(Concentrado!AS$2:AS859,Concentrado!$A$2:$A859,"="&amp;$A22,Concentrado!$B$2:$B859, "=Coahuila")</f>
        <v>1.855</v>
      </c>
      <c r="AS22" s="9">
        <f>SUMIFS(Concentrado!AT$2:AT859,Concentrado!$A$2:$A859,"="&amp;$A22,Concentrado!$B$2:$B859, "=Coahuila")</f>
        <v>4.4249999999999998</v>
      </c>
      <c r="AT22" s="9">
        <f>SUMIFS(Concentrado!AU$2:AU859,Concentrado!$A$2:$A859,"="&amp;$A22,Concentrado!$B$2:$B859, "=Coahuila")</f>
        <v>0.70199999999999996</v>
      </c>
      <c r="AU22" s="9">
        <f>SUMIFS(Concentrado!AV$2:AV859,Concentrado!$A$2:$A859,"="&amp;$A22,Concentrado!$B$2:$B859, "=Coahuila")</f>
        <v>2.5590000000000002</v>
      </c>
      <c r="AV22" s="9">
        <f>SUMIFS(Concentrado!AW$2:AW859,Concentrado!$A$2:$A859,"="&amp;$A22,Concentrado!$B$2:$B859, "=Coahuila")</f>
        <v>591.47799999999995</v>
      </c>
      <c r="AW22" s="9">
        <f>SUMIFS(Concentrado!AX$2:AX859,Concentrado!$A$2:$A859,"="&amp;$A22,Concentrado!$B$2:$B859, "=Coahuila")</f>
        <v>496.86399999999998</v>
      </c>
      <c r="AX22" s="9">
        <f>SUMIFS(Concentrado!AY$2:AY859,Concentrado!$A$2:$A859,"="&amp;$A22,Concentrado!$B$2:$B859, "=Coahuila")</f>
        <v>544.22299999999996</v>
      </c>
      <c r="AY22" s="9">
        <f>SUMIFS(Concentrado!AZ$2:AZ859,Concentrado!$A$2:$A859,"="&amp;$A22,Concentrado!$B$2:$B859, "=Coahuila")</f>
        <v>5.915</v>
      </c>
      <c r="AZ22" s="9">
        <f>SUMIFS(Concentrado!BA$2:BA859,Concentrado!$A$2:$A859,"="&amp;$A22,Concentrado!$B$2:$B859, "=Coahuila")</f>
        <v>4.9690000000000003</v>
      </c>
      <c r="BA22" s="9">
        <f>SUMIFS(Concentrado!BB$2:BB859,Concentrado!$A$2:$A859,"="&amp;$A22,Concentrado!$B$2:$B859, "=Coahuila")</f>
        <v>5.4420000000000002</v>
      </c>
      <c r="BB22" s="9">
        <f>SUMIFS(Concentrado!BC$2:BC859,Concentrado!$A$2:$A859,"="&amp;$A22,Concentrado!$B$2:$B859, "=Coahuila")</f>
        <v>6.0289999999999999</v>
      </c>
      <c r="BC22" s="9">
        <f>SUMIFS(Concentrado!BD$2:BD859,Concentrado!$A$2:$A859,"="&amp;$A22,Concentrado!$B$2:$B859, "=Coahuila")</f>
        <v>2.8370000000000002</v>
      </c>
      <c r="BD22" s="9">
        <f>SUMIFS(Concentrado!BE$2:BE859,Concentrado!$A$2:$A859,"="&amp;$A22,Concentrado!$B$2:$B859, "=Coahuila")</f>
        <v>11.763</v>
      </c>
      <c r="BE22" s="9">
        <f>SUMIFS(Concentrado!BF$2:BF859,Concentrado!$A$2:$A859,"="&amp;$A22,Concentrado!$B$2:$B859, "=Coahuila")</f>
        <v>13.388</v>
      </c>
      <c r="BF22" s="9">
        <f>SUMIFS(Concentrado!BG$2:BG859,Concentrado!$A$2:$A859,"="&amp;$A22,Concentrado!$B$2:$B859, "=Coahuila")</f>
        <v>36.932000000000002</v>
      </c>
      <c r="BG22" s="9">
        <f>SUMIFS(Concentrado!BH$2:BH859,Concentrado!$A$2:$A859,"="&amp;$A22,Concentrado!$B$2:$B859, "=Coahuila")</f>
        <v>8.088194559858179</v>
      </c>
    </row>
    <row r="23" spans="1:59" x14ac:dyDescent="0.25">
      <c r="A23" s="4">
        <v>2019</v>
      </c>
      <c r="B23" s="9">
        <f>SUMIFS(Concentrado!C$2:C859,Concentrado!$A$2:$A859,"="&amp;$A23,Concentrado!$B$2:$B859, "=Coahuila")</f>
        <v>10.396000000000001</v>
      </c>
      <c r="C23" s="9">
        <f>SUMIFS(Concentrado!D$2:D859,Concentrado!$A$2:$A859,"="&amp;$A23,Concentrado!$B$2:$B859, "=Coahuila")</f>
        <v>3.407</v>
      </c>
      <c r="D23" s="9">
        <f>SUMIFS(Concentrado!E$2:E859,Concentrado!$A$2:$A859,"="&amp;$A23,Concentrado!$B$2:$B859, "=Coahuila")</f>
        <v>6.8929999999999998</v>
      </c>
      <c r="E23" s="9">
        <f>SUMIFS(Concentrado!F$2:F859,Concentrado!$A$2:$A859,"="&amp;$A23,Concentrado!$B$2:$B859, "=Coahuila")</f>
        <v>12.898</v>
      </c>
      <c r="F23" s="9">
        <f>SUMIFS(Concentrado!G$2:G859,Concentrado!$A$2:$A859,"="&amp;$A23,Concentrado!$B$2:$B859, "=Coahuila")</f>
        <v>24.45</v>
      </c>
      <c r="G23" s="9">
        <f>SUMIFS(Concentrado!H$2:H859,Concentrado!$A$2:$A859,"="&amp;$A23,Concentrado!$B$2:$B859, "=Coahuila")</f>
        <v>7.67</v>
      </c>
      <c r="H23" s="9">
        <f>SUMIFS(Concentrado!I$2:I859,Concentrado!$A$2:$A859,"="&amp;$A23,Concentrado!$B$2:$B859, "=Coahuila")</f>
        <v>6.3719999999999999</v>
      </c>
      <c r="I23" s="9">
        <f>SUMIFS(Concentrado!J$2:J859,Concentrado!$A$2:$A859,"="&amp;$A23,Concentrado!$B$2:$B859, "=Coahuila")</f>
        <v>7.02</v>
      </c>
      <c r="J23" s="9">
        <f>SUMIFS(Concentrado!K$2:K859,Concentrado!$A$2:$A859,"="&amp;$A23,Concentrado!$B$2:$B859, "=Coahuila")</f>
        <v>8.9380000000000006</v>
      </c>
      <c r="K23" s="9">
        <f>SUMIFS(Concentrado!L$2:L859,Concentrado!$A$2:$A859,"="&amp;$A23,Concentrado!$B$2:$B859, "=Coahuila")</f>
        <v>4.3529999999999998</v>
      </c>
      <c r="L23" s="9">
        <f>SUMIFS(Concentrado!M$2:M859,Concentrado!$A$2:$A859,"="&amp;$A23,Concentrado!$B$2:$B859, "=Coahuila")</f>
        <v>6.64</v>
      </c>
      <c r="M23" s="9">
        <f>SUMIFS(Concentrado!N$2:N859,Concentrado!$A$2:$A859,"="&amp;$A23,Concentrado!$B$2:$B859, "=Coahuila")</f>
        <v>40.69</v>
      </c>
      <c r="N23" s="9">
        <f>SUMIFS(Concentrado!O$2:O859,Concentrado!$A$2:$A859,"="&amp;$A23,Concentrado!$B$2:$B859, "=Coahuila")</f>
        <v>69.096999999999994</v>
      </c>
      <c r="O23" s="9">
        <f>SUMIFS(Concentrado!P$2:P859,Concentrado!$A$2:$A859,"="&amp;$A23,Concentrado!$B$2:$B859, "=Coahuila")</f>
        <v>18.802</v>
      </c>
      <c r="P23" s="9">
        <f>SUMIFS(Concentrado!Q$2:Q859,Concentrado!$A$2:$A859,"="&amp;$A23,Concentrado!$B$2:$B859, "=Coahuila")</f>
        <v>43.89</v>
      </c>
      <c r="Q23" s="9">
        <f>SUMIFS(Concentrado!R$2:R859,Concentrado!$A$2:$A859,"="&amp;$A23,Concentrado!$B$2:$B859, "=Coahuila")</f>
        <v>81.078000000000003</v>
      </c>
      <c r="R23" s="9">
        <f>SUMIFS(Concentrado!S$2:S859,Concentrado!$A$2:$A859,"="&amp;$A23,Concentrado!$B$2:$B859, "=Coahuila")</f>
        <v>87.194000000000003</v>
      </c>
      <c r="S23" s="9">
        <f>SUMIFS(Concentrado!T$2:T859,Concentrado!$A$2:$A859,"="&amp;$A23,Concentrado!$B$2:$B859, "=Coahuila")</f>
        <v>84.143000000000001</v>
      </c>
      <c r="T23" s="9">
        <f>SUMIFS(Concentrado!U$2:U859,Concentrado!$A$2:$A859,"="&amp;$A23,Concentrado!$B$2:$B859, "=Coahuila")</f>
        <v>27.512</v>
      </c>
      <c r="U23" s="9">
        <f>SUMIFS(Concentrado!V$2:V859,Concentrado!$A$2:$A859,"="&amp;$A23,Concentrado!$B$2:$B859, "=Coahuila")</f>
        <v>29.969000000000001</v>
      </c>
      <c r="V23" s="9">
        <f>SUMIFS(Concentrado!W$2:W859,Concentrado!$A$2:$A859,"="&amp;$A23,Concentrado!$B$2:$B859, "=Coahuila")</f>
        <v>28.742999999999999</v>
      </c>
      <c r="W23" s="9">
        <f>SUMIFS(Concentrado!X$2:X859,Concentrado!$A$2:$A859,"="&amp;$A23,Concentrado!$B$2:$B859, "=Coahuila")</f>
        <v>14.643000000000001</v>
      </c>
      <c r="X23" s="9">
        <f>SUMIFS(Concentrado!Y$2:Y859,Concentrado!$A$2:$A859,"="&amp;$A23,Concentrado!$B$2:$B859, "=Coahuila")</f>
        <v>3.1549999999999998</v>
      </c>
      <c r="Y23" s="9">
        <f>SUMIFS(Concentrado!Z$2:Z859,Concentrado!$A$2:$A859,"="&amp;$A23,Concentrado!$B$2:$B859, "=Coahuila")</f>
        <v>8.8849999999999998</v>
      </c>
      <c r="Z23" s="9">
        <f>SUMIFS(Concentrado!AA$2:AA859,Concentrado!$A$2:$A859,"="&amp;$A23,Concentrado!$B$2:$B859, "=Coahuila")</f>
        <v>102.821</v>
      </c>
      <c r="AA23" s="9">
        <f>SUMIFS(Concentrado!AB$2:AB859,Concentrado!$A$2:$A859,"="&amp;$A23,Concentrado!$B$2:$B859, "=Coahuila")</f>
        <v>68.33</v>
      </c>
      <c r="AB23" s="9">
        <f>SUMIFS(Concentrado!AC$2:AC859,Concentrado!$A$2:$A859,"="&amp;$A23,Concentrado!$B$2:$B859, "=Coahuila")</f>
        <v>85.534999999999997</v>
      </c>
      <c r="AC23" s="9">
        <f>SUMIFS(Concentrado!AD$2:AD859,Concentrado!$A$2:$A859,"="&amp;$A23,Concentrado!$B$2:$B859, "=Coahuila")</f>
        <v>480</v>
      </c>
      <c r="AD23" s="9">
        <f>SUMIFS(Concentrado!AE$2:AE859,Concentrado!$A$2:$A859,"="&amp;$A23,Concentrado!$B$2:$B859, "=Coahuila")</f>
        <v>425.49900000000002</v>
      </c>
      <c r="AE23" s="9">
        <f>SUMIFS(Concentrado!AF$2:AF859,Concentrado!$A$2:$A859,"="&amp;$A23,Concentrado!$B$2:$B859, "=Coahuila")</f>
        <v>452.74799999999999</v>
      </c>
      <c r="AF23" s="9">
        <f>SUMIFS(Concentrado!AG$2:AG859,Concentrado!$A$2:$A859,"="&amp;$A23,Concentrado!$B$2:$B859, "=Coahuila")</f>
        <v>10.333</v>
      </c>
      <c r="AG23" s="9">
        <f>SUMIFS(Concentrado!AH$2:AH859,Concentrado!$A$2:$A859,"="&amp;$A23,Concentrado!$B$2:$B859, "=Coahuila")</f>
        <v>17.150475085840799</v>
      </c>
      <c r="AH23" s="9">
        <f>SUMIFS(Concentrado!AI$2:AI859,Concentrado!$A$2:$A859,"="&amp;$A23,Concentrado!$B$2:$B859, "=Coahuila")</f>
        <v>3.8692559973468001</v>
      </c>
      <c r="AI23" s="9">
        <f>SUMIFS(Concentrado!AJ$2:AJ859,Concentrado!$A$2:$A859,"="&amp;$A23,Concentrado!$B$2:$B859, "=Coahuila")</f>
        <v>10.6467254101245</v>
      </c>
      <c r="AJ23" s="9">
        <f>SUMIFS(Concentrado!AK$2:AK859,Concentrado!$A$2:$A859,"="&amp;$A23,Concentrado!$B$2:$B859, "=Coahuila")</f>
        <v>13.629</v>
      </c>
      <c r="AK23" s="9">
        <f>SUMIFS(Concentrado!AL$2:AL859,Concentrado!$A$2:$A859,"="&amp;$A23,Concentrado!$B$2:$B859, "=Coahuila")</f>
        <v>2.9020000000000001</v>
      </c>
      <c r="AL23" s="9">
        <f>SUMIFS(Concentrado!AM$2:AM859,Concentrado!$A$2:$A859,"="&amp;$A23,Concentrado!$B$2:$B859, "=Coahuila")</f>
        <v>8.2530000000000001</v>
      </c>
      <c r="AM23" s="9">
        <f>SUMIFS(Concentrado!AN$2:AN859,Concentrado!$A$2:$A859,"="&amp;$A23,Concentrado!$B$2:$B859, "=Coahuila")</f>
        <v>56.545000000000002</v>
      </c>
      <c r="AN23" s="9">
        <f>SUMIFS(Concentrado!AO$2:AO859,Concentrado!$A$2:$A859,"="&amp;$A23,Concentrado!$B$2:$B859, "=Coahuila")</f>
        <v>48.96</v>
      </c>
      <c r="AO23" s="9">
        <f>SUMIFS(Concentrado!AP$2:AP859,Concentrado!$A$2:$A859,"="&amp;$A23,Concentrado!$B$2:$B859, "=Coahuila")</f>
        <v>52.838999999999999</v>
      </c>
      <c r="AP23" s="9">
        <f>SUMIFS(Concentrado!AQ$2:AQ859,Concentrado!$A$2:$A859,"="&amp;$A23,Concentrado!$B$2:$B859, "=Coahuila")</f>
        <v>2.2189999999999999</v>
      </c>
      <c r="AQ23" s="9">
        <f>SUMIFS(Concentrado!AR$2:AR859,Concentrado!$A$2:$A859,"="&amp;$A23,Concentrado!$B$2:$B859, "=Coahuila")</f>
        <v>1.0089999999999999</v>
      </c>
      <c r="AR23" s="9">
        <f>SUMIFS(Concentrado!AS$2:AS859,Concentrado!$A$2:$A859,"="&amp;$A23,Concentrado!$B$2:$B859, "=Coahuila")</f>
        <v>1.613</v>
      </c>
      <c r="AS23" s="9">
        <f>SUMIFS(Concentrado!AT$2:AT859,Concentrado!$A$2:$A859,"="&amp;$A23,Concentrado!$B$2:$B859, "=Coahuila")</f>
        <v>4.3109999999999999</v>
      </c>
      <c r="AT23" s="9">
        <f>SUMIFS(Concentrado!AU$2:AU859,Concentrado!$A$2:$A859,"="&amp;$A23,Concentrado!$B$2:$B859, "=Coahuila")</f>
        <v>1.073</v>
      </c>
      <c r="AU23" s="9">
        <f>SUMIFS(Concentrado!AV$2:AV859,Concentrado!$A$2:$A859,"="&amp;$A23,Concentrado!$B$2:$B859, "=Coahuila")</f>
        <v>2.6880000000000002</v>
      </c>
      <c r="AV23" s="9">
        <f>SUMIFS(Concentrado!AW$2:AW859,Concentrado!$A$2:$A859,"="&amp;$A23,Concentrado!$B$2:$B859, "=Coahuila")</f>
        <v>616.798</v>
      </c>
      <c r="AW23" s="9">
        <f>SUMIFS(Concentrado!AX$2:AX859,Concentrado!$A$2:$A859,"="&amp;$A23,Concentrado!$B$2:$B859, "=Coahuila")</f>
        <v>508.46600000000001</v>
      </c>
      <c r="AX23" s="9">
        <f>SUMIFS(Concentrado!AY$2:AY859,Concentrado!$A$2:$A859,"="&amp;$A23,Concentrado!$B$2:$B859, "=Coahuila")</f>
        <v>562.66200000000003</v>
      </c>
      <c r="AY23" s="9">
        <f>SUMIFS(Concentrado!AZ$2:AZ859,Concentrado!$A$2:$A859,"="&amp;$A23,Concentrado!$B$2:$B859, "=Coahuila")</f>
        <v>6.1680000000000001</v>
      </c>
      <c r="AZ23" s="9">
        <f>SUMIFS(Concentrado!BA$2:BA859,Concentrado!$A$2:$A859,"="&amp;$A23,Concentrado!$B$2:$B859, "=Coahuila")</f>
        <v>5.085</v>
      </c>
      <c r="BA23" s="9">
        <f>SUMIFS(Concentrado!BB$2:BB859,Concentrado!$A$2:$A859,"="&amp;$A23,Concentrado!$B$2:$B859, "=Coahuila")</f>
        <v>5.6269999999999998</v>
      </c>
      <c r="BB23" s="9">
        <f>SUMIFS(Concentrado!BC$2:BC859,Concentrado!$A$2:$A859,"="&amp;$A23,Concentrado!$B$2:$B859, "=Coahuila")</f>
        <v>9.218</v>
      </c>
      <c r="BC23" s="9">
        <f>SUMIFS(Concentrado!BD$2:BD859,Concentrado!$A$2:$A859,"="&amp;$A23,Concentrado!$B$2:$B859, "=Coahuila")</f>
        <v>2.4820000000000002</v>
      </c>
      <c r="BD23" s="9">
        <f>SUMIFS(Concentrado!BE$2:BE859,Concentrado!$A$2:$A859,"="&amp;$A23,Concentrado!$B$2:$B859, "=Coahuila")</f>
        <v>12.407</v>
      </c>
      <c r="BE23" s="9">
        <f>SUMIFS(Concentrado!BF$2:BF859,Concentrado!$A$2:$A859,"="&amp;$A23,Concentrado!$B$2:$B859, "=Coahuila")</f>
        <v>14.42</v>
      </c>
      <c r="BF23" s="9">
        <f>SUMIFS(Concentrado!BG$2:BG859,Concentrado!$A$2:$A859,"="&amp;$A23,Concentrado!$B$2:$B859, "=Coahuila")</f>
        <v>25.163</v>
      </c>
      <c r="BG23" s="9">
        <f>SUMIFS(Concentrado!BH$2:BH859,Concentrado!$A$2:$A859,"="&amp;$A23,Concentrado!$B$2:$B859, "=Coahuila")</f>
        <v>8.4005961713411921</v>
      </c>
    </row>
    <row r="24" spans="1:59" x14ac:dyDescent="0.25">
      <c r="A24" s="4">
        <v>2020</v>
      </c>
      <c r="B24" s="9">
        <f>SUMIFS(Concentrado!C$2:C859,Concentrado!$A$2:$A859,"="&amp;$A24,Concentrado!$B$2:$B859, "=Coahuila")</f>
        <v>9.2829999999999995</v>
      </c>
      <c r="C24" s="9">
        <f>SUMIFS(Concentrado!D$2:D859,Concentrado!$A$2:$A859,"="&amp;$A24,Concentrado!$B$2:$B859, "=Coahuila")</f>
        <v>1.8089999999999999</v>
      </c>
      <c r="D24" s="9">
        <f>SUMIFS(Concentrado!E$2:E859,Concentrado!$A$2:$A859,"="&amp;$A24,Concentrado!$B$2:$B859, "=Coahuila")</f>
        <v>5.5359999999999996</v>
      </c>
      <c r="E24" s="9">
        <f>SUMIFS(Concentrado!F$2:F859,Concentrado!$A$2:$A859,"="&amp;$A24,Concentrado!$B$2:$B859, "=Coahuila")</f>
        <v>13.749000000000001</v>
      </c>
      <c r="F24" s="9">
        <f>SUMIFS(Concentrado!G$2:G859,Concentrado!$A$2:$A859,"="&amp;$A24,Concentrado!$B$2:$B859, "=Coahuila")</f>
        <v>27.388000000000002</v>
      </c>
      <c r="G24" s="9">
        <f>SUMIFS(Concentrado!H$2:H859,Concentrado!$A$2:$A859,"="&amp;$A24,Concentrado!$B$2:$B859, "=Coahuila")</f>
        <v>9.032</v>
      </c>
      <c r="H24" s="9">
        <f>SUMIFS(Concentrado!I$2:I859,Concentrado!$A$2:$A859,"="&amp;$A24,Concentrado!$B$2:$B859, "=Coahuila")</f>
        <v>5.8639999999999999</v>
      </c>
      <c r="I24" s="9">
        <f>SUMIFS(Concentrado!J$2:J859,Concentrado!$A$2:$A859,"="&amp;$A24,Concentrado!$B$2:$B859, "=Coahuila")</f>
        <v>7.444</v>
      </c>
      <c r="J24" s="9">
        <f>SUMIFS(Concentrado!K$2:K859,Concentrado!$A$2:$A859,"="&amp;$A24,Concentrado!$B$2:$B859, "=Coahuila")</f>
        <v>9.5340000000000007</v>
      </c>
      <c r="K24" s="9">
        <f>SUMIFS(Concentrado!L$2:L859,Concentrado!$A$2:$A859,"="&amp;$A24,Concentrado!$B$2:$B859, "=Coahuila")</f>
        <v>5.74</v>
      </c>
      <c r="L24" s="9">
        <f>SUMIFS(Concentrado!M$2:M859,Concentrado!$A$2:$A859,"="&amp;$A24,Concentrado!$B$2:$B859, "=Coahuila")</f>
        <v>7.6319999999999997</v>
      </c>
      <c r="M24" s="9">
        <f>SUMIFS(Concentrado!N$2:N859,Concentrado!$A$2:$A859,"="&amp;$A24,Concentrado!$B$2:$B859, "=Coahuila")</f>
        <v>45.564999999999998</v>
      </c>
      <c r="N24" s="9">
        <f>SUMIFS(Concentrado!O$2:O859,Concentrado!$A$2:$A859,"="&amp;$A24,Concentrado!$B$2:$B859, "=Coahuila")</f>
        <v>65.171000000000006</v>
      </c>
      <c r="O24" s="9">
        <f>SUMIFS(Concentrado!P$2:P859,Concentrado!$A$2:$A859,"="&amp;$A24,Concentrado!$B$2:$B859, "=Coahuila")</f>
        <v>15.847</v>
      </c>
      <c r="P24" s="9">
        <f>SUMIFS(Concentrado!Q$2:Q859,Concentrado!$A$2:$A859,"="&amp;$A24,Concentrado!$B$2:$B859, "=Coahuila")</f>
        <v>40.442999999999998</v>
      </c>
      <c r="Q24" s="9">
        <f>SUMIFS(Concentrado!R$2:R859,Concentrado!$A$2:$A859,"="&amp;$A24,Concentrado!$B$2:$B859, "=Coahuila")</f>
        <v>123.004</v>
      </c>
      <c r="R24" s="9">
        <f>SUMIFS(Concentrado!S$2:S859,Concentrado!$A$2:$A859,"="&amp;$A24,Concentrado!$B$2:$B859, "=Coahuila")</f>
        <v>121.033</v>
      </c>
      <c r="S24" s="9">
        <f>SUMIFS(Concentrado!T$2:T859,Concentrado!$A$2:$A859,"="&amp;$A24,Concentrado!$B$2:$B859, "=Coahuila")</f>
        <v>122.01600000000001</v>
      </c>
      <c r="T24" s="9">
        <f>SUMIFS(Concentrado!U$2:U859,Concentrado!$A$2:$A859,"="&amp;$A24,Concentrado!$B$2:$B859, "=Coahuila")</f>
        <v>44.534999999999997</v>
      </c>
      <c r="U24" s="9">
        <f>SUMIFS(Concentrado!V$2:V859,Concentrado!$A$2:$A859,"="&amp;$A24,Concentrado!$B$2:$B859, "=Coahuila")</f>
        <v>46.542000000000002</v>
      </c>
      <c r="V24" s="9">
        <f>SUMIFS(Concentrado!W$2:W859,Concentrado!$A$2:$A859,"="&amp;$A24,Concentrado!$B$2:$B859, "=Coahuila")</f>
        <v>45.540999999999997</v>
      </c>
      <c r="W24" s="9">
        <f>SUMIFS(Concentrado!X$2:X859,Concentrado!$A$2:$A859,"="&amp;$A24,Concentrado!$B$2:$B859, "=Coahuila")</f>
        <v>12.231</v>
      </c>
      <c r="X24" s="9">
        <f>SUMIFS(Concentrado!Y$2:Y859,Concentrado!$A$2:$A859,"="&amp;$A24,Concentrado!$B$2:$B859, "=Coahuila")</f>
        <v>2.121</v>
      </c>
      <c r="Y24" s="9">
        <f>SUMIFS(Concentrado!Z$2:Z859,Concentrado!$A$2:$A859,"="&amp;$A24,Concentrado!$B$2:$B859, "=Coahuila")</f>
        <v>7.1630000000000003</v>
      </c>
      <c r="Z24" s="9">
        <f>SUMIFS(Concentrado!AA$2:AA859,Concentrado!$A$2:$A859,"="&amp;$A24,Concentrado!$B$2:$B859, "=Coahuila")</f>
        <v>140.44200000000001</v>
      </c>
      <c r="AA24" s="9">
        <f>SUMIFS(Concentrado!AB$2:AB859,Concentrado!$A$2:$A859,"="&amp;$A24,Concentrado!$B$2:$B859, "=Coahuila")</f>
        <v>92.896000000000001</v>
      </c>
      <c r="AB24" s="9">
        <f>SUMIFS(Concentrado!AC$2:AC859,Concentrado!$A$2:$A859,"="&amp;$A24,Concentrado!$B$2:$B859, "=Coahuila")</f>
        <v>116.636</v>
      </c>
      <c r="AC24" s="9">
        <f>SUMIFS(Concentrado!AD$2:AD859,Concentrado!$A$2:$A859,"="&amp;$A24,Concentrado!$B$2:$B859, "=Coahuila")</f>
        <v>593.56799999999998</v>
      </c>
      <c r="AD24" s="9">
        <f>SUMIFS(Concentrado!AE$2:AE859,Concentrado!$A$2:$A859,"="&amp;$A24,Concentrado!$B$2:$B859, "=Coahuila")</f>
        <v>496.17399999999998</v>
      </c>
      <c r="AE24" s="9">
        <f>SUMIFS(Concentrado!AF$2:AF859,Concentrado!$A$2:$A859,"="&amp;$A24,Concentrado!$B$2:$B859, "=Coahuila")</f>
        <v>544.89599999999996</v>
      </c>
      <c r="AF24" s="9">
        <f>SUMIFS(Concentrado!AG$2:AG859,Concentrado!$A$2:$A859,"="&amp;$A24,Concentrado!$B$2:$B859, "=Coahuila")</f>
        <v>11.792</v>
      </c>
      <c r="AG24" s="9">
        <f>SUMIFS(Concentrado!AH$2:AH859,Concentrado!$A$2:$A859,"="&amp;$A24,Concentrado!$B$2:$B859, "=Coahuila")</f>
        <v>14.9527317761383</v>
      </c>
      <c r="AH24" s="9">
        <f>SUMIFS(Concentrado!AI$2:AI859,Concentrado!$A$2:$A859,"="&amp;$A24,Concentrado!$B$2:$B859, "=Coahuila")</f>
        <v>4.0327015434248601</v>
      </c>
      <c r="AI24" s="9">
        <f>SUMIFS(Concentrado!AJ$2:AJ859,Concentrado!$A$2:$A859,"="&amp;$A24,Concentrado!$B$2:$B859, "=Coahuila")</f>
        <v>9.6050441742265207</v>
      </c>
      <c r="AJ24" s="9">
        <f>SUMIFS(Concentrado!AK$2:AK859,Concentrado!$A$2:$A859,"="&amp;$A24,Concentrado!$B$2:$B859, "=Coahuila")</f>
        <v>14.74</v>
      </c>
      <c r="AK24" s="9">
        <f>SUMIFS(Concentrado!AL$2:AL859,Concentrado!$A$2:$A859,"="&amp;$A24,Concentrado!$B$2:$B859, "=Coahuila")</f>
        <v>2.371</v>
      </c>
      <c r="AL24" s="9">
        <f>SUMIFS(Concentrado!AM$2:AM859,Concentrado!$A$2:$A859,"="&amp;$A24,Concentrado!$B$2:$B859, "=Coahuila")</f>
        <v>8.5389999999999997</v>
      </c>
      <c r="AM24" s="9">
        <f>SUMIFS(Concentrado!AN$2:AN859,Concentrado!$A$2:$A859,"="&amp;$A24,Concentrado!$B$2:$B859, "=Coahuila")</f>
        <v>328.11500000000001</v>
      </c>
      <c r="AN24" s="9">
        <f>SUMIFS(Concentrado!AO$2:AO859,Concentrado!$A$2:$A859,"="&amp;$A24,Concentrado!$B$2:$B859, "=Coahuila")</f>
        <v>225.15899999999999</v>
      </c>
      <c r="AO24" s="9">
        <f>SUMIFS(Concentrado!AP$2:AP859,Concentrado!$A$2:$A859,"="&amp;$A24,Concentrado!$B$2:$B859, "=Coahuila")</f>
        <v>276.56099999999998</v>
      </c>
      <c r="AP24" s="9">
        <f>SUMIFS(Concentrado!AQ$2:AQ859,Concentrado!$A$2:$A859,"="&amp;$A24,Concentrado!$B$2:$B859, "=Coahuila")</f>
        <v>2.6339999999999999</v>
      </c>
      <c r="AQ24" s="9">
        <f>SUMIFS(Concentrado!AR$2:AR859,Concentrado!$A$2:$A859,"="&amp;$A24,Concentrado!$B$2:$B859, "=Coahuila")</f>
        <v>1.0609999999999999</v>
      </c>
      <c r="AR24" s="9">
        <f>SUMIFS(Concentrado!AS$2:AS859,Concentrado!$A$2:$A859,"="&amp;$A24,Concentrado!$B$2:$B859, "=Coahuila")</f>
        <v>1.845</v>
      </c>
      <c r="AS24" s="9">
        <f>SUMIFS(Concentrado!AT$2:AT859,Concentrado!$A$2:$A859,"="&amp;$A24,Concentrado!$B$2:$B859, "=Coahuila")</f>
        <v>3.387</v>
      </c>
      <c r="AT24" s="9">
        <f>SUMIFS(Concentrado!AU$2:AU859,Concentrado!$A$2:$A859,"="&amp;$A24,Concentrado!$B$2:$B859, "=Coahuila")</f>
        <v>0.499</v>
      </c>
      <c r="AU24" s="9">
        <f>SUMIFS(Concentrado!AV$2:AV859,Concentrado!$A$2:$A859,"="&amp;$A24,Concentrado!$B$2:$B859, "=Coahuila")</f>
        <v>1.9390000000000001</v>
      </c>
      <c r="AV24" s="9">
        <f>SUMIFS(Concentrado!AW$2:AW859,Concentrado!$A$2:$A859,"="&amp;$A24,Concentrado!$B$2:$B859, "=Coahuila")</f>
        <v>1005.735</v>
      </c>
      <c r="AW24" s="9">
        <f>SUMIFS(Concentrado!AX$2:AX859,Concentrado!$A$2:$A859,"="&amp;$A24,Concentrado!$B$2:$B859, "=Coahuila")</f>
        <v>757.95500000000004</v>
      </c>
      <c r="AX24" s="9">
        <f>SUMIFS(Concentrado!AY$2:AY859,Concentrado!$A$2:$A859,"="&amp;$A24,Concentrado!$B$2:$B859, "=Coahuila")</f>
        <v>881.73099999999999</v>
      </c>
      <c r="AY24" s="9">
        <f>SUMIFS(Concentrado!AZ$2:AZ859,Concentrado!$A$2:$A859,"="&amp;$A24,Concentrado!$B$2:$B859, "=Coahuila")</f>
        <v>10.057</v>
      </c>
      <c r="AZ24" s="9">
        <f>SUMIFS(Concentrado!BA$2:BA859,Concentrado!$A$2:$A859,"="&amp;$A24,Concentrado!$B$2:$B859, "=Coahuila")</f>
        <v>7.58</v>
      </c>
      <c r="BA24" s="9">
        <f>SUMIFS(Concentrado!BB$2:BB859,Concentrado!$A$2:$A859,"="&amp;$A24,Concentrado!$B$2:$B859, "=Coahuila")</f>
        <v>8.8170000000000002</v>
      </c>
      <c r="BB24" s="9">
        <f>SUMIFS(Concentrado!BC$2:BC859,Concentrado!$A$2:$A859,"="&amp;$A24,Concentrado!$B$2:$B859, "=Coahuila")</f>
        <v>3.92</v>
      </c>
      <c r="BC24" s="9">
        <f>SUMIFS(Concentrado!BD$2:BD859,Concentrado!$A$2:$A859,"="&amp;$A24,Concentrado!$B$2:$B859, "=Coahuila")</f>
        <v>1.425</v>
      </c>
      <c r="BD24" s="9">
        <f>SUMIFS(Concentrado!BE$2:BE859,Concentrado!$A$2:$A859,"="&amp;$A24,Concentrado!$B$2:$B859, "=Coahuila")</f>
        <v>11.141</v>
      </c>
      <c r="BE24" s="9">
        <f>SUMIFS(Concentrado!BF$2:BF859,Concentrado!$A$2:$A859,"="&amp;$A24,Concentrado!$B$2:$B859, "=Coahuila")</f>
        <v>12.81</v>
      </c>
      <c r="BF24" s="9">
        <f>SUMIFS(Concentrado!BG$2:BG859,Concentrado!$A$2:$A859,"="&amp;$A24,Concentrado!$B$2:$B859, "=Coahuila")</f>
        <v>50.073</v>
      </c>
      <c r="BG24" s="9">
        <f>SUMIFS(Concentrado!BH$2:BH859,Concentrado!$A$2:$A859,"="&amp;$A24,Concentrado!$B$2:$B859, "=Coahuila")</f>
        <v>7.6569997913624039</v>
      </c>
    </row>
    <row r="25" spans="1:59" x14ac:dyDescent="0.25">
      <c r="A25" s="4">
        <v>2021</v>
      </c>
      <c r="B25" s="9">
        <f>SUMIFS(Concentrado!C$2:C859,Concentrado!$A$2:$A859,"="&amp;$A25,Concentrado!$B$2:$B859, "=Coahuila")</f>
        <v>10.858000000000001</v>
      </c>
      <c r="C25" s="9">
        <f>SUMIFS(Concentrado!D$2:D859,Concentrado!$A$2:$A859,"="&amp;$A25,Concentrado!$B$2:$B859, "=Coahuila")</f>
        <v>3.0840000000000001</v>
      </c>
      <c r="D25" s="9">
        <f>SUMIFS(Concentrado!E$2:E859,Concentrado!$A$2:$A859,"="&amp;$A25,Concentrado!$B$2:$B859, "=Coahuila")</f>
        <v>6.96</v>
      </c>
      <c r="E25" s="9">
        <f>SUMIFS(Concentrado!F$2:F859,Concentrado!$A$2:$A859,"="&amp;$A25,Concentrado!$B$2:$B859, "=Coahuila")</f>
        <v>12.616</v>
      </c>
      <c r="F25" s="9">
        <f>SUMIFS(Concentrado!G$2:G859,Concentrado!$A$2:$A859,"="&amp;$A25,Concentrado!$B$2:$B859, "=Coahuila")</f>
        <v>23.831</v>
      </c>
      <c r="G25" s="9">
        <f>SUMIFS(Concentrado!H$2:H859,Concentrado!$A$2:$A859,"="&amp;$A25,Concentrado!$B$2:$B859, "=Coahuila")</f>
        <v>8.4380000000000006</v>
      </c>
      <c r="H25" s="9">
        <f>SUMIFS(Concentrado!I$2:I859,Concentrado!$A$2:$A859,"="&amp;$A25,Concentrado!$B$2:$B859, "=Coahuila")</f>
        <v>6.6619999999999999</v>
      </c>
      <c r="I25" s="9">
        <f>SUMIFS(Concentrado!J$2:J859,Concentrado!$A$2:$A859,"="&amp;$A25,Concentrado!$B$2:$B859, "=Coahuila")</f>
        <v>7.548</v>
      </c>
      <c r="J25" s="9">
        <f>SUMIFS(Concentrado!K$2:K859,Concentrado!$A$2:$A859,"="&amp;$A25,Concentrado!$B$2:$B859, "=Coahuila")</f>
        <v>8.1280000000000001</v>
      </c>
      <c r="K25" s="9">
        <f>SUMIFS(Concentrado!L$2:L859,Concentrado!$A$2:$A859,"="&amp;$A25,Concentrado!$B$2:$B859, "=Coahuila")</f>
        <v>5.49</v>
      </c>
      <c r="L25" s="9">
        <f>SUMIFS(Concentrado!M$2:M859,Concentrado!$A$2:$A859,"="&amp;$A25,Concentrado!$B$2:$B859, "=Coahuila")</f>
        <v>6.8049999999999997</v>
      </c>
      <c r="M25" s="9">
        <f>SUMIFS(Concentrado!N$2:N859,Concentrado!$A$2:$A859,"="&amp;$A25,Concentrado!$B$2:$B859, "=Coahuila")</f>
        <v>41.186</v>
      </c>
      <c r="N25" s="9">
        <f>SUMIFS(Concentrado!O$2:O859,Concentrado!$A$2:$A859,"="&amp;$A25,Concentrado!$B$2:$B859, "=Coahuila")</f>
        <v>65.956000000000003</v>
      </c>
      <c r="O25" s="9">
        <f>SUMIFS(Concentrado!P$2:P859,Concentrado!$A$2:$A859,"="&amp;$A25,Concentrado!$B$2:$B859, "=Coahuila")</f>
        <v>18.32</v>
      </c>
      <c r="P25" s="9">
        <f>SUMIFS(Concentrado!Q$2:Q859,Concentrado!$A$2:$A859,"="&amp;$A25,Concentrado!$B$2:$B859, "=Coahuila")</f>
        <v>42.067999999999998</v>
      </c>
      <c r="Q25" s="9">
        <f>SUMIFS(Concentrado!R$2:R859,Concentrado!$A$2:$A859,"="&amp;$A25,Concentrado!$B$2:$B859, "=Coahuila")</f>
        <v>94.558999999999997</v>
      </c>
      <c r="R25" s="9">
        <f>SUMIFS(Concentrado!S$2:S859,Concentrado!$A$2:$A859,"="&amp;$A25,Concentrado!$B$2:$B859, "=Coahuila")</f>
        <v>102.76600000000001</v>
      </c>
      <c r="S25" s="9">
        <f>SUMIFS(Concentrado!T$2:T859,Concentrado!$A$2:$A859,"="&amp;$A25,Concentrado!$B$2:$B859, "=Coahuila")</f>
        <v>98.674999999999997</v>
      </c>
      <c r="T25" s="9">
        <f>SUMIFS(Concentrado!U$2:U859,Concentrado!$A$2:$A859,"="&amp;$A25,Concentrado!$B$2:$B859, "=Coahuila")</f>
        <v>32.823</v>
      </c>
      <c r="U25" s="9">
        <f>SUMIFS(Concentrado!V$2:V859,Concentrado!$A$2:$A859,"="&amp;$A25,Concentrado!$B$2:$B859, "=Coahuila")</f>
        <v>29.731999999999999</v>
      </c>
      <c r="V25" s="9">
        <f>SUMIFS(Concentrado!W$2:W859,Concentrado!$A$2:$A859,"="&amp;$A25,Concentrado!$B$2:$B859, "=Coahuila")</f>
        <v>31.273</v>
      </c>
      <c r="W25" s="9">
        <f>SUMIFS(Concentrado!X$2:X859,Concentrado!$A$2:$A859,"="&amp;$A25,Concentrado!$B$2:$B859, "=Coahuila")</f>
        <v>9.7409999999999997</v>
      </c>
      <c r="X25" s="9">
        <f>SUMIFS(Concentrado!Y$2:Y859,Concentrado!$A$2:$A859,"="&amp;$A25,Concentrado!$B$2:$B859, "=Coahuila")</f>
        <v>1.665</v>
      </c>
      <c r="Y25" s="9">
        <f>SUMIFS(Concentrado!Z$2:Z859,Concentrado!$A$2:$A859,"="&amp;$A25,Concentrado!$B$2:$B859, "=Coahuila")</f>
        <v>5.6920000000000002</v>
      </c>
      <c r="Z25" s="9">
        <f>SUMIFS(Concentrado!AA$2:AA859,Concentrado!$A$2:$A859,"="&amp;$A25,Concentrado!$B$2:$B859, "=Coahuila")</f>
        <v>125.334</v>
      </c>
      <c r="AA25" s="9">
        <f>SUMIFS(Concentrado!AB$2:AB859,Concentrado!$A$2:$A859,"="&amp;$A25,Concentrado!$B$2:$B859, "=Coahuila")</f>
        <v>83.951999999999998</v>
      </c>
      <c r="AB25" s="9">
        <f>SUMIFS(Concentrado!AC$2:AC859,Concentrado!$A$2:$A859,"="&amp;$A25,Concentrado!$B$2:$B859, "=Coahuila")</f>
        <v>104.583</v>
      </c>
      <c r="AC25" s="9">
        <f>SUMIFS(Concentrado!AD$2:AD859,Concentrado!$A$2:$A859,"="&amp;$A25,Concentrado!$B$2:$B859, "=Coahuila")</f>
        <v>514.42999999999995</v>
      </c>
      <c r="AD25" s="9">
        <f>SUMIFS(Concentrado!AE$2:AE859,Concentrado!$A$2:$A859,"="&amp;$A25,Concentrado!$B$2:$B859, "=Coahuila")</f>
        <v>438.94400000000002</v>
      </c>
      <c r="AE25" s="9">
        <f>SUMIFS(Concentrado!AF$2:AF859,Concentrado!$A$2:$A859,"="&amp;$A25,Concentrado!$B$2:$B859, "=Coahuila")</f>
        <v>476.63799999999998</v>
      </c>
      <c r="AF25" s="9">
        <f>SUMIFS(Concentrado!AG$2:AG859,Concentrado!$A$2:$A859,"="&amp;$A25,Concentrado!$B$2:$B859, "=Coahuila")</f>
        <v>10.858000000000001</v>
      </c>
      <c r="AG25" s="9">
        <f>SUMIFS(Concentrado!AH$2:AH859,Concentrado!$A$2:$A859,"="&amp;$A25,Concentrado!$B$2:$B859, "=Coahuila")</f>
        <v>15.218037747730399</v>
      </c>
      <c r="AH25" s="9">
        <f>SUMIFS(Concentrado!AI$2:AI859,Concentrado!$A$2:$A859,"="&amp;$A25,Concentrado!$B$2:$B859, "=Coahuila")</f>
        <v>3.8295660736917898</v>
      </c>
      <c r="AI25" s="9">
        <f>SUMIFS(Concentrado!AJ$2:AJ859,Concentrado!$A$2:$A859,"="&amp;$A25,Concentrado!$B$2:$B859, "=Coahuila")</f>
        <v>9.6423836329466006</v>
      </c>
      <c r="AJ25" s="9">
        <f>SUMIFS(Concentrado!AK$2:AK859,Concentrado!$A$2:$A859,"="&amp;$A25,Concentrado!$B$2:$B859, "=Coahuila")</f>
        <v>15.388</v>
      </c>
      <c r="AK25" s="9">
        <f>SUMIFS(Concentrado!AL$2:AL859,Concentrado!$A$2:$A859,"="&amp;$A25,Concentrado!$B$2:$B859, "=Coahuila")</f>
        <v>2.7759999999999998</v>
      </c>
      <c r="AL25" s="9">
        <f>SUMIFS(Concentrado!AM$2:AM859,Concentrado!$A$2:$A859,"="&amp;$A25,Concentrado!$B$2:$B859, "=Coahuila")</f>
        <v>9.0630000000000006</v>
      </c>
      <c r="AM25" s="9">
        <f>SUMIFS(Concentrado!AN$2:AN859,Concentrado!$A$2:$A859,"="&amp;$A25,Concentrado!$B$2:$B859, "=Coahuila")</f>
        <v>231.62100000000001</v>
      </c>
      <c r="AN25" s="9">
        <f>SUMIFS(Concentrado!AO$2:AO859,Concentrado!$A$2:$A859,"="&amp;$A25,Concentrado!$B$2:$B859, "=Coahuila")</f>
        <v>170.00200000000001</v>
      </c>
      <c r="AO25" s="9">
        <f>SUMIFS(Concentrado!AP$2:AP859,Concentrado!$A$2:$A859,"="&amp;$A25,Concentrado!$B$2:$B859, "=Coahuila")</f>
        <v>200.81399999999999</v>
      </c>
      <c r="AP25" s="9">
        <f>SUMIFS(Concentrado!AQ$2:AQ859,Concentrado!$A$2:$A859,"="&amp;$A25,Concentrado!$B$2:$B859, "=Coahuila")</f>
        <v>2.1720000000000002</v>
      </c>
      <c r="AQ25" s="9">
        <f>SUMIFS(Concentrado!AR$2:AR859,Concentrado!$A$2:$A859,"="&amp;$A25,Concentrado!$B$2:$B859, "=Coahuila")</f>
        <v>1.48</v>
      </c>
      <c r="AR25" s="9">
        <f>SUMIFS(Concentrado!AS$2:AS859,Concentrado!$A$2:$A859,"="&amp;$A25,Concentrado!$B$2:$B859, "=Coahuila")</f>
        <v>1.825</v>
      </c>
      <c r="AS25" s="9">
        <f>SUMIFS(Concentrado!AT$2:AT859,Concentrado!$A$2:$A859,"="&amp;$A25,Concentrado!$B$2:$B859, "=Coahuila")</f>
        <v>4.343</v>
      </c>
      <c r="AT25" s="9">
        <f>SUMIFS(Concentrado!AU$2:AU859,Concentrado!$A$2:$A859,"="&amp;$A25,Concentrado!$B$2:$B859, "=Coahuila")</f>
        <v>0.98699999999999999</v>
      </c>
      <c r="AU25" s="9">
        <f>SUMIFS(Concentrado!AV$2:AV859,Concentrado!$A$2:$A859,"="&amp;$A25,Concentrado!$B$2:$B859, "=Coahuila")</f>
        <v>2.66</v>
      </c>
      <c r="AV25" s="9">
        <f>SUMIFS(Concentrado!AW$2:AW859,Concentrado!$A$2:$A859,"="&amp;$A25,Concentrado!$B$2:$B859, "=Coahuila")</f>
        <v>829.06899999999996</v>
      </c>
      <c r="AW25" s="9">
        <f>SUMIFS(Concentrado!AX$2:AX859,Concentrado!$A$2:$A859,"="&amp;$A25,Concentrado!$B$2:$B859, "=Coahuila")</f>
        <v>644.41399999999999</v>
      </c>
      <c r="AX25" s="9">
        <f>SUMIFS(Concentrado!AY$2:AY859,Concentrado!$A$2:$A859,"="&amp;$A25,Concentrado!$B$2:$B859, "=Coahuila")</f>
        <v>736.62599999999998</v>
      </c>
      <c r="AY25" s="9">
        <f>SUMIFS(Concentrado!AZ$2:AZ859,Concentrado!$A$2:$A859,"="&amp;$A25,Concentrado!$B$2:$B859, "=Coahuila")</f>
        <v>8.2910000000000004</v>
      </c>
      <c r="AZ25" s="9">
        <f>SUMIFS(Concentrado!BA$2:BA859,Concentrado!$A$2:$A859,"="&amp;$A25,Concentrado!$B$2:$B859, "=Coahuila")</f>
        <v>6.444</v>
      </c>
      <c r="BA25" s="9">
        <f>SUMIFS(Concentrado!BB$2:BB859,Concentrado!$A$2:$A859,"="&amp;$A25,Concentrado!$B$2:$B859, "=Coahuila")</f>
        <v>7.3659999999999997</v>
      </c>
      <c r="BB25" s="9">
        <f>SUMIFS(Concentrado!BC$2:BC859,Concentrado!$A$2:$A859,"="&amp;$A25,Concentrado!$B$2:$B859, "=Coahuila")</f>
        <v>2.1579999999999999</v>
      </c>
      <c r="BC25" s="9">
        <f>SUMIFS(Concentrado!BD$2:BD859,Concentrado!$A$2:$A859,"="&amp;$A25,Concentrado!$B$2:$B859, "=Coahuila")</f>
        <v>2.5169999999999999</v>
      </c>
      <c r="BD25" s="9">
        <f>SUMIFS(Concentrado!BE$2:BE859,Concentrado!$A$2:$A859,"="&amp;$A25,Concentrado!$B$2:$B859, "=Coahuila")</f>
        <v>12.835000000000001</v>
      </c>
      <c r="BE25" s="9">
        <f>SUMIFS(Concentrado!BF$2:BF859,Concentrado!$A$2:$A859,"="&amp;$A25,Concentrado!$B$2:$B859, "=Coahuila")</f>
        <v>14.635999999999999</v>
      </c>
      <c r="BF25" s="9">
        <f>SUMIFS(Concentrado!BG$2:BG859,Concentrado!$A$2:$A859,"="&amp;$A25,Concentrado!$B$2:$B859, "=Coahuila")</f>
        <v>60.796999999999997</v>
      </c>
      <c r="BG25" s="9">
        <f>SUMIFS(Concentrado!BH$2:BH859,Concentrado!$A$2:$A859,"="&amp;$A25,Concentrado!$B$2:$B859, "=Coahuila")</f>
        <v>9.7950911956766493</v>
      </c>
    </row>
    <row r="26" spans="1:59" x14ac:dyDescent="0.25">
      <c r="A26" s="4">
        <v>2022</v>
      </c>
      <c r="B26" s="9">
        <f>SUMIFS(Concentrado!C$2:C859,Concentrado!$A$2:$A859,"="&amp;$A26,Concentrado!$B$2:$B859, "=Coahuila")</f>
        <v>11.333</v>
      </c>
      <c r="C26" s="9">
        <f>SUMIFS(Concentrado!D$2:D859,Concentrado!$A$2:$A859,"="&amp;$A26,Concentrado!$B$2:$B859, "=Coahuila")</f>
        <v>3.5950000000000002</v>
      </c>
      <c r="D26" s="9">
        <f>SUMIFS(Concentrado!E$2:E859,Concentrado!$A$2:$A859,"="&amp;$A26,Concentrado!$B$2:$B859, "=Coahuila")</f>
        <v>7.4530000000000003</v>
      </c>
      <c r="E26" s="9">
        <f>SUMIFS(Concentrado!F$2:F859,Concentrado!$A$2:$A859,"="&amp;$A26,Concentrado!$B$2:$B859, "=Coahuila")</f>
        <v>12.664</v>
      </c>
      <c r="F26" s="9">
        <f>SUMIFS(Concentrado!G$2:G859,Concentrado!$A$2:$A859,"="&amp;$A26,Concentrado!$B$2:$B859, "=Coahuila")</f>
        <v>24.062000000000001</v>
      </c>
      <c r="G26" s="9">
        <f>SUMIFS(Concentrado!H$2:H859,Concentrado!$A$2:$A859,"="&amp;$A26,Concentrado!$B$2:$B859, "=Coahuila")</f>
        <v>8.6379999999999999</v>
      </c>
      <c r="H26" s="9">
        <f>SUMIFS(Concentrado!I$2:I859,Concentrado!$A$2:$A859,"="&amp;$A26,Concentrado!$B$2:$B859, "=Coahuila")</f>
        <v>6.3979999999999997</v>
      </c>
      <c r="I26" s="9">
        <f>SUMIFS(Concentrado!J$2:J859,Concentrado!$A$2:$A859,"="&amp;$A26,Concentrado!$B$2:$B859, "=Coahuila")</f>
        <v>7.5149999999999997</v>
      </c>
      <c r="J26" s="9">
        <f>SUMIFS(Concentrado!K$2:K859,Concentrado!$A$2:$A859,"="&amp;$A26,Concentrado!$B$2:$B859, "=Coahuila")</f>
        <v>7.78</v>
      </c>
      <c r="K26" s="9">
        <f>SUMIFS(Concentrado!L$2:L859,Concentrado!$A$2:$A859,"="&amp;$A26,Concentrado!$B$2:$B859, "=Coahuila")</f>
        <v>4.3869999999999996</v>
      </c>
      <c r="L26" s="9">
        <f>SUMIFS(Concentrado!M$2:M859,Concentrado!$A$2:$A859,"="&amp;$A26,Concentrado!$B$2:$B859, "=Coahuila")</f>
        <v>6.0789999999999997</v>
      </c>
      <c r="M26" s="9">
        <f>SUMIFS(Concentrado!N$2:N859,Concentrado!$A$2:$A859,"="&amp;$A26,Concentrado!$B$2:$B859, "=Coahuila")</f>
        <v>35.173000000000002</v>
      </c>
      <c r="N26" s="9">
        <f>SUMIFS(Concentrado!O$2:O859,Concentrado!$A$2:$A859,"="&amp;$A26,Concentrado!$B$2:$B859, "=Coahuila")</f>
        <v>68.915999999999997</v>
      </c>
      <c r="O26" s="9">
        <f>SUMIFS(Concentrado!P$2:P859,Concentrado!$A$2:$A859,"="&amp;$A26,Concentrado!$B$2:$B859, "=Coahuila")</f>
        <v>20.106999999999999</v>
      </c>
      <c r="P26" s="9">
        <f>SUMIFS(Concentrado!Q$2:Q859,Concentrado!$A$2:$A859,"="&amp;$A26,Concentrado!$B$2:$B859, "=Coahuila")</f>
        <v>44.445999999999998</v>
      </c>
      <c r="Q26" s="9">
        <f>SUMIFS(Concentrado!R$2:R859,Concentrado!$A$2:$A859,"="&amp;$A26,Concentrado!$B$2:$B859, "=Coahuila")</f>
        <v>92.316999999999993</v>
      </c>
      <c r="R26" s="9">
        <f>SUMIFS(Concentrado!S$2:S859,Concentrado!$A$2:$A859,"="&amp;$A26,Concentrado!$B$2:$B859, "=Coahuila")</f>
        <v>93.283000000000001</v>
      </c>
      <c r="S26" s="9">
        <f>SUMIFS(Concentrado!T$2:T859,Concentrado!$A$2:$A859,"="&amp;$A26,Concentrado!$B$2:$B859, "=Coahuila")</f>
        <v>92.801000000000002</v>
      </c>
      <c r="T26" s="9">
        <f>SUMIFS(Concentrado!U$2:U859,Concentrado!$A$2:$A859,"="&amp;$A26,Concentrado!$B$2:$B859, "=Coahuila")</f>
        <v>19.603000000000002</v>
      </c>
      <c r="U26" s="9">
        <f>SUMIFS(Concentrado!V$2:V859,Concentrado!$A$2:$A859,"="&amp;$A26,Concentrado!$B$2:$B859, "=Coahuila")</f>
        <v>21.63</v>
      </c>
      <c r="V26" s="9">
        <f>SUMIFS(Concentrado!W$2:W859,Concentrado!$A$2:$A859,"="&amp;$A26,Concentrado!$B$2:$B859, "=Coahuila")</f>
        <v>20.619</v>
      </c>
      <c r="W26" s="9">
        <f>SUMIFS(Concentrado!X$2:X859,Concentrado!$A$2:$A859,"="&amp;$A26,Concentrado!$B$2:$B859, "=Coahuila")</f>
        <v>9.0050000000000008</v>
      </c>
      <c r="X26" s="9">
        <f>SUMIFS(Concentrado!Y$2:Y859,Concentrado!$A$2:$A859,"="&amp;$A26,Concentrado!$B$2:$B859, "=Coahuila")</f>
        <v>1.34</v>
      </c>
      <c r="Y26" s="9">
        <f>SUMIFS(Concentrado!Z$2:Z859,Concentrado!$A$2:$A859,"="&amp;$A26,Concentrado!$B$2:$B859, "=Coahuila")</f>
        <v>5.1619999999999999</v>
      </c>
      <c r="Z26" s="9">
        <f>SUMIFS(Concentrado!AA$2:AA859,Concentrado!$A$2:$A859,"="&amp;$A26,Concentrado!$B$2:$B859, "=Coahuila")</f>
        <v>128.03100000000001</v>
      </c>
      <c r="AA26" s="9">
        <f>SUMIFS(Concentrado!AB$2:AB859,Concentrado!$A$2:$A859,"="&amp;$A26,Concentrado!$B$2:$B859, "=Coahuila")</f>
        <v>91.759</v>
      </c>
      <c r="AB26" s="9">
        <f>SUMIFS(Concentrado!AC$2:AC859,Concentrado!$A$2:$A859,"="&amp;$A26,Concentrado!$B$2:$B859, "=Coahuila")</f>
        <v>109.84699999999999</v>
      </c>
      <c r="AC26" s="9">
        <f>SUMIFS(Concentrado!AD$2:AD859,Concentrado!$A$2:$A859,"="&amp;$A26,Concentrado!$B$2:$B859, "=Coahuila")</f>
        <v>517.21</v>
      </c>
      <c r="AD26" s="9">
        <f>SUMIFS(Concentrado!AE$2:AE859,Concentrado!$A$2:$A859,"="&amp;$A26,Concentrado!$B$2:$B859, "=Coahuila")</f>
        <v>455.62900000000002</v>
      </c>
      <c r="AE26" s="9">
        <f>SUMIFS(Concentrado!AF$2:AF859,Concentrado!$A$2:$A859,"="&amp;$A26,Concentrado!$B$2:$B859, "=Coahuila")</f>
        <v>486.459</v>
      </c>
      <c r="AF26" s="9">
        <f>SUMIFS(Concentrado!AG$2:AG859,Concentrado!$A$2:$A859,"="&amp;$A26,Concentrado!$B$2:$B859, "=Coahuila")</f>
        <v>9.3109999999999999</v>
      </c>
      <c r="AG26" s="9">
        <f>SUMIFS(Concentrado!AH$2:AH859,Concentrado!$A$2:$A859,"="&amp;$A26,Concentrado!$B$2:$B859, "=Coahuila")</f>
        <v>16.184665290680101</v>
      </c>
      <c r="AH26" s="9">
        <f>SUMIFS(Concentrado!AI$2:AI859,Concentrado!$A$2:$A859,"="&amp;$A26,Concentrado!$B$2:$B859, "=Coahuila")</f>
        <v>3.9941757655201</v>
      </c>
      <c r="AI26" s="9">
        <f>SUMIFS(Concentrado!AJ$2:AJ859,Concentrado!$A$2:$A859,"="&amp;$A26,Concentrado!$B$2:$B859, "=Coahuila")</f>
        <v>10.218407350144799</v>
      </c>
      <c r="AJ26" s="9">
        <f>SUMIFS(Concentrado!AK$2:AK859,Concentrado!$A$2:$A859,"="&amp;$A26,Concentrado!$B$2:$B859, "=Coahuila")</f>
        <v>15.499000000000001</v>
      </c>
      <c r="AK26" s="9">
        <f>SUMIFS(Concentrado!AL$2:AL859,Concentrado!$A$2:$A859,"="&amp;$A26,Concentrado!$B$2:$B859, "=Coahuila")</f>
        <v>2.9860000000000002</v>
      </c>
      <c r="AL26" s="9">
        <f>SUMIFS(Concentrado!AM$2:AM859,Concentrado!$A$2:$A859,"="&amp;$A26,Concentrado!$B$2:$B859, "=Coahuila")</f>
        <v>9.2249999999999996</v>
      </c>
      <c r="AM26" s="9">
        <f>SUMIFS(Concentrado!AN$2:AN859,Concentrado!$A$2:$A859,"="&amp;$A26,Concentrado!$B$2:$B859, "=Coahuila")</f>
        <v>114.371</v>
      </c>
      <c r="AN26" s="9">
        <f>SUMIFS(Concentrado!AO$2:AO859,Concentrado!$A$2:$A859,"="&amp;$A26,Concentrado!$B$2:$B859, "=Coahuila")</f>
        <v>95.475999999999999</v>
      </c>
      <c r="AO26" s="9">
        <f>SUMIFS(Concentrado!AP$2:AP859,Concentrado!$A$2:$A859,"="&amp;$A26,Concentrado!$B$2:$B859, "=Coahuila")</f>
        <v>104.959</v>
      </c>
      <c r="AP26" s="9">
        <f>SUMIFS(Concentrado!AQ$2:AQ859,Concentrado!$A$2:$A859,"="&amp;$A26,Concentrado!$B$2:$B859, "=Coahuila")</f>
        <v>2.6339999999999999</v>
      </c>
      <c r="AQ26" s="9">
        <f>SUMIFS(Concentrado!AR$2:AR859,Concentrado!$A$2:$A859,"="&amp;$A26,Concentrado!$B$2:$B859, "=Coahuila")</f>
        <v>1.28</v>
      </c>
      <c r="AR26" s="9">
        <f>SUMIFS(Concentrado!AS$2:AS859,Concentrado!$A$2:$A859,"="&amp;$A26,Concentrado!$B$2:$B859, "=Coahuila")</f>
        <v>1.986</v>
      </c>
      <c r="AS26" s="9">
        <f>SUMIFS(Concentrado!AT$2:AT859,Concentrado!$A$2:$A859,"="&amp;$A26,Concentrado!$B$2:$B859, "=Coahuila")</f>
        <v>3.2469999999999999</v>
      </c>
      <c r="AT26" s="9">
        <f>SUMIFS(Concentrado!AU$2:AU859,Concentrado!$A$2:$A859,"="&amp;$A26,Concentrado!$B$2:$B859, "=Coahuila")</f>
        <v>1.1579999999999999</v>
      </c>
      <c r="AU26" s="9">
        <f>SUMIFS(Concentrado!AV$2:AV859,Concentrado!$A$2:$A859,"="&amp;$A26,Concentrado!$B$2:$B859, "=Coahuila")</f>
        <v>2.1989999999999998</v>
      </c>
      <c r="AV26" s="9">
        <f>SUMIFS(Concentrado!AW$2:AW859,Concentrado!$A$2:$A859,"="&amp;$A26,Concentrado!$B$2:$B859, "=Coahuila")</f>
        <v>713.66800000000001</v>
      </c>
      <c r="AW26" s="9">
        <f>SUMIFS(Concentrado!AX$2:AX859,Concentrado!$A$2:$A859,"="&amp;$A26,Concentrado!$B$2:$B859, "=Coahuila")</f>
        <v>582.05700000000002</v>
      </c>
      <c r="AX26" s="9">
        <f>SUMIFS(Concentrado!AY$2:AY859,Concentrado!$A$2:$A859,"="&amp;$A26,Concentrado!$B$2:$B859, "=Coahuila")</f>
        <v>647.86900000000003</v>
      </c>
      <c r="AY26" s="9">
        <f>SUMIFS(Concentrado!AZ$2:AZ859,Concentrado!$A$2:$A859,"="&amp;$A26,Concentrado!$B$2:$B859, "=Coahuila")</f>
        <v>7.1369999999999996</v>
      </c>
      <c r="AZ26" s="9">
        <f>SUMIFS(Concentrado!BA$2:BA859,Concentrado!$A$2:$A859,"="&amp;$A26,Concentrado!$B$2:$B859, "=Coahuila")</f>
        <v>5.8209999999999997</v>
      </c>
      <c r="BA26" s="9">
        <f>SUMIFS(Concentrado!BB$2:BB859,Concentrado!$A$2:$A859,"="&amp;$A26,Concentrado!$B$2:$B859, "=Coahuila")</f>
        <v>6.4790000000000001</v>
      </c>
      <c r="BB26" s="9">
        <f>SUMIFS(Concentrado!BC$2:BC859,Concentrado!$A$2:$A859,"="&amp;$A26,Concentrado!$B$2:$B859, "=Coahuila")</f>
        <v>6.15</v>
      </c>
      <c r="BC26" s="9">
        <f>SUMIFS(Concentrado!BD$2:BD859,Concentrado!$A$2:$A859,"="&amp;$A26,Concentrado!$B$2:$B859, "=Coahuila")</f>
        <v>0.36199999999999999</v>
      </c>
      <c r="BD26" s="9">
        <f>SUMIFS(Concentrado!BE$2:BE859,Concentrado!$A$2:$A859,"="&amp;$A26,Concentrado!$B$2:$B859, "=Coahuila")</f>
        <v>12.507999999999999</v>
      </c>
      <c r="BE26" s="9">
        <f>SUMIFS(Concentrado!BF$2:BF859,Concentrado!$A$2:$A859,"="&amp;$A26,Concentrado!$B$2:$B859, "=Coahuila")</f>
        <v>14.731999999999999</v>
      </c>
      <c r="BF26" s="9">
        <f>SUMIFS(Concentrado!BG$2:BG859,Concentrado!$A$2:$A859,"="&amp;$A26,Concentrado!$B$2:$B859, "=Coahuila")</f>
        <v>34.744999999999997</v>
      </c>
      <c r="BG26" s="9">
        <f>SUMIFS(Concentrado!BH$2:BH859,Concentrado!$A$2:$A859,"="&amp;$A26,Concentrado!$B$2:$B859, "=Coahuila")</f>
        <v>8.639859167979246</v>
      </c>
    </row>
    <row r="27" spans="1:59" x14ac:dyDescent="0.25">
      <c r="A27" s="4">
        <v>2023</v>
      </c>
      <c r="B27" s="9">
        <f>SUMIFS(Concentrado!C$2:C859,Concentrado!$A$2:$A859,"="&amp;$A27,Concentrado!$B$2:$B859, "=Coahuila")</f>
        <v>12.993</v>
      </c>
      <c r="C27" s="9">
        <f>SUMIFS(Concentrado!D$2:D859,Concentrado!$A$2:$A859,"="&amp;$A27,Concentrado!$B$2:$B859, "=Coahuila")</f>
        <v>3.67</v>
      </c>
      <c r="D27" s="9">
        <f>SUMIFS(Concentrado!E$2:E859,Concentrado!$A$2:$A859,"="&amp;$A27,Concentrado!$B$2:$B859, "=Coahuila")</f>
        <v>8.3209999999999997</v>
      </c>
      <c r="E27" s="9">
        <f>SUMIFS(Concentrado!F$2:F859,Concentrado!$A$2:$A859,"="&amp;$A27,Concentrado!$B$2:$B859, "=Coahuila")</f>
        <v>14.038</v>
      </c>
      <c r="F27" s="9">
        <f>SUMIFS(Concentrado!G$2:G859,Concentrado!$A$2:$A859,"="&amp;$A27,Concentrado!$B$2:$B859, "=Coahuila")</f>
        <v>26.010999999999999</v>
      </c>
      <c r="G27" s="9">
        <f>SUMIFS(Concentrado!H$2:H859,Concentrado!$A$2:$A859,"="&amp;$A27,Concentrado!$B$2:$B859, "=Coahuila")</f>
        <v>9.0050000000000008</v>
      </c>
      <c r="H27" s="9">
        <f>SUMIFS(Concentrado!I$2:I859,Concentrado!$A$2:$A859,"="&amp;$A27,Concentrado!$B$2:$B859, "=Coahuila")</f>
        <v>5.5949999999999998</v>
      </c>
      <c r="I27" s="9">
        <f>SUMIFS(Concentrado!J$2:J859,Concentrado!$A$2:$A859,"="&amp;$A27,Concentrado!$B$2:$B859, "=Coahuila")</f>
        <v>7.2960000000000003</v>
      </c>
      <c r="J27" s="9">
        <f>SUMIFS(Concentrado!K$2:K859,Concentrado!$A$2:$A859,"="&amp;$A27,Concentrado!$B$2:$B859, "=Coahuila")</f>
        <v>6.95</v>
      </c>
      <c r="K27" s="9">
        <f>SUMIFS(Concentrado!L$2:L859,Concentrado!$A$2:$A859,"="&amp;$A27,Concentrado!$B$2:$B859, "=Coahuila")</f>
        <v>3.49</v>
      </c>
      <c r="L27" s="9">
        <f>SUMIFS(Concentrado!M$2:M859,Concentrado!$A$2:$A859,"="&amp;$A27,Concentrado!$B$2:$B859, "=Coahuila")</f>
        <v>5.2160000000000002</v>
      </c>
      <c r="M27" s="9">
        <f>SUMIFS(Concentrado!N$2:N859,Concentrado!$A$2:$A859,"="&amp;$A27,Concentrado!$B$2:$B859, "=Coahuila")</f>
        <v>47.594999999999999</v>
      </c>
      <c r="N27" s="9">
        <f>SUMIFS(Concentrado!O$2:O859,Concentrado!$A$2:$A859,"="&amp;$A27,Concentrado!$B$2:$B859, "=Coahuila")</f>
        <v>70.89</v>
      </c>
      <c r="O27" s="9">
        <f>SUMIFS(Concentrado!P$2:P859,Concentrado!$A$2:$A859,"="&amp;$A27,Concentrado!$B$2:$B859, "=Coahuila")</f>
        <v>20.878</v>
      </c>
      <c r="P27" s="9">
        <f>SUMIFS(Concentrado!Q$2:Q859,Concentrado!$A$2:$A859,"="&amp;$A27,Concentrado!$B$2:$B859, "=Coahuila")</f>
        <v>45.828000000000003</v>
      </c>
      <c r="Q27" s="9">
        <f>SUMIFS(Concentrado!R$2:R859,Concentrado!$A$2:$A859,"="&amp;$A27,Concentrado!$B$2:$B859, "=Coahuila")</f>
        <v>84.971000000000004</v>
      </c>
      <c r="R27" s="9">
        <f>SUMIFS(Concentrado!S$2:S859,Concentrado!$A$2:$A859,"="&amp;$A27,Concentrado!$B$2:$B859, "=Coahuila")</f>
        <v>85.856999999999999</v>
      </c>
      <c r="S27" s="9">
        <f>SUMIFS(Concentrado!T$2:T859,Concentrado!$A$2:$A859,"="&amp;$A27,Concentrado!$B$2:$B859, "=Coahuila")</f>
        <v>85.415000000000006</v>
      </c>
      <c r="T27" s="9">
        <f>SUMIFS(Concentrado!U$2:U859,Concentrado!$A$2:$A859,"="&amp;$A27,Concentrado!$B$2:$B859, "=Coahuila")</f>
        <v>16.861000000000001</v>
      </c>
      <c r="U27" s="9">
        <f>SUMIFS(Concentrado!V$2:V859,Concentrado!$A$2:$A859,"="&amp;$A27,Concentrado!$B$2:$B859, "=Coahuila")</f>
        <v>19.253</v>
      </c>
      <c r="V27" s="9">
        <f>SUMIFS(Concentrado!W$2:W859,Concentrado!$A$2:$A859,"="&amp;$A27,Concentrado!$B$2:$B859, "=Coahuila")</f>
        <v>18.059999999999999</v>
      </c>
      <c r="W27" s="9">
        <f>SUMIFS(Concentrado!X$2:X859,Concentrado!$A$2:$A859,"="&amp;$A27,Concentrado!$B$2:$B859, "=Coahuila")</f>
        <v>7.5540000000000003</v>
      </c>
      <c r="X27" s="9">
        <f>SUMIFS(Concentrado!Y$2:Y859,Concentrado!$A$2:$A859,"="&amp;$A27,Concentrado!$B$2:$B859, "=Coahuila")</f>
        <v>1.0229999999999999</v>
      </c>
      <c r="Y27" s="9">
        <f>SUMIFS(Concentrado!Z$2:Z859,Concentrado!$A$2:$A859,"="&amp;$A27,Concentrado!$B$2:$B859, "=Coahuila")</f>
        <v>4.2809999999999997</v>
      </c>
      <c r="Z27" s="9">
        <f>SUMIFS(Concentrado!AA$2:AA859,Concentrado!$A$2:$A859,"="&amp;$A27,Concentrado!$B$2:$B859, "=Coahuila")</f>
        <v>135.91800000000001</v>
      </c>
      <c r="AA27" s="9">
        <f>SUMIFS(Concentrado!AB$2:AB859,Concentrado!$A$2:$A859,"="&amp;$A27,Concentrado!$B$2:$B859, "=Coahuila")</f>
        <v>94.460999999999999</v>
      </c>
      <c r="AB27" s="9">
        <f>SUMIFS(Concentrado!AC$2:AC859,Concentrado!$A$2:$A859,"="&amp;$A27,Concentrado!$B$2:$B859, "=Coahuila")</f>
        <v>115.143</v>
      </c>
      <c r="AC27" s="9">
        <f>SUMIFS(Concentrado!AD$2:AD859,Concentrado!$A$2:$A859,"="&amp;$A27,Concentrado!$B$2:$B859, "=Coahuila")</f>
        <v>508.98200000000003</v>
      </c>
      <c r="AD27" s="9">
        <f>SUMIFS(Concentrado!AE$2:AE859,Concentrado!$A$2:$A859,"="&amp;$A27,Concentrado!$B$2:$B859, "=Coahuila")</f>
        <v>443.786</v>
      </c>
      <c r="AE27" s="9">
        <f>SUMIFS(Concentrado!AF$2:AF859,Concentrado!$A$2:$A859,"="&amp;$A27,Concentrado!$B$2:$B859, "=Coahuila")</f>
        <v>476.31099999999998</v>
      </c>
      <c r="AF27" s="9">
        <f>SUMIFS(Concentrado!AG$2:AG859,Concentrado!$A$2:$A859,"="&amp;$A27,Concentrado!$B$2:$B859, "=Coahuila")</f>
        <v>12.811999999999999</v>
      </c>
      <c r="AG27" s="9">
        <f>SUMIFS(Concentrado!AH$2:AH859,Concentrado!$A$2:$A859,"="&amp;$A27,Concentrado!$B$2:$B859, "=Coahuila")</f>
        <v>16.108665942642801</v>
      </c>
      <c r="AH27" s="9">
        <f>SUMIFS(Concentrado!AI$2:AI859,Concentrado!$A$2:$A859,"="&amp;$A27,Concentrado!$B$2:$B859, "=Coahuila")</f>
        <v>4.8821679718931801</v>
      </c>
      <c r="AI27" s="9">
        <f>SUMIFS(Concentrado!AJ$2:AJ859,Concentrado!$A$2:$A859,"="&amp;$A27,Concentrado!$B$2:$B859, "=Coahuila")</f>
        <v>10.6160681268479</v>
      </c>
      <c r="AJ27" s="9">
        <f>SUMIFS(Concentrado!AK$2:AK859,Concentrado!$A$2:$A859,"="&amp;$A27,Concentrado!$B$2:$B859, "=Coahuila")</f>
        <v>15.773</v>
      </c>
      <c r="AK27" s="9">
        <f>SUMIFS(Concentrado!AL$2:AL859,Concentrado!$A$2:$A859,"="&amp;$A27,Concentrado!$B$2:$B859, "=Coahuila")</f>
        <v>3.129</v>
      </c>
      <c r="AL27" s="9">
        <f>SUMIFS(Concentrado!AM$2:AM859,Concentrado!$A$2:$A859,"="&amp;$A27,Concentrado!$B$2:$B859, "=Coahuila")</f>
        <v>9.4369999999999994</v>
      </c>
      <c r="AM27" s="9">
        <f>SUMIFS(Concentrado!AN$2:AN859,Concentrado!$A$2:$A859,"="&amp;$A27,Concentrado!$B$2:$B859, "=Coahuila")</f>
        <v>67.808000000000007</v>
      </c>
      <c r="AN27" s="9">
        <f>SUMIFS(Concentrado!AO$2:AO859,Concentrado!$A$2:$A859,"="&amp;$A27,Concentrado!$B$2:$B859, "=Coahuila")</f>
        <v>55.533000000000001</v>
      </c>
      <c r="AO27" s="9">
        <f>SUMIFS(Concentrado!AP$2:AP859,Concentrado!$A$2:$A859,"="&amp;$A27,Concentrado!$B$2:$B859, "=Coahuila")</f>
        <v>61.686999999999998</v>
      </c>
      <c r="AP27" s="9">
        <f>SUMIFS(Concentrado!AQ$2:AQ859,Concentrado!$A$2:$A859,"="&amp;$A27,Concentrado!$B$2:$B859, "=Coahuila")</f>
        <v>3.2029999999999998</v>
      </c>
      <c r="AQ27" s="9">
        <f>SUMIFS(Concentrado!AR$2:AR859,Concentrado!$A$2:$A859,"="&amp;$A27,Concentrado!$B$2:$B859, "=Coahuila")</f>
        <v>1.5640000000000001</v>
      </c>
      <c r="AR27" s="9">
        <f>SUMIFS(Concentrado!AS$2:AS859,Concentrado!$A$2:$A859,"="&amp;$A27,Concentrado!$B$2:$B859, "=Coahuila")</f>
        <v>2.3820000000000001</v>
      </c>
      <c r="AS27" s="9">
        <f>SUMIFS(Concentrado!AT$2:AT859,Concentrado!$A$2:$A859,"="&amp;$A27,Concentrado!$B$2:$B859, "=Coahuila")</f>
        <v>3.5049999999999999</v>
      </c>
      <c r="AT27" s="9">
        <f>SUMIFS(Concentrado!AU$2:AU859,Concentrado!$A$2:$A859,"="&amp;$A27,Concentrado!$B$2:$B859, "=Coahuila")</f>
        <v>0.78200000000000003</v>
      </c>
      <c r="AU27" s="9">
        <f>SUMIFS(Concentrado!AV$2:AV859,Concentrado!$A$2:$A859,"="&amp;$A27,Concentrado!$B$2:$B859, "=Coahuila")</f>
        <v>2.141</v>
      </c>
      <c r="AV27" s="9">
        <f>SUMIFS(Concentrado!AW$2:AW859,Concentrado!$A$2:$A859,"="&amp;$A27,Concentrado!$B$2:$B859, "=Coahuila")</f>
        <v>653.60199999999998</v>
      </c>
      <c r="AW27" s="9">
        <f>SUMIFS(Concentrado!AX$2:AX859,Concentrado!$A$2:$A859,"="&amp;$A27,Concentrado!$B$2:$B859, "=Coahuila")</f>
        <v>524.89</v>
      </c>
      <c r="AX27" s="9">
        <f>SUMIFS(Concentrado!AY$2:AY859,Concentrado!$A$2:$A859,"="&amp;$A27,Concentrado!$B$2:$B859, "=Coahuila")</f>
        <v>589.13300000000004</v>
      </c>
      <c r="AY27" s="9">
        <f>SUMIFS(Concentrado!AZ$2:AZ859,Concentrado!$A$2:$A859,"="&amp;$A27,Concentrado!$B$2:$B859, "=Coahuila")</f>
        <v>6.5359999999999996</v>
      </c>
      <c r="AZ27" s="9">
        <f>SUMIFS(Concentrado!BA$2:BA859,Concentrado!$A$2:$A859,"="&amp;$A27,Concentrado!$B$2:$B859, "=Coahuila")</f>
        <v>5.2489999999999997</v>
      </c>
      <c r="BA27" s="9">
        <f>SUMIFS(Concentrado!BB$2:BB859,Concentrado!$A$2:$A859,"="&amp;$A27,Concentrado!$B$2:$B859, "=Coahuila")</f>
        <v>5.891</v>
      </c>
      <c r="BB27" s="9">
        <f>SUMIFS(Concentrado!BC$2:BC859,Concentrado!$A$2:$A859,"="&amp;$A27,Concentrado!$B$2:$B859, "=Coahuila")</f>
        <v>6.181</v>
      </c>
      <c r="BC27" s="9">
        <f>SUMIFS(Concentrado!BD$2:BD859,Concentrado!$A$2:$A859,"="&amp;$A27,Concentrado!$B$2:$B859, "=Coahuila")</f>
        <v>1.091</v>
      </c>
      <c r="BD27" s="9">
        <f>SUMIFS(Concentrado!BE$2:BE859,Concentrado!$A$2:$A859,"="&amp;$A27,Concentrado!$B$2:$B859, "=Coahuila")</f>
        <v>13.532999999999999</v>
      </c>
      <c r="BE27" s="9">
        <f>SUMIFS(Concentrado!BF$2:BF859,Concentrado!$A$2:$A859,"="&amp;$A27,Concentrado!$B$2:$B859, "=Coahuila")</f>
        <v>16.009</v>
      </c>
      <c r="BF27" s="9">
        <f>SUMIFS(Concentrado!BG$2:BG859,Concentrado!$A$2:$A859,"="&amp;$A27,Concentrado!$B$2:$B859, "=Coahuila")</f>
        <v>44.128</v>
      </c>
      <c r="BG27" s="9">
        <f>SUMIFS(Concentrado!BH$2:BH859,Concentrado!$A$2:$A859,"="&amp;$A27,Concentrado!$B$2:$B859, "=Coahuila")</f>
        <v>9.2669772002941908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"=Colima")</f>
        <v>14.07</v>
      </c>
      <c r="C2" s="9">
        <f>SUMIFS(Concentrado!D$2:D826,Concentrado!$A$2:$A826,"="&amp;$A2,Concentrado!$B$2:$B826, "=Colima")</f>
        <v>6.0570000000000004</v>
      </c>
      <c r="D2" s="9">
        <f>SUMIFS(Concentrado!E$2:E826,Concentrado!$A$2:$A826,"="&amp;$A2,Concentrado!$B$2:$B826, "=Colima")</f>
        <v>10.054</v>
      </c>
      <c r="E2" s="9">
        <f>SUMIFS(Concentrado!F$2:F826,Concentrado!$A$2:$A826,"="&amp;$A2,Concentrado!$B$2:$B826, "=Colima")</f>
        <v>29.63</v>
      </c>
      <c r="F2" s="9">
        <f>SUMIFS(Concentrado!G$2:G826,Concentrado!$A$2:$A826,"="&amp;$A2,Concentrado!$B$2:$B826, "=Colima")</f>
        <v>24.692</v>
      </c>
      <c r="G2" s="9">
        <f>SUMIFS(Concentrado!H$2:H826,Concentrado!$A$2:$A826,"="&amp;$A2,Concentrado!$B$2:$B826, "=Colima")</f>
        <v>1.5209999999999999</v>
      </c>
      <c r="H2" s="9">
        <f>SUMIFS(Concentrado!I$2:I826,Concentrado!$A$2:$A826,"="&amp;$A2,Concentrado!$B$2:$B826, "=Colima")</f>
        <v>3.407</v>
      </c>
      <c r="I2" s="9">
        <f>SUMIFS(Concentrado!J$2:J826,Concentrado!$A$2:$A826,"="&amp;$A2,Concentrado!$B$2:$B826, "=Colima")</f>
        <v>2.4660000000000002</v>
      </c>
      <c r="J2" s="9">
        <f>SUMIFS(Concentrado!K$2:K826,Concentrado!$A$2:$A826,"="&amp;$A2,Concentrado!$B$2:$B826, "=Colima")</f>
        <v>11.028</v>
      </c>
      <c r="K2" s="9">
        <f>SUMIFS(Concentrado!L$2:L826,Concentrado!$A$2:$A826,"="&amp;$A2,Concentrado!$B$2:$B826, "=Colima")</f>
        <v>5.6779999999999999</v>
      </c>
      <c r="L2" s="9">
        <f>SUMIFS(Concentrado!M$2:M826,Concentrado!$A$2:$A826,"="&amp;$A2,Concentrado!$B$2:$B826, "=Colima")</f>
        <v>8.3469999999999995</v>
      </c>
      <c r="M2" s="9">
        <f>SUMIFS(Concentrado!N$2:N826,Concentrado!$A$2:$A826,"="&amp;$A2,Concentrado!$B$2:$B826, "=Colima")</f>
        <v>54.137</v>
      </c>
      <c r="N2" s="9">
        <f>SUMIFS(Concentrado!O$2:O826,Concentrado!$A$2:$A826,"="&amp;$A2,Concentrado!$B$2:$B826, "=Colima")</f>
        <v>73.010000000000005</v>
      </c>
      <c r="O2" s="9">
        <f>SUMIFS(Concentrado!P$2:P826,Concentrado!$A$2:$A826,"="&amp;$A2,Concentrado!$B$2:$B826, "=Colima")</f>
        <v>29.526</v>
      </c>
      <c r="P2" s="9">
        <f>SUMIFS(Concentrado!Q$2:Q826,Concentrado!$A$2:$A826,"="&amp;$A2,Concentrado!$B$2:$B826, "=Colima")</f>
        <v>51.408000000000001</v>
      </c>
      <c r="Q2" s="9">
        <f>SUMIFS(Concentrado!R$2:R826,Concentrado!$A$2:$A826,"="&amp;$A2,Concentrado!$B$2:$B826, "=Colima")</f>
        <v>41.067999999999998</v>
      </c>
      <c r="R2" s="9">
        <f>SUMIFS(Concentrado!S$2:S826,Concentrado!$A$2:$A826,"="&amp;$A2,Concentrado!$B$2:$B826, "=Colima")</f>
        <v>49.588000000000001</v>
      </c>
      <c r="S2" s="9">
        <f>SUMIFS(Concentrado!T$2:T826,Concentrado!$A$2:$A826,"="&amp;$A2,Concentrado!$B$2:$B826, "=Colima")</f>
        <v>45.338000000000001</v>
      </c>
      <c r="T2" s="9">
        <f>SUMIFS(Concentrado!U$2:U826,Concentrado!$A$2:$A826,"="&amp;$A2,Concentrado!$B$2:$B826, "=Colima")</f>
        <v>6.4640000000000004</v>
      </c>
      <c r="U2" s="9">
        <f>SUMIFS(Concentrado!V$2:V826,Concentrado!$A$2:$A826,"="&amp;$A2,Concentrado!$B$2:$B826, "=Colima")</f>
        <v>12.492000000000001</v>
      </c>
      <c r="V2" s="9">
        <f>SUMIFS(Concentrado!W$2:W826,Concentrado!$A$2:$A826,"="&amp;$A2,Concentrado!$B$2:$B826, "=Colima")</f>
        <v>9.4849999999999994</v>
      </c>
      <c r="W2" s="9">
        <f>SUMIFS(Concentrado!X$2:X826,Concentrado!$A$2:$A826,"="&amp;$A2,Concentrado!$B$2:$B826, "=Colima")</f>
        <v>17.872</v>
      </c>
      <c r="X2" s="9">
        <f>SUMIFS(Concentrado!Y$2:Y826,Concentrado!$A$2:$A826,"="&amp;$A2,Concentrado!$B$2:$B826, "=Colima")</f>
        <v>5.2990000000000004</v>
      </c>
      <c r="Y2" s="9">
        <f>SUMIFS(Concentrado!Z$2:Z826,Concentrado!$A$2:$A826,"="&amp;$A2,Concentrado!$B$2:$B826, "=Colima")</f>
        <v>11.760999999999999</v>
      </c>
      <c r="Z2" s="9">
        <f>SUMIFS(Concentrado!AA$2:AA826,Concentrado!$A$2:$A826,"="&amp;$A2,Concentrado!$B$2:$B826, "=Colima")</f>
        <v>57.42</v>
      </c>
      <c r="AA2" s="9">
        <f>SUMIFS(Concentrado!AB$2:AB826,Concentrado!$A$2:$A826,"="&amp;$A2,Concentrado!$B$2:$B826, "=Colima")</f>
        <v>42.774999999999999</v>
      </c>
      <c r="AB2" s="9">
        <f>SUMIFS(Concentrado!AC$2:AC826,Concentrado!$A$2:$A826,"="&amp;$A2,Concentrado!$B$2:$B826, "=Colima")</f>
        <v>50.08</v>
      </c>
      <c r="AC2" s="9">
        <f>SUMIFS(Concentrado!AD$2:AD826,Concentrado!$A$2:$A826,"="&amp;$A2,Concentrado!$B$2:$B826, "=Colima")</f>
        <v>347.56</v>
      </c>
      <c r="AD2" s="9">
        <f>SUMIFS(Concentrado!AE$2:AE826,Concentrado!$A$2:$A826,"="&amp;$A2,Concentrado!$B$2:$B826, "=Colima")</f>
        <v>311.91300000000001</v>
      </c>
      <c r="AE2" s="9">
        <f>SUMIFS(Concentrado!AF$2:AF826,Concentrado!$A$2:$A826,"="&amp;$A2,Concentrado!$B$2:$B826, "=Colima")</f>
        <v>329.88600000000002</v>
      </c>
      <c r="AF2" s="9">
        <f>SUMIFS(Concentrado!AG$2:AG826,Concentrado!$A$2:$A826,"="&amp;$A2,Concentrado!$B$2:$B826, "=Colima")</f>
        <v>9.5069999999999997</v>
      </c>
      <c r="AG2" s="9">
        <f>SUMIFS(Concentrado!AH$2:AH826,Concentrado!$A$2:$A826,"="&amp;$A2,Concentrado!$B$2:$B826, "=Colima")</f>
        <v>6.7241097758950303</v>
      </c>
      <c r="AH2" s="9">
        <f>SUMIFS(Concentrado!AI$2:AI826,Concentrado!$A$2:$A826,"="&amp;$A2,Concentrado!$B$2:$B826, "=Colima")</f>
        <v>2.8429820986893901</v>
      </c>
      <c r="AI2" s="9">
        <f>SUMIFS(Concentrado!AJ$2:AJ826,Concentrado!$A$2:$A826,"="&amp;$A2,Concentrado!$B$2:$B826, "=Colima")</f>
        <v>4.7704006182439196</v>
      </c>
      <c r="AJ2" s="9">
        <f>SUMIFS(Concentrado!AK$2:AK826,Concentrado!$A$2:$A826,"="&amp;$A2,Concentrado!$B$2:$B826, "=Colima")</f>
        <v>7.6050000000000004</v>
      </c>
      <c r="AK2" s="9">
        <f>SUMIFS(Concentrado!AL$2:AL826,Concentrado!$A$2:$A826,"="&amp;$A2,Concentrado!$B$2:$B826, "=Colima")</f>
        <v>1.893</v>
      </c>
      <c r="AL2" s="9">
        <f>SUMIFS(Concentrado!AM$2:AM826,Concentrado!$A$2:$A826,"="&amp;$A2,Concentrado!$B$2:$B826, "=Colima")</f>
        <v>4.742</v>
      </c>
      <c r="AM2" s="9">
        <f>SUMIFS(Concentrado!AN$2:AN826,Concentrado!$A$2:$A826,"="&amp;$A2,Concentrado!$B$2:$B826, "=Colima")</f>
        <v>77.573999999999998</v>
      </c>
      <c r="AN2" s="9">
        <f>SUMIFS(Concentrado!AO$2:AO826,Concentrado!$A$2:$A826,"="&amp;$A2,Concentrado!$B$2:$B826, "=Colima")</f>
        <v>53.752000000000002</v>
      </c>
      <c r="AO2" s="9">
        <f>SUMIFS(Concentrado!AP$2:AP826,Concentrado!$A$2:$A826,"="&amp;$A2,Concentrado!$B$2:$B826, "=Colima")</f>
        <v>65.635999999999996</v>
      </c>
      <c r="AP2" s="9">
        <f>SUMIFS(Concentrado!AQ$2:AQ826,Concentrado!$A$2:$A826,"="&amp;$A2,Concentrado!$B$2:$B826, "=Colima")</f>
        <v>7.2249999999999996</v>
      </c>
      <c r="AQ2" s="9">
        <f>SUMIFS(Concentrado!AR$2:AR826,Concentrado!$A$2:$A826,"="&amp;$A2,Concentrado!$B$2:$B826, "=Colima")</f>
        <v>2.65</v>
      </c>
      <c r="AR2" s="9">
        <f>SUMIFS(Concentrado!AS$2:AS826,Concentrado!$A$2:$A826,"="&amp;$A2,Concentrado!$B$2:$B826, "=Colima")</f>
        <v>4.9320000000000004</v>
      </c>
      <c r="AS2" s="9">
        <f>SUMIFS(Concentrado!AT$2:AT826,Concentrado!$A$2:$A826,"="&amp;$A2,Concentrado!$B$2:$B826, "=Colima")</f>
        <v>8.7460000000000004</v>
      </c>
      <c r="AT2" s="9">
        <f>SUMIFS(Concentrado!AU$2:AU826,Concentrado!$A$2:$A826,"="&amp;$A2,Concentrado!$B$2:$B826, "=Colima")</f>
        <v>1.893</v>
      </c>
      <c r="AU2" s="9">
        <f>SUMIFS(Concentrado!AV$2:AV826,Concentrado!$A$2:$A826,"="&amp;$A2,Concentrado!$B$2:$B826, "=Colima")</f>
        <v>5.3120000000000003</v>
      </c>
      <c r="AV2" s="9">
        <f>SUMIFS(Concentrado!AW$2:AW826,Concentrado!$A$2:$A826,"="&amp;$A2,Concentrado!$B$2:$B826, "=Colima")</f>
        <v>500.80599999999998</v>
      </c>
      <c r="AW2" s="9">
        <f>SUMIFS(Concentrado!AX$2:AX826,Concentrado!$A$2:$A826,"="&amp;$A2,Concentrado!$B$2:$B826, "=Colima")</f>
        <v>397.84100000000001</v>
      </c>
      <c r="AX2" s="9">
        <f>SUMIFS(Concentrado!AY$2:AY826,Concentrado!$A$2:$A826,"="&amp;$A2,Concentrado!$B$2:$B826, "=Colima")</f>
        <v>449.58600000000001</v>
      </c>
      <c r="AY2" s="9">
        <f>SUMIFS(Concentrado!AZ$2:AZ826,Concentrado!$A$2:$A826,"="&amp;$A2,Concentrado!$B$2:$B826, "=Colima")</f>
        <v>5.008</v>
      </c>
      <c r="AZ2" s="9">
        <f>SUMIFS(Concentrado!BA$2:BA826,Concentrado!$A$2:$A826,"="&amp;$A2,Concentrado!$B$2:$B826, "=Colima")</f>
        <v>3.9780000000000002</v>
      </c>
      <c r="BA2" s="9">
        <f>SUMIFS(Concentrado!BB$2:BB826,Concentrado!$A$2:$A826,"="&amp;$A2,Concentrado!$B$2:$B826, "=Colima")</f>
        <v>4.4960000000000004</v>
      </c>
      <c r="BB2" s="9">
        <f>SUMIFS(Concentrado!BC$2:BC826,Concentrado!$A$2:$A826,"="&amp;$A2,Concentrado!$B$2:$B826, "=Colima")</f>
        <v>21.195</v>
      </c>
      <c r="BC2" s="9">
        <f>SUMIFS(Concentrado!BD$2:BD826,Concentrado!$A$2:$A826,"="&amp;$A2,Concentrado!$B$2:$B826, "=Colima")</f>
        <v>11.413</v>
      </c>
      <c r="BD2" s="9">
        <f>SUMIFS(Concentrado!BE$2:BE826,Concentrado!$A$2:$A826,"="&amp;$A2,Concentrado!$B$2:$B826, "=Colima")</f>
        <v>22.106999999999999</v>
      </c>
      <c r="BE2" s="9">
        <f>SUMIFS(Concentrado!BF$2:BF826,Concentrado!$A$2:$A826,"="&amp;$A2,Concentrado!$B$2:$B826, "=Colima")</f>
        <v>25.244</v>
      </c>
      <c r="BF2" s="9">
        <f>SUMIFS(Concentrado!BG$2:BG826,Concentrado!$A$2:$A826,"="&amp;$A2,Concentrado!$B$2:$B826, "=Colima")</f>
        <v>32.055999999999997</v>
      </c>
      <c r="BG2" s="9">
        <f>SUMIFS(Concentrado!BH$2:BH826,Concentrado!$A$2:$A826,"="&amp;$A2,Concentrado!$B$2:$B826, "=Colima")</f>
        <v>9.0559384516749493</v>
      </c>
    </row>
    <row r="3" spans="1:59" x14ac:dyDescent="0.25">
      <c r="A3" s="4">
        <v>1999</v>
      </c>
      <c r="B3" s="9">
        <f>SUMIFS(Concentrado!C$2:C859,Concentrado!$A$2:$A859,"="&amp;$A3,Concentrado!$B$2:$B859, "=Colima")</f>
        <v>19.794</v>
      </c>
      <c r="C3" s="9">
        <f>SUMIFS(Concentrado!D$2:D859,Concentrado!$A$2:$A859,"="&amp;$A3,Concentrado!$B$2:$B859, "=Colima")</f>
        <v>3.7120000000000002</v>
      </c>
      <c r="D3" s="9">
        <f>SUMIFS(Concentrado!E$2:E859,Concentrado!$A$2:$A859,"="&amp;$A3,Concentrado!$B$2:$B859, "=Colima")</f>
        <v>11.728999999999999</v>
      </c>
      <c r="E3" s="9">
        <f>SUMIFS(Concentrado!F$2:F859,Concentrado!$A$2:$A859,"="&amp;$A3,Concentrado!$B$2:$B859, "=Colima")</f>
        <v>22.986999999999998</v>
      </c>
      <c r="F3" s="9">
        <f>SUMIFS(Concentrado!G$2:G859,Concentrado!$A$2:$A859,"="&amp;$A3,Concentrado!$B$2:$B859, "=Colima")</f>
        <v>11.89</v>
      </c>
      <c r="G3" s="9">
        <f>SUMIFS(Concentrado!H$2:H859,Concentrado!$A$2:$A859,"="&amp;$A3,Concentrado!$B$2:$B859, "=Colima")</f>
        <v>3.3610000000000002</v>
      </c>
      <c r="H3" s="9">
        <f>SUMIFS(Concentrado!I$2:I859,Concentrado!$A$2:$A859,"="&amp;$A3,Concentrado!$B$2:$B859, "=Colima")</f>
        <v>4.4539999999999997</v>
      </c>
      <c r="I3" s="9">
        <f>SUMIFS(Concentrado!J$2:J859,Concentrado!$A$2:$A859,"="&amp;$A3,Concentrado!$B$2:$B859, "=Colima")</f>
        <v>3.91</v>
      </c>
      <c r="J3" s="9">
        <f>SUMIFS(Concentrado!K$2:K859,Concentrado!$A$2:$A859,"="&amp;$A3,Concentrado!$B$2:$B859, "=Colima")</f>
        <v>12.324999999999999</v>
      </c>
      <c r="K3" s="9">
        <f>SUMIFS(Concentrado!L$2:L859,Concentrado!$A$2:$A859,"="&amp;$A3,Concentrado!$B$2:$B859, "=Colima")</f>
        <v>3.7120000000000002</v>
      </c>
      <c r="L3" s="9">
        <f>SUMIFS(Concentrado!M$2:M859,Concentrado!$A$2:$A859,"="&amp;$A3,Concentrado!$B$2:$B859, "=Colima")</f>
        <v>8.0050000000000008</v>
      </c>
      <c r="M3" s="9">
        <f>SUMIFS(Concentrado!N$2:N859,Concentrado!$A$2:$A859,"="&amp;$A3,Concentrado!$B$2:$B859, "=Colima")</f>
        <v>45.8</v>
      </c>
      <c r="N3" s="9">
        <f>SUMIFS(Concentrado!O$2:O859,Concentrado!$A$2:$A859,"="&amp;$A3,Concentrado!$B$2:$B859, "=Colima")</f>
        <v>84.778000000000006</v>
      </c>
      <c r="O3" s="9">
        <f>SUMIFS(Concentrado!P$2:P859,Concentrado!$A$2:$A859,"="&amp;$A3,Concentrado!$B$2:$B859, "=Colima")</f>
        <v>20.045000000000002</v>
      </c>
      <c r="P3" s="9">
        <f>SUMIFS(Concentrado!Q$2:Q859,Concentrado!$A$2:$A859,"="&amp;$A3,Concentrado!$B$2:$B859, "=Colima")</f>
        <v>52.313000000000002</v>
      </c>
      <c r="Q3" s="9">
        <f>SUMIFS(Concentrado!R$2:R859,Concentrado!$A$2:$A859,"="&amp;$A3,Concentrado!$B$2:$B859, "=Colima")</f>
        <v>38.841000000000001</v>
      </c>
      <c r="R3" s="9">
        <f>SUMIFS(Concentrado!S$2:S859,Concentrado!$A$2:$A859,"="&amp;$A3,Concentrado!$B$2:$B859, "=Colima")</f>
        <v>50.854999999999997</v>
      </c>
      <c r="S3" s="9">
        <f>SUMIFS(Concentrado!T$2:T859,Concentrado!$A$2:$A859,"="&amp;$A3,Concentrado!$B$2:$B859, "=Colima")</f>
        <v>44.866999999999997</v>
      </c>
      <c r="T3" s="9">
        <f>SUMIFS(Concentrado!U$2:U859,Concentrado!$A$2:$A859,"="&amp;$A3,Concentrado!$B$2:$B859, "=Colima")</f>
        <v>7.4690000000000003</v>
      </c>
      <c r="U3" s="9">
        <f>SUMIFS(Concentrado!V$2:V859,Concentrado!$A$2:$A859,"="&amp;$A3,Concentrado!$B$2:$B859, "=Colima")</f>
        <v>10.023</v>
      </c>
      <c r="V3" s="9">
        <f>SUMIFS(Concentrado!W$2:W859,Concentrado!$A$2:$A859,"="&amp;$A3,Concentrado!$B$2:$B859, "=Colima")</f>
        <v>8.75</v>
      </c>
      <c r="W3" s="9">
        <f>SUMIFS(Concentrado!X$2:X859,Concentrado!$A$2:$A859,"="&amp;$A3,Concentrado!$B$2:$B859, "=Colima")</f>
        <v>16.059000000000001</v>
      </c>
      <c r="X3" s="9">
        <f>SUMIFS(Concentrado!Y$2:Y859,Concentrado!$A$2:$A859,"="&amp;$A3,Concentrado!$B$2:$B859, "=Colima")</f>
        <v>3.3410000000000002</v>
      </c>
      <c r="Y3" s="9">
        <f>SUMIFS(Concentrado!Z$2:Z859,Concentrado!$A$2:$A859,"="&amp;$A3,Concentrado!$B$2:$B859, "=Colima")</f>
        <v>9.6809999999999992</v>
      </c>
      <c r="Z3" s="9">
        <f>SUMIFS(Concentrado!AA$2:AA859,Concentrado!$A$2:$A859,"="&amp;$A3,Concentrado!$B$2:$B859, "=Colima")</f>
        <v>56.393999999999998</v>
      </c>
      <c r="AA3" s="9">
        <f>SUMIFS(Concentrado!AB$2:AB859,Concentrado!$A$2:$A859,"="&amp;$A3,Concentrado!$B$2:$B859, "=Colima")</f>
        <v>48.256999999999998</v>
      </c>
      <c r="AB3" s="9">
        <f>SUMIFS(Concentrado!AC$2:AC859,Concentrado!$A$2:$A859,"="&amp;$A3,Concentrado!$B$2:$B859, "=Colima")</f>
        <v>52.313000000000002</v>
      </c>
      <c r="AC3" s="9">
        <f>SUMIFS(Concentrado!AD$2:AD859,Concentrado!$A$2:$A859,"="&amp;$A3,Concentrado!$B$2:$B859, "=Colima")</f>
        <v>342.84800000000001</v>
      </c>
      <c r="AD3" s="9">
        <f>SUMIFS(Concentrado!AE$2:AE859,Concentrado!$A$2:$A859,"="&amp;$A3,Concentrado!$B$2:$B859, "=Colima")</f>
        <v>296.22300000000001</v>
      </c>
      <c r="AE3" s="9">
        <f>SUMIFS(Concentrado!AF$2:AF859,Concentrado!$A$2:$A859,"="&amp;$A3,Concentrado!$B$2:$B859, "=Colima")</f>
        <v>319.65100000000001</v>
      </c>
      <c r="AF3" s="9">
        <f>SUMIFS(Concentrado!AG$2:AG859,Concentrado!$A$2:$A859,"="&amp;$A3,Concentrado!$B$2:$B859, "=Colima")</f>
        <v>8.2159999999999993</v>
      </c>
      <c r="AG3" s="9">
        <f>SUMIFS(Concentrado!AH$2:AH859,Concentrado!$A$2:$A859,"="&amp;$A3,Concentrado!$B$2:$B859, "=Colima")</f>
        <v>9.5097712900004794</v>
      </c>
      <c r="AH3" s="9">
        <f>SUMIFS(Concentrado!AI$2:AI859,Concentrado!$A$2:$A859,"="&amp;$A3,Concentrado!$B$2:$B859, "=Colima")</f>
        <v>0.93524372451460802</v>
      </c>
      <c r="AI3" s="9">
        <f>SUMIFS(Concentrado!AJ$2:AJ859,Concentrado!$A$2:$A859,"="&amp;$A3,Concentrado!$B$2:$B859, "=Colima")</f>
        <v>5.1867464482574901</v>
      </c>
      <c r="AJ3" s="9">
        <f>SUMIFS(Concentrado!AK$2:AK859,Concentrado!$A$2:$A859,"="&amp;$A3,Concentrado!$B$2:$B859, "=Colima")</f>
        <v>7.4690000000000003</v>
      </c>
      <c r="AK3" s="9">
        <f>SUMIFS(Concentrado!AL$2:AL859,Concentrado!$A$2:$A859,"="&amp;$A3,Concentrado!$B$2:$B859, "=Colima")</f>
        <v>0.74199999999999999</v>
      </c>
      <c r="AL3" s="9">
        <f>SUMIFS(Concentrado!AM$2:AM859,Concentrado!$A$2:$A859,"="&amp;$A3,Concentrado!$B$2:$B859, "=Colima")</f>
        <v>4.0960000000000001</v>
      </c>
      <c r="AM3" s="9">
        <f>SUMIFS(Concentrado!AN$2:AN859,Concentrado!$A$2:$A859,"="&amp;$A3,Concentrado!$B$2:$B859, "=Colima")</f>
        <v>67.224999999999994</v>
      </c>
      <c r="AN3" s="9">
        <f>SUMIFS(Concentrado!AO$2:AO859,Concentrado!$A$2:$A859,"="&amp;$A3,Concentrado!$B$2:$B859, "=Colima")</f>
        <v>52.710999999999999</v>
      </c>
      <c r="AO3" s="9">
        <f>SUMIFS(Concentrado!AP$2:AP859,Concentrado!$A$2:$A859,"="&amp;$A3,Concentrado!$B$2:$B859, "=Colima")</f>
        <v>59.945999999999998</v>
      </c>
      <c r="AP3" s="9">
        <f>SUMIFS(Concentrado!AQ$2:AQ859,Concentrado!$A$2:$A859,"="&amp;$A3,Concentrado!$B$2:$B859, "=Colima")</f>
        <v>8.2159999999999993</v>
      </c>
      <c r="AQ3" s="9">
        <f>SUMIFS(Concentrado!AR$2:AR859,Concentrado!$A$2:$A859,"="&amp;$A3,Concentrado!$B$2:$B859, "=Colima")</f>
        <v>4.0830000000000002</v>
      </c>
      <c r="AR3" s="9">
        <f>SUMIFS(Concentrado!AS$2:AS859,Concentrado!$A$2:$A859,"="&amp;$A3,Concentrado!$B$2:$B859, "=Colima")</f>
        <v>6.1440000000000001</v>
      </c>
      <c r="AS3" s="9">
        <f>SUMIFS(Concentrado!AT$2:AT859,Concentrado!$A$2:$A859,"="&amp;$A3,Concentrado!$B$2:$B859, "=Colima")</f>
        <v>10.084</v>
      </c>
      <c r="AT3" s="9">
        <f>SUMIFS(Concentrado!AU$2:AU859,Concentrado!$A$2:$A859,"="&amp;$A3,Concentrado!$B$2:$B859, "=Colima")</f>
        <v>2.2269999999999999</v>
      </c>
      <c r="AU3" s="9">
        <f>SUMIFS(Concentrado!AV$2:AV859,Concentrado!$A$2:$A859,"="&amp;$A3,Concentrado!$B$2:$B859, "=Colima")</f>
        <v>6.1440000000000001</v>
      </c>
      <c r="AV3" s="9">
        <f>SUMIFS(Concentrado!AW$2:AW859,Concentrado!$A$2:$A859,"="&amp;$A3,Concentrado!$B$2:$B859, "=Colima")</f>
        <v>501.20100000000002</v>
      </c>
      <c r="AW3" s="9">
        <f>SUMIFS(Concentrado!AX$2:AX859,Concentrado!$A$2:$A859,"="&amp;$A3,Concentrado!$B$2:$B859, "=Colima")</f>
        <v>374.17599999999999</v>
      </c>
      <c r="AX3" s="9">
        <f>SUMIFS(Concentrado!AY$2:AY859,Concentrado!$A$2:$A859,"="&amp;$A3,Concentrado!$B$2:$B859, "=Colima")</f>
        <v>437.68099999999998</v>
      </c>
      <c r="AY3" s="9">
        <f>SUMIFS(Concentrado!AZ$2:AZ859,Concentrado!$A$2:$A859,"="&amp;$A3,Concentrado!$B$2:$B859, "=Colima")</f>
        <v>5.0119999999999996</v>
      </c>
      <c r="AZ3" s="9">
        <f>SUMIFS(Concentrado!BA$2:BA859,Concentrado!$A$2:$A859,"="&amp;$A3,Concentrado!$B$2:$B859, "=Colima")</f>
        <v>3.742</v>
      </c>
      <c r="BA3" s="9">
        <f>SUMIFS(Concentrado!BB$2:BB859,Concentrado!$A$2:$A859,"="&amp;$A3,Concentrado!$B$2:$B859, "=Colima")</f>
        <v>4.3769999999999998</v>
      </c>
      <c r="BB3" s="9">
        <f>SUMIFS(Concentrado!BC$2:BC859,Concentrado!$A$2:$A859,"="&amp;$A3,Concentrado!$B$2:$B859, "=Colima")</f>
        <v>14.83</v>
      </c>
      <c r="BC3" s="9">
        <f>SUMIFS(Concentrado!BD$2:BD859,Concentrado!$A$2:$A859,"="&amp;$A3,Concentrado!$B$2:$B859, "=Colima")</f>
        <v>29.66</v>
      </c>
      <c r="BD3" s="9">
        <f>SUMIFS(Concentrado!BE$2:BE859,Concentrado!$A$2:$A859,"="&amp;$A3,Concentrado!$B$2:$B859, "=Colima")</f>
        <v>20.811</v>
      </c>
      <c r="BE3" s="9">
        <f>SUMIFS(Concentrado!BF$2:BF859,Concentrado!$A$2:$A859,"="&amp;$A3,Concentrado!$B$2:$B859, "=Colima")</f>
        <v>23.731000000000002</v>
      </c>
      <c r="BF3" s="9">
        <f>SUMIFS(Concentrado!BG$2:BG859,Concentrado!$A$2:$A859,"="&amp;$A3,Concentrado!$B$2:$B859, "=Colima")</f>
        <v>32.286999999999999</v>
      </c>
      <c r="BG3" s="9">
        <f>SUMIFS(Concentrado!BH$2:BH859,Concentrado!$A$2:$A859,"="&amp;$A3,Concentrado!$B$2:$B859, "=Colima")</f>
        <v>8.8788441359270323</v>
      </c>
    </row>
    <row r="4" spans="1:59" x14ac:dyDescent="0.25">
      <c r="A4" s="4">
        <v>2000</v>
      </c>
      <c r="B4" s="9">
        <f>SUMIFS(Concentrado!C$2:C859,Concentrado!$A$2:$A859,"="&amp;$A4,Concentrado!$B$2:$B859, "=Colima")</f>
        <v>12.513</v>
      </c>
      <c r="C4" s="9">
        <f>SUMIFS(Concentrado!D$2:D859,Concentrado!$A$2:$A859,"="&amp;$A4,Concentrado!$B$2:$B859, "=Colima")</f>
        <v>4.0179999999999998</v>
      </c>
      <c r="D4" s="9">
        <f>SUMIFS(Concentrado!E$2:E859,Concentrado!$A$2:$A859,"="&amp;$A4,Concentrado!$B$2:$B859, "=Colima")</f>
        <v>8.2490000000000006</v>
      </c>
      <c r="E4" s="9">
        <f>SUMIFS(Concentrado!F$2:F859,Concentrado!$A$2:$A859,"="&amp;$A4,Concentrado!$B$2:$B859, "=Colima")</f>
        <v>22.242999999999999</v>
      </c>
      <c r="F4" s="9">
        <f>SUMIFS(Concentrado!G$2:G859,Concentrado!$A$2:$A859,"="&amp;$A4,Concentrado!$B$2:$B859, "=Colima")</f>
        <v>13.039</v>
      </c>
      <c r="G4" s="9">
        <f>SUMIFS(Concentrado!H$2:H859,Concentrado!$A$2:$A859,"="&amp;$A4,Concentrado!$B$2:$B859, "=Colima")</f>
        <v>3.3119999999999998</v>
      </c>
      <c r="H4" s="9">
        <f>SUMIFS(Concentrado!I$2:I859,Concentrado!$A$2:$A859,"="&amp;$A4,Concentrado!$B$2:$B859, "=Colima")</f>
        <v>2.9220000000000002</v>
      </c>
      <c r="I4" s="9">
        <f>SUMIFS(Concentrado!J$2:J859,Concentrado!$A$2:$A859,"="&amp;$A4,Concentrado!$B$2:$B859, "=Colima")</f>
        <v>3.1160000000000001</v>
      </c>
      <c r="J4" s="9">
        <f>SUMIFS(Concentrado!K$2:K859,Concentrado!$A$2:$A859,"="&amp;$A4,Concentrado!$B$2:$B859, "=Colima")</f>
        <v>11.776999999999999</v>
      </c>
      <c r="K4" s="9">
        <f>SUMIFS(Concentrado!L$2:L859,Concentrado!$A$2:$A859,"="&amp;$A4,Concentrado!$B$2:$B859, "=Colima")</f>
        <v>5.4790000000000001</v>
      </c>
      <c r="L4" s="9">
        <f>SUMIFS(Concentrado!M$2:M859,Concentrado!$A$2:$A859,"="&amp;$A4,Concentrado!$B$2:$B859, "=Colima")</f>
        <v>8.6159999999999997</v>
      </c>
      <c r="M4" s="9">
        <f>SUMIFS(Concentrado!N$2:N859,Concentrado!$A$2:$A859,"="&amp;$A4,Concentrado!$B$2:$B859, "=Colima")</f>
        <v>62.232999999999997</v>
      </c>
      <c r="N4" s="9">
        <f>SUMIFS(Concentrado!O$2:O859,Concentrado!$A$2:$A859,"="&amp;$A4,Concentrado!$B$2:$B859, "=Colima")</f>
        <v>84.278999999999996</v>
      </c>
      <c r="O4" s="9">
        <f>SUMIFS(Concentrado!P$2:P859,Concentrado!$A$2:$A859,"="&amp;$A4,Concentrado!$B$2:$B859, "=Colima")</f>
        <v>19.724</v>
      </c>
      <c r="P4" s="9">
        <f>SUMIFS(Concentrado!Q$2:Q859,Concentrado!$A$2:$A859,"="&amp;$A4,Concentrado!$B$2:$B859, "=Colima")</f>
        <v>51.878999999999998</v>
      </c>
      <c r="Q4" s="9">
        <f>SUMIFS(Concentrado!R$2:R859,Concentrado!$A$2:$A859,"="&amp;$A4,Concentrado!$B$2:$B859, "=Colima")</f>
        <v>43.058999999999997</v>
      </c>
      <c r="R4" s="9">
        <f>SUMIFS(Concentrado!S$2:S859,Concentrado!$A$2:$A859,"="&amp;$A4,Concentrado!$B$2:$B859, "=Colima")</f>
        <v>41.273000000000003</v>
      </c>
      <c r="S4" s="9">
        <f>SUMIFS(Concentrado!T$2:T859,Concentrado!$A$2:$A859,"="&amp;$A4,Concentrado!$B$2:$B859, "=Colima")</f>
        <v>42.162999999999997</v>
      </c>
      <c r="T4" s="9">
        <f>SUMIFS(Concentrado!U$2:U859,Concentrado!$A$2:$A859,"="&amp;$A4,Concentrado!$B$2:$B859, "=Colima")</f>
        <v>9.5690000000000008</v>
      </c>
      <c r="U4" s="9">
        <f>SUMIFS(Concentrado!V$2:V859,Concentrado!$A$2:$A859,"="&amp;$A4,Concentrado!$B$2:$B859, "=Colima")</f>
        <v>13.148999999999999</v>
      </c>
      <c r="V4" s="9">
        <f>SUMIFS(Concentrado!W$2:W859,Concentrado!$A$2:$A859,"="&amp;$A4,Concentrado!$B$2:$B859, "=Colima")</f>
        <v>11.366</v>
      </c>
      <c r="W4" s="9">
        <f>SUMIFS(Concentrado!X$2:X859,Concentrado!$A$2:$A859,"="&amp;$A4,Concentrado!$B$2:$B859, "=Colima")</f>
        <v>16.561</v>
      </c>
      <c r="X4" s="9">
        <f>SUMIFS(Concentrado!Y$2:Y859,Concentrado!$A$2:$A859,"="&amp;$A4,Concentrado!$B$2:$B859, "=Colima")</f>
        <v>2.9220000000000002</v>
      </c>
      <c r="Y4" s="9">
        <f>SUMIFS(Concentrado!Z$2:Z859,Concentrado!$A$2:$A859,"="&amp;$A4,Concentrado!$B$2:$B859, "=Colima")</f>
        <v>9.7159999999999993</v>
      </c>
      <c r="Z4" s="9">
        <f>SUMIFS(Concentrado!AA$2:AA859,Concentrado!$A$2:$A859,"="&amp;$A4,Concentrado!$B$2:$B859, "=Colima")</f>
        <v>63.301000000000002</v>
      </c>
      <c r="AA4" s="9">
        <f>SUMIFS(Concentrado!AB$2:AB859,Concentrado!$A$2:$A859,"="&amp;$A4,Concentrado!$B$2:$B859, "=Colima")</f>
        <v>54.787999999999997</v>
      </c>
      <c r="AB4" s="9">
        <f>SUMIFS(Concentrado!AC$2:AC859,Concentrado!$A$2:$A859,"="&amp;$A4,Concentrado!$B$2:$B859, "=Colima")</f>
        <v>59.027999999999999</v>
      </c>
      <c r="AC4" s="9">
        <f>SUMIFS(Concentrado!AD$2:AD859,Concentrado!$A$2:$A859,"="&amp;$A4,Concentrado!$B$2:$B859, "=Colima")</f>
        <v>360.66800000000001</v>
      </c>
      <c r="AD4" s="9">
        <f>SUMIFS(Concentrado!AE$2:AE859,Concentrado!$A$2:$A859,"="&amp;$A4,Concentrado!$B$2:$B859, "=Colima")</f>
        <v>307.54199999999997</v>
      </c>
      <c r="AE4" s="9">
        <f>SUMIFS(Concentrado!AF$2:AF859,Concentrado!$A$2:$A859,"="&amp;$A4,Concentrado!$B$2:$B859, "=Colima")</f>
        <v>334.00400000000002</v>
      </c>
      <c r="AF4" s="9">
        <f>SUMIFS(Concentrado!AG$2:AG859,Concentrado!$A$2:$A859,"="&amp;$A4,Concentrado!$B$2:$B859, "=Colima")</f>
        <v>11.409000000000001</v>
      </c>
      <c r="AG4" s="9">
        <f>SUMIFS(Concentrado!AH$2:AH859,Concentrado!$A$2:$A859,"="&amp;$A4,Concentrado!$B$2:$B859, "=Colima")</f>
        <v>11.320113955813801</v>
      </c>
      <c r="AH4" s="9">
        <f>SUMIFS(Concentrado!AI$2:AI859,Concentrado!$A$2:$A859,"="&amp;$A4,Concentrado!$B$2:$B859, "=Colima")</f>
        <v>1.8525208177026899</v>
      </c>
      <c r="AI4" s="9">
        <f>SUMIFS(Concentrado!AJ$2:AJ859,Concentrado!$A$2:$A859,"="&amp;$A4,Concentrado!$B$2:$B859, "=Colima")</f>
        <v>6.5430650520874698</v>
      </c>
      <c r="AJ4" s="9">
        <f>SUMIFS(Concentrado!AK$2:AK859,Concentrado!$A$2:$A859,"="&amp;$A4,Concentrado!$B$2:$B859, "=Colima")</f>
        <v>11.041</v>
      </c>
      <c r="AK4" s="9">
        <f>SUMIFS(Concentrado!AL$2:AL859,Concentrado!$A$2:$A859,"="&amp;$A4,Concentrado!$B$2:$B859, "=Colima")</f>
        <v>1.8260000000000001</v>
      </c>
      <c r="AL4" s="9">
        <f>SUMIFS(Concentrado!AM$2:AM859,Concentrado!$A$2:$A859,"="&amp;$A4,Concentrado!$B$2:$B859, "=Colima")</f>
        <v>6.4160000000000004</v>
      </c>
      <c r="AM4" s="9">
        <f>SUMIFS(Concentrado!AN$2:AN859,Concentrado!$A$2:$A859,"="&amp;$A4,Concentrado!$B$2:$B859, "=Colima")</f>
        <v>60.356999999999999</v>
      </c>
      <c r="AN4" s="9">
        <f>SUMIFS(Concentrado!AO$2:AO859,Concentrado!$A$2:$A859,"="&amp;$A4,Concentrado!$B$2:$B859, "=Colima")</f>
        <v>46.387</v>
      </c>
      <c r="AO4" s="9">
        <f>SUMIFS(Concentrado!AP$2:AP859,Concentrado!$A$2:$A859,"="&amp;$A4,Concentrado!$B$2:$B859, "=Colima")</f>
        <v>53.344999999999999</v>
      </c>
      <c r="AP4" s="9">
        <f>SUMIFS(Concentrado!AQ$2:AQ859,Concentrado!$A$2:$A859,"="&amp;$A4,Concentrado!$B$2:$B859, "=Colima")</f>
        <v>2.2080000000000002</v>
      </c>
      <c r="AQ4" s="9">
        <f>SUMIFS(Concentrado!AR$2:AR859,Concentrado!$A$2:$A859,"="&amp;$A4,Concentrado!$B$2:$B859, "=Colima")</f>
        <v>2.1920000000000002</v>
      </c>
      <c r="AR4" s="9">
        <f>SUMIFS(Concentrado!AS$2:AS859,Concentrado!$A$2:$A859,"="&amp;$A4,Concentrado!$B$2:$B859, "=Colima")</f>
        <v>2.2000000000000002</v>
      </c>
      <c r="AS4" s="9">
        <f>SUMIFS(Concentrado!AT$2:AT859,Concentrado!$A$2:$A859,"="&amp;$A4,Concentrado!$B$2:$B859, "=Colima")</f>
        <v>7.7290000000000001</v>
      </c>
      <c r="AT4" s="9">
        <f>SUMIFS(Concentrado!AU$2:AU859,Concentrado!$A$2:$A859,"="&amp;$A4,Concentrado!$B$2:$B859, "=Colima")</f>
        <v>0</v>
      </c>
      <c r="AU4" s="9">
        <f>SUMIFS(Concentrado!AV$2:AV859,Concentrado!$A$2:$A859,"="&amp;$A4,Concentrado!$B$2:$B859, "=Colima")</f>
        <v>3.85</v>
      </c>
      <c r="AV4" s="9">
        <f>SUMIFS(Concentrado!AW$2:AW859,Concentrado!$A$2:$A859,"="&amp;$A4,Concentrado!$B$2:$B859, "=Colima")</f>
        <v>508.24799999999999</v>
      </c>
      <c r="AW4" s="9">
        <f>SUMIFS(Concentrado!AX$2:AX859,Concentrado!$A$2:$A859,"="&amp;$A4,Concentrado!$B$2:$B859, "=Colima")</f>
        <v>376.57400000000001</v>
      </c>
      <c r="AX4" s="9">
        <f>SUMIFS(Concentrado!AY$2:AY859,Concentrado!$A$2:$A859,"="&amp;$A4,Concentrado!$B$2:$B859, "=Colima")</f>
        <v>442.16199999999998</v>
      </c>
      <c r="AY4" s="9">
        <f>SUMIFS(Concentrado!AZ$2:AZ859,Concentrado!$A$2:$A859,"="&amp;$A4,Concentrado!$B$2:$B859, "=Colima")</f>
        <v>5.0819999999999999</v>
      </c>
      <c r="AZ4" s="9">
        <f>SUMIFS(Concentrado!BA$2:BA859,Concentrado!$A$2:$A859,"="&amp;$A4,Concentrado!$B$2:$B859, "=Colima")</f>
        <v>3.766</v>
      </c>
      <c r="BA4" s="9">
        <f>SUMIFS(Concentrado!BB$2:BB859,Concentrado!$A$2:$A859,"="&amp;$A4,Concentrado!$B$2:$B859, "=Colima")</f>
        <v>4.4219999999999997</v>
      </c>
      <c r="BB4" s="9">
        <f>SUMIFS(Concentrado!BC$2:BC859,Concentrado!$A$2:$A859,"="&amp;$A4,Concentrado!$B$2:$B859, "=Colima")</f>
        <v>4.9980000000000002</v>
      </c>
      <c r="BC4" s="9">
        <f>SUMIFS(Concentrado!BD$2:BD859,Concentrado!$A$2:$A859,"="&amp;$A4,Concentrado!$B$2:$B859, "=Colima")</f>
        <v>8.33</v>
      </c>
      <c r="BD4" s="9">
        <f>SUMIFS(Concentrado!BE$2:BE859,Concentrado!$A$2:$A859,"="&amp;$A4,Concentrado!$B$2:$B859, "=Colima")</f>
        <v>19.713999999999999</v>
      </c>
      <c r="BE4" s="9">
        <f>SUMIFS(Concentrado!BF$2:BF859,Concentrado!$A$2:$A859,"="&amp;$A4,Concentrado!$B$2:$B859, "=Colima")</f>
        <v>22.507999999999999</v>
      </c>
      <c r="BF4" s="9">
        <f>SUMIFS(Concentrado!BG$2:BG859,Concentrado!$A$2:$A859,"="&amp;$A4,Concentrado!$B$2:$B859, "=Colima")</f>
        <v>57.292999999999999</v>
      </c>
      <c r="BG4" s="9">
        <f>SUMIFS(Concentrado!BH$2:BH859,Concentrado!$A$2:$A859,"="&amp;$A4,Concentrado!$B$2:$B859, "=Colima")</f>
        <v>10.067114093959731</v>
      </c>
    </row>
    <row r="5" spans="1:59" x14ac:dyDescent="0.25">
      <c r="A5" s="4">
        <v>2001</v>
      </c>
      <c r="B5" s="9">
        <f>SUMIFS(Concentrado!C$2:C859,Concentrado!$A$2:$A859,"="&amp;$A5,Concentrado!$B$2:$B859, "=Colima")</f>
        <v>17.081</v>
      </c>
      <c r="C5" s="9">
        <f>SUMIFS(Concentrado!D$2:D859,Concentrado!$A$2:$A859,"="&amp;$A5,Concentrado!$B$2:$B859, "=Colima")</f>
        <v>6.8479999999999999</v>
      </c>
      <c r="D5" s="9">
        <f>SUMIFS(Concentrado!E$2:E859,Concentrado!$A$2:$A859,"="&amp;$A5,Concentrado!$B$2:$B859, "=Colima")</f>
        <v>11.944000000000001</v>
      </c>
      <c r="E5" s="9">
        <f>SUMIFS(Concentrado!F$2:F859,Concentrado!$A$2:$A859,"="&amp;$A5,Concentrado!$B$2:$B859, "=Colima")</f>
        <v>26.847000000000001</v>
      </c>
      <c r="F5" s="9">
        <f>SUMIFS(Concentrado!G$2:G859,Concentrado!$A$2:$A859,"="&amp;$A5,Concentrado!$B$2:$B859, "=Colima")</f>
        <v>16.407</v>
      </c>
      <c r="G5" s="9">
        <f>SUMIFS(Concentrado!H$2:H859,Concentrado!$A$2:$A859,"="&amp;$A5,Concentrado!$B$2:$B859, "=Colima")</f>
        <v>2.544</v>
      </c>
      <c r="H5" s="9">
        <f>SUMIFS(Concentrado!I$2:I859,Concentrado!$A$2:$A859,"="&amp;$A5,Concentrado!$B$2:$B859, "=Colima")</f>
        <v>2.8839999999999999</v>
      </c>
      <c r="I5" s="9">
        <f>SUMIFS(Concentrado!J$2:J859,Concentrado!$A$2:$A859,"="&amp;$A5,Concentrado!$B$2:$B859, "=Colima")</f>
        <v>2.714</v>
      </c>
      <c r="J5" s="9">
        <f>SUMIFS(Concentrado!K$2:K859,Concentrado!$A$2:$A859,"="&amp;$A5,Concentrado!$B$2:$B859, "=Colima")</f>
        <v>11.63</v>
      </c>
      <c r="K5" s="9">
        <f>SUMIFS(Concentrado!L$2:L859,Concentrado!$A$2:$A859,"="&amp;$A5,Concentrado!$B$2:$B859, "=Colima")</f>
        <v>5.407</v>
      </c>
      <c r="L5" s="9">
        <f>SUMIFS(Concentrado!M$2:M859,Concentrado!$A$2:$A859,"="&amp;$A5,Concentrado!$B$2:$B859, "=Colima")</f>
        <v>8.5050000000000008</v>
      </c>
      <c r="M5" s="9">
        <f>SUMIFS(Concentrado!N$2:N859,Concentrado!$A$2:$A859,"="&amp;$A5,Concentrado!$B$2:$B859, "=Colima")</f>
        <v>42.732999999999997</v>
      </c>
      <c r="N5" s="9">
        <f>SUMIFS(Concentrado!O$2:O859,Concentrado!$A$2:$A859,"="&amp;$A5,Concentrado!$B$2:$B859, "=Colima")</f>
        <v>85.406999999999996</v>
      </c>
      <c r="O5" s="9">
        <f>SUMIFS(Concentrado!P$2:P859,Concentrado!$A$2:$A859,"="&amp;$A5,Concentrado!$B$2:$B859, "=Colima")</f>
        <v>24.15</v>
      </c>
      <c r="P5" s="9">
        <f>SUMIFS(Concentrado!Q$2:Q859,Concentrado!$A$2:$A859,"="&amp;$A5,Concentrado!$B$2:$B859, "=Colima")</f>
        <v>54.652000000000001</v>
      </c>
      <c r="Q5" s="9">
        <f>SUMIFS(Concentrado!R$2:R859,Concentrado!$A$2:$A859,"="&amp;$A5,Concentrado!$B$2:$B859, "=Colima")</f>
        <v>40.704999999999998</v>
      </c>
      <c r="R5" s="9">
        <f>SUMIFS(Concentrado!S$2:S859,Concentrado!$A$2:$A859,"="&amp;$A5,Concentrado!$B$2:$B859, "=Colima")</f>
        <v>60.194000000000003</v>
      </c>
      <c r="S5" s="9">
        <f>SUMIFS(Concentrado!T$2:T859,Concentrado!$A$2:$A859,"="&amp;$A5,Concentrado!$B$2:$B859, "=Colima")</f>
        <v>50.67</v>
      </c>
      <c r="T5" s="9">
        <f>SUMIFS(Concentrado!U$2:U859,Concentrado!$A$2:$A859,"="&amp;$A5,Concentrado!$B$2:$B859, "=Colima")</f>
        <v>10.903</v>
      </c>
      <c r="U5" s="9">
        <f>SUMIFS(Concentrado!V$2:V859,Concentrado!$A$2:$A859,"="&amp;$A5,Concentrado!$B$2:$B859, "=Colima")</f>
        <v>15.859</v>
      </c>
      <c r="V5" s="9">
        <f>SUMIFS(Concentrado!W$2:W859,Concentrado!$A$2:$A859,"="&amp;$A5,Concentrado!$B$2:$B859, "=Colima")</f>
        <v>13.391</v>
      </c>
      <c r="W5" s="9">
        <f>SUMIFS(Concentrado!X$2:X859,Concentrado!$A$2:$A859,"="&amp;$A5,Concentrado!$B$2:$B859, "=Colima")</f>
        <v>18.535</v>
      </c>
      <c r="X5" s="9">
        <f>SUMIFS(Concentrado!Y$2:Y859,Concentrado!$A$2:$A859,"="&amp;$A5,Concentrado!$B$2:$B859, "=Colima")</f>
        <v>2.5230000000000001</v>
      </c>
      <c r="Y5" s="9">
        <f>SUMIFS(Concentrado!Z$2:Z859,Concentrado!$A$2:$A859,"="&amp;$A5,Concentrado!$B$2:$B859, "=Colima")</f>
        <v>10.496</v>
      </c>
      <c r="Z5" s="9">
        <f>SUMIFS(Concentrado!AA$2:AA859,Concentrado!$A$2:$A859,"="&amp;$A5,Concentrado!$B$2:$B859, "=Colima")</f>
        <v>68.325999999999993</v>
      </c>
      <c r="AA5" s="9">
        <f>SUMIFS(Concentrado!AB$2:AB859,Concentrado!$A$2:$A859,"="&amp;$A5,Concentrado!$B$2:$B859, "=Colima")</f>
        <v>48.66</v>
      </c>
      <c r="AB5" s="9">
        <f>SUMIFS(Concentrado!AC$2:AC859,Concentrado!$A$2:$A859,"="&amp;$A5,Concentrado!$B$2:$B859, "=Colima")</f>
        <v>58.451999999999998</v>
      </c>
      <c r="AC5" s="9">
        <f>SUMIFS(Concentrado!AD$2:AD859,Concentrado!$A$2:$A859,"="&amp;$A5,Concentrado!$B$2:$B859, "=Colima")</f>
        <v>343.08199999999999</v>
      </c>
      <c r="AD5" s="9">
        <f>SUMIFS(Concentrado!AE$2:AE859,Concentrado!$A$2:$A859,"="&amp;$A5,Concentrado!$B$2:$B859, "=Colima")</f>
        <v>309.62</v>
      </c>
      <c r="AE5" s="9">
        <f>SUMIFS(Concentrado!AF$2:AF859,Concentrado!$A$2:$A859,"="&amp;$A5,Concentrado!$B$2:$B859, "=Colima")</f>
        <v>326.64400000000001</v>
      </c>
      <c r="AF5" s="9">
        <f>SUMIFS(Concentrado!AG$2:AG859,Concentrado!$A$2:$A859,"="&amp;$A5,Concentrado!$B$2:$B859, "=Colima")</f>
        <v>7.9960000000000004</v>
      </c>
      <c r="AG5" s="9">
        <f>SUMIFS(Concentrado!AH$2:AH859,Concentrado!$A$2:$A859,"="&amp;$A5,Concentrado!$B$2:$B859, "=Colima")</f>
        <v>10.2912421529279</v>
      </c>
      <c r="AH5" s="9">
        <f>SUMIFS(Concentrado!AI$2:AI859,Concentrado!$A$2:$A859,"="&amp;$A5,Concentrado!$B$2:$B859, "=Colima")</f>
        <v>3.6796158481054602</v>
      </c>
      <c r="AI5" s="9">
        <f>SUMIFS(Concentrado!AJ$2:AJ859,Concentrado!$A$2:$A859,"="&amp;$A5,Concentrado!$B$2:$B859, "=Colima")</f>
        <v>6.9575220089612904</v>
      </c>
      <c r="AJ5" s="9">
        <f>SUMIFS(Concentrado!AK$2:AK859,Concentrado!$A$2:$A859,"="&amp;$A5,Concentrado!$B$2:$B859, "=Colima")</f>
        <v>7.6319999999999997</v>
      </c>
      <c r="AK5" s="9">
        <f>SUMIFS(Concentrado!AL$2:AL859,Concentrado!$A$2:$A859,"="&amp;$A5,Concentrado!$B$2:$B859, "=Colima")</f>
        <v>1.802</v>
      </c>
      <c r="AL5" s="9">
        <f>SUMIFS(Concentrado!AM$2:AM859,Concentrado!$A$2:$A859,"="&amp;$A5,Concentrado!$B$2:$B859, "=Colima")</f>
        <v>4.7050000000000001</v>
      </c>
      <c r="AM5" s="9">
        <f>SUMIFS(Concentrado!AN$2:AN859,Concentrado!$A$2:$A859,"="&amp;$A5,Concentrado!$B$2:$B859, "=Colima")</f>
        <v>62.146999999999998</v>
      </c>
      <c r="AN5" s="9">
        <f>SUMIFS(Concentrado!AO$2:AO859,Concentrado!$A$2:$A859,"="&amp;$A5,Concentrado!$B$2:$B859, "=Colima")</f>
        <v>49.02</v>
      </c>
      <c r="AO5" s="9">
        <f>SUMIFS(Concentrado!AP$2:AP859,Concentrado!$A$2:$A859,"="&amp;$A5,Concentrado!$B$2:$B859, "=Colima")</f>
        <v>55.557000000000002</v>
      </c>
      <c r="AP5" s="9">
        <f>SUMIFS(Concentrado!AQ$2:AQ859,Concentrado!$A$2:$A859,"="&amp;$A5,Concentrado!$B$2:$B859, "=Colima")</f>
        <v>3.9980000000000002</v>
      </c>
      <c r="AQ5" s="9">
        <f>SUMIFS(Concentrado!AR$2:AR859,Concentrado!$A$2:$A859,"="&amp;$A5,Concentrado!$B$2:$B859, "=Colima")</f>
        <v>2.5230000000000001</v>
      </c>
      <c r="AR5" s="9">
        <f>SUMIFS(Concentrado!AS$2:AS859,Concentrado!$A$2:$A859,"="&amp;$A5,Concentrado!$B$2:$B859, "=Colima")</f>
        <v>3.2570000000000001</v>
      </c>
      <c r="AS5" s="9">
        <f>SUMIFS(Concentrado!AT$2:AT859,Concentrado!$A$2:$A859,"="&amp;$A5,Concentrado!$B$2:$B859, "=Colima")</f>
        <v>6.5419999999999998</v>
      </c>
      <c r="AT5" s="9">
        <f>SUMIFS(Concentrado!AU$2:AU859,Concentrado!$A$2:$A859,"="&amp;$A5,Concentrado!$B$2:$B859, "=Colima")</f>
        <v>3.2440000000000002</v>
      </c>
      <c r="AU5" s="9">
        <f>SUMIFS(Concentrado!AV$2:AV859,Concentrado!$A$2:$A859,"="&amp;$A5,Concentrado!$B$2:$B859, "=Colima")</f>
        <v>4.8860000000000001</v>
      </c>
      <c r="AV5" s="9">
        <f>SUMIFS(Concentrado!AW$2:AW859,Concentrado!$A$2:$A859,"="&amp;$A5,Concentrado!$B$2:$B859, "=Colima")</f>
        <v>495.72399999999999</v>
      </c>
      <c r="AW5" s="9">
        <f>SUMIFS(Concentrado!AX$2:AX859,Concentrado!$A$2:$A859,"="&amp;$A5,Concentrado!$B$2:$B859, "=Colima")</f>
        <v>390.35899999999998</v>
      </c>
      <c r="AX5" s="9">
        <f>SUMIFS(Concentrado!AY$2:AY859,Concentrado!$A$2:$A859,"="&amp;$A5,Concentrado!$B$2:$B859, "=Colima")</f>
        <v>443.18599999999998</v>
      </c>
      <c r="AY5" s="9">
        <f>SUMIFS(Concentrado!AZ$2:AZ859,Concentrado!$A$2:$A859,"="&amp;$A5,Concentrado!$B$2:$B859, "=Colima")</f>
        <v>4.9569999999999999</v>
      </c>
      <c r="AZ5" s="9">
        <f>SUMIFS(Concentrado!BA$2:BA859,Concentrado!$A$2:$A859,"="&amp;$A5,Concentrado!$B$2:$B859, "=Colima")</f>
        <v>3.9039999999999999</v>
      </c>
      <c r="BA5" s="9">
        <f>SUMIFS(Concentrado!BB$2:BB859,Concentrado!$A$2:$A859,"="&amp;$A5,Concentrado!$B$2:$B859, "=Colima")</f>
        <v>4.4320000000000004</v>
      </c>
      <c r="BB5" s="9">
        <f>SUMIFS(Concentrado!BC$2:BC859,Concentrado!$A$2:$A859,"="&amp;$A5,Concentrado!$B$2:$B859, "=Colima")</f>
        <v>11.766</v>
      </c>
      <c r="BC5" s="9">
        <f>SUMIFS(Concentrado!BD$2:BD859,Concentrado!$A$2:$A859,"="&amp;$A5,Concentrado!$B$2:$B859, "=Colima")</f>
        <v>16.808</v>
      </c>
      <c r="BD5" s="9">
        <f>SUMIFS(Concentrado!BE$2:BE859,Concentrado!$A$2:$A859,"="&amp;$A5,Concentrado!$B$2:$B859, "=Colima")</f>
        <v>18.628</v>
      </c>
      <c r="BE5" s="9">
        <f>SUMIFS(Concentrado!BF$2:BF859,Concentrado!$A$2:$A859,"="&amp;$A5,Concentrado!$B$2:$B859, "=Colima")</f>
        <v>21.137</v>
      </c>
      <c r="BF5" s="9">
        <f>SUMIFS(Concentrado!BG$2:BG859,Concentrado!$A$2:$A859,"="&amp;$A5,Concentrado!$B$2:$B859, "=Colima")</f>
        <v>8.3219999999999992</v>
      </c>
      <c r="BG5" s="9">
        <f>SUMIFS(Concentrado!BH$2:BH859,Concentrado!$A$2:$A859,"="&amp;$A5,Concentrado!$B$2:$B859, "=Colima")</f>
        <v>8.4879753682283443</v>
      </c>
    </row>
    <row r="6" spans="1:59" x14ac:dyDescent="0.25">
      <c r="A6" s="4">
        <v>2002</v>
      </c>
      <c r="B6" s="9">
        <f>SUMIFS(Concentrado!C$2:C859,Concentrado!$A$2:$A859,"="&amp;$A6,Concentrado!$B$2:$B859, "=Colima")</f>
        <v>20.446999999999999</v>
      </c>
      <c r="C6" s="9">
        <f>SUMIFS(Concentrado!D$2:D859,Concentrado!$A$2:$A859,"="&amp;$A6,Concentrado!$B$2:$B859, "=Colima")</f>
        <v>4.9790000000000001</v>
      </c>
      <c r="D6" s="9">
        <f>SUMIFS(Concentrado!E$2:E859,Concentrado!$A$2:$A859,"="&amp;$A6,Concentrado!$B$2:$B859, "=Colima")</f>
        <v>12.68</v>
      </c>
      <c r="E6" s="9">
        <f>SUMIFS(Concentrado!F$2:F859,Concentrado!$A$2:$A859,"="&amp;$A6,Concentrado!$B$2:$B859, "=Colima")</f>
        <v>25.405999999999999</v>
      </c>
      <c r="F6" s="9">
        <f>SUMIFS(Concentrado!G$2:G859,Concentrado!$A$2:$A859,"="&amp;$A6,Concentrado!$B$2:$B859, "=Colima")</f>
        <v>26.132000000000001</v>
      </c>
      <c r="G6" s="9">
        <f>SUMIFS(Concentrado!H$2:H859,Concentrado!$A$2:$A859,"="&amp;$A6,Concentrado!$B$2:$B859, "=Colima")</f>
        <v>2.87</v>
      </c>
      <c r="H6" s="9">
        <f>SUMIFS(Concentrado!I$2:I859,Concentrado!$A$2:$A859,"="&amp;$A6,Concentrado!$B$2:$B859, "=Colima")</f>
        <v>1.778</v>
      </c>
      <c r="I6" s="9">
        <f>SUMIFS(Concentrado!J$2:J859,Concentrado!$A$2:$A859,"="&amp;$A6,Concentrado!$B$2:$B859, "=Colima")</f>
        <v>2.3220000000000001</v>
      </c>
      <c r="J6" s="9">
        <f>SUMIFS(Concentrado!K$2:K859,Concentrado!$A$2:$A859,"="&amp;$A6,Concentrado!$B$2:$B859, "=Colima")</f>
        <v>12.555</v>
      </c>
      <c r="K6" s="9">
        <f>SUMIFS(Concentrado!L$2:L859,Concentrado!$A$2:$A859,"="&amp;$A6,Concentrado!$B$2:$B859, "=Colima")</f>
        <v>3.9119999999999999</v>
      </c>
      <c r="L6" s="9">
        <f>SUMIFS(Concentrado!M$2:M859,Concentrado!$A$2:$A859,"="&amp;$A6,Concentrado!$B$2:$B859, "=Colima")</f>
        <v>8.2149999999999999</v>
      </c>
      <c r="M6" s="9">
        <f>SUMIFS(Concentrado!N$2:N859,Concentrado!$A$2:$A859,"="&amp;$A6,Concentrado!$B$2:$B859, "=Colima")</f>
        <v>71.430999999999997</v>
      </c>
      <c r="N6" s="9">
        <f>SUMIFS(Concentrado!O$2:O859,Concentrado!$A$2:$A859,"="&amp;$A6,Concentrado!$B$2:$B859, "=Colima")</f>
        <v>82.506</v>
      </c>
      <c r="O6" s="9">
        <f>SUMIFS(Concentrado!P$2:P859,Concentrado!$A$2:$A859,"="&amp;$A6,Concentrado!$B$2:$B859, "=Colima")</f>
        <v>18.138000000000002</v>
      </c>
      <c r="P6" s="9">
        <f>SUMIFS(Concentrado!Q$2:Q859,Concentrado!$A$2:$A859,"="&amp;$A6,Concentrado!$B$2:$B859, "=Colima")</f>
        <v>50.183999999999997</v>
      </c>
      <c r="Q6" s="9">
        <f>SUMIFS(Concentrado!R$2:R859,Concentrado!$A$2:$A859,"="&amp;$A6,Concentrado!$B$2:$B859, "=Colima")</f>
        <v>48.427999999999997</v>
      </c>
      <c r="R6" s="9">
        <f>SUMIFS(Concentrado!S$2:S859,Concentrado!$A$2:$A859,"="&amp;$A6,Concentrado!$B$2:$B859, "=Colima")</f>
        <v>57.972000000000001</v>
      </c>
      <c r="S6" s="9">
        <f>SUMIFS(Concentrado!T$2:T859,Concentrado!$A$2:$A859,"="&amp;$A6,Concentrado!$B$2:$B859, "=Colima")</f>
        <v>53.22</v>
      </c>
      <c r="T6" s="9">
        <f>SUMIFS(Concentrado!U$2:U859,Concentrado!$A$2:$A859,"="&amp;$A6,Concentrado!$B$2:$B859, "=Colima")</f>
        <v>8.609</v>
      </c>
      <c r="U6" s="9">
        <f>SUMIFS(Concentrado!V$2:V859,Concentrado!$A$2:$A859,"="&amp;$A6,Concentrado!$B$2:$B859, "=Colima")</f>
        <v>10.67</v>
      </c>
      <c r="V6" s="9">
        <f>SUMIFS(Concentrado!W$2:W859,Concentrado!$A$2:$A859,"="&amp;$A6,Concentrado!$B$2:$B859, "=Colima")</f>
        <v>9.6440000000000001</v>
      </c>
      <c r="W6" s="9">
        <f>SUMIFS(Concentrado!X$2:X859,Concentrado!$A$2:$A859,"="&amp;$A6,Concentrado!$B$2:$B859, "=Colima")</f>
        <v>15.066000000000001</v>
      </c>
      <c r="X6" s="9">
        <f>SUMIFS(Concentrado!Y$2:Y859,Concentrado!$A$2:$A859,"="&amp;$A6,Concentrado!$B$2:$B859, "=Colima")</f>
        <v>1.0669999999999999</v>
      </c>
      <c r="Y6" s="9">
        <f>SUMIFS(Concentrado!Z$2:Z859,Concentrado!$A$2:$A859,"="&amp;$A6,Concentrado!$B$2:$B859, "=Colima")</f>
        <v>8.0370000000000008</v>
      </c>
      <c r="Z6" s="9">
        <f>SUMIFS(Concentrado!AA$2:AA859,Concentrado!$A$2:$A859,"="&amp;$A6,Concentrado!$B$2:$B859, "=Colima")</f>
        <v>74.256</v>
      </c>
      <c r="AA6" s="9">
        <f>SUMIFS(Concentrado!AB$2:AB859,Concentrado!$A$2:$A859,"="&amp;$A6,Concentrado!$B$2:$B859, "=Colima")</f>
        <v>54.06</v>
      </c>
      <c r="AB6" s="9">
        <f>SUMIFS(Concentrado!AC$2:AC859,Concentrado!$A$2:$A859,"="&amp;$A6,Concentrado!$B$2:$B859, "=Colima")</f>
        <v>64.114000000000004</v>
      </c>
      <c r="AC6" s="9">
        <f>SUMIFS(Concentrado!AD$2:AD859,Concentrado!$A$2:$A859,"="&amp;$A6,Concentrado!$B$2:$B859, "=Colima")</f>
        <v>374.50599999999997</v>
      </c>
      <c r="AD6" s="9">
        <f>SUMIFS(Concentrado!AE$2:AE859,Concentrado!$A$2:$A859,"="&amp;$A6,Concentrado!$B$2:$B859, "=Colima")</f>
        <v>301.24</v>
      </c>
      <c r="AE6" s="9">
        <f>SUMIFS(Concentrado!AF$2:AF859,Concentrado!$A$2:$A859,"="&amp;$A6,Concentrado!$B$2:$B859, "=Colima")</f>
        <v>337.89499999999998</v>
      </c>
      <c r="AF6" s="9">
        <f>SUMIFS(Concentrado!AG$2:AG859,Concentrado!$A$2:$A859,"="&amp;$A6,Concentrado!$B$2:$B859, "=Colima")</f>
        <v>13.631</v>
      </c>
      <c r="AG6" s="9">
        <f>SUMIFS(Concentrado!AH$2:AH859,Concentrado!$A$2:$A859,"="&amp;$A6,Concentrado!$B$2:$B859, "=Colima")</f>
        <v>9.2653503692242101</v>
      </c>
      <c r="AH6" s="9">
        <f>SUMIFS(Concentrado!AI$2:AI859,Concentrado!$A$2:$A859,"="&amp;$A6,Concentrado!$B$2:$B859, "=Colima")</f>
        <v>1.8268844312908801</v>
      </c>
      <c r="AI6" s="9">
        <f>SUMIFS(Concentrado!AJ$2:AJ859,Concentrado!$A$2:$A859,"="&amp;$A6,Concentrado!$B$2:$B859, "=Colima")</f>
        <v>5.5196522619074999</v>
      </c>
      <c r="AJ6" s="9">
        <f>SUMIFS(Concentrado!AK$2:AK859,Concentrado!$A$2:$A859,"="&amp;$A6,Concentrado!$B$2:$B859, "=Colima")</f>
        <v>11.12</v>
      </c>
      <c r="AK6" s="9">
        <f>SUMIFS(Concentrado!AL$2:AL859,Concentrado!$A$2:$A859,"="&amp;$A6,Concentrado!$B$2:$B859, "=Colima")</f>
        <v>0.71099999999999997</v>
      </c>
      <c r="AL6" s="9">
        <f>SUMIFS(Concentrado!AM$2:AM859,Concentrado!$A$2:$A859,"="&amp;$A6,Concentrado!$B$2:$B859, "=Colima")</f>
        <v>5.8940000000000001</v>
      </c>
      <c r="AM6" s="9">
        <f>SUMIFS(Concentrado!AN$2:AN859,Concentrado!$A$2:$A859,"="&amp;$A6,Concentrado!$B$2:$B859, "=Colima")</f>
        <v>59.548000000000002</v>
      </c>
      <c r="AN6" s="9">
        <f>SUMIFS(Concentrado!AO$2:AO859,Concentrado!$A$2:$A859,"="&amp;$A6,Concentrado!$B$2:$B859, "=Colima")</f>
        <v>48.725000000000001</v>
      </c>
      <c r="AO6" s="9">
        <f>SUMIFS(Concentrado!AP$2:AP859,Concentrado!$A$2:$A859,"="&amp;$A6,Concentrado!$B$2:$B859, "=Colima")</f>
        <v>54.113</v>
      </c>
      <c r="AP6" s="9">
        <f>SUMIFS(Concentrado!AQ$2:AQ859,Concentrado!$A$2:$A859,"="&amp;$A6,Concentrado!$B$2:$B859, "=Colima")</f>
        <v>5.74</v>
      </c>
      <c r="AQ6" s="9">
        <f>SUMIFS(Concentrado!AR$2:AR859,Concentrado!$A$2:$A859,"="&amp;$A6,Concentrado!$B$2:$B859, "=Colima")</f>
        <v>1.423</v>
      </c>
      <c r="AR6" s="9">
        <f>SUMIFS(Concentrado!AS$2:AS859,Concentrado!$A$2:$A859,"="&amp;$A6,Concentrado!$B$2:$B859, "=Colima")</f>
        <v>3.5720000000000001</v>
      </c>
      <c r="AS6" s="9">
        <f>SUMIFS(Concentrado!AT$2:AT859,Concentrado!$A$2:$A859,"="&amp;$A6,Concentrado!$B$2:$B859, "=Colima")</f>
        <v>9.327</v>
      </c>
      <c r="AT6" s="9">
        <f>SUMIFS(Concentrado!AU$2:AU859,Concentrado!$A$2:$A859,"="&amp;$A6,Concentrado!$B$2:$B859, "=Colima")</f>
        <v>2.1339999999999999</v>
      </c>
      <c r="AU6" s="9">
        <f>SUMIFS(Concentrado!AV$2:AV859,Concentrado!$A$2:$A859,"="&amp;$A6,Concentrado!$B$2:$B859, "=Colima")</f>
        <v>5.7149999999999999</v>
      </c>
      <c r="AV6" s="9">
        <f>SUMIFS(Concentrado!AW$2:AW859,Concentrado!$A$2:$A859,"="&amp;$A6,Concentrado!$B$2:$B859, "=Colima")</f>
        <v>523.37599999999998</v>
      </c>
      <c r="AW6" s="9">
        <f>SUMIFS(Concentrado!AX$2:AX859,Concentrado!$A$2:$A859,"="&amp;$A6,Concentrado!$B$2:$B859, "=Colima")</f>
        <v>374.15</v>
      </c>
      <c r="AX6" s="9">
        <f>SUMIFS(Concentrado!AY$2:AY859,Concentrado!$A$2:$A859,"="&amp;$A6,Concentrado!$B$2:$B859, "=Colima")</f>
        <v>448.62099999999998</v>
      </c>
      <c r="AY6" s="9">
        <f>SUMIFS(Concentrado!AZ$2:AZ859,Concentrado!$A$2:$A859,"="&amp;$A6,Concentrado!$B$2:$B859, "=Colima")</f>
        <v>5.234</v>
      </c>
      <c r="AZ6" s="9">
        <f>SUMIFS(Concentrado!BA$2:BA859,Concentrado!$A$2:$A859,"="&amp;$A6,Concentrado!$B$2:$B859, "=Colima")</f>
        <v>3.7410000000000001</v>
      </c>
      <c r="BA6" s="9">
        <f>SUMIFS(Concentrado!BB$2:BB859,Concentrado!$A$2:$A859,"="&amp;$A6,Concentrado!$B$2:$B859, "=Colima")</f>
        <v>4.4859999999999998</v>
      </c>
      <c r="BB6" s="9">
        <f>SUMIFS(Concentrado!BC$2:BC859,Concentrado!$A$2:$A859,"="&amp;$A6,Concentrado!$B$2:$B859, "=Colima")</f>
        <v>11.832000000000001</v>
      </c>
      <c r="BC6" s="9">
        <f>SUMIFS(Concentrado!BD$2:BD859,Concentrado!$A$2:$A859,"="&amp;$A6,Concentrado!$B$2:$B859, "=Colima")</f>
        <v>13.522</v>
      </c>
      <c r="BD6" s="9">
        <f>SUMIFS(Concentrado!BE$2:BE859,Concentrado!$A$2:$A859,"="&amp;$A6,Concentrado!$B$2:$B859, "=Colima")</f>
        <v>17.754000000000001</v>
      </c>
      <c r="BE6" s="9">
        <f>SUMIFS(Concentrado!BF$2:BF859,Concentrado!$A$2:$A859,"="&amp;$A6,Concentrado!$B$2:$B859, "=Colima")</f>
        <v>20.047000000000001</v>
      </c>
      <c r="BF6" s="9">
        <f>SUMIFS(Concentrado!BG$2:BG859,Concentrado!$A$2:$A859,"="&amp;$A6,Concentrado!$B$2:$B859, "=Colima")</f>
        <v>16.917999999999999</v>
      </c>
      <c r="BG6" s="9">
        <f>SUMIFS(Concentrado!BH$2:BH859,Concentrado!$A$2:$A859,"="&amp;$A6,Concentrado!$B$2:$B859, "=Colima")</f>
        <v>6.428692268651667</v>
      </c>
    </row>
    <row r="7" spans="1:59" x14ac:dyDescent="0.25">
      <c r="A7" s="4">
        <v>2003</v>
      </c>
      <c r="B7" s="9">
        <f>SUMIFS(Concentrado!C$2:C859,Concentrado!$A$2:$A859,"="&amp;$A7,Concentrado!$B$2:$B859, "=Colima")</f>
        <v>20.542000000000002</v>
      </c>
      <c r="C7" s="9">
        <f>SUMIFS(Concentrado!D$2:D859,Concentrado!$A$2:$A859,"="&amp;$A7,Concentrado!$B$2:$B859, "=Colima")</f>
        <v>6.3159999999999998</v>
      </c>
      <c r="D7" s="9">
        <f>SUMIFS(Concentrado!E$2:E859,Concentrado!$A$2:$A859,"="&amp;$A7,Concentrado!$B$2:$B859, "=Colima")</f>
        <v>13.396000000000001</v>
      </c>
      <c r="E7" s="9">
        <f>SUMIFS(Concentrado!F$2:F859,Concentrado!$A$2:$A859,"="&amp;$A7,Concentrado!$B$2:$B859, "=Colima")</f>
        <v>17.677</v>
      </c>
      <c r="F7" s="9">
        <f>SUMIFS(Concentrado!G$2:G859,Concentrado!$A$2:$A859,"="&amp;$A7,Concentrado!$B$2:$B859, "=Colima")</f>
        <v>16.97</v>
      </c>
      <c r="G7" s="9">
        <f>SUMIFS(Concentrado!H$2:H859,Concentrado!$A$2:$A859,"="&amp;$A7,Concentrado!$B$2:$B859, "=Colima")</f>
        <v>1.0620000000000001</v>
      </c>
      <c r="H7" s="9">
        <f>SUMIFS(Concentrado!I$2:I859,Concentrado!$A$2:$A859,"="&amp;$A7,Concentrado!$B$2:$B859, "=Colima")</f>
        <v>2.456</v>
      </c>
      <c r="I7" s="9">
        <f>SUMIFS(Concentrado!J$2:J859,Concentrado!$A$2:$A859,"="&amp;$A7,Concentrado!$B$2:$B859, "=Colima")</f>
        <v>1.7629999999999999</v>
      </c>
      <c r="J7" s="9">
        <f>SUMIFS(Concentrado!K$2:K859,Concentrado!$A$2:$A859,"="&amp;$A7,Concentrado!$B$2:$B859, "=Colima")</f>
        <v>12.396000000000001</v>
      </c>
      <c r="K7" s="9">
        <f>SUMIFS(Concentrado!L$2:L859,Concentrado!$A$2:$A859,"="&amp;$A7,Concentrado!$B$2:$B859, "=Colima")</f>
        <v>3.1579999999999999</v>
      </c>
      <c r="L7" s="9">
        <f>SUMIFS(Concentrado!M$2:M859,Concentrado!$A$2:$A859,"="&amp;$A7,Concentrado!$B$2:$B859, "=Colima")</f>
        <v>7.7549999999999999</v>
      </c>
      <c r="M7" s="9">
        <f>SUMIFS(Concentrado!N$2:N859,Concentrado!$A$2:$A859,"="&amp;$A7,Concentrado!$B$2:$B859, "=Colima")</f>
        <v>81.855000000000004</v>
      </c>
      <c r="N7" s="9">
        <f>SUMIFS(Concentrado!O$2:O859,Concentrado!$A$2:$A859,"="&amp;$A7,Concentrado!$B$2:$B859, "=Colima")</f>
        <v>76.144999999999996</v>
      </c>
      <c r="O7" s="9">
        <f>SUMIFS(Concentrado!P$2:P859,Concentrado!$A$2:$A859,"="&amp;$A7,Concentrado!$B$2:$B859, "=Colima")</f>
        <v>27.369</v>
      </c>
      <c r="P7" s="9">
        <f>SUMIFS(Concentrado!Q$2:Q859,Concentrado!$A$2:$A859,"="&amp;$A7,Concentrado!$B$2:$B859, "=Colima")</f>
        <v>51.643000000000001</v>
      </c>
      <c r="Q7" s="9">
        <f>SUMIFS(Concentrado!R$2:R859,Concentrado!$A$2:$A859,"="&amp;$A7,Concentrado!$B$2:$B859, "=Colima")</f>
        <v>49.936999999999998</v>
      </c>
      <c r="R7" s="9">
        <f>SUMIFS(Concentrado!S$2:S859,Concentrado!$A$2:$A859,"="&amp;$A7,Concentrado!$B$2:$B859, "=Colima")</f>
        <v>47.72</v>
      </c>
      <c r="S7" s="9">
        <f>SUMIFS(Concentrado!T$2:T859,Concentrado!$A$2:$A859,"="&amp;$A7,Concentrado!$B$2:$B859, "=Colima")</f>
        <v>49</v>
      </c>
      <c r="T7" s="9">
        <f>SUMIFS(Concentrado!U$2:U859,Concentrado!$A$2:$A859,"="&amp;$A7,Concentrado!$B$2:$B859, "=Colima")</f>
        <v>8.8539999999999992</v>
      </c>
      <c r="U7" s="9">
        <f>SUMIFS(Concentrado!V$2:V859,Concentrado!$A$2:$A859,"="&amp;$A7,Concentrado!$B$2:$B859, "=Colima")</f>
        <v>12.632</v>
      </c>
      <c r="V7" s="9">
        <f>SUMIFS(Concentrado!W$2:W859,Concentrado!$A$2:$A859,"="&amp;$A7,Concentrado!$B$2:$B859, "=Colima")</f>
        <v>10.752000000000001</v>
      </c>
      <c r="W7" s="9">
        <f>SUMIFS(Concentrado!X$2:X859,Concentrado!$A$2:$A859,"="&amp;$A7,Concentrado!$B$2:$B859, "=Colima")</f>
        <v>14.521000000000001</v>
      </c>
      <c r="X7" s="9">
        <f>SUMIFS(Concentrado!Y$2:Y859,Concentrado!$A$2:$A859,"="&amp;$A7,Concentrado!$B$2:$B859, "=Colima")</f>
        <v>2.456</v>
      </c>
      <c r="Y7" s="9">
        <f>SUMIFS(Concentrado!Z$2:Z859,Concentrado!$A$2:$A859,"="&amp;$A7,Concentrado!$B$2:$B859, "=Colima")</f>
        <v>8.4600000000000009</v>
      </c>
      <c r="Z7" s="9">
        <f>SUMIFS(Concentrado!AA$2:AA859,Concentrado!$A$2:$A859,"="&amp;$A7,Concentrado!$B$2:$B859, "=Colima")</f>
        <v>60.915999999999997</v>
      </c>
      <c r="AA7" s="9">
        <f>SUMIFS(Concentrado!AB$2:AB859,Concentrado!$A$2:$A859,"="&amp;$A7,Concentrado!$B$2:$B859, "=Colima")</f>
        <v>54.737000000000002</v>
      </c>
      <c r="AB7" s="9">
        <f>SUMIFS(Concentrado!AC$2:AC859,Concentrado!$A$2:$A859,"="&amp;$A7,Concentrado!$B$2:$B859, "=Colima")</f>
        <v>57.811999999999998</v>
      </c>
      <c r="AC7" s="9">
        <f>SUMIFS(Concentrado!AD$2:AD859,Concentrado!$A$2:$A859,"="&amp;$A7,Concentrado!$B$2:$B859, "=Colima")</f>
        <v>339.99799999999999</v>
      </c>
      <c r="AD7" s="9">
        <f>SUMIFS(Concentrado!AE$2:AE859,Concentrado!$A$2:$A859,"="&amp;$A7,Concentrado!$B$2:$B859, "=Colima")</f>
        <v>303.512</v>
      </c>
      <c r="AE7" s="9">
        <f>SUMIFS(Concentrado!AF$2:AF859,Concentrado!$A$2:$A859,"="&amp;$A7,Concentrado!$B$2:$B859, "=Colima")</f>
        <v>321.846</v>
      </c>
      <c r="AF7" s="9">
        <f>SUMIFS(Concentrado!AG$2:AG859,Concentrado!$A$2:$A859,"="&amp;$A7,Concentrado!$B$2:$B859, "=Colima")</f>
        <v>15.936999999999999</v>
      </c>
      <c r="AG7" s="9">
        <f>SUMIFS(Concentrado!AH$2:AH859,Concentrado!$A$2:$A859,"="&amp;$A7,Concentrado!$B$2:$B859, "=Colima")</f>
        <v>8.2599118942731309</v>
      </c>
      <c r="AH7" s="9">
        <f>SUMIFS(Concentrado!AI$2:AI859,Concentrado!$A$2:$A859,"="&amp;$A7,Concentrado!$B$2:$B859, "=Colima")</f>
        <v>4.5355999238019198</v>
      </c>
      <c r="AI7" s="9">
        <f>SUMIFS(Concentrado!AJ$2:AJ859,Concentrado!$A$2:$A859,"="&amp;$A7,Concentrado!$B$2:$B859, "=Colima")</f>
        <v>6.3868904511425697</v>
      </c>
      <c r="AJ7" s="9">
        <f>SUMIFS(Concentrado!AK$2:AK859,Concentrado!$A$2:$A859,"="&amp;$A7,Concentrado!$B$2:$B859, "=Colima")</f>
        <v>7.4370000000000003</v>
      </c>
      <c r="AK7" s="9">
        <f>SUMIFS(Concentrado!AL$2:AL859,Concentrado!$A$2:$A859,"="&amp;$A7,Concentrado!$B$2:$B859, "=Colima")</f>
        <v>2.8069999999999999</v>
      </c>
      <c r="AL7" s="9">
        <f>SUMIFS(Concentrado!AM$2:AM859,Concentrado!$A$2:$A859,"="&amp;$A7,Concentrado!$B$2:$B859, "=Colima")</f>
        <v>5.1109999999999998</v>
      </c>
      <c r="AM7" s="9">
        <f>SUMIFS(Concentrado!AN$2:AN859,Concentrado!$A$2:$A859,"="&amp;$A7,Concentrado!$B$2:$B859, "=Colima")</f>
        <v>57.728999999999999</v>
      </c>
      <c r="AN7" s="9">
        <f>SUMIFS(Concentrado!AO$2:AO859,Concentrado!$A$2:$A859,"="&amp;$A7,Concentrado!$B$2:$B859, "=Colima")</f>
        <v>44.912999999999997</v>
      </c>
      <c r="AO7" s="9">
        <f>SUMIFS(Concentrado!AP$2:AP859,Concentrado!$A$2:$A859,"="&amp;$A7,Concentrado!$B$2:$B859, "=Colima")</f>
        <v>51.290999999999997</v>
      </c>
      <c r="AP7" s="9">
        <f>SUMIFS(Concentrado!AQ$2:AQ859,Concentrado!$A$2:$A859,"="&amp;$A7,Concentrado!$B$2:$B859, "=Colima")</f>
        <v>3.5419999999999998</v>
      </c>
      <c r="AQ7" s="9">
        <f>SUMIFS(Concentrado!AR$2:AR859,Concentrado!$A$2:$A859,"="&amp;$A7,Concentrado!$B$2:$B859, "=Colima")</f>
        <v>1.754</v>
      </c>
      <c r="AR7" s="9">
        <f>SUMIFS(Concentrado!AS$2:AS859,Concentrado!$A$2:$A859,"="&amp;$A7,Concentrado!$B$2:$B859, "=Colima")</f>
        <v>2.6440000000000001</v>
      </c>
      <c r="AS7" s="9">
        <f>SUMIFS(Concentrado!AT$2:AT859,Concentrado!$A$2:$A859,"="&amp;$A7,Concentrado!$B$2:$B859, "=Colima")</f>
        <v>9.2080000000000002</v>
      </c>
      <c r="AT7" s="9">
        <f>SUMIFS(Concentrado!AU$2:AU859,Concentrado!$A$2:$A859,"="&amp;$A7,Concentrado!$B$2:$B859, "=Colima")</f>
        <v>1.0529999999999999</v>
      </c>
      <c r="AU7" s="9">
        <f>SUMIFS(Concentrado!AV$2:AV859,Concentrado!$A$2:$A859,"="&amp;$A7,Concentrado!$B$2:$B859, "=Colima")</f>
        <v>5.1109999999999998</v>
      </c>
      <c r="AV7" s="9">
        <f>SUMIFS(Concentrado!AW$2:AW859,Concentrado!$A$2:$A859,"="&amp;$A7,Concentrado!$B$2:$B859, "=Colima")</f>
        <v>478.476</v>
      </c>
      <c r="AW7" s="9">
        <f>SUMIFS(Concentrado!AX$2:AX859,Concentrado!$A$2:$A859,"="&amp;$A7,Concentrado!$B$2:$B859, "=Colima")</f>
        <v>382.46</v>
      </c>
      <c r="AX7" s="9">
        <f>SUMIFS(Concentrado!AY$2:AY859,Concentrado!$A$2:$A859,"="&amp;$A7,Concentrado!$B$2:$B859, "=Colima")</f>
        <v>430.42099999999999</v>
      </c>
      <c r="AY7" s="9">
        <f>SUMIFS(Concentrado!AZ$2:AZ859,Concentrado!$A$2:$A859,"="&amp;$A7,Concentrado!$B$2:$B859, "=Colima")</f>
        <v>4.7850000000000001</v>
      </c>
      <c r="AZ7" s="9">
        <f>SUMIFS(Concentrado!BA$2:BA859,Concentrado!$A$2:$A859,"="&amp;$A7,Concentrado!$B$2:$B859, "=Colima")</f>
        <v>3.8250000000000002</v>
      </c>
      <c r="BA7" s="9">
        <f>SUMIFS(Concentrado!BB$2:BB859,Concentrado!$A$2:$A859,"="&amp;$A7,Concentrado!$B$2:$B859, "=Colima")</f>
        <v>4.3040000000000003</v>
      </c>
      <c r="BB7" s="9">
        <f>SUMIFS(Concentrado!BC$2:BC859,Concentrado!$A$2:$A859,"="&amp;$A7,Concentrado!$B$2:$B859, "=Colima")</f>
        <v>5.0960000000000001</v>
      </c>
      <c r="BC7" s="9">
        <f>SUMIFS(Concentrado!BD$2:BD859,Concentrado!$A$2:$A859,"="&amp;$A7,Concentrado!$B$2:$B859, "=Colima")</f>
        <v>13.59</v>
      </c>
      <c r="BD7" s="9">
        <f>SUMIFS(Concentrado!BE$2:BE859,Concentrado!$A$2:$A859,"="&amp;$A7,Concentrado!$B$2:$B859, "=Colima")</f>
        <v>17.084</v>
      </c>
      <c r="BE7" s="9">
        <f>SUMIFS(Concentrado!BF$2:BF859,Concentrado!$A$2:$A859,"="&amp;$A7,Concentrado!$B$2:$B859, "=Colima")</f>
        <v>19.228999999999999</v>
      </c>
      <c r="BF7" s="9">
        <f>SUMIFS(Concentrado!BG$2:BG859,Concentrado!$A$2:$A859,"="&amp;$A7,Concentrado!$B$2:$B859, "=Colima")</f>
        <v>25.638999999999999</v>
      </c>
      <c r="BG7" s="9">
        <f>SUMIFS(Concentrado!BH$2:BH859,Concentrado!$A$2:$A859,"="&amp;$A7,Concentrado!$B$2:$B859, "=Colima")</f>
        <v>8.375352533971455</v>
      </c>
    </row>
    <row r="8" spans="1:59" x14ac:dyDescent="0.25">
      <c r="A8" s="4">
        <v>2004</v>
      </c>
      <c r="B8" s="9">
        <f>SUMIFS(Concentrado!C$2:C859,Concentrado!$A$2:$A859,"="&amp;$A8,Concentrado!$B$2:$B859, "=Colima")</f>
        <v>21.693999999999999</v>
      </c>
      <c r="C8" s="9">
        <f>SUMIFS(Concentrado!D$2:D859,Concentrado!$A$2:$A859,"="&amp;$A8,Concentrado!$B$2:$B859, "=Colima")</f>
        <v>6.923</v>
      </c>
      <c r="D8" s="9">
        <f>SUMIFS(Concentrado!E$2:E859,Concentrado!$A$2:$A859,"="&amp;$A8,Concentrado!$B$2:$B859, "=Colima")</f>
        <v>14.268000000000001</v>
      </c>
      <c r="E8" s="9">
        <f>SUMIFS(Concentrado!F$2:F859,Concentrado!$A$2:$A859,"="&amp;$A8,Concentrado!$B$2:$B859, "=Colima")</f>
        <v>24.806000000000001</v>
      </c>
      <c r="F8" s="9">
        <f>SUMIFS(Concentrado!G$2:G859,Concentrado!$A$2:$A859,"="&amp;$A8,Concentrado!$B$2:$B859, "=Colima")</f>
        <v>17.225999999999999</v>
      </c>
      <c r="G8" s="9">
        <f>SUMIFS(Concentrado!H$2:H859,Concentrado!$A$2:$A859,"="&amp;$A8,Concentrado!$B$2:$B859, "=Colima")</f>
        <v>4.1989999999999998</v>
      </c>
      <c r="H8" s="9">
        <f>SUMIFS(Concentrado!I$2:I859,Concentrado!$A$2:$A859,"="&amp;$A8,Concentrado!$B$2:$B859, "=Colima")</f>
        <v>3.8069999999999999</v>
      </c>
      <c r="I8" s="9">
        <f>SUMIFS(Concentrado!J$2:J859,Concentrado!$A$2:$A859,"="&amp;$A8,Concentrado!$B$2:$B859, "=Colima")</f>
        <v>4.0019999999999998</v>
      </c>
      <c r="J8" s="9">
        <f>SUMIFS(Concentrado!K$2:K859,Concentrado!$A$2:$A859,"="&amp;$A8,Concentrado!$B$2:$B859, "=Colima")</f>
        <v>12.247</v>
      </c>
      <c r="K8" s="9">
        <f>SUMIFS(Concentrado!L$2:L859,Concentrado!$A$2:$A859,"="&amp;$A8,Concentrado!$B$2:$B859, "=Colima")</f>
        <v>5.8840000000000003</v>
      </c>
      <c r="L8" s="9">
        <f>SUMIFS(Concentrado!M$2:M859,Concentrado!$A$2:$A859,"="&amp;$A8,Concentrado!$B$2:$B859, "=Colima")</f>
        <v>9.048</v>
      </c>
      <c r="M8" s="9">
        <f>SUMIFS(Concentrado!N$2:N859,Concentrado!$A$2:$A859,"="&amp;$A8,Concentrado!$B$2:$B859, "=Colima")</f>
        <v>43.978000000000002</v>
      </c>
      <c r="N8" s="9">
        <f>SUMIFS(Concentrado!O$2:O859,Concentrado!$A$2:$A859,"="&amp;$A8,Concentrado!$B$2:$B859, "=Colima")</f>
        <v>79.778999999999996</v>
      </c>
      <c r="O8" s="9">
        <f>SUMIFS(Concentrado!P$2:P859,Concentrado!$A$2:$A859,"="&amp;$A8,Concentrado!$B$2:$B859, "=Colima")</f>
        <v>20.422000000000001</v>
      </c>
      <c r="P8" s="9">
        <f>SUMIFS(Concentrado!Q$2:Q859,Concentrado!$A$2:$A859,"="&amp;$A8,Concentrado!$B$2:$B859, "=Colima")</f>
        <v>49.939</v>
      </c>
      <c r="Q8" s="9">
        <f>SUMIFS(Concentrado!R$2:R859,Concentrado!$A$2:$A859,"="&amp;$A8,Concentrado!$B$2:$B859, "=Colima")</f>
        <v>47.936999999999998</v>
      </c>
      <c r="R8" s="9">
        <f>SUMIFS(Concentrado!S$2:S859,Concentrado!$A$2:$A859,"="&amp;$A8,Concentrado!$B$2:$B859, "=Colima")</f>
        <v>66.457999999999998</v>
      </c>
      <c r="S8" s="9">
        <f>SUMIFS(Concentrado!T$2:T859,Concentrado!$A$2:$A859,"="&amp;$A8,Concentrado!$B$2:$B859, "=Colima")</f>
        <v>57.421999999999997</v>
      </c>
      <c r="T8" s="9">
        <f>SUMIFS(Concentrado!U$2:U859,Concentrado!$A$2:$A859,"="&amp;$A8,Concentrado!$B$2:$B859, "=Colima")</f>
        <v>10.497</v>
      </c>
      <c r="U8" s="9">
        <f>SUMIFS(Concentrado!V$2:V859,Concentrado!$A$2:$A859,"="&amp;$A8,Concentrado!$B$2:$B859, "=Colima")</f>
        <v>10.384</v>
      </c>
      <c r="V8" s="9">
        <f>SUMIFS(Concentrado!W$2:W859,Concentrado!$A$2:$A859,"="&amp;$A8,Concentrado!$B$2:$B859, "=Colima")</f>
        <v>10.44</v>
      </c>
      <c r="W8" s="9">
        <f>SUMIFS(Concentrado!X$2:X859,Concentrado!$A$2:$A859,"="&amp;$A8,Concentrado!$B$2:$B859, "=Colima")</f>
        <v>15.396000000000001</v>
      </c>
      <c r="X8" s="9">
        <f>SUMIFS(Concentrado!Y$2:Y859,Concentrado!$A$2:$A859,"="&amp;$A8,Concentrado!$B$2:$B859, "=Colima")</f>
        <v>1.7310000000000001</v>
      </c>
      <c r="Y8" s="9">
        <f>SUMIFS(Concentrado!Z$2:Z859,Concentrado!$A$2:$A859,"="&amp;$A8,Concentrado!$B$2:$B859, "=Colima")</f>
        <v>8.5259999999999998</v>
      </c>
      <c r="Z8" s="9">
        <f>SUMIFS(Concentrado!AA$2:AA859,Concentrado!$A$2:$A859,"="&amp;$A8,Concentrado!$B$2:$B859, "=Colima")</f>
        <v>68.930999999999997</v>
      </c>
      <c r="AA8" s="9">
        <f>SUMIFS(Concentrado!AB$2:AB859,Concentrado!$A$2:$A859,"="&amp;$A8,Concentrado!$B$2:$B859, "=Colima")</f>
        <v>50.19</v>
      </c>
      <c r="AB8" s="9">
        <f>SUMIFS(Concentrado!AC$2:AC859,Concentrado!$A$2:$A859,"="&amp;$A8,Concentrado!$B$2:$B859, "=Colima")</f>
        <v>59.51</v>
      </c>
      <c r="AC8" s="9">
        <f>SUMIFS(Concentrado!AD$2:AD859,Concentrado!$A$2:$A859,"="&amp;$A8,Concentrado!$B$2:$B859, "=Colima")</f>
        <v>356.20400000000001</v>
      </c>
      <c r="AD8" s="9">
        <f>SUMIFS(Concentrado!AE$2:AE859,Concentrado!$A$2:$A859,"="&amp;$A8,Concentrado!$B$2:$B859, "=Colima")</f>
        <v>331.25099999999998</v>
      </c>
      <c r="AE8" s="9">
        <f>SUMIFS(Concentrado!AF$2:AF859,Concentrado!$A$2:$A859,"="&amp;$A8,Concentrado!$B$2:$B859, "=Colima")</f>
        <v>343.834</v>
      </c>
      <c r="AF8" s="9">
        <f>SUMIFS(Concentrado!AG$2:AG859,Concentrado!$A$2:$A859,"="&amp;$A8,Concentrado!$B$2:$B859, "=Colima")</f>
        <v>8.7479999999999993</v>
      </c>
      <c r="AG8" s="9">
        <f>SUMIFS(Concentrado!AH$2:AH859,Concentrado!$A$2:$A859,"="&amp;$A8,Concentrado!$B$2:$B859, "=Colima")</f>
        <v>10.924186148132</v>
      </c>
      <c r="AH8" s="9">
        <f>SUMIFS(Concentrado!AI$2:AI859,Concentrado!$A$2:$A859,"="&amp;$A8,Concentrado!$B$2:$B859, "=Colima")</f>
        <v>0.90142876459187804</v>
      </c>
      <c r="AI8" s="9">
        <f>SUMIFS(Concentrado!AJ$2:AJ859,Concentrado!$A$2:$A859,"="&amp;$A8,Concentrado!$B$2:$B859, "=Colima")</f>
        <v>5.8881345031093897</v>
      </c>
      <c r="AJ8" s="9">
        <f>SUMIFS(Concentrado!AK$2:AK859,Concentrado!$A$2:$A859,"="&amp;$A8,Concentrado!$B$2:$B859, "=Colima")</f>
        <v>10.847</v>
      </c>
      <c r="AK8" s="9">
        <f>SUMIFS(Concentrado!AL$2:AL859,Concentrado!$A$2:$A859,"="&amp;$A8,Concentrado!$B$2:$B859, "=Colima")</f>
        <v>2.077</v>
      </c>
      <c r="AL8" s="9">
        <f>SUMIFS(Concentrado!AM$2:AM859,Concentrado!$A$2:$A859,"="&amp;$A8,Concentrado!$B$2:$B859, "=Colima")</f>
        <v>6.4379999999999997</v>
      </c>
      <c r="AM8" s="9">
        <f>SUMIFS(Concentrado!AN$2:AN859,Concentrado!$A$2:$A859,"="&amp;$A8,Concentrado!$B$2:$B859, "=Colima")</f>
        <v>55.284999999999997</v>
      </c>
      <c r="AN8" s="9">
        <f>SUMIFS(Concentrado!AO$2:AO859,Concentrado!$A$2:$A859,"="&amp;$A8,Concentrado!$B$2:$B859, "=Colima")</f>
        <v>47.767000000000003</v>
      </c>
      <c r="AO8" s="9">
        <f>SUMIFS(Concentrado!AP$2:AP859,Concentrado!$A$2:$A859,"="&amp;$A8,Concentrado!$B$2:$B859, "=Colima")</f>
        <v>51.505000000000003</v>
      </c>
      <c r="AP8" s="9">
        <f>SUMIFS(Concentrado!AQ$2:AQ859,Concentrado!$A$2:$A859,"="&amp;$A8,Concentrado!$B$2:$B859, "=Colima")</f>
        <v>4.5490000000000004</v>
      </c>
      <c r="AQ8" s="9">
        <f>SUMIFS(Concentrado!AR$2:AR859,Concentrado!$A$2:$A859,"="&amp;$A8,Concentrado!$B$2:$B859, "=Colima")</f>
        <v>2.7690000000000001</v>
      </c>
      <c r="AR8" s="9">
        <f>SUMIFS(Concentrado!AS$2:AS859,Concentrado!$A$2:$A859,"="&amp;$A8,Concentrado!$B$2:$B859, "=Colima")</f>
        <v>3.6539999999999999</v>
      </c>
      <c r="AS8" s="9">
        <f>SUMIFS(Concentrado!AT$2:AT859,Concentrado!$A$2:$A859,"="&amp;$A8,Concentrado!$B$2:$B859, "=Colima")</f>
        <v>7.3479999999999999</v>
      </c>
      <c r="AT8" s="9">
        <f>SUMIFS(Concentrado!AU$2:AU859,Concentrado!$A$2:$A859,"="&amp;$A8,Concentrado!$B$2:$B859, "=Colima")</f>
        <v>2.7690000000000001</v>
      </c>
      <c r="AU8" s="9">
        <f>SUMIFS(Concentrado!AV$2:AV859,Concentrado!$A$2:$A859,"="&amp;$A8,Concentrado!$B$2:$B859, "=Colima")</f>
        <v>5.0460000000000003</v>
      </c>
      <c r="AV8" s="9">
        <f>SUMIFS(Concentrado!AW$2:AW859,Concentrado!$A$2:$A859,"="&amp;$A8,Concentrado!$B$2:$B859, "=Colima")</f>
        <v>496.16699999999997</v>
      </c>
      <c r="AW8" s="9">
        <f>SUMIFS(Concentrado!AX$2:AX859,Concentrado!$A$2:$A859,"="&amp;$A8,Concentrado!$B$2:$B859, "=Colima")</f>
        <v>406.70800000000003</v>
      </c>
      <c r="AX8" s="9">
        <f>SUMIFS(Concentrado!AY$2:AY859,Concentrado!$A$2:$A859,"="&amp;$A8,Concentrado!$B$2:$B859, "=Colima")</f>
        <v>451.36900000000003</v>
      </c>
      <c r="AY8" s="9">
        <f>SUMIFS(Concentrado!AZ$2:AZ859,Concentrado!$A$2:$A859,"="&amp;$A8,Concentrado!$B$2:$B859, "=Colima")</f>
        <v>4.9619999999999997</v>
      </c>
      <c r="AZ8" s="9">
        <f>SUMIFS(Concentrado!BA$2:BA859,Concentrado!$A$2:$A859,"="&amp;$A8,Concentrado!$B$2:$B859, "=Colima")</f>
        <v>4.0670000000000002</v>
      </c>
      <c r="BA8" s="9">
        <f>SUMIFS(Concentrado!BB$2:BB859,Concentrado!$A$2:$A859,"="&amp;$A8,Concentrado!$B$2:$B859, "=Colima")</f>
        <v>4.5140000000000002</v>
      </c>
      <c r="BB8" s="9">
        <f>SUMIFS(Concentrado!BC$2:BC859,Concentrado!$A$2:$A859,"="&amp;$A8,Concentrado!$B$2:$B859, "=Colima")</f>
        <v>8.5370000000000008</v>
      </c>
      <c r="BC8" s="9">
        <f>SUMIFS(Concentrado!BD$2:BD859,Concentrado!$A$2:$A859,"="&amp;$A8,Concentrado!$B$2:$B859, "=Colima")</f>
        <v>11.952</v>
      </c>
      <c r="BD8" s="9">
        <f>SUMIFS(Concentrado!BE$2:BE859,Concentrado!$A$2:$A859,"="&amp;$A8,Concentrado!$B$2:$B859, "=Colima")</f>
        <v>16.515000000000001</v>
      </c>
      <c r="BE8" s="9">
        <f>SUMIFS(Concentrado!BF$2:BF859,Concentrado!$A$2:$A859,"="&amp;$A8,Concentrado!$B$2:$B859, "=Colima")</f>
        <v>18.664000000000001</v>
      </c>
      <c r="BF8" s="9">
        <f>SUMIFS(Concentrado!BG$2:BG859,Concentrado!$A$2:$A859,"="&amp;$A8,Concentrado!$B$2:$B859, "=Colima")</f>
        <v>34.247</v>
      </c>
      <c r="BG8" s="9">
        <f>SUMIFS(Concentrado!BH$2:BH859,Concentrado!$A$2:$A859,"="&amp;$A8,Concentrado!$B$2:$B859, "=Colima")</f>
        <v>8.4760273972602747</v>
      </c>
    </row>
    <row r="9" spans="1:59" x14ac:dyDescent="0.25">
      <c r="A9" s="4">
        <v>2005</v>
      </c>
      <c r="B9" s="9">
        <f>SUMIFS(Concentrado!C$2:C859,Concentrado!$A$2:$A859,"="&amp;$A9,Concentrado!$B$2:$B859, "=Colima")</f>
        <v>15.884</v>
      </c>
      <c r="C9" s="9">
        <f>SUMIFS(Concentrado!D$2:D859,Concentrado!$A$2:$A859,"="&amp;$A9,Concentrado!$B$2:$B859, "=Colima")</f>
        <v>4.431</v>
      </c>
      <c r="D9" s="9">
        <f>SUMIFS(Concentrado!E$2:E859,Concentrado!$A$2:$A859,"="&amp;$A9,Concentrado!$B$2:$B859, "=Colima")</f>
        <v>10.119999999999999</v>
      </c>
      <c r="E9" s="9">
        <f>SUMIFS(Concentrado!F$2:F859,Concentrado!$A$2:$A859,"="&amp;$A9,Concentrado!$B$2:$B859, "=Colima")</f>
        <v>12.752000000000001</v>
      </c>
      <c r="F9" s="9">
        <f>SUMIFS(Concentrado!G$2:G859,Concentrado!$A$2:$A859,"="&amp;$A9,Concentrado!$B$2:$B859, "=Colima")</f>
        <v>17.45</v>
      </c>
      <c r="G9" s="9">
        <f>SUMIFS(Concentrado!H$2:H859,Concentrado!$A$2:$A859,"="&amp;$A9,Concentrado!$B$2:$B859, "=Colima")</f>
        <v>3.1080000000000001</v>
      </c>
      <c r="H9" s="9">
        <f>SUMIFS(Concentrado!I$2:I859,Concentrado!$A$2:$A859,"="&amp;$A9,Concentrado!$B$2:$B859, "=Colima")</f>
        <v>4.09</v>
      </c>
      <c r="I9" s="9">
        <f>SUMIFS(Concentrado!J$2:J859,Concentrado!$A$2:$A859,"="&amp;$A9,Concentrado!$B$2:$B859, "=Colima")</f>
        <v>3.6019999999999999</v>
      </c>
      <c r="J9" s="9">
        <f>SUMIFS(Concentrado!K$2:K859,Concentrado!$A$2:$A859,"="&amp;$A9,Concentrado!$B$2:$B859, "=Colima")</f>
        <v>13.122</v>
      </c>
      <c r="K9" s="9">
        <f>SUMIFS(Concentrado!L$2:L859,Concentrado!$A$2:$A859,"="&amp;$A9,Concentrado!$B$2:$B859, "=Colima")</f>
        <v>5.7939999999999996</v>
      </c>
      <c r="L9" s="9">
        <f>SUMIFS(Concentrado!M$2:M859,Concentrado!$A$2:$A859,"="&amp;$A9,Concentrado!$B$2:$B859, "=Colima")</f>
        <v>9.4339999999999993</v>
      </c>
      <c r="M9" s="9">
        <f>SUMIFS(Concentrado!N$2:N859,Concentrado!$A$2:$A859,"="&amp;$A9,Concentrado!$B$2:$B859, "=Colima")</f>
        <v>40.787999999999997</v>
      </c>
      <c r="N9" s="9">
        <f>SUMIFS(Concentrado!O$2:O859,Concentrado!$A$2:$A859,"="&amp;$A9,Concentrado!$B$2:$B859, "=Colima")</f>
        <v>69.406000000000006</v>
      </c>
      <c r="O9" s="9">
        <f>SUMIFS(Concentrado!P$2:P859,Concentrado!$A$2:$A859,"="&amp;$A9,Concentrado!$B$2:$B859, "=Colima")</f>
        <v>23.175999999999998</v>
      </c>
      <c r="P9" s="9">
        <f>SUMIFS(Concentrado!Q$2:Q859,Concentrado!$A$2:$A859,"="&amp;$A9,Concentrado!$B$2:$B859, "=Colima")</f>
        <v>46.14</v>
      </c>
      <c r="Q9" s="9">
        <f>SUMIFS(Concentrado!R$2:R859,Concentrado!$A$2:$A859,"="&amp;$A9,Concentrado!$B$2:$B859, "=Colima")</f>
        <v>57.665999999999997</v>
      </c>
      <c r="R9" s="9">
        <f>SUMIFS(Concentrado!S$2:S859,Concentrado!$A$2:$A859,"="&amp;$A9,Concentrado!$B$2:$B859, "=Colima")</f>
        <v>71.231999999999999</v>
      </c>
      <c r="S9" s="9">
        <f>SUMIFS(Concentrado!T$2:T859,Concentrado!$A$2:$A859,"="&amp;$A9,Concentrado!$B$2:$B859, "=Colima")</f>
        <v>64.492999999999995</v>
      </c>
      <c r="T9" s="9">
        <f>SUMIFS(Concentrado!U$2:U859,Concentrado!$A$2:$A859,"="&amp;$A9,Concentrado!$B$2:$B859, "=Colima")</f>
        <v>8.9779999999999998</v>
      </c>
      <c r="U9" s="9">
        <f>SUMIFS(Concentrado!V$2:V859,Concentrado!$A$2:$A859,"="&amp;$A9,Concentrado!$B$2:$B859, "=Colima")</f>
        <v>12.27</v>
      </c>
      <c r="V9" s="9">
        <f>SUMIFS(Concentrado!W$2:W859,Concentrado!$A$2:$A859,"="&amp;$A9,Concentrado!$B$2:$B859, "=Colima")</f>
        <v>10.635</v>
      </c>
      <c r="W9" s="9">
        <f>SUMIFS(Concentrado!X$2:X859,Concentrado!$A$2:$A859,"="&amp;$A9,Concentrado!$B$2:$B859, "=Colima")</f>
        <v>13.467000000000001</v>
      </c>
      <c r="X9" s="9">
        <f>SUMIFS(Concentrado!Y$2:Y859,Concentrado!$A$2:$A859,"="&amp;$A9,Concentrado!$B$2:$B859, "=Colima")</f>
        <v>3.0670000000000002</v>
      </c>
      <c r="Y9" s="9">
        <f>SUMIFS(Concentrado!Z$2:Z859,Concentrado!$A$2:$A859,"="&amp;$A9,Concentrado!$B$2:$B859, "=Colima")</f>
        <v>8.2330000000000005</v>
      </c>
      <c r="Z9" s="9">
        <f>SUMIFS(Concentrado!AA$2:AA859,Concentrado!$A$2:$A859,"="&amp;$A9,Concentrado!$B$2:$B859, "=Colima")</f>
        <v>68.37</v>
      </c>
      <c r="AA9" s="9">
        <f>SUMIFS(Concentrado!AB$2:AB859,Concentrado!$A$2:$A859,"="&amp;$A9,Concentrado!$B$2:$B859, "=Colima")</f>
        <v>45.33</v>
      </c>
      <c r="AB9" s="9">
        <f>SUMIFS(Concentrado!AC$2:AC859,Concentrado!$A$2:$A859,"="&amp;$A9,Concentrado!$B$2:$B859, "=Colima")</f>
        <v>56.774999999999999</v>
      </c>
      <c r="AC9" s="9">
        <f>SUMIFS(Concentrado!AD$2:AD859,Concentrado!$A$2:$A859,"="&amp;$A9,Concentrado!$B$2:$B859, "=Colima")</f>
        <v>396.06400000000002</v>
      </c>
      <c r="AD9" s="9">
        <f>SUMIFS(Concentrado!AE$2:AE859,Concentrado!$A$2:$A859,"="&amp;$A9,Concentrado!$B$2:$B859, "=Colima")</f>
        <v>328.89600000000002</v>
      </c>
      <c r="AE9" s="9">
        <f>SUMIFS(Concentrado!AF$2:AF859,Concentrado!$A$2:$A859,"="&amp;$A9,Concentrado!$B$2:$B859, "=Colima")</f>
        <v>362.26</v>
      </c>
      <c r="AF9" s="9">
        <f>SUMIFS(Concentrado!AG$2:AG859,Concentrado!$A$2:$A859,"="&amp;$A9,Concentrado!$B$2:$B859, "=Colima")</f>
        <v>8.2870000000000008</v>
      </c>
      <c r="AG9" s="9">
        <f>SUMIFS(Concentrado!AH$2:AH859,Concentrado!$A$2:$A859,"="&amp;$A9,Concentrado!$B$2:$B859, "=Colima")</f>
        <v>4.5150395968972603</v>
      </c>
      <c r="AH9" s="9">
        <f>SUMIFS(Concentrado!AI$2:AI859,Concentrado!$A$2:$A859,"="&amp;$A9,Concentrado!$B$2:$B859, "=Colima")</f>
        <v>1.7888767642797101</v>
      </c>
      <c r="AI9" s="9">
        <f>SUMIFS(Concentrado!AJ$2:AJ859,Concentrado!$A$2:$A859,"="&amp;$A9,Concentrado!$B$2:$B859, "=Colima")</f>
        <v>3.1454595291696399</v>
      </c>
      <c r="AJ9" s="9">
        <f>SUMIFS(Concentrado!AK$2:AK859,Concentrado!$A$2:$A859,"="&amp;$A9,Concentrado!$B$2:$B859, "=Colima")</f>
        <v>6.2149999999999999</v>
      </c>
      <c r="AK9" s="9">
        <f>SUMIFS(Concentrado!AL$2:AL859,Concentrado!$A$2:$A859,"="&amp;$A9,Concentrado!$B$2:$B859, "=Colima")</f>
        <v>1.363</v>
      </c>
      <c r="AL9" s="9">
        <f>SUMIFS(Concentrado!AM$2:AM859,Concentrado!$A$2:$A859,"="&amp;$A9,Concentrado!$B$2:$B859, "=Colima")</f>
        <v>3.774</v>
      </c>
      <c r="AM9" s="9">
        <f>SUMIFS(Concentrado!AN$2:AN859,Concentrado!$A$2:$A859,"="&amp;$A9,Concentrado!$B$2:$B859, "=Colima")</f>
        <v>74.930999999999997</v>
      </c>
      <c r="AN9" s="9">
        <f>SUMIFS(Concentrado!AO$2:AO859,Concentrado!$A$2:$A859,"="&amp;$A9,Concentrado!$B$2:$B859, "=Colima")</f>
        <v>45.670999999999999</v>
      </c>
      <c r="AO9" s="9">
        <f>SUMIFS(Concentrado!AP$2:AP859,Concentrado!$A$2:$A859,"="&amp;$A9,Concentrado!$B$2:$B859, "=Colima")</f>
        <v>60.204999999999998</v>
      </c>
      <c r="AP9" s="9">
        <f>SUMIFS(Concentrado!AQ$2:AQ859,Concentrado!$A$2:$A859,"="&amp;$A9,Concentrado!$B$2:$B859, "=Colima")</f>
        <v>3.4529999999999998</v>
      </c>
      <c r="AQ9" s="9">
        <f>SUMIFS(Concentrado!AR$2:AR859,Concentrado!$A$2:$A859,"="&amp;$A9,Concentrado!$B$2:$B859, "=Colima")</f>
        <v>0.34100000000000003</v>
      </c>
      <c r="AR9" s="9">
        <f>SUMIFS(Concentrado!AS$2:AS859,Concentrado!$A$2:$A859,"="&amp;$A9,Concentrado!$B$2:$B859, "=Colima")</f>
        <v>1.887</v>
      </c>
      <c r="AS9" s="9">
        <f>SUMIFS(Concentrado!AT$2:AT859,Concentrado!$A$2:$A859,"="&amp;$A9,Concentrado!$B$2:$B859, "=Colima")</f>
        <v>9.6690000000000005</v>
      </c>
      <c r="AT9" s="9">
        <f>SUMIFS(Concentrado!AU$2:AU859,Concentrado!$A$2:$A859,"="&amp;$A9,Concentrado!$B$2:$B859, "=Colima")</f>
        <v>1.363</v>
      </c>
      <c r="AU9" s="9">
        <f>SUMIFS(Concentrado!AV$2:AV859,Concentrado!$A$2:$A859,"="&amp;$A9,Concentrado!$B$2:$B859, "=Colima")</f>
        <v>5.4889999999999999</v>
      </c>
      <c r="AV9" s="9">
        <f>SUMIFS(Concentrado!AW$2:AW859,Concentrado!$A$2:$A859,"="&amp;$A9,Concentrado!$B$2:$B859, "=Colima")</f>
        <v>545.23500000000001</v>
      </c>
      <c r="AW9" s="9">
        <f>SUMIFS(Concentrado!AX$2:AX859,Concentrado!$A$2:$A859,"="&amp;$A9,Concentrado!$B$2:$B859, "=Colima")</f>
        <v>402.173</v>
      </c>
      <c r="AX9" s="9">
        <f>SUMIFS(Concentrado!AY$2:AY859,Concentrado!$A$2:$A859,"="&amp;$A9,Concentrado!$B$2:$B859, "=Colima")</f>
        <v>473.23700000000002</v>
      </c>
      <c r="AY9" s="9">
        <f>SUMIFS(Concentrado!AZ$2:AZ859,Concentrado!$A$2:$A859,"="&amp;$A9,Concentrado!$B$2:$B859, "=Colima")</f>
        <v>5.452</v>
      </c>
      <c r="AZ9" s="9">
        <f>SUMIFS(Concentrado!BA$2:BA859,Concentrado!$A$2:$A859,"="&amp;$A9,Concentrado!$B$2:$B859, "=Colima")</f>
        <v>4.0220000000000002</v>
      </c>
      <c r="BA9" s="9">
        <f>SUMIFS(Concentrado!BB$2:BB859,Concentrado!$A$2:$A859,"="&amp;$A9,Concentrado!$B$2:$B859, "=Colima")</f>
        <v>4.7320000000000002</v>
      </c>
      <c r="BB9" s="9">
        <f>SUMIFS(Concentrado!BC$2:BC859,Concentrado!$A$2:$A859,"="&amp;$A9,Concentrado!$B$2:$B859, "=Colima")</f>
        <v>13.692</v>
      </c>
      <c r="BC9" s="9">
        <f>SUMIFS(Concentrado!BD$2:BD859,Concentrado!$A$2:$A859,"="&amp;$A9,Concentrado!$B$2:$B859, "=Colima")</f>
        <v>11.98</v>
      </c>
      <c r="BD9" s="9">
        <f>SUMIFS(Concentrado!BE$2:BE859,Concentrado!$A$2:$A859,"="&amp;$A9,Concentrado!$B$2:$B859, "=Colima")</f>
        <v>16.164999999999999</v>
      </c>
      <c r="BE9" s="9">
        <f>SUMIFS(Concentrado!BF$2:BF859,Concentrado!$A$2:$A859,"="&amp;$A9,Concentrado!$B$2:$B859, "=Colima")</f>
        <v>18.385000000000002</v>
      </c>
      <c r="BF9" s="9">
        <f>SUMIFS(Concentrado!BG$2:BG859,Concentrado!$A$2:$A859,"="&amp;$A9,Concentrado!$B$2:$B859, "=Colima")</f>
        <v>8.5109999999999992</v>
      </c>
      <c r="BG9" s="9">
        <f>SUMIFS(Concentrado!BH$2:BH859,Concentrado!$A$2:$A859,"="&amp;$A9,Concentrado!$B$2:$B859, "=Colima")</f>
        <v>9.7029534428461996</v>
      </c>
    </row>
    <row r="10" spans="1:59" x14ac:dyDescent="0.25">
      <c r="A10" s="4">
        <v>2006</v>
      </c>
      <c r="B10" s="9">
        <f>SUMIFS(Concentrado!C$2:C859,Concentrado!$A$2:$A859,"="&amp;$A10,Concentrado!$B$2:$B859, "=Colima")</f>
        <v>16.922000000000001</v>
      </c>
      <c r="C10" s="9">
        <f>SUMIFS(Concentrado!D$2:D859,Concentrado!$A$2:$A859,"="&amp;$A10,Concentrado!$B$2:$B859, "=Colima")</f>
        <v>5.6660000000000004</v>
      </c>
      <c r="D10" s="9">
        <f>SUMIFS(Concentrado!E$2:E859,Concentrado!$A$2:$A859,"="&amp;$A10,Concentrado!$B$2:$B859, "=Colima")</f>
        <v>11.250999999999999</v>
      </c>
      <c r="E10" s="9">
        <f>SUMIFS(Concentrado!F$2:F859,Concentrado!$A$2:$A859,"="&amp;$A10,Concentrado!$B$2:$B859, "=Colima")</f>
        <v>24.047999999999998</v>
      </c>
      <c r="F10" s="9">
        <f>SUMIFS(Concentrado!G$2:G859,Concentrado!$A$2:$A859,"="&amp;$A10,Concentrado!$B$2:$B859, "=Colima")</f>
        <v>20.797999999999998</v>
      </c>
      <c r="G10" s="9">
        <f>SUMIFS(Concentrado!H$2:H859,Concentrado!$A$2:$A859,"="&amp;$A10,Concentrado!$B$2:$B859, "=Colima")</f>
        <v>2.7080000000000002</v>
      </c>
      <c r="H10" s="9">
        <f>SUMIFS(Concentrado!I$2:I859,Concentrado!$A$2:$A859,"="&amp;$A10,Concentrado!$B$2:$B859, "=Colima")</f>
        <v>2</v>
      </c>
      <c r="I10" s="9">
        <f>SUMIFS(Concentrado!J$2:J859,Concentrado!$A$2:$A859,"="&amp;$A10,Concentrado!$B$2:$B859, "=Colima")</f>
        <v>2.351</v>
      </c>
      <c r="J10" s="9">
        <f>SUMIFS(Concentrado!K$2:K859,Concentrado!$A$2:$A859,"="&amp;$A10,Concentrado!$B$2:$B859, "=Colima")</f>
        <v>13.538</v>
      </c>
      <c r="K10" s="9">
        <f>SUMIFS(Concentrado!L$2:L859,Concentrado!$A$2:$A859,"="&amp;$A10,Concentrado!$B$2:$B859, "=Colima")</f>
        <v>6</v>
      </c>
      <c r="L10" s="9">
        <f>SUMIFS(Concentrado!M$2:M859,Concentrado!$A$2:$A859,"="&amp;$A10,Concentrado!$B$2:$B859, "=Colima")</f>
        <v>9.74</v>
      </c>
      <c r="M10" s="9">
        <f>SUMIFS(Concentrado!N$2:N859,Concentrado!$A$2:$A859,"="&amp;$A10,Concentrado!$B$2:$B859, "=Colima")</f>
        <v>62.027999999999999</v>
      </c>
      <c r="N10" s="9">
        <f>SUMIFS(Concentrado!O$2:O859,Concentrado!$A$2:$A859,"="&amp;$A10,Concentrado!$B$2:$B859, "=Colima")</f>
        <v>78.180999999999997</v>
      </c>
      <c r="O10" s="9">
        <f>SUMIFS(Concentrado!P$2:P859,Concentrado!$A$2:$A859,"="&amp;$A10,Concentrado!$B$2:$B859, "=Colima")</f>
        <v>19.332999999999998</v>
      </c>
      <c r="P10" s="9">
        <f>SUMIFS(Concentrado!Q$2:Q859,Concentrado!$A$2:$A859,"="&amp;$A10,Concentrado!$B$2:$B859, "=Colima")</f>
        <v>48.531999999999996</v>
      </c>
      <c r="Q10" s="9">
        <f>SUMIFS(Concentrado!R$2:R859,Concentrado!$A$2:$A859,"="&amp;$A10,Concentrado!$B$2:$B859, "=Colima")</f>
        <v>66.674000000000007</v>
      </c>
      <c r="R10" s="9">
        <f>SUMIFS(Concentrado!S$2:S859,Concentrado!$A$2:$A859,"="&amp;$A10,Concentrado!$B$2:$B859, "=Colima")</f>
        <v>64.998000000000005</v>
      </c>
      <c r="S10" s="9">
        <f>SUMIFS(Concentrado!T$2:T859,Concentrado!$A$2:$A859,"="&amp;$A10,Concentrado!$B$2:$B859, "=Colima")</f>
        <v>65.828999999999994</v>
      </c>
      <c r="T10" s="9">
        <f>SUMIFS(Concentrado!U$2:U859,Concentrado!$A$2:$A859,"="&amp;$A10,Concentrado!$B$2:$B859, "=Colima")</f>
        <v>8.8000000000000007</v>
      </c>
      <c r="U10" s="9">
        <f>SUMIFS(Concentrado!V$2:V859,Concentrado!$A$2:$A859,"="&amp;$A10,Concentrado!$B$2:$B859, "=Colima")</f>
        <v>10.333</v>
      </c>
      <c r="V10" s="9">
        <f>SUMIFS(Concentrado!W$2:W859,Concentrado!$A$2:$A859,"="&amp;$A10,Concentrado!$B$2:$B859, "=Colima")</f>
        <v>9.74</v>
      </c>
      <c r="W10" s="9">
        <f>SUMIFS(Concentrado!X$2:X859,Concentrado!$A$2:$A859,"="&amp;$A10,Concentrado!$B$2:$B859, "=Colima")</f>
        <v>13.199</v>
      </c>
      <c r="X10" s="9">
        <f>SUMIFS(Concentrado!Y$2:Y859,Concentrado!$A$2:$A859,"="&amp;$A10,Concentrado!$B$2:$B859, "=Colima")</f>
        <v>1.333</v>
      </c>
      <c r="Y10" s="9">
        <f>SUMIFS(Concentrado!Z$2:Z859,Concentrado!$A$2:$A859,"="&amp;$A10,Concentrado!$B$2:$B859, "=Colima")</f>
        <v>7.2210000000000001</v>
      </c>
      <c r="Z10" s="9">
        <f>SUMIFS(Concentrado!AA$2:AA859,Concentrado!$A$2:$A859,"="&amp;$A10,Concentrado!$B$2:$B859, "=Colima")</f>
        <v>69.043000000000006</v>
      </c>
      <c r="AA10" s="9">
        <f>SUMIFS(Concentrado!AB$2:AB859,Concentrado!$A$2:$A859,"="&amp;$A10,Concentrado!$B$2:$B859, "=Colima")</f>
        <v>51.332000000000001</v>
      </c>
      <c r="AB10" s="9">
        <f>SUMIFS(Concentrado!AC$2:AC859,Concentrado!$A$2:$A859,"="&amp;$A10,Concentrado!$B$2:$B859, "=Colima")</f>
        <v>60.12</v>
      </c>
      <c r="AC10" s="9">
        <f>SUMIFS(Concentrado!AD$2:AD859,Concentrado!$A$2:$A859,"="&amp;$A10,Concentrado!$B$2:$B859, "=Colima")</f>
        <v>404.44200000000001</v>
      </c>
      <c r="AD10" s="9">
        <f>SUMIFS(Concentrado!AE$2:AE859,Concentrado!$A$2:$A859,"="&amp;$A10,Concentrado!$B$2:$B859, "=Colima")</f>
        <v>328.98899999999998</v>
      </c>
      <c r="AE10" s="9">
        <f>SUMIFS(Concentrado!AF$2:AF859,Concentrado!$A$2:$A859,"="&amp;$A10,Concentrado!$B$2:$B859, "=Colima")</f>
        <v>366.596</v>
      </c>
      <c r="AF10" s="9">
        <f>SUMIFS(Concentrado!AG$2:AG859,Concentrado!$A$2:$A859,"="&amp;$A10,Concentrado!$B$2:$B859, "=Colima")</f>
        <v>13.199</v>
      </c>
      <c r="AG10" s="9">
        <f>SUMIFS(Concentrado!AH$2:AH859,Concentrado!$A$2:$A859,"="&amp;$A10,Concentrado!$B$2:$B859, "=Colima")</f>
        <v>11.566247909178299</v>
      </c>
      <c r="AH10" s="9">
        <f>SUMIFS(Concentrado!AI$2:AI859,Concentrado!$A$2:$A859,"="&amp;$A10,Concentrado!$B$2:$B859, "=Colima")</f>
        <v>1.7626114851764401</v>
      </c>
      <c r="AI10" s="9">
        <f>SUMIFS(Concentrado!AJ$2:AJ859,Concentrado!$A$2:$A859,"="&amp;$A10,Concentrado!$B$2:$B859, "=Colima")</f>
        <v>6.6411645946233104</v>
      </c>
      <c r="AJ10" s="9">
        <f>SUMIFS(Concentrado!AK$2:AK859,Concentrado!$A$2:$A859,"="&amp;$A10,Concentrado!$B$2:$B859, "=Colima")</f>
        <v>9.1379999999999999</v>
      </c>
      <c r="AK10" s="9">
        <f>SUMIFS(Concentrado!AL$2:AL859,Concentrado!$A$2:$A859,"="&amp;$A10,Concentrado!$B$2:$B859, "=Colima")</f>
        <v>1</v>
      </c>
      <c r="AL10" s="9">
        <f>SUMIFS(Concentrado!AM$2:AM859,Concentrado!$A$2:$A859,"="&amp;$A10,Concentrado!$B$2:$B859, "=Colima")</f>
        <v>5.0380000000000003</v>
      </c>
      <c r="AM10" s="9">
        <f>SUMIFS(Concentrado!AN$2:AN859,Concentrado!$A$2:$A859,"="&amp;$A10,Concentrado!$B$2:$B859, "=Colima")</f>
        <v>62.951000000000001</v>
      </c>
      <c r="AN10" s="9">
        <f>SUMIFS(Concentrado!AO$2:AO859,Concentrado!$A$2:$A859,"="&amp;$A10,Concentrado!$B$2:$B859, "=Colima")</f>
        <v>45.997999999999998</v>
      </c>
      <c r="AO10" s="9">
        <f>SUMIFS(Concentrado!AP$2:AP859,Concentrado!$A$2:$A859,"="&amp;$A10,Concentrado!$B$2:$B859, "=Colima")</f>
        <v>54.41</v>
      </c>
      <c r="AP10" s="9">
        <f>SUMIFS(Concentrado!AQ$2:AQ859,Concentrado!$A$2:$A859,"="&amp;$A10,Concentrado!$B$2:$B859, "=Colima")</f>
        <v>3.3839999999999999</v>
      </c>
      <c r="AQ10" s="9">
        <f>SUMIFS(Concentrado!AR$2:AR859,Concentrado!$A$2:$A859,"="&amp;$A10,Concentrado!$B$2:$B859, "=Colima")</f>
        <v>1.667</v>
      </c>
      <c r="AR10" s="9">
        <f>SUMIFS(Concentrado!AS$2:AS859,Concentrado!$A$2:$A859,"="&amp;$A10,Concentrado!$B$2:$B859, "=Colima")</f>
        <v>2.5190000000000001</v>
      </c>
      <c r="AS10" s="9">
        <f>SUMIFS(Concentrado!AT$2:AT859,Concentrado!$A$2:$A859,"="&amp;$A10,Concentrado!$B$2:$B859, "=Colima")</f>
        <v>9.8149999999999995</v>
      </c>
      <c r="AT10" s="9">
        <f>SUMIFS(Concentrado!AU$2:AU859,Concentrado!$A$2:$A859,"="&amp;$A10,Concentrado!$B$2:$B859, "=Colima")</f>
        <v>0.66700000000000004</v>
      </c>
      <c r="AU10" s="9">
        <f>SUMIFS(Concentrado!AV$2:AV859,Concentrado!$A$2:$A859,"="&amp;$A10,Concentrado!$B$2:$B859, "=Colima")</f>
        <v>5.2060000000000004</v>
      </c>
      <c r="AV10" s="9">
        <f>SUMIFS(Concentrado!AW$2:AW859,Concentrado!$A$2:$A859,"="&amp;$A10,Concentrado!$B$2:$B859, "=Colima")</f>
        <v>551.66499999999996</v>
      </c>
      <c r="AW10" s="9">
        <f>SUMIFS(Concentrado!AX$2:AX859,Concentrado!$A$2:$A859,"="&amp;$A10,Concentrado!$B$2:$B859, "=Colima")</f>
        <v>399.98700000000002</v>
      </c>
      <c r="AX10" s="9">
        <f>SUMIFS(Concentrado!AY$2:AY859,Concentrado!$A$2:$A859,"="&amp;$A10,Concentrado!$B$2:$B859, "=Colima")</f>
        <v>475.416</v>
      </c>
      <c r="AY10" s="9">
        <f>SUMIFS(Concentrado!AZ$2:AZ859,Concentrado!$A$2:$A859,"="&amp;$A10,Concentrado!$B$2:$B859, "=Colima")</f>
        <v>5.5170000000000003</v>
      </c>
      <c r="AZ10" s="9">
        <f>SUMIFS(Concentrado!BA$2:BA859,Concentrado!$A$2:$A859,"="&amp;$A10,Concentrado!$B$2:$B859, "=Colima")</f>
        <v>4</v>
      </c>
      <c r="BA10" s="9">
        <f>SUMIFS(Concentrado!BB$2:BB859,Concentrado!$A$2:$A859,"="&amp;$A10,Concentrado!$B$2:$B859, "=Colima")</f>
        <v>4.7539999999999996</v>
      </c>
      <c r="BB10" s="9">
        <f>SUMIFS(Concentrado!BC$2:BC859,Concentrado!$A$2:$A859,"="&amp;$A10,Concentrado!$B$2:$B859, "=Colima")</f>
        <v>8.5090000000000003</v>
      </c>
      <c r="BC10" s="9">
        <f>SUMIFS(Concentrado!BD$2:BD859,Concentrado!$A$2:$A859,"="&amp;$A10,Concentrado!$B$2:$B859, "=Colima")</f>
        <v>10.211</v>
      </c>
      <c r="BD10" s="9">
        <f>SUMIFS(Concentrado!BE$2:BE859,Concentrado!$A$2:$A859,"="&amp;$A10,Concentrado!$B$2:$B859, "=Colima")</f>
        <v>16.145</v>
      </c>
      <c r="BE10" s="9">
        <f>SUMIFS(Concentrado!BF$2:BF859,Concentrado!$A$2:$A859,"="&amp;$A10,Concentrado!$B$2:$B859, "=Colima")</f>
        <v>18.495000000000001</v>
      </c>
      <c r="BF10" s="9">
        <f>SUMIFS(Concentrado!BG$2:BG859,Concentrado!$A$2:$A859,"="&amp;$A10,Concentrado!$B$2:$B859, "=Colima")</f>
        <v>50.213000000000001</v>
      </c>
      <c r="BG10" s="9">
        <f>SUMIFS(Concentrado!BH$2:BH859,Concentrado!$A$2:$A859,"="&amp;$A10,Concentrado!$B$2:$B859, "=Colima")</f>
        <v>9.0384132563394424</v>
      </c>
    </row>
    <row r="11" spans="1:59" x14ac:dyDescent="0.25">
      <c r="A11" s="4">
        <v>2007</v>
      </c>
      <c r="B11" s="9">
        <f>SUMIFS(Concentrado!C$2:C859,Concentrado!$A$2:$A859,"="&amp;$A11,Concentrado!$B$2:$B859, "=Colima")</f>
        <v>16.489000000000001</v>
      </c>
      <c r="C11" s="9">
        <f>SUMIFS(Concentrado!D$2:D859,Concentrado!$A$2:$A859,"="&amp;$A11,Concentrado!$B$2:$B859, "=Colima")</f>
        <v>5.1879999999999997</v>
      </c>
      <c r="D11" s="9">
        <f>SUMIFS(Concentrado!E$2:E859,Concentrado!$A$2:$A859,"="&amp;$A11,Concentrado!$B$2:$B859, "=Colima")</f>
        <v>10.791</v>
      </c>
      <c r="E11" s="9">
        <f>SUMIFS(Concentrado!F$2:F859,Concentrado!$A$2:$A859,"="&amp;$A11,Concentrado!$B$2:$B859, "=Colima")</f>
        <v>15.656000000000001</v>
      </c>
      <c r="F11" s="9">
        <f>SUMIFS(Concentrado!G$2:G859,Concentrado!$A$2:$A859,"="&amp;$A11,Concentrado!$B$2:$B859, "=Colima")</f>
        <v>23.17</v>
      </c>
      <c r="G11" s="9">
        <f>SUMIFS(Concentrado!H$2:H859,Concentrado!$A$2:$A859,"="&amp;$A11,Concentrado!$B$2:$B859, "=Colima")</f>
        <v>2.968</v>
      </c>
      <c r="H11" s="9">
        <f>SUMIFS(Concentrado!I$2:I859,Concentrado!$A$2:$A859,"="&amp;$A11,Concentrado!$B$2:$B859, "=Colima")</f>
        <v>1.9450000000000001</v>
      </c>
      <c r="I11" s="9">
        <f>SUMIFS(Concentrado!J$2:J859,Concentrado!$A$2:$A859,"="&amp;$A11,Concentrado!$B$2:$B859, "=Colima")</f>
        <v>2.452</v>
      </c>
      <c r="J11" s="9">
        <f>SUMIFS(Concentrado!K$2:K859,Concentrado!$A$2:$A859,"="&amp;$A11,Concentrado!$B$2:$B859, "=Colima")</f>
        <v>11.872</v>
      </c>
      <c r="K11" s="9">
        <f>SUMIFS(Concentrado!L$2:L859,Concentrado!$A$2:$A859,"="&amp;$A11,Concentrado!$B$2:$B859, "=Colima")</f>
        <v>3.891</v>
      </c>
      <c r="L11" s="9">
        <f>SUMIFS(Concentrado!M$2:M859,Concentrado!$A$2:$A859,"="&amp;$A11,Concentrado!$B$2:$B859, "=Colima")</f>
        <v>7.8479999999999999</v>
      </c>
      <c r="M11" s="9">
        <f>SUMIFS(Concentrado!N$2:N859,Concentrado!$A$2:$A859,"="&amp;$A11,Concentrado!$B$2:$B859, "=Colima")</f>
        <v>51.463000000000001</v>
      </c>
      <c r="N11" s="9">
        <f>SUMIFS(Concentrado!O$2:O859,Concentrado!$A$2:$A859,"="&amp;$A11,Concentrado!$B$2:$B859, "=Colima")</f>
        <v>77.498999999999995</v>
      </c>
      <c r="O11" s="9">
        <f>SUMIFS(Concentrado!P$2:P859,Concentrado!$A$2:$A859,"="&amp;$A11,Concentrado!$B$2:$B859, "=Colima")</f>
        <v>23.021000000000001</v>
      </c>
      <c r="P11" s="9">
        <f>SUMIFS(Concentrado!Q$2:Q859,Concentrado!$A$2:$A859,"="&amp;$A11,Concentrado!$B$2:$B859, "=Colima")</f>
        <v>50.192</v>
      </c>
      <c r="Q11" s="9">
        <f>SUMIFS(Concentrado!R$2:R859,Concentrado!$A$2:$A859,"="&amp;$A11,Concentrado!$B$2:$B859, "=Colima")</f>
        <v>50.786999999999999</v>
      </c>
      <c r="R11" s="9">
        <f>SUMIFS(Concentrado!S$2:S859,Concentrado!$A$2:$A859,"="&amp;$A11,Concentrado!$B$2:$B859, "=Colima")</f>
        <v>70.683999999999997</v>
      </c>
      <c r="S11" s="9">
        <f>SUMIFS(Concentrado!T$2:T859,Concentrado!$A$2:$A859,"="&amp;$A11,Concentrado!$B$2:$B859, "=Colima")</f>
        <v>60.819000000000003</v>
      </c>
      <c r="T11" s="9">
        <f>SUMIFS(Concentrado!U$2:U859,Concentrado!$A$2:$A859,"="&amp;$A11,Concentrado!$B$2:$B859, "=Colima")</f>
        <v>9.234</v>
      </c>
      <c r="U11" s="9">
        <f>SUMIFS(Concentrado!V$2:V859,Concentrado!$A$2:$A859,"="&amp;$A11,Concentrado!$B$2:$B859, "=Colima")</f>
        <v>10.051</v>
      </c>
      <c r="V11" s="9">
        <f>SUMIFS(Concentrado!W$2:W859,Concentrado!$A$2:$A859,"="&amp;$A11,Concentrado!$B$2:$B859, "=Colima")</f>
        <v>9.6460000000000008</v>
      </c>
      <c r="W11" s="9">
        <f>SUMIFS(Concentrado!X$2:X859,Concentrado!$A$2:$A859,"="&amp;$A11,Concentrado!$B$2:$B859, "=Colima")</f>
        <v>11.542</v>
      </c>
      <c r="X11" s="9">
        <f>SUMIFS(Concentrado!Y$2:Y859,Concentrado!$A$2:$A859,"="&amp;$A11,Concentrado!$B$2:$B859, "=Colima")</f>
        <v>1.9450000000000001</v>
      </c>
      <c r="Y11" s="9">
        <f>SUMIFS(Concentrado!Z$2:Z859,Concentrado!$A$2:$A859,"="&amp;$A11,Concentrado!$B$2:$B859, "=Colima")</f>
        <v>6.7030000000000003</v>
      </c>
      <c r="Z11" s="9">
        <f>SUMIFS(Concentrado!AA$2:AA859,Concentrado!$A$2:$A859,"="&amp;$A11,Concentrado!$B$2:$B859, "=Colima")</f>
        <v>65.626999999999995</v>
      </c>
      <c r="AA11" s="9">
        <f>SUMIFS(Concentrado!AB$2:AB859,Concentrado!$A$2:$A859,"="&amp;$A11,Concentrado!$B$2:$B859, "=Colima")</f>
        <v>39.232999999999997</v>
      </c>
      <c r="AB11" s="9">
        <f>SUMIFS(Concentrado!AC$2:AC859,Concentrado!$A$2:$A859,"="&amp;$A11,Concentrado!$B$2:$B859, "=Colima")</f>
        <v>52.317999999999998</v>
      </c>
      <c r="AC11" s="9">
        <f>SUMIFS(Concentrado!AD$2:AD859,Concentrado!$A$2:$A859,"="&amp;$A11,Concentrado!$B$2:$B859, "=Colima")</f>
        <v>406.29199999999997</v>
      </c>
      <c r="AD11" s="9">
        <f>SUMIFS(Concentrado!AE$2:AE859,Concentrado!$A$2:$A859,"="&amp;$A11,Concentrado!$B$2:$B859, "=Colima")</f>
        <v>304.13400000000001</v>
      </c>
      <c r="AE11" s="9">
        <f>SUMIFS(Concentrado!AF$2:AF859,Concentrado!$A$2:$A859,"="&amp;$A11,Concentrado!$B$2:$B859, "=Colima")</f>
        <v>354.78</v>
      </c>
      <c r="AF11" s="9">
        <f>SUMIFS(Concentrado!AG$2:AG859,Concentrado!$A$2:$A859,"="&amp;$A11,Concentrado!$B$2:$B859, "=Colima")</f>
        <v>11.212999999999999</v>
      </c>
      <c r="AG11" s="9">
        <f>SUMIFS(Concentrado!AH$2:AH859,Concentrado!$A$2:$A859,"="&amp;$A11,Concentrado!$B$2:$B859, "=Colima")</f>
        <v>6.9638489192976998</v>
      </c>
      <c r="AH11" s="9">
        <f>SUMIFS(Concentrado!AI$2:AI859,Concentrado!$A$2:$A859,"="&amp;$A11,Concentrado!$B$2:$B859, "=Colima")</f>
        <v>0.86346092407588104</v>
      </c>
      <c r="AI11" s="9">
        <f>SUMIFS(Concentrado!AJ$2:AJ859,Concentrado!$A$2:$A859,"="&amp;$A11,Concentrado!$B$2:$B859, "=Colima")</f>
        <v>3.90130563695317</v>
      </c>
      <c r="AJ11" s="9">
        <f>SUMIFS(Concentrado!AK$2:AK859,Concentrado!$A$2:$A859,"="&amp;$A11,Concentrado!$B$2:$B859, "=Colima")</f>
        <v>7.585</v>
      </c>
      <c r="AK11" s="9">
        <f>SUMIFS(Concentrado!AL$2:AL859,Concentrado!$A$2:$A859,"="&amp;$A11,Concentrado!$B$2:$B859, "=Colima")</f>
        <v>1.2969999999999999</v>
      </c>
      <c r="AL11" s="9">
        <f>SUMIFS(Concentrado!AM$2:AM859,Concentrado!$A$2:$A859,"="&amp;$A11,Concentrado!$B$2:$B859, "=Colima")</f>
        <v>4.4139999999999997</v>
      </c>
      <c r="AM11" s="9">
        <f>SUMIFS(Concentrado!AN$2:AN859,Concentrado!$A$2:$A859,"="&amp;$A11,Concentrado!$B$2:$B859, "=Colima")</f>
        <v>61.999000000000002</v>
      </c>
      <c r="AN11" s="9">
        <f>SUMIFS(Concentrado!AO$2:AO859,Concentrado!$A$2:$A859,"="&amp;$A11,Concentrado!$B$2:$B859, "=Colima")</f>
        <v>51.228999999999999</v>
      </c>
      <c r="AO11" s="9">
        <f>SUMIFS(Concentrado!AP$2:AP859,Concentrado!$A$2:$A859,"="&amp;$A11,Concentrado!$B$2:$B859, "=Colima")</f>
        <v>56.569000000000003</v>
      </c>
      <c r="AP11" s="9">
        <f>SUMIFS(Concentrado!AQ$2:AQ859,Concentrado!$A$2:$A859,"="&amp;$A11,Concentrado!$B$2:$B859, "=Colima")</f>
        <v>1.649</v>
      </c>
      <c r="AQ11" s="9">
        <f>SUMIFS(Concentrado!AR$2:AR859,Concentrado!$A$2:$A859,"="&amp;$A11,Concentrado!$B$2:$B859, "=Colima")</f>
        <v>0.97299999999999998</v>
      </c>
      <c r="AR11" s="9">
        <f>SUMIFS(Concentrado!AS$2:AS859,Concentrado!$A$2:$A859,"="&amp;$A11,Concentrado!$B$2:$B859, "=Colima")</f>
        <v>1.3080000000000001</v>
      </c>
      <c r="AS11" s="9">
        <f>SUMIFS(Concentrado!AT$2:AT859,Concentrado!$A$2:$A859,"="&amp;$A11,Concentrado!$B$2:$B859, "=Colima")</f>
        <v>13.191000000000001</v>
      </c>
      <c r="AT11" s="9">
        <f>SUMIFS(Concentrado!AU$2:AU859,Concentrado!$A$2:$A859,"="&amp;$A11,Concentrado!$B$2:$B859, "=Colima")</f>
        <v>2.9180000000000001</v>
      </c>
      <c r="AU11" s="9">
        <f>SUMIFS(Concentrado!AV$2:AV859,Concentrado!$A$2:$A859,"="&amp;$A11,Concentrado!$B$2:$B859, "=Colima")</f>
        <v>8.0109999999999992</v>
      </c>
      <c r="AV11" s="9">
        <f>SUMIFS(Concentrado!AW$2:AW859,Concentrado!$A$2:$A859,"="&amp;$A11,Concentrado!$B$2:$B859, "=Colima")</f>
        <v>553.70500000000004</v>
      </c>
      <c r="AW11" s="9">
        <f>SUMIFS(Concentrado!AX$2:AX859,Concentrado!$A$2:$A859,"="&amp;$A11,Concentrado!$B$2:$B859, "=Colima")</f>
        <v>384.54399999999998</v>
      </c>
      <c r="AX11" s="9">
        <f>SUMIFS(Concentrado!AY$2:AY859,Concentrado!$A$2:$A859,"="&amp;$A11,Concentrado!$B$2:$B859, "=Colima")</f>
        <v>468.57100000000003</v>
      </c>
      <c r="AY11" s="9">
        <f>SUMIFS(Concentrado!AZ$2:AZ859,Concentrado!$A$2:$A859,"="&amp;$A11,Concentrado!$B$2:$B859, "=Colima")</f>
        <v>5.5369999999999999</v>
      </c>
      <c r="AZ11" s="9">
        <f>SUMIFS(Concentrado!BA$2:BA859,Concentrado!$A$2:$A859,"="&amp;$A11,Concentrado!$B$2:$B859, "=Colima")</f>
        <v>3.8450000000000002</v>
      </c>
      <c r="BA11" s="9">
        <f>SUMIFS(Concentrado!BB$2:BB859,Concentrado!$A$2:$A859,"="&amp;$A11,Concentrado!$B$2:$B859, "=Colima")</f>
        <v>4.6859999999999999</v>
      </c>
      <c r="BB11" s="9">
        <f>SUMIFS(Concentrado!BC$2:BC859,Concentrado!$A$2:$A859,"="&amp;$A11,Concentrado!$B$2:$B859, "=Colima")</f>
        <v>6.7119999999999997</v>
      </c>
      <c r="BC11" s="9">
        <f>SUMIFS(Concentrado!BD$2:BD859,Concentrado!$A$2:$A859,"="&amp;$A11,Concentrado!$B$2:$B859, "=Colima")</f>
        <v>15.103</v>
      </c>
      <c r="BD11" s="9">
        <f>SUMIFS(Concentrado!BE$2:BE859,Concentrado!$A$2:$A859,"="&amp;$A11,Concentrado!$B$2:$B859, "=Colima")</f>
        <v>15.992000000000001</v>
      </c>
      <c r="BE11" s="9">
        <f>SUMIFS(Concentrado!BF$2:BF859,Concentrado!$A$2:$A859,"="&amp;$A11,Concentrado!$B$2:$B859, "=Colima")</f>
        <v>18.202999999999999</v>
      </c>
      <c r="BF11" s="9">
        <f>SUMIFS(Concentrado!BG$2:BG859,Concentrado!$A$2:$A859,"="&amp;$A11,Concentrado!$B$2:$B859, "=Colima")</f>
        <v>16.324999999999999</v>
      </c>
      <c r="BG11" s="9">
        <f>SUMIFS(Concentrado!BH$2:BH859,Concentrado!$A$2:$A859,"="&amp;$A11,Concentrado!$B$2:$B859, "=Colima")</f>
        <v>7.4279650640764023</v>
      </c>
    </row>
    <row r="12" spans="1:59" x14ac:dyDescent="0.25">
      <c r="A12" s="4">
        <v>2008</v>
      </c>
      <c r="B12" s="9">
        <f>SUMIFS(Concentrado!C$2:C859,Concentrado!$A$2:$A859,"="&amp;$A12,Concentrado!$B$2:$B859, "=Colima")</f>
        <v>24.39</v>
      </c>
      <c r="C12" s="9">
        <f>SUMIFS(Concentrado!D$2:D859,Concentrado!$A$2:$A859,"="&amp;$A12,Concentrado!$B$2:$B859, "=Colima")</f>
        <v>6.31</v>
      </c>
      <c r="D12" s="9">
        <f>SUMIFS(Concentrado!E$2:E859,Concentrado!$A$2:$A859,"="&amp;$A12,Concentrado!$B$2:$B859, "=Colima")</f>
        <v>15.273</v>
      </c>
      <c r="E12" s="9">
        <f>SUMIFS(Concentrado!F$2:F859,Concentrado!$A$2:$A859,"="&amp;$A12,Concentrado!$B$2:$B859, "=Colima")</f>
        <v>18.715</v>
      </c>
      <c r="F12" s="9">
        <f>SUMIFS(Concentrado!G$2:G859,Concentrado!$A$2:$A859,"="&amp;$A12,Concentrado!$B$2:$B859, "=Colima")</f>
        <v>16.300999999999998</v>
      </c>
      <c r="G12" s="9">
        <f>SUMIFS(Concentrado!H$2:H859,Concentrado!$A$2:$A859,"="&amp;$A12,Concentrado!$B$2:$B859, "=Colima")</f>
        <v>5.1349999999999998</v>
      </c>
      <c r="H12" s="9">
        <f>SUMIFS(Concentrado!I$2:I859,Concentrado!$A$2:$A859,"="&amp;$A12,Concentrado!$B$2:$B859, "=Colima")</f>
        <v>4.1020000000000003</v>
      </c>
      <c r="I12" s="9">
        <f>SUMIFS(Concentrado!J$2:J859,Concentrado!$A$2:$A859,"="&amp;$A12,Concentrado!$B$2:$B859, "=Colima")</f>
        <v>4.6139999999999999</v>
      </c>
      <c r="J12" s="9">
        <f>SUMIFS(Concentrado!K$2:K859,Concentrado!$A$2:$A859,"="&amp;$A12,Concentrado!$B$2:$B859, "=Colima")</f>
        <v>12.195</v>
      </c>
      <c r="K12" s="9">
        <f>SUMIFS(Concentrado!L$2:L859,Concentrado!$A$2:$A859,"="&amp;$A12,Concentrado!$B$2:$B859, "=Colima")</f>
        <v>5.048</v>
      </c>
      <c r="L12" s="9">
        <f>SUMIFS(Concentrado!M$2:M859,Concentrado!$A$2:$A859,"="&amp;$A12,Concentrado!$B$2:$B859, "=Colima")</f>
        <v>8.5909999999999993</v>
      </c>
      <c r="M12" s="9">
        <f>SUMIFS(Concentrado!N$2:N859,Concentrado!$A$2:$A859,"="&amp;$A12,Concentrado!$B$2:$B859, "=Colima")</f>
        <v>67.051000000000002</v>
      </c>
      <c r="N12" s="9">
        <f>SUMIFS(Concentrado!O$2:O859,Concentrado!$A$2:$A859,"="&amp;$A12,Concentrado!$B$2:$B859, "=Colima")</f>
        <v>78.626000000000005</v>
      </c>
      <c r="O12" s="9">
        <f>SUMIFS(Concentrado!P$2:P859,Concentrado!$A$2:$A859,"="&amp;$A12,Concentrado!$B$2:$B859, "=Colima")</f>
        <v>28.396000000000001</v>
      </c>
      <c r="P12" s="9">
        <f>SUMIFS(Concentrado!Q$2:Q859,Concentrado!$A$2:$A859,"="&amp;$A12,Concentrado!$B$2:$B859, "=Colima")</f>
        <v>53.298000000000002</v>
      </c>
      <c r="Q12" s="9">
        <f>SUMIFS(Concentrado!R$2:R859,Concentrado!$A$2:$A859,"="&amp;$A12,Concentrado!$B$2:$B859, "=Colima")</f>
        <v>65.789000000000001</v>
      </c>
      <c r="R12" s="9">
        <f>SUMIFS(Concentrado!S$2:S859,Concentrado!$A$2:$A859,"="&amp;$A12,Concentrado!$B$2:$B859, "=Colima")</f>
        <v>74.144999999999996</v>
      </c>
      <c r="S12" s="9">
        <f>SUMIFS(Concentrado!T$2:T859,Concentrado!$A$2:$A859,"="&amp;$A12,Concentrado!$B$2:$B859, "=Colima")</f>
        <v>70.003</v>
      </c>
      <c r="T12" s="9">
        <f>SUMIFS(Concentrado!U$2:U859,Concentrado!$A$2:$A859,"="&amp;$A12,Concentrado!$B$2:$B859, "=Colima")</f>
        <v>9.6280000000000001</v>
      </c>
      <c r="U12" s="9">
        <f>SUMIFS(Concentrado!V$2:V859,Concentrado!$A$2:$A859,"="&amp;$A12,Concentrado!$B$2:$B859, "=Colima")</f>
        <v>17.353000000000002</v>
      </c>
      <c r="V12" s="9">
        <f>SUMIFS(Concentrado!W$2:W859,Concentrado!$A$2:$A859,"="&amp;$A12,Concentrado!$B$2:$B859, "=Colima")</f>
        <v>13.523</v>
      </c>
      <c r="W12" s="9">
        <f>SUMIFS(Concentrado!X$2:X859,Concentrado!$A$2:$A859,"="&amp;$A12,Concentrado!$B$2:$B859, "=Colima")</f>
        <v>16.687999999999999</v>
      </c>
      <c r="X12" s="9">
        <f>SUMIFS(Concentrado!Y$2:Y859,Concentrado!$A$2:$A859,"="&amp;$A12,Concentrado!$B$2:$B859, "=Colima")</f>
        <v>2.2090000000000001</v>
      </c>
      <c r="Y12" s="9">
        <f>SUMIFS(Concentrado!Z$2:Z859,Concentrado!$A$2:$A859,"="&amp;$A12,Concentrado!$B$2:$B859, "=Colima")</f>
        <v>9.3870000000000005</v>
      </c>
      <c r="Z12" s="9">
        <f>SUMIFS(Concentrado!AA$2:AA859,Concentrado!$A$2:$A859,"="&amp;$A12,Concentrado!$B$2:$B859, "=Colima")</f>
        <v>68.036000000000001</v>
      </c>
      <c r="AA12" s="9">
        <f>SUMIFS(Concentrado!AB$2:AB859,Concentrado!$A$2:$A859,"="&amp;$A12,Concentrado!$B$2:$B859, "=Colima")</f>
        <v>51.113</v>
      </c>
      <c r="AB12" s="9">
        <f>SUMIFS(Concentrado!AC$2:AC859,Concentrado!$A$2:$A859,"="&amp;$A12,Concentrado!$B$2:$B859, "=Colima")</f>
        <v>59.502000000000002</v>
      </c>
      <c r="AC12" s="9">
        <f>SUMIFS(Concentrado!AD$2:AD859,Concentrado!$A$2:$A859,"="&amp;$A12,Concentrado!$B$2:$B859, "=Colima")</f>
        <v>405.00599999999997</v>
      </c>
      <c r="AD12" s="9">
        <f>SUMIFS(Concentrado!AE$2:AE859,Concentrado!$A$2:$A859,"="&amp;$A12,Concentrado!$B$2:$B859, "=Colima")</f>
        <v>341.06599999999997</v>
      </c>
      <c r="AE12" s="9">
        <f>SUMIFS(Concentrado!AF$2:AF859,Concentrado!$A$2:$A859,"="&amp;$A12,Concentrado!$B$2:$B859, "=Colima")</f>
        <v>372.76400000000001</v>
      </c>
      <c r="AF12" s="9">
        <f>SUMIFS(Concentrado!AG$2:AG859,Concentrado!$A$2:$A859,"="&amp;$A12,Concentrado!$B$2:$B859, "=Colima")</f>
        <v>14.442</v>
      </c>
      <c r="AG12" s="9">
        <f>SUMIFS(Concentrado!AH$2:AH859,Concentrado!$A$2:$A859,"="&amp;$A12,Concentrado!$B$2:$B859, "=Colima")</f>
        <v>5.9464648266605504</v>
      </c>
      <c r="AH12" s="9">
        <f>SUMIFS(Concentrado!AI$2:AI859,Concentrado!$A$2:$A859,"="&amp;$A12,Concentrado!$B$2:$B859, "=Colima")</f>
        <v>3.3838084764402301</v>
      </c>
      <c r="AI12" s="9">
        <f>SUMIFS(Concentrado!AJ$2:AJ859,Concentrado!$A$2:$A859,"="&amp;$A12,Concentrado!$B$2:$B859, "=Colima")</f>
        <v>4.6624591504999398</v>
      </c>
      <c r="AJ12" s="9">
        <f>SUMIFS(Concentrado!AK$2:AK859,Concentrado!$A$2:$A859,"="&amp;$A12,Concentrado!$B$2:$B859, "=Colima")</f>
        <v>7.06</v>
      </c>
      <c r="AK12" s="9">
        <f>SUMIFS(Concentrado!AL$2:AL859,Concentrado!$A$2:$A859,"="&amp;$A12,Concentrado!$B$2:$B859, "=Colima")</f>
        <v>2.524</v>
      </c>
      <c r="AL12" s="9">
        <f>SUMIFS(Concentrado!AM$2:AM859,Concentrado!$A$2:$A859,"="&amp;$A12,Concentrado!$B$2:$B859, "=Colima")</f>
        <v>4.7729999999999997</v>
      </c>
      <c r="AM12" s="9">
        <f>SUMIFS(Concentrado!AN$2:AN859,Concentrado!$A$2:$A859,"="&amp;$A12,Concentrado!$B$2:$B859, "=Colima")</f>
        <v>57.765999999999998</v>
      </c>
      <c r="AN12" s="9">
        <f>SUMIFS(Concentrado!AO$2:AO859,Concentrado!$A$2:$A859,"="&amp;$A12,Concentrado!$B$2:$B859, "=Colima")</f>
        <v>40.384999999999998</v>
      </c>
      <c r="AO12" s="9">
        <f>SUMIFS(Concentrado!AP$2:AP859,Concentrado!$A$2:$A859,"="&amp;$A12,Concentrado!$B$2:$B859, "=Colima")</f>
        <v>49.002000000000002</v>
      </c>
      <c r="AP12" s="9">
        <f>SUMIFS(Concentrado!AQ$2:AQ859,Concentrado!$A$2:$A859,"="&amp;$A12,Concentrado!$B$2:$B859, "=Colima")</f>
        <v>4.4930000000000003</v>
      </c>
      <c r="AQ12" s="9">
        <f>SUMIFS(Concentrado!AR$2:AR859,Concentrado!$A$2:$A859,"="&amp;$A12,Concentrado!$B$2:$B859, "=Colima")</f>
        <v>0.316</v>
      </c>
      <c r="AR12" s="9">
        <f>SUMIFS(Concentrado!AS$2:AS859,Concentrado!$A$2:$A859,"="&amp;$A12,Concentrado!$B$2:$B859, "=Colima")</f>
        <v>2.3860000000000001</v>
      </c>
      <c r="AS12" s="9">
        <f>SUMIFS(Concentrado!AT$2:AT859,Concentrado!$A$2:$A859,"="&amp;$A12,Concentrado!$B$2:$B859, "=Colima")</f>
        <v>11.553000000000001</v>
      </c>
      <c r="AT12" s="9">
        <f>SUMIFS(Concentrado!AU$2:AU859,Concentrado!$A$2:$A859,"="&amp;$A12,Concentrado!$B$2:$B859, "=Colima")</f>
        <v>1.893</v>
      </c>
      <c r="AU12" s="9">
        <f>SUMIFS(Concentrado!AV$2:AV859,Concentrado!$A$2:$A859,"="&amp;$A12,Concentrado!$B$2:$B859, "=Colima")</f>
        <v>6.6820000000000004</v>
      </c>
      <c r="AV12" s="9">
        <f>SUMIFS(Concentrado!AW$2:AW859,Concentrado!$A$2:$A859,"="&amp;$A12,Concentrado!$B$2:$B859, "=Colima")</f>
        <v>552.95299999999997</v>
      </c>
      <c r="AW12" s="9">
        <f>SUMIFS(Concentrado!AX$2:AX859,Concentrado!$A$2:$A859,"="&amp;$A12,Concentrado!$B$2:$B859, "=Colima")</f>
        <v>418.99700000000001</v>
      </c>
      <c r="AX12" s="9">
        <f>SUMIFS(Concentrado!AY$2:AY859,Concentrado!$A$2:$A859,"="&amp;$A12,Concentrado!$B$2:$B859, "=Colima")</f>
        <v>485.56400000000002</v>
      </c>
      <c r="AY12" s="9">
        <f>SUMIFS(Concentrado!AZ$2:AZ859,Concentrado!$A$2:$A859,"="&amp;$A12,Concentrado!$B$2:$B859, "=Colima")</f>
        <v>5.53</v>
      </c>
      <c r="AZ12" s="9">
        <f>SUMIFS(Concentrado!BA$2:BA859,Concentrado!$A$2:$A859,"="&amp;$A12,Concentrado!$B$2:$B859, "=Colima")</f>
        <v>4.1900000000000004</v>
      </c>
      <c r="BA12" s="9">
        <f>SUMIFS(Concentrado!BB$2:BB859,Concentrado!$A$2:$A859,"="&amp;$A12,Concentrado!$B$2:$B859, "=Colima")</f>
        <v>4.8559999999999999</v>
      </c>
      <c r="BB12" s="9">
        <f>SUMIFS(Concentrado!BC$2:BC859,Concentrado!$A$2:$A859,"="&amp;$A12,Concentrado!$B$2:$B859, "=Colima")</f>
        <v>18.125</v>
      </c>
      <c r="BC12" s="9">
        <f>SUMIFS(Concentrado!BD$2:BD859,Concentrado!$A$2:$A859,"="&amp;$A12,Concentrado!$B$2:$B859, "=Colima")</f>
        <v>1.6479999999999999</v>
      </c>
      <c r="BD12" s="9">
        <f>SUMIFS(Concentrado!BE$2:BE859,Concentrado!$A$2:$A859,"="&amp;$A12,Concentrado!$B$2:$B859, "=Colima")</f>
        <v>15.795</v>
      </c>
      <c r="BE12" s="9">
        <f>SUMIFS(Concentrado!BF$2:BF859,Concentrado!$A$2:$A859,"="&amp;$A12,Concentrado!$B$2:$B859, "=Colima")</f>
        <v>17.952999999999999</v>
      </c>
      <c r="BF12" s="9">
        <f>SUMIFS(Concentrado!BG$2:BG859,Concentrado!$A$2:$A859,"="&amp;$A12,Concentrado!$B$2:$B859, "=Colima")</f>
        <v>31.916</v>
      </c>
      <c r="BG12" s="9">
        <f>SUMIFS(Concentrado!BH$2:BH859,Concentrado!$A$2:$A859,"="&amp;$A12,Concentrado!$B$2:$B859, "=Colima")</f>
        <v>7.2608314050905607</v>
      </c>
    </row>
    <row r="13" spans="1:59" x14ac:dyDescent="0.25">
      <c r="A13" s="4">
        <v>2009</v>
      </c>
      <c r="B13" s="9">
        <f>SUMIFS(Concentrado!C$2:C859,Concentrado!$A$2:$A859,"="&amp;$A13,Concentrado!$B$2:$B859, "=Colima")</f>
        <v>18.725999999999999</v>
      </c>
      <c r="C13" s="9">
        <f>SUMIFS(Concentrado!D$2:D859,Concentrado!$A$2:$A859,"="&amp;$A13,Concentrado!$B$2:$B859, "=Colima")</f>
        <v>6.4560000000000004</v>
      </c>
      <c r="D13" s="9">
        <f>SUMIFS(Concentrado!E$2:E859,Concentrado!$A$2:$A859,"="&amp;$A13,Concentrado!$B$2:$B859, "=Colima")</f>
        <v>12.544</v>
      </c>
      <c r="E13" s="9">
        <f>SUMIFS(Concentrado!F$2:F859,Concentrado!$A$2:$A859,"="&amp;$A13,Concentrado!$B$2:$B859, "=Colima")</f>
        <v>13.984</v>
      </c>
      <c r="F13" s="9">
        <f>SUMIFS(Concentrado!G$2:G859,Concentrado!$A$2:$A859,"="&amp;$A13,Concentrado!$B$2:$B859, "=Colima")</f>
        <v>18.645</v>
      </c>
      <c r="G13" s="9">
        <f>SUMIFS(Concentrado!H$2:H859,Concentrado!$A$2:$A859,"="&amp;$A13,Concentrado!$B$2:$B859, "=Colima")</f>
        <v>4.9939999999999998</v>
      </c>
      <c r="H13" s="9">
        <f>SUMIFS(Concentrado!I$2:I859,Concentrado!$A$2:$A859,"="&amp;$A13,Concentrado!$B$2:$B859, "=Colima")</f>
        <v>4.6109999999999998</v>
      </c>
      <c r="I13" s="9">
        <f>SUMIFS(Concentrado!J$2:J859,Concentrado!$A$2:$A859,"="&amp;$A13,Concentrado!$B$2:$B859, "=Colima")</f>
        <v>4.8010000000000002</v>
      </c>
      <c r="J13" s="9">
        <f>SUMIFS(Concentrado!K$2:K859,Concentrado!$A$2:$A859,"="&amp;$A13,Concentrado!$B$2:$B859, "=Colima")</f>
        <v>8.1150000000000002</v>
      </c>
      <c r="K13" s="9">
        <f>SUMIFS(Concentrado!L$2:L859,Concentrado!$A$2:$A859,"="&amp;$A13,Concentrado!$B$2:$B859, "=Colima")</f>
        <v>3.996</v>
      </c>
      <c r="L13" s="9">
        <f>SUMIFS(Concentrado!M$2:M859,Concentrado!$A$2:$A859,"="&amp;$A13,Concentrado!$B$2:$B859, "=Colima")</f>
        <v>6.04</v>
      </c>
      <c r="M13" s="9">
        <f>SUMIFS(Concentrado!N$2:N859,Concentrado!$A$2:$A859,"="&amp;$A13,Concentrado!$B$2:$B859, "=Colima")</f>
        <v>44.122</v>
      </c>
      <c r="N13" s="9">
        <f>SUMIFS(Concentrado!O$2:O859,Concentrado!$A$2:$A859,"="&amp;$A13,Concentrado!$B$2:$B859, "=Colima")</f>
        <v>83.953999999999994</v>
      </c>
      <c r="O13" s="9">
        <f>SUMIFS(Concentrado!P$2:P859,Concentrado!$A$2:$A859,"="&amp;$A13,Concentrado!$B$2:$B859, "=Colima")</f>
        <v>23.055</v>
      </c>
      <c r="P13" s="9">
        <f>SUMIFS(Concentrado!Q$2:Q859,Concentrado!$A$2:$A859,"="&amp;$A13,Concentrado!$B$2:$B859, "=Colima")</f>
        <v>53.274000000000001</v>
      </c>
      <c r="Q13" s="9">
        <f>SUMIFS(Concentrado!R$2:R859,Concentrado!$A$2:$A859,"="&amp;$A13,Concentrado!$B$2:$B859, "=Colima")</f>
        <v>71.47</v>
      </c>
      <c r="R13" s="9">
        <f>SUMIFS(Concentrado!S$2:S859,Concentrado!$A$2:$A859,"="&amp;$A13,Concentrado!$B$2:$B859, "=Colima")</f>
        <v>65.17</v>
      </c>
      <c r="S13" s="9">
        <f>SUMIFS(Concentrado!T$2:T859,Concentrado!$A$2:$A859,"="&amp;$A13,Concentrado!$B$2:$B859, "=Colima")</f>
        <v>68.296000000000006</v>
      </c>
      <c r="T13" s="9">
        <f>SUMIFS(Concentrado!U$2:U859,Concentrado!$A$2:$A859,"="&amp;$A13,Concentrado!$B$2:$B859, "=Colima")</f>
        <v>17.789000000000001</v>
      </c>
      <c r="U13" s="9">
        <f>SUMIFS(Concentrado!V$2:V859,Concentrado!$A$2:$A859,"="&amp;$A13,Concentrado!$B$2:$B859, "=Colima")</f>
        <v>14.755000000000001</v>
      </c>
      <c r="V13" s="9">
        <f>SUMIFS(Concentrado!W$2:W859,Concentrado!$A$2:$A859,"="&amp;$A13,Concentrado!$B$2:$B859, "=Colima")</f>
        <v>16.260999999999999</v>
      </c>
      <c r="W13" s="9">
        <f>SUMIFS(Concentrado!X$2:X859,Concentrado!$A$2:$A859,"="&amp;$A13,Concentrado!$B$2:$B859, "=Colima")</f>
        <v>15.917</v>
      </c>
      <c r="X13" s="9">
        <f>SUMIFS(Concentrado!Y$2:Y859,Concentrado!$A$2:$A859,"="&amp;$A13,Concentrado!$B$2:$B859, "=Colima")</f>
        <v>3.0739999999999998</v>
      </c>
      <c r="Y13" s="9">
        <f>SUMIFS(Concentrado!Z$2:Z859,Concentrado!$A$2:$A859,"="&amp;$A13,Concentrado!$B$2:$B859, "=Colima")</f>
        <v>9.4469999999999992</v>
      </c>
      <c r="Z13" s="9">
        <f>SUMIFS(Concentrado!AA$2:AA859,Concentrado!$A$2:$A859,"="&amp;$A13,Concentrado!$B$2:$B859, "=Colima")</f>
        <v>62.418999999999997</v>
      </c>
      <c r="AA13" s="9">
        <f>SUMIFS(Concentrado!AB$2:AB859,Concentrado!$A$2:$A859,"="&amp;$A13,Concentrado!$B$2:$B859, "=Colima")</f>
        <v>45.802999999999997</v>
      </c>
      <c r="AB13" s="9">
        <f>SUMIFS(Concentrado!AC$2:AC859,Concentrado!$A$2:$A859,"="&amp;$A13,Concentrado!$B$2:$B859, "=Colima")</f>
        <v>54.048000000000002</v>
      </c>
      <c r="AC13" s="9">
        <f>SUMIFS(Concentrado!AD$2:AD859,Concentrado!$A$2:$A859,"="&amp;$A13,Concentrado!$B$2:$B859, "=Colima")</f>
        <v>411.03100000000001</v>
      </c>
      <c r="AD13" s="9">
        <f>SUMIFS(Concentrado!AE$2:AE859,Concentrado!$A$2:$A859,"="&amp;$A13,Concentrado!$B$2:$B859, "=Colima")</f>
        <v>315.09100000000001</v>
      </c>
      <c r="AE13" s="9">
        <f>SUMIFS(Concentrado!AF$2:AF859,Concentrado!$A$2:$A859,"="&amp;$A13,Concentrado!$B$2:$B859, "=Colima")</f>
        <v>362.69799999999998</v>
      </c>
      <c r="AF13" s="9">
        <f>SUMIFS(Concentrado!AG$2:AG859,Concentrado!$A$2:$A859,"="&amp;$A13,Concentrado!$B$2:$B859, "=Colima")</f>
        <v>9.6750000000000007</v>
      </c>
      <c r="AG13" s="9">
        <f>SUMIFS(Concentrado!AH$2:AH859,Concentrado!$A$2:$A859,"="&amp;$A13,Concentrado!$B$2:$B859, "=Colima")</f>
        <v>6.6196670307483503</v>
      </c>
      <c r="AH13" s="9">
        <f>SUMIFS(Concentrado!AI$2:AI859,Concentrado!$A$2:$A859,"="&amp;$A13,Concentrado!$B$2:$B859, "=Colima")</f>
        <v>0.82942122986580002</v>
      </c>
      <c r="AI13" s="9">
        <f>SUMIFS(Concentrado!AJ$2:AJ859,Concentrado!$A$2:$A859,"="&amp;$A13,Concentrado!$B$2:$B859, "=Colima")</f>
        <v>3.7279738876140098</v>
      </c>
      <c r="AJ13" s="9">
        <f>SUMIFS(Concentrado!AK$2:AK859,Concentrado!$A$2:$A859,"="&amp;$A13,Concentrado!$B$2:$B859, "=Colima")</f>
        <v>7.49</v>
      </c>
      <c r="AK13" s="9">
        <f>SUMIFS(Concentrado!AL$2:AL859,Concentrado!$A$2:$A859,"="&amp;$A13,Concentrado!$B$2:$B859, "=Colima")</f>
        <v>0.61499999999999999</v>
      </c>
      <c r="AL13" s="9">
        <f>SUMIFS(Concentrado!AM$2:AM859,Concentrado!$A$2:$A859,"="&amp;$A13,Concentrado!$B$2:$B859, "=Colima")</f>
        <v>4.0270000000000001</v>
      </c>
      <c r="AM13" s="9">
        <f>SUMIFS(Concentrado!AN$2:AN859,Concentrado!$A$2:$A859,"="&amp;$A13,Concentrado!$B$2:$B859, "=Colima")</f>
        <v>62.731000000000002</v>
      </c>
      <c r="AN13" s="9">
        <f>SUMIFS(Concentrado!AO$2:AO859,Concentrado!$A$2:$A859,"="&amp;$A13,Concentrado!$B$2:$B859, "=Colima")</f>
        <v>51.337000000000003</v>
      </c>
      <c r="AO13" s="9">
        <f>SUMIFS(Concentrado!AP$2:AP859,Concentrado!$A$2:$A859,"="&amp;$A13,Concentrado!$B$2:$B859, "=Colima")</f>
        <v>56.991</v>
      </c>
      <c r="AP13" s="9">
        <f>SUMIFS(Concentrado!AQ$2:AQ859,Concentrado!$A$2:$A859,"="&amp;$A13,Concentrado!$B$2:$B859, "=Colima")</f>
        <v>3.7450000000000001</v>
      </c>
      <c r="AQ13" s="9">
        <f>SUMIFS(Concentrado!AR$2:AR859,Concentrado!$A$2:$A859,"="&amp;$A13,Concentrado!$B$2:$B859, "=Colima")</f>
        <v>0.92200000000000004</v>
      </c>
      <c r="AR13" s="9">
        <f>SUMIFS(Concentrado!AS$2:AS859,Concentrado!$A$2:$A859,"="&amp;$A13,Concentrado!$B$2:$B859, "=Colima")</f>
        <v>2.323</v>
      </c>
      <c r="AS13" s="9">
        <f>SUMIFS(Concentrado!AT$2:AT859,Concentrado!$A$2:$A859,"="&amp;$A13,Concentrado!$B$2:$B859, "=Colima")</f>
        <v>12.172000000000001</v>
      </c>
      <c r="AT13" s="9">
        <f>SUMIFS(Concentrado!AU$2:AU859,Concentrado!$A$2:$A859,"="&amp;$A13,Concentrado!$B$2:$B859, "=Colima")</f>
        <v>2.1520000000000001</v>
      </c>
      <c r="AU13" s="9">
        <f>SUMIFS(Concentrado!AV$2:AV859,Concentrado!$A$2:$A859,"="&amp;$A13,Concentrado!$B$2:$B859, "=Colima")</f>
        <v>7.1239999999999997</v>
      </c>
      <c r="AV13" s="9">
        <f>SUMIFS(Concentrado!AW$2:AW859,Concentrado!$A$2:$A859,"="&amp;$A13,Concentrado!$B$2:$B859, "=Colima")</f>
        <v>565.51800000000003</v>
      </c>
      <c r="AW13" s="9">
        <f>SUMIFS(Concentrado!AX$2:AX859,Concentrado!$A$2:$A859,"="&amp;$A13,Concentrado!$B$2:$B859, "=Colima")</f>
        <v>398.09</v>
      </c>
      <c r="AX13" s="9">
        <f>SUMIFS(Concentrado!AY$2:AY859,Concentrado!$A$2:$A859,"="&amp;$A13,Concentrado!$B$2:$B859, "=Colima")</f>
        <v>481.17099999999999</v>
      </c>
      <c r="AY13" s="9">
        <f>SUMIFS(Concentrado!AZ$2:AZ859,Concentrado!$A$2:$A859,"="&amp;$A13,Concentrado!$B$2:$B859, "=Colima")</f>
        <v>5.6550000000000002</v>
      </c>
      <c r="AZ13" s="9">
        <f>SUMIFS(Concentrado!BA$2:BA859,Concentrado!$A$2:$A859,"="&amp;$A13,Concentrado!$B$2:$B859, "=Colima")</f>
        <v>3.9809999999999999</v>
      </c>
      <c r="BA13" s="9">
        <f>SUMIFS(Concentrado!BB$2:BB859,Concentrado!$A$2:$A859,"="&amp;$A13,Concentrado!$B$2:$B859, "=Colima")</f>
        <v>4.8120000000000003</v>
      </c>
      <c r="BB13" s="9">
        <f>SUMIFS(Concentrado!BC$2:BC859,Concentrado!$A$2:$A859,"="&amp;$A13,Concentrado!$B$2:$B859, "=Colima")</f>
        <v>14.561999999999999</v>
      </c>
      <c r="BC13" s="9">
        <f>SUMIFS(Concentrado!BD$2:BD859,Concentrado!$A$2:$A859,"="&amp;$A13,Concentrado!$B$2:$B859, "=Colima")</f>
        <v>6.4720000000000004</v>
      </c>
      <c r="BD13" s="9">
        <f>SUMIFS(Concentrado!BE$2:BE859,Concentrado!$A$2:$A859,"="&amp;$A13,Concentrado!$B$2:$B859, "=Colima")</f>
        <v>15.624000000000001</v>
      </c>
      <c r="BE13" s="9">
        <f>SUMIFS(Concentrado!BF$2:BF859,Concentrado!$A$2:$A859,"="&amp;$A13,Concentrado!$B$2:$B859, "=Colima")</f>
        <v>17.512</v>
      </c>
      <c r="BF13" s="9">
        <f>SUMIFS(Concentrado!BG$2:BG859,Concentrado!$A$2:$A859,"="&amp;$A13,Concentrado!$B$2:$B859, "=Colima")</f>
        <v>23.559000000000001</v>
      </c>
      <c r="BG13" s="9">
        <f>SUMIFS(Concentrado!BH$2:BH859,Concentrado!$A$2:$A859,"="&amp;$A13,Concentrado!$B$2:$B859, "=Colima")</f>
        <v>6.832103031254908</v>
      </c>
    </row>
    <row r="14" spans="1:59" x14ac:dyDescent="0.25">
      <c r="A14" s="4">
        <v>2010</v>
      </c>
      <c r="B14" s="9">
        <f>SUMIFS(Concentrado!C$2:C859,Concentrado!$A$2:$A859,"="&amp;$A14,Concentrado!$B$2:$B859, "=Colima")</f>
        <v>22.808</v>
      </c>
      <c r="C14" s="9">
        <f>SUMIFS(Concentrado!D$2:D859,Concentrado!$A$2:$A859,"="&amp;$A14,Concentrado!$B$2:$B859, "=Colima")</f>
        <v>4.8010000000000002</v>
      </c>
      <c r="D14" s="9">
        <f>SUMIFS(Concentrado!E$2:E859,Concentrado!$A$2:$A859,"="&amp;$A14,Concentrado!$B$2:$B859, "=Colima")</f>
        <v>13.744</v>
      </c>
      <c r="E14" s="9">
        <f>SUMIFS(Concentrado!F$2:F859,Concentrado!$A$2:$A859,"="&amp;$A14,Concentrado!$B$2:$B859, "=Colima")</f>
        <v>17.47</v>
      </c>
      <c r="F14" s="9">
        <f>SUMIFS(Concentrado!G$2:G859,Concentrado!$A$2:$A859,"="&amp;$A14,Concentrado!$B$2:$B859, "=Colima")</f>
        <v>21.414999999999999</v>
      </c>
      <c r="G14" s="9">
        <f>SUMIFS(Concentrado!H$2:H859,Concentrado!$A$2:$A859,"="&amp;$A14,Concentrado!$B$2:$B859, "=Colima")</f>
        <v>4.5620000000000003</v>
      </c>
      <c r="H14" s="9">
        <f>SUMIFS(Concentrado!I$2:I859,Concentrado!$A$2:$A859,"="&amp;$A14,Concentrado!$B$2:$B859, "=Colima")</f>
        <v>4.2009999999999996</v>
      </c>
      <c r="I14" s="9">
        <f>SUMIFS(Concentrado!J$2:J859,Concentrado!$A$2:$A859,"="&amp;$A14,Concentrado!$B$2:$B859, "=Colima")</f>
        <v>4.38</v>
      </c>
      <c r="J14" s="9">
        <f>SUMIFS(Concentrado!K$2:K859,Concentrado!$A$2:$A859,"="&amp;$A14,Concentrado!$B$2:$B859, "=Colima")</f>
        <v>11.252000000000001</v>
      </c>
      <c r="K14" s="9">
        <f>SUMIFS(Concentrado!L$2:L859,Concentrado!$A$2:$A859,"="&amp;$A14,Concentrado!$B$2:$B859, "=Colima")</f>
        <v>4.5010000000000003</v>
      </c>
      <c r="L14" s="9">
        <f>SUMIFS(Concentrado!M$2:M859,Concentrado!$A$2:$A859,"="&amp;$A14,Concentrado!$B$2:$B859, "=Colima")</f>
        <v>7.8540000000000001</v>
      </c>
      <c r="M14" s="9">
        <f>SUMIFS(Concentrado!N$2:N859,Concentrado!$A$2:$A859,"="&amp;$A14,Concentrado!$B$2:$B859, "=Colima")</f>
        <v>46.456000000000003</v>
      </c>
      <c r="N14" s="9">
        <f>SUMIFS(Concentrado!O$2:O859,Concentrado!$A$2:$A859,"="&amp;$A14,Concentrado!$B$2:$B859, "=Colima")</f>
        <v>99.138000000000005</v>
      </c>
      <c r="O14" s="9">
        <f>SUMIFS(Concentrado!P$2:P859,Concentrado!$A$2:$A859,"="&amp;$A14,Concentrado!$B$2:$B859, "=Colima")</f>
        <v>21.303999999999998</v>
      </c>
      <c r="P14" s="9">
        <f>SUMIFS(Concentrado!Q$2:Q859,Concentrado!$A$2:$A859,"="&amp;$A14,Concentrado!$B$2:$B859, "=Colima")</f>
        <v>59.960999999999999</v>
      </c>
      <c r="Q14" s="9">
        <f>SUMIFS(Concentrado!R$2:R859,Concentrado!$A$2:$A859,"="&amp;$A14,Concentrado!$B$2:$B859, "=Colima")</f>
        <v>63.253</v>
      </c>
      <c r="R14" s="9">
        <f>SUMIFS(Concentrado!S$2:S859,Concentrado!$A$2:$A859,"="&amp;$A14,Concentrado!$B$2:$B859, "=Colima")</f>
        <v>62.113</v>
      </c>
      <c r="S14" s="9">
        <f>SUMIFS(Concentrado!T$2:T859,Concentrado!$A$2:$A859,"="&amp;$A14,Concentrado!$B$2:$B859, "=Colima")</f>
        <v>62.679000000000002</v>
      </c>
      <c r="T14" s="9">
        <f>SUMIFS(Concentrado!U$2:U859,Concentrado!$A$2:$A859,"="&amp;$A14,Concentrado!$B$2:$B859, "=Colima")</f>
        <v>9.4269999999999996</v>
      </c>
      <c r="U14" s="9">
        <f>SUMIFS(Concentrado!V$2:V859,Concentrado!$A$2:$A859,"="&amp;$A14,Concentrado!$B$2:$B859, "=Colima")</f>
        <v>15.003</v>
      </c>
      <c r="V14" s="9">
        <f>SUMIFS(Concentrado!W$2:W859,Concentrado!$A$2:$A859,"="&amp;$A14,Concentrado!$B$2:$B859, "=Colima")</f>
        <v>12.234</v>
      </c>
      <c r="W14" s="9">
        <f>SUMIFS(Concentrado!X$2:X859,Concentrado!$A$2:$A859,"="&amp;$A14,Concentrado!$B$2:$B859, "=Colima")</f>
        <v>38.317</v>
      </c>
      <c r="X14" s="9">
        <f>SUMIFS(Concentrado!Y$2:Y859,Concentrado!$A$2:$A859,"="&amp;$A14,Concentrado!$B$2:$B859, "=Colima")</f>
        <v>1.8</v>
      </c>
      <c r="Y14" s="9">
        <f>SUMIFS(Concentrado!Z$2:Z859,Concentrado!$A$2:$A859,"="&amp;$A14,Concentrado!$B$2:$B859, "=Colima")</f>
        <v>19.937000000000001</v>
      </c>
      <c r="Z14" s="9">
        <f>SUMIFS(Concentrado!AA$2:AA859,Concentrado!$A$2:$A859,"="&amp;$A14,Concentrado!$B$2:$B859, "=Colima")</f>
        <v>64.165999999999997</v>
      </c>
      <c r="AA14" s="9">
        <f>SUMIFS(Concentrado!AB$2:AB859,Concentrado!$A$2:$A859,"="&amp;$A14,Concentrado!$B$2:$B859, "=Colima")</f>
        <v>50.11</v>
      </c>
      <c r="AB14" s="9">
        <f>SUMIFS(Concentrado!AC$2:AC859,Concentrado!$A$2:$A859,"="&amp;$A14,Concentrado!$B$2:$B859, "=Colima")</f>
        <v>57.091000000000001</v>
      </c>
      <c r="AC14" s="9">
        <f>SUMIFS(Concentrado!AD$2:AD859,Concentrado!$A$2:$A859,"="&amp;$A14,Concentrado!$B$2:$B859, "=Colima")</f>
        <v>409.32299999999998</v>
      </c>
      <c r="AD14" s="9">
        <f>SUMIFS(Concentrado!AE$2:AE859,Concentrado!$A$2:$A859,"="&amp;$A14,Concentrado!$B$2:$B859, "=Colima")</f>
        <v>327.96600000000001</v>
      </c>
      <c r="AE14" s="9">
        <f>SUMIFS(Concentrado!AF$2:AF859,Concentrado!$A$2:$A859,"="&amp;$A14,Concentrado!$B$2:$B859, "=Colima")</f>
        <v>368.52300000000002</v>
      </c>
      <c r="AF14" s="9">
        <f>SUMIFS(Concentrado!AG$2:AG859,Concentrado!$A$2:$A859,"="&amp;$A14,Concentrado!$B$2:$B859, "=Colima")</f>
        <v>10.34</v>
      </c>
      <c r="AG14" s="9">
        <f>SUMIFS(Concentrado!AH$2:AH859,Concentrado!$A$2:$A859,"="&amp;$A14,Concentrado!$B$2:$B859, "=Colima")</f>
        <v>4.8459003682884303</v>
      </c>
      <c r="AH14" s="9">
        <f>SUMIFS(Concentrado!AI$2:AI859,Concentrado!$A$2:$A859,"="&amp;$A14,Concentrado!$B$2:$B859, "=Colima")</f>
        <v>4.0691428757446504</v>
      </c>
      <c r="AI14" s="9">
        <f>SUMIFS(Concentrado!AJ$2:AJ859,Concentrado!$A$2:$A859,"="&amp;$A14,Concentrado!$B$2:$B859, "=Colima")</f>
        <v>4.4590015079532401</v>
      </c>
      <c r="AJ14" s="9">
        <f>SUMIFS(Concentrado!AK$2:AK859,Concentrado!$A$2:$A859,"="&amp;$A14,Concentrado!$B$2:$B859, "=Colima")</f>
        <v>7.6029999999999998</v>
      </c>
      <c r="AK14" s="9">
        <f>SUMIFS(Concentrado!AL$2:AL859,Concentrado!$A$2:$A859,"="&amp;$A14,Concentrado!$B$2:$B859, "=Colima")</f>
        <v>1.8</v>
      </c>
      <c r="AL14" s="9">
        <f>SUMIFS(Concentrado!AM$2:AM859,Concentrado!$A$2:$A859,"="&amp;$A14,Concentrado!$B$2:$B859, "=Colima")</f>
        <v>4.6820000000000004</v>
      </c>
      <c r="AM14" s="9">
        <f>SUMIFS(Concentrado!AN$2:AN859,Concentrado!$A$2:$A859,"="&amp;$A14,Concentrado!$B$2:$B859, "=Colima")</f>
        <v>57.475000000000001</v>
      </c>
      <c r="AN14" s="9">
        <f>SUMIFS(Concentrado!AO$2:AO859,Concentrado!$A$2:$A859,"="&amp;$A14,Concentrado!$B$2:$B859, "=Colima")</f>
        <v>40.808</v>
      </c>
      <c r="AO14" s="9">
        <f>SUMIFS(Concentrado!AP$2:AP859,Concentrado!$A$2:$A859,"="&amp;$A14,Concentrado!$B$2:$B859, "=Colima")</f>
        <v>49.085999999999999</v>
      </c>
      <c r="AP14" s="9">
        <f>SUMIFS(Concentrado!AQ$2:AQ859,Concentrado!$A$2:$A859,"="&amp;$A14,Concentrado!$B$2:$B859, "=Colima")</f>
        <v>4.8659999999999997</v>
      </c>
      <c r="AQ14" s="9">
        <f>SUMIFS(Concentrado!AR$2:AR859,Concentrado!$A$2:$A859,"="&amp;$A14,Concentrado!$B$2:$B859, "=Colima")</f>
        <v>1.8</v>
      </c>
      <c r="AR14" s="9">
        <f>SUMIFS(Concentrado!AS$2:AS859,Concentrado!$A$2:$A859,"="&amp;$A14,Concentrado!$B$2:$B859, "=Colima")</f>
        <v>3.323</v>
      </c>
      <c r="AS14" s="9">
        <f>SUMIFS(Concentrado!AT$2:AT859,Concentrado!$A$2:$A859,"="&amp;$A14,Concentrado!$B$2:$B859, "=Colima")</f>
        <v>8.2110000000000003</v>
      </c>
      <c r="AT14" s="9">
        <f>SUMIFS(Concentrado!AU$2:AU859,Concentrado!$A$2:$A859,"="&amp;$A14,Concentrado!$B$2:$B859, "=Colima")</f>
        <v>1.5</v>
      </c>
      <c r="AU14" s="9">
        <f>SUMIFS(Concentrado!AV$2:AV859,Concentrado!$A$2:$A859,"="&amp;$A14,Concentrado!$B$2:$B859, "=Colima")</f>
        <v>4.8330000000000002</v>
      </c>
      <c r="AV14" s="9">
        <f>SUMIFS(Concentrado!AW$2:AW859,Concentrado!$A$2:$A859,"="&amp;$A14,Concentrado!$B$2:$B859, "=Colima")</f>
        <v>574.14599999999996</v>
      </c>
      <c r="AW14" s="9">
        <f>SUMIFS(Concentrado!AX$2:AX859,Concentrado!$A$2:$A859,"="&amp;$A14,Concentrado!$B$2:$B859, "=Colima")</f>
        <v>400.28100000000001</v>
      </c>
      <c r="AX14" s="9">
        <f>SUMIFS(Concentrado!AY$2:AY859,Concentrado!$A$2:$A859,"="&amp;$A14,Concentrado!$B$2:$B859, "=Colima")</f>
        <v>486.78300000000002</v>
      </c>
      <c r="AY14" s="9">
        <f>SUMIFS(Concentrado!AZ$2:AZ859,Concentrado!$A$2:$A859,"="&amp;$A14,Concentrado!$B$2:$B859, "=Colima")</f>
        <v>5.7409999999999997</v>
      </c>
      <c r="AZ14" s="9">
        <f>SUMIFS(Concentrado!BA$2:BA859,Concentrado!$A$2:$A859,"="&amp;$A14,Concentrado!$B$2:$B859, "=Colima")</f>
        <v>4.0030000000000001</v>
      </c>
      <c r="BA14" s="9">
        <f>SUMIFS(Concentrado!BB$2:BB859,Concentrado!$A$2:$A859,"="&amp;$A14,Concentrado!$B$2:$B859, "=Colima")</f>
        <v>4.8680000000000003</v>
      </c>
      <c r="BB14" s="9">
        <f>SUMIFS(Concentrado!BC$2:BC859,Concentrado!$A$2:$A859,"="&amp;$A14,Concentrado!$B$2:$B859, "=Colima")</f>
        <v>14.31</v>
      </c>
      <c r="BC14" s="9">
        <f>SUMIFS(Concentrado!BD$2:BD859,Concentrado!$A$2:$A859,"="&amp;$A14,Concentrado!$B$2:$B859, "=Colima")</f>
        <v>0</v>
      </c>
      <c r="BD14" s="9">
        <f>SUMIFS(Concentrado!BE$2:BE859,Concentrado!$A$2:$A859,"="&amp;$A14,Concentrado!$B$2:$B859, "=Colima")</f>
        <v>15.314</v>
      </c>
      <c r="BE14" s="9">
        <f>SUMIFS(Concentrado!BF$2:BF859,Concentrado!$A$2:$A859,"="&amp;$A14,Concentrado!$B$2:$B859, "=Colima")</f>
        <v>16.802</v>
      </c>
      <c r="BF14" s="9">
        <f>SUMIFS(Concentrado!BG$2:BG859,Concentrado!$A$2:$A859,"="&amp;$A14,Concentrado!$B$2:$B859, "=Colima")</f>
        <v>0</v>
      </c>
      <c r="BG14" s="9">
        <f>SUMIFS(Concentrado!BH$2:BH859,Concentrado!$A$2:$A859,"="&amp;$A14,Concentrado!$B$2:$B859, "=Colima")</f>
        <v>6.7208502657080338</v>
      </c>
    </row>
    <row r="15" spans="1:59" x14ac:dyDescent="0.25">
      <c r="A15" s="4">
        <v>2011</v>
      </c>
      <c r="B15" s="9">
        <f>SUMIFS(Concentrado!C$2:C859,Concentrado!$A$2:$A859,"="&amp;$A15,Concentrado!$B$2:$B859, "=Colima")</f>
        <v>24.681999999999999</v>
      </c>
      <c r="C15" s="9">
        <f>SUMIFS(Concentrado!D$2:D859,Concentrado!$A$2:$A859,"="&amp;$A15,Concentrado!$B$2:$B859, "=Colima")</f>
        <v>4.1109999999999998</v>
      </c>
      <c r="D15" s="9">
        <f>SUMIFS(Concentrado!E$2:E859,Concentrado!$A$2:$A859,"="&amp;$A15,Concentrado!$B$2:$B859, "=Colima")</f>
        <v>14.332000000000001</v>
      </c>
      <c r="E15" s="9">
        <f>SUMIFS(Concentrado!F$2:F859,Concentrado!$A$2:$A859,"="&amp;$A15,Concentrado!$B$2:$B859, "=Colima")</f>
        <v>20.222000000000001</v>
      </c>
      <c r="F15" s="9">
        <f>SUMIFS(Concentrado!G$2:G859,Concentrado!$A$2:$A859,"="&amp;$A15,Concentrado!$B$2:$B859, "=Colima")</f>
        <v>22.408999999999999</v>
      </c>
      <c r="G15" s="9">
        <f>SUMIFS(Concentrado!H$2:H859,Concentrado!$A$2:$A859,"="&amp;$A15,Concentrado!$B$2:$B859, "=Colima")</f>
        <v>5.9480000000000004</v>
      </c>
      <c r="H15" s="9">
        <f>SUMIFS(Concentrado!I$2:I859,Concentrado!$A$2:$A859,"="&amp;$A15,Concentrado!$B$2:$B859, "=Colima")</f>
        <v>1.175</v>
      </c>
      <c r="I15" s="9">
        <f>SUMIFS(Concentrado!J$2:J859,Concentrado!$A$2:$A859,"="&amp;$A15,Concentrado!$B$2:$B859, "=Colima")</f>
        <v>3.5459999999999998</v>
      </c>
      <c r="J15" s="9">
        <f>SUMIFS(Concentrado!K$2:K859,Concentrado!$A$2:$A859,"="&amp;$A15,Concentrado!$B$2:$B859, "=Colima")</f>
        <v>8.9209999999999994</v>
      </c>
      <c r="K15" s="9">
        <f>SUMIFS(Concentrado!L$2:L859,Concentrado!$A$2:$A859,"="&amp;$A15,Concentrado!$B$2:$B859, "=Colima")</f>
        <v>4.1109999999999998</v>
      </c>
      <c r="L15" s="9">
        <f>SUMIFS(Concentrado!M$2:M859,Concentrado!$A$2:$A859,"="&amp;$A15,Concentrado!$B$2:$B859, "=Colima")</f>
        <v>6.5010000000000003</v>
      </c>
      <c r="M15" s="9">
        <f>SUMIFS(Concentrado!N$2:N859,Concentrado!$A$2:$A859,"="&amp;$A15,Concentrado!$B$2:$B859, "=Colima")</f>
        <v>58.052</v>
      </c>
      <c r="N15" s="9">
        <f>SUMIFS(Concentrado!O$2:O859,Concentrado!$A$2:$A859,"="&amp;$A15,Concentrado!$B$2:$B859, "=Colima")</f>
        <v>114.788</v>
      </c>
      <c r="O15" s="9">
        <f>SUMIFS(Concentrado!P$2:P859,Concentrado!$A$2:$A859,"="&amp;$A15,Concentrado!$B$2:$B859, "=Colima")</f>
        <v>24.960999999999999</v>
      </c>
      <c r="P15" s="9">
        <f>SUMIFS(Concentrado!Q$2:Q859,Concentrado!$A$2:$A859,"="&amp;$A15,Concentrado!$B$2:$B859, "=Colima")</f>
        <v>69.739999999999995</v>
      </c>
      <c r="Q15" s="9">
        <f>SUMIFS(Concentrado!R$2:R859,Concentrado!$A$2:$A859,"="&amp;$A15,Concentrado!$B$2:$B859, "=Colima")</f>
        <v>74.94</v>
      </c>
      <c r="R15" s="9">
        <f>SUMIFS(Concentrado!S$2:S859,Concentrado!$A$2:$A859,"="&amp;$A15,Concentrado!$B$2:$B859, "=Colima")</f>
        <v>69.304000000000002</v>
      </c>
      <c r="S15" s="9">
        <f>SUMIFS(Concentrado!T$2:T859,Concentrado!$A$2:$A859,"="&amp;$A15,Concentrado!$B$2:$B859, "=Colima")</f>
        <v>72.103999999999999</v>
      </c>
      <c r="T15" s="9">
        <f>SUMIFS(Concentrado!U$2:U859,Concentrado!$A$2:$A859,"="&amp;$A15,Concentrado!$B$2:$B859, "=Colima")</f>
        <v>13.679</v>
      </c>
      <c r="U15" s="9">
        <f>SUMIFS(Concentrado!V$2:V859,Concentrado!$A$2:$A859,"="&amp;$A15,Concentrado!$B$2:$B859, "=Colima")</f>
        <v>20.85</v>
      </c>
      <c r="V15" s="9">
        <f>SUMIFS(Concentrado!W$2:W859,Concentrado!$A$2:$A859,"="&amp;$A15,Concentrado!$B$2:$B859, "=Colima")</f>
        <v>17.286999999999999</v>
      </c>
      <c r="W15" s="9">
        <f>SUMIFS(Concentrado!X$2:X859,Concentrado!$A$2:$A859,"="&amp;$A15,Concentrado!$B$2:$B859, "=Colima")</f>
        <v>44.31</v>
      </c>
      <c r="X15" s="9">
        <f>SUMIFS(Concentrado!Y$2:Y859,Concentrado!$A$2:$A859,"="&amp;$A15,Concentrado!$B$2:$B859, "=Colima")</f>
        <v>5.8730000000000002</v>
      </c>
      <c r="Y15" s="9">
        <f>SUMIFS(Concentrado!Z$2:Z859,Concentrado!$A$2:$A859,"="&amp;$A15,Concentrado!$B$2:$B859, "=Colima")</f>
        <v>25.117999999999999</v>
      </c>
      <c r="Z15" s="9">
        <f>SUMIFS(Concentrado!AA$2:AA859,Concentrado!$A$2:$A859,"="&amp;$A15,Concentrado!$B$2:$B859, "=Colima")</f>
        <v>69.587000000000003</v>
      </c>
      <c r="AA15" s="9">
        <f>SUMIFS(Concentrado!AB$2:AB859,Concentrado!$A$2:$A859,"="&amp;$A15,Concentrado!$B$2:$B859, "=Colima")</f>
        <v>54.033999999999999</v>
      </c>
      <c r="AB15" s="9">
        <f>SUMIFS(Concentrado!AC$2:AC859,Concentrado!$A$2:$A859,"="&amp;$A15,Concentrado!$B$2:$B859, "=Colima")</f>
        <v>61.761000000000003</v>
      </c>
      <c r="AC15" s="9">
        <f>SUMIFS(Concentrado!AD$2:AD859,Concentrado!$A$2:$A859,"="&amp;$A15,Concentrado!$B$2:$B859, "=Colima")</f>
        <v>413.06</v>
      </c>
      <c r="AD15" s="9">
        <f>SUMIFS(Concentrado!AE$2:AE859,Concentrado!$A$2:$A859,"="&amp;$A15,Concentrado!$B$2:$B859, "=Colima")</f>
        <v>353.27499999999998</v>
      </c>
      <c r="AE15" s="9">
        <f>SUMIFS(Concentrado!AF$2:AF859,Concentrado!$A$2:$A859,"="&amp;$A15,Concentrado!$B$2:$B859, "=Colima")</f>
        <v>383.12700000000001</v>
      </c>
      <c r="AF15" s="9">
        <f>SUMIFS(Concentrado!AG$2:AG859,Concentrado!$A$2:$A859,"="&amp;$A15,Concentrado!$B$2:$B859, "=Colima")</f>
        <v>13.085000000000001</v>
      </c>
      <c r="AG15" s="9">
        <f>SUMIFS(Concentrado!AH$2:AH859,Concentrado!$A$2:$A859,"="&amp;$A15,Concentrado!$B$2:$B859, "=Colima")</f>
        <v>13.4585239957566</v>
      </c>
      <c r="AH15" s="9">
        <f>SUMIFS(Concentrado!AI$2:AI859,Concentrado!$A$2:$A859,"="&amp;$A15,Concentrado!$B$2:$B859, "=Colima")</f>
        <v>3.19992320184316</v>
      </c>
      <c r="AI15" s="9">
        <f>SUMIFS(Concentrado!AJ$2:AJ859,Concentrado!$A$2:$A859,"="&amp;$A15,Concentrado!$B$2:$B859, "=Colima")</f>
        <v>8.3559806937055594</v>
      </c>
      <c r="AJ15" s="9">
        <f>SUMIFS(Concentrado!AK$2:AK859,Concentrado!$A$2:$A859,"="&amp;$A15,Concentrado!$B$2:$B859, "=Colima")</f>
        <v>13.085000000000001</v>
      </c>
      <c r="AK15" s="9">
        <f>SUMIFS(Concentrado!AL$2:AL859,Concentrado!$A$2:$A859,"="&amp;$A15,Concentrado!$B$2:$B859, "=Colima")</f>
        <v>1.175</v>
      </c>
      <c r="AL15" s="9">
        <f>SUMIFS(Concentrado!AM$2:AM859,Concentrado!$A$2:$A859,"="&amp;$A15,Concentrado!$B$2:$B859, "=Colima")</f>
        <v>7.0919999999999996</v>
      </c>
      <c r="AM15" s="9">
        <f>SUMIFS(Concentrado!AN$2:AN859,Concentrado!$A$2:$A859,"="&amp;$A15,Concentrado!$B$2:$B859, "=Colima")</f>
        <v>70.180999999999997</v>
      </c>
      <c r="AN15" s="9">
        <f>SUMIFS(Concentrado!AO$2:AO859,Concentrado!$A$2:$A859,"="&amp;$A15,Concentrado!$B$2:$B859, "=Colima")</f>
        <v>44.048999999999999</v>
      </c>
      <c r="AO15" s="9">
        <f>SUMIFS(Concentrado!AP$2:AP859,Concentrado!$A$2:$A859,"="&amp;$A15,Concentrado!$B$2:$B859, "=Colima")</f>
        <v>57.033000000000001</v>
      </c>
      <c r="AP15" s="9">
        <f>SUMIFS(Concentrado!AQ$2:AQ859,Concentrado!$A$2:$A859,"="&amp;$A15,Concentrado!$B$2:$B859, "=Colima")</f>
        <v>5.0549999999999997</v>
      </c>
      <c r="AQ15" s="9">
        <f>SUMIFS(Concentrado!AR$2:AR859,Concentrado!$A$2:$A859,"="&amp;$A15,Concentrado!$B$2:$B859, "=Colima")</f>
        <v>1.762</v>
      </c>
      <c r="AR15" s="9">
        <f>SUMIFS(Concentrado!AS$2:AS859,Concentrado!$A$2:$A859,"="&amp;$A15,Concentrado!$B$2:$B859, "=Colima")</f>
        <v>3.3980000000000001</v>
      </c>
      <c r="AS15" s="9">
        <f>SUMIFS(Concentrado!AT$2:AT859,Concentrado!$A$2:$A859,"="&amp;$A15,Concentrado!$B$2:$B859, "=Colima")</f>
        <v>11.3</v>
      </c>
      <c r="AT15" s="9">
        <f>SUMIFS(Concentrado!AU$2:AU859,Concentrado!$A$2:$A859,"="&amp;$A15,Concentrado!$B$2:$B859, "=Colima")</f>
        <v>2.3490000000000002</v>
      </c>
      <c r="AU15" s="9">
        <f>SUMIFS(Concentrado!AV$2:AV859,Concentrado!$A$2:$A859,"="&amp;$A15,Concentrado!$B$2:$B859, "=Colima")</f>
        <v>6.7969999999999997</v>
      </c>
      <c r="AV15" s="9">
        <f>SUMIFS(Concentrado!AW$2:AW859,Concentrado!$A$2:$A859,"="&amp;$A15,Concentrado!$B$2:$B859, "=Colima")</f>
        <v>609.92499999999995</v>
      </c>
      <c r="AW15" s="9">
        <f>SUMIFS(Concentrado!AX$2:AX859,Concentrado!$A$2:$A859,"="&amp;$A15,Concentrado!$B$2:$B859, "=Colima")</f>
        <v>429.04</v>
      </c>
      <c r="AX15" s="9">
        <f>SUMIFS(Concentrado!AY$2:AY859,Concentrado!$A$2:$A859,"="&amp;$A15,Concentrado!$B$2:$B859, "=Colima")</f>
        <v>519.20899999999995</v>
      </c>
      <c r="AY15" s="9">
        <f>SUMIFS(Concentrado!AZ$2:AZ859,Concentrado!$A$2:$A859,"="&amp;$A15,Concentrado!$B$2:$B859, "=Colima")</f>
        <v>6.0990000000000002</v>
      </c>
      <c r="AZ15" s="9">
        <f>SUMIFS(Concentrado!BA$2:BA859,Concentrado!$A$2:$A859,"="&amp;$A15,Concentrado!$B$2:$B859, "=Colima")</f>
        <v>4.29</v>
      </c>
      <c r="BA15" s="9">
        <f>SUMIFS(Concentrado!BB$2:BB859,Concentrado!$A$2:$A859,"="&amp;$A15,Concentrado!$B$2:$B859, "=Colima")</f>
        <v>5.1920000000000002</v>
      </c>
      <c r="BB15" s="9">
        <f>SUMIFS(Concentrado!BC$2:BC859,Concentrado!$A$2:$A859,"="&amp;$A15,Concentrado!$B$2:$B859, "=Colima")</f>
        <v>4.7119999999999997</v>
      </c>
      <c r="BC15" s="9">
        <f>SUMIFS(Concentrado!BD$2:BD859,Concentrado!$A$2:$A859,"="&amp;$A15,Concentrado!$B$2:$B859, "=Colima")</f>
        <v>0</v>
      </c>
      <c r="BD15" s="9">
        <f>SUMIFS(Concentrado!BE$2:BE859,Concentrado!$A$2:$A859,"="&amp;$A15,Concentrado!$B$2:$B859, "=Colima")</f>
        <v>12.192</v>
      </c>
      <c r="BE15" s="9">
        <f>SUMIFS(Concentrado!BF$2:BF859,Concentrado!$A$2:$A859,"="&amp;$A15,Concentrado!$B$2:$B859, "=Colima")</f>
        <v>13.923</v>
      </c>
      <c r="BF15" s="9">
        <f>SUMIFS(Concentrado!BG$2:BG859,Concentrado!$A$2:$A859,"="&amp;$A15,Concentrado!$B$2:$B859, "=Colima")</f>
        <v>39.33</v>
      </c>
      <c r="BG15" s="9">
        <f>SUMIFS(Concentrado!BH$2:BH859,Concentrado!$A$2:$A859,"="&amp;$A15,Concentrado!$B$2:$B859, "=Colima")</f>
        <v>8.023283253362699</v>
      </c>
    </row>
    <row r="16" spans="1:59" x14ac:dyDescent="0.25">
      <c r="A16" s="4">
        <v>2012</v>
      </c>
      <c r="B16" s="9">
        <f>SUMIFS(Concentrado!C$2:C859,Concentrado!$A$2:$A859,"="&amp;$A16,Concentrado!$B$2:$B859, "=Colima")</f>
        <v>21.872</v>
      </c>
      <c r="C16" s="9">
        <f>SUMIFS(Concentrado!D$2:D859,Concentrado!$A$2:$A859,"="&amp;$A16,Concentrado!$B$2:$B859, "=Colima")</f>
        <v>6.0469999999999997</v>
      </c>
      <c r="D16" s="9">
        <f>SUMIFS(Concentrado!E$2:E859,Concentrado!$A$2:$A859,"="&amp;$A16,Concentrado!$B$2:$B859, "=Colima")</f>
        <v>13.91</v>
      </c>
      <c r="E16" s="9">
        <f>SUMIFS(Concentrado!F$2:F859,Concentrado!$A$2:$A859,"="&amp;$A16,Concentrado!$B$2:$B859, "=Colima")</f>
        <v>24.416</v>
      </c>
      <c r="F16" s="9">
        <f>SUMIFS(Concentrado!G$2:G859,Concentrado!$A$2:$A859,"="&amp;$A16,Concentrado!$B$2:$B859, "=Colima")</f>
        <v>23.353999999999999</v>
      </c>
      <c r="G16" s="9">
        <f>SUMIFS(Concentrado!H$2:H859,Concentrado!$A$2:$A859,"="&amp;$A16,Concentrado!$B$2:$B859, "=Colima")</f>
        <v>2.9159999999999999</v>
      </c>
      <c r="H16" s="9">
        <f>SUMIFS(Concentrado!I$2:I859,Concentrado!$A$2:$A859,"="&amp;$A16,Concentrado!$B$2:$B859, "=Colima")</f>
        <v>6.0469999999999997</v>
      </c>
      <c r="I16" s="9">
        <f>SUMIFS(Concentrado!J$2:J859,Concentrado!$A$2:$A859,"="&amp;$A16,Concentrado!$B$2:$B859, "=Colima")</f>
        <v>4.492</v>
      </c>
      <c r="J16" s="9">
        <f>SUMIFS(Concentrado!K$2:K859,Concentrado!$A$2:$A859,"="&amp;$A16,Concentrado!$B$2:$B859, "=Colima")</f>
        <v>10.207000000000001</v>
      </c>
      <c r="K16" s="9">
        <f>SUMIFS(Concentrado!L$2:L859,Concentrado!$A$2:$A859,"="&amp;$A16,Concentrado!$B$2:$B859, "=Colima")</f>
        <v>2.88</v>
      </c>
      <c r="L16" s="9">
        <f>SUMIFS(Concentrado!M$2:M859,Concentrado!$A$2:$A859,"="&amp;$A16,Concentrado!$B$2:$B859, "=Colima")</f>
        <v>6.52</v>
      </c>
      <c r="M16" s="9">
        <f>SUMIFS(Concentrado!N$2:N859,Concentrado!$A$2:$A859,"="&amp;$A16,Concentrado!$B$2:$B859, "=Colima")</f>
        <v>57.44</v>
      </c>
      <c r="N16" s="9">
        <f>SUMIFS(Concentrado!O$2:O859,Concentrado!$A$2:$A859,"="&amp;$A16,Concentrado!$B$2:$B859, "=Colima")</f>
        <v>146.10300000000001</v>
      </c>
      <c r="O16" s="9">
        <f>SUMIFS(Concentrado!P$2:P859,Concentrado!$A$2:$A859,"="&amp;$A16,Concentrado!$B$2:$B859, "=Colima")</f>
        <v>29.373000000000001</v>
      </c>
      <c r="P16" s="9">
        <f>SUMIFS(Concentrado!Q$2:Q859,Concentrado!$A$2:$A859,"="&amp;$A16,Concentrado!$B$2:$B859, "=Colima")</f>
        <v>87.370999999999995</v>
      </c>
      <c r="Q16" s="9">
        <f>SUMIFS(Concentrado!R$2:R859,Concentrado!$A$2:$A859,"="&amp;$A16,Concentrado!$B$2:$B859, "=Colima")</f>
        <v>72.614000000000004</v>
      </c>
      <c r="R16" s="9">
        <f>SUMIFS(Concentrado!S$2:S859,Concentrado!$A$2:$A859,"="&amp;$A16,Concentrado!$B$2:$B859, "=Colima")</f>
        <v>78.040999999999997</v>
      </c>
      <c r="S16" s="9">
        <f>SUMIFS(Concentrado!T$2:T859,Concentrado!$A$2:$A859,"="&amp;$A16,Concentrado!$B$2:$B859, "=Colima")</f>
        <v>75.344999999999999</v>
      </c>
      <c r="T16" s="9">
        <f>SUMIFS(Concentrado!U$2:U859,Concentrado!$A$2:$A859,"="&amp;$A16,Concentrado!$B$2:$B859, "=Colima")</f>
        <v>16.331</v>
      </c>
      <c r="U16" s="9">
        <f>SUMIFS(Concentrado!V$2:V859,Concentrado!$A$2:$A859,"="&amp;$A16,Concentrado!$B$2:$B859, "=Colima")</f>
        <v>19.582000000000001</v>
      </c>
      <c r="V16" s="9">
        <f>SUMIFS(Concentrado!W$2:W859,Concentrado!$A$2:$A859,"="&amp;$A16,Concentrado!$B$2:$B859, "=Colima")</f>
        <v>17.966999999999999</v>
      </c>
      <c r="W16" s="9">
        <f>SUMIFS(Concentrado!X$2:X859,Concentrado!$A$2:$A859,"="&amp;$A16,Concentrado!$B$2:$B859, "=Colima")</f>
        <v>68.239999999999995</v>
      </c>
      <c r="X16" s="9">
        <f>SUMIFS(Concentrado!Y$2:Y859,Concentrado!$A$2:$A859,"="&amp;$A16,Concentrado!$B$2:$B859, "=Colima")</f>
        <v>6.9109999999999996</v>
      </c>
      <c r="Y16" s="9">
        <f>SUMIFS(Concentrado!Z$2:Z859,Concentrado!$A$2:$A859,"="&amp;$A16,Concentrado!$B$2:$B859, "=Colima")</f>
        <v>37.381999999999998</v>
      </c>
      <c r="Z16" s="9">
        <f>SUMIFS(Concentrado!AA$2:AA859,Concentrado!$A$2:$A859,"="&amp;$A16,Concentrado!$B$2:$B859, "=Colima")</f>
        <v>69.989999999999995</v>
      </c>
      <c r="AA16" s="9">
        <f>SUMIFS(Concentrado!AB$2:AB859,Concentrado!$A$2:$A859,"="&amp;$A16,Concentrado!$B$2:$B859, "=Colima")</f>
        <v>48.954999999999998</v>
      </c>
      <c r="AB16" s="9">
        <f>SUMIFS(Concentrado!AC$2:AC859,Concentrado!$A$2:$A859,"="&amp;$A16,Concentrado!$B$2:$B859, "=Colima")</f>
        <v>59.551000000000002</v>
      </c>
      <c r="AC16" s="9">
        <f>SUMIFS(Concentrado!AD$2:AD859,Concentrado!$A$2:$A859,"="&amp;$A16,Concentrado!$B$2:$B859, "=Colima")</f>
        <v>428.68599999999998</v>
      </c>
      <c r="AD16" s="9">
        <f>SUMIFS(Concentrado!AE$2:AE859,Concentrado!$A$2:$A859,"="&amp;$A16,Concentrado!$B$2:$B859, "=Colima")</f>
        <v>364.57400000000001</v>
      </c>
      <c r="AE16" s="9">
        <f>SUMIFS(Concentrado!AF$2:AF859,Concentrado!$A$2:$A859,"="&amp;$A16,Concentrado!$B$2:$B859, "=Colima")</f>
        <v>396.71800000000002</v>
      </c>
      <c r="AF16" s="9">
        <f>SUMIFS(Concentrado!AG$2:AG859,Concentrado!$A$2:$A859,"="&amp;$A16,Concentrado!$B$2:$B859, "=Colima")</f>
        <v>13.122999999999999</v>
      </c>
      <c r="AG16" s="9">
        <f>SUMIFS(Concentrado!AH$2:AH859,Concentrado!$A$2:$A859,"="&amp;$A16,Concentrado!$B$2:$B859, "=Colima")</f>
        <v>10.900794979405299</v>
      </c>
      <c r="AH16" s="9">
        <f>SUMIFS(Concentrado!AI$2:AI859,Concentrado!$A$2:$A859,"="&amp;$A16,Concentrado!$B$2:$B859, "=Colima")</f>
        <v>0</v>
      </c>
      <c r="AI16" s="9">
        <f>SUMIFS(Concentrado!AJ$2:AJ859,Concentrado!$A$2:$A859,"="&amp;$A16,Concentrado!$B$2:$B859, "=Colima")</f>
        <v>5.4834009619452004</v>
      </c>
      <c r="AJ16" s="9">
        <f>SUMIFS(Concentrado!AK$2:AK859,Concentrado!$A$2:$A859,"="&amp;$A16,Concentrado!$B$2:$B859, "=Colima")</f>
        <v>12.831</v>
      </c>
      <c r="AK16" s="9">
        <f>SUMIFS(Concentrado!AL$2:AL859,Concentrado!$A$2:$A859,"="&amp;$A16,Concentrado!$B$2:$B859, "=Colima")</f>
        <v>0.57599999999999996</v>
      </c>
      <c r="AL16" s="9">
        <f>SUMIFS(Concentrado!AM$2:AM859,Concentrado!$A$2:$A859,"="&amp;$A16,Concentrado!$B$2:$B859, "=Colima")</f>
        <v>6.665</v>
      </c>
      <c r="AM16" s="9">
        <f>SUMIFS(Concentrado!AN$2:AN859,Concentrado!$A$2:$A859,"="&amp;$A16,Concentrado!$B$2:$B859, "=Colima")</f>
        <v>58.325000000000003</v>
      </c>
      <c r="AN16" s="9">
        <f>SUMIFS(Concentrado!AO$2:AO859,Concentrado!$A$2:$A859,"="&amp;$A16,Concentrado!$B$2:$B859, "=Colima")</f>
        <v>35.133000000000003</v>
      </c>
      <c r="AO16" s="9">
        <f>SUMIFS(Concentrado!AP$2:AP859,Concentrado!$A$2:$A859,"="&amp;$A16,Concentrado!$B$2:$B859, "=Colima")</f>
        <v>46.655999999999999</v>
      </c>
      <c r="AP16" s="9">
        <f>SUMIFS(Concentrado!AQ$2:AQ859,Concentrado!$A$2:$A859,"="&amp;$A16,Concentrado!$B$2:$B859, "=Colima")</f>
        <v>4.3739999999999997</v>
      </c>
      <c r="AQ16" s="9">
        <f>SUMIFS(Concentrado!AR$2:AR859,Concentrado!$A$2:$A859,"="&amp;$A16,Concentrado!$B$2:$B859, "=Colima")</f>
        <v>0.57599999999999996</v>
      </c>
      <c r="AR16" s="9">
        <f>SUMIFS(Concentrado!AS$2:AS859,Concentrado!$A$2:$A859,"="&amp;$A16,Concentrado!$B$2:$B859, "=Colima")</f>
        <v>2.4630000000000001</v>
      </c>
      <c r="AS16" s="9">
        <f>SUMIFS(Concentrado!AT$2:AT859,Concentrado!$A$2:$A859,"="&amp;$A16,Concentrado!$B$2:$B859, "=Colima")</f>
        <v>14.29</v>
      </c>
      <c r="AT16" s="9">
        <f>SUMIFS(Concentrado!AU$2:AU859,Concentrado!$A$2:$A859,"="&amp;$A16,Concentrado!$B$2:$B859, "=Colima")</f>
        <v>3.1680000000000001</v>
      </c>
      <c r="AU16" s="9">
        <f>SUMIFS(Concentrado!AV$2:AV859,Concentrado!$A$2:$A859,"="&amp;$A16,Concentrado!$B$2:$B859, "=Colima")</f>
        <v>8.6940000000000008</v>
      </c>
      <c r="AV16" s="9">
        <f>SUMIFS(Concentrado!AW$2:AW859,Concentrado!$A$2:$A859,"="&amp;$A16,Concentrado!$B$2:$B859, "=Colima")</f>
        <v>638.65499999999997</v>
      </c>
      <c r="AW16" s="9">
        <f>SUMIFS(Concentrado!AX$2:AX859,Concentrado!$A$2:$A859,"="&amp;$A16,Concentrado!$B$2:$B859, "=Colima")</f>
        <v>439.15899999999999</v>
      </c>
      <c r="AX16" s="9">
        <f>SUMIFS(Concentrado!AY$2:AY859,Concentrado!$A$2:$A859,"="&amp;$A16,Concentrado!$B$2:$B859, "=Colima")</f>
        <v>538.56799999999998</v>
      </c>
      <c r="AY16" s="9">
        <f>SUMIFS(Concentrado!AZ$2:AZ859,Concentrado!$A$2:$A859,"="&amp;$A16,Concentrado!$B$2:$B859, "=Colima")</f>
        <v>6.3869999999999996</v>
      </c>
      <c r="AZ16" s="9">
        <f>SUMIFS(Concentrado!BA$2:BA859,Concentrado!$A$2:$A859,"="&amp;$A16,Concentrado!$B$2:$B859, "=Colima")</f>
        <v>4.3920000000000003</v>
      </c>
      <c r="BA16" s="9">
        <f>SUMIFS(Concentrado!BB$2:BB859,Concentrado!$A$2:$A859,"="&amp;$A16,Concentrado!$B$2:$B859, "=Colima")</f>
        <v>5.3860000000000001</v>
      </c>
      <c r="BB16" s="9">
        <f>SUMIFS(Concentrado!BC$2:BC859,Concentrado!$A$2:$A859,"="&amp;$A16,Concentrado!$B$2:$B859, "=Colima")</f>
        <v>17.231000000000002</v>
      </c>
      <c r="BC16" s="9">
        <f>SUMIFS(Concentrado!BD$2:BD859,Concentrado!$A$2:$A859,"="&amp;$A16,Concentrado!$B$2:$B859, "=Colima")</f>
        <v>1.5660000000000001</v>
      </c>
      <c r="BD16" s="9">
        <f>SUMIFS(Concentrado!BE$2:BE859,Concentrado!$A$2:$A859,"="&amp;$A16,Concentrado!$B$2:$B859, "=Colima")</f>
        <v>13.513999999999999</v>
      </c>
      <c r="BE16" s="9">
        <f>SUMIFS(Concentrado!BF$2:BF859,Concentrado!$A$2:$A859,"="&amp;$A16,Concentrado!$B$2:$B859, "=Colima")</f>
        <v>15.712999999999999</v>
      </c>
      <c r="BF16" s="9">
        <f>SUMIFS(Concentrado!BG$2:BG859,Concentrado!$A$2:$A859,"="&amp;$A16,Concentrado!$B$2:$B859, "=Colima")</f>
        <v>23.57</v>
      </c>
      <c r="BG16" s="9">
        <f>SUMIFS(Concentrado!BH$2:BH859,Concentrado!$A$2:$A859,"="&amp;$A16,Concentrado!$B$2:$B859, "=Colima")</f>
        <v>6.049654305468259</v>
      </c>
    </row>
    <row r="17" spans="1:59" x14ac:dyDescent="0.25">
      <c r="A17" s="4">
        <v>2013</v>
      </c>
      <c r="B17" s="9">
        <f>SUMIFS(Concentrado!C$2:C859,Concentrado!$A$2:$A859,"="&amp;$A17,Concentrado!$B$2:$B859, "=Colima")</f>
        <v>19.186</v>
      </c>
      <c r="C17" s="9">
        <f>SUMIFS(Concentrado!D$2:D859,Concentrado!$A$2:$A859,"="&amp;$A17,Concentrado!$B$2:$B859, "=Colima")</f>
        <v>4.8049999999999997</v>
      </c>
      <c r="D17" s="9">
        <f>SUMIFS(Concentrado!E$2:E859,Concentrado!$A$2:$A859,"="&amp;$A17,Concentrado!$B$2:$B859, "=Colima")</f>
        <v>11.949</v>
      </c>
      <c r="E17" s="9">
        <f>SUMIFS(Concentrado!F$2:F859,Concentrado!$A$2:$A859,"="&amp;$A17,Concentrado!$B$2:$B859, "=Colima")</f>
        <v>8.7669999999999995</v>
      </c>
      <c r="F17" s="9">
        <f>SUMIFS(Concentrado!G$2:G859,Concentrado!$A$2:$A859,"="&amp;$A17,Concentrado!$B$2:$B859, "=Colima")</f>
        <v>21.661000000000001</v>
      </c>
      <c r="G17" s="9">
        <f>SUMIFS(Concentrado!H$2:H859,Concentrado!$A$2:$A859,"="&amp;$A17,Concentrado!$B$2:$B859, "=Colima")</f>
        <v>5.1539999999999999</v>
      </c>
      <c r="H17" s="9">
        <f>SUMIFS(Concentrado!I$2:I859,Concentrado!$A$2:$A859,"="&amp;$A17,Concentrado!$B$2:$B859, "=Colima")</f>
        <v>3.3919999999999999</v>
      </c>
      <c r="I17" s="9">
        <f>SUMIFS(Concentrado!J$2:J859,Concentrado!$A$2:$A859,"="&amp;$A17,Concentrado!$B$2:$B859, "=Colima")</f>
        <v>4.2670000000000003</v>
      </c>
      <c r="J17" s="9">
        <f>SUMIFS(Concentrado!K$2:K859,Concentrado!$A$2:$A859,"="&amp;$A17,Concentrado!$B$2:$B859, "=Colima")</f>
        <v>8.8770000000000007</v>
      </c>
      <c r="K17" s="9">
        <f>SUMIFS(Concentrado!L$2:L859,Concentrado!$A$2:$A859,"="&amp;$A17,Concentrado!$B$2:$B859, "=Colima")</f>
        <v>4.8049999999999997</v>
      </c>
      <c r="L17" s="9">
        <f>SUMIFS(Concentrado!M$2:M859,Concentrado!$A$2:$A859,"="&amp;$A17,Concentrado!$B$2:$B859, "=Colima")</f>
        <v>6.8280000000000003</v>
      </c>
      <c r="M17" s="9">
        <f>SUMIFS(Concentrado!N$2:N859,Concentrado!$A$2:$A859,"="&amp;$A17,Concentrado!$B$2:$B859, "=Colima")</f>
        <v>69.207999999999998</v>
      </c>
      <c r="N17" s="9">
        <f>SUMIFS(Concentrado!O$2:O859,Concentrado!$A$2:$A859,"="&amp;$A17,Concentrado!$B$2:$B859, "=Colima")</f>
        <v>120.84</v>
      </c>
      <c r="O17" s="9">
        <f>SUMIFS(Concentrado!P$2:P859,Concentrado!$A$2:$A859,"="&amp;$A17,Concentrado!$B$2:$B859, "=Colima")</f>
        <v>25.722999999999999</v>
      </c>
      <c r="P17" s="9">
        <f>SUMIFS(Concentrado!Q$2:Q859,Concentrado!$A$2:$A859,"="&amp;$A17,Concentrado!$B$2:$B859, "=Colima")</f>
        <v>72.974000000000004</v>
      </c>
      <c r="Q17" s="9">
        <f>SUMIFS(Concentrado!R$2:R859,Concentrado!$A$2:$A859,"="&amp;$A17,Concentrado!$B$2:$B859, "=Colima")</f>
        <v>84.76</v>
      </c>
      <c r="R17" s="9">
        <f>SUMIFS(Concentrado!S$2:S859,Concentrado!$A$2:$A859,"="&amp;$A17,Concentrado!$B$2:$B859, "=Colima")</f>
        <v>76.602999999999994</v>
      </c>
      <c r="S17" s="9">
        <f>SUMIFS(Concentrado!T$2:T859,Concentrado!$A$2:$A859,"="&amp;$A17,Concentrado!$B$2:$B859, "=Colima")</f>
        <v>80.655000000000001</v>
      </c>
      <c r="T17" s="9">
        <f>SUMIFS(Concentrado!U$2:U859,Concentrado!$A$2:$A859,"="&amp;$A17,Concentrado!$B$2:$B859, "=Colima")</f>
        <v>13.172000000000001</v>
      </c>
      <c r="U17" s="9">
        <f>SUMIFS(Concentrado!V$2:V859,Concentrado!$A$2:$A859,"="&amp;$A17,Concentrado!$B$2:$B859, "=Colima")</f>
        <v>14.416</v>
      </c>
      <c r="V17" s="9">
        <f>SUMIFS(Concentrado!W$2:W859,Concentrado!$A$2:$A859,"="&amp;$A17,Concentrado!$B$2:$B859, "=Colima")</f>
        <v>13.798</v>
      </c>
      <c r="W17" s="9">
        <f>SUMIFS(Concentrado!X$2:X859,Concentrado!$A$2:$A859,"="&amp;$A17,Concentrado!$B$2:$B859, "=Colima")</f>
        <v>56.125</v>
      </c>
      <c r="X17" s="9">
        <f>SUMIFS(Concentrado!Y$2:Y859,Concentrado!$A$2:$A859,"="&amp;$A17,Concentrado!$B$2:$B859, "=Colima")</f>
        <v>4.5229999999999997</v>
      </c>
      <c r="Y17" s="9">
        <f>SUMIFS(Concentrado!Z$2:Z859,Concentrado!$A$2:$A859,"="&amp;$A17,Concentrado!$B$2:$B859, "=Colima")</f>
        <v>30.157</v>
      </c>
      <c r="Z17" s="9">
        <f>SUMIFS(Concentrado!AA$2:AA859,Concentrado!$A$2:$A859,"="&amp;$A17,Concentrado!$B$2:$B859, "=Colima")</f>
        <v>83.900999999999996</v>
      </c>
      <c r="AA17" s="9">
        <f>SUMIFS(Concentrado!AB$2:AB859,Concentrado!$A$2:$A859,"="&amp;$A17,Concentrado!$B$2:$B859, "=Colima")</f>
        <v>60.774000000000001</v>
      </c>
      <c r="AB17" s="9">
        <f>SUMIFS(Concentrado!AC$2:AC859,Concentrado!$A$2:$A859,"="&amp;$A17,Concentrado!$B$2:$B859, "=Colima")</f>
        <v>72.405000000000001</v>
      </c>
      <c r="AC17" s="9">
        <f>SUMIFS(Concentrado!AD$2:AD859,Concentrado!$A$2:$A859,"="&amp;$A17,Concentrado!$B$2:$B859, "=Colima")</f>
        <v>452.72199999999998</v>
      </c>
      <c r="AD17" s="9">
        <f>SUMIFS(Concentrado!AE$2:AE859,Concentrado!$A$2:$A859,"="&amp;$A17,Concentrado!$B$2:$B859, "=Colima")</f>
        <v>360.96800000000002</v>
      </c>
      <c r="AE17" s="9">
        <f>SUMIFS(Concentrado!AF$2:AF859,Concentrado!$A$2:$A859,"="&amp;$A17,Concentrado!$B$2:$B859, "=Colima")</f>
        <v>406.69</v>
      </c>
      <c r="AF17" s="9">
        <f>SUMIFS(Concentrado!AG$2:AG859,Concentrado!$A$2:$A859,"="&amp;$A17,Concentrado!$B$2:$B859, "=Colima")</f>
        <v>16.036000000000001</v>
      </c>
      <c r="AG17" s="9">
        <f>SUMIFS(Concentrado!AH$2:AH859,Concentrado!$A$2:$A859,"="&amp;$A17,Concentrado!$B$2:$B859, "=Colima")</f>
        <v>11.5142815472124</v>
      </c>
      <c r="AH17" s="9">
        <f>SUMIFS(Concentrado!AI$2:AI859,Concentrado!$A$2:$A859,"="&amp;$A17,Concentrado!$B$2:$B859, "=Colima")</f>
        <v>2.33261540614722</v>
      </c>
      <c r="AI17" s="9">
        <f>SUMIFS(Concentrado!AJ$2:AJ859,Concentrado!$A$2:$A859,"="&amp;$A17,Concentrado!$B$2:$B859, "=Colima")</f>
        <v>6.9529209993665102</v>
      </c>
      <c r="AJ17" s="9">
        <f>SUMIFS(Concentrado!AK$2:AK859,Concentrado!$A$2:$A859,"="&amp;$A17,Concentrado!$B$2:$B859, "=Colima")</f>
        <v>12.885999999999999</v>
      </c>
      <c r="AK17" s="9">
        <f>SUMIFS(Concentrado!AL$2:AL859,Concentrado!$A$2:$A859,"="&amp;$A17,Concentrado!$B$2:$B859, "=Colima")</f>
        <v>1.9790000000000001</v>
      </c>
      <c r="AL17" s="9">
        <f>SUMIFS(Concentrado!AM$2:AM859,Concentrado!$A$2:$A859,"="&amp;$A17,Concentrado!$B$2:$B859, "=Colima")</f>
        <v>7.3970000000000002</v>
      </c>
      <c r="AM17" s="9">
        <f>SUMIFS(Concentrado!AN$2:AN859,Concentrado!$A$2:$A859,"="&amp;$A17,Concentrado!$B$2:$B859, "=Colima")</f>
        <v>62.710999999999999</v>
      </c>
      <c r="AN17" s="9">
        <f>SUMIFS(Concentrado!AO$2:AO859,Concentrado!$A$2:$A859,"="&amp;$A17,Concentrado!$B$2:$B859, "=Colima")</f>
        <v>37.594999999999999</v>
      </c>
      <c r="AO17" s="9">
        <f>SUMIFS(Concentrado!AP$2:AP859,Concentrado!$A$2:$A859,"="&amp;$A17,Concentrado!$B$2:$B859, "=Colima")</f>
        <v>50.072000000000003</v>
      </c>
      <c r="AP17" s="9">
        <f>SUMIFS(Concentrado!AQ$2:AQ859,Concentrado!$A$2:$A859,"="&amp;$A17,Concentrado!$B$2:$B859, "=Colima")</f>
        <v>4.2949999999999999</v>
      </c>
      <c r="AQ17" s="9">
        <f>SUMIFS(Concentrado!AR$2:AR859,Concentrado!$A$2:$A859,"="&amp;$A17,Concentrado!$B$2:$B859, "=Colima")</f>
        <v>1.9790000000000001</v>
      </c>
      <c r="AR17" s="9">
        <f>SUMIFS(Concentrado!AS$2:AS859,Concentrado!$A$2:$A859,"="&amp;$A17,Concentrado!$B$2:$B859, "=Colima")</f>
        <v>3.129</v>
      </c>
      <c r="AS17" s="9">
        <f>SUMIFS(Concentrado!AT$2:AT859,Concentrado!$A$2:$A859,"="&amp;$A17,Concentrado!$B$2:$B859, "=Colima")</f>
        <v>11.454000000000001</v>
      </c>
      <c r="AT17" s="9">
        <f>SUMIFS(Concentrado!AU$2:AU859,Concentrado!$A$2:$A859,"="&amp;$A17,Concentrado!$B$2:$B859, "=Colima")</f>
        <v>3.6749999999999998</v>
      </c>
      <c r="AU17" s="9">
        <f>SUMIFS(Concentrado!AV$2:AV859,Concentrado!$A$2:$A859,"="&amp;$A17,Concentrado!$B$2:$B859, "=Colima")</f>
        <v>7.5389999999999997</v>
      </c>
      <c r="AV17" s="9">
        <f>SUMIFS(Concentrado!AW$2:AW859,Concentrado!$A$2:$A859,"="&amp;$A17,Concentrado!$B$2:$B859, "=Colima")</f>
        <v>643.71799999999996</v>
      </c>
      <c r="AW17" s="9">
        <f>SUMIFS(Concentrado!AX$2:AX859,Concentrado!$A$2:$A859,"="&amp;$A17,Concentrado!$B$2:$B859, "=Colima")</f>
        <v>435.59300000000002</v>
      </c>
      <c r="AX17" s="9">
        <f>SUMIFS(Concentrado!AY$2:AY859,Concentrado!$A$2:$A859,"="&amp;$A17,Concentrado!$B$2:$B859, "=Colima")</f>
        <v>539.12400000000002</v>
      </c>
      <c r="AY17" s="9">
        <f>SUMIFS(Concentrado!AZ$2:AZ859,Concentrado!$A$2:$A859,"="&amp;$A17,Concentrado!$B$2:$B859, "=Colima")</f>
        <v>6.4370000000000003</v>
      </c>
      <c r="AZ17" s="9">
        <f>SUMIFS(Concentrado!BA$2:BA859,Concentrado!$A$2:$A859,"="&amp;$A17,Concentrado!$B$2:$B859, "=Colima")</f>
        <v>4.3559999999999999</v>
      </c>
      <c r="BA17" s="9">
        <f>SUMIFS(Concentrado!BB$2:BB859,Concentrado!$A$2:$A859,"="&amp;$A17,Concentrado!$B$2:$B859, "=Colima")</f>
        <v>5.391</v>
      </c>
      <c r="BB17" s="9">
        <f>SUMIFS(Concentrado!BC$2:BC859,Concentrado!$A$2:$A859,"="&amp;$A17,Concentrado!$B$2:$B859, "=Colima")</f>
        <v>3.1440000000000001</v>
      </c>
      <c r="BC17" s="9">
        <f>SUMIFS(Concentrado!BD$2:BD859,Concentrado!$A$2:$A859,"="&amp;$A17,Concentrado!$B$2:$B859, "=Colima")</f>
        <v>6.2880000000000003</v>
      </c>
      <c r="BD17" s="9">
        <f>SUMIFS(Concentrado!BE$2:BE859,Concentrado!$A$2:$A859,"="&amp;$A17,Concentrado!$B$2:$B859, "=Colima")</f>
        <v>14.157</v>
      </c>
      <c r="BE17" s="9">
        <f>SUMIFS(Concentrado!BF$2:BF859,Concentrado!$A$2:$A859,"="&amp;$A17,Concentrado!$B$2:$B859, "=Colima")</f>
        <v>16.515999999999998</v>
      </c>
      <c r="BF17" s="9">
        <f>SUMIFS(Concentrado!BG$2:BG859,Concentrado!$A$2:$A859,"="&amp;$A17,Concentrado!$B$2:$B859, "=Colima")</f>
        <v>24.408000000000001</v>
      </c>
      <c r="BG17" s="9">
        <f>SUMIFS(Concentrado!BH$2:BH859,Concentrado!$A$2:$A859,"="&amp;$A17,Concentrado!$B$2:$B859, "=Colima")</f>
        <v>5.288422422911073</v>
      </c>
    </row>
    <row r="18" spans="1:59" x14ac:dyDescent="0.25">
      <c r="A18" s="4">
        <v>2014</v>
      </c>
      <c r="B18" s="9">
        <f>SUMIFS(Concentrado!C$2:C859,Concentrado!$A$2:$A859,"="&amp;$A18,Concentrado!$B$2:$B859, "=Colima")</f>
        <v>16.324000000000002</v>
      </c>
      <c r="C18" s="9">
        <f>SUMIFS(Concentrado!D$2:D859,Concentrado!$A$2:$A859,"="&amp;$A18,Concentrado!$B$2:$B859, "=Colima")</f>
        <v>2.5</v>
      </c>
      <c r="D18" s="9">
        <f>SUMIFS(Concentrado!E$2:E859,Concentrado!$A$2:$A859,"="&amp;$A18,Concentrado!$B$2:$B859, "=Colima")</f>
        <v>9.3659999999999997</v>
      </c>
      <c r="E18" s="9">
        <f>SUMIFS(Concentrado!F$2:F859,Concentrado!$A$2:$A859,"="&amp;$A18,Concentrado!$B$2:$B859, "=Colima")</f>
        <v>13.542</v>
      </c>
      <c r="F18" s="9">
        <f>SUMIFS(Concentrado!G$2:G859,Concentrado!$A$2:$A859,"="&amp;$A18,Concentrado!$B$2:$B859, "=Colima")</f>
        <v>24.576000000000001</v>
      </c>
      <c r="G18" s="9">
        <f>SUMIFS(Concentrado!H$2:H859,Concentrado!$A$2:$A859,"="&amp;$A18,Concentrado!$B$2:$B859, "=Colima")</f>
        <v>6.4729999999999999</v>
      </c>
      <c r="H18" s="9">
        <f>SUMIFS(Concentrado!I$2:I859,Concentrado!$A$2:$A859,"="&amp;$A18,Concentrado!$B$2:$B859, "=Colima")</f>
        <v>3.0550000000000002</v>
      </c>
      <c r="I18" s="9">
        <f>SUMIFS(Concentrado!J$2:J859,Concentrado!$A$2:$A859,"="&amp;$A18,Concentrado!$B$2:$B859, "=Colima")</f>
        <v>4.7530000000000001</v>
      </c>
      <c r="J18" s="9">
        <f>SUMIFS(Concentrado!K$2:K859,Concentrado!$A$2:$A859,"="&amp;$A18,Concentrado!$B$2:$B859, "=Colima")</f>
        <v>9.5690000000000008</v>
      </c>
      <c r="K18" s="9">
        <f>SUMIFS(Concentrado!L$2:L859,Concentrado!$A$2:$A859,"="&amp;$A18,Concentrado!$B$2:$B859, "=Colima")</f>
        <v>2.7770000000000001</v>
      </c>
      <c r="L18" s="9">
        <f>SUMIFS(Concentrado!M$2:M859,Concentrado!$A$2:$A859,"="&amp;$A18,Concentrado!$B$2:$B859, "=Colima")</f>
        <v>6.1509999999999998</v>
      </c>
      <c r="M18" s="9">
        <f>SUMIFS(Concentrado!N$2:N859,Concentrado!$A$2:$A859,"="&amp;$A18,Concentrado!$B$2:$B859, "=Colima")</f>
        <v>69.456000000000003</v>
      </c>
      <c r="N18" s="9">
        <f>SUMIFS(Concentrado!O$2:O859,Concentrado!$A$2:$A859,"="&amp;$A18,Concentrado!$B$2:$B859, "=Colima")</f>
        <v>97.100999999999999</v>
      </c>
      <c r="O18" s="9">
        <f>SUMIFS(Concentrado!P$2:P859,Concentrado!$A$2:$A859,"="&amp;$A18,Concentrado!$B$2:$B859, "=Colima")</f>
        <v>24.163</v>
      </c>
      <c r="P18" s="9">
        <f>SUMIFS(Concentrado!Q$2:Q859,Concentrado!$A$2:$A859,"="&amp;$A18,Concentrado!$B$2:$B859, "=Colima")</f>
        <v>60.529000000000003</v>
      </c>
      <c r="Q18" s="9">
        <f>SUMIFS(Concentrado!R$2:R859,Concentrado!$A$2:$A859,"="&amp;$A18,Concentrado!$B$2:$B859, "=Colima")</f>
        <v>83.31</v>
      </c>
      <c r="R18" s="9">
        <f>SUMIFS(Concentrado!S$2:S859,Concentrado!$A$2:$A859,"="&amp;$A18,Concentrado!$B$2:$B859, "=Colima")</f>
        <v>78.319999999999993</v>
      </c>
      <c r="S18" s="9">
        <f>SUMIFS(Concentrado!T$2:T859,Concentrado!$A$2:$A859,"="&amp;$A18,Concentrado!$B$2:$B859, "=Colima")</f>
        <v>80.799000000000007</v>
      </c>
      <c r="T18" s="9">
        <f>SUMIFS(Concentrado!U$2:U859,Concentrado!$A$2:$A859,"="&amp;$A18,Concentrado!$B$2:$B859, "=Colima")</f>
        <v>15.760999999999999</v>
      </c>
      <c r="U18" s="9">
        <f>SUMIFS(Concentrado!V$2:V859,Concentrado!$A$2:$A859,"="&amp;$A18,Concentrado!$B$2:$B859, "=Colima")</f>
        <v>16.942</v>
      </c>
      <c r="V18" s="9">
        <f>SUMIFS(Concentrado!W$2:W859,Concentrado!$A$2:$A859,"="&amp;$A18,Concentrado!$B$2:$B859, "=Colima")</f>
        <v>16.355</v>
      </c>
      <c r="W18" s="9">
        <f>SUMIFS(Concentrado!X$2:X859,Concentrado!$A$2:$A859,"="&amp;$A18,Concentrado!$B$2:$B859, "=Colima")</f>
        <v>32.93</v>
      </c>
      <c r="X18" s="9">
        <f>SUMIFS(Concentrado!Y$2:Y859,Concentrado!$A$2:$A859,"="&amp;$A18,Concentrado!$B$2:$B859, "=Colima")</f>
        <v>4.7210000000000001</v>
      </c>
      <c r="Y18" s="9">
        <f>SUMIFS(Concentrado!Z$2:Z859,Concentrado!$A$2:$A859,"="&amp;$A18,Concentrado!$B$2:$B859, "=Colima")</f>
        <v>18.731999999999999</v>
      </c>
      <c r="Z18" s="9">
        <f>SUMIFS(Concentrado!AA$2:AA859,Concentrado!$A$2:$A859,"="&amp;$A18,Concentrado!$B$2:$B859, "=Colima")</f>
        <v>83.028999999999996</v>
      </c>
      <c r="AA18" s="9">
        <f>SUMIFS(Concentrado!AB$2:AB859,Concentrado!$A$2:$A859,"="&amp;$A18,Concentrado!$B$2:$B859, "=Colima")</f>
        <v>52.491</v>
      </c>
      <c r="AB18" s="9">
        <f>SUMIFS(Concentrado!AC$2:AC859,Concentrado!$A$2:$A859,"="&amp;$A18,Concentrado!$B$2:$B859, "=Colima")</f>
        <v>67.798000000000002</v>
      </c>
      <c r="AC18" s="9">
        <f>SUMIFS(Concentrado!AD$2:AD859,Concentrado!$A$2:$A859,"="&amp;$A18,Concentrado!$B$2:$B859, "=Colima")</f>
        <v>469.464</v>
      </c>
      <c r="AD18" s="9">
        <f>SUMIFS(Concentrado!AE$2:AE859,Concentrado!$A$2:$A859,"="&amp;$A18,Concentrado!$B$2:$B859, "=Colima")</f>
        <v>355.774</v>
      </c>
      <c r="AE18" s="9">
        <f>SUMIFS(Concentrado!AF$2:AF859,Concentrado!$A$2:$A859,"="&amp;$A18,Concentrado!$B$2:$B859, "=Colima")</f>
        <v>412.38</v>
      </c>
      <c r="AF18" s="9">
        <f>SUMIFS(Concentrado!AG$2:AG859,Concentrado!$A$2:$A859,"="&amp;$A18,Concentrado!$B$2:$B859, "=Colima")</f>
        <v>16.324000000000002</v>
      </c>
      <c r="AG18" s="9">
        <f>SUMIFS(Concentrado!AH$2:AH859,Concentrado!$A$2:$A859,"="&amp;$A18,Concentrado!$B$2:$B859, "=Colima")</f>
        <v>7.5846062830878402</v>
      </c>
      <c r="AH18" s="9">
        <f>SUMIFS(Concentrado!AI$2:AI859,Concentrado!$A$2:$A859,"="&amp;$A18,Concentrado!$B$2:$B859, "=Colima")</f>
        <v>2.30499723400332</v>
      </c>
      <c r="AI18" s="9">
        <f>SUMIFS(Concentrado!AJ$2:AJ859,Concentrado!$A$2:$A859,"="&amp;$A18,Concentrado!$B$2:$B859, "=Colima")</f>
        <v>4.9618699379384603</v>
      </c>
      <c r="AJ18" s="9">
        <f>SUMIFS(Concentrado!AK$2:AK859,Concentrado!$A$2:$A859,"="&amp;$A18,Concentrado!$B$2:$B859, "=Colima")</f>
        <v>9.8510000000000009</v>
      </c>
      <c r="AK18" s="9">
        <f>SUMIFS(Concentrado!AL$2:AL859,Concentrado!$A$2:$A859,"="&amp;$A18,Concentrado!$B$2:$B859, "=Colima")</f>
        <v>1.944</v>
      </c>
      <c r="AL18" s="9">
        <f>SUMIFS(Concentrado!AM$2:AM859,Concentrado!$A$2:$A859,"="&amp;$A18,Concentrado!$B$2:$B859, "=Colima")</f>
        <v>5.8710000000000004</v>
      </c>
      <c r="AM18" s="9">
        <f>SUMIFS(Concentrado!AN$2:AN859,Concentrado!$A$2:$A859,"="&amp;$A18,Concentrado!$B$2:$B859, "=Colima")</f>
        <v>51.223999999999997</v>
      </c>
      <c r="AN18" s="9">
        <f>SUMIFS(Concentrado!AO$2:AO859,Concentrado!$A$2:$A859,"="&amp;$A18,Concentrado!$B$2:$B859, "=Colima")</f>
        <v>43.881999999999998</v>
      </c>
      <c r="AO18" s="9">
        <f>SUMIFS(Concentrado!AP$2:AP859,Concentrado!$A$2:$A859,"="&amp;$A18,Concentrado!$B$2:$B859, "=Colima")</f>
        <v>47.529000000000003</v>
      </c>
      <c r="AP18" s="9">
        <f>SUMIFS(Concentrado!AQ$2:AQ859,Concentrado!$A$2:$A859,"="&amp;$A18,Concentrado!$B$2:$B859, "=Colima")</f>
        <v>1.97</v>
      </c>
      <c r="AQ18" s="9">
        <f>SUMIFS(Concentrado!AR$2:AR859,Concentrado!$A$2:$A859,"="&amp;$A18,Concentrado!$B$2:$B859, "=Colima")</f>
        <v>1.389</v>
      </c>
      <c r="AR18" s="9">
        <f>SUMIFS(Concentrado!AS$2:AS859,Concentrado!$A$2:$A859,"="&amp;$A18,Concentrado!$B$2:$B859, "=Colima")</f>
        <v>1.677</v>
      </c>
      <c r="AS18" s="9">
        <f>SUMIFS(Concentrado!AT$2:AT859,Concentrado!$A$2:$A859,"="&amp;$A18,Concentrado!$B$2:$B859, "=Colima")</f>
        <v>10.132</v>
      </c>
      <c r="AT18" s="9">
        <f>SUMIFS(Concentrado!AU$2:AU859,Concentrado!$A$2:$A859,"="&amp;$A18,Concentrado!$B$2:$B859, "=Colima")</f>
        <v>3.3330000000000002</v>
      </c>
      <c r="AU18" s="9">
        <f>SUMIFS(Concentrado!AV$2:AV859,Concentrado!$A$2:$A859,"="&amp;$A18,Concentrado!$B$2:$B859, "=Colima")</f>
        <v>6.71</v>
      </c>
      <c r="AV18" s="9">
        <f>SUMIFS(Concentrado!AW$2:AW859,Concentrado!$A$2:$A859,"="&amp;$A18,Concentrado!$B$2:$B859, "=Colima")</f>
        <v>627.64</v>
      </c>
      <c r="AW18" s="9">
        <f>SUMIFS(Concentrado!AX$2:AX859,Concentrado!$A$2:$A859,"="&amp;$A18,Concentrado!$B$2:$B859, "=Colima")</f>
        <v>432.70600000000002</v>
      </c>
      <c r="AX18" s="9">
        <f>SUMIFS(Concentrado!AY$2:AY859,Concentrado!$A$2:$A859,"="&amp;$A18,Concentrado!$B$2:$B859, "=Colima")</f>
        <v>529.80399999999997</v>
      </c>
      <c r="AY18" s="9">
        <f>SUMIFS(Concentrado!AZ$2:AZ859,Concentrado!$A$2:$A859,"="&amp;$A18,Concentrado!$B$2:$B859, "=Colima")</f>
        <v>6.2759999999999998</v>
      </c>
      <c r="AZ18" s="9">
        <f>SUMIFS(Concentrado!BA$2:BA859,Concentrado!$A$2:$A859,"="&amp;$A18,Concentrado!$B$2:$B859, "=Colima")</f>
        <v>4.327</v>
      </c>
      <c r="BA18" s="9">
        <f>SUMIFS(Concentrado!BB$2:BB859,Concentrado!$A$2:$A859,"="&amp;$A18,Concentrado!$B$2:$B859, "=Colima")</f>
        <v>5.298</v>
      </c>
      <c r="BB18" s="9">
        <f>SUMIFS(Concentrado!BC$2:BC859,Concentrado!$A$2:$A859,"="&amp;$A18,Concentrado!$B$2:$B859, "=Colima")</f>
        <v>7.9119999999999999</v>
      </c>
      <c r="BC18" s="9">
        <f>SUMIFS(Concentrado!BD$2:BD859,Concentrado!$A$2:$A859,"="&amp;$A18,Concentrado!$B$2:$B859, "=Colima")</f>
        <v>4.7469999999999999</v>
      </c>
      <c r="BD18" s="9">
        <f>SUMIFS(Concentrado!BE$2:BE859,Concentrado!$A$2:$A859,"="&amp;$A18,Concentrado!$B$2:$B859, "=Colima")</f>
        <v>10.188000000000001</v>
      </c>
      <c r="BE18" s="9">
        <f>SUMIFS(Concentrado!BF$2:BF859,Concentrado!$A$2:$A859,"="&amp;$A18,Concentrado!$B$2:$B859, "=Colima")</f>
        <v>11.965999999999999</v>
      </c>
      <c r="BF18" s="9">
        <f>SUMIFS(Concentrado!BG$2:BG859,Concentrado!$A$2:$A859,"="&amp;$A18,Concentrado!$B$2:$B859, "=Colima")</f>
        <v>32.341999999999999</v>
      </c>
      <c r="BG18" s="9">
        <f>SUMIFS(Concentrado!BH$2:BH859,Concentrado!$A$2:$A859,"="&amp;$A18,Concentrado!$B$2:$B859, "=Colima")</f>
        <v>7.0342820181112549</v>
      </c>
    </row>
    <row r="19" spans="1:59" x14ac:dyDescent="0.25">
      <c r="A19" s="4">
        <v>2015</v>
      </c>
      <c r="B19" s="9">
        <f>SUMIFS(Concentrado!C$2:C859,Concentrado!$A$2:$A859,"="&amp;$A19,Concentrado!$B$2:$B859, "=Colima")</f>
        <v>16.97</v>
      </c>
      <c r="C19" s="9">
        <f>SUMIFS(Concentrado!D$2:D859,Concentrado!$A$2:$A859,"="&amp;$A19,Concentrado!$B$2:$B859, "=Colima")</f>
        <v>4.6630000000000003</v>
      </c>
      <c r="D19" s="9">
        <f>SUMIFS(Concentrado!E$2:E859,Concentrado!$A$2:$A859,"="&amp;$A19,Concentrado!$B$2:$B859, "=Colima")</f>
        <v>10.773</v>
      </c>
      <c r="E19" s="9">
        <f>SUMIFS(Concentrado!F$2:F859,Concentrado!$A$2:$A859,"="&amp;$A19,Concentrado!$B$2:$B859, "=Colima")</f>
        <v>18.106999999999999</v>
      </c>
      <c r="F19" s="9">
        <f>SUMIFS(Concentrado!G$2:G859,Concentrado!$A$2:$A859,"="&amp;$A19,Concentrado!$B$2:$B859, "=Colima")</f>
        <v>22.512</v>
      </c>
      <c r="G19" s="9">
        <f>SUMIFS(Concentrado!H$2:H859,Concentrado!$A$2:$A859,"="&amp;$A19,Concentrado!$B$2:$B859, "=Colima")</f>
        <v>5.8419999999999996</v>
      </c>
      <c r="H19" s="9">
        <f>SUMIFS(Concentrado!I$2:I859,Concentrado!$A$2:$A859,"="&amp;$A19,Concentrado!$B$2:$B859, "=Colima")</f>
        <v>3.2919999999999998</v>
      </c>
      <c r="I19" s="9">
        <f>SUMIFS(Concentrado!J$2:J859,Concentrado!$A$2:$A859,"="&amp;$A19,Concentrado!$B$2:$B859, "=Colima")</f>
        <v>4.5579999999999998</v>
      </c>
      <c r="J19" s="9">
        <f>SUMIFS(Concentrado!K$2:K859,Concentrado!$A$2:$A859,"="&amp;$A19,Concentrado!$B$2:$B859, "=Colima")</f>
        <v>8.3460000000000001</v>
      </c>
      <c r="K19" s="9">
        <f>SUMIFS(Concentrado!L$2:L859,Concentrado!$A$2:$A859,"="&amp;$A19,Concentrado!$B$2:$B859, "=Colima")</f>
        <v>4.6630000000000003</v>
      </c>
      <c r="L19" s="9">
        <f>SUMIFS(Concentrado!M$2:M859,Concentrado!$A$2:$A859,"="&amp;$A19,Concentrado!$B$2:$B859, "=Colima")</f>
        <v>6.492</v>
      </c>
      <c r="M19" s="9">
        <f>SUMIFS(Concentrado!N$2:N859,Concentrado!$A$2:$A859,"="&amp;$A19,Concentrado!$B$2:$B859, "=Colima")</f>
        <v>60.195999999999998</v>
      </c>
      <c r="N19" s="9">
        <f>SUMIFS(Concentrado!O$2:O859,Concentrado!$A$2:$A859,"="&amp;$A19,Concentrado!$B$2:$B859, "=Colima")</f>
        <v>123.238</v>
      </c>
      <c r="O19" s="9">
        <f>SUMIFS(Concentrado!P$2:P859,Concentrado!$A$2:$A859,"="&amp;$A19,Concentrado!$B$2:$B859, "=Colima")</f>
        <v>27.157</v>
      </c>
      <c r="P19" s="9">
        <f>SUMIFS(Concentrado!Q$2:Q859,Concentrado!$A$2:$A859,"="&amp;$A19,Concentrado!$B$2:$B859, "=Colima")</f>
        <v>74.998999999999995</v>
      </c>
      <c r="Q19" s="9">
        <f>SUMIFS(Concentrado!R$2:R859,Concentrado!$A$2:$A859,"="&amp;$A19,Concentrado!$B$2:$B859, "=Colima")</f>
        <v>99.313999999999993</v>
      </c>
      <c r="R19" s="9">
        <f>SUMIFS(Concentrado!S$2:S859,Concentrado!$A$2:$A859,"="&amp;$A19,Concentrado!$B$2:$B859, "=Colima")</f>
        <v>86.409000000000006</v>
      </c>
      <c r="S19" s="9">
        <f>SUMIFS(Concentrado!T$2:T859,Concentrado!$A$2:$A859,"="&amp;$A19,Concentrado!$B$2:$B859, "=Colima")</f>
        <v>92.816000000000003</v>
      </c>
      <c r="T19" s="9">
        <f>SUMIFS(Concentrado!U$2:U859,Concentrado!$A$2:$A859,"="&amp;$A19,Concentrado!$B$2:$B859, "=Colima")</f>
        <v>16.135000000000002</v>
      </c>
      <c r="U19" s="9">
        <f>SUMIFS(Concentrado!V$2:V859,Concentrado!$A$2:$A859,"="&amp;$A19,Concentrado!$B$2:$B859, "=Colima")</f>
        <v>15.635999999999999</v>
      </c>
      <c r="V19" s="9">
        <f>SUMIFS(Concentrado!W$2:W859,Concentrado!$A$2:$A859,"="&amp;$A19,Concentrado!$B$2:$B859, "=Colima")</f>
        <v>15.884</v>
      </c>
      <c r="W19" s="9">
        <f>SUMIFS(Concentrado!X$2:X859,Concentrado!$A$2:$A859,"="&amp;$A19,Concentrado!$B$2:$B859, "=Colima")</f>
        <v>54.804000000000002</v>
      </c>
      <c r="X19" s="9">
        <f>SUMIFS(Concentrado!Y$2:Y859,Concentrado!$A$2:$A859,"="&amp;$A19,Concentrado!$B$2:$B859, "=Colima")</f>
        <v>6.8579999999999997</v>
      </c>
      <c r="Y19" s="9">
        <f>SUMIFS(Concentrado!Z$2:Z859,Concentrado!$A$2:$A859,"="&amp;$A19,Concentrado!$B$2:$B859, "=Colima")</f>
        <v>30.663</v>
      </c>
      <c r="Z19" s="9">
        <f>SUMIFS(Concentrado!AA$2:AA859,Concentrado!$A$2:$A859,"="&amp;$A19,Concentrado!$B$2:$B859, "=Colima")</f>
        <v>96.531999999999996</v>
      </c>
      <c r="AA19" s="9">
        <f>SUMIFS(Concentrado!AB$2:AB859,Concentrado!$A$2:$A859,"="&amp;$A19,Concentrado!$B$2:$B859, "=Colima")</f>
        <v>70.772999999999996</v>
      </c>
      <c r="AB19" s="9">
        <f>SUMIFS(Concentrado!AC$2:AC859,Concentrado!$A$2:$A859,"="&amp;$A19,Concentrado!$B$2:$B859, "=Colima")</f>
        <v>83.561999999999998</v>
      </c>
      <c r="AC19" s="9">
        <f>SUMIFS(Concentrado!AD$2:AD859,Concentrado!$A$2:$A859,"="&amp;$A19,Concentrado!$B$2:$B859, "=Colima")</f>
        <v>519.93799999999999</v>
      </c>
      <c r="AD19" s="9">
        <f>SUMIFS(Concentrado!AE$2:AE859,Concentrado!$A$2:$A859,"="&amp;$A19,Concentrado!$B$2:$B859, "=Colima")</f>
        <v>406.80799999999999</v>
      </c>
      <c r="AE19" s="9">
        <f>SUMIFS(Concentrado!AF$2:AF859,Concentrado!$A$2:$A859,"="&amp;$A19,Concentrado!$B$2:$B859, "=Colima")</f>
        <v>463.11500000000001</v>
      </c>
      <c r="AF19" s="9">
        <f>SUMIFS(Concentrado!AG$2:AG859,Concentrado!$A$2:$A859,"="&amp;$A19,Concentrado!$B$2:$B859, "=Colima")</f>
        <v>14.465999999999999</v>
      </c>
      <c r="AG19" s="9">
        <f>SUMIFS(Concentrado!AH$2:AH859,Concentrado!$A$2:$A859,"="&amp;$A19,Concentrado!$B$2:$B859, "=Colima")</f>
        <v>12.836001208094199</v>
      </c>
      <c r="AH19" s="9">
        <f>SUMIFS(Concentrado!AI$2:AI859,Concentrado!$A$2:$A859,"="&amp;$A19,Concentrado!$B$2:$B859, "=Colima")</f>
        <v>0.76625416650703004</v>
      </c>
      <c r="AI19" s="9">
        <f>SUMIFS(Concentrado!AJ$2:AJ859,Concentrado!$A$2:$A859,"="&amp;$A19,Concentrado!$B$2:$B859, "=Colima")</f>
        <v>6.8455380402745796</v>
      </c>
      <c r="AJ19" s="9">
        <f>SUMIFS(Concentrado!AK$2:AK859,Concentrado!$A$2:$A859,"="&amp;$A19,Concentrado!$B$2:$B859, "=Colima")</f>
        <v>14.465999999999999</v>
      </c>
      <c r="AK19" s="9">
        <f>SUMIFS(Concentrado!AL$2:AL859,Concentrado!$A$2:$A859,"="&amp;$A19,Concentrado!$B$2:$B859, "=Colima")</f>
        <v>0.54900000000000004</v>
      </c>
      <c r="AL19" s="9">
        <f>SUMIFS(Concentrado!AM$2:AM859,Concentrado!$A$2:$A859,"="&amp;$A19,Concentrado!$B$2:$B859, "=Colima")</f>
        <v>7.4580000000000002</v>
      </c>
      <c r="AM19" s="9">
        <f>SUMIFS(Concentrado!AN$2:AN859,Concentrado!$A$2:$A859,"="&amp;$A19,Concentrado!$B$2:$B859, "=Colima")</f>
        <v>67.043999999999997</v>
      </c>
      <c r="AN19" s="9">
        <f>SUMIFS(Concentrado!AO$2:AO859,Concentrado!$A$2:$A859,"="&amp;$A19,Concentrado!$B$2:$B859, "=Colima")</f>
        <v>51.023000000000003</v>
      </c>
      <c r="AO19" s="9">
        <f>SUMIFS(Concentrado!AP$2:AP859,Concentrado!$A$2:$A859,"="&amp;$A19,Concentrado!$B$2:$B859, "=Colima")</f>
        <v>59.115000000000002</v>
      </c>
      <c r="AP19" s="9">
        <f>SUMIFS(Concentrado!AQ$2:AQ859,Concentrado!$A$2:$A859,"="&amp;$A19,Concentrado!$B$2:$B859, "=Colima")</f>
        <v>0.83499999999999996</v>
      </c>
      <c r="AQ19" s="9">
        <f>SUMIFS(Concentrado!AR$2:AR859,Concentrado!$A$2:$A859,"="&amp;$A19,Concentrado!$B$2:$B859, "=Colima")</f>
        <v>0.82299999999999995</v>
      </c>
      <c r="AR19" s="9">
        <f>SUMIFS(Concentrado!AS$2:AS859,Concentrado!$A$2:$A859,"="&amp;$A19,Concentrado!$B$2:$B859, "=Colima")</f>
        <v>0.82899999999999996</v>
      </c>
      <c r="AS19" s="9">
        <f>SUMIFS(Concentrado!AT$2:AT859,Concentrado!$A$2:$A859,"="&amp;$A19,Concentrado!$B$2:$B859, "=Colima")</f>
        <v>12.24</v>
      </c>
      <c r="AT19" s="9">
        <f>SUMIFS(Concentrado!AU$2:AU859,Concentrado!$A$2:$A859,"="&amp;$A19,Concentrado!$B$2:$B859, "=Colima")</f>
        <v>3.84</v>
      </c>
      <c r="AU19" s="9">
        <f>SUMIFS(Concentrado!AV$2:AV859,Concentrado!$A$2:$A859,"="&amp;$A19,Concentrado!$B$2:$B859, "=Colima")</f>
        <v>8.0109999999999992</v>
      </c>
      <c r="AV19" s="9">
        <f>SUMIFS(Concentrado!AW$2:AW859,Concentrado!$A$2:$A859,"="&amp;$A19,Concentrado!$B$2:$B859, "=Colima")</f>
        <v>723.01700000000005</v>
      </c>
      <c r="AW19" s="9">
        <f>SUMIFS(Concentrado!AX$2:AX859,Concentrado!$A$2:$A859,"="&amp;$A19,Concentrado!$B$2:$B859, "=Colima")</f>
        <v>495.13799999999998</v>
      </c>
      <c r="AX19" s="9">
        <f>SUMIFS(Concentrado!AY$2:AY859,Concentrado!$A$2:$A859,"="&amp;$A19,Concentrado!$B$2:$B859, "=Colima")</f>
        <v>608.83100000000002</v>
      </c>
      <c r="AY19" s="9">
        <f>SUMIFS(Concentrado!AZ$2:AZ859,Concentrado!$A$2:$A859,"="&amp;$A19,Concentrado!$B$2:$B859, "=Colima")</f>
        <v>7.23</v>
      </c>
      <c r="AZ19" s="9">
        <f>SUMIFS(Concentrado!BA$2:BA859,Concentrado!$A$2:$A859,"="&amp;$A19,Concentrado!$B$2:$B859, "=Colima")</f>
        <v>4.9509999999999996</v>
      </c>
      <c r="BA19" s="9">
        <f>SUMIFS(Concentrado!BB$2:BB859,Concentrado!$A$2:$A859,"="&amp;$A19,Concentrado!$B$2:$B859, "=Colima")</f>
        <v>6.0880000000000001</v>
      </c>
      <c r="BB19" s="9">
        <f>SUMIFS(Concentrado!BC$2:BC859,Concentrado!$A$2:$A859,"="&amp;$A19,Concentrado!$B$2:$B859, "=Colima")</f>
        <v>6.444</v>
      </c>
      <c r="BC19" s="9">
        <f>SUMIFS(Concentrado!BD$2:BD859,Concentrado!$A$2:$A859,"="&amp;$A19,Concentrado!$B$2:$B859, "=Colima")</f>
        <v>6.444</v>
      </c>
      <c r="BD19" s="9">
        <f>SUMIFS(Concentrado!BE$2:BE859,Concentrado!$A$2:$A859,"="&amp;$A19,Concentrado!$B$2:$B859, "=Colima")</f>
        <v>9.7829999999999995</v>
      </c>
      <c r="BE19" s="9">
        <f>SUMIFS(Concentrado!BF$2:BF859,Concentrado!$A$2:$A859,"="&amp;$A19,Concentrado!$B$2:$B859, "=Colima")</f>
        <v>11.824999999999999</v>
      </c>
      <c r="BF19" s="9">
        <f>SUMIFS(Concentrado!BG$2:BG859,Concentrado!$A$2:$A859,"="&amp;$A19,Concentrado!$B$2:$B859, "=Colima")</f>
        <v>25.521000000000001</v>
      </c>
      <c r="BG19" s="9">
        <f>SUMIFS(Concentrado!BH$2:BH859,Concentrado!$A$2:$A859,"="&amp;$A19,Concentrado!$B$2:$B859, "=Colima")</f>
        <v>6.6354742662696724</v>
      </c>
    </row>
    <row r="20" spans="1:59" x14ac:dyDescent="0.25">
      <c r="A20" s="4">
        <v>2016</v>
      </c>
      <c r="B20" s="9">
        <f>SUMIFS(Concentrado!C$2:C859,Concentrado!$A$2:$A859,"="&amp;$A20,Concentrado!$B$2:$B859, "=Colima")</f>
        <v>16.597000000000001</v>
      </c>
      <c r="C20" s="9">
        <f>SUMIFS(Concentrado!D$2:D859,Concentrado!$A$2:$A859,"="&amp;$A20,Concentrado!$B$2:$B859, "=Colima")</f>
        <v>3.2690000000000001</v>
      </c>
      <c r="D20" s="9">
        <f>SUMIFS(Concentrado!E$2:E859,Concentrado!$A$2:$A859,"="&amp;$A20,Concentrado!$B$2:$B859, "=Colima")</f>
        <v>10.02</v>
      </c>
      <c r="E20" s="9">
        <f>SUMIFS(Concentrado!F$2:F859,Concentrado!$A$2:$A859,"="&amp;$A20,Concentrado!$B$2:$B859, "=Colima")</f>
        <v>15.337999999999999</v>
      </c>
      <c r="F20" s="9">
        <f>SUMIFS(Concentrado!G$2:G859,Concentrado!$A$2:$A859,"="&amp;$A20,Concentrado!$B$2:$B859, "=Colima")</f>
        <v>23.966000000000001</v>
      </c>
      <c r="G20" s="9">
        <f>SUMIFS(Concentrado!H$2:H859,Concentrado!$A$2:$A859,"="&amp;$A20,Concentrado!$B$2:$B859, "=Colima")</f>
        <v>5.8090000000000002</v>
      </c>
      <c r="H20" s="9">
        <f>SUMIFS(Concentrado!I$2:I859,Concentrado!$A$2:$A859,"="&amp;$A20,Concentrado!$B$2:$B859, "=Colima")</f>
        <v>3.2690000000000001</v>
      </c>
      <c r="I20" s="9">
        <f>SUMIFS(Concentrado!J$2:J859,Concentrado!$A$2:$A859,"="&amp;$A20,Concentrado!$B$2:$B859, "=Colima")</f>
        <v>4.53</v>
      </c>
      <c r="J20" s="9">
        <f>SUMIFS(Concentrado!K$2:K859,Concentrado!$A$2:$A859,"="&amp;$A20,Concentrado!$B$2:$B859, "=Colima")</f>
        <v>8.5749999999999993</v>
      </c>
      <c r="K20" s="9">
        <f>SUMIFS(Concentrado!L$2:L859,Concentrado!$A$2:$A859,"="&amp;$A20,Concentrado!$B$2:$B859, "=Colima")</f>
        <v>2.9969999999999999</v>
      </c>
      <c r="L20" s="9">
        <f>SUMIFS(Concentrado!M$2:M859,Concentrado!$A$2:$A859,"="&amp;$A20,Concentrado!$B$2:$B859, "=Colima")</f>
        <v>5.7649999999999997</v>
      </c>
      <c r="M20" s="9">
        <f>SUMIFS(Concentrado!N$2:N859,Concentrado!$A$2:$A859,"="&amp;$A20,Concentrado!$B$2:$B859, "=Colima")</f>
        <v>63.703000000000003</v>
      </c>
      <c r="N20" s="9">
        <f>SUMIFS(Concentrado!O$2:O859,Concentrado!$A$2:$A859,"="&amp;$A20,Concentrado!$B$2:$B859, "=Colima")</f>
        <v>220.739</v>
      </c>
      <c r="O20" s="9">
        <f>SUMIFS(Concentrado!P$2:P859,Concentrado!$A$2:$A859,"="&amp;$A20,Concentrado!$B$2:$B859, "=Colima")</f>
        <v>40.868000000000002</v>
      </c>
      <c r="P20" s="9">
        <f>SUMIFS(Concentrado!Q$2:Q859,Concentrado!$A$2:$A859,"="&amp;$A20,Concentrado!$B$2:$B859, "=Colima")</f>
        <v>131.083</v>
      </c>
      <c r="Q20" s="9">
        <f>SUMIFS(Concentrado!R$2:R859,Concentrado!$A$2:$A859,"="&amp;$A20,Concentrado!$B$2:$B859, "=Colima")</f>
        <v>91.835999999999999</v>
      </c>
      <c r="R20" s="9">
        <f>SUMIFS(Concentrado!S$2:S859,Concentrado!$A$2:$A859,"="&amp;$A20,Concentrado!$B$2:$B859, "=Colima")</f>
        <v>69.203999999999994</v>
      </c>
      <c r="S20" s="9">
        <f>SUMIFS(Concentrado!T$2:T859,Concentrado!$A$2:$A859,"="&amp;$A20,Concentrado!$B$2:$B859, "=Colima")</f>
        <v>80.433999999999997</v>
      </c>
      <c r="T20" s="9">
        <f>SUMIFS(Concentrado!U$2:U859,Concentrado!$A$2:$A859,"="&amp;$A20,Concentrado!$B$2:$B859, "=Colima")</f>
        <v>9.9580000000000002</v>
      </c>
      <c r="U20" s="9">
        <f>SUMIFS(Concentrado!V$2:V859,Concentrado!$A$2:$A859,"="&amp;$A20,Concentrado!$B$2:$B859, "=Colima")</f>
        <v>11.170999999999999</v>
      </c>
      <c r="V20" s="9">
        <f>SUMIFS(Concentrado!W$2:W859,Concentrado!$A$2:$A859,"="&amp;$A20,Concentrado!$B$2:$B859, "=Colima")</f>
        <v>10.569000000000001</v>
      </c>
      <c r="W20" s="9">
        <f>SUMIFS(Concentrado!X$2:X859,Concentrado!$A$2:$A859,"="&amp;$A20,Concentrado!$B$2:$B859, "=Colima")</f>
        <v>145.5</v>
      </c>
      <c r="X20" s="9">
        <f>SUMIFS(Concentrado!Y$2:Y859,Concentrado!$A$2:$A859,"="&amp;$A20,Concentrado!$B$2:$B859, "=Colima")</f>
        <v>16.891999999999999</v>
      </c>
      <c r="Y20" s="9">
        <f>SUMIFS(Concentrado!Z$2:Z859,Concentrado!$A$2:$A859,"="&amp;$A20,Concentrado!$B$2:$B859, "=Colima")</f>
        <v>81.394999999999996</v>
      </c>
      <c r="Z20" s="9">
        <f>SUMIFS(Concentrado!AA$2:AA859,Concentrado!$A$2:$A859,"="&amp;$A20,Concentrado!$B$2:$B859, "=Colima")</f>
        <v>84.090999999999994</v>
      </c>
      <c r="AA20" s="9">
        <f>SUMIFS(Concentrado!AB$2:AB859,Concentrado!$A$2:$A859,"="&amp;$A20,Concentrado!$B$2:$B859, "=Colima")</f>
        <v>66.751999999999995</v>
      </c>
      <c r="AB20" s="9">
        <f>SUMIFS(Concentrado!AC$2:AC859,Concentrado!$A$2:$A859,"="&amp;$A20,Concentrado!$B$2:$B859, "=Colima")</f>
        <v>75.355999999999995</v>
      </c>
      <c r="AC20" s="9">
        <f>SUMIFS(Concentrado!AD$2:AD859,Concentrado!$A$2:$A859,"="&amp;$A20,Concentrado!$B$2:$B859, "=Colima")</f>
        <v>479.09800000000001</v>
      </c>
      <c r="AD20" s="9">
        <f>SUMIFS(Concentrado!AE$2:AE859,Concentrado!$A$2:$A859,"="&amp;$A20,Concentrado!$B$2:$B859, "=Colima")</f>
        <v>370.541</v>
      </c>
      <c r="AE20" s="9">
        <f>SUMIFS(Concentrado!AF$2:AF859,Concentrado!$A$2:$A859,"="&amp;$A20,Concentrado!$B$2:$B859, "=Colima")</f>
        <v>424.40800000000002</v>
      </c>
      <c r="AF20" s="9">
        <f>SUMIFS(Concentrado!AG$2:AG859,Concentrado!$A$2:$A859,"="&amp;$A20,Concentrado!$B$2:$B859, "=Colima")</f>
        <v>15.766999999999999</v>
      </c>
      <c r="AG20" s="9">
        <f>SUMIFS(Concentrado!AH$2:AH859,Concentrado!$A$2:$A859,"="&amp;$A20,Concentrado!$B$2:$B859, "=Colima")</f>
        <v>15.147154607007099</v>
      </c>
      <c r="AH20" s="9">
        <f>SUMIFS(Concentrado!AI$2:AI859,Concentrado!$A$2:$A859,"="&amp;$A20,Concentrado!$B$2:$B859, "=Colima")</f>
        <v>1.54276942539553</v>
      </c>
      <c r="AI20" s="9">
        <f>SUMIFS(Concentrado!AJ$2:AJ859,Concentrado!$A$2:$A859,"="&amp;$A20,Concentrado!$B$2:$B859, "=Colima")</f>
        <v>8.4073755612878607</v>
      </c>
      <c r="AJ20" s="9">
        <f>SUMIFS(Concentrado!AK$2:AK859,Concentrado!$A$2:$A859,"="&amp;$A20,Concentrado!$B$2:$B859, "=Colima")</f>
        <v>16.044</v>
      </c>
      <c r="AK20" s="9">
        <f>SUMIFS(Concentrado!AL$2:AL859,Concentrado!$A$2:$A859,"="&amp;$A20,Concentrado!$B$2:$B859, "=Colima")</f>
        <v>2.1800000000000002</v>
      </c>
      <c r="AL20" s="9">
        <f>SUMIFS(Concentrado!AM$2:AM859,Concentrado!$A$2:$A859,"="&amp;$A20,Concentrado!$B$2:$B859, "=Colima")</f>
        <v>9.0589999999999993</v>
      </c>
      <c r="AM20" s="9">
        <f>SUMIFS(Concentrado!AN$2:AN859,Concentrado!$A$2:$A859,"="&amp;$A20,Concentrado!$B$2:$B859, "=Colima")</f>
        <v>58.366</v>
      </c>
      <c r="AN20" s="9">
        <f>SUMIFS(Concentrado!AO$2:AO859,Concentrado!$A$2:$A859,"="&amp;$A20,Concentrado!$B$2:$B859, "=Colima")</f>
        <v>43.320999999999998</v>
      </c>
      <c r="AO20" s="9">
        <f>SUMIFS(Concentrado!AP$2:AP859,Concentrado!$A$2:$A859,"="&amp;$A20,Concentrado!$B$2:$B859, "=Colima")</f>
        <v>50.786000000000001</v>
      </c>
      <c r="AP20" s="9">
        <f>SUMIFS(Concentrado!AQ$2:AQ859,Concentrado!$A$2:$A859,"="&amp;$A20,Concentrado!$B$2:$B859, "=Colima")</f>
        <v>3.8730000000000002</v>
      </c>
      <c r="AQ20" s="9">
        <f>SUMIFS(Concentrado!AR$2:AR859,Concentrado!$A$2:$A859,"="&amp;$A20,Concentrado!$B$2:$B859, "=Colima")</f>
        <v>1.0900000000000001</v>
      </c>
      <c r="AR20" s="9">
        <f>SUMIFS(Concentrado!AS$2:AS859,Concentrado!$A$2:$A859,"="&amp;$A20,Concentrado!$B$2:$B859, "=Colima")</f>
        <v>2.4710000000000001</v>
      </c>
      <c r="AS20" s="9">
        <f>SUMIFS(Concentrado!AT$2:AT859,Concentrado!$A$2:$A859,"="&amp;$A20,Concentrado!$B$2:$B859, "=Colima")</f>
        <v>9.4049999999999994</v>
      </c>
      <c r="AT20" s="9">
        <f>SUMIFS(Concentrado!AU$2:AU859,Concentrado!$A$2:$A859,"="&amp;$A20,Concentrado!$B$2:$B859, "=Colima")</f>
        <v>2.7250000000000001</v>
      </c>
      <c r="AU20" s="9">
        <f>SUMIFS(Concentrado!AV$2:AV859,Concentrado!$A$2:$A859,"="&amp;$A20,Concentrado!$B$2:$B859, "=Colima")</f>
        <v>6.0389999999999997</v>
      </c>
      <c r="AV20" s="9">
        <f>SUMIFS(Concentrado!AW$2:AW859,Concentrado!$A$2:$A859,"="&amp;$A20,Concentrado!$B$2:$B859, "=Colima")</f>
        <v>770.37300000000005</v>
      </c>
      <c r="AW20" s="9">
        <f>SUMIFS(Concentrado!AX$2:AX859,Concentrado!$A$2:$A859,"="&amp;$A20,Concentrado!$B$2:$B859, "=Colima")</f>
        <v>461.541</v>
      </c>
      <c r="AX20" s="9">
        <f>SUMIFS(Concentrado!AY$2:AY859,Concentrado!$A$2:$A859,"="&amp;$A20,Concentrado!$B$2:$B859, "=Colima")</f>
        <v>615.74900000000002</v>
      </c>
      <c r="AY20" s="9">
        <f>SUMIFS(Concentrado!AZ$2:AZ859,Concentrado!$A$2:$A859,"="&amp;$A20,Concentrado!$B$2:$B859, "=Colima")</f>
        <v>7.7039999999999997</v>
      </c>
      <c r="AZ20" s="9">
        <f>SUMIFS(Concentrado!BA$2:BA859,Concentrado!$A$2:$A859,"="&amp;$A20,Concentrado!$B$2:$B859, "=Colima")</f>
        <v>4.6150000000000002</v>
      </c>
      <c r="BA20" s="9">
        <f>SUMIFS(Concentrado!BB$2:BB859,Concentrado!$A$2:$A859,"="&amp;$A20,Concentrado!$B$2:$B859, "=Colima")</f>
        <v>6.157</v>
      </c>
      <c r="BB20" s="9">
        <f>SUMIFS(Concentrado!BC$2:BC859,Concentrado!$A$2:$A859,"="&amp;$A20,Concentrado!$B$2:$B859, "=Colima")</f>
        <v>11.599</v>
      </c>
      <c r="BC20" s="9">
        <f>SUMIFS(Concentrado!BD$2:BD859,Concentrado!$A$2:$A859,"="&amp;$A20,Concentrado!$B$2:$B859, "=Colima")</f>
        <v>6.6280000000000001</v>
      </c>
      <c r="BD20" s="9">
        <f>SUMIFS(Concentrado!BE$2:BE859,Concentrado!$A$2:$A859,"="&amp;$A20,Concentrado!$B$2:$B859, "=Colima")</f>
        <v>10.755000000000001</v>
      </c>
      <c r="BE20" s="9">
        <f>SUMIFS(Concentrado!BF$2:BF859,Concentrado!$A$2:$A859,"="&amp;$A20,Concentrado!$B$2:$B859, "=Colima")</f>
        <v>12.888</v>
      </c>
      <c r="BF20" s="9">
        <f>SUMIFS(Concentrado!BG$2:BG859,Concentrado!$A$2:$A859,"="&amp;$A20,Concentrado!$B$2:$B859, "=Colima")</f>
        <v>44.44</v>
      </c>
      <c r="BG20" s="9">
        <f>SUMIFS(Concentrado!BH$2:BH859,Concentrado!$A$2:$A859,"="&amp;$A20,Concentrado!$B$2:$B859, "=Colima")</f>
        <v>7.377122033597014</v>
      </c>
    </row>
    <row r="21" spans="1:59" x14ac:dyDescent="0.25">
      <c r="A21" s="4">
        <v>2017</v>
      </c>
      <c r="B21" s="9">
        <f>SUMIFS(Concentrado!C$2:C859,Concentrado!$A$2:$A859,"="&amp;$A21,Concentrado!$B$2:$B859, "=Colima")</f>
        <v>11.012</v>
      </c>
      <c r="C21" s="9">
        <f>SUMIFS(Concentrado!D$2:D859,Concentrado!$A$2:$A859,"="&amp;$A21,Concentrado!$B$2:$B859, "=Colima")</f>
        <v>2.4380000000000002</v>
      </c>
      <c r="D21" s="9">
        <f>SUMIFS(Concentrado!E$2:E859,Concentrado!$A$2:$A859,"="&amp;$A21,Concentrado!$B$2:$B859, "=Colima")</f>
        <v>6.69</v>
      </c>
      <c r="E21" s="9">
        <f>SUMIFS(Concentrado!F$2:F859,Concentrado!$A$2:$A859,"="&amp;$A21,Concentrado!$B$2:$B859, "=Colima")</f>
        <v>12.22</v>
      </c>
      <c r="F21" s="9">
        <f>SUMIFS(Concentrado!G$2:G859,Concentrado!$A$2:$A859,"="&amp;$A21,Concentrado!$B$2:$B859, "=Colima")</f>
        <v>24.91</v>
      </c>
      <c r="G21" s="9">
        <f>SUMIFS(Concentrado!H$2:H859,Concentrado!$A$2:$A859,"="&amp;$A21,Concentrado!$B$2:$B859, "=Colima")</f>
        <v>9.36</v>
      </c>
      <c r="H21" s="9">
        <f>SUMIFS(Concentrado!I$2:I859,Concentrado!$A$2:$A859,"="&amp;$A21,Concentrado!$B$2:$B859, "=Colima")</f>
        <v>2.7080000000000002</v>
      </c>
      <c r="I21" s="9">
        <f>SUMIFS(Concentrado!J$2:J859,Concentrado!$A$2:$A859,"="&amp;$A21,Concentrado!$B$2:$B859, "=Colima")</f>
        <v>6.0069999999999997</v>
      </c>
      <c r="J21" s="9">
        <f>SUMIFS(Concentrado!K$2:K859,Concentrado!$A$2:$A859,"="&amp;$A21,Concentrado!$B$2:$B859, "=Colima")</f>
        <v>13.214</v>
      </c>
      <c r="K21" s="9">
        <f>SUMIFS(Concentrado!L$2:L859,Concentrado!$A$2:$A859,"="&amp;$A21,Concentrado!$B$2:$B859, "=Colima")</f>
        <v>4.3330000000000002</v>
      </c>
      <c r="L21" s="9">
        <f>SUMIFS(Concentrado!M$2:M859,Concentrado!$A$2:$A859,"="&amp;$A21,Concentrado!$B$2:$B859, "=Colima")</f>
        <v>8.7379999999999995</v>
      </c>
      <c r="M21" s="9">
        <f>SUMIFS(Concentrado!N$2:N859,Concentrado!$A$2:$A859,"="&amp;$A21,Concentrado!$B$2:$B859, "=Colima")</f>
        <v>41.063000000000002</v>
      </c>
      <c r="N21" s="9">
        <f>SUMIFS(Concentrado!O$2:O859,Concentrado!$A$2:$A859,"="&amp;$A21,Concentrado!$B$2:$B859, "=Colima")</f>
        <v>240.33799999999999</v>
      </c>
      <c r="O21" s="9">
        <f>SUMIFS(Concentrado!P$2:P859,Concentrado!$A$2:$A859,"="&amp;$A21,Concentrado!$B$2:$B859, "=Colima")</f>
        <v>32.771000000000001</v>
      </c>
      <c r="P21" s="9">
        <f>SUMIFS(Concentrado!Q$2:Q859,Concentrado!$A$2:$A859,"="&amp;$A21,Concentrado!$B$2:$B859, "=Colima")</f>
        <v>135.70599999999999</v>
      </c>
      <c r="Q21" s="9">
        <f>SUMIFS(Concentrado!R$2:R859,Concentrado!$A$2:$A859,"="&amp;$A21,Concentrado!$B$2:$B859, "=Colima")</f>
        <v>81.765000000000001</v>
      </c>
      <c r="R21" s="9">
        <f>SUMIFS(Concentrado!S$2:S859,Concentrado!$A$2:$A859,"="&amp;$A21,Concentrado!$B$2:$B859, "=Colima")</f>
        <v>74.48</v>
      </c>
      <c r="S21" s="9">
        <f>SUMIFS(Concentrado!T$2:T859,Concentrado!$A$2:$A859,"="&amp;$A21,Concentrado!$B$2:$B859, "=Colima")</f>
        <v>78.093000000000004</v>
      </c>
      <c r="T21" s="9">
        <f>SUMIFS(Concentrado!U$2:U859,Concentrado!$A$2:$A859,"="&amp;$A21,Concentrado!$B$2:$B859, "=Colima")</f>
        <v>15.967000000000001</v>
      </c>
      <c r="U21" s="9">
        <f>SUMIFS(Concentrado!V$2:V859,Concentrado!$A$2:$A859,"="&amp;$A21,Concentrado!$B$2:$B859, "=Colima")</f>
        <v>18.959</v>
      </c>
      <c r="V21" s="9">
        <f>SUMIFS(Concentrado!W$2:W859,Concentrado!$A$2:$A859,"="&amp;$A21,Concentrado!$B$2:$B859, "=Colima")</f>
        <v>17.475000000000001</v>
      </c>
      <c r="W21" s="9">
        <f>SUMIFS(Concentrado!X$2:X859,Concentrado!$A$2:$A859,"="&amp;$A21,Concentrado!$B$2:$B859, "=Colima")</f>
        <v>182.25</v>
      </c>
      <c r="X21" s="9">
        <f>SUMIFS(Concentrado!Y$2:Y859,Concentrado!$A$2:$A859,"="&amp;$A21,Concentrado!$B$2:$B859, "=Colima")</f>
        <v>18.687999999999999</v>
      </c>
      <c r="Y21" s="9">
        <f>SUMIFS(Concentrado!Z$2:Z859,Concentrado!$A$2:$A859,"="&amp;$A21,Concentrado!$B$2:$B859, "=Colima")</f>
        <v>99.8</v>
      </c>
      <c r="Z21" s="9">
        <f>SUMIFS(Concentrado!AA$2:AA859,Concentrado!$A$2:$A859,"="&amp;$A21,Concentrado!$B$2:$B859, "=Colima")</f>
        <v>105.991</v>
      </c>
      <c r="AA21" s="9">
        <f>SUMIFS(Concentrado!AB$2:AB859,Concentrado!$A$2:$A859,"="&amp;$A21,Concentrado!$B$2:$B859, "=Colima")</f>
        <v>74.209000000000003</v>
      </c>
      <c r="AB21" s="9">
        <f>SUMIFS(Concentrado!AC$2:AC859,Concentrado!$A$2:$A859,"="&amp;$A21,Concentrado!$B$2:$B859, "=Colima")</f>
        <v>89.97</v>
      </c>
      <c r="AC21" s="9">
        <f>SUMIFS(Concentrado!AD$2:AD859,Concentrado!$A$2:$A859,"="&amp;$A21,Concentrado!$B$2:$B859, "=Colima")</f>
        <v>482.053</v>
      </c>
      <c r="AD21" s="9">
        <f>SUMIFS(Concentrado!AE$2:AE859,Concentrado!$A$2:$A859,"="&amp;$A21,Concentrado!$B$2:$B859, "=Colima")</f>
        <v>391.35899999999998</v>
      </c>
      <c r="AE21" s="9">
        <f>SUMIFS(Concentrado!AF$2:AF859,Concentrado!$A$2:$A859,"="&amp;$A21,Concentrado!$B$2:$B859, "=Colima")</f>
        <v>436.33499999999998</v>
      </c>
      <c r="AF21" s="9">
        <f>SUMIFS(Concentrado!AG$2:AG859,Concentrado!$A$2:$A859,"="&amp;$A21,Concentrado!$B$2:$B859, "=Colima")</f>
        <v>10.461</v>
      </c>
      <c r="AG21" s="9">
        <f>SUMIFS(Concentrado!AH$2:AH859,Concentrado!$A$2:$A859,"="&amp;$A21,Concentrado!$B$2:$B859, "=Colima")</f>
        <v>12.1744291334089</v>
      </c>
      <c r="AH21" s="9">
        <f>SUMIFS(Concentrado!AI$2:AI859,Concentrado!$A$2:$A859,"="&amp;$A21,Concentrado!$B$2:$B859, "=Colima")</f>
        <v>2.3324159164062102</v>
      </c>
      <c r="AI21" s="9">
        <f>SUMIFS(Concentrado!AJ$2:AJ859,Concentrado!$A$2:$A859,"="&amp;$A21,Concentrado!$B$2:$B859, "=Colima")</f>
        <v>7.3064277336614802</v>
      </c>
      <c r="AJ21" s="9">
        <f>SUMIFS(Concentrado!AK$2:AK859,Concentrado!$A$2:$A859,"="&amp;$A21,Concentrado!$B$2:$B859, "=Colima")</f>
        <v>11.563000000000001</v>
      </c>
      <c r="AK21" s="9">
        <f>SUMIFS(Concentrado!AL$2:AL859,Concentrado!$A$2:$A859,"="&amp;$A21,Concentrado!$B$2:$B859, "=Colima")</f>
        <v>1.083</v>
      </c>
      <c r="AL21" s="9">
        <f>SUMIFS(Concentrado!AM$2:AM859,Concentrado!$A$2:$A859,"="&amp;$A21,Concentrado!$B$2:$B859, "=Colima")</f>
        <v>6.28</v>
      </c>
      <c r="AM21" s="9">
        <f>SUMIFS(Concentrado!AN$2:AN859,Concentrado!$A$2:$A859,"="&amp;$A21,Concentrado!$B$2:$B859, "=Colima")</f>
        <v>57.813000000000002</v>
      </c>
      <c r="AN21" s="9">
        <f>SUMIFS(Concentrado!AO$2:AO859,Concentrado!$A$2:$A859,"="&amp;$A21,Concentrado!$B$2:$B859, "=Colima")</f>
        <v>38.459000000000003</v>
      </c>
      <c r="AO21" s="9">
        <f>SUMIFS(Concentrado!AP$2:AP859,Concentrado!$A$2:$A859,"="&amp;$A21,Concentrado!$B$2:$B859, "=Colima")</f>
        <v>48.057000000000002</v>
      </c>
      <c r="AP21" s="9">
        <f>SUMIFS(Concentrado!AQ$2:AQ859,Concentrado!$A$2:$A859,"="&amp;$A21,Concentrado!$B$2:$B859, "=Colima")</f>
        <v>2.202</v>
      </c>
      <c r="AQ21" s="9">
        <f>SUMIFS(Concentrado!AR$2:AR859,Concentrado!$A$2:$A859,"="&amp;$A21,Concentrado!$B$2:$B859, "=Colima")</f>
        <v>1.3540000000000001</v>
      </c>
      <c r="AR21" s="9">
        <f>SUMIFS(Concentrado!AS$2:AS859,Concentrado!$A$2:$A859,"="&amp;$A21,Concentrado!$B$2:$B859, "=Colima")</f>
        <v>1.7749999999999999</v>
      </c>
      <c r="AS21" s="9">
        <f>SUMIFS(Concentrado!AT$2:AT859,Concentrado!$A$2:$A859,"="&amp;$A21,Concentrado!$B$2:$B859, "=Colima")</f>
        <v>12.113</v>
      </c>
      <c r="AT21" s="9">
        <f>SUMIFS(Concentrado!AU$2:AU859,Concentrado!$A$2:$A859,"="&amp;$A21,Concentrado!$B$2:$B859, "=Colima")</f>
        <v>2.9790000000000001</v>
      </c>
      <c r="AU21" s="9">
        <f>SUMIFS(Concentrado!AV$2:AV859,Concentrado!$A$2:$A859,"="&amp;$A21,Concentrado!$B$2:$B859, "=Colima")</f>
        <v>7.5090000000000003</v>
      </c>
      <c r="AV21" s="9">
        <f>SUMIFS(Concentrado!AW$2:AW859,Concentrado!$A$2:$A859,"="&amp;$A21,Concentrado!$B$2:$B859, "=Colima")</f>
        <v>788.73900000000003</v>
      </c>
      <c r="AW21" s="9">
        <f>SUMIFS(Concentrado!AX$2:AX859,Concentrado!$A$2:$A859,"="&amp;$A21,Concentrado!$B$2:$B859, "=Colima")</f>
        <v>468.00599999999997</v>
      </c>
      <c r="AX21" s="9">
        <f>SUMIFS(Concentrado!AY$2:AY859,Concentrado!$A$2:$A859,"="&amp;$A21,Concentrado!$B$2:$B859, "=Colima")</f>
        <v>627.06200000000001</v>
      </c>
      <c r="AY21" s="9">
        <f>SUMIFS(Concentrado!AZ$2:AZ859,Concentrado!$A$2:$A859,"="&amp;$A21,Concentrado!$B$2:$B859, "=Colima")</f>
        <v>7.8869999999999996</v>
      </c>
      <c r="AZ21" s="9">
        <f>SUMIFS(Concentrado!BA$2:BA859,Concentrado!$A$2:$A859,"="&amp;$A21,Concentrado!$B$2:$B859, "=Colima")</f>
        <v>4.68</v>
      </c>
      <c r="BA21" s="9">
        <f>SUMIFS(Concentrado!BB$2:BB859,Concentrado!$A$2:$A859,"="&amp;$A21,Concentrado!$B$2:$B859, "=Colima")</f>
        <v>6.2709999999999999</v>
      </c>
      <c r="BB21" s="9">
        <f>SUMIFS(Concentrado!BC$2:BC859,Concentrado!$A$2:$A859,"="&amp;$A21,Concentrado!$B$2:$B859, "=Colima")</f>
        <v>6.8010000000000002</v>
      </c>
      <c r="BC21" s="9">
        <f>SUMIFS(Concentrado!BD$2:BD859,Concentrado!$A$2:$A859,"="&amp;$A21,Concentrado!$B$2:$B859, "=Colima")</f>
        <v>3.4009999999999998</v>
      </c>
      <c r="BD21" s="9">
        <f>SUMIFS(Concentrado!BE$2:BE859,Concentrado!$A$2:$A859,"="&amp;$A21,Concentrado!$B$2:$B859, "=Colima")</f>
        <v>9.6630000000000003</v>
      </c>
      <c r="BE21" s="9">
        <f>SUMIFS(Concentrado!BF$2:BF859,Concentrado!$A$2:$A859,"="&amp;$A21,Concentrado!$B$2:$B859, "=Colima")</f>
        <v>11.65</v>
      </c>
      <c r="BF21" s="9">
        <f>SUMIFS(Concentrado!BG$2:BG859,Concentrado!$A$2:$A859,"="&amp;$A21,Concentrado!$B$2:$B859, "=Colima")</f>
        <v>9.0310000000000006</v>
      </c>
      <c r="BG21" s="9">
        <f>SUMIFS(Concentrado!BH$2:BH859,Concentrado!$A$2:$A859,"="&amp;$A21,Concentrado!$B$2:$B859, "=Colima")</f>
        <v>6.6829224239140252</v>
      </c>
    </row>
    <row r="22" spans="1:59" x14ac:dyDescent="0.25">
      <c r="A22" s="4">
        <v>2018</v>
      </c>
      <c r="B22" s="9">
        <f>SUMIFS(Concentrado!C$2:C859,Concentrado!$A$2:$A859,"="&amp;$A22,Concentrado!$B$2:$B859, "=Colima")</f>
        <v>12.051</v>
      </c>
      <c r="C22" s="9">
        <f>SUMIFS(Concentrado!D$2:D859,Concentrado!$A$2:$A859,"="&amp;$A22,Concentrado!$B$2:$B859, "=Colima")</f>
        <v>3.2290000000000001</v>
      </c>
      <c r="D22" s="9">
        <f>SUMIFS(Concentrado!E$2:E859,Concentrado!$A$2:$A859,"="&amp;$A22,Concentrado!$B$2:$B859, "=Colima")</f>
        <v>7.601</v>
      </c>
      <c r="E22" s="9">
        <f>SUMIFS(Concentrado!F$2:F859,Concentrado!$A$2:$A859,"="&amp;$A22,Concentrado!$B$2:$B859, "=Colima")</f>
        <v>13.827</v>
      </c>
      <c r="F22" s="9">
        <f>SUMIFS(Concentrado!G$2:G859,Concentrado!$A$2:$A859,"="&amp;$A22,Concentrado!$B$2:$B859, "=Colima")</f>
        <v>14.288</v>
      </c>
      <c r="G22" s="9">
        <f>SUMIFS(Concentrado!H$2:H859,Concentrado!$A$2:$A859,"="&amp;$A22,Concentrado!$B$2:$B859, "=Colima")</f>
        <v>6.2990000000000004</v>
      </c>
      <c r="H22" s="9">
        <f>SUMIFS(Concentrado!I$2:I859,Concentrado!$A$2:$A859,"="&amp;$A22,Concentrado!$B$2:$B859, "=Colima")</f>
        <v>4.5750000000000002</v>
      </c>
      <c r="I22" s="9">
        <f>SUMIFS(Concentrado!J$2:J859,Concentrado!$A$2:$A859,"="&amp;$A22,Concentrado!$B$2:$B859, "=Colima")</f>
        <v>5.4290000000000003</v>
      </c>
      <c r="J22" s="9">
        <f>SUMIFS(Concentrado!K$2:K859,Concentrado!$A$2:$A859,"="&amp;$A22,Concentrado!$B$2:$B859, "=Colima")</f>
        <v>7.9420000000000002</v>
      </c>
      <c r="K22" s="9">
        <f>SUMIFS(Concentrado!L$2:L859,Concentrado!$A$2:$A859,"="&amp;$A22,Concentrado!$B$2:$B859, "=Colima")</f>
        <v>4.5750000000000002</v>
      </c>
      <c r="L22" s="9">
        <f>SUMIFS(Concentrado!M$2:M859,Concentrado!$A$2:$A859,"="&amp;$A22,Concentrado!$B$2:$B859, "=Colima")</f>
        <v>6.2439999999999998</v>
      </c>
      <c r="M22" s="9">
        <f>SUMIFS(Concentrado!N$2:N859,Concentrado!$A$2:$A859,"="&amp;$A22,Concentrado!$B$2:$B859, "=Colima")</f>
        <v>52.27</v>
      </c>
      <c r="N22" s="9">
        <f>SUMIFS(Concentrado!O$2:O859,Concentrado!$A$2:$A859,"="&amp;$A22,Concentrado!$B$2:$B859, "=Colima")</f>
        <v>217.18299999999999</v>
      </c>
      <c r="O22" s="9">
        <f>SUMIFS(Concentrado!P$2:P859,Concentrado!$A$2:$A859,"="&amp;$A22,Concentrado!$B$2:$B859, "=Colima")</f>
        <v>39.287999999999997</v>
      </c>
      <c r="P22" s="9">
        <f>SUMIFS(Concentrado!Q$2:Q859,Concentrado!$A$2:$A859,"="&amp;$A22,Concentrado!$B$2:$B859, "=Colima")</f>
        <v>127.453</v>
      </c>
      <c r="Q22" s="9">
        <f>SUMIFS(Concentrado!R$2:R859,Concentrado!$A$2:$A859,"="&amp;$A22,Concentrado!$B$2:$B859, "=Colima")</f>
        <v>72.028999999999996</v>
      </c>
      <c r="R22" s="9">
        <f>SUMIFS(Concentrado!S$2:S859,Concentrado!$A$2:$A859,"="&amp;$A22,Concentrado!$B$2:$B859, "=Colima")</f>
        <v>65.66</v>
      </c>
      <c r="S22" s="9">
        <f>SUMIFS(Concentrado!T$2:T859,Concentrado!$A$2:$A859,"="&amp;$A22,Concentrado!$B$2:$B859, "=Colima")</f>
        <v>68.816000000000003</v>
      </c>
      <c r="T22" s="9">
        <f>SUMIFS(Concentrado!U$2:U859,Concentrado!$A$2:$A859,"="&amp;$A22,Concentrado!$B$2:$B859, "=Colima")</f>
        <v>13.42</v>
      </c>
      <c r="U22" s="9">
        <f>SUMIFS(Concentrado!V$2:V859,Concentrado!$A$2:$A859,"="&amp;$A22,Concentrado!$B$2:$B859, "=Colima")</f>
        <v>11.84</v>
      </c>
      <c r="V22" s="9">
        <f>SUMIFS(Concentrado!W$2:W859,Concentrado!$A$2:$A859,"="&amp;$A22,Concentrado!$B$2:$B859, "=Colima")</f>
        <v>12.622999999999999</v>
      </c>
      <c r="W22" s="9">
        <f>SUMIFS(Concentrado!X$2:X859,Concentrado!$A$2:$A859,"="&amp;$A22,Concentrado!$B$2:$B859, "=Colima")</f>
        <v>153.37</v>
      </c>
      <c r="X22" s="9">
        <f>SUMIFS(Concentrado!Y$2:Y859,Concentrado!$A$2:$A859,"="&amp;$A22,Concentrado!$B$2:$B859, "=Colima")</f>
        <v>18.568000000000001</v>
      </c>
      <c r="Y22" s="9">
        <f>SUMIFS(Concentrado!Z$2:Z859,Concentrado!$A$2:$A859,"="&amp;$A22,Concentrado!$B$2:$B859, "=Colima")</f>
        <v>85.376000000000005</v>
      </c>
      <c r="Z22" s="9">
        <f>SUMIFS(Concentrado!AA$2:AA859,Concentrado!$A$2:$A859,"="&amp;$A22,Concentrado!$B$2:$B859, "=Colima")</f>
        <v>111.741</v>
      </c>
      <c r="AA22" s="9">
        <f>SUMIFS(Concentrado!AB$2:AB859,Concentrado!$A$2:$A859,"="&amp;$A22,Concentrado!$B$2:$B859, "=Colima")</f>
        <v>73.463999999999999</v>
      </c>
      <c r="AB22" s="9">
        <f>SUMIFS(Concentrado!AC$2:AC859,Concentrado!$A$2:$A859,"="&amp;$A22,Concentrado!$B$2:$B859, "=Colima")</f>
        <v>92.433999999999997</v>
      </c>
      <c r="AC22" s="9">
        <f>SUMIFS(Concentrado!AD$2:AD859,Concentrado!$A$2:$A859,"="&amp;$A22,Concentrado!$B$2:$B859, "=Colima")</f>
        <v>479.00700000000001</v>
      </c>
      <c r="AD22" s="9">
        <f>SUMIFS(Concentrado!AE$2:AE859,Concentrado!$A$2:$A859,"="&amp;$A22,Concentrado!$B$2:$B859, "=Colima")</f>
        <v>374.31400000000002</v>
      </c>
      <c r="AE22" s="9">
        <f>SUMIFS(Concentrado!AF$2:AF859,Concentrado!$A$2:$A859,"="&amp;$A22,Concentrado!$B$2:$B859, "=Colima")</f>
        <v>426.2</v>
      </c>
      <c r="AF22" s="9">
        <f>SUMIFS(Concentrado!AG$2:AG859,Concentrado!$A$2:$A859,"="&amp;$A22,Concentrado!$B$2:$B859, "=Colima")</f>
        <v>13.694000000000001</v>
      </c>
      <c r="AG22" s="9">
        <f>SUMIFS(Concentrado!AH$2:AH859,Concentrado!$A$2:$A859,"="&amp;$A22,Concentrado!$B$2:$B859, "=Colima")</f>
        <v>15.2930921102938</v>
      </c>
      <c r="AH22" s="9">
        <f>SUMIFS(Concentrado!AI$2:AI859,Concentrado!$A$2:$A859,"="&amp;$A22,Concentrado!$B$2:$B859, "=Colima")</f>
        <v>2.3508945153631</v>
      </c>
      <c r="AI22" s="9">
        <f>SUMIFS(Concentrado!AJ$2:AJ859,Concentrado!$A$2:$A859,"="&amp;$A22,Concentrado!$B$2:$B859, "=Colima")</f>
        <v>8.9013077182078195</v>
      </c>
      <c r="AJ22" s="9">
        <f>SUMIFS(Concentrado!AK$2:AK859,Concentrado!$A$2:$A859,"="&amp;$A22,Concentrado!$B$2:$B859, "=Colima")</f>
        <v>12.051</v>
      </c>
      <c r="AK22" s="9">
        <f>SUMIFS(Concentrado!AL$2:AL859,Concentrado!$A$2:$A859,"="&amp;$A22,Concentrado!$B$2:$B859, "=Colima")</f>
        <v>1.8839999999999999</v>
      </c>
      <c r="AL22" s="9">
        <f>SUMIFS(Concentrado!AM$2:AM859,Concentrado!$A$2:$A859,"="&amp;$A22,Concentrado!$B$2:$B859, "=Colima")</f>
        <v>6.9219999999999997</v>
      </c>
      <c r="AM22" s="9">
        <f>SUMIFS(Concentrado!AN$2:AN859,Concentrado!$A$2:$A859,"="&amp;$A22,Concentrado!$B$2:$B859, "=Colima")</f>
        <v>62.716999999999999</v>
      </c>
      <c r="AN22" s="9">
        <f>SUMIFS(Concentrado!AO$2:AO859,Concentrado!$A$2:$A859,"="&amp;$A22,Concentrado!$B$2:$B859, "=Colima")</f>
        <v>43.325000000000003</v>
      </c>
      <c r="AO22" s="9">
        <f>SUMIFS(Concentrado!AP$2:AP859,Concentrado!$A$2:$A859,"="&amp;$A22,Concentrado!$B$2:$B859, "=Colima")</f>
        <v>52.936</v>
      </c>
      <c r="AP22" s="9">
        <f>SUMIFS(Concentrado!AQ$2:AQ859,Concentrado!$A$2:$A859,"="&amp;$A22,Concentrado!$B$2:$B859, "=Colima")</f>
        <v>3.8340000000000001</v>
      </c>
      <c r="AQ22" s="9">
        <f>SUMIFS(Concentrado!AR$2:AR859,Concentrado!$A$2:$A859,"="&amp;$A22,Concentrado!$B$2:$B859, "=Colima")</f>
        <v>0</v>
      </c>
      <c r="AR22" s="9">
        <f>SUMIFS(Concentrado!AS$2:AS859,Concentrado!$A$2:$A859,"="&amp;$A22,Concentrado!$B$2:$B859, "=Colima")</f>
        <v>1.9</v>
      </c>
      <c r="AS22" s="9">
        <f>SUMIFS(Concentrado!AT$2:AT859,Concentrado!$A$2:$A859,"="&amp;$A22,Concentrado!$B$2:$B859, "=Colima")</f>
        <v>14.515000000000001</v>
      </c>
      <c r="AT22" s="9">
        <f>SUMIFS(Concentrado!AU$2:AU859,Concentrado!$A$2:$A859,"="&amp;$A22,Concentrado!$B$2:$B859, "=Colima")</f>
        <v>4.306</v>
      </c>
      <c r="AU22" s="9">
        <f>SUMIFS(Concentrado!AV$2:AV859,Concentrado!$A$2:$A859,"="&amp;$A22,Concentrado!$B$2:$B859, "=Colima")</f>
        <v>9.3659999999999997</v>
      </c>
      <c r="AV22" s="9">
        <f>SUMIFS(Concentrado!AW$2:AW859,Concentrado!$A$2:$A859,"="&amp;$A22,Concentrado!$B$2:$B859, "=Colima")</f>
        <v>764.93299999999999</v>
      </c>
      <c r="AW22" s="9">
        <f>SUMIFS(Concentrado!AX$2:AX859,Concentrado!$A$2:$A859,"="&amp;$A22,Concentrado!$B$2:$B859, "=Colima")</f>
        <v>468.22899999999998</v>
      </c>
      <c r="AX22" s="9">
        <f>SUMIFS(Concentrado!AY$2:AY859,Concentrado!$A$2:$A859,"="&amp;$A22,Concentrado!$B$2:$B859, "=Colima")</f>
        <v>615.27599999999995</v>
      </c>
      <c r="AY22" s="9">
        <f>SUMIFS(Concentrado!AZ$2:AZ859,Concentrado!$A$2:$A859,"="&amp;$A22,Concentrado!$B$2:$B859, "=Colima")</f>
        <v>7.649</v>
      </c>
      <c r="AZ22" s="9">
        <f>SUMIFS(Concentrado!BA$2:BA859,Concentrado!$A$2:$A859,"="&amp;$A22,Concentrado!$B$2:$B859, "=Colima")</f>
        <v>4.6820000000000004</v>
      </c>
      <c r="BA22" s="9">
        <f>SUMIFS(Concentrado!BB$2:BB859,Concentrado!$A$2:$A859,"="&amp;$A22,Concentrado!$B$2:$B859, "=Colima")</f>
        <v>6.1529999999999996</v>
      </c>
      <c r="BB22" s="9">
        <f>SUMIFS(Concentrado!BC$2:BC859,Concentrado!$A$2:$A859,"="&amp;$A22,Concentrado!$B$2:$B859, "=Colima")</f>
        <v>8.6809999999999992</v>
      </c>
      <c r="BC22" s="9">
        <f>SUMIFS(Concentrado!BD$2:BD859,Concentrado!$A$2:$A859,"="&amp;$A22,Concentrado!$B$2:$B859, "=Colima")</f>
        <v>0</v>
      </c>
      <c r="BD22" s="9">
        <f>SUMIFS(Concentrado!BE$2:BE859,Concentrado!$A$2:$A859,"="&amp;$A22,Concentrado!$B$2:$B859, "=Colima")</f>
        <v>9.3740000000000006</v>
      </c>
      <c r="BE22" s="9">
        <f>SUMIFS(Concentrado!BF$2:BF859,Concentrado!$A$2:$A859,"="&amp;$A22,Concentrado!$B$2:$B859, "=Colima")</f>
        <v>11.416</v>
      </c>
      <c r="BF22" s="9">
        <f>SUMIFS(Concentrado!BG$2:BG859,Concentrado!$A$2:$A859,"="&amp;$A22,Concentrado!$B$2:$B859, "=Colima")</f>
        <v>18.562999999999999</v>
      </c>
      <c r="BG22" s="9">
        <f>SUMIFS(Concentrado!BH$2:BH859,Concentrado!$A$2:$A859,"="&amp;$A22,Concentrado!$B$2:$B859, "=Colima")</f>
        <v>5.5689623166883235</v>
      </c>
    </row>
    <row r="23" spans="1:59" x14ac:dyDescent="0.25">
      <c r="A23" s="4">
        <v>2019</v>
      </c>
      <c r="B23" s="9">
        <f>SUMIFS(Concentrado!C$2:C859,Concentrado!$A$2:$A859,"="&amp;$A23,Concentrado!$B$2:$B859, "=Colima")</f>
        <v>11.715999999999999</v>
      </c>
      <c r="C23" s="9">
        <f>SUMIFS(Concentrado!D$2:D859,Concentrado!$A$2:$A859,"="&amp;$A23,Concentrado!$B$2:$B859, "=Colima")</f>
        <v>3.4750000000000001</v>
      </c>
      <c r="D23" s="9">
        <f>SUMIFS(Concentrado!E$2:E859,Concentrado!$A$2:$A859,"="&amp;$A23,Concentrado!$B$2:$B859, "=Colima")</f>
        <v>7.556</v>
      </c>
      <c r="E23" s="9">
        <f>SUMIFS(Concentrado!F$2:F859,Concentrado!$A$2:$A859,"="&amp;$A23,Concentrado!$B$2:$B859, "=Colima")</f>
        <v>8.5920000000000005</v>
      </c>
      <c r="F23" s="9">
        <f>SUMIFS(Concentrado!G$2:G859,Concentrado!$A$2:$A859,"="&amp;$A23,Concentrado!$B$2:$B859, "=Colima")</f>
        <v>18.992000000000001</v>
      </c>
      <c r="G23" s="9">
        <f>SUMIFS(Concentrado!H$2:H859,Concentrado!$A$2:$A859,"="&amp;$A23,Concentrado!$B$2:$B859, "=Colima")</f>
        <v>7.3559999999999999</v>
      </c>
      <c r="H23" s="9">
        <f>SUMIFS(Concentrado!I$2:I859,Concentrado!$A$2:$A859,"="&amp;$A23,Concentrado!$B$2:$B859, "=Colima")</f>
        <v>5.8810000000000002</v>
      </c>
      <c r="I23" s="9">
        <f>SUMIFS(Concentrado!J$2:J859,Concentrado!$A$2:$A859,"="&amp;$A23,Concentrado!$B$2:$B859, "=Colima")</f>
        <v>6.6120000000000001</v>
      </c>
      <c r="J23" s="9">
        <f>SUMIFS(Concentrado!K$2:K859,Concentrado!$A$2:$A859,"="&amp;$A23,Concentrado!$B$2:$B859, "=Colima")</f>
        <v>8.9909999999999997</v>
      </c>
      <c r="K23" s="9">
        <f>SUMIFS(Concentrado!L$2:L859,Concentrado!$A$2:$A859,"="&amp;$A23,Concentrado!$B$2:$B859, "=Colima")</f>
        <v>4.5439999999999996</v>
      </c>
      <c r="L23" s="9">
        <f>SUMIFS(Concentrado!M$2:M859,Concentrado!$A$2:$A859,"="&amp;$A23,Concentrado!$B$2:$B859, "=Colima")</f>
        <v>6.7460000000000004</v>
      </c>
      <c r="M23" s="9">
        <f>SUMIFS(Concentrado!N$2:N859,Concentrado!$A$2:$A859,"="&amp;$A23,Concentrado!$B$2:$B859, "=Colima")</f>
        <v>42.545000000000002</v>
      </c>
      <c r="N23" s="9">
        <f>SUMIFS(Concentrado!O$2:O859,Concentrado!$A$2:$A859,"="&amp;$A23,Concentrado!$B$2:$B859, "=Colima")</f>
        <v>201.88900000000001</v>
      </c>
      <c r="O23" s="9">
        <f>SUMIFS(Concentrado!P$2:P859,Concentrado!$A$2:$A859,"="&amp;$A23,Concentrado!$B$2:$B859, "=Colima")</f>
        <v>44.374000000000002</v>
      </c>
      <c r="P23" s="9">
        <f>SUMIFS(Concentrado!Q$2:Q859,Concentrado!$A$2:$A859,"="&amp;$A23,Concentrado!$B$2:$B859, "=Colima")</f>
        <v>122.381</v>
      </c>
      <c r="Q23" s="9">
        <f>SUMIFS(Concentrado!R$2:R859,Concentrado!$A$2:$A859,"="&amp;$A23,Concentrado!$B$2:$B859, "=Colima")</f>
        <v>88.82</v>
      </c>
      <c r="R23" s="9">
        <f>SUMIFS(Concentrado!S$2:S859,Concentrado!$A$2:$A859,"="&amp;$A23,Concentrado!$B$2:$B859, "=Colima")</f>
        <v>64.155000000000001</v>
      </c>
      <c r="S23" s="9">
        <f>SUMIFS(Concentrado!T$2:T859,Concentrado!$A$2:$A859,"="&amp;$A23,Concentrado!$B$2:$B859, "=Colima")</f>
        <v>76.37</v>
      </c>
      <c r="T23" s="9">
        <f>SUMIFS(Concentrado!U$2:U859,Concentrado!$A$2:$A859,"="&amp;$A23,Concentrado!$B$2:$B859, "=Colima")</f>
        <v>10.353</v>
      </c>
      <c r="U23" s="9">
        <f>SUMIFS(Concentrado!V$2:V859,Concentrado!$A$2:$A859,"="&amp;$A23,Concentrado!$B$2:$B859, "=Colima")</f>
        <v>15.771000000000001</v>
      </c>
      <c r="V23" s="9">
        <f>SUMIFS(Concentrado!W$2:W859,Concentrado!$A$2:$A859,"="&amp;$A23,Concentrado!$B$2:$B859, "=Colima")</f>
        <v>13.087999999999999</v>
      </c>
      <c r="W23" s="9">
        <f>SUMIFS(Concentrado!X$2:X859,Concentrado!$A$2:$A859,"="&amp;$A23,Concentrado!$B$2:$B859, "=Colima")</f>
        <v>150.667</v>
      </c>
      <c r="X23" s="9">
        <f>SUMIFS(Concentrado!Y$2:Y859,Concentrado!$A$2:$A859,"="&amp;$A23,Concentrado!$B$2:$B859, "=Colima")</f>
        <v>22.989000000000001</v>
      </c>
      <c r="Y23" s="9">
        <f>SUMIFS(Concentrado!Z$2:Z859,Concentrado!$A$2:$A859,"="&amp;$A23,Concentrado!$B$2:$B859, "=Colima")</f>
        <v>86.22</v>
      </c>
      <c r="Z23" s="9">
        <f>SUMIFS(Concentrado!AA$2:AA859,Concentrado!$A$2:$A859,"="&amp;$A23,Concentrado!$B$2:$B859, "=Colima")</f>
        <v>105.712</v>
      </c>
      <c r="AA23" s="9">
        <f>SUMIFS(Concentrado!AB$2:AB859,Concentrado!$A$2:$A859,"="&amp;$A23,Concentrado!$B$2:$B859, "=Colima")</f>
        <v>82.331999999999994</v>
      </c>
      <c r="AB23" s="9">
        <f>SUMIFS(Concentrado!AC$2:AC859,Concentrado!$A$2:$A859,"="&amp;$A23,Concentrado!$B$2:$B859, "=Colima")</f>
        <v>93.911000000000001</v>
      </c>
      <c r="AC23" s="9">
        <f>SUMIFS(Concentrado!AD$2:AD859,Concentrado!$A$2:$A859,"="&amp;$A23,Concentrado!$B$2:$B859, "=Colima")</f>
        <v>474.61500000000001</v>
      </c>
      <c r="AD23" s="9">
        <f>SUMIFS(Concentrado!AE$2:AE859,Concentrado!$A$2:$A859,"="&amp;$A23,Concentrado!$B$2:$B859, "=Colima")</f>
        <v>372.63200000000001</v>
      </c>
      <c r="AE23" s="9">
        <f>SUMIFS(Concentrado!AF$2:AF859,Concentrado!$A$2:$A859,"="&amp;$A23,Concentrado!$B$2:$B859, "=Colima")</f>
        <v>423.13799999999998</v>
      </c>
      <c r="AF23" s="9">
        <f>SUMIFS(Concentrado!AG$2:AG859,Concentrado!$A$2:$A859,"="&amp;$A23,Concentrado!$B$2:$B859, "=Colima")</f>
        <v>11.443</v>
      </c>
      <c r="AG23" s="9">
        <f>SUMIFS(Concentrado!AH$2:AH859,Concentrado!$A$2:$A859,"="&amp;$A23,Concentrado!$B$2:$B859, "=Colima")</f>
        <v>9.2282137254298799</v>
      </c>
      <c r="AH23" s="9">
        <f>SUMIFS(Concentrado!AI$2:AI859,Concentrado!$A$2:$A859,"="&amp;$A23,Concentrado!$B$2:$B859, "=Colima")</f>
        <v>2.37069817061125</v>
      </c>
      <c r="AI23" s="9">
        <f>SUMIFS(Concentrado!AJ$2:AJ859,Concentrado!$A$2:$A859,"="&amp;$A23,Concentrado!$B$2:$B859, "=Colima")</f>
        <v>5.8461070772972299</v>
      </c>
      <c r="AJ23" s="9">
        <f>SUMIFS(Concentrado!AK$2:AK859,Concentrado!$A$2:$A859,"="&amp;$A23,Concentrado!$B$2:$B859, "=Colima")</f>
        <v>9.2629999999999999</v>
      </c>
      <c r="AK23" s="9">
        <f>SUMIFS(Concentrado!AL$2:AL859,Concentrado!$A$2:$A859,"="&amp;$A23,Concentrado!$B$2:$B859, "=Colima")</f>
        <v>1.337</v>
      </c>
      <c r="AL23" s="9">
        <f>SUMIFS(Concentrado!AM$2:AM859,Concentrado!$A$2:$A859,"="&amp;$A23,Concentrado!$B$2:$B859, "=Colima")</f>
        <v>5.2619999999999996</v>
      </c>
      <c r="AM23" s="9">
        <f>SUMIFS(Concentrado!AN$2:AN859,Concentrado!$A$2:$A859,"="&amp;$A23,Concentrado!$B$2:$B859, "=Colima")</f>
        <v>69.475999999999999</v>
      </c>
      <c r="AN23" s="9">
        <f>SUMIFS(Concentrado!AO$2:AO859,Concentrado!$A$2:$A859,"="&amp;$A23,Concentrado!$B$2:$B859, "=Colima")</f>
        <v>49.72</v>
      </c>
      <c r="AO23" s="9">
        <f>SUMIFS(Concentrado!AP$2:AP859,Concentrado!$A$2:$A859,"="&amp;$A23,Concentrado!$B$2:$B859, "=Colima")</f>
        <v>59.503999999999998</v>
      </c>
      <c r="AP23" s="9">
        <f>SUMIFS(Concentrado!AQ$2:AQ859,Concentrado!$A$2:$A859,"="&amp;$A23,Concentrado!$B$2:$B859, "=Colima")</f>
        <v>2.9969999999999999</v>
      </c>
      <c r="AQ23" s="9">
        <f>SUMIFS(Concentrado!AR$2:AR859,Concentrado!$A$2:$A859,"="&amp;$A23,Concentrado!$B$2:$B859, "=Colima")</f>
        <v>0</v>
      </c>
      <c r="AR23" s="9">
        <f>SUMIFS(Concentrado!AS$2:AS859,Concentrado!$A$2:$A859,"="&amp;$A23,Concentrado!$B$2:$B859, "=Colima")</f>
        <v>1.484</v>
      </c>
      <c r="AS23" s="9">
        <f>SUMIFS(Concentrado!AT$2:AT859,Concentrado!$A$2:$A859,"="&amp;$A23,Concentrado!$B$2:$B859, "=Colima")</f>
        <v>12.532999999999999</v>
      </c>
      <c r="AT23" s="9">
        <f>SUMIFS(Concentrado!AU$2:AU859,Concentrado!$A$2:$A859,"="&amp;$A23,Concentrado!$B$2:$B859, "=Colima")</f>
        <v>4.01</v>
      </c>
      <c r="AU23" s="9">
        <f>SUMIFS(Concentrado!AV$2:AV859,Concentrado!$A$2:$A859,"="&amp;$A23,Concentrado!$B$2:$B859, "=Colima")</f>
        <v>8.2309999999999999</v>
      </c>
      <c r="AV23" s="9">
        <f>SUMIFS(Concentrado!AW$2:AW859,Concentrado!$A$2:$A859,"="&amp;$A23,Concentrado!$B$2:$B859, "=Colima")</f>
        <v>755.78800000000001</v>
      </c>
      <c r="AW23" s="9">
        <f>SUMIFS(Concentrado!AX$2:AX859,Concentrado!$A$2:$A859,"="&amp;$A23,Concentrado!$B$2:$B859, "=Colima")</f>
        <v>479.02100000000002</v>
      </c>
      <c r="AX23" s="9">
        <f>SUMIFS(Concentrado!AY$2:AY859,Concentrado!$A$2:$A859,"="&amp;$A23,Concentrado!$B$2:$B859, "=Colima")</f>
        <v>616.08600000000001</v>
      </c>
      <c r="AY23" s="9">
        <f>SUMIFS(Concentrado!AZ$2:AZ859,Concentrado!$A$2:$A859,"="&amp;$A23,Concentrado!$B$2:$B859, "=Colima")</f>
        <v>7.5579999999999998</v>
      </c>
      <c r="AZ23" s="9">
        <f>SUMIFS(Concentrado!BA$2:BA859,Concentrado!$A$2:$A859,"="&amp;$A23,Concentrado!$B$2:$B859, "=Colima")</f>
        <v>4.79</v>
      </c>
      <c r="BA23" s="9">
        <f>SUMIFS(Concentrado!BB$2:BB859,Concentrado!$A$2:$A859,"="&amp;$A23,Concentrado!$B$2:$B859, "=Colima")</f>
        <v>6.1609999999999996</v>
      </c>
      <c r="BB23" s="9">
        <f>SUMIFS(Concentrado!BC$2:BC859,Concentrado!$A$2:$A859,"="&amp;$A23,Concentrado!$B$2:$B859, "=Colima")</f>
        <v>3.53</v>
      </c>
      <c r="BC23" s="9">
        <f>SUMIFS(Concentrado!BD$2:BD859,Concentrado!$A$2:$A859,"="&amp;$A23,Concentrado!$B$2:$B859, "=Colima")</f>
        <v>7.06</v>
      </c>
      <c r="BD23" s="9">
        <f>SUMIFS(Concentrado!BE$2:BE859,Concentrado!$A$2:$A859,"="&amp;$A23,Concentrado!$B$2:$B859, "=Colima")</f>
        <v>13.41</v>
      </c>
      <c r="BE23" s="9">
        <f>SUMIFS(Concentrado!BF$2:BF859,Concentrado!$A$2:$A859,"="&amp;$A23,Concentrado!$B$2:$B859, "=Colima")</f>
        <v>16.131</v>
      </c>
      <c r="BF23" s="9">
        <f>SUMIFS(Concentrado!BG$2:BG859,Concentrado!$A$2:$A859,"="&amp;$A23,Concentrado!$B$2:$B859, "=Colima")</f>
        <v>38.869</v>
      </c>
      <c r="BG23" s="9">
        <f>SUMIFS(Concentrado!BH$2:BH859,Concentrado!$A$2:$A859,"="&amp;$A23,Concentrado!$B$2:$B859, "=Colima")</f>
        <v>5.6359926149062289</v>
      </c>
    </row>
    <row r="24" spans="1:59" x14ac:dyDescent="0.25">
      <c r="A24" s="4">
        <v>2020</v>
      </c>
      <c r="B24" s="9">
        <f>SUMIFS(Concentrado!C$2:C859,Concentrado!$A$2:$A859,"="&amp;$A24,Concentrado!$B$2:$B859, "=Colima")</f>
        <v>10.574</v>
      </c>
      <c r="C24" s="9">
        <f>SUMIFS(Concentrado!D$2:D859,Concentrado!$A$2:$A859,"="&amp;$A24,Concentrado!$B$2:$B859, "=Colima")</f>
        <v>1.0629999999999999</v>
      </c>
      <c r="D24" s="9">
        <f>SUMIFS(Concentrado!E$2:E859,Concentrado!$A$2:$A859,"="&amp;$A24,Concentrado!$B$2:$B859, "=Colima")</f>
        <v>5.7709999999999999</v>
      </c>
      <c r="E24" s="9">
        <f>SUMIFS(Concentrado!F$2:F859,Concentrado!$A$2:$A859,"="&amp;$A24,Concentrado!$B$2:$B859, "=Colima")</f>
        <v>17.331</v>
      </c>
      <c r="F24" s="9">
        <f>SUMIFS(Concentrado!G$2:G859,Concentrado!$A$2:$A859,"="&amp;$A24,Concentrado!$B$2:$B859, "=Colima")</f>
        <v>28.885000000000002</v>
      </c>
      <c r="G24" s="9">
        <f>SUMIFS(Concentrado!H$2:H859,Concentrado!$A$2:$A859,"="&amp;$A24,Concentrado!$B$2:$B859, "=Colima")</f>
        <v>8.9480000000000004</v>
      </c>
      <c r="H24" s="9">
        <f>SUMIFS(Concentrado!I$2:I859,Concentrado!$A$2:$A859,"="&amp;$A24,Concentrado!$B$2:$B859, "=Colima")</f>
        <v>8.2379999999999995</v>
      </c>
      <c r="I24" s="9">
        <f>SUMIFS(Concentrado!J$2:J859,Concentrado!$A$2:$A859,"="&amp;$A24,Concentrado!$B$2:$B859, "=Colima")</f>
        <v>8.5890000000000004</v>
      </c>
      <c r="J24" s="9">
        <f>SUMIFS(Concentrado!K$2:K859,Concentrado!$A$2:$A859,"="&amp;$A24,Concentrado!$B$2:$B859, "=Colima")</f>
        <v>8.1340000000000003</v>
      </c>
      <c r="K24" s="9">
        <f>SUMIFS(Concentrado!L$2:L859,Concentrado!$A$2:$A859,"="&amp;$A24,Concentrado!$B$2:$B859, "=Colima")</f>
        <v>4.5179999999999998</v>
      </c>
      <c r="L24" s="9">
        <f>SUMIFS(Concentrado!M$2:M859,Concentrado!$A$2:$A859,"="&amp;$A24,Concentrado!$B$2:$B859, "=Colima")</f>
        <v>6.3079999999999998</v>
      </c>
      <c r="M24" s="9">
        <f>SUMIFS(Concentrado!N$2:N859,Concentrado!$A$2:$A859,"="&amp;$A24,Concentrado!$B$2:$B859, "=Colima")</f>
        <v>56.286999999999999</v>
      </c>
      <c r="N24" s="9">
        <f>SUMIFS(Concentrado!O$2:O859,Concentrado!$A$2:$A859,"="&amp;$A24,Concentrado!$B$2:$B859, "=Colima")</f>
        <v>196.035</v>
      </c>
      <c r="O24" s="9">
        <f>SUMIFS(Concentrado!P$2:P859,Concentrado!$A$2:$A859,"="&amp;$A24,Concentrado!$B$2:$B859, "=Colima")</f>
        <v>37.469000000000001</v>
      </c>
      <c r="P24" s="9">
        <f>SUMIFS(Concentrado!Q$2:Q859,Concentrado!$A$2:$A859,"="&amp;$A24,Concentrado!$B$2:$B859, "=Colima")</f>
        <v>115.95399999999999</v>
      </c>
      <c r="Q24" s="9">
        <f>SUMIFS(Concentrado!R$2:R859,Concentrado!$A$2:$A859,"="&amp;$A24,Concentrado!$B$2:$B859, "=Colima")</f>
        <v>108.456</v>
      </c>
      <c r="R24" s="9">
        <f>SUMIFS(Concentrado!S$2:S859,Concentrado!$A$2:$A859,"="&amp;$A24,Concentrado!$B$2:$B859, "=Colima")</f>
        <v>91.414000000000001</v>
      </c>
      <c r="S24" s="9">
        <f>SUMIFS(Concentrado!T$2:T859,Concentrado!$A$2:$A859,"="&amp;$A24,Concentrado!$B$2:$B859, "=Colima")</f>
        <v>99.849000000000004</v>
      </c>
      <c r="T24" s="9">
        <f>SUMIFS(Concentrado!U$2:U859,Concentrado!$A$2:$A859,"="&amp;$A24,Concentrado!$B$2:$B859, "=Colima")</f>
        <v>18.98</v>
      </c>
      <c r="U24" s="9">
        <f>SUMIFS(Concentrado!V$2:V859,Concentrado!$A$2:$A859,"="&amp;$A24,Concentrado!$B$2:$B859, "=Colima")</f>
        <v>17.273</v>
      </c>
      <c r="V24" s="9">
        <f>SUMIFS(Concentrado!W$2:W859,Concentrado!$A$2:$A859,"="&amp;$A24,Concentrado!$B$2:$B859, "=Colima")</f>
        <v>18.117999999999999</v>
      </c>
      <c r="W24" s="9">
        <f>SUMIFS(Concentrado!X$2:X859,Concentrado!$A$2:$A859,"="&amp;$A24,Concentrado!$B$2:$B859, "=Colima")</f>
        <v>129.60499999999999</v>
      </c>
      <c r="X24" s="9">
        <f>SUMIFS(Concentrado!Y$2:Y859,Concentrado!$A$2:$A859,"="&amp;$A24,Concentrado!$B$2:$B859, "=Colima")</f>
        <v>22.321999999999999</v>
      </c>
      <c r="Y24" s="9">
        <f>SUMIFS(Concentrado!Z$2:Z859,Concentrado!$A$2:$A859,"="&amp;$A24,Concentrado!$B$2:$B859, "=Colima")</f>
        <v>75.424000000000007</v>
      </c>
      <c r="Z24" s="9">
        <f>SUMIFS(Concentrado!AA$2:AA859,Concentrado!$A$2:$A859,"="&amp;$A24,Concentrado!$B$2:$B859, "=Colima")</f>
        <v>132.31700000000001</v>
      </c>
      <c r="AA24" s="9">
        <f>SUMIFS(Concentrado!AB$2:AB859,Concentrado!$A$2:$A859,"="&amp;$A24,Concentrado!$B$2:$B859, "=Colima")</f>
        <v>93.805999999999997</v>
      </c>
      <c r="AB24" s="9">
        <f>SUMIFS(Concentrado!AC$2:AC859,Concentrado!$A$2:$A859,"="&amp;$A24,Concentrado!$B$2:$B859, "=Colima")</f>
        <v>112.867</v>
      </c>
      <c r="AC24" s="9">
        <f>SUMIFS(Concentrado!AD$2:AD859,Concentrado!$A$2:$A859,"="&amp;$A24,Concentrado!$B$2:$B859, "=Colima")</f>
        <v>543.90899999999999</v>
      </c>
      <c r="AD24" s="9">
        <f>SUMIFS(Concentrado!AE$2:AE859,Concentrado!$A$2:$A859,"="&amp;$A24,Concentrado!$B$2:$B859, "=Colima")</f>
        <v>428.63600000000002</v>
      </c>
      <c r="AE24" s="9">
        <f>SUMIFS(Concentrado!AF$2:AF859,Concentrado!$A$2:$A859,"="&amp;$A24,Concentrado!$B$2:$B859, "=Colima")</f>
        <v>485.69200000000001</v>
      </c>
      <c r="AF24" s="9">
        <f>SUMIFS(Concentrado!AG$2:AG859,Concentrado!$A$2:$A859,"="&amp;$A24,Concentrado!$B$2:$B859, "=Colima")</f>
        <v>15.455</v>
      </c>
      <c r="AG24" s="9">
        <f>SUMIFS(Concentrado!AH$2:AH859,Concentrado!$A$2:$A859,"="&amp;$A24,Concentrado!$B$2:$B859, "=Colima")</f>
        <v>6.94562348546821</v>
      </c>
      <c r="AH24" s="9">
        <f>SUMIFS(Concentrado!AI$2:AI859,Concentrado!$A$2:$A859,"="&amp;$A24,Concentrado!$B$2:$B859, "=Colima")</f>
        <v>4.7680350927382804</v>
      </c>
      <c r="AI24" s="9">
        <f>SUMIFS(Concentrado!AJ$2:AJ859,Concentrado!$A$2:$A859,"="&amp;$A24,Concentrado!$B$2:$B859, "=Colima")</f>
        <v>5.8727722617220497</v>
      </c>
      <c r="AJ24" s="9">
        <f>SUMIFS(Concentrado!AK$2:AK859,Concentrado!$A$2:$A859,"="&amp;$A24,Concentrado!$B$2:$B859, "=Colima")</f>
        <v>10.846</v>
      </c>
      <c r="AK24" s="9">
        <f>SUMIFS(Concentrado!AL$2:AL859,Concentrado!$A$2:$A859,"="&amp;$A24,Concentrado!$B$2:$B859, "=Colima")</f>
        <v>2.657</v>
      </c>
      <c r="AL24" s="9">
        <f>SUMIFS(Concentrado!AM$2:AM859,Concentrado!$A$2:$A859,"="&amp;$A24,Concentrado!$B$2:$B859, "=Colima")</f>
        <v>6.71</v>
      </c>
      <c r="AM24" s="9">
        <f>SUMIFS(Concentrado!AN$2:AN859,Concentrado!$A$2:$A859,"="&amp;$A24,Concentrado!$B$2:$B859, "=Colima")</f>
        <v>245.38200000000001</v>
      </c>
      <c r="AN24" s="9">
        <f>SUMIFS(Concentrado!AO$2:AO859,Concentrado!$A$2:$A859,"="&amp;$A24,Concentrado!$B$2:$B859, "=Colima")</f>
        <v>147.48500000000001</v>
      </c>
      <c r="AO24" s="9">
        <f>SUMIFS(Concentrado!AP$2:AP859,Concentrado!$A$2:$A859,"="&amp;$A24,Concentrado!$B$2:$B859, "=Colima")</f>
        <v>195.941</v>
      </c>
      <c r="AP24" s="9">
        <f>SUMIFS(Concentrado!AQ$2:AQ859,Concentrado!$A$2:$A859,"="&amp;$A24,Concentrado!$B$2:$B859, "=Colima")</f>
        <v>3.7959999999999998</v>
      </c>
      <c r="AQ24" s="9">
        <f>SUMIFS(Concentrado!AR$2:AR859,Concentrado!$A$2:$A859,"="&amp;$A24,Concentrado!$B$2:$B859, "=Colima")</f>
        <v>0.53100000000000003</v>
      </c>
      <c r="AR24" s="9">
        <f>SUMIFS(Concentrado!AS$2:AS859,Concentrado!$A$2:$A859,"="&amp;$A24,Concentrado!$B$2:$B859, "=Colima")</f>
        <v>2.1469999999999998</v>
      </c>
      <c r="AS24" s="9">
        <f>SUMIFS(Concentrado!AT$2:AT859,Concentrado!$A$2:$A859,"="&amp;$A24,Concentrado!$B$2:$B859, "=Colima")</f>
        <v>16.811</v>
      </c>
      <c r="AT24" s="9">
        <f>SUMIFS(Concentrado!AU$2:AU859,Concentrado!$A$2:$A859,"="&amp;$A24,Concentrado!$B$2:$B859, "=Colima")</f>
        <v>1.86</v>
      </c>
      <c r="AU24" s="9">
        <f>SUMIFS(Concentrado!AV$2:AV859,Concentrado!$A$2:$A859,"="&amp;$A24,Concentrado!$B$2:$B859, "=Colima")</f>
        <v>9.26</v>
      </c>
      <c r="AV24" s="9">
        <f>SUMIFS(Concentrado!AW$2:AW859,Concentrado!$A$2:$A859,"="&amp;$A24,Concentrado!$B$2:$B859, "=Colima")</f>
        <v>1001.5940000000001</v>
      </c>
      <c r="AW24" s="9">
        <f>SUMIFS(Concentrado!AX$2:AX859,Concentrado!$A$2:$A859,"="&amp;$A24,Concentrado!$B$2:$B859, "=Colima")</f>
        <v>627.94000000000005</v>
      </c>
      <c r="AX24" s="9">
        <f>SUMIFS(Concentrado!AY$2:AY859,Concentrado!$A$2:$A859,"="&amp;$A24,Concentrado!$B$2:$B859, "=Colima")</f>
        <v>812.88699999999994</v>
      </c>
      <c r="AY24" s="9">
        <f>SUMIFS(Concentrado!AZ$2:AZ859,Concentrado!$A$2:$A859,"="&amp;$A24,Concentrado!$B$2:$B859, "=Colima")</f>
        <v>10.016</v>
      </c>
      <c r="AZ24" s="9">
        <f>SUMIFS(Concentrado!BA$2:BA859,Concentrado!$A$2:$A859,"="&amp;$A24,Concentrado!$B$2:$B859, "=Colima")</f>
        <v>6.2789999999999999</v>
      </c>
      <c r="BA24" s="9">
        <f>SUMIFS(Concentrado!BB$2:BB859,Concentrado!$A$2:$A859,"="&amp;$A24,Concentrado!$B$2:$B859, "=Colima")</f>
        <v>8.1289999999999996</v>
      </c>
      <c r="BB24" s="9">
        <f>SUMIFS(Concentrado!BC$2:BC859,Concentrado!$A$2:$A859,"="&amp;$A24,Concentrado!$B$2:$B859, "=Colima")</f>
        <v>9.0690000000000008</v>
      </c>
      <c r="BC24" s="9">
        <f>SUMIFS(Concentrado!BD$2:BD859,Concentrado!$A$2:$A859,"="&amp;$A24,Concentrado!$B$2:$B859, "=Colima")</f>
        <v>7.2549999999999999</v>
      </c>
      <c r="BD24" s="9">
        <f>SUMIFS(Concentrado!BE$2:BE859,Concentrado!$A$2:$A859,"="&amp;$A24,Concentrado!$B$2:$B859, "=Colima")</f>
        <v>10.487</v>
      </c>
      <c r="BE24" s="9">
        <f>SUMIFS(Concentrado!BF$2:BF859,Concentrado!$A$2:$A859,"="&amp;$A24,Concentrado!$B$2:$B859, "=Colima")</f>
        <v>15.944000000000001</v>
      </c>
      <c r="BF24" s="9">
        <f>SUMIFS(Concentrado!BG$2:BG859,Concentrado!$A$2:$A859,"="&amp;$A24,Concentrado!$B$2:$B859, "=Colima")</f>
        <v>21.402000000000001</v>
      </c>
      <c r="BG24" s="9">
        <f>SUMIFS(Concentrado!BH$2:BH859,Concentrado!$A$2:$A859,"="&amp;$A24,Concentrado!$B$2:$B859, "=Colima")</f>
        <v>6.2065275548421619</v>
      </c>
    </row>
    <row r="25" spans="1:59" x14ac:dyDescent="0.25">
      <c r="A25" s="4">
        <v>2021</v>
      </c>
      <c r="B25" s="9">
        <f>SUMIFS(Concentrado!C$2:C859,Concentrado!$A$2:$A859,"="&amp;$A25,Concentrado!$B$2:$B859, "=Colima")</f>
        <v>12.961</v>
      </c>
      <c r="C25" s="9">
        <f>SUMIFS(Concentrado!D$2:D859,Concentrado!$A$2:$A859,"="&amp;$A25,Concentrado!$B$2:$B859, "=Colima")</f>
        <v>5.556</v>
      </c>
      <c r="D25" s="9">
        <f>SUMIFS(Concentrado!E$2:E859,Concentrado!$A$2:$A859,"="&amp;$A25,Concentrado!$B$2:$B859, "=Colima")</f>
        <v>9.2210000000000001</v>
      </c>
      <c r="E25" s="9">
        <f>SUMIFS(Concentrado!F$2:F859,Concentrado!$A$2:$A859,"="&amp;$A25,Concentrado!$B$2:$B859, "=Colima")</f>
        <v>16.638000000000002</v>
      </c>
      <c r="F25" s="9">
        <f>SUMIFS(Concentrado!G$2:G859,Concentrado!$A$2:$A859,"="&amp;$A25,Concentrado!$B$2:$B859, "=Colima")</f>
        <v>30.649000000000001</v>
      </c>
      <c r="G25" s="9">
        <f>SUMIFS(Concentrado!H$2:H859,Concentrado!$A$2:$A859,"="&amp;$A25,Concentrado!$B$2:$B859, "=Colima")</f>
        <v>9.4510000000000005</v>
      </c>
      <c r="H25" s="9">
        <f>SUMIFS(Concentrado!I$2:I859,Concentrado!$A$2:$A859,"="&amp;$A25,Concentrado!$B$2:$B859, "=Colima")</f>
        <v>5.2910000000000004</v>
      </c>
      <c r="I25" s="9">
        <f>SUMIFS(Concentrado!J$2:J859,Concentrado!$A$2:$A859,"="&amp;$A25,Concentrado!$B$2:$B859, "=Colima")</f>
        <v>7.35</v>
      </c>
      <c r="J25" s="9">
        <f>SUMIFS(Concentrado!K$2:K859,Concentrado!$A$2:$A859,"="&amp;$A25,Concentrado!$B$2:$B859, "=Colima")</f>
        <v>11.611000000000001</v>
      </c>
      <c r="K25" s="9">
        <f>SUMIFS(Concentrado!L$2:L859,Concentrado!$A$2:$A859,"="&amp;$A25,Concentrado!$B$2:$B859, "=Colima")</f>
        <v>4.2329999999999997</v>
      </c>
      <c r="L25" s="9">
        <f>SUMIFS(Concentrado!M$2:M859,Concentrado!$A$2:$A859,"="&amp;$A25,Concentrado!$B$2:$B859, "=Colima")</f>
        <v>7.8840000000000003</v>
      </c>
      <c r="M25" s="9">
        <f>SUMIFS(Concentrado!N$2:N859,Concentrado!$A$2:$A859,"="&amp;$A25,Concentrado!$B$2:$B859, "=Colima")</f>
        <v>66.891000000000005</v>
      </c>
      <c r="N25" s="9">
        <f>SUMIFS(Concentrado!O$2:O859,Concentrado!$A$2:$A859,"="&amp;$A25,Concentrado!$B$2:$B859, "=Colima")</f>
        <v>198.46100000000001</v>
      </c>
      <c r="O25" s="9">
        <f>SUMIFS(Concentrado!P$2:P859,Concentrado!$A$2:$A859,"="&amp;$A25,Concentrado!$B$2:$B859, "=Colima")</f>
        <v>37.834000000000003</v>
      </c>
      <c r="P25" s="9">
        <f>SUMIFS(Concentrado!Q$2:Q859,Concentrado!$A$2:$A859,"="&amp;$A25,Concentrado!$B$2:$B859, "=Colima")</f>
        <v>117.33</v>
      </c>
      <c r="Q25" s="9">
        <f>SUMIFS(Concentrado!R$2:R859,Concentrado!$A$2:$A859,"="&amp;$A25,Concentrado!$B$2:$B859, "=Colima")</f>
        <v>116.107</v>
      </c>
      <c r="R25" s="9">
        <f>SUMIFS(Concentrado!S$2:S859,Concentrado!$A$2:$A859,"="&amp;$A25,Concentrado!$B$2:$B859, "=Colima")</f>
        <v>99.48</v>
      </c>
      <c r="S25" s="9">
        <f>SUMIFS(Concentrado!T$2:T859,Concentrado!$A$2:$A859,"="&amp;$A25,Concentrado!$B$2:$B859, "=Colima")</f>
        <v>107.709</v>
      </c>
      <c r="T25" s="9">
        <f>SUMIFS(Concentrado!U$2:U859,Concentrado!$A$2:$A859,"="&amp;$A25,Concentrado!$B$2:$B859, "=Colima")</f>
        <v>21.870999999999999</v>
      </c>
      <c r="U25" s="9">
        <f>SUMIFS(Concentrado!V$2:V859,Concentrado!$A$2:$A859,"="&amp;$A25,Concentrado!$B$2:$B859, "=Colima")</f>
        <v>17.991</v>
      </c>
      <c r="V25" s="9">
        <f>SUMIFS(Concentrado!W$2:W859,Concentrado!$A$2:$A859,"="&amp;$A25,Concentrado!$B$2:$B859, "=Colima")</f>
        <v>19.911000000000001</v>
      </c>
      <c r="W25" s="9">
        <f>SUMIFS(Concentrado!X$2:X859,Concentrado!$A$2:$A859,"="&amp;$A25,Concentrado!$B$2:$B859, "=Colima")</f>
        <v>122.31699999999999</v>
      </c>
      <c r="X25" s="9">
        <f>SUMIFS(Concentrado!Y$2:Y859,Concentrado!$A$2:$A859,"="&amp;$A25,Concentrado!$B$2:$B859, "=Colima")</f>
        <v>14.552</v>
      </c>
      <c r="Y25" s="9">
        <f>SUMIFS(Concentrado!Z$2:Z859,Concentrado!$A$2:$A859,"="&amp;$A25,Concentrado!$B$2:$B859, "=Colima")</f>
        <v>67.885999999999996</v>
      </c>
      <c r="Z25" s="9">
        <f>SUMIFS(Concentrado!AA$2:AA859,Concentrado!$A$2:$A859,"="&amp;$A25,Concentrado!$B$2:$B859, "=Colima")</f>
        <v>158.76900000000001</v>
      </c>
      <c r="AA25" s="9">
        <f>SUMIFS(Concentrado!AB$2:AB859,Concentrado!$A$2:$A859,"="&amp;$A25,Concentrado!$B$2:$B859, "=Colima")</f>
        <v>97.099000000000004</v>
      </c>
      <c r="AB25" s="9">
        <f>SUMIFS(Concentrado!AC$2:AC859,Concentrado!$A$2:$A859,"="&amp;$A25,Concentrado!$B$2:$B859, "=Colima")</f>
        <v>127.62</v>
      </c>
      <c r="AC25" s="9">
        <f>SUMIFS(Concentrado!AD$2:AD859,Concentrado!$A$2:$A859,"="&amp;$A25,Concentrado!$B$2:$B859, "=Colima")</f>
        <v>592.95399999999995</v>
      </c>
      <c r="AD25" s="9">
        <f>SUMIFS(Concentrado!AE$2:AE859,Concentrado!$A$2:$A859,"="&amp;$A25,Concentrado!$B$2:$B859, "=Colima")</f>
        <v>468.82499999999999</v>
      </c>
      <c r="AE25" s="9">
        <f>SUMIFS(Concentrado!AF$2:AF859,Concentrado!$A$2:$A859,"="&amp;$A25,Concentrado!$B$2:$B859, "=Colima")</f>
        <v>530.25800000000004</v>
      </c>
      <c r="AF25" s="9">
        <f>SUMIFS(Concentrado!AG$2:AG859,Concentrado!$A$2:$A859,"="&amp;$A25,Concentrado!$B$2:$B859, "=Colima")</f>
        <v>18.631</v>
      </c>
      <c r="AG25" s="9">
        <f>SUMIFS(Concentrado!AH$2:AH859,Concentrado!$A$2:$A859,"="&amp;$A25,Concentrado!$B$2:$B859, "=Colima")</f>
        <v>10.817409848479</v>
      </c>
      <c r="AH25" s="9">
        <f>SUMIFS(Concentrado!AI$2:AI859,Concentrado!$A$2:$A859,"="&amp;$A25,Concentrado!$B$2:$B859, "=Colima")</f>
        <v>2.3908383076052599</v>
      </c>
      <c r="AI25" s="9">
        <f>SUMIFS(Concentrado!AJ$2:AJ859,Concentrado!$A$2:$A859,"="&amp;$A25,Concentrado!$B$2:$B859, "=Colima")</f>
        <v>6.6692820714005503</v>
      </c>
      <c r="AJ25" s="9">
        <f>SUMIFS(Concentrado!AK$2:AK859,Concentrado!$A$2:$A859,"="&amp;$A25,Concentrado!$B$2:$B859, "=Colima")</f>
        <v>18.631</v>
      </c>
      <c r="AK25" s="9">
        <f>SUMIFS(Concentrado!AL$2:AL859,Concentrado!$A$2:$A859,"="&amp;$A25,Concentrado!$B$2:$B859, "=Colima")</f>
        <v>2.117</v>
      </c>
      <c r="AL25" s="9">
        <f>SUMIFS(Concentrado!AM$2:AM859,Concentrado!$A$2:$A859,"="&amp;$A25,Concentrado!$B$2:$B859, "=Colima")</f>
        <v>10.29</v>
      </c>
      <c r="AM25" s="9">
        <f>SUMIFS(Concentrado!AN$2:AN859,Concentrado!$A$2:$A859,"="&amp;$A25,Concentrado!$B$2:$B859, "=Colima")</f>
        <v>340.76</v>
      </c>
      <c r="AN25" s="9">
        <f>SUMIFS(Concentrado!AO$2:AO859,Concentrado!$A$2:$A859,"="&amp;$A25,Concentrado!$B$2:$B859, "=Colima")</f>
        <v>218.803</v>
      </c>
      <c r="AO25" s="9">
        <f>SUMIFS(Concentrado!AP$2:AP859,Concentrado!$A$2:$A859,"="&amp;$A25,Concentrado!$B$2:$B859, "=Colima")</f>
        <v>279.29399999999998</v>
      </c>
      <c r="AP25" s="9">
        <f>SUMIFS(Concentrado!AQ$2:AQ859,Concentrado!$A$2:$A859,"="&amp;$A25,Concentrado!$B$2:$B859, "=Colima")</f>
        <v>3.78</v>
      </c>
      <c r="AQ25" s="9">
        <f>SUMIFS(Concentrado!AR$2:AR859,Concentrado!$A$2:$A859,"="&amp;$A25,Concentrado!$B$2:$B859, "=Colima")</f>
        <v>1.323</v>
      </c>
      <c r="AR25" s="9">
        <f>SUMIFS(Concentrado!AS$2:AS859,Concentrado!$A$2:$A859,"="&amp;$A25,Concentrado!$B$2:$B859, "=Colima")</f>
        <v>2.5390000000000001</v>
      </c>
      <c r="AS25" s="9">
        <f>SUMIFS(Concentrado!AT$2:AT859,Concentrado!$A$2:$A859,"="&amp;$A25,Concentrado!$B$2:$B859, "=Colima")</f>
        <v>6.48</v>
      </c>
      <c r="AT25" s="9">
        <f>SUMIFS(Concentrado!AU$2:AU859,Concentrado!$A$2:$A859,"="&amp;$A25,Concentrado!$B$2:$B859, "=Colima")</f>
        <v>2.117</v>
      </c>
      <c r="AU25" s="9">
        <f>SUMIFS(Concentrado!AV$2:AV859,Concentrado!$A$2:$A859,"="&amp;$A25,Concentrado!$B$2:$B859, "=Colima")</f>
        <v>4.2759999999999998</v>
      </c>
      <c r="AV25" s="9">
        <f>SUMIFS(Concentrado!AW$2:AW859,Concentrado!$A$2:$A859,"="&amp;$A25,Concentrado!$B$2:$B859, "=Colima")</f>
        <v>1153.2370000000001</v>
      </c>
      <c r="AW25" s="9">
        <f>SUMIFS(Concentrado!AX$2:AX859,Concentrado!$A$2:$A859,"="&amp;$A25,Concentrado!$B$2:$B859, "=Colima")</f>
        <v>753.77200000000005</v>
      </c>
      <c r="AX25" s="9">
        <f>SUMIFS(Concentrado!AY$2:AY859,Concentrado!$A$2:$A859,"="&amp;$A25,Concentrado!$B$2:$B859, "=Colima")</f>
        <v>951.60500000000002</v>
      </c>
      <c r="AY25" s="9">
        <f>SUMIFS(Concentrado!AZ$2:AZ859,Concentrado!$A$2:$A859,"="&amp;$A25,Concentrado!$B$2:$B859, "=Colima")</f>
        <v>11.532</v>
      </c>
      <c r="AZ25" s="9">
        <f>SUMIFS(Concentrado!BA$2:BA859,Concentrado!$A$2:$A859,"="&amp;$A25,Concentrado!$B$2:$B859, "=Colima")</f>
        <v>7.5380000000000003</v>
      </c>
      <c r="BA25" s="9">
        <f>SUMIFS(Concentrado!BB$2:BB859,Concentrado!$A$2:$A859,"="&amp;$A25,Concentrado!$B$2:$B859, "=Colima")</f>
        <v>9.516</v>
      </c>
      <c r="BB25" s="9">
        <f>SUMIFS(Concentrado!BC$2:BC859,Concentrado!$A$2:$A859,"="&amp;$A25,Concentrado!$B$2:$B859, "=Colima")</f>
        <v>13.164999999999999</v>
      </c>
      <c r="BC25" s="9">
        <f>SUMIFS(Concentrado!BD$2:BD859,Concentrado!$A$2:$A859,"="&amp;$A25,Concentrado!$B$2:$B859, "=Colima")</f>
        <v>11.284000000000001</v>
      </c>
      <c r="BD25" s="9">
        <f>SUMIFS(Concentrado!BE$2:BE859,Concentrado!$A$2:$A859,"="&amp;$A25,Concentrado!$B$2:$B859, "=Colima")</f>
        <v>9.3420000000000005</v>
      </c>
      <c r="BE25" s="9">
        <f>SUMIFS(Concentrado!BF$2:BF859,Concentrado!$A$2:$A859,"="&amp;$A25,Concentrado!$B$2:$B859, "=Colima")</f>
        <v>19.452999999999999</v>
      </c>
      <c r="BF25" s="9">
        <f>SUMIFS(Concentrado!BG$2:BG859,Concentrado!$A$2:$A859,"="&amp;$A25,Concentrado!$B$2:$B859, "=Colima")</f>
        <v>32.970999999999997</v>
      </c>
      <c r="BG25" s="9">
        <f>SUMIFS(Concentrado!BH$2:BH859,Concentrado!$A$2:$A859,"="&amp;$A25,Concentrado!$B$2:$B859, "=Colima")</f>
        <v>5.9347181008902083</v>
      </c>
    </row>
    <row r="26" spans="1:59" x14ac:dyDescent="0.25">
      <c r="A26" s="4">
        <v>2022</v>
      </c>
      <c r="B26" s="9">
        <f>SUMIFS(Concentrado!C$2:C859,Concentrado!$A$2:$A859,"="&amp;$A26,Concentrado!$B$2:$B859, "=Colima")</f>
        <v>17.727</v>
      </c>
      <c r="C26" s="9">
        <f>SUMIFS(Concentrado!D$2:D859,Concentrado!$A$2:$A859,"="&amp;$A26,Concentrado!$B$2:$B859, "=Colima")</f>
        <v>4.2110000000000003</v>
      </c>
      <c r="D26" s="9">
        <f>SUMIFS(Concentrado!E$2:E859,Concentrado!$A$2:$A859,"="&amp;$A26,Concentrado!$B$2:$B859, "=Colima")</f>
        <v>10.901</v>
      </c>
      <c r="E26" s="9">
        <f>SUMIFS(Concentrado!F$2:F859,Concentrado!$A$2:$A859,"="&amp;$A26,Concentrado!$B$2:$B859, "=Colima")</f>
        <v>10.773</v>
      </c>
      <c r="F26" s="9">
        <f>SUMIFS(Concentrado!G$2:G859,Concentrado!$A$2:$A859,"="&amp;$A26,Concentrado!$B$2:$B859, "=Colima")</f>
        <v>23.27</v>
      </c>
      <c r="G26" s="9">
        <f>SUMIFS(Concentrado!H$2:H859,Concentrado!$A$2:$A859,"="&amp;$A26,Concentrado!$B$2:$B859, "=Colima")</f>
        <v>6.9829999999999997</v>
      </c>
      <c r="H26" s="9">
        <f>SUMIFS(Concentrado!I$2:I859,Concentrado!$A$2:$A859,"="&amp;$A26,Concentrado!$B$2:$B859, "=Colima")</f>
        <v>3.948</v>
      </c>
      <c r="I26" s="9">
        <f>SUMIFS(Concentrado!J$2:J859,Concentrado!$A$2:$A859,"="&amp;$A26,Concentrado!$B$2:$B859, "=Colima")</f>
        <v>5.45</v>
      </c>
      <c r="J26" s="9">
        <f>SUMIFS(Concentrado!K$2:K859,Concentrado!$A$2:$A859,"="&amp;$A26,Concentrado!$B$2:$B859, "=Colima")</f>
        <v>8.8640000000000008</v>
      </c>
      <c r="K26" s="9">
        <f>SUMIFS(Concentrado!L$2:L859,Concentrado!$A$2:$A859,"="&amp;$A26,Concentrado!$B$2:$B859, "=Colima")</f>
        <v>3.4220000000000002</v>
      </c>
      <c r="L26" s="9">
        <f>SUMIFS(Concentrado!M$2:M859,Concentrado!$A$2:$A859,"="&amp;$A26,Concentrado!$B$2:$B859, "=Colima")</f>
        <v>6.1150000000000002</v>
      </c>
      <c r="M26" s="9">
        <f>SUMIFS(Concentrado!N$2:N859,Concentrado!$A$2:$A859,"="&amp;$A26,Concentrado!$B$2:$B859, "=Colima")</f>
        <v>60.707999999999998</v>
      </c>
      <c r="N26" s="9">
        <f>SUMIFS(Concentrado!O$2:O859,Concentrado!$A$2:$A859,"="&amp;$A26,Concentrado!$B$2:$B859, "=Colima")</f>
        <v>254.62700000000001</v>
      </c>
      <c r="O26" s="9">
        <f>SUMIFS(Concentrado!P$2:P859,Concentrado!$A$2:$A859,"="&amp;$A26,Concentrado!$B$2:$B859, "=Colima")</f>
        <v>50.008000000000003</v>
      </c>
      <c r="P26" s="9">
        <f>SUMIFS(Concentrado!Q$2:Q859,Concentrado!$A$2:$A859,"="&amp;$A26,Concentrado!$B$2:$B859, "=Colima")</f>
        <v>151.28</v>
      </c>
      <c r="Q26" s="9">
        <f>SUMIFS(Concentrado!R$2:R859,Concentrado!$A$2:$A859,"="&amp;$A26,Concentrado!$B$2:$B859, "=Colima")</f>
        <v>89.978999999999999</v>
      </c>
      <c r="R26" s="9">
        <f>SUMIFS(Concentrado!S$2:S859,Concentrado!$A$2:$A859,"="&amp;$A26,Concentrado!$B$2:$B859, "=Colima")</f>
        <v>84.488</v>
      </c>
      <c r="S26" s="9">
        <f>SUMIFS(Concentrado!T$2:T859,Concentrado!$A$2:$A859,"="&amp;$A26,Concentrado!$B$2:$B859, "=Colima")</f>
        <v>87.204999999999998</v>
      </c>
      <c r="T26" s="9">
        <f>SUMIFS(Concentrado!U$2:U859,Concentrado!$A$2:$A859,"="&amp;$A26,Concentrado!$B$2:$B859, "=Colima")</f>
        <v>17.190000000000001</v>
      </c>
      <c r="U26" s="9">
        <f>SUMIFS(Concentrado!V$2:V859,Concentrado!$A$2:$A859,"="&amp;$A26,Concentrado!$B$2:$B859, "=Colima")</f>
        <v>24.215</v>
      </c>
      <c r="V26" s="9">
        <f>SUMIFS(Concentrado!W$2:W859,Concentrado!$A$2:$A859,"="&amp;$A26,Concentrado!$B$2:$B859, "=Colima")</f>
        <v>20.738</v>
      </c>
      <c r="W26" s="9">
        <f>SUMIFS(Concentrado!X$2:X859,Concentrado!$A$2:$A859,"="&amp;$A26,Concentrado!$B$2:$B859, "=Colima")</f>
        <v>174.58600000000001</v>
      </c>
      <c r="X26" s="9">
        <f>SUMIFS(Concentrado!Y$2:Y859,Concentrado!$A$2:$A859,"="&amp;$A26,Concentrado!$B$2:$B859, "=Colima")</f>
        <v>25.004000000000001</v>
      </c>
      <c r="Y26" s="9">
        <f>SUMIFS(Concentrado!Z$2:Z859,Concentrado!$A$2:$A859,"="&amp;$A26,Concentrado!$B$2:$B859, "=Colima")</f>
        <v>99.037000000000006</v>
      </c>
      <c r="Z26" s="9">
        <f>SUMIFS(Concentrado!AA$2:AA859,Concentrado!$A$2:$A859,"="&amp;$A26,Concentrado!$B$2:$B859, "=Colima")</f>
        <v>124.35899999999999</v>
      </c>
      <c r="AA26" s="9">
        <f>SUMIFS(Concentrado!AB$2:AB859,Concentrado!$A$2:$A859,"="&amp;$A26,Concentrado!$B$2:$B859, "=Colima")</f>
        <v>74.222999999999999</v>
      </c>
      <c r="AB26" s="9">
        <f>SUMIFS(Concentrado!AC$2:AC859,Concentrado!$A$2:$A859,"="&amp;$A26,Concentrado!$B$2:$B859, "=Colima")</f>
        <v>99.037000000000006</v>
      </c>
      <c r="AC26" s="9">
        <f>SUMIFS(Concentrado!AD$2:AD859,Concentrado!$A$2:$A859,"="&amp;$A26,Concentrado!$B$2:$B859, "=Colima")</f>
        <v>535.03800000000001</v>
      </c>
      <c r="AD26" s="9">
        <f>SUMIFS(Concentrado!AE$2:AE859,Concentrado!$A$2:$A859,"="&amp;$A26,Concentrado!$B$2:$B859, "=Colima")</f>
        <v>424.80700000000002</v>
      </c>
      <c r="AE26" s="9">
        <f>SUMIFS(Concentrado!AF$2:AF859,Concentrado!$A$2:$A859,"="&amp;$A26,Concentrado!$B$2:$B859, "=Colima")</f>
        <v>479.49700000000001</v>
      </c>
      <c r="AF26" s="9">
        <f>SUMIFS(Concentrado!AG$2:AG859,Concentrado!$A$2:$A859,"="&amp;$A26,Concentrado!$B$2:$B859, "=Colima")</f>
        <v>17.190000000000001</v>
      </c>
      <c r="AG26" s="9">
        <f>SUMIFS(Concentrado!AH$2:AH859,Concentrado!$A$2:$A859,"="&amp;$A26,Concentrado!$B$2:$B859, "=Colima")</f>
        <v>9.29238489058217</v>
      </c>
      <c r="AH26" s="9">
        <f>SUMIFS(Concentrado!AI$2:AI859,Concentrado!$A$2:$A859,"="&amp;$A26,Concentrado!$B$2:$B859, "=Colima")</f>
        <v>1.59948816378759</v>
      </c>
      <c r="AI26" s="9">
        <f>SUMIFS(Concentrado!AJ$2:AJ859,Concentrado!$A$2:$A859,"="&amp;$A26,Concentrado!$B$2:$B859, "=Colima")</f>
        <v>5.5079511208680501</v>
      </c>
      <c r="AJ26" s="9">
        <f>SUMIFS(Concentrado!AK$2:AK859,Concentrado!$A$2:$A859,"="&amp;$A26,Concentrado!$B$2:$B859, "=Colima")</f>
        <v>14.234999999999999</v>
      </c>
      <c r="AK26" s="9">
        <f>SUMIFS(Concentrado!AL$2:AL859,Concentrado!$A$2:$A859,"="&amp;$A26,Concentrado!$B$2:$B859, "=Colima")</f>
        <v>1.8420000000000001</v>
      </c>
      <c r="AL26" s="9">
        <f>SUMIFS(Concentrado!AM$2:AM859,Concentrado!$A$2:$A859,"="&amp;$A26,Concentrado!$B$2:$B859, "=Colima")</f>
        <v>7.976</v>
      </c>
      <c r="AM26" s="9">
        <f>SUMIFS(Concentrado!AN$2:AN859,Concentrado!$A$2:$A859,"="&amp;$A26,Concentrado!$B$2:$B859, "=Colima")</f>
        <v>117.91200000000001</v>
      </c>
      <c r="AN26" s="9">
        <f>SUMIFS(Concentrado!AO$2:AO859,Concentrado!$A$2:$A859,"="&amp;$A26,Concentrado!$B$2:$B859, "=Colima")</f>
        <v>76.591999999999999</v>
      </c>
      <c r="AO26" s="9">
        <f>SUMIFS(Concentrado!AP$2:AP859,Concentrado!$A$2:$A859,"="&amp;$A26,Concentrado!$B$2:$B859, "=Colima")</f>
        <v>97.043000000000006</v>
      </c>
      <c r="AP26" s="9">
        <f>SUMIFS(Concentrado!AQ$2:AQ859,Concentrado!$A$2:$A859,"="&amp;$A26,Concentrado!$B$2:$B859, "=Colima")</f>
        <v>5.1029999999999998</v>
      </c>
      <c r="AQ26" s="9">
        <f>SUMIFS(Concentrado!AR$2:AR859,Concentrado!$A$2:$A859,"="&amp;$A26,Concentrado!$B$2:$B859, "=Colima")</f>
        <v>1.8420000000000001</v>
      </c>
      <c r="AR26" s="9">
        <f>SUMIFS(Concentrado!AS$2:AS859,Concentrado!$A$2:$A859,"="&amp;$A26,Concentrado!$B$2:$B859, "=Colima")</f>
        <v>3.456</v>
      </c>
      <c r="AS26" s="9">
        <f>SUMIFS(Concentrado!AT$2:AT859,Concentrado!$A$2:$A859,"="&amp;$A26,Concentrado!$B$2:$B859, "=Colima")</f>
        <v>8.3260000000000005</v>
      </c>
      <c r="AT26" s="9">
        <f>SUMIFS(Concentrado!AU$2:AU859,Concentrado!$A$2:$A859,"="&amp;$A26,Concentrado!$B$2:$B859, "=Colima")</f>
        <v>1.8420000000000001</v>
      </c>
      <c r="AU26" s="9">
        <f>SUMIFS(Concentrado!AV$2:AV859,Concentrado!$A$2:$A859,"="&amp;$A26,Concentrado!$B$2:$B859, "=Colima")</f>
        <v>5.0519999999999996</v>
      </c>
      <c r="AV26" s="9">
        <f>SUMIFS(Concentrado!AW$2:AW859,Concentrado!$A$2:$A859,"="&amp;$A26,Concentrado!$B$2:$B859, "=Colima")</f>
        <v>933.36199999999997</v>
      </c>
      <c r="AW26" s="9">
        <f>SUMIFS(Concentrado!AX$2:AX859,Concentrado!$A$2:$A859,"="&amp;$A26,Concentrado!$B$2:$B859, "=Colima")</f>
        <v>580.62300000000005</v>
      </c>
      <c r="AX26" s="9">
        <f>SUMIFS(Concentrado!AY$2:AY859,Concentrado!$A$2:$A859,"="&amp;$A26,Concentrado!$B$2:$B859, "=Colima")</f>
        <v>755.47</v>
      </c>
      <c r="AY26" s="9">
        <f>SUMIFS(Concentrado!AZ$2:AZ859,Concentrado!$A$2:$A859,"="&amp;$A26,Concentrado!$B$2:$B859, "=Colima")</f>
        <v>9.3339999999999996</v>
      </c>
      <c r="AZ26" s="9">
        <f>SUMIFS(Concentrado!BA$2:BA859,Concentrado!$A$2:$A859,"="&amp;$A26,Concentrado!$B$2:$B859, "=Colima")</f>
        <v>5.806</v>
      </c>
      <c r="BA26" s="9">
        <f>SUMIFS(Concentrado!BB$2:BB859,Concentrado!$A$2:$A859,"="&amp;$A26,Concentrado!$B$2:$B859, "=Colima")</f>
        <v>7.5549999999999997</v>
      </c>
      <c r="BB26" s="9">
        <f>SUMIFS(Concentrado!BC$2:BC859,Concentrado!$A$2:$A859,"="&amp;$A26,Concentrado!$B$2:$B859, "=Colima")</f>
        <v>21.291</v>
      </c>
      <c r="BC26" s="9">
        <f>SUMIFS(Concentrado!BD$2:BD859,Concentrado!$A$2:$A859,"="&amp;$A26,Concentrado!$B$2:$B859, "=Colima")</f>
        <v>1.9359999999999999</v>
      </c>
      <c r="BD26" s="9">
        <f>SUMIFS(Concentrado!BE$2:BE859,Concentrado!$A$2:$A859,"="&amp;$A26,Concentrado!$B$2:$B859, "=Colima")</f>
        <v>10.797000000000001</v>
      </c>
      <c r="BE26" s="9">
        <f>SUMIFS(Concentrado!BF$2:BF859,Concentrado!$A$2:$A859,"="&amp;$A26,Concentrado!$B$2:$B859, "=Colima")</f>
        <v>15.391999999999999</v>
      </c>
      <c r="BF26" s="9">
        <f>SUMIFS(Concentrado!BG$2:BG859,Concentrado!$A$2:$A859,"="&amp;$A26,Concentrado!$B$2:$B859, "=Colima")</f>
        <v>22.972999999999999</v>
      </c>
      <c r="BG26" s="9">
        <f>SUMIFS(Concentrado!BH$2:BH859,Concentrado!$A$2:$A859,"="&amp;$A26,Concentrado!$B$2:$B859, "=Colima")</f>
        <v>6.7769354468182863</v>
      </c>
    </row>
    <row r="27" spans="1:59" x14ac:dyDescent="0.25">
      <c r="A27" s="4">
        <v>2023</v>
      </c>
      <c r="B27" s="9">
        <f>SUMIFS(Concentrado!C$2:C859,Concentrado!$A$2:$A859,"="&amp;$A27,Concentrado!$B$2:$B859, "=Colima")</f>
        <v>13.869</v>
      </c>
      <c r="C27" s="9">
        <f>SUMIFS(Concentrado!D$2:D859,Concentrado!$A$2:$A859,"="&amp;$A27,Concentrado!$B$2:$B859, "=Colima")</f>
        <v>4.1829999999999998</v>
      </c>
      <c r="D27" s="9">
        <f>SUMIFS(Concentrado!E$2:E859,Concentrado!$A$2:$A859,"="&amp;$A27,Concentrado!$B$2:$B859, "=Colima")</f>
        <v>8.9779999999999998</v>
      </c>
      <c r="E27" s="9">
        <f>SUMIFS(Concentrado!F$2:F859,Concentrado!$A$2:$A859,"="&amp;$A27,Concentrado!$B$2:$B859, "=Colima")</f>
        <v>12.272</v>
      </c>
      <c r="F27" s="9">
        <f>SUMIFS(Concentrado!G$2:G859,Concentrado!$A$2:$A859,"="&amp;$A27,Concentrado!$B$2:$B859, "=Colima")</f>
        <v>24.966000000000001</v>
      </c>
      <c r="G27" s="9">
        <f>SUMIFS(Concentrado!H$2:H859,Concentrado!$A$2:$A859,"="&amp;$A27,Concentrado!$B$2:$B859, "=Colima")</f>
        <v>8.8019999999999996</v>
      </c>
      <c r="H27" s="9">
        <f>SUMIFS(Concentrado!I$2:I859,Concentrado!$A$2:$A859,"="&amp;$A27,Concentrado!$B$2:$B859, "=Colima")</f>
        <v>8.8889999999999993</v>
      </c>
      <c r="I27" s="9">
        <f>SUMIFS(Concentrado!J$2:J859,Concentrado!$A$2:$A859,"="&amp;$A27,Concentrado!$B$2:$B859, "=Colima")</f>
        <v>8.8460000000000001</v>
      </c>
      <c r="J27" s="9">
        <f>SUMIFS(Concentrado!K$2:K859,Concentrado!$A$2:$A859,"="&amp;$A27,Concentrado!$B$2:$B859, "=Colima")</f>
        <v>9.3350000000000009</v>
      </c>
      <c r="K27" s="9">
        <f>SUMIFS(Concentrado!L$2:L859,Concentrado!$A$2:$A859,"="&amp;$A27,Concentrado!$B$2:$B859, "=Colima")</f>
        <v>5.2290000000000001</v>
      </c>
      <c r="L27" s="9">
        <f>SUMIFS(Concentrado!M$2:M859,Concentrado!$A$2:$A859,"="&amp;$A27,Concentrado!$B$2:$B859, "=Colima")</f>
        <v>7.2619999999999996</v>
      </c>
      <c r="M27" s="9">
        <f>SUMIFS(Concentrado!N$2:N859,Concentrado!$A$2:$A859,"="&amp;$A27,Concentrado!$B$2:$B859, "=Colima")</f>
        <v>41.557000000000002</v>
      </c>
      <c r="N27" s="9">
        <f>SUMIFS(Concentrado!O$2:O859,Concentrado!$A$2:$A859,"="&amp;$A27,Concentrado!$B$2:$B859, "=Colima")</f>
        <v>238.44499999999999</v>
      </c>
      <c r="O27" s="9">
        <f>SUMIFS(Concentrado!P$2:P859,Concentrado!$A$2:$A859,"="&amp;$A27,Concentrado!$B$2:$B859, "=Colima")</f>
        <v>47.061999999999998</v>
      </c>
      <c r="P27" s="9">
        <f>SUMIFS(Concentrado!Q$2:Q859,Concentrado!$A$2:$A859,"="&amp;$A27,Concentrado!$B$2:$B859, "=Colima")</f>
        <v>141.80000000000001</v>
      </c>
      <c r="Q27" s="9">
        <f>SUMIFS(Concentrado!R$2:R859,Concentrado!$A$2:$A859,"="&amp;$A27,Concentrado!$B$2:$B859, "=Colima")</f>
        <v>88.283000000000001</v>
      </c>
      <c r="R27" s="9">
        <f>SUMIFS(Concentrado!S$2:S859,Concentrado!$A$2:$A859,"="&amp;$A27,Concentrado!$B$2:$B859, "=Colima")</f>
        <v>92.816000000000003</v>
      </c>
      <c r="S27" s="9">
        <f>SUMIFS(Concentrado!T$2:T859,Concentrado!$A$2:$A859,"="&amp;$A27,Concentrado!$B$2:$B859, "=Colima")</f>
        <v>90.572000000000003</v>
      </c>
      <c r="T27" s="9">
        <f>SUMIFS(Concentrado!U$2:U859,Concentrado!$A$2:$A859,"="&amp;$A27,Concentrado!$B$2:$B859, "=Colima")</f>
        <v>18.402999999999999</v>
      </c>
      <c r="U27" s="9">
        <f>SUMIFS(Concentrado!V$2:V859,Concentrado!$A$2:$A859,"="&amp;$A27,Concentrado!$B$2:$B859, "=Colima")</f>
        <v>24.838000000000001</v>
      </c>
      <c r="V27" s="9">
        <f>SUMIFS(Concentrado!W$2:W859,Concentrado!$A$2:$A859,"="&amp;$A27,Concentrado!$B$2:$B859, "=Colima")</f>
        <v>21.652999999999999</v>
      </c>
      <c r="W27" s="9">
        <f>SUMIFS(Concentrado!X$2:X859,Concentrado!$A$2:$A859,"="&amp;$A27,Concentrado!$B$2:$B859, "=Colima")</f>
        <v>161.364</v>
      </c>
      <c r="X27" s="9">
        <f>SUMIFS(Concentrado!Y$2:Y859,Concentrado!$A$2:$A859,"="&amp;$A27,Concentrado!$B$2:$B859, "=Colima")</f>
        <v>25.623000000000001</v>
      </c>
      <c r="Y27" s="9">
        <f>SUMIFS(Concentrado!Z$2:Z859,Concentrado!$A$2:$A859,"="&amp;$A27,Concentrado!$B$2:$B859, "=Colima")</f>
        <v>92.816999999999993</v>
      </c>
      <c r="Z27" s="9">
        <f>SUMIFS(Concentrado!AA$2:AA859,Concentrado!$A$2:$A859,"="&amp;$A27,Concentrado!$B$2:$B859, "=Colima")</f>
        <v>122.69</v>
      </c>
      <c r="AA27" s="9">
        <f>SUMIFS(Concentrado!AB$2:AB859,Concentrado!$A$2:$A859,"="&amp;$A27,Concentrado!$B$2:$B859, "=Colima")</f>
        <v>65.885999999999996</v>
      </c>
      <c r="AB27" s="9">
        <f>SUMIFS(Concentrado!AC$2:AC859,Concentrado!$A$2:$A859,"="&amp;$A27,Concentrado!$B$2:$B859, "=Colima")</f>
        <v>94.004999999999995</v>
      </c>
      <c r="AC27" s="9">
        <f>SUMIFS(Concentrado!AD$2:AD859,Concentrado!$A$2:$A859,"="&amp;$A27,Concentrado!$B$2:$B859, "=Colima")</f>
        <v>548.63699999999994</v>
      </c>
      <c r="AD27" s="9">
        <f>SUMIFS(Concentrado!AE$2:AE859,Concentrado!$A$2:$A859,"="&amp;$A27,Concentrado!$B$2:$B859, "=Colima")</f>
        <v>454.66899999999998</v>
      </c>
      <c r="AE27" s="9">
        <f>SUMIFS(Concentrado!AF$2:AF859,Concentrado!$A$2:$A859,"="&amp;$A27,Concentrado!$B$2:$B859, "=Colima")</f>
        <v>501.185</v>
      </c>
      <c r="AF27" s="9">
        <f>SUMIFS(Concentrado!AG$2:AG859,Concentrado!$A$2:$A859,"="&amp;$A27,Concentrado!$B$2:$B859, "=Colima")</f>
        <v>12.002000000000001</v>
      </c>
      <c r="AG27" s="9">
        <f>SUMIFS(Concentrado!AH$2:AH859,Concentrado!$A$2:$A859,"="&amp;$A27,Concentrado!$B$2:$B859, "=Colima")</f>
        <v>5.4352890020809399</v>
      </c>
      <c r="AH27" s="9">
        <f>SUMIFS(Concentrado!AI$2:AI859,Concentrado!$A$2:$A859,"="&amp;$A27,Concentrado!$B$2:$B859, "=Colima")</f>
        <v>4.0138719414295796</v>
      </c>
      <c r="AI27" s="9">
        <f>SUMIFS(Concentrado!AJ$2:AJ859,Concentrado!$A$2:$A859,"="&amp;$A27,Concentrado!$B$2:$B859, "=Colima")</f>
        <v>4.7364183204660604</v>
      </c>
      <c r="AJ27" s="9">
        <f>SUMIFS(Concentrado!AK$2:AK859,Concentrado!$A$2:$A859,"="&amp;$A27,Concentrado!$B$2:$B859, "=Colima")</f>
        <v>10.669</v>
      </c>
      <c r="AK27" s="9">
        <f>SUMIFS(Concentrado!AL$2:AL859,Concentrado!$A$2:$A859,"="&amp;$A27,Concentrado!$B$2:$B859, "=Colima")</f>
        <v>2.6150000000000002</v>
      </c>
      <c r="AL27" s="9">
        <f>SUMIFS(Concentrado!AM$2:AM859,Concentrado!$A$2:$A859,"="&amp;$A27,Concentrado!$B$2:$B859, "=Colima")</f>
        <v>6.601</v>
      </c>
      <c r="AM27" s="9">
        <f>SUMIFS(Concentrado!AN$2:AN859,Concentrado!$A$2:$A859,"="&amp;$A27,Concentrado!$B$2:$B859, "=Colima")</f>
        <v>88.55</v>
      </c>
      <c r="AN27" s="9">
        <f>SUMIFS(Concentrado!AO$2:AO859,Concentrado!$A$2:$A859,"="&amp;$A27,Concentrado!$B$2:$B859, "=Colima")</f>
        <v>60.134</v>
      </c>
      <c r="AO27" s="9">
        <f>SUMIFS(Concentrado!AP$2:AP859,Concentrado!$A$2:$A859,"="&amp;$A27,Concentrado!$B$2:$B859, "=Colima")</f>
        <v>74.200999999999993</v>
      </c>
      <c r="AP27" s="9">
        <f>SUMIFS(Concentrado!AQ$2:AQ859,Concentrado!$A$2:$A859,"="&amp;$A27,Concentrado!$B$2:$B859, "=Colima")</f>
        <v>4.2670000000000003</v>
      </c>
      <c r="AQ27" s="9">
        <f>SUMIFS(Concentrado!AR$2:AR859,Concentrado!$A$2:$A859,"="&amp;$A27,Concentrado!$B$2:$B859, "=Colima")</f>
        <v>2.0920000000000001</v>
      </c>
      <c r="AR27" s="9">
        <f>SUMIFS(Concentrado!AS$2:AS859,Concentrado!$A$2:$A859,"="&amp;$A27,Concentrado!$B$2:$B859, "=Colima")</f>
        <v>3.169</v>
      </c>
      <c r="AS27" s="9">
        <f>SUMIFS(Concentrado!AT$2:AT859,Concentrado!$A$2:$A859,"="&amp;$A27,Concentrado!$B$2:$B859, "=Colima")</f>
        <v>9.0679999999999996</v>
      </c>
      <c r="AT27" s="9">
        <f>SUMIFS(Concentrado!AU$2:AU859,Concentrado!$A$2:$A859,"="&amp;$A27,Concentrado!$B$2:$B859, "=Colima")</f>
        <v>2.3530000000000002</v>
      </c>
      <c r="AU27" s="9">
        <f>SUMIFS(Concentrado!AV$2:AV859,Concentrado!$A$2:$A859,"="&amp;$A27,Concentrado!$B$2:$B859, "=Colima")</f>
        <v>5.6769999999999996</v>
      </c>
      <c r="AV27" s="9">
        <f>SUMIFS(Concentrado!AW$2:AW859,Concentrado!$A$2:$A859,"="&amp;$A27,Concentrado!$B$2:$B859, "=Colima")</f>
        <v>894.83600000000001</v>
      </c>
      <c r="AW27" s="9">
        <f>SUMIFS(Concentrado!AX$2:AX859,Concentrado!$A$2:$A859,"="&amp;$A27,Concentrado!$B$2:$B859, "=Colima")</f>
        <v>585.39599999999996</v>
      </c>
      <c r="AX27" s="9">
        <f>SUMIFS(Concentrado!AY$2:AY859,Concentrado!$A$2:$A859,"="&amp;$A27,Concentrado!$B$2:$B859, "=Colima")</f>
        <v>738.57399999999996</v>
      </c>
      <c r="AY27" s="9">
        <f>SUMIFS(Concentrado!AZ$2:AZ859,Concentrado!$A$2:$A859,"="&amp;$A27,Concentrado!$B$2:$B859, "=Colima")</f>
        <v>8.9480000000000004</v>
      </c>
      <c r="AZ27" s="9">
        <f>SUMIFS(Concentrado!BA$2:BA859,Concentrado!$A$2:$A859,"="&amp;$A27,Concentrado!$B$2:$B859, "=Colima")</f>
        <v>5.8540000000000001</v>
      </c>
      <c r="BA27" s="9">
        <f>SUMIFS(Concentrado!BB$2:BB859,Concentrado!$A$2:$A859,"="&amp;$A27,Concentrado!$B$2:$B859, "=Colima")</f>
        <v>7.3860000000000001</v>
      </c>
      <c r="BB27" s="9">
        <f>SUMIFS(Concentrado!BC$2:BC859,Concentrado!$A$2:$A859,"="&amp;$A27,Concentrado!$B$2:$B859, "=Colima")</f>
        <v>5.94</v>
      </c>
      <c r="BC27" s="9">
        <f>SUMIFS(Concentrado!BD$2:BD859,Concentrado!$A$2:$A859,"="&amp;$A27,Concentrado!$B$2:$B859, "=Colima")</f>
        <v>0</v>
      </c>
      <c r="BD27" s="9">
        <f>SUMIFS(Concentrado!BE$2:BE859,Concentrado!$A$2:$A859,"="&amp;$A27,Concentrado!$B$2:$B859, "=Colima")</f>
        <v>11.87</v>
      </c>
      <c r="BE27" s="9">
        <f>SUMIFS(Concentrado!BF$2:BF859,Concentrado!$A$2:$A859,"="&amp;$A27,Concentrado!$B$2:$B859, "=Colima")</f>
        <v>13.929</v>
      </c>
      <c r="BF27" s="9">
        <f>SUMIFS(Concentrado!BG$2:BG859,Concentrado!$A$2:$A859,"="&amp;$A27,Concentrado!$B$2:$B859, "=Colima")</f>
        <v>36.337000000000003</v>
      </c>
      <c r="BG27" s="9">
        <f>SUMIFS(Concentrado!BH$2:BH859,Concentrado!$A$2:$A859,"="&amp;$A27,Concentrado!$B$2:$B859, "=Colima")</f>
        <v>8.1153100775193803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"=Durango")</f>
        <v>15.746</v>
      </c>
      <c r="C2" s="9">
        <f>SUMIFS(Concentrado!D$2:D826,Concentrado!$A$2:$A826,"="&amp;$A2,Concentrado!$B$2:$B826, "=Durango")</f>
        <v>3.7690000000000001</v>
      </c>
      <c r="D2" s="9">
        <f>SUMIFS(Concentrado!E$2:E826,Concentrado!$A$2:$A826,"="&amp;$A2,Concentrado!$B$2:$B826, "=Durango")</f>
        <v>9.7059999999999995</v>
      </c>
      <c r="E2" s="9">
        <f>SUMIFS(Concentrado!F$2:F826,Concentrado!$A$2:$A826,"="&amp;$A2,Concentrado!$B$2:$B826, "=Durango")</f>
        <v>14.831</v>
      </c>
      <c r="F2" s="9">
        <f>SUMIFS(Concentrado!G$2:G826,Concentrado!$A$2:$A826,"="&amp;$A2,Concentrado!$B$2:$B826, "=Durango")</f>
        <v>10.196</v>
      </c>
      <c r="G2" s="9">
        <f>SUMIFS(Concentrado!H$2:H826,Concentrado!$A$2:$A826,"="&amp;$A2,Concentrado!$B$2:$B826, "=Durango")</f>
        <v>2.738</v>
      </c>
      <c r="H2" s="9">
        <f>SUMIFS(Concentrado!I$2:I826,Concentrado!$A$2:$A826,"="&amp;$A2,Concentrado!$B$2:$B826, "=Durango")</f>
        <v>1.4810000000000001</v>
      </c>
      <c r="I2" s="9">
        <f>SUMIFS(Concentrado!J$2:J826,Concentrado!$A$2:$A826,"="&amp;$A2,Concentrado!$B$2:$B826, "=Durango")</f>
        <v>2.1040000000000001</v>
      </c>
      <c r="J2" s="9">
        <f>SUMIFS(Concentrado!K$2:K826,Concentrado!$A$2:$A826,"="&amp;$A2,Concentrado!$B$2:$B826, "=Durango")</f>
        <v>12.597</v>
      </c>
      <c r="K2" s="9">
        <f>SUMIFS(Concentrado!L$2:L826,Concentrado!$A$2:$A826,"="&amp;$A2,Concentrado!$B$2:$B826, "=Durango")</f>
        <v>4.5759999999999996</v>
      </c>
      <c r="L2" s="9">
        <f>SUMIFS(Concentrado!M$2:M826,Concentrado!$A$2:$A826,"="&amp;$A2,Concentrado!$B$2:$B826, "=Durango")</f>
        <v>8.5519999999999996</v>
      </c>
      <c r="M2" s="9">
        <f>SUMIFS(Concentrado!N$2:N826,Concentrado!$A$2:$A826,"="&amp;$A2,Concentrado!$B$2:$B826, "=Durango")</f>
        <v>62.226999999999997</v>
      </c>
      <c r="N2" s="9">
        <f>SUMIFS(Concentrado!O$2:O826,Concentrado!$A$2:$A826,"="&amp;$A2,Concentrado!$B$2:$B826, "=Durango")</f>
        <v>102.417</v>
      </c>
      <c r="O2" s="9">
        <f>SUMIFS(Concentrado!P$2:P826,Concentrado!$A$2:$A826,"="&amp;$A2,Concentrado!$B$2:$B826, "=Durango")</f>
        <v>18.574000000000002</v>
      </c>
      <c r="P2" s="9">
        <f>SUMIFS(Concentrado!Q$2:Q826,Concentrado!$A$2:$A826,"="&amp;$A2,Concentrado!$B$2:$B826, "=Durango")</f>
        <v>60.204000000000001</v>
      </c>
      <c r="Q2" s="9">
        <f>SUMIFS(Concentrado!R$2:R826,Concentrado!$A$2:$A826,"="&amp;$A2,Concentrado!$B$2:$B826, "=Durango")</f>
        <v>42.582000000000001</v>
      </c>
      <c r="R2" s="9">
        <f>SUMIFS(Concentrado!S$2:S826,Concentrado!$A$2:$A826,"="&amp;$A2,Concentrado!$B$2:$B826, "=Durango")</f>
        <v>53.164999999999999</v>
      </c>
      <c r="S2" s="9">
        <f>SUMIFS(Concentrado!T$2:T826,Concentrado!$A$2:$A826,"="&amp;$A2,Concentrado!$B$2:$B826, "=Durango")</f>
        <v>47.918999999999997</v>
      </c>
      <c r="T2" s="9">
        <f>SUMIFS(Concentrado!U$2:U826,Concentrado!$A$2:$A826,"="&amp;$A2,Concentrado!$B$2:$B826, "=Durango")</f>
        <v>6.7089999999999996</v>
      </c>
      <c r="U2" s="9">
        <f>SUMIFS(Concentrado!V$2:V826,Concentrado!$A$2:$A826,"="&amp;$A2,Concentrado!$B$2:$B826, "=Durango")</f>
        <v>9.5559999999999992</v>
      </c>
      <c r="V2" s="9">
        <f>SUMIFS(Concentrado!W$2:W826,Concentrado!$A$2:$A826,"="&amp;$A2,Concentrado!$B$2:$B826, "=Durango")</f>
        <v>8.1449999999999996</v>
      </c>
      <c r="W2" s="9">
        <f>SUMIFS(Concentrado!X$2:X826,Concentrado!$A$2:$A826,"="&amp;$A2,Concentrado!$B$2:$B826, "=Durango")</f>
        <v>32.450000000000003</v>
      </c>
      <c r="X2" s="9">
        <f>SUMIFS(Concentrado!Y$2:Y826,Concentrado!$A$2:$A826,"="&amp;$A2,Concentrado!$B$2:$B826, "=Durango")</f>
        <v>3.0960000000000001</v>
      </c>
      <c r="Y2" s="9">
        <f>SUMIFS(Concentrado!Z$2:Z826,Concentrado!$A$2:$A826,"="&amp;$A2,Concentrado!$B$2:$B826, "=Durango")</f>
        <v>17.646999999999998</v>
      </c>
      <c r="Z2" s="9">
        <f>SUMIFS(Concentrado!AA$2:AA826,Concentrado!$A$2:$A826,"="&amp;$A2,Concentrado!$B$2:$B826, "=Durango")</f>
        <v>48.332999999999998</v>
      </c>
      <c r="AA2" s="9">
        <f>SUMIFS(Concentrado!AB$2:AB826,Concentrado!$A$2:$A826,"="&amp;$A2,Concentrado!$B$2:$B826, "=Durango")</f>
        <v>33.244999999999997</v>
      </c>
      <c r="AB2" s="9">
        <f>SUMIFS(Concentrado!AC$2:AC826,Concentrado!$A$2:$A826,"="&amp;$A2,Concentrado!$B$2:$B826, "=Durango")</f>
        <v>40.723999999999997</v>
      </c>
      <c r="AC2" s="9">
        <f>SUMIFS(Concentrado!AD$2:AD826,Concentrado!$A$2:$A826,"="&amp;$A2,Concentrado!$B$2:$B826, "=Durango")</f>
        <v>332.71699999999998</v>
      </c>
      <c r="AD2" s="9">
        <f>SUMIFS(Concentrado!AE$2:AE826,Concentrado!$A$2:$A826,"="&amp;$A2,Concentrado!$B$2:$B826, "=Durango")</f>
        <v>271.47699999999998</v>
      </c>
      <c r="AE2" s="9">
        <f>SUMIFS(Concentrado!AF$2:AF826,Concentrado!$A$2:$A826,"="&amp;$A2,Concentrado!$B$2:$B826, "=Durango")</f>
        <v>301.90300000000002</v>
      </c>
      <c r="AF2" s="9">
        <f>SUMIFS(Concentrado!AG$2:AG826,Concentrado!$A$2:$A826,"="&amp;$A2,Concentrado!$B$2:$B826, "=Durango")</f>
        <v>10.817</v>
      </c>
      <c r="AG2" s="9">
        <f>SUMIFS(Concentrado!AH$2:AH826,Concentrado!$A$2:$A826,"="&amp;$A2,Concentrado!$B$2:$B826, "=Durango")</f>
        <v>6.9644187844303396</v>
      </c>
      <c r="AH2" s="9">
        <f>SUMIFS(Concentrado!AI$2:AI826,Concentrado!$A$2:$A826,"="&amp;$A2,Concentrado!$B$2:$B826, "=Durango")</f>
        <v>1.71202974822891</v>
      </c>
      <c r="AI2" s="9">
        <f>SUMIFS(Concentrado!AJ$2:AJ826,Concentrado!$A$2:$A826,"="&amp;$A2,Concentrado!$B$2:$B826, "=Durango")</f>
        <v>4.3161120462687199</v>
      </c>
      <c r="AJ2" s="9">
        <f>SUMIFS(Concentrado!AK$2:AK826,Concentrado!$A$2:$A826,"="&amp;$A2,Concentrado!$B$2:$B826, "=Durango")</f>
        <v>6.0250000000000004</v>
      </c>
      <c r="AK2" s="9">
        <f>SUMIFS(Concentrado!AL$2:AL826,Concentrado!$A$2:$A826,"="&amp;$A2,Concentrado!$B$2:$B826, "=Durango")</f>
        <v>0.80800000000000005</v>
      </c>
      <c r="AL2" s="9">
        <f>SUMIFS(Concentrado!AM$2:AM826,Concentrado!$A$2:$A826,"="&amp;$A2,Concentrado!$B$2:$B826, "=Durango")</f>
        <v>3.3940000000000001</v>
      </c>
      <c r="AM2" s="9">
        <f>SUMIFS(Concentrado!AN$2:AN826,Concentrado!$A$2:$A826,"="&amp;$A2,Concentrado!$B$2:$B826, "=Durango")</f>
        <v>48.058999999999997</v>
      </c>
      <c r="AN2" s="9">
        <f>SUMIFS(Concentrado!AO$2:AO826,Concentrado!$A$2:$A826,"="&amp;$A2,Concentrado!$B$2:$B826, "=Durango")</f>
        <v>32.302999999999997</v>
      </c>
      <c r="AO2" s="9">
        <f>SUMIFS(Concentrado!AP$2:AP826,Concentrado!$A$2:$A826,"="&amp;$A2,Concentrado!$B$2:$B826, "=Durango")</f>
        <v>40.113</v>
      </c>
      <c r="AP2" s="9">
        <f>SUMIFS(Concentrado!AQ$2:AQ826,Concentrado!$A$2:$A826,"="&amp;$A2,Concentrado!$B$2:$B826, "=Durango")</f>
        <v>5.7510000000000003</v>
      </c>
      <c r="AQ2" s="9">
        <f>SUMIFS(Concentrado!AR$2:AR826,Concentrado!$A$2:$A826,"="&amp;$A2,Concentrado!$B$2:$B826, "=Durango")</f>
        <v>1.75</v>
      </c>
      <c r="AR2" s="9">
        <f>SUMIFS(Concentrado!AS$2:AS826,Concentrado!$A$2:$A826,"="&amp;$A2,Concentrado!$B$2:$B826, "=Durango")</f>
        <v>3.7330000000000001</v>
      </c>
      <c r="AS2" s="9">
        <f>SUMIFS(Concentrado!AT$2:AT826,Concentrado!$A$2:$A826,"="&amp;$A2,Concentrado!$B$2:$B826, "=Durango")</f>
        <v>3.149</v>
      </c>
      <c r="AT2" s="9">
        <f>SUMIFS(Concentrado!AU$2:AU826,Concentrado!$A$2:$A826,"="&amp;$A2,Concentrado!$B$2:$B826, "=Durango")</f>
        <v>0</v>
      </c>
      <c r="AU2" s="9">
        <f>SUMIFS(Concentrado!AV$2:AV826,Concentrado!$A$2:$A826,"="&amp;$A2,Concentrado!$B$2:$B826, "=Durango")</f>
        <v>1.5609999999999999</v>
      </c>
      <c r="AV2" s="9">
        <f>SUMIFS(Concentrado!AW$2:AW826,Concentrado!$A$2:$A826,"="&amp;$A2,Concentrado!$B$2:$B826, "=Durango")</f>
        <v>495.37799999999999</v>
      </c>
      <c r="AW2" s="9">
        <f>SUMIFS(Concentrado!AX$2:AX826,Concentrado!$A$2:$A826,"="&amp;$A2,Concentrado!$B$2:$B826, "=Durango")</f>
        <v>334.46800000000002</v>
      </c>
      <c r="AX2" s="9">
        <f>SUMIFS(Concentrado!AY$2:AY826,Concentrado!$A$2:$A826,"="&amp;$A2,Concentrado!$B$2:$B826, "=Durango")</f>
        <v>414.43700000000001</v>
      </c>
      <c r="AY2" s="9">
        <f>SUMIFS(Concentrado!AZ$2:AZ826,Concentrado!$A$2:$A826,"="&amp;$A2,Concentrado!$B$2:$B826, "=Durango")</f>
        <v>4.9539999999999997</v>
      </c>
      <c r="AZ2" s="9">
        <f>SUMIFS(Concentrado!BA$2:BA826,Concentrado!$A$2:$A826,"="&amp;$A2,Concentrado!$B$2:$B826, "=Durango")</f>
        <v>3.3450000000000002</v>
      </c>
      <c r="BA2" s="9">
        <f>SUMIFS(Concentrado!BB$2:BB826,Concentrado!$A$2:$A826,"="&amp;$A2,Concentrado!$B$2:$B826, "=Durango")</f>
        <v>4.1440000000000001</v>
      </c>
      <c r="BB2" s="9">
        <f>SUMIFS(Concentrado!BC$2:BC826,Concentrado!$A$2:$A826,"="&amp;$A2,Concentrado!$B$2:$B826, "=Durango")</f>
        <v>61.454999999999998</v>
      </c>
      <c r="BC2" s="9">
        <f>SUMIFS(Concentrado!BD$2:BD826,Concentrado!$A$2:$A826,"="&amp;$A2,Concentrado!$B$2:$B826, "=Durango")</f>
        <v>28.643999999999998</v>
      </c>
      <c r="BD2" s="9">
        <f>SUMIFS(Concentrado!BE$2:BE826,Concentrado!$A$2:$A826,"="&amp;$A2,Concentrado!$B$2:$B826, "=Durango")</f>
        <v>22.683</v>
      </c>
      <c r="BE2" s="9">
        <f>SUMIFS(Concentrado!BF$2:BF826,Concentrado!$A$2:$A826,"="&amp;$A2,Concentrado!$B$2:$B826, "=Durango")</f>
        <v>26.672000000000001</v>
      </c>
      <c r="BF2" s="9">
        <f>SUMIFS(Concentrado!BG$2:BG826,Concentrado!$A$2:$A826,"="&amp;$A2,Concentrado!$B$2:$B826, "=Durango")</f>
        <v>45.853999999999999</v>
      </c>
      <c r="BG2" s="9">
        <f>SUMIFS(Concentrado!BH$2:BH826,Concentrado!$A$2:$A826,"="&amp;$A2,Concentrado!$B$2:$B826, "=Durango")</f>
        <v>2.1143803337154501</v>
      </c>
    </row>
    <row r="3" spans="1:59" x14ac:dyDescent="0.25">
      <c r="A3" s="4">
        <v>1999</v>
      </c>
      <c r="B3" s="9">
        <f>SUMIFS(Concentrado!C$2:C859,Concentrado!$A$2:$A859,"="&amp;$A3,Concentrado!$B$2:$B859, "=Durango")</f>
        <v>14.679</v>
      </c>
      <c r="C3" s="9">
        <f>SUMIFS(Concentrado!D$2:D859,Concentrado!$A$2:$A859,"="&amp;$A3,Concentrado!$B$2:$B859, "=Durango")</f>
        <v>3.2250000000000001</v>
      </c>
      <c r="D3" s="9">
        <f>SUMIFS(Concentrado!E$2:E859,Concentrado!$A$2:$A859,"="&amp;$A3,Concentrado!$B$2:$B859, "=Durango")</f>
        <v>8.8930000000000007</v>
      </c>
      <c r="E3" s="9">
        <f>SUMIFS(Concentrado!F$2:F859,Concentrado!$A$2:$A859,"="&amp;$A3,Concentrado!$B$2:$B859, "=Durango")</f>
        <v>21.558</v>
      </c>
      <c r="F3" s="9">
        <f>SUMIFS(Concentrado!G$2:G859,Concentrado!$A$2:$A859,"="&amp;$A3,Concentrado!$B$2:$B859, "=Durango")</f>
        <v>13.36</v>
      </c>
      <c r="G3" s="9">
        <f>SUMIFS(Concentrado!H$2:H859,Concentrado!$A$2:$A859,"="&amp;$A3,Concentrado!$B$2:$B859, "=Durango")</f>
        <v>2.6070000000000002</v>
      </c>
      <c r="H3" s="9">
        <f>SUMIFS(Concentrado!I$2:I859,Concentrado!$A$2:$A859,"="&amp;$A3,Concentrado!$B$2:$B859, "=Durango")</f>
        <v>3.359</v>
      </c>
      <c r="I3" s="9">
        <f>SUMIFS(Concentrado!J$2:J859,Concentrado!$A$2:$A859,"="&amp;$A3,Concentrado!$B$2:$B859, "=Durango")</f>
        <v>2.9870000000000001</v>
      </c>
      <c r="J3" s="9">
        <f>SUMIFS(Concentrado!K$2:K859,Concentrado!$A$2:$A859,"="&amp;$A3,Concentrado!$B$2:$B859, "=Durango")</f>
        <v>11.387</v>
      </c>
      <c r="K3" s="9">
        <f>SUMIFS(Concentrado!L$2:L859,Concentrado!$A$2:$A859,"="&amp;$A3,Concentrado!$B$2:$B859, "=Durango")</f>
        <v>4.569</v>
      </c>
      <c r="L3" s="9">
        <f>SUMIFS(Concentrado!M$2:M859,Concentrado!$A$2:$A859,"="&amp;$A3,Concentrado!$B$2:$B859, "=Durango")</f>
        <v>7.9420000000000002</v>
      </c>
      <c r="M3" s="9">
        <f>SUMIFS(Concentrado!N$2:N859,Concentrado!$A$2:$A859,"="&amp;$A3,Concentrado!$B$2:$B859, "=Durango")</f>
        <v>52.067999999999998</v>
      </c>
      <c r="N3" s="9">
        <f>SUMIFS(Concentrado!O$2:O859,Concentrado!$A$2:$A859,"="&amp;$A3,Concentrado!$B$2:$B859, "=Durango")</f>
        <v>94.936000000000007</v>
      </c>
      <c r="O3" s="9">
        <f>SUMIFS(Concentrado!P$2:P859,Concentrado!$A$2:$A859,"="&amp;$A3,Concentrado!$B$2:$B859, "=Durango")</f>
        <v>17.870999999999999</v>
      </c>
      <c r="P3" s="9">
        <f>SUMIFS(Concentrado!Q$2:Q859,Concentrado!$A$2:$A859,"="&amp;$A3,Concentrado!$B$2:$B859, "=Durango")</f>
        <v>56.070999999999998</v>
      </c>
      <c r="Q3" s="9">
        <f>SUMIFS(Concentrado!R$2:R859,Concentrado!$A$2:$A859,"="&amp;$A3,Concentrado!$B$2:$B859, "=Durango")</f>
        <v>41.569000000000003</v>
      </c>
      <c r="R3" s="9">
        <f>SUMIFS(Concentrado!S$2:S859,Concentrado!$A$2:$A859,"="&amp;$A3,Concentrado!$B$2:$B859, "=Durango")</f>
        <v>47.835000000000001</v>
      </c>
      <c r="S3" s="9">
        <f>SUMIFS(Concentrado!T$2:T859,Concentrado!$A$2:$A859,"="&amp;$A3,Concentrado!$B$2:$B859, "=Durango")</f>
        <v>44.734999999999999</v>
      </c>
      <c r="T3" s="9">
        <f>SUMIFS(Concentrado!U$2:U859,Concentrado!$A$2:$A859,"="&amp;$A3,Concentrado!$B$2:$B859, "=Durango")</f>
        <v>7.5460000000000003</v>
      </c>
      <c r="U3" s="9">
        <f>SUMIFS(Concentrado!V$2:V859,Concentrado!$A$2:$A859,"="&amp;$A3,Concentrado!$B$2:$B859, "=Durango")</f>
        <v>11.555999999999999</v>
      </c>
      <c r="V3" s="9">
        <f>SUMIFS(Concentrado!W$2:W859,Concentrado!$A$2:$A859,"="&amp;$A3,Concentrado!$B$2:$B859, "=Durango")</f>
        <v>9.5709999999999997</v>
      </c>
      <c r="W3" s="9">
        <f>SUMIFS(Concentrado!X$2:X859,Concentrado!$A$2:$A859,"="&amp;$A3,Concentrado!$B$2:$B859, "=Durango")</f>
        <v>27.713000000000001</v>
      </c>
      <c r="X3" s="9">
        <f>SUMIFS(Concentrado!Y$2:Y859,Concentrado!$A$2:$A859,"="&amp;$A3,Concentrado!$B$2:$B859, "=Durango")</f>
        <v>2.016</v>
      </c>
      <c r="Y3" s="9">
        <f>SUMIFS(Concentrado!Z$2:Z859,Concentrado!$A$2:$A859,"="&amp;$A3,Concentrado!$B$2:$B859, "=Durango")</f>
        <v>14.731</v>
      </c>
      <c r="Z3" s="9">
        <f>SUMIFS(Concentrado!AA$2:AA859,Concentrado!$A$2:$A859,"="&amp;$A3,Concentrado!$B$2:$B859, "=Durango")</f>
        <v>55.973999999999997</v>
      </c>
      <c r="AA3" s="9">
        <f>SUMIFS(Concentrado!AB$2:AB859,Concentrado!$A$2:$A859,"="&amp;$A3,Concentrado!$B$2:$B859, "=Durango")</f>
        <v>41.654000000000003</v>
      </c>
      <c r="AB3" s="9">
        <f>SUMIFS(Concentrado!AC$2:AC859,Concentrado!$A$2:$A859,"="&amp;$A3,Concentrado!$B$2:$B859, "=Durango")</f>
        <v>48.74</v>
      </c>
      <c r="AC3" s="9">
        <f>SUMIFS(Concentrado!AD$2:AD859,Concentrado!$A$2:$A859,"="&amp;$A3,Concentrado!$B$2:$B859, "=Durango")</f>
        <v>323.49700000000001</v>
      </c>
      <c r="AD3" s="9">
        <f>SUMIFS(Concentrado!AE$2:AE859,Concentrado!$A$2:$A859,"="&amp;$A3,Concentrado!$B$2:$B859, "=Durango")</f>
        <v>272.63400000000001</v>
      </c>
      <c r="AE3" s="9">
        <f>SUMIFS(Concentrado!AF$2:AF859,Concentrado!$A$2:$A859,"="&amp;$A3,Concentrado!$B$2:$B859, "=Durango")</f>
        <v>297.86900000000003</v>
      </c>
      <c r="AF3" s="9">
        <f>SUMIFS(Concentrado!AG$2:AG859,Concentrado!$A$2:$A859,"="&amp;$A3,Concentrado!$B$2:$B859, "=Durango")</f>
        <v>9.3290000000000006</v>
      </c>
      <c r="AG3" s="9">
        <f>SUMIFS(Concentrado!AH$2:AH859,Concentrado!$A$2:$A859,"="&amp;$A3,Concentrado!$B$2:$B859, "=Durango")</f>
        <v>5.2766921472267496</v>
      </c>
      <c r="AH3" s="9">
        <f>SUMIFS(Concentrado!AI$2:AI859,Concentrado!$A$2:$A859,"="&amp;$A3,Concentrado!$B$2:$B859, "=Durango")</f>
        <v>1.37638670960993</v>
      </c>
      <c r="AI3" s="9">
        <f>SUMIFS(Concentrado!AJ$2:AJ859,Concentrado!$A$2:$A859,"="&amp;$A3,Concentrado!$B$2:$B859, "=Durango")</f>
        <v>3.30500882785253</v>
      </c>
      <c r="AJ3" s="9">
        <f>SUMIFS(Concentrado!AK$2:AK859,Concentrado!$A$2:$A859,"="&amp;$A3,Concentrado!$B$2:$B859, "=Durango")</f>
        <v>4.1159999999999997</v>
      </c>
      <c r="AK3" s="9">
        <f>SUMIFS(Concentrado!AL$2:AL859,Concentrado!$A$2:$A859,"="&amp;$A3,Concentrado!$B$2:$B859, "=Durango")</f>
        <v>1.075</v>
      </c>
      <c r="AL3" s="9">
        <f>SUMIFS(Concentrado!AM$2:AM859,Concentrado!$A$2:$A859,"="&amp;$A3,Concentrado!$B$2:$B859, "=Durango")</f>
        <v>2.58</v>
      </c>
      <c r="AM3" s="9">
        <f>SUMIFS(Concentrado!AN$2:AN859,Concentrado!$A$2:$A859,"="&amp;$A3,Concentrado!$B$2:$B859, "=Durango")</f>
        <v>43.351999999999997</v>
      </c>
      <c r="AN3" s="9">
        <f>SUMIFS(Concentrado!AO$2:AO859,Concentrado!$A$2:$A859,"="&amp;$A3,Concentrado!$B$2:$B859, "=Durango")</f>
        <v>32.113999999999997</v>
      </c>
      <c r="AO3" s="9">
        <f>SUMIFS(Concentrado!AP$2:AP859,Concentrado!$A$2:$A859,"="&amp;$A3,Concentrado!$B$2:$B859, "=Durango")</f>
        <v>37.743000000000002</v>
      </c>
      <c r="AP3" s="9">
        <f>SUMIFS(Concentrado!AQ$2:AQ859,Concentrado!$A$2:$A859,"="&amp;$A3,Concentrado!$B$2:$B859, "=Durango")</f>
        <v>7.1340000000000003</v>
      </c>
      <c r="AQ3" s="9">
        <f>SUMIFS(Concentrado!AR$2:AR859,Concentrado!$A$2:$A859,"="&amp;$A3,Concentrado!$B$2:$B859, "=Durango")</f>
        <v>3.359</v>
      </c>
      <c r="AR3" s="9">
        <f>SUMIFS(Concentrado!AS$2:AS859,Concentrado!$A$2:$A859,"="&amp;$A3,Concentrado!$B$2:$B859, "=Durango")</f>
        <v>5.2270000000000003</v>
      </c>
      <c r="AS3" s="9">
        <f>SUMIFS(Concentrado!AT$2:AT859,Concentrado!$A$2:$A859,"="&amp;$A3,Concentrado!$B$2:$B859, "=Durango")</f>
        <v>4.665</v>
      </c>
      <c r="AT3" s="9">
        <f>SUMIFS(Concentrado!AU$2:AU859,Concentrado!$A$2:$A859,"="&amp;$A3,Concentrado!$B$2:$B859, "=Durango")</f>
        <v>0.53700000000000003</v>
      </c>
      <c r="AU3" s="9">
        <f>SUMIFS(Concentrado!AV$2:AV859,Concentrado!$A$2:$A859,"="&amp;$A3,Concentrado!$B$2:$B859, "=Durango")</f>
        <v>2.58</v>
      </c>
      <c r="AV3" s="9">
        <f>SUMIFS(Concentrado!AW$2:AW859,Concentrado!$A$2:$A859,"="&amp;$A3,Concentrado!$B$2:$B859, "=Durango")</f>
        <v>478.11200000000002</v>
      </c>
      <c r="AW3" s="9">
        <f>SUMIFS(Concentrado!AX$2:AX859,Concentrado!$A$2:$A859,"="&amp;$A3,Concentrado!$B$2:$B859, "=Durango")</f>
        <v>338.072</v>
      </c>
      <c r="AX3" s="9">
        <f>SUMIFS(Concentrado!AY$2:AY859,Concentrado!$A$2:$A859,"="&amp;$A3,Concentrado!$B$2:$B859, "=Durango")</f>
        <v>407.56799999999998</v>
      </c>
      <c r="AY3" s="9">
        <f>SUMIFS(Concentrado!AZ$2:AZ859,Concentrado!$A$2:$A859,"="&amp;$A3,Concentrado!$B$2:$B859, "=Durango")</f>
        <v>4.7809999999999997</v>
      </c>
      <c r="AZ3" s="9">
        <f>SUMIFS(Concentrado!BA$2:BA859,Concentrado!$A$2:$A859,"="&amp;$A3,Concentrado!$B$2:$B859, "=Durango")</f>
        <v>3.3809999999999998</v>
      </c>
      <c r="BA3" s="9">
        <f>SUMIFS(Concentrado!BB$2:BB859,Concentrado!$A$2:$A859,"="&amp;$A3,Concentrado!$B$2:$B859, "=Durango")</f>
        <v>4.0759999999999996</v>
      </c>
      <c r="BB3" s="9">
        <f>SUMIFS(Concentrado!BC$2:BC859,Concentrado!$A$2:$A859,"="&amp;$A3,Concentrado!$B$2:$B859, "=Durango")</f>
        <v>47.817</v>
      </c>
      <c r="BC3" s="9">
        <f>SUMIFS(Concentrado!BD$2:BD859,Concentrado!$A$2:$A859,"="&amp;$A3,Concentrado!$B$2:$B859, "=Durango")</f>
        <v>24.971</v>
      </c>
      <c r="BD3" s="9">
        <f>SUMIFS(Concentrado!BE$2:BE859,Concentrado!$A$2:$A859,"="&amp;$A3,Concentrado!$B$2:$B859, "=Durango")</f>
        <v>21.908999999999999</v>
      </c>
      <c r="BE3" s="9">
        <f>SUMIFS(Concentrado!BF$2:BF859,Concentrado!$A$2:$A859,"="&amp;$A3,Concentrado!$B$2:$B859, "=Durango")</f>
        <v>25.710999999999999</v>
      </c>
      <c r="BF3" s="9">
        <f>SUMIFS(Concentrado!BG$2:BG859,Concentrado!$A$2:$A859,"="&amp;$A3,Concentrado!$B$2:$B859, "=Durango")</f>
        <v>54.100999999999999</v>
      </c>
      <c r="BG3" s="9">
        <f>SUMIFS(Concentrado!BH$2:BH859,Concentrado!$A$2:$A859,"="&amp;$A3,Concentrado!$B$2:$B859, "=Durango")</f>
        <v>1.8806677658697446</v>
      </c>
    </row>
    <row r="4" spans="1:59" x14ac:dyDescent="0.25">
      <c r="A4" s="4">
        <v>2000</v>
      </c>
      <c r="B4" s="9">
        <f>SUMIFS(Concentrado!C$2:C859,Concentrado!$A$2:$A859,"="&amp;$A4,Concentrado!$B$2:$B859, "=Durango")</f>
        <v>14.635</v>
      </c>
      <c r="C4" s="9">
        <f>SUMIFS(Concentrado!D$2:D859,Concentrado!$A$2:$A859,"="&amp;$A4,Concentrado!$B$2:$B859, "=Durango")</f>
        <v>3.3410000000000002</v>
      </c>
      <c r="D4" s="9">
        <f>SUMIFS(Concentrado!E$2:E859,Concentrado!$A$2:$A859,"="&amp;$A4,Concentrado!$B$2:$B859, "=Durango")</f>
        <v>8.9220000000000006</v>
      </c>
      <c r="E4" s="9">
        <f>SUMIFS(Concentrado!F$2:F859,Concentrado!$A$2:$A859,"="&amp;$A4,Concentrado!$B$2:$B859, "=Durango")</f>
        <v>20.838999999999999</v>
      </c>
      <c r="F4" s="9">
        <f>SUMIFS(Concentrado!G$2:G859,Concentrado!$A$2:$A859,"="&amp;$A4,Concentrado!$B$2:$B859, "=Durango")</f>
        <v>14.289</v>
      </c>
      <c r="G4" s="9">
        <f>SUMIFS(Concentrado!H$2:H859,Concentrado!$A$2:$A859,"="&amp;$A4,Concentrado!$B$2:$B859, "=Durango")</f>
        <v>3.419</v>
      </c>
      <c r="H4" s="9">
        <f>SUMIFS(Concentrado!I$2:I859,Concentrado!$A$2:$A859,"="&amp;$A4,Concentrado!$B$2:$B859, "=Durango")</f>
        <v>2.2719999999999998</v>
      </c>
      <c r="I4" s="9">
        <f>SUMIFS(Concentrado!J$2:J859,Concentrado!$A$2:$A859,"="&amp;$A4,Concentrado!$B$2:$B859, "=Durango")</f>
        <v>2.839</v>
      </c>
      <c r="J4" s="9">
        <f>SUMIFS(Concentrado!K$2:K859,Concentrado!$A$2:$A859,"="&amp;$A4,Concentrado!$B$2:$B859, "=Durango")</f>
        <v>12.036</v>
      </c>
      <c r="K4" s="9">
        <f>SUMIFS(Concentrado!L$2:L859,Concentrado!$A$2:$A859,"="&amp;$A4,Concentrado!$B$2:$B859, "=Durango")</f>
        <v>3.4740000000000002</v>
      </c>
      <c r="L4" s="9">
        <f>SUMIFS(Concentrado!M$2:M859,Concentrado!$A$2:$A859,"="&amp;$A4,Concentrado!$B$2:$B859, "=Durango")</f>
        <v>7.7050000000000001</v>
      </c>
      <c r="M4" s="9">
        <f>SUMIFS(Concentrado!N$2:N859,Concentrado!$A$2:$A859,"="&amp;$A4,Concentrado!$B$2:$B859, "=Durango")</f>
        <v>39.652999999999999</v>
      </c>
      <c r="N4" s="9">
        <f>SUMIFS(Concentrado!O$2:O859,Concentrado!$A$2:$A859,"="&amp;$A4,Concentrado!$B$2:$B859, "=Durango")</f>
        <v>77.825000000000003</v>
      </c>
      <c r="O4" s="9">
        <f>SUMIFS(Concentrado!P$2:P859,Concentrado!$A$2:$A859,"="&amp;$A4,Concentrado!$B$2:$B859, "=Durango")</f>
        <v>14.430999999999999</v>
      </c>
      <c r="P4" s="9">
        <f>SUMIFS(Concentrado!Q$2:Q859,Concentrado!$A$2:$A859,"="&amp;$A4,Concentrado!$B$2:$B859, "=Durango")</f>
        <v>45.759</v>
      </c>
      <c r="Q4" s="9">
        <f>SUMIFS(Concentrado!R$2:R859,Concentrado!$A$2:$A859,"="&amp;$A4,Concentrado!$B$2:$B859, "=Durango")</f>
        <v>38.296999999999997</v>
      </c>
      <c r="R4" s="9">
        <f>SUMIFS(Concentrado!S$2:S859,Concentrado!$A$2:$A859,"="&amp;$A4,Concentrado!$B$2:$B859, "=Durango")</f>
        <v>49.307000000000002</v>
      </c>
      <c r="S4" s="9">
        <f>SUMIFS(Concentrado!T$2:T859,Concentrado!$A$2:$A859,"="&amp;$A4,Concentrado!$B$2:$B859, "=Durango")</f>
        <v>43.866</v>
      </c>
      <c r="T4" s="9">
        <f>SUMIFS(Concentrado!U$2:U859,Concentrado!$A$2:$A859,"="&amp;$A4,Concentrado!$B$2:$B859, "=Durango")</f>
        <v>5.4710000000000001</v>
      </c>
      <c r="U4" s="9">
        <f>SUMIFS(Concentrado!V$2:V859,Concentrado!$A$2:$A859,"="&amp;$A4,Concentrado!$B$2:$B859, "=Durango")</f>
        <v>11.090999999999999</v>
      </c>
      <c r="V4" s="9">
        <f>SUMIFS(Concentrado!W$2:W859,Concentrado!$A$2:$A859,"="&amp;$A4,Concentrado!$B$2:$B859, "=Durango")</f>
        <v>8.3140000000000001</v>
      </c>
      <c r="W4" s="9">
        <f>SUMIFS(Concentrado!X$2:X859,Concentrado!$A$2:$A859,"="&amp;$A4,Concentrado!$B$2:$B859, "=Durango")</f>
        <v>21.062999999999999</v>
      </c>
      <c r="X4" s="9">
        <f>SUMIFS(Concentrado!Y$2:Y859,Concentrado!$A$2:$A859,"="&amp;$A4,Concentrado!$B$2:$B859, "=Durango")</f>
        <v>1.3360000000000001</v>
      </c>
      <c r="Y4" s="9">
        <f>SUMIFS(Concentrado!Z$2:Z859,Concentrado!$A$2:$A859,"="&amp;$A4,Concentrado!$B$2:$B859, "=Durango")</f>
        <v>11.085000000000001</v>
      </c>
      <c r="Z4" s="9">
        <f>SUMIFS(Concentrado!AA$2:AA859,Concentrado!$A$2:$A859,"="&amp;$A4,Concentrado!$B$2:$B859, "=Durango")</f>
        <v>51.154000000000003</v>
      </c>
      <c r="AA4" s="9">
        <f>SUMIFS(Concentrado!AB$2:AB859,Concentrado!$A$2:$A859,"="&amp;$A4,Concentrado!$B$2:$B859, "=Durango")</f>
        <v>34.341000000000001</v>
      </c>
      <c r="AB4" s="9">
        <f>SUMIFS(Concentrado!AC$2:AC859,Concentrado!$A$2:$A859,"="&amp;$A4,Concentrado!$B$2:$B859, "=Durango")</f>
        <v>42.649000000000001</v>
      </c>
      <c r="AC4" s="9">
        <f>SUMIFS(Concentrado!AD$2:AD859,Concentrado!$A$2:$A859,"="&amp;$A4,Concentrado!$B$2:$B859, "=Durango")</f>
        <v>311.71199999999999</v>
      </c>
      <c r="AD4" s="9">
        <f>SUMIFS(Concentrado!AE$2:AE859,Concentrado!$A$2:$A859,"="&amp;$A4,Concentrado!$B$2:$B859, "=Durango")</f>
        <v>270.58499999999998</v>
      </c>
      <c r="AE4" s="9">
        <f>SUMIFS(Concentrado!AF$2:AF859,Concentrado!$A$2:$A859,"="&amp;$A4,Concentrado!$B$2:$B859, "=Durango")</f>
        <v>290.976</v>
      </c>
      <c r="AF4" s="9">
        <f>SUMIFS(Concentrado!AG$2:AG859,Concentrado!$A$2:$A859,"="&amp;$A4,Concentrado!$B$2:$B859, "=Durango")</f>
        <v>7.1120000000000001</v>
      </c>
      <c r="AG4" s="9">
        <f>SUMIFS(Concentrado!AH$2:AH859,Concentrado!$A$2:$A859,"="&amp;$A4,Concentrado!$B$2:$B859, "=Durango")</f>
        <v>4.9432584547374097</v>
      </c>
      <c r="AH4" s="9">
        <f>SUMIFS(Concentrado!AI$2:AI859,Concentrado!$A$2:$A859,"="&amp;$A4,Concentrado!$B$2:$B859, "=Durango")</f>
        <v>1.72114669677526</v>
      </c>
      <c r="AI4" s="9">
        <f>SUMIFS(Concentrado!AJ$2:AJ859,Concentrado!$A$2:$A859,"="&amp;$A4,Concentrado!$B$2:$B859, "=Durango")</f>
        <v>3.3117315475547202</v>
      </c>
      <c r="AJ4" s="9">
        <f>SUMIFS(Concentrado!AK$2:AK859,Concentrado!$A$2:$A859,"="&amp;$A4,Concentrado!$B$2:$B859, "=Durango")</f>
        <v>4.7869999999999999</v>
      </c>
      <c r="AK4" s="9">
        <f>SUMIFS(Concentrado!AL$2:AL859,Concentrado!$A$2:$A859,"="&amp;$A4,Concentrado!$B$2:$B859, "=Durango")</f>
        <v>1.603</v>
      </c>
      <c r="AL4" s="9">
        <f>SUMIFS(Concentrado!AM$2:AM859,Concentrado!$A$2:$A859,"="&amp;$A4,Concentrado!$B$2:$B859, "=Durango")</f>
        <v>3.177</v>
      </c>
      <c r="AM4" s="9">
        <f>SUMIFS(Concentrado!AN$2:AN859,Concentrado!$A$2:$A859,"="&amp;$A4,Concentrado!$B$2:$B859, "=Durango")</f>
        <v>36.246000000000002</v>
      </c>
      <c r="AN4" s="9">
        <f>SUMIFS(Concentrado!AO$2:AO859,Concentrado!$A$2:$A859,"="&amp;$A4,Concentrado!$B$2:$B859, "=Durango")</f>
        <v>31.134</v>
      </c>
      <c r="AO4" s="9">
        <f>SUMIFS(Concentrado!AP$2:AP859,Concentrado!$A$2:$A859,"="&amp;$A4,Concentrado!$B$2:$B859, "=Durango")</f>
        <v>33.659999999999997</v>
      </c>
      <c r="AP4" s="9">
        <f>SUMIFS(Concentrado!AQ$2:AQ859,Concentrado!$A$2:$A859,"="&amp;$A4,Concentrado!$B$2:$B859, "=Durango")</f>
        <v>5.0609999999999999</v>
      </c>
      <c r="AQ4" s="9">
        <f>SUMIFS(Concentrado!AR$2:AR859,Concentrado!$A$2:$A859,"="&amp;$A4,Concentrado!$B$2:$B859, "=Durango")</f>
        <v>2.5390000000000001</v>
      </c>
      <c r="AR4" s="9">
        <f>SUMIFS(Concentrado!AS$2:AS859,Concentrado!$A$2:$A859,"="&amp;$A4,Concentrado!$B$2:$B859, "=Durango")</f>
        <v>3.7850000000000001</v>
      </c>
      <c r="AS4" s="9">
        <f>SUMIFS(Concentrado!AT$2:AT859,Concentrado!$A$2:$A859,"="&amp;$A4,Concentrado!$B$2:$B859, "=Durango")</f>
        <v>3.419</v>
      </c>
      <c r="AT4" s="9">
        <f>SUMIFS(Concentrado!AU$2:AU859,Concentrado!$A$2:$A859,"="&amp;$A4,Concentrado!$B$2:$B859, "=Durango")</f>
        <v>0.53400000000000003</v>
      </c>
      <c r="AU4" s="9">
        <f>SUMIFS(Concentrado!AV$2:AV859,Concentrado!$A$2:$A859,"="&amp;$A4,Concentrado!$B$2:$B859, "=Durango")</f>
        <v>1.96</v>
      </c>
      <c r="AV4" s="9">
        <f>SUMIFS(Concentrado!AW$2:AW859,Concentrado!$A$2:$A859,"="&amp;$A4,Concentrado!$B$2:$B859, "=Durango")</f>
        <v>440.96499999999997</v>
      </c>
      <c r="AW4" s="9">
        <f>SUMIFS(Concentrado!AX$2:AX859,Concentrado!$A$2:$A859,"="&amp;$A4,Concentrado!$B$2:$B859, "=Durango")</f>
        <v>330.58100000000002</v>
      </c>
      <c r="AX4" s="9">
        <f>SUMIFS(Concentrado!AY$2:AY859,Concentrado!$A$2:$A859,"="&amp;$A4,Concentrado!$B$2:$B859, "=Durango")</f>
        <v>385.197</v>
      </c>
      <c r="AY4" s="9">
        <f>SUMIFS(Concentrado!AZ$2:AZ859,Concentrado!$A$2:$A859,"="&amp;$A4,Concentrado!$B$2:$B859, "=Durango")</f>
        <v>4.41</v>
      </c>
      <c r="AZ4" s="9">
        <f>SUMIFS(Concentrado!BA$2:BA859,Concentrado!$A$2:$A859,"="&amp;$A4,Concentrado!$B$2:$B859, "=Durango")</f>
        <v>3.306</v>
      </c>
      <c r="BA4" s="9">
        <f>SUMIFS(Concentrado!BB$2:BB859,Concentrado!$A$2:$A859,"="&amp;$A4,Concentrado!$B$2:$B859, "=Durango")</f>
        <v>3.8519999999999999</v>
      </c>
      <c r="BB4" s="9">
        <f>SUMIFS(Concentrado!BC$2:BC859,Concentrado!$A$2:$A859,"="&amp;$A4,Concentrado!$B$2:$B859, "=Durango")</f>
        <v>23.677</v>
      </c>
      <c r="BC4" s="9">
        <f>SUMIFS(Concentrado!BD$2:BD859,Concentrado!$A$2:$A859,"="&amp;$A4,Concentrado!$B$2:$B859, "=Durango")</f>
        <v>26.905999999999999</v>
      </c>
      <c r="BD4" s="9">
        <f>SUMIFS(Concentrado!BE$2:BE859,Concentrado!$A$2:$A859,"="&amp;$A4,Concentrado!$B$2:$B859, "=Durango")</f>
        <v>21.1</v>
      </c>
      <c r="BE4" s="9">
        <f>SUMIFS(Concentrado!BF$2:BF859,Concentrado!$A$2:$A859,"="&amp;$A4,Concentrado!$B$2:$B859, "=Durango")</f>
        <v>24.681999999999999</v>
      </c>
      <c r="BF4" s="9">
        <f>SUMIFS(Concentrado!BG$2:BG859,Concentrado!$A$2:$A859,"="&amp;$A4,Concentrado!$B$2:$B859, "=Durango")</f>
        <v>46.863999999999997</v>
      </c>
      <c r="BG4" s="9">
        <f>SUMIFS(Concentrado!BH$2:BH859,Concentrado!$A$2:$A859,"="&amp;$A4,Concentrado!$B$2:$B859, "=Durango")</f>
        <v>1.8745606498476919</v>
      </c>
    </row>
    <row r="5" spans="1:59" x14ac:dyDescent="0.25">
      <c r="A5" s="4">
        <v>2001</v>
      </c>
      <c r="B5" s="9">
        <f>SUMIFS(Concentrado!C$2:C859,Concentrado!$A$2:$A859,"="&amp;$A5,Concentrado!$B$2:$B859, "=Durango")</f>
        <v>10.291</v>
      </c>
      <c r="C5" s="9">
        <f>SUMIFS(Concentrado!D$2:D859,Concentrado!$A$2:$A859,"="&amp;$A5,Concentrado!$B$2:$B859, "=Durango")</f>
        <v>2.38</v>
      </c>
      <c r="D5" s="9">
        <f>SUMIFS(Concentrado!E$2:E859,Concentrado!$A$2:$A859,"="&amp;$A5,Concentrado!$B$2:$B859, "=Durango")</f>
        <v>6.2880000000000003</v>
      </c>
      <c r="E5" s="9">
        <f>SUMIFS(Concentrado!F$2:F859,Concentrado!$A$2:$A859,"="&amp;$A5,Concentrado!$B$2:$B859, "=Durango")</f>
        <v>17.456</v>
      </c>
      <c r="F5" s="9">
        <f>SUMIFS(Concentrado!G$2:G859,Concentrado!$A$2:$A859,"="&amp;$A5,Concentrado!$B$2:$B859, "=Durango")</f>
        <v>14.256</v>
      </c>
      <c r="G5" s="9">
        <f>SUMIFS(Concentrado!H$2:H859,Concentrado!$A$2:$A859,"="&amp;$A5,Concentrado!$B$2:$B859, "=Durango")</f>
        <v>2.9790000000000001</v>
      </c>
      <c r="H5" s="9">
        <f>SUMIFS(Concentrado!I$2:I859,Concentrado!$A$2:$A859,"="&amp;$A5,Concentrado!$B$2:$B859, "=Durango")</f>
        <v>2.7759999999999998</v>
      </c>
      <c r="I5" s="9">
        <f>SUMIFS(Concentrado!J$2:J859,Concentrado!$A$2:$A859,"="&amp;$A5,Concentrado!$B$2:$B859, "=Durango")</f>
        <v>2.8759999999999999</v>
      </c>
      <c r="J5" s="9">
        <f>SUMIFS(Concentrado!K$2:K859,Concentrado!$A$2:$A859,"="&amp;$A5,Concentrado!$B$2:$B859, "=Durango")</f>
        <v>12.186999999999999</v>
      </c>
      <c r="K5" s="9">
        <f>SUMIFS(Concentrado!L$2:L859,Concentrado!$A$2:$A859,"="&amp;$A5,Concentrado!$B$2:$B859, "=Durango")</f>
        <v>5.2880000000000003</v>
      </c>
      <c r="L5" s="9">
        <f>SUMIFS(Concentrado!M$2:M859,Concentrado!$A$2:$A859,"="&amp;$A5,Concentrado!$B$2:$B859, "=Durango")</f>
        <v>8.7629999999999999</v>
      </c>
      <c r="M5" s="9">
        <f>SUMIFS(Concentrado!N$2:N859,Concentrado!$A$2:$A859,"="&amp;$A5,Concentrado!$B$2:$B859, "=Durango")</f>
        <v>59.491999999999997</v>
      </c>
      <c r="N5" s="9">
        <f>SUMIFS(Concentrado!O$2:O859,Concentrado!$A$2:$A859,"="&amp;$A5,Concentrado!$B$2:$B859, "=Durango")</f>
        <v>83.816999999999993</v>
      </c>
      <c r="O5" s="9">
        <f>SUMIFS(Concentrado!P$2:P859,Concentrado!$A$2:$A859,"="&amp;$A5,Concentrado!$B$2:$B859, "=Durango")</f>
        <v>17.45</v>
      </c>
      <c r="P5" s="9">
        <f>SUMIFS(Concentrado!Q$2:Q859,Concentrado!$A$2:$A859,"="&amp;$A5,Concentrado!$B$2:$B859, "=Durango")</f>
        <v>50.436</v>
      </c>
      <c r="Q5" s="9">
        <f>SUMIFS(Concentrado!R$2:R859,Concentrado!$A$2:$A859,"="&amp;$A5,Concentrado!$B$2:$B859, "=Durango")</f>
        <v>43.466000000000001</v>
      </c>
      <c r="R5" s="9">
        <f>SUMIFS(Concentrado!S$2:S859,Concentrado!$A$2:$A859,"="&amp;$A5,Concentrado!$B$2:$B859, "=Durango")</f>
        <v>49.441000000000003</v>
      </c>
      <c r="S5" s="9">
        <f>SUMIFS(Concentrado!T$2:T859,Concentrado!$A$2:$A859,"="&amp;$A5,Concentrado!$B$2:$B859, "=Durango")</f>
        <v>46.622999999999998</v>
      </c>
      <c r="T5" s="9">
        <f>SUMIFS(Concentrado!U$2:U859,Concentrado!$A$2:$A859,"="&amp;$A5,Concentrado!$B$2:$B859, "=Durango")</f>
        <v>8.5310000000000006</v>
      </c>
      <c r="U5" s="9">
        <f>SUMIFS(Concentrado!V$2:V859,Concentrado!$A$2:$A859,"="&amp;$A5,Concentrado!$B$2:$B859, "=Durango")</f>
        <v>7.6669999999999998</v>
      </c>
      <c r="V5" s="9">
        <f>SUMIFS(Concentrado!W$2:W859,Concentrado!$A$2:$A859,"="&amp;$A5,Concentrado!$B$2:$B859, "=Durango")</f>
        <v>8.0939999999999994</v>
      </c>
      <c r="W5" s="9">
        <f>SUMIFS(Concentrado!X$2:X859,Concentrado!$A$2:$A859,"="&amp;$A5,Concentrado!$B$2:$B859, "=Durango")</f>
        <v>20.988</v>
      </c>
      <c r="X5" s="9">
        <f>SUMIFS(Concentrado!Y$2:Y859,Concentrado!$A$2:$A859,"="&amp;$A5,Concentrado!$B$2:$B859, "=Durango")</f>
        <v>1.851</v>
      </c>
      <c r="Y5" s="9">
        <f>SUMIFS(Concentrado!Z$2:Z859,Concentrado!$A$2:$A859,"="&amp;$A5,Concentrado!$B$2:$B859, "=Durango")</f>
        <v>11.438000000000001</v>
      </c>
      <c r="Z5" s="9">
        <f>SUMIFS(Concentrado!AA$2:AA859,Concentrado!$A$2:$A859,"="&amp;$A5,Concentrado!$B$2:$B859, "=Durango")</f>
        <v>47.122</v>
      </c>
      <c r="AA5" s="9">
        <f>SUMIFS(Concentrado!AB$2:AB859,Concentrado!$A$2:$A859,"="&amp;$A5,Concentrado!$B$2:$B859, "=Durango")</f>
        <v>38.469000000000001</v>
      </c>
      <c r="AB5" s="9">
        <f>SUMIFS(Concentrado!AC$2:AC859,Concentrado!$A$2:$A859,"="&amp;$A5,Concentrado!$B$2:$B859, "=Durango")</f>
        <v>42.743000000000002</v>
      </c>
      <c r="AC5" s="9">
        <f>SUMIFS(Concentrado!AD$2:AD859,Concentrado!$A$2:$A859,"="&amp;$A5,Concentrado!$B$2:$B859, "=Durango")</f>
        <v>316.71699999999998</v>
      </c>
      <c r="AD5" s="9">
        <f>SUMIFS(Concentrado!AE$2:AE859,Concentrado!$A$2:$A859,"="&amp;$A5,Concentrado!$B$2:$B859, "=Durango")</f>
        <v>277.08</v>
      </c>
      <c r="AE5" s="9">
        <f>SUMIFS(Concentrado!AF$2:AF859,Concentrado!$A$2:$A859,"="&amp;$A5,Concentrado!$B$2:$B859, "=Durango")</f>
        <v>297.464</v>
      </c>
      <c r="AF5" s="9">
        <f>SUMIFS(Concentrado!AG$2:AG859,Concentrado!$A$2:$A859,"="&amp;$A5,Concentrado!$B$2:$B859, "=Durango")</f>
        <v>10.833</v>
      </c>
      <c r="AG5" s="9">
        <f>SUMIFS(Concentrado!AH$2:AH859,Concentrado!$A$2:$A859,"="&amp;$A5,Concentrado!$B$2:$B859, "=Durango")</f>
        <v>8.4231214684308409</v>
      </c>
      <c r="AH5" s="9">
        <f>SUMIFS(Concentrado!AI$2:AI859,Concentrado!$A$2:$A859,"="&amp;$A5,Concentrado!$B$2:$B859, "=Durango")</f>
        <v>2.73743857872189</v>
      </c>
      <c r="AI5" s="9">
        <f>SUMIFS(Concentrado!AJ$2:AJ859,Concentrado!$A$2:$A859,"="&amp;$A5,Concentrado!$B$2:$B859, "=Durango")</f>
        <v>5.5442552852346099</v>
      </c>
      <c r="AJ5" s="9">
        <f>SUMIFS(Concentrado!AK$2:AK859,Concentrado!$A$2:$A859,"="&amp;$A5,Concentrado!$B$2:$B859, "=Durango")</f>
        <v>6.77</v>
      </c>
      <c r="AK5" s="9">
        <f>SUMIFS(Concentrado!AL$2:AL859,Concentrado!$A$2:$A859,"="&amp;$A5,Concentrado!$B$2:$B859, "=Durango")</f>
        <v>1.454</v>
      </c>
      <c r="AL5" s="9">
        <f>SUMIFS(Concentrado!AM$2:AM859,Concentrado!$A$2:$A859,"="&amp;$A5,Concentrado!$B$2:$B859, "=Durango")</f>
        <v>4.08</v>
      </c>
      <c r="AM5" s="9">
        <f>SUMIFS(Concentrado!AN$2:AN859,Concentrado!$A$2:$A859,"="&amp;$A5,Concentrado!$B$2:$B859, "=Durango")</f>
        <v>39.268000000000001</v>
      </c>
      <c r="AN5" s="9">
        <f>SUMIFS(Concentrado!AO$2:AO859,Concentrado!$A$2:$A859,"="&amp;$A5,Concentrado!$B$2:$B859, "=Durango")</f>
        <v>28.553999999999998</v>
      </c>
      <c r="AO5" s="9">
        <f>SUMIFS(Concentrado!AP$2:AP859,Concentrado!$A$2:$A859,"="&amp;$A5,Concentrado!$B$2:$B859, "=Durango")</f>
        <v>33.981000000000002</v>
      </c>
      <c r="AP5" s="9">
        <f>SUMIFS(Concentrado!AQ$2:AQ859,Concentrado!$A$2:$A859,"="&amp;$A5,Concentrado!$B$2:$B859, "=Durango")</f>
        <v>5.2809999999999997</v>
      </c>
      <c r="AQ5" s="9">
        <f>SUMIFS(Concentrado!AR$2:AR859,Concentrado!$A$2:$A859,"="&amp;$A5,Concentrado!$B$2:$B859, "=Durango")</f>
        <v>1.3220000000000001</v>
      </c>
      <c r="AR5" s="9">
        <f>SUMIFS(Concentrado!AS$2:AS859,Concentrado!$A$2:$A859,"="&amp;$A5,Concentrado!$B$2:$B859, "=Durango")</f>
        <v>3.278</v>
      </c>
      <c r="AS5" s="9">
        <f>SUMIFS(Concentrado!AT$2:AT859,Concentrado!$A$2:$A859,"="&amp;$A5,Concentrado!$B$2:$B859, "=Durango")</f>
        <v>3.3849999999999998</v>
      </c>
      <c r="AT5" s="9">
        <f>SUMIFS(Concentrado!AU$2:AU859,Concentrado!$A$2:$A859,"="&amp;$A5,Concentrado!$B$2:$B859, "=Durango")</f>
        <v>0.39700000000000002</v>
      </c>
      <c r="AU5" s="9">
        <f>SUMIFS(Concentrado!AV$2:AV859,Concentrado!$A$2:$A859,"="&amp;$A5,Concentrado!$B$2:$B859, "=Durango")</f>
        <v>1.873</v>
      </c>
      <c r="AV5" s="9">
        <f>SUMIFS(Concentrado!AW$2:AW859,Concentrado!$A$2:$A859,"="&amp;$A5,Concentrado!$B$2:$B859, "=Durango")</f>
        <v>453.47800000000001</v>
      </c>
      <c r="AW5" s="9">
        <f>SUMIFS(Concentrado!AX$2:AX859,Concentrado!$A$2:$A859,"="&amp;$A5,Concentrado!$B$2:$B859, "=Durango")</f>
        <v>334.85</v>
      </c>
      <c r="AX5" s="9">
        <f>SUMIFS(Concentrado!AY$2:AY859,Concentrado!$A$2:$A859,"="&amp;$A5,Concentrado!$B$2:$B859, "=Durango")</f>
        <v>394.79</v>
      </c>
      <c r="AY5" s="9">
        <f>SUMIFS(Concentrado!AZ$2:AZ859,Concentrado!$A$2:$A859,"="&amp;$A5,Concentrado!$B$2:$B859, "=Durango")</f>
        <v>4.5350000000000001</v>
      </c>
      <c r="AZ5" s="9">
        <f>SUMIFS(Concentrado!BA$2:BA859,Concentrado!$A$2:$A859,"="&amp;$A5,Concentrado!$B$2:$B859, "=Durango")</f>
        <v>3.3479999999999999</v>
      </c>
      <c r="BA5" s="9">
        <f>SUMIFS(Concentrado!BB$2:BB859,Concentrado!$A$2:$A859,"="&amp;$A5,Concentrado!$B$2:$B859, "=Durango")</f>
        <v>3.948</v>
      </c>
      <c r="BB5" s="9">
        <f>SUMIFS(Concentrado!BC$2:BC859,Concentrado!$A$2:$A859,"="&amp;$A5,Concentrado!$B$2:$B859, "=Durango")</f>
        <v>43.786000000000001</v>
      </c>
      <c r="BC5" s="9">
        <f>SUMIFS(Concentrado!BD$2:BD859,Concentrado!$A$2:$A859,"="&amp;$A5,Concentrado!$B$2:$B859, "=Durango")</f>
        <v>12.433</v>
      </c>
      <c r="BD5" s="9">
        <f>SUMIFS(Concentrado!BE$2:BE859,Concentrado!$A$2:$A859,"="&amp;$A5,Concentrado!$B$2:$B859, "=Durango")</f>
        <v>20.218</v>
      </c>
      <c r="BE5" s="9">
        <f>SUMIFS(Concentrado!BF$2:BF859,Concentrado!$A$2:$A859,"="&amp;$A5,Concentrado!$B$2:$B859, "=Durango")</f>
        <v>23.672999999999998</v>
      </c>
      <c r="BF5" s="9">
        <f>SUMIFS(Concentrado!BG$2:BG859,Concentrado!$A$2:$A859,"="&amp;$A5,Concentrado!$B$2:$B859, "=Durango")</f>
        <v>47.293999999999997</v>
      </c>
      <c r="BG5" s="9">
        <f>SUMIFS(Concentrado!BH$2:BH859,Concentrado!$A$2:$A859,"="&amp;$A5,Concentrado!$B$2:$B859, "=Durango")</f>
        <v>1.8392012611665791</v>
      </c>
    </row>
    <row r="6" spans="1:59" x14ac:dyDescent="0.25">
      <c r="A6" s="4">
        <v>2002</v>
      </c>
      <c r="B6" s="9">
        <f>SUMIFS(Concentrado!C$2:C859,Concentrado!$A$2:$A859,"="&amp;$A6,Concentrado!$B$2:$B859, "=Durango")</f>
        <v>15.259</v>
      </c>
      <c r="C6" s="9">
        <f>SUMIFS(Concentrado!D$2:D859,Concentrado!$A$2:$A859,"="&amp;$A6,Concentrado!$B$2:$B859, "=Durango")</f>
        <v>4.181</v>
      </c>
      <c r="D6" s="9">
        <f>SUMIFS(Concentrado!E$2:E859,Concentrado!$A$2:$A859,"="&amp;$A6,Concentrado!$B$2:$B859, "=Durango")</f>
        <v>9.6530000000000005</v>
      </c>
      <c r="E6" s="9">
        <f>SUMIFS(Concentrado!F$2:F859,Concentrado!$A$2:$A859,"="&amp;$A6,Concentrado!$B$2:$B859, "=Durango")</f>
        <v>16.207999999999998</v>
      </c>
      <c r="F6" s="9">
        <f>SUMIFS(Concentrado!G$2:G859,Concentrado!$A$2:$A859,"="&amp;$A6,Concentrado!$B$2:$B859, "=Durango")</f>
        <v>13.08</v>
      </c>
      <c r="G6" s="9">
        <f>SUMIFS(Concentrado!H$2:H859,Concentrado!$A$2:$A859,"="&amp;$A6,Concentrado!$B$2:$B859, "=Durango")</f>
        <v>2.2749999999999999</v>
      </c>
      <c r="H6" s="9">
        <f>SUMIFS(Concentrado!I$2:I859,Concentrado!$A$2:$A859,"="&amp;$A6,Concentrado!$B$2:$B859, "=Durango")</f>
        <v>2.2210000000000001</v>
      </c>
      <c r="I6" s="9">
        <f>SUMIFS(Concentrado!J$2:J859,Concentrado!$A$2:$A859,"="&amp;$A6,Concentrado!$B$2:$B859, "=Durango")</f>
        <v>2.2480000000000002</v>
      </c>
      <c r="J6" s="9">
        <f>SUMIFS(Concentrado!K$2:K859,Concentrado!$A$2:$A859,"="&amp;$A6,Concentrado!$B$2:$B859, "=Durango")</f>
        <v>11.912000000000001</v>
      </c>
      <c r="K6" s="9">
        <f>SUMIFS(Concentrado!L$2:L859,Concentrado!$A$2:$A859,"="&amp;$A6,Concentrado!$B$2:$B859, "=Durango")</f>
        <v>3.92</v>
      </c>
      <c r="L6" s="9">
        <f>SUMIFS(Concentrado!M$2:M859,Concentrado!$A$2:$A859,"="&amp;$A6,Concentrado!$B$2:$B859, "=Durango")</f>
        <v>7.8680000000000003</v>
      </c>
      <c r="M6" s="9">
        <f>SUMIFS(Concentrado!N$2:N859,Concentrado!$A$2:$A859,"="&amp;$A6,Concentrado!$B$2:$B859, "=Durango")</f>
        <v>42.01</v>
      </c>
      <c r="N6" s="9">
        <f>SUMIFS(Concentrado!O$2:O859,Concentrado!$A$2:$A859,"="&amp;$A6,Concentrado!$B$2:$B859, "=Durango")</f>
        <v>88.741</v>
      </c>
      <c r="O6" s="9">
        <f>SUMIFS(Concentrado!P$2:P859,Concentrado!$A$2:$A859,"="&amp;$A6,Concentrado!$B$2:$B859, "=Durango")</f>
        <v>21.556999999999999</v>
      </c>
      <c r="P6" s="9">
        <f>SUMIFS(Concentrado!Q$2:Q859,Concentrado!$A$2:$A859,"="&amp;$A6,Concentrado!$B$2:$B859, "=Durango")</f>
        <v>54.743000000000002</v>
      </c>
      <c r="Q6" s="9">
        <f>SUMIFS(Concentrado!R$2:R859,Concentrado!$A$2:$A859,"="&amp;$A6,Concentrado!$B$2:$B859, "=Durango")</f>
        <v>46.177999999999997</v>
      </c>
      <c r="R6" s="9">
        <f>SUMIFS(Concentrado!S$2:S859,Concentrado!$A$2:$A859,"="&amp;$A6,Concentrado!$B$2:$B859, "=Durango")</f>
        <v>53.174999999999997</v>
      </c>
      <c r="S6" s="9">
        <f>SUMIFS(Concentrado!T$2:T859,Concentrado!$A$2:$A859,"="&amp;$A6,Concentrado!$B$2:$B859, "=Durango")</f>
        <v>49.917000000000002</v>
      </c>
      <c r="T6" s="9">
        <f>SUMIFS(Concentrado!U$2:U859,Concentrado!$A$2:$A859,"="&amp;$A6,Concentrado!$B$2:$B859, "=Durango")</f>
        <v>8.8339999999999996</v>
      </c>
      <c r="U6" s="9">
        <f>SUMIFS(Concentrado!V$2:V859,Concentrado!$A$2:$A859,"="&amp;$A6,Concentrado!$B$2:$B859, "=Durango")</f>
        <v>13.849</v>
      </c>
      <c r="V6" s="9">
        <f>SUMIFS(Concentrado!W$2:W859,Concentrado!$A$2:$A859,"="&amp;$A6,Concentrado!$B$2:$B859, "=Durango")</f>
        <v>11.372</v>
      </c>
      <c r="W6" s="9">
        <f>SUMIFS(Concentrado!X$2:X859,Concentrado!$A$2:$A859,"="&amp;$A6,Concentrado!$B$2:$B859, "=Durango")</f>
        <v>22.219000000000001</v>
      </c>
      <c r="X6" s="9">
        <f>SUMIFS(Concentrado!Y$2:Y859,Concentrado!$A$2:$A859,"="&amp;$A6,Concentrado!$B$2:$B859, "=Durango")</f>
        <v>2.613</v>
      </c>
      <c r="Y6" s="9">
        <f>SUMIFS(Concentrado!Z$2:Z859,Concentrado!$A$2:$A859,"="&amp;$A6,Concentrado!$B$2:$B859, "=Durango")</f>
        <v>12.297000000000001</v>
      </c>
      <c r="Z6" s="9">
        <f>SUMIFS(Concentrado!AA$2:AA859,Concentrado!$A$2:$A859,"="&amp;$A6,Concentrado!$B$2:$B859, "=Durango")</f>
        <v>60.633000000000003</v>
      </c>
      <c r="AA6" s="9">
        <f>SUMIFS(Concentrado!AB$2:AB859,Concentrado!$A$2:$A859,"="&amp;$A6,Concentrado!$B$2:$B859, "=Durango")</f>
        <v>41.415999999999997</v>
      </c>
      <c r="AB6" s="9">
        <f>SUMIFS(Concentrado!AC$2:AC859,Concentrado!$A$2:$A859,"="&amp;$A6,Concentrado!$B$2:$B859, "=Durango")</f>
        <v>50.975000000000001</v>
      </c>
      <c r="AC6" s="9">
        <f>SUMIFS(Concentrado!AD$2:AD859,Concentrado!$A$2:$A859,"="&amp;$A6,Concentrado!$B$2:$B859, "=Durango")</f>
        <v>337.43099999999998</v>
      </c>
      <c r="AD6" s="9">
        <f>SUMIFS(Concentrado!AE$2:AE859,Concentrado!$A$2:$A859,"="&amp;$A6,Concentrado!$B$2:$B859, "=Durango")</f>
        <v>273.97300000000001</v>
      </c>
      <c r="AE6" s="9">
        <f>SUMIFS(Concentrado!AF$2:AF859,Concentrado!$A$2:$A859,"="&amp;$A6,Concentrado!$B$2:$B859, "=Durango")</f>
        <v>306.04599999999999</v>
      </c>
      <c r="AF6" s="9">
        <f>SUMIFS(Concentrado!AG$2:AG859,Concentrado!$A$2:$A859,"="&amp;$A6,Concentrado!$B$2:$B859, "=Durango")</f>
        <v>7.7629999999999999</v>
      </c>
      <c r="AG6" s="9">
        <f>SUMIFS(Concentrado!AH$2:AH859,Concentrado!$A$2:$A859,"="&amp;$A6,Concentrado!$B$2:$B859, "=Durango")</f>
        <v>12.177682830510999</v>
      </c>
      <c r="AH6" s="9">
        <f>SUMIFS(Concentrado!AI$2:AI859,Concentrado!$A$2:$A859,"="&amp;$A6,Concentrado!$B$2:$B859, "=Durango")</f>
        <v>1.35889413195541</v>
      </c>
      <c r="AI6" s="9">
        <f>SUMIFS(Concentrado!AJ$2:AJ859,Concentrado!$A$2:$A859,"="&amp;$A6,Concentrado!$B$2:$B859, "=Durango")</f>
        <v>6.7037031944005196</v>
      </c>
      <c r="AJ6" s="9">
        <f>SUMIFS(Concentrado!AK$2:AK859,Concentrado!$A$2:$A859,"="&amp;$A6,Concentrado!$B$2:$B859, "=Durango")</f>
        <v>9.6370000000000005</v>
      </c>
      <c r="AK6" s="9">
        <f>SUMIFS(Concentrado!AL$2:AL859,Concentrado!$A$2:$A859,"="&amp;$A6,Concentrado!$B$2:$B859, "=Durango")</f>
        <v>1.5680000000000001</v>
      </c>
      <c r="AL6" s="9">
        <f>SUMIFS(Concentrado!AM$2:AM859,Concentrado!$A$2:$A859,"="&amp;$A6,Concentrado!$B$2:$B859, "=Durango")</f>
        <v>5.5540000000000003</v>
      </c>
      <c r="AM6" s="9">
        <f>SUMIFS(Concentrado!AN$2:AN859,Concentrado!$A$2:$A859,"="&amp;$A6,Concentrado!$B$2:$B859, "=Durango")</f>
        <v>52.067</v>
      </c>
      <c r="AN6" s="9">
        <f>SUMIFS(Concentrado!AO$2:AO859,Concentrado!$A$2:$A859,"="&amp;$A6,Concentrado!$B$2:$B859, "=Durango")</f>
        <v>35.405999999999999</v>
      </c>
      <c r="AO6" s="9">
        <f>SUMIFS(Concentrado!AP$2:AP859,Concentrado!$A$2:$A859,"="&amp;$A6,Concentrado!$B$2:$B859, "=Durango")</f>
        <v>43.768000000000001</v>
      </c>
      <c r="AP6" s="9">
        <f>SUMIFS(Concentrado!AQ$2:AQ859,Concentrado!$A$2:$A859,"="&amp;$A6,Concentrado!$B$2:$B859, "=Durango")</f>
        <v>5.0860000000000003</v>
      </c>
      <c r="AQ6" s="9">
        <f>SUMIFS(Concentrado!AR$2:AR859,Concentrado!$A$2:$A859,"="&amp;$A6,Concentrado!$B$2:$B859, "=Durango")</f>
        <v>1.698</v>
      </c>
      <c r="AR6" s="9">
        <f>SUMIFS(Concentrado!AS$2:AS859,Concentrado!$A$2:$A859,"="&amp;$A6,Concentrado!$B$2:$B859, "=Durango")</f>
        <v>3.3719999999999999</v>
      </c>
      <c r="AS6" s="9">
        <f>SUMIFS(Concentrado!AT$2:AT859,Concentrado!$A$2:$A859,"="&amp;$A6,Concentrado!$B$2:$B859, "=Durango")</f>
        <v>4.5510000000000002</v>
      </c>
      <c r="AT6" s="9">
        <f>SUMIFS(Concentrado!AU$2:AU859,Concentrado!$A$2:$A859,"="&amp;$A6,Concentrado!$B$2:$B859, "=Durango")</f>
        <v>0.39200000000000002</v>
      </c>
      <c r="AU6" s="9">
        <f>SUMIFS(Concentrado!AV$2:AV859,Concentrado!$A$2:$A859,"="&amp;$A6,Concentrado!$B$2:$B859, "=Durango")</f>
        <v>2.4460000000000002</v>
      </c>
      <c r="AV6" s="9">
        <f>SUMIFS(Concentrado!AW$2:AW859,Concentrado!$A$2:$A859,"="&amp;$A6,Concentrado!$B$2:$B859, "=Durango")</f>
        <v>491.89100000000002</v>
      </c>
      <c r="AW6" s="9">
        <f>SUMIFS(Concentrado!AX$2:AX859,Concentrado!$A$2:$A859,"="&amp;$A6,Concentrado!$B$2:$B859, "=Durango")</f>
        <v>342.303</v>
      </c>
      <c r="AX6" s="9">
        <f>SUMIFS(Concentrado!AY$2:AY859,Concentrado!$A$2:$A859,"="&amp;$A6,Concentrado!$B$2:$B859, "=Durango")</f>
        <v>417.053</v>
      </c>
      <c r="AY6" s="9">
        <f>SUMIFS(Concentrado!AZ$2:AZ859,Concentrado!$A$2:$A859,"="&amp;$A6,Concentrado!$B$2:$B859, "=Durango")</f>
        <v>4.9189999999999996</v>
      </c>
      <c r="AZ6" s="9">
        <f>SUMIFS(Concentrado!BA$2:BA859,Concentrado!$A$2:$A859,"="&amp;$A6,Concentrado!$B$2:$B859, "=Durango")</f>
        <v>3.423</v>
      </c>
      <c r="BA6" s="9">
        <f>SUMIFS(Concentrado!BB$2:BB859,Concentrado!$A$2:$A859,"="&amp;$A6,Concentrado!$B$2:$B859, "=Durango")</f>
        <v>4.1710000000000003</v>
      </c>
      <c r="BB6" s="9">
        <f>SUMIFS(Concentrado!BC$2:BC859,Concentrado!$A$2:$A859,"="&amp;$A6,Concentrado!$B$2:$B859, "=Durango")</f>
        <v>17.321999999999999</v>
      </c>
      <c r="BC6" s="9">
        <f>SUMIFS(Concentrado!BD$2:BD859,Concentrado!$A$2:$A859,"="&amp;$A6,Concentrado!$B$2:$B859, "=Durango")</f>
        <v>6.4960000000000004</v>
      </c>
      <c r="BD6" s="9">
        <f>SUMIFS(Concentrado!BE$2:BE859,Concentrado!$A$2:$A859,"="&amp;$A6,Concentrado!$B$2:$B859, "=Durango")</f>
        <v>19.385000000000002</v>
      </c>
      <c r="BE6" s="9">
        <f>SUMIFS(Concentrado!BF$2:BF859,Concentrado!$A$2:$A859,"="&amp;$A6,Concentrado!$B$2:$B859, "=Durango")</f>
        <v>22.422000000000001</v>
      </c>
      <c r="BF6" s="9">
        <f>SUMIFS(Concentrado!BG$2:BG859,Concentrado!$A$2:$A859,"="&amp;$A6,Concentrado!$B$2:$B859, "=Durango")</f>
        <v>37.149000000000001</v>
      </c>
      <c r="BG6" s="9">
        <f>SUMIFS(Concentrado!BH$2:BH859,Concentrado!$A$2:$A859,"="&amp;$A6,Concentrado!$B$2:$B859, "=Durango")</f>
        <v>7.1113941516743617</v>
      </c>
    </row>
    <row r="7" spans="1:59" x14ac:dyDescent="0.25">
      <c r="A7" s="4">
        <v>2003</v>
      </c>
      <c r="B7" s="9">
        <f>SUMIFS(Concentrado!C$2:C859,Concentrado!$A$2:$A859,"="&amp;$A7,Concentrado!$B$2:$B859, "=Durango")</f>
        <v>16.015000000000001</v>
      </c>
      <c r="C7" s="9">
        <f>SUMIFS(Concentrado!D$2:D859,Concentrado!$A$2:$A859,"="&amp;$A7,Concentrado!$B$2:$B859, "=Durango")</f>
        <v>3.2280000000000002</v>
      </c>
      <c r="D7" s="9">
        <f>SUMIFS(Concentrado!E$2:E859,Concentrado!$A$2:$A859,"="&amp;$A7,Concentrado!$B$2:$B859, "=Durango")</f>
        <v>9.6069999999999993</v>
      </c>
      <c r="E7" s="9">
        <f>SUMIFS(Concentrado!F$2:F859,Concentrado!$A$2:$A859,"="&amp;$A7,Concentrado!$B$2:$B859, "=Durango")</f>
        <v>11.401</v>
      </c>
      <c r="F7" s="9">
        <f>SUMIFS(Concentrado!G$2:G859,Concentrado!$A$2:$A859,"="&amp;$A7,Concentrado!$B$2:$B859, "=Durango")</f>
        <v>12.234999999999999</v>
      </c>
      <c r="G7" s="9">
        <f>SUMIFS(Concentrado!H$2:H859,Concentrado!$A$2:$A859,"="&amp;$A7,Concentrado!$B$2:$B859, "=Durango")</f>
        <v>4.1029999999999998</v>
      </c>
      <c r="H7" s="9">
        <f>SUMIFS(Concentrado!I$2:I859,Concentrado!$A$2:$A859,"="&amp;$A7,Concentrado!$B$2:$B859, "=Durango")</f>
        <v>1.9370000000000001</v>
      </c>
      <c r="I7" s="9">
        <f>SUMIFS(Concentrado!J$2:J859,Concentrado!$A$2:$A859,"="&amp;$A7,Concentrado!$B$2:$B859, "=Durango")</f>
        <v>3.0059999999999998</v>
      </c>
      <c r="J7" s="9">
        <f>SUMIFS(Concentrado!K$2:K859,Concentrado!$A$2:$A859,"="&amp;$A7,Concentrado!$B$2:$B859, "=Durango")</f>
        <v>13.5</v>
      </c>
      <c r="K7" s="9">
        <f>SUMIFS(Concentrado!L$2:L859,Concentrado!$A$2:$A859,"="&amp;$A7,Concentrado!$B$2:$B859, "=Durango")</f>
        <v>3.6150000000000002</v>
      </c>
      <c r="L7" s="9">
        <f>SUMIFS(Concentrado!M$2:M859,Concentrado!$A$2:$A859,"="&amp;$A7,Concentrado!$B$2:$B859, "=Durango")</f>
        <v>8.5619999999999994</v>
      </c>
      <c r="M7" s="9">
        <f>SUMIFS(Concentrado!N$2:N859,Concentrado!$A$2:$A859,"="&amp;$A7,Concentrado!$B$2:$B859, "=Durango")</f>
        <v>52.899000000000001</v>
      </c>
      <c r="N7" s="9">
        <f>SUMIFS(Concentrado!O$2:O859,Concentrado!$A$2:$A859,"="&amp;$A7,Concentrado!$B$2:$B859, "=Durango")</f>
        <v>94.37</v>
      </c>
      <c r="O7" s="9">
        <f>SUMIFS(Concentrado!P$2:P859,Concentrado!$A$2:$A859,"="&amp;$A7,Concentrado!$B$2:$B859, "=Durango")</f>
        <v>22.335000000000001</v>
      </c>
      <c r="P7" s="9">
        <f>SUMIFS(Concentrado!Q$2:Q859,Concentrado!$A$2:$A859,"="&amp;$A7,Concentrado!$B$2:$B859, "=Durango")</f>
        <v>58.036000000000001</v>
      </c>
      <c r="Q7" s="9">
        <f>SUMIFS(Concentrado!R$2:R859,Concentrado!$A$2:$A859,"="&amp;$A7,Concentrado!$B$2:$B859, "=Durango")</f>
        <v>47.515999999999998</v>
      </c>
      <c r="R7" s="9">
        <f>SUMIFS(Concentrado!S$2:S859,Concentrado!$A$2:$A859,"="&amp;$A7,Concentrado!$B$2:$B859, "=Durango")</f>
        <v>63.521000000000001</v>
      </c>
      <c r="S7" s="9">
        <f>SUMIFS(Concentrado!T$2:T859,Concentrado!$A$2:$A859,"="&amp;$A7,Concentrado!$B$2:$B859, "=Durango")</f>
        <v>55.944000000000003</v>
      </c>
      <c r="T7" s="9">
        <f>SUMIFS(Concentrado!U$2:U859,Concentrado!$A$2:$A859,"="&amp;$A7,Concentrado!$B$2:$B859, "=Durango")</f>
        <v>12.044</v>
      </c>
      <c r="U7" s="9">
        <f>SUMIFS(Concentrado!V$2:V859,Concentrado!$A$2:$A859,"="&amp;$A7,Concentrado!$B$2:$B859, "=Durango")</f>
        <v>13.298</v>
      </c>
      <c r="V7" s="9">
        <f>SUMIFS(Concentrado!W$2:W859,Concentrado!$A$2:$A859,"="&amp;$A7,Concentrado!$B$2:$B859, "=Durango")</f>
        <v>12.744</v>
      </c>
      <c r="W7" s="9">
        <f>SUMIFS(Concentrado!X$2:X859,Concentrado!$A$2:$A859,"="&amp;$A7,Concentrado!$B$2:$B859, "=Durango")</f>
        <v>23.956</v>
      </c>
      <c r="X7" s="9">
        <f>SUMIFS(Concentrado!Y$2:Y859,Concentrado!$A$2:$A859,"="&amp;$A7,Concentrado!$B$2:$B859, "=Durango")</f>
        <v>2.4529999999999998</v>
      </c>
      <c r="Y7" s="9">
        <f>SUMIFS(Concentrado!Z$2:Z859,Concentrado!$A$2:$A859,"="&amp;$A7,Concentrado!$B$2:$B859, "=Durango")</f>
        <v>13.071</v>
      </c>
      <c r="Z7" s="9">
        <f>SUMIFS(Concentrado!AA$2:AA859,Concentrado!$A$2:$A859,"="&amp;$A7,Concentrado!$B$2:$B859, "=Durango")</f>
        <v>61.81</v>
      </c>
      <c r="AA7" s="9">
        <f>SUMIFS(Concentrado!AB$2:AB859,Concentrado!$A$2:$A859,"="&amp;$A7,Concentrado!$B$2:$B859, "=Durango")</f>
        <v>47.381999999999998</v>
      </c>
      <c r="AB7" s="9">
        <f>SUMIFS(Concentrado!AC$2:AC859,Concentrado!$A$2:$A859,"="&amp;$A7,Concentrado!$B$2:$B859, "=Durango")</f>
        <v>54.572000000000003</v>
      </c>
      <c r="AC7" s="9">
        <f>SUMIFS(Concentrado!AD$2:AD859,Concentrado!$A$2:$A859,"="&amp;$A7,Concentrado!$B$2:$B859, "=Durango")</f>
        <v>345.714</v>
      </c>
      <c r="AD7" s="9">
        <f>SUMIFS(Concentrado!AE$2:AE859,Concentrado!$A$2:$A859,"="&amp;$A7,Concentrado!$B$2:$B859, "=Durango")</f>
        <v>287.005</v>
      </c>
      <c r="AE7" s="9">
        <f>SUMIFS(Concentrado!AF$2:AF859,Concentrado!$A$2:$A859,"="&amp;$A7,Concentrado!$B$2:$B859, "=Durango")</f>
        <v>316.779</v>
      </c>
      <c r="AF7" s="9">
        <f>SUMIFS(Concentrado!AG$2:AG859,Concentrado!$A$2:$A859,"="&amp;$A7,Concentrado!$B$2:$B859, "=Durango")</f>
        <v>10.058999999999999</v>
      </c>
      <c r="AG7" s="9">
        <f>SUMIFS(Concentrado!AH$2:AH859,Concentrado!$A$2:$A859,"="&amp;$A7,Concentrado!$B$2:$B859, "=Durango")</f>
        <v>10.695260964367501</v>
      </c>
      <c r="AH7" s="9">
        <f>SUMIFS(Concentrado!AI$2:AI859,Concentrado!$A$2:$A859,"="&amp;$A7,Concentrado!$B$2:$B859, "=Durango")</f>
        <v>1.3492499856642199</v>
      </c>
      <c r="AI7" s="9">
        <f>SUMIFS(Concentrado!AJ$2:AJ859,Concentrado!$A$2:$A859,"="&amp;$A7,Concentrado!$B$2:$B859, "=Durango")</f>
        <v>6.1401070084204701</v>
      </c>
      <c r="AJ7" s="9">
        <f>SUMIFS(Concentrado!AK$2:AK859,Concentrado!$A$2:$A859,"="&amp;$A7,Concentrado!$B$2:$B859, "=Durango")</f>
        <v>8.4710000000000001</v>
      </c>
      <c r="AK7" s="9">
        <f>SUMIFS(Concentrado!AL$2:AL859,Concentrado!$A$2:$A859,"="&amp;$A7,Concentrado!$B$2:$B859, "=Durango")</f>
        <v>1.1619999999999999</v>
      </c>
      <c r="AL7" s="9">
        <f>SUMIFS(Concentrado!AM$2:AM859,Concentrado!$A$2:$A859,"="&amp;$A7,Concentrado!$B$2:$B859, "=Durango")</f>
        <v>4.8360000000000003</v>
      </c>
      <c r="AM7" s="9">
        <f>SUMIFS(Concentrado!AN$2:AN859,Concentrado!$A$2:$A859,"="&amp;$A7,Concentrado!$B$2:$B859, "=Durango")</f>
        <v>44.603999999999999</v>
      </c>
      <c r="AN7" s="9">
        <f>SUMIFS(Concentrado!AO$2:AO859,Concentrado!$A$2:$A859,"="&amp;$A7,Concentrado!$B$2:$B859, "=Durango")</f>
        <v>34.341999999999999</v>
      </c>
      <c r="AO7" s="9">
        <f>SUMIFS(Concentrado!AP$2:AP859,Concentrado!$A$2:$A859,"="&amp;$A7,Concentrado!$B$2:$B859, "=Durango")</f>
        <v>39.670999999999999</v>
      </c>
      <c r="AP7" s="9">
        <f>SUMIFS(Concentrado!AQ$2:AQ859,Concentrado!$A$2:$A859,"="&amp;$A7,Concentrado!$B$2:$B859, "=Durango")</f>
        <v>3.706</v>
      </c>
      <c r="AQ7" s="9">
        <f>SUMIFS(Concentrado!AR$2:AR859,Concentrado!$A$2:$A859,"="&amp;$A7,Concentrado!$B$2:$B859, "=Durango")</f>
        <v>1.8069999999999999</v>
      </c>
      <c r="AR7" s="9">
        <f>SUMIFS(Concentrado!AS$2:AS859,Concentrado!$A$2:$A859,"="&amp;$A7,Concentrado!$B$2:$B859, "=Durango")</f>
        <v>2.7450000000000001</v>
      </c>
      <c r="AS7" s="9">
        <f>SUMIFS(Concentrado!AT$2:AT859,Concentrado!$A$2:$A859,"="&amp;$A7,Concentrado!$B$2:$B859, "=Durango")</f>
        <v>3.5739999999999998</v>
      </c>
      <c r="AT7" s="9">
        <f>SUMIFS(Concentrado!AU$2:AU859,Concentrado!$A$2:$A859,"="&amp;$A7,Concentrado!$B$2:$B859, "=Durango")</f>
        <v>0.38700000000000001</v>
      </c>
      <c r="AU7" s="9">
        <f>SUMIFS(Concentrado!AV$2:AV859,Concentrado!$A$2:$A859,"="&amp;$A7,Concentrado!$B$2:$B859, "=Durango")</f>
        <v>2.0259999999999998</v>
      </c>
      <c r="AV7" s="9">
        <f>SUMIFS(Concentrado!AW$2:AW859,Concentrado!$A$2:$A859,"="&amp;$A7,Concentrado!$B$2:$B859, "=Durango")</f>
        <v>502.29199999999997</v>
      </c>
      <c r="AW7" s="9">
        <f>SUMIFS(Concentrado!AX$2:AX859,Concentrado!$A$2:$A859,"="&amp;$A7,Concentrado!$B$2:$B859, "=Durango")</f>
        <v>354.91500000000002</v>
      </c>
      <c r="AX7" s="9">
        <f>SUMIFS(Concentrado!AY$2:AY859,Concentrado!$A$2:$A859,"="&amp;$A7,Concentrado!$B$2:$B859, "=Durango")</f>
        <v>428.995</v>
      </c>
      <c r="AY7" s="9">
        <f>SUMIFS(Concentrado!AZ$2:AZ859,Concentrado!$A$2:$A859,"="&amp;$A7,Concentrado!$B$2:$B859, "=Durango")</f>
        <v>5.0229999999999997</v>
      </c>
      <c r="AZ7" s="9">
        <f>SUMIFS(Concentrado!BA$2:BA859,Concentrado!$A$2:$A859,"="&amp;$A7,Concentrado!$B$2:$B859, "=Durango")</f>
        <v>3.5489999999999999</v>
      </c>
      <c r="BA7" s="9">
        <f>SUMIFS(Concentrado!BB$2:BB859,Concentrado!$A$2:$A859,"="&amp;$A7,Concentrado!$B$2:$B859, "=Durango")</f>
        <v>4.29</v>
      </c>
      <c r="BB7" s="9">
        <f>SUMIFS(Concentrado!BC$2:BC859,Concentrado!$A$2:$A859,"="&amp;$A7,Concentrado!$B$2:$B859, "=Durango")</f>
        <v>6.5069999999999997</v>
      </c>
      <c r="BC7" s="9">
        <f>SUMIFS(Concentrado!BD$2:BD859,Concentrado!$A$2:$A859,"="&amp;$A7,Concentrado!$B$2:$B859, "=Durango")</f>
        <v>15.183</v>
      </c>
      <c r="BD7" s="9">
        <f>SUMIFS(Concentrado!BE$2:BE859,Concentrado!$A$2:$A859,"="&amp;$A7,Concentrado!$B$2:$B859, "=Durango")</f>
        <v>18.605</v>
      </c>
      <c r="BE7" s="9">
        <f>SUMIFS(Concentrado!BF$2:BF859,Concentrado!$A$2:$A859,"="&amp;$A7,Concentrado!$B$2:$B859, "=Durango")</f>
        <v>21.606000000000002</v>
      </c>
      <c r="BF7" s="9">
        <f>SUMIFS(Concentrado!BG$2:BG859,Concentrado!$A$2:$A859,"="&amp;$A7,Concentrado!$B$2:$B859, "=Durango")</f>
        <v>50.741999999999997</v>
      </c>
      <c r="BG7" s="9">
        <f>SUMIFS(Concentrado!BH$2:BH859,Concentrado!$A$2:$A859,"="&amp;$A7,Concentrado!$B$2:$B859, "=Durango")</f>
        <v>5.1543638500160238</v>
      </c>
    </row>
    <row r="8" spans="1:59" x14ac:dyDescent="0.25">
      <c r="A8" s="4">
        <v>2004</v>
      </c>
      <c r="B8" s="9">
        <f>SUMIFS(Concentrado!C$2:C859,Concentrado!$A$2:$A859,"="&amp;$A8,Concentrado!$B$2:$B859, "=Durango")</f>
        <v>21.222000000000001</v>
      </c>
      <c r="C8" s="9">
        <f>SUMIFS(Concentrado!D$2:D859,Concentrado!$A$2:$A859,"="&amp;$A8,Concentrado!$B$2:$B859, "=Durango")</f>
        <v>4.7210000000000001</v>
      </c>
      <c r="D8" s="9">
        <f>SUMIFS(Concentrado!E$2:E859,Concentrado!$A$2:$A859,"="&amp;$A8,Concentrado!$B$2:$B859, "=Durango")</f>
        <v>12.863</v>
      </c>
      <c r="E8" s="9">
        <f>SUMIFS(Concentrado!F$2:F859,Concentrado!$A$2:$A859,"="&amp;$A8,Concentrado!$B$2:$B859, "=Durango")</f>
        <v>11.154</v>
      </c>
      <c r="F8" s="9">
        <f>SUMIFS(Concentrado!G$2:G859,Concentrado!$A$2:$A859,"="&amp;$A8,Concentrado!$B$2:$B859, "=Durango")</f>
        <v>13.058</v>
      </c>
      <c r="G8" s="9">
        <f>SUMIFS(Concentrado!H$2:H859,Concentrado!$A$2:$A859,"="&amp;$A8,Concentrado!$B$2:$B859, "=Durango")</f>
        <v>2.4889999999999999</v>
      </c>
      <c r="H8" s="9">
        <f>SUMIFS(Concentrado!I$2:I859,Concentrado!$A$2:$A859,"="&amp;$A8,Concentrado!$B$2:$B859, "=Durango")</f>
        <v>3.3180000000000001</v>
      </c>
      <c r="I8" s="9">
        <f>SUMIFS(Concentrado!J$2:J859,Concentrado!$A$2:$A859,"="&amp;$A8,Concentrado!$B$2:$B859, "=Durango")</f>
        <v>2.9089999999999998</v>
      </c>
      <c r="J8" s="9">
        <f>SUMIFS(Concentrado!K$2:K859,Concentrado!$A$2:$A859,"="&amp;$A8,Concentrado!$B$2:$B859, "=Durango")</f>
        <v>11.920999999999999</v>
      </c>
      <c r="K8" s="9">
        <f>SUMIFS(Concentrado!L$2:L859,Concentrado!$A$2:$A859,"="&amp;$A8,Concentrado!$B$2:$B859, "=Durango")</f>
        <v>4.2110000000000003</v>
      </c>
      <c r="L8" s="9">
        <f>SUMIFS(Concentrado!M$2:M859,Concentrado!$A$2:$A859,"="&amp;$A8,Concentrado!$B$2:$B859, "=Durango")</f>
        <v>8.0150000000000006</v>
      </c>
      <c r="M8" s="9">
        <f>SUMIFS(Concentrado!N$2:N859,Concentrado!$A$2:$A859,"="&amp;$A8,Concentrado!$B$2:$B859, "=Durango")</f>
        <v>48.734000000000002</v>
      </c>
      <c r="N8" s="9">
        <f>SUMIFS(Concentrado!O$2:O859,Concentrado!$A$2:$A859,"="&amp;$A8,Concentrado!$B$2:$B859, "=Durango")</f>
        <v>87.771000000000001</v>
      </c>
      <c r="O8" s="9">
        <f>SUMIFS(Concentrado!P$2:P859,Concentrado!$A$2:$A859,"="&amp;$A8,Concentrado!$B$2:$B859, "=Durango")</f>
        <v>21.693000000000001</v>
      </c>
      <c r="P8" s="9">
        <f>SUMIFS(Concentrado!Q$2:Q859,Concentrado!$A$2:$A859,"="&amp;$A8,Concentrado!$B$2:$B859, "=Durango")</f>
        <v>54.298000000000002</v>
      </c>
      <c r="Q8" s="9">
        <f>SUMIFS(Concentrado!R$2:R859,Concentrado!$A$2:$A859,"="&amp;$A8,Concentrado!$B$2:$B859, "=Durango")</f>
        <v>51.09</v>
      </c>
      <c r="R8" s="9">
        <f>SUMIFS(Concentrado!S$2:S859,Concentrado!$A$2:$A859,"="&amp;$A8,Concentrado!$B$2:$B859, "=Durango")</f>
        <v>62.015999999999998</v>
      </c>
      <c r="S8" s="9">
        <f>SUMIFS(Concentrado!T$2:T859,Concentrado!$A$2:$A859,"="&amp;$A8,Concentrado!$B$2:$B859, "=Durango")</f>
        <v>56.625</v>
      </c>
      <c r="T8" s="9">
        <f>SUMIFS(Concentrado!U$2:U859,Concentrado!$A$2:$A859,"="&amp;$A8,Concentrado!$B$2:$B859, "=Durango")</f>
        <v>16.244</v>
      </c>
      <c r="U8" s="9">
        <f>SUMIFS(Concentrado!V$2:V859,Concentrado!$A$2:$A859,"="&amp;$A8,Concentrado!$B$2:$B859, "=Durango")</f>
        <v>14.037000000000001</v>
      </c>
      <c r="V8" s="9">
        <f>SUMIFS(Concentrado!W$2:W859,Concentrado!$A$2:$A859,"="&amp;$A8,Concentrado!$B$2:$B859, "=Durango")</f>
        <v>15.125999999999999</v>
      </c>
      <c r="W8" s="9">
        <f>SUMIFS(Concentrado!X$2:X859,Concentrado!$A$2:$A859,"="&amp;$A8,Concentrado!$B$2:$B859, "=Durango")</f>
        <v>20.042999999999999</v>
      </c>
      <c r="X8" s="9">
        <f>SUMIFS(Concentrado!Y$2:Y859,Concentrado!$A$2:$A859,"="&amp;$A8,Concentrado!$B$2:$B859, "=Durango")</f>
        <v>2.0419999999999998</v>
      </c>
      <c r="Y8" s="9">
        <f>SUMIFS(Concentrado!Z$2:Z859,Concentrado!$A$2:$A859,"="&amp;$A8,Concentrado!$B$2:$B859, "=Durango")</f>
        <v>10.923999999999999</v>
      </c>
      <c r="Z8" s="9">
        <f>SUMIFS(Concentrado!AA$2:AA859,Concentrado!$A$2:$A859,"="&amp;$A8,Concentrado!$B$2:$B859, "=Durango")</f>
        <v>62.88</v>
      </c>
      <c r="AA8" s="9">
        <f>SUMIFS(Concentrado!AB$2:AB859,Concentrado!$A$2:$A859,"="&amp;$A8,Concentrado!$B$2:$B859, "=Durango")</f>
        <v>43.896000000000001</v>
      </c>
      <c r="AB8" s="9">
        <f>SUMIFS(Concentrado!AC$2:AC859,Concentrado!$A$2:$A859,"="&amp;$A8,Concentrado!$B$2:$B859, "=Durango")</f>
        <v>53.328000000000003</v>
      </c>
      <c r="AC8" s="9">
        <f>SUMIFS(Concentrado!AD$2:AD859,Concentrado!$A$2:$A859,"="&amp;$A8,Concentrado!$B$2:$B859, "=Durango")</f>
        <v>335.887</v>
      </c>
      <c r="AD8" s="9">
        <f>SUMIFS(Concentrado!AE$2:AE859,Concentrado!$A$2:$A859,"="&amp;$A8,Concentrado!$B$2:$B859, "=Durango")</f>
        <v>284.43099999999998</v>
      </c>
      <c r="AE8" s="9">
        <f>SUMIFS(Concentrado!AF$2:AF859,Concentrado!$A$2:$A859,"="&amp;$A8,Concentrado!$B$2:$B859, "=Durango")</f>
        <v>309.88600000000002</v>
      </c>
      <c r="AF8" s="9">
        <f>SUMIFS(Concentrado!AG$2:AG859,Concentrado!$A$2:$A859,"="&amp;$A8,Concentrado!$B$2:$B859, "=Durango")</f>
        <v>9.3010000000000002</v>
      </c>
      <c r="AG8" s="9">
        <f>SUMIFS(Concentrado!AH$2:AH859,Concentrado!$A$2:$A859,"="&amp;$A8,Concentrado!$B$2:$B859, "=Durango")</f>
        <v>8.9076177261592804</v>
      </c>
      <c r="AH8" s="9">
        <f>SUMIFS(Concentrado!AI$2:AI859,Concentrado!$A$2:$A859,"="&amp;$A8,Concentrado!$B$2:$B859, "=Durango")</f>
        <v>2.0109058125232502</v>
      </c>
      <c r="AI8" s="9">
        <f>SUMIFS(Concentrado!AJ$2:AJ859,Concentrado!$A$2:$A859,"="&amp;$A8,Concentrado!$B$2:$B859, "=Durango")</f>
        <v>5.4213581179755304</v>
      </c>
      <c r="AJ8" s="9">
        <f>SUMIFS(Concentrado!AK$2:AK859,Concentrado!$A$2:$A859,"="&amp;$A8,Concentrado!$B$2:$B859, "=Durango")</f>
        <v>6.681</v>
      </c>
      <c r="AK8" s="9">
        <f>SUMIFS(Concentrado!AL$2:AL859,Concentrado!$A$2:$A859,"="&amp;$A8,Concentrado!$B$2:$B859, "=Durango")</f>
        <v>1.1479999999999999</v>
      </c>
      <c r="AL8" s="9">
        <f>SUMIFS(Concentrado!AM$2:AM859,Concentrado!$A$2:$A859,"="&amp;$A8,Concentrado!$B$2:$B859, "=Durango")</f>
        <v>3.8780000000000001</v>
      </c>
      <c r="AM8" s="9">
        <f>SUMIFS(Concentrado!AN$2:AN859,Concentrado!$A$2:$A859,"="&amp;$A8,Concentrado!$B$2:$B859, "=Durango")</f>
        <v>47.290999999999997</v>
      </c>
      <c r="AN8" s="9">
        <f>SUMIFS(Concentrado!AO$2:AO859,Concentrado!$A$2:$A859,"="&amp;$A8,Concentrado!$B$2:$B859, "=Durango")</f>
        <v>36.24</v>
      </c>
      <c r="AO8" s="9">
        <f>SUMIFS(Concentrado!AP$2:AP859,Concentrado!$A$2:$A859,"="&amp;$A8,Concentrado!$B$2:$B859, "=Durango")</f>
        <v>41.692999999999998</v>
      </c>
      <c r="AP8" s="9">
        <f>SUMIFS(Concentrado!AQ$2:AQ859,Concentrado!$A$2:$A859,"="&amp;$A8,Concentrado!$B$2:$B859, "=Durango")</f>
        <v>2.4889999999999999</v>
      </c>
      <c r="AQ8" s="9">
        <f>SUMIFS(Concentrado!AR$2:AR859,Concentrado!$A$2:$A859,"="&amp;$A8,Concentrado!$B$2:$B859, "=Durango")</f>
        <v>1.659</v>
      </c>
      <c r="AR8" s="9">
        <f>SUMIFS(Concentrado!AS$2:AS859,Concentrado!$A$2:$A859,"="&amp;$A8,Concentrado!$B$2:$B859, "=Durango")</f>
        <v>2.0680000000000001</v>
      </c>
      <c r="AS8" s="9">
        <f>SUMIFS(Concentrado!AT$2:AT859,Concentrado!$A$2:$A859,"="&amp;$A8,Concentrado!$B$2:$B859, "=Durango")</f>
        <v>5.109</v>
      </c>
      <c r="AT8" s="9">
        <f>SUMIFS(Concentrado!AU$2:AU859,Concentrado!$A$2:$A859,"="&amp;$A8,Concentrado!$B$2:$B859, "=Durango")</f>
        <v>0.51</v>
      </c>
      <c r="AU8" s="9">
        <f>SUMIFS(Concentrado!AV$2:AV859,Concentrado!$A$2:$A859,"="&amp;$A8,Concentrado!$B$2:$B859, "=Durango")</f>
        <v>2.78</v>
      </c>
      <c r="AV8" s="9">
        <f>SUMIFS(Concentrado!AW$2:AW859,Concentrado!$A$2:$A859,"="&amp;$A8,Concentrado!$B$2:$B859, "=Durango")</f>
        <v>482.87</v>
      </c>
      <c r="AW8" s="9">
        <f>SUMIFS(Concentrado!AX$2:AX859,Concentrado!$A$2:$A859,"="&amp;$A8,Concentrado!$B$2:$B859, "=Durango")</f>
        <v>354.23099999999999</v>
      </c>
      <c r="AX8" s="9">
        <f>SUMIFS(Concentrado!AY$2:AY859,Concentrado!$A$2:$A859,"="&amp;$A8,Concentrado!$B$2:$B859, "=Durango")</f>
        <v>417.77</v>
      </c>
      <c r="AY8" s="9">
        <f>SUMIFS(Concentrado!AZ$2:AZ859,Concentrado!$A$2:$A859,"="&amp;$A8,Concentrado!$B$2:$B859, "=Durango")</f>
        <v>4.8289999999999997</v>
      </c>
      <c r="AZ8" s="9">
        <f>SUMIFS(Concentrado!BA$2:BA859,Concentrado!$A$2:$A859,"="&amp;$A8,Concentrado!$B$2:$B859, "=Durango")</f>
        <v>3.5419999999999998</v>
      </c>
      <c r="BA8" s="9">
        <f>SUMIFS(Concentrado!BB$2:BB859,Concentrado!$A$2:$A859,"="&amp;$A8,Concentrado!$B$2:$B859, "=Durango")</f>
        <v>4.1779999999999999</v>
      </c>
      <c r="BB8" s="9">
        <f>SUMIFS(Concentrado!BC$2:BC859,Concentrado!$A$2:$A859,"="&amp;$A8,Concentrado!$B$2:$B859, "=Durango")</f>
        <v>27.216999999999999</v>
      </c>
      <c r="BC8" s="9">
        <f>SUMIFS(Concentrado!BD$2:BD859,Concentrado!$A$2:$A859,"="&amp;$A8,Concentrado!$B$2:$B859, "=Durango")</f>
        <v>10.887</v>
      </c>
      <c r="BD8" s="9">
        <f>SUMIFS(Concentrado!BE$2:BE859,Concentrado!$A$2:$A859,"="&amp;$A8,Concentrado!$B$2:$B859, "=Durango")</f>
        <v>17.867000000000001</v>
      </c>
      <c r="BE8" s="9">
        <f>SUMIFS(Concentrado!BF$2:BF859,Concentrado!$A$2:$A859,"="&amp;$A8,Concentrado!$B$2:$B859, "=Durango")</f>
        <v>20.82</v>
      </c>
      <c r="BF8" s="9">
        <f>SUMIFS(Concentrado!BG$2:BG859,Concentrado!$A$2:$A859,"="&amp;$A8,Concentrado!$B$2:$B859, "=Durango")</f>
        <v>64.225999999999999</v>
      </c>
      <c r="BG8" s="9">
        <f>SUMIFS(Concentrado!BH$2:BH859,Concentrado!$A$2:$A859,"="&amp;$A8,Concentrado!$B$2:$B859, "=Durango")</f>
        <v>6.7169770926996364</v>
      </c>
    </row>
    <row r="9" spans="1:59" x14ac:dyDescent="0.25">
      <c r="A9" s="4">
        <v>2005</v>
      </c>
      <c r="B9" s="9">
        <f>SUMIFS(Concentrado!C$2:C859,Concentrado!$A$2:$A859,"="&amp;$A9,Concentrado!$B$2:$B859, "=Durango")</f>
        <v>19.326000000000001</v>
      </c>
      <c r="C9" s="9">
        <f>SUMIFS(Concentrado!D$2:D859,Concentrado!$A$2:$A859,"="&amp;$A9,Concentrado!$B$2:$B859, "=Durango")</f>
        <v>4.5380000000000003</v>
      </c>
      <c r="D9" s="9">
        <f>SUMIFS(Concentrado!E$2:E859,Concentrado!$A$2:$A859,"="&amp;$A9,Concentrado!$B$2:$B859, "=Durango")</f>
        <v>11.827</v>
      </c>
      <c r="E9" s="9">
        <f>SUMIFS(Concentrado!F$2:F859,Concentrado!$A$2:$A859,"="&amp;$A9,Concentrado!$B$2:$B859, "=Durango")</f>
        <v>15.961</v>
      </c>
      <c r="F9" s="9">
        <f>SUMIFS(Concentrado!G$2:G859,Concentrado!$A$2:$A859,"="&amp;$A9,Concentrado!$B$2:$B859, "=Durango")</f>
        <v>14.897</v>
      </c>
      <c r="G9" s="9">
        <f>SUMIFS(Concentrado!H$2:H859,Concentrado!$A$2:$A859,"="&amp;$A9,Concentrado!$B$2:$B859, "=Durango")</f>
        <v>3.7610000000000001</v>
      </c>
      <c r="H9" s="9">
        <f>SUMIFS(Concentrado!I$2:I859,Concentrado!$A$2:$A859,"="&amp;$A9,Concentrado!$B$2:$B859, "=Durango")</f>
        <v>2.2690000000000001</v>
      </c>
      <c r="I9" s="9">
        <f>SUMIFS(Concentrado!J$2:J859,Concentrado!$A$2:$A859,"="&amp;$A9,Concentrado!$B$2:$B859, "=Durango")</f>
        <v>3.0049999999999999</v>
      </c>
      <c r="J9" s="9">
        <f>SUMIFS(Concentrado!K$2:K859,Concentrado!$A$2:$A859,"="&amp;$A9,Concentrado!$B$2:$B859, "=Durango")</f>
        <v>14.268000000000001</v>
      </c>
      <c r="K9" s="9">
        <f>SUMIFS(Concentrado!L$2:L859,Concentrado!$A$2:$A859,"="&amp;$A9,Concentrado!$B$2:$B859, "=Durango")</f>
        <v>4.5380000000000003</v>
      </c>
      <c r="L9" s="9">
        <f>SUMIFS(Concentrado!M$2:M859,Concentrado!$A$2:$A859,"="&amp;$A9,Concentrado!$B$2:$B859, "=Durango")</f>
        <v>9.3330000000000002</v>
      </c>
      <c r="M9" s="9">
        <f>SUMIFS(Concentrado!N$2:N859,Concentrado!$A$2:$A859,"="&amp;$A9,Concentrado!$B$2:$B859, "=Durango")</f>
        <v>51.424999999999997</v>
      </c>
      <c r="N9" s="9">
        <f>SUMIFS(Concentrado!O$2:O859,Concentrado!$A$2:$A859,"="&amp;$A9,Concentrado!$B$2:$B859, "=Durango")</f>
        <v>92.998000000000005</v>
      </c>
      <c r="O9" s="9">
        <f>SUMIFS(Concentrado!P$2:P859,Concentrado!$A$2:$A859,"="&amp;$A9,Concentrado!$B$2:$B859, "=Durango")</f>
        <v>21.303999999999998</v>
      </c>
      <c r="P9" s="9">
        <f>SUMIFS(Concentrado!Q$2:Q859,Concentrado!$A$2:$A859,"="&amp;$A9,Concentrado!$B$2:$B859, "=Durango")</f>
        <v>56.64</v>
      </c>
      <c r="Q9" s="9">
        <f>SUMIFS(Concentrado!R$2:R859,Concentrado!$A$2:$A859,"="&amp;$A9,Concentrado!$B$2:$B859, "=Durango")</f>
        <v>62.128999999999998</v>
      </c>
      <c r="R9" s="9">
        <f>SUMIFS(Concentrado!S$2:S859,Concentrado!$A$2:$A859,"="&amp;$A9,Concentrado!$B$2:$B859, "=Durango")</f>
        <v>72.986999999999995</v>
      </c>
      <c r="S9" s="9">
        <f>SUMIFS(Concentrado!T$2:T859,Concentrado!$A$2:$A859,"="&amp;$A9,Concentrado!$B$2:$B859, "=Durango")</f>
        <v>67.635000000000005</v>
      </c>
      <c r="T9" s="9">
        <f>SUMIFS(Concentrado!U$2:U859,Concentrado!$A$2:$A859,"="&amp;$A9,Concentrado!$B$2:$B859, "=Durango")</f>
        <v>12.192</v>
      </c>
      <c r="U9" s="9">
        <f>SUMIFS(Concentrado!V$2:V859,Concentrado!$A$2:$A859,"="&amp;$A9,Concentrado!$B$2:$B859, "=Durango")</f>
        <v>15.882999999999999</v>
      </c>
      <c r="V9" s="9">
        <f>SUMIFS(Concentrado!W$2:W859,Concentrado!$A$2:$A859,"="&amp;$A9,Concentrado!$B$2:$B859, "=Durango")</f>
        <v>14.064</v>
      </c>
      <c r="W9" s="9">
        <f>SUMIFS(Concentrado!X$2:X859,Concentrado!$A$2:$A859,"="&amp;$A9,Concentrado!$B$2:$B859, "=Durango")</f>
        <v>20.753</v>
      </c>
      <c r="X9" s="9">
        <f>SUMIFS(Concentrado!Y$2:Y859,Concentrado!$A$2:$A859,"="&amp;$A9,Concentrado!$B$2:$B859, "=Durango")</f>
        <v>2.2690000000000001</v>
      </c>
      <c r="Y9" s="9">
        <f>SUMIFS(Concentrado!Z$2:Z859,Concentrado!$A$2:$A859,"="&amp;$A9,Concentrado!$B$2:$B859, "=Durango")</f>
        <v>11.379</v>
      </c>
      <c r="Z9" s="9">
        <f>SUMIFS(Concentrado!AA$2:AA859,Concentrado!$A$2:$A859,"="&amp;$A9,Concentrado!$B$2:$B859, "=Durango")</f>
        <v>70.947999999999993</v>
      </c>
      <c r="AA9" s="9">
        <f>SUMIFS(Concentrado!AB$2:AB859,Concentrado!$A$2:$A859,"="&amp;$A9,Concentrado!$B$2:$B859, "=Durango")</f>
        <v>47.145000000000003</v>
      </c>
      <c r="AB9" s="9">
        <f>SUMIFS(Concentrado!AC$2:AC859,Concentrado!$A$2:$A859,"="&amp;$A9,Concentrado!$B$2:$B859, "=Durango")</f>
        <v>58.877000000000002</v>
      </c>
      <c r="AC9" s="9">
        <f>SUMIFS(Concentrado!AD$2:AD859,Concentrado!$A$2:$A859,"="&amp;$A9,Concentrado!$B$2:$B859, "=Durango")</f>
        <v>386.779</v>
      </c>
      <c r="AD9" s="9">
        <f>SUMIFS(Concentrado!AE$2:AE859,Concentrado!$A$2:$A859,"="&amp;$A9,Concentrado!$B$2:$B859, "=Durango")</f>
        <v>320.31200000000001</v>
      </c>
      <c r="AE9" s="9">
        <f>SUMIFS(Concentrado!AF$2:AF859,Concentrado!$A$2:$A859,"="&amp;$A9,Concentrado!$B$2:$B859, "=Durango")</f>
        <v>353.2</v>
      </c>
      <c r="AF9" s="9">
        <f>SUMIFS(Concentrado!AG$2:AG859,Concentrado!$A$2:$A859,"="&amp;$A9,Concentrado!$B$2:$B859, "=Durango")</f>
        <v>9.9870000000000001</v>
      </c>
      <c r="AG9" s="9">
        <f>SUMIFS(Concentrado!AH$2:AH859,Concentrado!$A$2:$A859,"="&amp;$A9,Concentrado!$B$2:$B859, "=Durango")</f>
        <v>5.7829423610733102</v>
      </c>
      <c r="AH9" s="9">
        <f>SUMIFS(Concentrado!AI$2:AI859,Concentrado!$A$2:$A859,"="&amp;$A9,Concentrado!$B$2:$B859, "=Durango")</f>
        <v>0.66573685419364304</v>
      </c>
      <c r="AI9" s="9">
        <f>SUMIFS(Concentrado!AJ$2:AJ859,Concentrado!$A$2:$A859,"="&amp;$A9,Concentrado!$B$2:$B859, "=Durango")</f>
        <v>3.1965705844845198</v>
      </c>
      <c r="AJ9" s="9">
        <f>SUMIFS(Concentrado!AK$2:AK859,Concentrado!$A$2:$A859,"="&amp;$A9,Concentrado!$B$2:$B859, "=Durango")</f>
        <v>6.0960000000000001</v>
      </c>
      <c r="AK9" s="9">
        <f>SUMIFS(Concentrado!AL$2:AL859,Concentrado!$A$2:$A859,"="&amp;$A9,Concentrado!$B$2:$B859, "=Durango")</f>
        <v>1.135</v>
      </c>
      <c r="AL9" s="9">
        <f>SUMIFS(Concentrado!AM$2:AM859,Concentrado!$A$2:$A859,"="&amp;$A9,Concentrado!$B$2:$B859, "=Durango")</f>
        <v>3.58</v>
      </c>
      <c r="AM9" s="9">
        <f>SUMIFS(Concentrado!AN$2:AN859,Concentrado!$A$2:$A859,"="&amp;$A9,Concentrado!$B$2:$B859, "=Durango")</f>
        <v>52.401000000000003</v>
      </c>
      <c r="AN9" s="9">
        <f>SUMIFS(Concentrado!AO$2:AO859,Concentrado!$A$2:$A859,"="&amp;$A9,Concentrado!$B$2:$B859, "=Durango")</f>
        <v>43.994</v>
      </c>
      <c r="AO9" s="9">
        <f>SUMIFS(Concentrado!AP$2:AP859,Concentrado!$A$2:$A859,"="&amp;$A9,Concentrado!$B$2:$B859, "=Durango")</f>
        <v>48.201000000000001</v>
      </c>
      <c r="AP9" s="9">
        <f>SUMIFS(Concentrado!AQ$2:AQ859,Concentrado!$A$2:$A859,"="&amp;$A9,Concentrado!$B$2:$B859, "=Durango")</f>
        <v>5.4480000000000004</v>
      </c>
      <c r="AQ9" s="9">
        <f>SUMIFS(Concentrado!AR$2:AR859,Concentrado!$A$2:$A859,"="&amp;$A9,Concentrado!$B$2:$B859, "=Durango")</f>
        <v>1.891</v>
      </c>
      <c r="AR9" s="9">
        <f>SUMIFS(Concentrado!AS$2:AS859,Concentrado!$A$2:$A859,"="&amp;$A9,Concentrado!$B$2:$B859, "=Durango")</f>
        <v>3.6440000000000001</v>
      </c>
      <c r="AS9" s="9">
        <f>SUMIFS(Concentrado!AT$2:AT859,Concentrado!$A$2:$A859,"="&amp;$A9,Concentrado!$B$2:$B859, "=Durango")</f>
        <v>4.54</v>
      </c>
      <c r="AT9" s="9">
        <f>SUMIFS(Concentrado!AU$2:AU859,Concentrado!$A$2:$A859,"="&amp;$A9,Concentrado!$B$2:$B859, "=Durango")</f>
        <v>0.88200000000000001</v>
      </c>
      <c r="AU9" s="9">
        <f>SUMIFS(Concentrado!AV$2:AV859,Concentrado!$A$2:$A859,"="&amp;$A9,Concentrado!$B$2:$B859, "=Durango")</f>
        <v>2.7490000000000001</v>
      </c>
      <c r="AV9" s="9">
        <f>SUMIFS(Concentrado!AW$2:AW859,Concentrado!$A$2:$A859,"="&amp;$A9,Concentrado!$B$2:$B859, "=Durango")</f>
        <v>551.63400000000001</v>
      </c>
      <c r="AW9" s="9">
        <f>SUMIFS(Concentrado!AX$2:AX859,Concentrado!$A$2:$A859,"="&amp;$A9,Concentrado!$B$2:$B859, "=Durango")</f>
        <v>401.36700000000002</v>
      </c>
      <c r="AX9" s="9">
        <f>SUMIFS(Concentrado!AY$2:AY859,Concentrado!$A$2:$A859,"="&amp;$A9,Concentrado!$B$2:$B859, "=Durango")</f>
        <v>475.62099999999998</v>
      </c>
      <c r="AY9" s="9">
        <f>SUMIFS(Concentrado!AZ$2:AZ859,Concentrado!$A$2:$A859,"="&amp;$A9,Concentrado!$B$2:$B859, "=Durango")</f>
        <v>5.516</v>
      </c>
      <c r="AZ9" s="9">
        <f>SUMIFS(Concentrado!BA$2:BA859,Concentrado!$A$2:$A859,"="&amp;$A9,Concentrado!$B$2:$B859, "=Durango")</f>
        <v>4.0140000000000002</v>
      </c>
      <c r="BA9" s="9">
        <f>SUMIFS(Concentrado!BB$2:BB859,Concentrado!$A$2:$A859,"="&amp;$A9,Concentrado!$B$2:$B859, "=Durango")</f>
        <v>4.7560000000000002</v>
      </c>
      <c r="BB9" s="9">
        <f>SUMIFS(Concentrado!BC$2:BC859,Concentrado!$A$2:$A859,"="&amp;$A9,Concentrado!$B$2:$B859, "=Durango")</f>
        <v>13.128</v>
      </c>
      <c r="BC9" s="9">
        <f>SUMIFS(Concentrado!BD$2:BD859,Concentrado!$A$2:$A859,"="&amp;$A9,Concentrado!$B$2:$B859, "=Durango")</f>
        <v>8.7520000000000007</v>
      </c>
      <c r="BD9" s="9">
        <f>SUMIFS(Concentrado!BE$2:BE859,Concentrado!$A$2:$A859,"="&amp;$A9,Concentrado!$B$2:$B859, "=Durango")</f>
        <v>17.280999999999999</v>
      </c>
      <c r="BE9" s="9">
        <f>SUMIFS(Concentrado!BF$2:BF859,Concentrado!$A$2:$A859,"="&amp;$A9,Concentrado!$B$2:$B859, "=Durango")</f>
        <v>20.094999999999999</v>
      </c>
      <c r="BF9" s="9">
        <f>SUMIFS(Concentrado!BG$2:BG859,Concentrado!$A$2:$A859,"="&amp;$A9,Concentrado!$B$2:$B859, "=Durango")</f>
        <v>37.411000000000001</v>
      </c>
      <c r="BG9" s="9">
        <f>SUMIFS(Concentrado!BH$2:BH859,Concentrado!$A$2:$A859,"="&amp;$A9,Concentrado!$B$2:$B859, "=Durango")</f>
        <v>7.4555074555074556</v>
      </c>
    </row>
    <row r="10" spans="1:59" x14ac:dyDescent="0.25">
      <c r="A10" s="4">
        <v>2006</v>
      </c>
      <c r="B10" s="9">
        <f>SUMIFS(Concentrado!C$2:C859,Concentrado!$A$2:$A859,"="&amp;$A10,Concentrado!$B$2:$B859, "=Durango")</f>
        <v>16.29</v>
      </c>
      <c r="C10" s="9">
        <f>SUMIFS(Concentrado!D$2:D859,Concentrado!$A$2:$A859,"="&amp;$A10,Concentrado!$B$2:$B859, "=Durango")</f>
        <v>4.4770000000000003</v>
      </c>
      <c r="D10" s="9">
        <f>SUMIFS(Concentrado!E$2:E859,Concentrado!$A$2:$A859,"="&amp;$A10,Concentrado!$B$2:$B859, "=Durango")</f>
        <v>10.292999999999999</v>
      </c>
      <c r="E10" s="9">
        <f>SUMIFS(Concentrado!F$2:F859,Concentrado!$A$2:$A859,"="&amp;$A10,Concentrado!$B$2:$B859, "=Durango")</f>
        <v>11.949</v>
      </c>
      <c r="F10" s="9">
        <f>SUMIFS(Concentrado!G$2:G859,Concentrado!$A$2:$A859,"="&amp;$A10,Concentrado!$B$2:$B859, "=Durango")</f>
        <v>16.625</v>
      </c>
      <c r="G10" s="9">
        <f>SUMIFS(Concentrado!H$2:H859,Concentrado!$A$2:$A859,"="&amp;$A10,Concentrado!$B$2:$B859, "=Durango")</f>
        <v>3.4630000000000001</v>
      </c>
      <c r="H10" s="9">
        <f>SUMIFS(Concentrado!I$2:I859,Concentrado!$A$2:$A859,"="&amp;$A10,Concentrado!$B$2:$B859, "=Durango")</f>
        <v>1.244</v>
      </c>
      <c r="I10" s="9">
        <f>SUMIFS(Concentrado!J$2:J859,Concentrado!$A$2:$A859,"="&amp;$A10,Concentrado!$B$2:$B859, "=Durango")</f>
        <v>2.3359999999999999</v>
      </c>
      <c r="J10" s="9">
        <f>SUMIFS(Concentrado!K$2:K859,Concentrado!$A$2:$A859,"="&amp;$A10,Concentrado!$B$2:$B859, "=Durango")</f>
        <v>13.211</v>
      </c>
      <c r="K10" s="9">
        <f>SUMIFS(Concentrado!L$2:L859,Concentrado!$A$2:$A859,"="&amp;$A10,Concentrado!$B$2:$B859, "=Durango")</f>
        <v>4.9749999999999996</v>
      </c>
      <c r="L10" s="9">
        <f>SUMIFS(Concentrado!M$2:M859,Concentrado!$A$2:$A859,"="&amp;$A10,Concentrado!$B$2:$B859, "=Durango")</f>
        <v>9.0299999999999994</v>
      </c>
      <c r="M10" s="9">
        <f>SUMIFS(Concentrado!N$2:N859,Concentrado!$A$2:$A859,"="&amp;$A10,Concentrado!$B$2:$B859, "=Durango")</f>
        <v>60.375</v>
      </c>
      <c r="N10" s="9">
        <f>SUMIFS(Concentrado!O$2:O859,Concentrado!$A$2:$A859,"="&amp;$A10,Concentrado!$B$2:$B859, "=Durango")</f>
        <v>92.48</v>
      </c>
      <c r="O10" s="9">
        <f>SUMIFS(Concentrado!P$2:P859,Concentrado!$A$2:$A859,"="&amp;$A10,Concentrado!$B$2:$B859, "=Durango")</f>
        <v>24.998999999999999</v>
      </c>
      <c r="P10" s="9">
        <f>SUMIFS(Concentrado!Q$2:Q859,Concentrado!$A$2:$A859,"="&amp;$A10,Concentrado!$B$2:$B859, "=Durango")</f>
        <v>58.22</v>
      </c>
      <c r="Q10" s="9">
        <f>SUMIFS(Concentrado!R$2:R859,Concentrado!$A$2:$A859,"="&amp;$A10,Concentrado!$B$2:$B859, "=Durango")</f>
        <v>65.543999999999997</v>
      </c>
      <c r="R10" s="9">
        <f>SUMIFS(Concentrado!S$2:S859,Concentrado!$A$2:$A859,"="&amp;$A10,Concentrado!$B$2:$B859, "=Durango")</f>
        <v>72.882999999999996</v>
      </c>
      <c r="S10" s="9">
        <f>SUMIFS(Concentrado!T$2:T859,Concentrado!$A$2:$A859,"="&amp;$A10,Concentrado!$B$2:$B859, "=Durango")</f>
        <v>69.332999999999998</v>
      </c>
      <c r="T10" s="9">
        <f>SUMIFS(Concentrado!U$2:U859,Concentrado!$A$2:$A859,"="&amp;$A10,Concentrado!$B$2:$B859, "=Durango")</f>
        <v>12.314</v>
      </c>
      <c r="U10" s="9">
        <f>SUMIFS(Concentrado!V$2:V859,Concentrado!$A$2:$A859,"="&amp;$A10,Concentrado!$B$2:$B859, "=Durango")</f>
        <v>13.680999999999999</v>
      </c>
      <c r="V10" s="9">
        <f>SUMIFS(Concentrado!W$2:W859,Concentrado!$A$2:$A859,"="&amp;$A10,Concentrado!$B$2:$B859, "=Durango")</f>
        <v>13.007999999999999</v>
      </c>
      <c r="W10" s="9">
        <f>SUMIFS(Concentrado!X$2:X859,Concentrado!$A$2:$A859,"="&amp;$A10,Concentrado!$B$2:$B859, "=Durango")</f>
        <v>21.934000000000001</v>
      </c>
      <c r="X10" s="9">
        <f>SUMIFS(Concentrado!Y$2:Y859,Concentrado!$A$2:$A859,"="&amp;$A10,Concentrado!$B$2:$B859, "=Durango")</f>
        <v>1.7410000000000001</v>
      </c>
      <c r="Y10" s="9">
        <f>SUMIFS(Concentrado!Z$2:Z859,Concentrado!$A$2:$A859,"="&amp;$A10,Concentrado!$B$2:$B859, "=Durango")</f>
        <v>11.682</v>
      </c>
      <c r="Z10" s="9">
        <f>SUMIFS(Concentrado!AA$2:AA859,Concentrado!$A$2:$A859,"="&amp;$A10,Concentrado!$B$2:$B859, "=Durango")</f>
        <v>73.367999999999995</v>
      </c>
      <c r="AA10" s="9">
        <f>SUMIFS(Concentrado!AB$2:AB859,Concentrado!$A$2:$A859,"="&amp;$A10,Concentrado!$B$2:$B859, "=Durango")</f>
        <v>50.744</v>
      </c>
      <c r="AB10" s="9">
        <f>SUMIFS(Concentrado!AC$2:AC859,Concentrado!$A$2:$A859,"="&amp;$A10,Concentrado!$B$2:$B859, "=Durango")</f>
        <v>61.881999999999998</v>
      </c>
      <c r="AC10" s="9">
        <f>SUMIFS(Concentrado!AD$2:AD859,Concentrado!$A$2:$A859,"="&amp;$A10,Concentrado!$B$2:$B859, "=Durango")</f>
        <v>393.649</v>
      </c>
      <c r="AD10" s="9">
        <f>SUMIFS(Concentrado!AE$2:AE859,Concentrado!$A$2:$A859,"="&amp;$A10,Concentrado!$B$2:$B859, "=Durango")</f>
        <v>309.81400000000002</v>
      </c>
      <c r="AE10" s="9">
        <f>SUMIFS(Concentrado!AF$2:AF859,Concentrado!$A$2:$A859,"="&amp;$A10,Concentrado!$B$2:$B859, "=Durango")</f>
        <v>351.149</v>
      </c>
      <c r="AF10" s="9">
        <f>SUMIFS(Concentrado!AG$2:AG859,Concentrado!$A$2:$A859,"="&amp;$A10,Concentrado!$B$2:$B859, "=Durango")</f>
        <v>11.929</v>
      </c>
      <c r="AG10" s="9">
        <f>SUMIFS(Concentrado!AH$2:AH859,Concentrado!$A$2:$A859,"="&amp;$A10,Concentrado!$B$2:$B859, "=Durango")</f>
        <v>5.7269909715671696</v>
      </c>
      <c r="AH10" s="9">
        <f>SUMIFS(Concentrado!AI$2:AI859,Concentrado!$A$2:$A859,"="&amp;$A10,Concentrado!$B$2:$B859, "=Durango")</f>
        <v>1.32024094397227</v>
      </c>
      <c r="AI10" s="9">
        <f>SUMIFS(Concentrado!AJ$2:AJ859,Concentrado!$A$2:$A859,"="&amp;$A10,Concentrado!$B$2:$B859, "=Durango")</f>
        <v>3.50107949951235</v>
      </c>
      <c r="AJ10" s="9">
        <f>SUMIFS(Concentrado!AK$2:AK859,Concentrado!$A$2:$A859,"="&amp;$A10,Concentrado!$B$2:$B859, "=Durango")</f>
        <v>6.2850000000000001</v>
      </c>
      <c r="AK10" s="9">
        <f>SUMIFS(Concentrado!AL$2:AL859,Concentrado!$A$2:$A859,"="&amp;$A10,Concentrado!$B$2:$B859, "=Durango")</f>
        <v>1.119</v>
      </c>
      <c r="AL10" s="9">
        <f>SUMIFS(Concentrado!AM$2:AM859,Concentrado!$A$2:$A859,"="&amp;$A10,Concentrado!$B$2:$B859, "=Durango")</f>
        <v>3.6619999999999999</v>
      </c>
      <c r="AM10" s="9">
        <f>SUMIFS(Concentrado!AN$2:AN859,Concentrado!$A$2:$A859,"="&amp;$A10,Concentrado!$B$2:$B859, "=Durango")</f>
        <v>43.481999999999999</v>
      </c>
      <c r="AN10" s="9">
        <f>SUMIFS(Concentrado!AO$2:AO859,Concentrado!$A$2:$A859,"="&amp;$A10,Concentrado!$B$2:$B859, "=Durango")</f>
        <v>36.317</v>
      </c>
      <c r="AO10" s="9">
        <f>SUMIFS(Concentrado!AP$2:AP859,Concentrado!$A$2:$A859,"="&amp;$A10,Concentrado!$B$2:$B859, "=Durango")</f>
        <v>39.844000000000001</v>
      </c>
      <c r="AP10" s="9">
        <f>SUMIFS(Concentrado!AQ$2:AQ859,Concentrado!$A$2:$A859,"="&amp;$A10,Concentrado!$B$2:$B859, "=Durango")</f>
        <v>5.2590000000000003</v>
      </c>
      <c r="AQ10" s="9">
        <f>SUMIFS(Concentrado!AR$2:AR859,Concentrado!$A$2:$A859,"="&amp;$A10,Concentrado!$B$2:$B859, "=Durango")</f>
        <v>1.3680000000000001</v>
      </c>
      <c r="AR10" s="9">
        <f>SUMIFS(Concentrado!AS$2:AS859,Concentrado!$A$2:$A859,"="&amp;$A10,Concentrado!$B$2:$B859, "=Durango")</f>
        <v>3.2839999999999998</v>
      </c>
      <c r="AS10" s="9">
        <f>SUMIFS(Concentrado!AT$2:AT859,Concentrado!$A$2:$A859,"="&amp;$A10,Concentrado!$B$2:$B859, "=Durango")</f>
        <v>3.72</v>
      </c>
      <c r="AT10" s="9">
        <f>SUMIFS(Concentrado!AU$2:AU859,Concentrado!$A$2:$A859,"="&amp;$A10,Concentrado!$B$2:$B859, "=Durango")</f>
        <v>0.249</v>
      </c>
      <c r="AU10" s="9">
        <f>SUMIFS(Concentrado!AV$2:AV859,Concentrado!$A$2:$A859,"="&amp;$A10,Concentrado!$B$2:$B859, "=Durango")</f>
        <v>1.9570000000000001</v>
      </c>
      <c r="AV10" s="9">
        <f>SUMIFS(Concentrado!AW$2:AW859,Concentrado!$A$2:$A859,"="&amp;$A10,Concentrado!$B$2:$B859, "=Durango")</f>
        <v>547.05499999999995</v>
      </c>
      <c r="AW10" s="9">
        <f>SUMIFS(Concentrado!AX$2:AX859,Concentrado!$A$2:$A859,"="&amp;$A10,Concentrado!$B$2:$B859, "=Durango")</f>
        <v>388.16899999999998</v>
      </c>
      <c r="AX10" s="9">
        <f>SUMIFS(Concentrado!AY$2:AY859,Concentrado!$A$2:$A859,"="&amp;$A10,Concentrado!$B$2:$B859, "=Durango")</f>
        <v>466.51400000000001</v>
      </c>
      <c r="AY10" s="9">
        <f>SUMIFS(Concentrado!AZ$2:AZ859,Concentrado!$A$2:$A859,"="&amp;$A10,Concentrado!$B$2:$B859, "=Durango")</f>
        <v>5.4710000000000001</v>
      </c>
      <c r="AZ10" s="9">
        <f>SUMIFS(Concentrado!BA$2:BA859,Concentrado!$A$2:$A859,"="&amp;$A10,Concentrado!$B$2:$B859, "=Durango")</f>
        <v>3.8820000000000001</v>
      </c>
      <c r="BA10" s="9">
        <f>SUMIFS(Concentrado!BB$2:BB859,Concentrado!$A$2:$A859,"="&amp;$A10,Concentrado!$B$2:$B859, "=Durango")</f>
        <v>4.665</v>
      </c>
      <c r="BB10" s="9">
        <f>SUMIFS(Concentrado!BC$2:BC859,Concentrado!$A$2:$A859,"="&amp;$A10,Concentrado!$B$2:$B859, "=Durango")</f>
        <v>13.733000000000001</v>
      </c>
      <c r="BC10" s="9">
        <f>SUMIFS(Concentrado!BD$2:BD859,Concentrado!$A$2:$A859,"="&amp;$A10,Concentrado!$B$2:$B859, "=Durango")</f>
        <v>6.5919999999999996</v>
      </c>
      <c r="BD10" s="9">
        <f>SUMIFS(Concentrado!BE$2:BE859,Concentrado!$A$2:$A859,"="&amp;$A10,Concentrado!$B$2:$B859, "=Durango")</f>
        <v>16.712</v>
      </c>
      <c r="BE10" s="9">
        <f>SUMIFS(Concentrado!BF$2:BF859,Concentrado!$A$2:$A859,"="&amp;$A10,Concentrado!$B$2:$B859, "=Durango")</f>
        <v>19.62</v>
      </c>
      <c r="BF10" s="9">
        <f>SUMIFS(Concentrado!BG$2:BG859,Concentrado!$A$2:$A859,"="&amp;$A10,Concentrado!$B$2:$B859, "=Durango")</f>
        <v>69.215000000000003</v>
      </c>
      <c r="BG10" s="9">
        <f>SUMIFS(Concentrado!BH$2:BH859,Concentrado!$A$2:$A859,"="&amp;$A10,Concentrado!$B$2:$B859, "=Durango")</f>
        <v>5.8566712810137362</v>
      </c>
    </row>
    <row r="11" spans="1:59" x14ac:dyDescent="0.25">
      <c r="A11" s="4">
        <v>2007</v>
      </c>
      <c r="B11" s="9">
        <f>SUMIFS(Concentrado!C$2:C859,Concentrado!$A$2:$A859,"="&amp;$A11,Concentrado!$B$2:$B859, "=Durango")</f>
        <v>20.898</v>
      </c>
      <c r="C11" s="9">
        <f>SUMIFS(Concentrado!D$2:D859,Concentrado!$A$2:$A859,"="&amp;$A11,Concentrado!$B$2:$B859, "=Durango")</f>
        <v>6.1289999999999996</v>
      </c>
      <c r="D11" s="9">
        <f>SUMIFS(Concentrado!E$2:E859,Concentrado!$A$2:$A859,"="&amp;$A11,Concentrado!$B$2:$B859, "=Durango")</f>
        <v>13.393000000000001</v>
      </c>
      <c r="E11" s="9">
        <f>SUMIFS(Concentrado!F$2:F859,Concentrado!$A$2:$A859,"="&amp;$A11,Concentrado!$B$2:$B859, "=Durango")</f>
        <v>13.43</v>
      </c>
      <c r="F11" s="9">
        <f>SUMIFS(Concentrado!G$2:G859,Concentrado!$A$2:$A859,"="&amp;$A11,Concentrado!$B$2:$B859, "=Durango")</f>
        <v>17.992000000000001</v>
      </c>
      <c r="G11" s="9">
        <f>SUMIFS(Concentrado!H$2:H859,Concentrado!$A$2:$A859,"="&amp;$A11,Concentrado!$B$2:$B859, "=Durango")</f>
        <v>3.1659999999999999</v>
      </c>
      <c r="H11" s="9">
        <f>SUMIFS(Concentrado!I$2:I859,Concentrado!$A$2:$A859,"="&amp;$A11,Concentrado!$B$2:$B859, "=Durango")</f>
        <v>2.452</v>
      </c>
      <c r="I11" s="9">
        <f>SUMIFS(Concentrado!J$2:J859,Concentrado!$A$2:$A859,"="&amp;$A11,Concentrado!$B$2:$B859, "=Durango")</f>
        <v>2.8029999999999999</v>
      </c>
      <c r="J11" s="9">
        <f>SUMIFS(Concentrado!K$2:K859,Concentrado!$A$2:$A859,"="&amp;$A11,Concentrado!$B$2:$B859, "=Durango")</f>
        <v>11.019</v>
      </c>
      <c r="K11" s="9">
        <f>SUMIFS(Concentrado!L$2:L859,Concentrado!$A$2:$A859,"="&amp;$A11,Concentrado!$B$2:$B859, "=Durango")</f>
        <v>5.149</v>
      </c>
      <c r="L11" s="9">
        <f>SUMIFS(Concentrado!M$2:M859,Concentrado!$A$2:$A859,"="&amp;$A11,Concentrado!$B$2:$B859, "=Durango")</f>
        <v>8.0359999999999996</v>
      </c>
      <c r="M11" s="9">
        <f>SUMIFS(Concentrado!N$2:N859,Concentrado!$A$2:$A859,"="&amp;$A11,Concentrado!$B$2:$B859, "=Durango")</f>
        <v>45.378999999999998</v>
      </c>
      <c r="N11" s="9">
        <f>SUMIFS(Concentrado!O$2:O859,Concentrado!$A$2:$A859,"="&amp;$A11,Concentrado!$B$2:$B859, "=Durango")</f>
        <v>106.39</v>
      </c>
      <c r="O11" s="9">
        <f>SUMIFS(Concentrado!P$2:P859,Concentrado!$A$2:$A859,"="&amp;$A11,Concentrado!$B$2:$B859, "=Durango")</f>
        <v>25.376000000000001</v>
      </c>
      <c r="P11" s="9">
        <f>SUMIFS(Concentrado!Q$2:Q859,Concentrado!$A$2:$A859,"="&amp;$A11,Concentrado!$B$2:$B859, "=Durango")</f>
        <v>65.221999999999994</v>
      </c>
      <c r="Q11" s="9">
        <f>SUMIFS(Concentrado!R$2:R859,Concentrado!$A$2:$A859,"="&amp;$A11,Concentrado!$B$2:$B859, "=Durango")</f>
        <v>65.986999999999995</v>
      </c>
      <c r="R11" s="9">
        <f>SUMIFS(Concentrado!S$2:S859,Concentrado!$A$2:$A859,"="&amp;$A11,Concentrado!$B$2:$B859, "=Durango")</f>
        <v>76.004999999999995</v>
      </c>
      <c r="S11" s="9">
        <f>SUMIFS(Concentrado!T$2:T859,Concentrado!$A$2:$A859,"="&amp;$A11,Concentrado!$B$2:$B859, "=Durango")</f>
        <v>71.14</v>
      </c>
      <c r="T11" s="9">
        <f>SUMIFS(Concentrado!U$2:U859,Concentrado!$A$2:$A859,"="&amp;$A11,Concentrado!$B$2:$B859, "=Durango")</f>
        <v>12.159000000000001</v>
      </c>
      <c r="U11" s="9">
        <f>SUMIFS(Concentrado!V$2:V859,Concentrado!$A$2:$A859,"="&amp;$A11,Concentrado!$B$2:$B859, "=Durango")</f>
        <v>14.343</v>
      </c>
      <c r="V11" s="9">
        <f>SUMIFS(Concentrado!W$2:W859,Concentrado!$A$2:$A859,"="&amp;$A11,Concentrado!$B$2:$B859, "=Durango")</f>
        <v>13.269</v>
      </c>
      <c r="W11" s="9">
        <f>SUMIFS(Concentrado!X$2:X859,Concentrado!$A$2:$A859,"="&amp;$A11,Concentrado!$B$2:$B859, "=Durango")</f>
        <v>19.632000000000001</v>
      </c>
      <c r="X11" s="9">
        <f>SUMIFS(Concentrado!Y$2:Y859,Concentrado!$A$2:$A859,"="&amp;$A11,Concentrado!$B$2:$B859, "=Durango")</f>
        <v>1.103</v>
      </c>
      <c r="Y11" s="9">
        <f>SUMIFS(Concentrado!Z$2:Z859,Concentrado!$A$2:$A859,"="&amp;$A11,Concentrado!$B$2:$B859, "=Durango")</f>
        <v>10.215999999999999</v>
      </c>
      <c r="Z11" s="9">
        <f>SUMIFS(Concentrado!AA$2:AA859,Concentrado!$A$2:$A859,"="&amp;$A11,Concentrado!$B$2:$B859, "=Durango")</f>
        <v>81.945999999999998</v>
      </c>
      <c r="AA11" s="9">
        <f>SUMIFS(Concentrado!AB$2:AB859,Concentrado!$A$2:$A859,"="&amp;$A11,Concentrado!$B$2:$B859, "=Durango")</f>
        <v>56.512999999999998</v>
      </c>
      <c r="AB11" s="9">
        <f>SUMIFS(Concentrado!AC$2:AC859,Concentrado!$A$2:$A859,"="&amp;$A11,Concentrado!$B$2:$B859, "=Durango")</f>
        <v>69.022000000000006</v>
      </c>
      <c r="AC11" s="9">
        <f>SUMIFS(Concentrado!AD$2:AD859,Concentrado!$A$2:$A859,"="&amp;$A11,Concentrado!$B$2:$B859, "=Durango")</f>
        <v>388.452</v>
      </c>
      <c r="AD11" s="9">
        <f>SUMIFS(Concentrado!AE$2:AE859,Concentrado!$A$2:$A859,"="&amp;$A11,Concentrado!$B$2:$B859, "=Durango")</f>
        <v>330.62099999999998</v>
      </c>
      <c r="AE11" s="9">
        <f>SUMIFS(Concentrado!AF$2:AF859,Concentrado!$A$2:$A859,"="&amp;$A11,Concentrado!$B$2:$B859, "=Durango")</f>
        <v>359.12700000000001</v>
      </c>
      <c r="AF11" s="9">
        <f>SUMIFS(Concentrado!AG$2:AG859,Concentrado!$A$2:$A859,"="&amp;$A11,Concentrado!$B$2:$B859, "=Durango")</f>
        <v>9.1189999999999998</v>
      </c>
      <c r="AG11" s="9">
        <f>SUMIFS(Concentrado!AH$2:AH859,Concentrado!$A$2:$A859,"="&amp;$A11,Concentrado!$B$2:$B859, "=Durango")</f>
        <v>7.6527896081771702</v>
      </c>
      <c r="AH11" s="9">
        <f>SUMIFS(Concentrado!AI$2:AI859,Concentrado!$A$2:$A859,"="&amp;$A11,Concentrado!$B$2:$B859, "=Durango")</f>
        <v>1.96077790595456</v>
      </c>
      <c r="AI11" s="9">
        <f>SUMIFS(Concentrado!AJ$2:AJ859,Concentrado!$A$2:$A859,"="&amp;$A11,Concentrado!$B$2:$B859, "=Durango")</f>
        <v>4.7811786429696097</v>
      </c>
      <c r="AJ11" s="9">
        <f>SUMIFS(Concentrado!AK$2:AK859,Concentrado!$A$2:$A859,"="&amp;$A11,Concentrado!$B$2:$B859, "=Durango")</f>
        <v>7.3460000000000001</v>
      </c>
      <c r="AK11" s="9">
        <f>SUMIFS(Concentrado!AL$2:AL859,Concentrado!$A$2:$A859,"="&amp;$A11,Concentrado!$B$2:$B859, "=Durango")</f>
        <v>1.3480000000000001</v>
      </c>
      <c r="AL11" s="9">
        <f>SUMIFS(Concentrado!AM$2:AM859,Concentrado!$A$2:$A859,"="&amp;$A11,Concentrado!$B$2:$B859, "=Durango")</f>
        <v>4.298</v>
      </c>
      <c r="AM11" s="9">
        <f>SUMIFS(Concentrado!AN$2:AN859,Concentrado!$A$2:$A859,"="&amp;$A11,Concentrado!$B$2:$B859, "=Durango")</f>
        <v>46.356000000000002</v>
      </c>
      <c r="AN11" s="9">
        <f>SUMIFS(Concentrado!AO$2:AO859,Concentrado!$A$2:$A859,"="&amp;$A11,Concentrado!$B$2:$B859, "=Durango")</f>
        <v>40.822000000000003</v>
      </c>
      <c r="AO11" s="9">
        <f>SUMIFS(Concentrado!AP$2:AP859,Concentrado!$A$2:$A859,"="&amp;$A11,Concentrado!$B$2:$B859, "=Durango")</f>
        <v>43.606000000000002</v>
      </c>
      <c r="AP11" s="9">
        <f>SUMIFS(Concentrado!AQ$2:AQ859,Concentrado!$A$2:$A859,"="&amp;$A11,Concentrado!$B$2:$B859, "=Durango")</f>
        <v>4.306</v>
      </c>
      <c r="AQ11" s="9">
        <f>SUMIFS(Concentrado!AR$2:AR859,Concentrado!$A$2:$A859,"="&amp;$A11,Concentrado!$B$2:$B859, "=Durango")</f>
        <v>1.3480000000000001</v>
      </c>
      <c r="AR11" s="9">
        <f>SUMIFS(Concentrado!AS$2:AS859,Concentrado!$A$2:$A859,"="&amp;$A11,Concentrado!$B$2:$B859, "=Durango")</f>
        <v>2.8029999999999999</v>
      </c>
      <c r="AS11" s="9">
        <f>SUMIFS(Concentrado!AT$2:AT859,Concentrado!$A$2:$A859,"="&amp;$A11,Concentrado!$B$2:$B859, "=Durango")</f>
        <v>4.18</v>
      </c>
      <c r="AT11" s="9">
        <f>SUMIFS(Concentrado!AU$2:AU859,Concentrado!$A$2:$A859,"="&amp;$A11,Concentrado!$B$2:$B859, "=Durango")</f>
        <v>1.5940000000000001</v>
      </c>
      <c r="AU11" s="9">
        <f>SUMIFS(Concentrado!AV$2:AV859,Concentrado!$A$2:$A859,"="&amp;$A11,Concentrado!$B$2:$B859, "=Durango")</f>
        <v>2.8660000000000001</v>
      </c>
      <c r="AV11" s="9">
        <f>SUMIFS(Concentrado!AW$2:AW859,Concentrado!$A$2:$A859,"="&amp;$A11,Concentrado!$B$2:$B859, "=Durango")</f>
        <v>552.97699999999998</v>
      </c>
      <c r="AW11" s="9">
        <f>SUMIFS(Concentrado!AX$2:AX859,Concentrado!$A$2:$A859,"="&amp;$A11,Concentrado!$B$2:$B859, "=Durango")</f>
        <v>406.74799999999999</v>
      </c>
      <c r="AX11" s="9">
        <f>SUMIFS(Concentrado!AY$2:AY859,Concentrado!$A$2:$A859,"="&amp;$A11,Concentrado!$B$2:$B859, "=Durango")</f>
        <v>478.79399999999998</v>
      </c>
      <c r="AY11" s="9">
        <f>SUMIFS(Concentrado!AZ$2:AZ859,Concentrado!$A$2:$A859,"="&amp;$A11,Concentrado!$B$2:$B859, "=Durango")</f>
        <v>5.53</v>
      </c>
      <c r="AZ11" s="9">
        <f>SUMIFS(Concentrado!BA$2:BA859,Concentrado!$A$2:$A859,"="&amp;$A11,Concentrado!$B$2:$B859, "=Durango")</f>
        <v>4.0670000000000002</v>
      </c>
      <c r="BA11" s="9">
        <f>SUMIFS(Concentrado!BB$2:BB859,Concentrado!$A$2:$A859,"="&amp;$A11,Concentrado!$B$2:$B859, "=Durango")</f>
        <v>4.7880000000000003</v>
      </c>
      <c r="BB11" s="9">
        <f>SUMIFS(Concentrado!BC$2:BC859,Concentrado!$A$2:$A859,"="&amp;$A11,Concentrado!$B$2:$B859, "=Durango")</f>
        <v>9.3629999999999995</v>
      </c>
      <c r="BC11" s="9">
        <f>SUMIFS(Concentrado!BD$2:BD859,Concentrado!$A$2:$A859,"="&amp;$A11,Concentrado!$B$2:$B859, "=Durango")</f>
        <v>8.8119999999999994</v>
      </c>
      <c r="BD11" s="9">
        <f>SUMIFS(Concentrado!BE$2:BE859,Concentrado!$A$2:$A859,"="&amp;$A11,Concentrado!$B$2:$B859, "=Durango")</f>
        <v>16.29</v>
      </c>
      <c r="BE11" s="9">
        <f>SUMIFS(Concentrado!BF$2:BF859,Concentrado!$A$2:$A859,"="&amp;$A11,Concentrado!$B$2:$B859, "=Durango")</f>
        <v>19.024000000000001</v>
      </c>
      <c r="BF11" s="9">
        <f>SUMIFS(Concentrado!BG$2:BG859,Concentrado!$A$2:$A859,"="&amp;$A11,Concentrado!$B$2:$B859, "=Durango")</f>
        <v>37.094000000000001</v>
      </c>
      <c r="BG11" s="9">
        <f>SUMIFS(Concentrado!BH$2:BH859,Concentrado!$A$2:$A859,"="&amp;$A11,Concentrado!$B$2:$B859, "=Durango")</f>
        <v>6.623920300990938</v>
      </c>
    </row>
    <row r="12" spans="1:59" x14ac:dyDescent="0.25">
      <c r="A12" s="4">
        <v>2008</v>
      </c>
      <c r="B12" s="9">
        <f>SUMIFS(Concentrado!C$2:C859,Concentrado!$A$2:$A859,"="&amp;$A12,Concentrado!$B$2:$B859, "=Durango")</f>
        <v>24.731000000000002</v>
      </c>
      <c r="C12" s="9">
        <f>SUMIFS(Concentrado!D$2:D859,Concentrado!$A$2:$A859,"="&amp;$A12,Concentrado!$B$2:$B859, "=Durango")</f>
        <v>7.8570000000000002</v>
      </c>
      <c r="D12" s="9">
        <f>SUMIFS(Concentrado!E$2:E859,Concentrado!$A$2:$A859,"="&amp;$A12,Concentrado!$B$2:$B859, "=Durango")</f>
        <v>16.155999999999999</v>
      </c>
      <c r="E12" s="9">
        <f>SUMIFS(Concentrado!F$2:F859,Concentrado!$A$2:$A859,"="&amp;$A12,Concentrado!$B$2:$B859, "=Durango")</f>
        <v>14.590999999999999</v>
      </c>
      <c r="F12" s="9">
        <f>SUMIFS(Concentrado!G$2:G859,Concentrado!$A$2:$A859,"="&amp;$A12,Concentrado!$B$2:$B859, "=Durango")</f>
        <v>16.074999999999999</v>
      </c>
      <c r="G12" s="9">
        <f>SUMIFS(Concentrado!H$2:H859,Concentrado!$A$2:$A859,"="&amp;$A12,Concentrado!$B$2:$B859, "=Durango")</f>
        <v>4.1219999999999999</v>
      </c>
      <c r="H12" s="9">
        <f>SUMIFS(Concentrado!I$2:I859,Concentrado!$A$2:$A859,"="&amp;$A12,Concentrado!$B$2:$B859, "=Durango")</f>
        <v>3.0219999999999998</v>
      </c>
      <c r="I12" s="9">
        <f>SUMIFS(Concentrado!J$2:J859,Concentrado!$A$2:$A859,"="&amp;$A12,Concentrado!$B$2:$B859, "=Durango")</f>
        <v>3.5630000000000002</v>
      </c>
      <c r="J12" s="9">
        <f>SUMIFS(Concentrado!K$2:K859,Concentrado!$A$2:$A859,"="&amp;$A12,Concentrado!$B$2:$B859, "=Durango")</f>
        <v>12.116</v>
      </c>
      <c r="K12" s="9">
        <f>SUMIFS(Concentrado!L$2:L859,Concentrado!$A$2:$A859,"="&amp;$A12,Concentrado!$B$2:$B859, "=Durango")</f>
        <v>6.5279999999999996</v>
      </c>
      <c r="L12" s="9">
        <f>SUMIFS(Concentrado!M$2:M859,Concentrado!$A$2:$A859,"="&amp;$A12,Concentrado!$B$2:$B859, "=Durango")</f>
        <v>9.2759999999999998</v>
      </c>
      <c r="M12" s="9">
        <f>SUMIFS(Concentrado!N$2:N859,Concentrado!$A$2:$A859,"="&amp;$A12,Concentrado!$B$2:$B859, "=Durango")</f>
        <v>44.652000000000001</v>
      </c>
      <c r="N12" s="9">
        <f>SUMIFS(Concentrado!O$2:O859,Concentrado!$A$2:$A859,"="&amp;$A12,Concentrado!$B$2:$B859, "=Durango")</f>
        <v>135.89599999999999</v>
      </c>
      <c r="O12" s="9">
        <f>SUMIFS(Concentrado!P$2:P859,Concentrado!$A$2:$A859,"="&amp;$A12,Concentrado!$B$2:$B859, "=Durango")</f>
        <v>28.286000000000001</v>
      </c>
      <c r="P12" s="9">
        <f>SUMIFS(Concentrado!Q$2:Q859,Concentrado!$A$2:$A859,"="&amp;$A12,Concentrado!$B$2:$B859, "=Durango")</f>
        <v>81.209999999999994</v>
      </c>
      <c r="Q12" s="9">
        <f>SUMIFS(Concentrado!R$2:R859,Concentrado!$A$2:$A859,"="&amp;$A12,Concentrado!$B$2:$B859, "=Durango")</f>
        <v>67.947999999999993</v>
      </c>
      <c r="R12" s="9">
        <f>SUMIFS(Concentrado!S$2:S859,Concentrado!$A$2:$A859,"="&amp;$A12,Concentrado!$B$2:$B859, "=Durango")</f>
        <v>77.364000000000004</v>
      </c>
      <c r="S12" s="9">
        <f>SUMIFS(Concentrado!T$2:T859,Concentrado!$A$2:$A859,"="&amp;$A12,Concentrado!$B$2:$B859, "=Durango")</f>
        <v>72.733000000000004</v>
      </c>
      <c r="T12" s="9">
        <f>SUMIFS(Concentrado!U$2:U859,Concentrado!$A$2:$A859,"="&amp;$A12,Concentrado!$B$2:$B859, "=Durango")</f>
        <v>14.239000000000001</v>
      </c>
      <c r="U12" s="9">
        <f>SUMIFS(Concentrado!V$2:V859,Concentrado!$A$2:$A859,"="&amp;$A12,Concentrado!$B$2:$B859, "=Durango")</f>
        <v>14.385</v>
      </c>
      <c r="V12" s="9">
        <f>SUMIFS(Concentrado!W$2:W859,Concentrado!$A$2:$A859,"="&amp;$A12,Concentrado!$B$2:$B859, "=Durango")</f>
        <v>14.313000000000001</v>
      </c>
      <c r="W12" s="9">
        <f>SUMIFS(Concentrado!X$2:X859,Concentrado!$A$2:$A859,"="&amp;$A12,Concentrado!$B$2:$B859, "=Durango")</f>
        <v>45.215000000000003</v>
      </c>
      <c r="X12" s="9">
        <f>SUMIFS(Concentrado!Y$2:Y859,Concentrado!$A$2:$A859,"="&amp;$A12,Concentrado!$B$2:$B859, "=Durango")</f>
        <v>3.2639999999999998</v>
      </c>
      <c r="Y12" s="9">
        <f>SUMIFS(Concentrado!Z$2:Z859,Concentrado!$A$2:$A859,"="&amp;$A12,Concentrado!$B$2:$B859, "=Durango")</f>
        <v>23.896000000000001</v>
      </c>
      <c r="Z12" s="9">
        <f>SUMIFS(Concentrado!AA$2:AA859,Concentrado!$A$2:$A859,"="&amp;$A12,Concentrado!$B$2:$B859, "=Durango")</f>
        <v>88.807000000000002</v>
      </c>
      <c r="AA12" s="9">
        <f>SUMIFS(Concentrado!AB$2:AB859,Concentrado!$A$2:$A859,"="&amp;$A12,Concentrado!$B$2:$B859, "=Durango")</f>
        <v>64.066999999999993</v>
      </c>
      <c r="AB12" s="9">
        <f>SUMIFS(Concentrado!AC$2:AC859,Concentrado!$A$2:$A859,"="&amp;$A12,Concentrado!$B$2:$B859, "=Durango")</f>
        <v>76.233999999999995</v>
      </c>
      <c r="AC12" s="9">
        <f>SUMIFS(Concentrado!AD$2:AD859,Concentrado!$A$2:$A859,"="&amp;$A12,Concentrado!$B$2:$B859, "=Durango")</f>
        <v>424.42399999999998</v>
      </c>
      <c r="AD12" s="9">
        <f>SUMIFS(Concentrado!AE$2:AE859,Concentrado!$A$2:$A859,"="&amp;$A12,Concentrado!$B$2:$B859, "=Durango")</f>
        <v>364.81900000000002</v>
      </c>
      <c r="AE12" s="9">
        <f>SUMIFS(Concentrado!AF$2:AF859,Concentrado!$A$2:$A859,"="&amp;$A12,Concentrado!$B$2:$B859, "=Durango")</f>
        <v>394.13400000000001</v>
      </c>
      <c r="AF12" s="9">
        <f>SUMIFS(Concentrado!AG$2:AG859,Concentrado!$A$2:$A859,"="&amp;$A12,Concentrado!$B$2:$B859, "=Durango")</f>
        <v>9.2430000000000003</v>
      </c>
      <c r="AG12" s="9">
        <f>SUMIFS(Concentrado!AH$2:AH859,Concentrado!$A$2:$A859,"="&amp;$A12,Concentrado!$B$2:$B859, "=Durango")</f>
        <v>10.1615023289508</v>
      </c>
      <c r="AH12" s="9">
        <f>SUMIFS(Concentrado!AI$2:AI859,Concentrado!$A$2:$A859,"="&amp;$A12,Concentrado!$B$2:$B859, "=Durango")</f>
        <v>2.26477848848684</v>
      </c>
      <c r="AI12" s="9">
        <f>SUMIFS(Concentrado!AJ$2:AJ859,Concentrado!$A$2:$A859,"="&amp;$A12,Concentrado!$B$2:$B859, "=Durango")</f>
        <v>6.1873731995558101</v>
      </c>
      <c r="AJ12" s="9">
        <f>SUMIFS(Concentrado!AK$2:AK859,Concentrado!$A$2:$A859,"="&amp;$A12,Concentrado!$B$2:$B859, "=Durango")</f>
        <v>7.3689999999999998</v>
      </c>
      <c r="AK12" s="9">
        <f>SUMIFS(Concentrado!AL$2:AL859,Concentrado!$A$2:$A859,"="&amp;$A12,Concentrado!$B$2:$B859, "=Durango")</f>
        <v>1.571</v>
      </c>
      <c r="AL12" s="9">
        <f>SUMIFS(Concentrado!AM$2:AM859,Concentrado!$A$2:$A859,"="&amp;$A12,Concentrado!$B$2:$B859, "=Durango")</f>
        <v>4.423</v>
      </c>
      <c r="AM12" s="9">
        <f>SUMIFS(Concentrado!AN$2:AN859,Concentrado!$A$2:$A859,"="&amp;$A12,Concentrado!$B$2:$B859, "=Durango")</f>
        <v>50.460999999999999</v>
      </c>
      <c r="AN12" s="9">
        <f>SUMIFS(Concentrado!AO$2:AO859,Concentrado!$A$2:$A859,"="&amp;$A12,Concentrado!$B$2:$B859, "=Durango")</f>
        <v>40.374000000000002</v>
      </c>
      <c r="AO12" s="9">
        <f>SUMIFS(Concentrado!AP$2:AP859,Concentrado!$A$2:$A859,"="&amp;$A12,Concentrado!$B$2:$B859, "=Durango")</f>
        <v>45.335000000000001</v>
      </c>
      <c r="AP12" s="9">
        <f>SUMIFS(Concentrado!AQ$2:AQ859,Concentrado!$A$2:$A859,"="&amp;$A12,Concentrado!$B$2:$B859, "=Durango")</f>
        <v>3.6219999999999999</v>
      </c>
      <c r="AQ12" s="9">
        <f>SUMIFS(Concentrado!AR$2:AR859,Concentrado!$A$2:$A859,"="&amp;$A12,Concentrado!$B$2:$B859, "=Durango")</f>
        <v>2.1760000000000002</v>
      </c>
      <c r="AR12" s="9">
        <f>SUMIFS(Concentrado!AS$2:AS859,Concentrado!$A$2:$A859,"="&amp;$A12,Concentrado!$B$2:$B859, "=Durango")</f>
        <v>2.887</v>
      </c>
      <c r="AS12" s="9">
        <f>SUMIFS(Concentrado!AT$2:AT859,Concentrado!$A$2:$A859,"="&amp;$A12,Concentrado!$B$2:$B859, "=Durango")</f>
        <v>4.1219999999999999</v>
      </c>
      <c r="AT12" s="9">
        <f>SUMIFS(Concentrado!AU$2:AU859,Concentrado!$A$2:$A859,"="&amp;$A12,Concentrado!$B$2:$B859, "=Durango")</f>
        <v>0.60399999999999998</v>
      </c>
      <c r="AU12" s="9">
        <f>SUMIFS(Concentrado!AV$2:AV859,Concentrado!$A$2:$A859,"="&amp;$A12,Concentrado!$B$2:$B859, "=Durango")</f>
        <v>2.3340000000000001</v>
      </c>
      <c r="AV12" s="9">
        <f>SUMIFS(Concentrado!AW$2:AW859,Concentrado!$A$2:$A859,"="&amp;$A12,Concentrado!$B$2:$B859, "=Durango")</f>
        <v>622.02300000000002</v>
      </c>
      <c r="AW12" s="9">
        <f>SUMIFS(Concentrado!AX$2:AX859,Concentrado!$A$2:$A859,"="&amp;$A12,Concentrado!$B$2:$B859, "=Durango")</f>
        <v>440.85300000000001</v>
      </c>
      <c r="AX12" s="9">
        <f>SUMIFS(Concentrado!AY$2:AY859,Concentrado!$A$2:$A859,"="&amp;$A12,Concentrado!$B$2:$B859, "=Durango")</f>
        <v>530.01700000000005</v>
      </c>
      <c r="AY12" s="9">
        <f>SUMIFS(Concentrado!AZ$2:AZ859,Concentrado!$A$2:$A859,"="&amp;$A12,Concentrado!$B$2:$B859, "=Durango")</f>
        <v>6.22</v>
      </c>
      <c r="AZ12" s="9">
        <f>SUMIFS(Concentrado!BA$2:BA859,Concentrado!$A$2:$A859,"="&amp;$A12,Concentrado!$B$2:$B859, "=Durango")</f>
        <v>4.4089999999999998</v>
      </c>
      <c r="BA12" s="9">
        <f>SUMIFS(Concentrado!BB$2:BB859,Concentrado!$A$2:$A859,"="&amp;$A12,Concentrado!$B$2:$B859, "=Durango")</f>
        <v>5.3</v>
      </c>
      <c r="BB12" s="9">
        <f>SUMIFS(Concentrado!BC$2:BC859,Concentrado!$A$2:$A859,"="&amp;$A12,Concentrado!$B$2:$B859, "=Durango")</f>
        <v>17.085999999999999</v>
      </c>
      <c r="BC12" s="9">
        <f>SUMIFS(Concentrado!BD$2:BD859,Concentrado!$A$2:$A859,"="&amp;$A12,Concentrado!$B$2:$B859, "=Durango")</f>
        <v>9.3689999999999998</v>
      </c>
      <c r="BD12" s="9">
        <f>SUMIFS(Concentrado!BE$2:BE859,Concentrado!$A$2:$A859,"="&amp;$A12,Concentrado!$B$2:$B859, "=Durango")</f>
        <v>15.928000000000001</v>
      </c>
      <c r="BE12" s="9">
        <f>SUMIFS(Concentrado!BF$2:BF859,Concentrado!$A$2:$A859,"="&amp;$A12,Concentrado!$B$2:$B859, "=Durango")</f>
        <v>18.547999999999998</v>
      </c>
      <c r="BF12" s="9">
        <f>SUMIFS(Concentrado!BG$2:BG859,Concentrado!$A$2:$A859,"="&amp;$A12,Concentrado!$B$2:$B859, "=Durango")</f>
        <v>60.771000000000001</v>
      </c>
      <c r="BG12" s="9">
        <f>SUMIFS(Concentrado!BH$2:BH859,Concentrado!$A$2:$A859,"="&amp;$A12,Concentrado!$B$2:$B859, "=Durango")</f>
        <v>6.3148994636298781</v>
      </c>
    </row>
    <row r="13" spans="1:59" x14ac:dyDescent="0.25">
      <c r="A13" s="4">
        <v>2009</v>
      </c>
      <c r="B13" s="9">
        <f>SUMIFS(Concentrado!C$2:C859,Concentrado!$A$2:$A859,"="&amp;$A13,Concentrado!$B$2:$B859, "=Durango")</f>
        <v>21.414000000000001</v>
      </c>
      <c r="C13" s="9">
        <f>SUMIFS(Concentrado!D$2:D859,Concentrado!$A$2:$A859,"="&amp;$A13,Concentrado!$B$2:$B859, "=Durango")</f>
        <v>5.6079999999999997</v>
      </c>
      <c r="D13" s="9">
        <f>SUMIFS(Concentrado!E$2:E859,Concentrado!$A$2:$A859,"="&amp;$A13,Concentrado!$B$2:$B859, "=Durango")</f>
        <v>13.388999999999999</v>
      </c>
      <c r="E13" s="9">
        <f>SUMIFS(Concentrado!F$2:F859,Concentrado!$A$2:$A859,"="&amp;$A13,Concentrado!$B$2:$B859, "=Durango")</f>
        <v>13.529</v>
      </c>
      <c r="F13" s="9">
        <f>SUMIFS(Concentrado!G$2:G859,Concentrado!$A$2:$A859,"="&amp;$A13,Concentrado!$B$2:$B859, "=Durango")</f>
        <v>12.804</v>
      </c>
      <c r="G13" s="9">
        <f>SUMIFS(Concentrado!H$2:H859,Concentrado!$A$2:$A859,"="&amp;$A13,Concentrado!$B$2:$B859, "=Durango")</f>
        <v>3.323</v>
      </c>
      <c r="H13" s="9">
        <f>SUMIFS(Concentrado!I$2:I859,Concentrado!$A$2:$A859,"="&amp;$A13,Concentrado!$B$2:$B859, "=Durango")</f>
        <v>2.625</v>
      </c>
      <c r="I13" s="9">
        <f>SUMIFS(Concentrado!J$2:J859,Concentrado!$A$2:$A859,"="&amp;$A13,Concentrado!$B$2:$B859, "=Durango")</f>
        <v>2.9689999999999999</v>
      </c>
      <c r="J13" s="9">
        <f>SUMIFS(Concentrado!K$2:K859,Concentrado!$A$2:$A859,"="&amp;$A13,Concentrado!$B$2:$B859, "=Durango")</f>
        <v>11.569000000000001</v>
      </c>
      <c r="K13" s="9">
        <f>SUMIFS(Concentrado!L$2:L859,Concentrado!$A$2:$A859,"="&amp;$A13,Concentrado!$B$2:$B859, "=Durango")</f>
        <v>3.58</v>
      </c>
      <c r="L13" s="9">
        <f>SUMIFS(Concentrado!M$2:M859,Concentrado!$A$2:$A859,"="&amp;$A13,Concentrado!$B$2:$B859, "=Durango")</f>
        <v>7.5129999999999999</v>
      </c>
      <c r="M13" s="9">
        <f>SUMIFS(Concentrado!N$2:N859,Concentrado!$A$2:$A859,"="&amp;$A13,Concentrado!$B$2:$B859, "=Durango")</f>
        <v>58.15</v>
      </c>
      <c r="N13" s="9">
        <f>SUMIFS(Concentrado!O$2:O859,Concentrado!$A$2:$A859,"="&amp;$A13,Concentrado!$B$2:$B859, "=Durango")</f>
        <v>218.81899999999999</v>
      </c>
      <c r="O13" s="9">
        <f>SUMIFS(Concentrado!P$2:P859,Concentrado!$A$2:$A859,"="&amp;$A13,Concentrado!$B$2:$B859, "=Durango")</f>
        <v>34.963000000000001</v>
      </c>
      <c r="P13" s="9">
        <f>SUMIFS(Concentrado!Q$2:Q859,Concentrado!$A$2:$A859,"="&amp;$A13,Concentrado!$B$2:$B859, "=Durango")</f>
        <v>125.533</v>
      </c>
      <c r="Q13" s="9">
        <f>SUMIFS(Concentrado!R$2:R859,Concentrado!$A$2:$A859,"="&amp;$A13,Concentrado!$B$2:$B859, "=Durango")</f>
        <v>62.15</v>
      </c>
      <c r="R13" s="9">
        <f>SUMIFS(Concentrado!S$2:S859,Concentrado!$A$2:$A859,"="&amp;$A13,Concentrado!$B$2:$B859, "=Durango")</f>
        <v>71.12</v>
      </c>
      <c r="S13" s="9">
        <f>SUMIFS(Concentrado!T$2:T859,Concentrado!$A$2:$A859,"="&amp;$A13,Concentrado!$B$2:$B859, "=Durango")</f>
        <v>66.703999999999994</v>
      </c>
      <c r="T13" s="9">
        <f>SUMIFS(Concentrado!U$2:U859,Concentrado!$A$2:$A859,"="&amp;$A13,Concentrado!$B$2:$B859, "=Durango")</f>
        <v>16.491</v>
      </c>
      <c r="U13" s="9">
        <f>SUMIFS(Concentrado!V$2:V859,Concentrado!$A$2:$A859,"="&amp;$A13,Concentrado!$B$2:$B859, "=Durango")</f>
        <v>22.792000000000002</v>
      </c>
      <c r="V13" s="9">
        <f>SUMIFS(Concentrado!W$2:W859,Concentrado!$A$2:$A859,"="&amp;$A13,Concentrado!$B$2:$B859, "=Durango")</f>
        <v>19.690000000000001</v>
      </c>
      <c r="W13" s="9">
        <f>SUMIFS(Concentrado!X$2:X859,Concentrado!$A$2:$A859,"="&amp;$A13,Concentrado!$B$2:$B859, "=Durango")</f>
        <v>116.05500000000001</v>
      </c>
      <c r="X13" s="9">
        <f>SUMIFS(Concentrado!Y$2:Y859,Concentrado!$A$2:$A859,"="&amp;$A13,Concentrado!$B$2:$B859, "=Durango")</f>
        <v>6.0860000000000003</v>
      </c>
      <c r="Y13" s="9">
        <f>SUMIFS(Concentrado!Z$2:Z859,Concentrado!$A$2:$A859,"="&amp;$A13,Concentrado!$B$2:$B859, "=Durango")</f>
        <v>60.281999999999996</v>
      </c>
      <c r="Z13" s="9">
        <f>SUMIFS(Concentrado!AA$2:AA859,Concentrado!$A$2:$A859,"="&amp;$A13,Concentrado!$B$2:$B859, "=Durango")</f>
        <v>100.056</v>
      </c>
      <c r="AA13" s="9">
        <f>SUMIFS(Concentrado!AB$2:AB859,Concentrado!$A$2:$A859,"="&amp;$A13,Concentrado!$B$2:$B859, "=Durango")</f>
        <v>69.807000000000002</v>
      </c>
      <c r="AB13" s="9">
        <f>SUMIFS(Concentrado!AC$2:AC859,Concentrado!$A$2:$A859,"="&amp;$A13,Concentrado!$B$2:$B859, "=Durango")</f>
        <v>84.697999999999993</v>
      </c>
      <c r="AC13" s="9">
        <f>SUMIFS(Concentrado!AD$2:AD859,Concentrado!$A$2:$A859,"="&amp;$A13,Concentrado!$B$2:$B859, "=Durango")</f>
        <v>436.28399999999999</v>
      </c>
      <c r="AD13" s="9">
        <f>SUMIFS(Concentrado!AE$2:AE859,Concentrado!$A$2:$A859,"="&amp;$A13,Concentrado!$B$2:$B859, "=Durango")</f>
        <v>369.44299999999998</v>
      </c>
      <c r="AE13" s="9">
        <f>SUMIFS(Concentrado!AF$2:AF859,Concentrado!$A$2:$A859,"="&amp;$A13,Concentrado!$B$2:$B859, "=Durango")</f>
        <v>402.40800000000002</v>
      </c>
      <c r="AF13" s="9">
        <f>SUMIFS(Concentrado!AG$2:AG859,Concentrado!$A$2:$A859,"="&amp;$A13,Concentrado!$B$2:$B859, "=Durango")</f>
        <v>12.183999999999999</v>
      </c>
      <c r="AG13" s="9">
        <f>SUMIFS(Concentrado!AH$2:AH859,Concentrado!$A$2:$A859,"="&amp;$A13,Concentrado!$B$2:$B859, "=Durango")</f>
        <v>8.7023225531969803</v>
      </c>
      <c r="AH13" s="9">
        <f>SUMIFS(Concentrado!AI$2:AI859,Concentrado!$A$2:$A859,"="&amp;$A13,Concentrado!$B$2:$B859, "=Durango")</f>
        <v>6.41054406287462</v>
      </c>
      <c r="AI13" s="9">
        <f>SUMIFS(Concentrado!AJ$2:AJ859,Concentrado!$A$2:$A859,"="&amp;$A13,Concentrado!$B$2:$B859, "=Durango")</f>
        <v>7.5532585078618197</v>
      </c>
      <c r="AJ13" s="9">
        <f>SUMIFS(Concentrado!AK$2:AK859,Concentrado!$A$2:$A859,"="&amp;$A13,Concentrado!$B$2:$B859, "=Durango")</f>
        <v>11.199</v>
      </c>
      <c r="AK13" s="9">
        <f>SUMIFS(Concentrado!AL$2:AL859,Concentrado!$A$2:$A859,"="&amp;$A13,Concentrado!$B$2:$B859, "=Durango")</f>
        <v>3.222</v>
      </c>
      <c r="AL13" s="9">
        <f>SUMIFS(Concentrado!AM$2:AM859,Concentrado!$A$2:$A859,"="&amp;$A13,Concentrado!$B$2:$B859, "=Durango")</f>
        <v>7.149</v>
      </c>
      <c r="AM13" s="9">
        <f>SUMIFS(Concentrado!AN$2:AN859,Concentrado!$A$2:$A859,"="&amp;$A13,Concentrado!$B$2:$B859, "=Durango")</f>
        <v>51.32</v>
      </c>
      <c r="AN13" s="9">
        <f>SUMIFS(Concentrado!AO$2:AO859,Concentrado!$A$2:$A859,"="&amp;$A13,Concentrado!$B$2:$B859, "=Durango")</f>
        <v>43.555</v>
      </c>
      <c r="AO13" s="9">
        <f>SUMIFS(Concentrado!AP$2:AP859,Concentrado!$A$2:$A859,"="&amp;$A13,Concentrado!$B$2:$B859, "=Durango")</f>
        <v>47.378</v>
      </c>
      <c r="AP13" s="9">
        <f>SUMIFS(Concentrado!AQ$2:AQ859,Concentrado!$A$2:$A859,"="&amp;$A13,Concentrado!$B$2:$B859, "=Durango")</f>
        <v>3.2</v>
      </c>
      <c r="AQ13" s="9">
        <f>SUMIFS(Concentrado!AR$2:AR859,Concentrado!$A$2:$A859,"="&amp;$A13,Concentrado!$B$2:$B859, "=Durango")</f>
        <v>2.387</v>
      </c>
      <c r="AR13" s="9">
        <f>SUMIFS(Concentrado!AS$2:AS859,Concentrado!$A$2:$A859,"="&amp;$A13,Concentrado!$B$2:$B859, "=Durango")</f>
        <v>2.7869999999999999</v>
      </c>
      <c r="AS13" s="9">
        <f>SUMIFS(Concentrado!AT$2:AT859,Concentrado!$A$2:$A859,"="&amp;$A13,Concentrado!$B$2:$B859, "=Durango")</f>
        <v>3.323</v>
      </c>
      <c r="AT13" s="9">
        <f>SUMIFS(Concentrado!AU$2:AU859,Concentrado!$A$2:$A859,"="&amp;$A13,Concentrado!$B$2:$B859, "=Durango")</f>
        <v>1.3129999999999999</v>
      </c>
      <c r="AU13" s="9">
        <f>SUMIFS(Concentrado!AV$2:AV859,Concentrado!$A$2:$A859,"="&amp;$A13,Concentrado!$B$2:$B859, "=Durango")</f>
        <v>2.302</v>
      </c>
      <c r="AV13" s="9">
        <f>SUMIFS(Concentrado!AW$2:AW859,Concentrado!$A$2:$A859,"="&amp;$A13,Concentrado!$B$2:$B859, "=Durango")</f>
        <v>723.40599999999995</v>
      </c>
      <c r="AW13" s="9">
        <f>SUMIFS(Concentrado!AX$2:AX859,Concentrado!$A$2:$A859,"="&amp;$A13,Concentrado!$B$2:$B859, "=Durango")</f>
        <v>457.86599999999999</v>
      </c>
      <c r="AX13" s="9">
        <f>SUMIFS(Concentrado!AY$2:AY859,Concentrado!$A$2:$A859,"="&amp;$A13,Concentrado!$B$2:$B859, "=Durango")</f>
        <v>588.76800000000003</v>
      </c>
      <c r="AY13" s="9">
        <f>SUMIFS(Concentrado!AZ$2:AZ859,Concentrado!$A$2:$A859,"="&amp;$A13,Concentrado!$B$2:$B859, "=Durango")</f>
        <v>7.234</v>
      </c>
      <c r="AZ13" s="9">
        <f>SUMIFS(Concentrado!BA$2:BA859,Concentrado!$A$2:$A859,"="&amp;$A13,Concentrado!$B$2:$B859, "=Durango")</f>
        <v>4.5789999999999997</v>
      </c>
      <c r="BA13" s="9">
        <f>SUMIFS(Concentrado!BB$2:BB859,Concentrado!$A$2:$A859,"="&amp;$A13,Concentrado!$B$2:$B859, "=Durango")</f>
        <v>5.8879999999999999</v>
      </c>
      <c r="BB13" s="9">
        <f>SUMIFS(Concentrado!BC$2:BC859,Concentrado!$A$2:$A859,"="&amp;$A13,Concentrado!$B$2:$B859, "=Durango")</f>
        <v>11.574</v>
      </c>
      <c r="BC13" s="9">
        <f>SUMIFS(Concentrado!BD$2:BD859,Concentrado!$A$2:$A859,"="&amp;$A13,Concentrado!$B$2:$B859, "=Durango")</f>
        <v>5.5110000000000001</v>
      </c>
      <c r="BD13" s="9">
        <f>SUMIFS(Concentrado!BE$2:BE859,Concentrado!$A$2:$A859,"="&amp;$A13,Concentrado!$B$2:$B859, "=Durango")</f>
        <v>15.612</v>
      </c>
      <c r="BE13" s="9">
        <f>SUMIFS(Concentrado!BF$2:BF859,Concentrado!$A$2:$A859,"="&amp;$A13,Concentrado!$B$2:$B859, "=Durango")</f>
        <v>17.759</v>
      </c>
      <c r="BF13" s="9">
        <f>SUMIFS(Concentrado!BG$2:BG859,Concentrado!$A$2:$A859,"="&amp;$A13,Concentrado!$B$2:$B859, "=Durango")</f>
        <v>34.405999999999999</v>
      </c>
      <c r="BG13" s="9">
        <f>SUMIFS(Concentrado!BH$2:BH859,Concentrado!$A$2:$A859,"="&amp;$A13,Concentrado!$B$2:$B859, "=Durango")</f>
        <v>6.5106923565530384</v>
      </c>
    </row>
    <row r="14" spans="1:59" x14ac:dyDescent="0.25">
      <c r="A14" s="4">
        <v>2010</v>
      </c>
      <c r="B14" s="9">
        <f>SUMIFS(Concentrado!C$2:C859,Concentrado!$A$2:$A859,"="&amp;$A14,Concentrado!$B$2:$B859, "=Durango")</f>
        <v>17.215</v>
      </c>
      <c r="C14" s="9">
        <f>SUMIFS(Concentrado!D$2:D859,Concentrado!$A$2:$A859,"="&amp;$A14,Concentrado!$B$2:$B859, "=Durango")</f>
        <v>5.4169999999999998</v>
      </c>
      <c r="D14" s="9">
        <f>SUMIFS(Concentrado!E$2:E859,Concentrado!$A$2:$A859,"="&amp;$A14,Concentrado!$B$2:$B859, "=Durango")</f>
        <v>11.23</v>
      </c>
      <c r="E14" s="9">
        <f>SUMIFS(Concentrado!F$2:F859,Concentrado!$A$2:$A859,"="&amp;$A14,Concentrado!$B$2:$B859, "=Durango")</f>
        <v>12.041</v>
      </c>
      <c r="F14" s="9">
        <f>SUMIFS(Concentrado!G$2:G859,Concentrado!$A$2:$A859,"="&amp;$A14,Concentrado!$B$2:$B859, "=Durango")</f>
        <v>14.401999999999999</v>
      </c>
      <c r="G14" s="9">
        <f>SUMIFS(Concentrado!H$2:H859,Concentrado!$A$2:$A859,"="&amp;$A14,Concentrado!$B$2:$B859, "=Durango")</f>
        <v>3.1520000000000001</v>
      </c>
      <c r="H14" s="9">
        <f>SUMIFS(Concentrado!I$2:I859,Concentrado!$A$2:$A859,"="&amp;$A14,Concentrado!$B$2:$B859, "=Durango")</f>
        <v>2.12</v>
      </c>
      <c r="I14" s="9">
        <f>SUMIFS(Concentrado!J$2:J859,Concentrado!$A$2:$A859,"="&amp;$A14,Concentrado!$B$2:$B859, "=Durango")</f>
        <v>2.6280000000000001</v>
      </c>
      <c r="J14" s="9">
        <f>SUMIFS(Concentrado!K$2:K859,Concentrado!$A$2:$A859,"="&amp;$A14,Concentrado!$B$2:$B859, "=Durango")</f>
        <v>10.669</v>
      </c>
      <c r="K14" s="9">
        <f>SUMIFS(Concentrado!L$2:L859,Concentrado!$A$2:$A859,"="&amp;$A14,Concentrado!$B$2:$B859, "=Durango")</f>
        <v>4.8280000000000003</v>
      </c>
      <c r="L14" s="9">
        <f>SUMIFS(Concentrado!M$2:M859,Concentrado!$A$2:$A859,"="&amp;$A14,Concentrado!$B$2:$B859, "=Durango")</f>
        <v>7.7060000000000004</v>
      </c>
      <c r="M14" s="9">
        <f>SUMIFS(Concentrado!N$2:N859,Concentrado!$A$2:$A859,"="&amp;$A14,Concentrado!$B$2:$B859, "=Durango")</f>
        <v>46.598999999999997</v>
      </c>
      <c r="N14" s="9">
        <f>SUMIFS(Concentrado!O$2:O859,Concentrado!$A$2:$A859,"="&amp;$A14,Concentrado!$B$2:$B859, "=Durango")</f>
        <v>217.738</v>
      </c>
      <c r="O14" s="9">
        <f>SUMIFS(Concentrado!P$2:P859,Concentrado!$A$2:$A859,"="&amp;$A14,Concentrado!$B$2:$B859, "=Durango")</f>
        <v>35.564</v>
      </c>
      <c r="P14" s="9">
        <f>SUMIFS(Concentrado!Q$2:Q859,Concentrado!$A$2:$A859,"="&amp;$A14,Concentrado!$B$2:$B859, "=Durango")</f>
        <v>125.566</v>
      </c>
      <c r="Q14" s="9">
        <f>SUMIFS(Concentrado!R$2:R859,Concentrado!$A$2:$A859,"="&amp;$A14,Concentrado!$B$2:$B859, "=Durango")</f>
        <v>52.616</v>
      </c>
      <c r="R14" s="9">
        <f>SUMIFS(Concentrado!S$2:S859,Concentrado!$A$2:$A859,"="&amp;$A14,Concentrado!$B$2:$B859, "=Durango")</f>
        <v>67.123000000000005</v>
      </c>
      <c r="S14" s="9">
        <f>SUMIFS(Concentrado!T$2:T859,Concentrado!$A$2:$A859,"="&amp;$A14,Concentrado!$B$2:$B859, "=Durango")</f>
        <v>60.034999999999997</v>
      </c>
      <c r="T14" s="9">
        <f>SUMIFS(Concentrado!U$2:U859,Concentrado!$A$2:$A859,"="&amp;$A14,Concentrado!$B$2:$B859, "=Durango")</f>
        <v>14.427</v>
      </c>
      <c r="U14" s="9">
        <f>SUMIFS(Concentrado!V$2:V859,Concentrado!$A$2:$A859,"="&amp;$A14,Concentrado!$B$2:$B859, "=Durango")</f>
        <v>18.370999999999999</v>
      </c>
      <c r="V14" s="9">
        <f>SUMIFS(Concentrado!W$2:W859,Concentrado!$A$2:$A859,"="&amp;$A14,Concentrado!$B$2:$B859, "=Durango")</f>
        <v>16.427</v>
      </c>
      <c r="W14" s="9">
        <f>SUMIFS(Concentrado!X$2:X859,Concentrado!$A$2:$A859,"="&amp;$A14,Concentrado!$B$2:$B859, "=Durango")</f>
        <v>121.114</v>
      </c>
      <c r="X14" s="9">
        <f>SUMIFS(Concentrado!Y$2:Y859,Concentrado!$A$2:$A859,"="&amp;$A14,Concentrado!$B$2:$B859, "=Durango")</f>
        <v>10.715999999999999</v>
      </c>
      <c r="Y14" s="9">
        <f>SUMIFS(Concentrado!Z$2:Z859,Concentrado!$A$2:$A859,"="&amp;$A14,Concentrado!$B$2:$B859, "=Durango")</f>
        <v>65.292000000000002</v>
      </c>
      <c r="Z14" s="9">
        <f>SUMIFS(Concentrado!AA$2:AA859,Concentrado!$A$2:$A859,"="&amp;$A14,Concentrado!$B$2:$B859, "=Durango")</f>
        <v>95.290999999999997</v>
      </c>
      <c r="AA14" s="9">
        <f>SUMIFS(Concentrado!AB$2:AB859,Concentrado!$A$2:$A859,"="&amp;$A14,Concentrado!$B$2:$B859, "=Durango")</f>
        <v>67.006</v>
      </c>
      <c r="AB14" s="9">
        <f>SUMIFS(Concentrado!AC$2:AC859,Concentrado!$A$2:$A859,"="&amp;$A14,Concentrado!$B$2:$B859, "=Durango")</f>
        <v>80.942999999999998</v>
      </c>
      <c r="AC14" s="9">
        <f>SUMIFS(Concentrado!AD$2:AD859,Concentrado!$A$2:$A859,"="&amp;$A14,Concentrado!$B$2:$B859, "=Durango")</f>
        <v>391.95299999999997</v>
      </c>
      <c r="AD14" s="9">
        <f>SUMIFS(Concentrado!AE$2:AE859,Concentrado!$A$2:$A859,"="&amp;$A14,Concentrado!$B$2:$B859, "=Durango")</f>
        <v>344.33199999999999</v>
      </c>
      <c r="AE14" s="9">
        <f>SUMIFS(Concentrado!AF$2:AF859,Concentrado!$A$2:$A859,"="&amp;$A14,Concentrado!$B$2:$B859, "=Durango")</f>
        <v>367.916</v>
      </c>
      <c r="AF14" s="9">
        <f>SUMIFS(Concentrado!AG$2:AG859,Concentrado!$A$2:$A859,"="&amp;$A14,Concentrado!$B$2:$B859, "=Durango")</f>
        <v>9.82</v>
      </c>
      <c r="AG14" s="9">
        <f>SUMIFS(Concentrado!AH$2:AH859,Concentrado!$A$2:$A859,"="&amp;$A14,Concentrado!$B$2:$B859, "=Durango")</f>
        <v>11.1008912429827</v>
      </c>
      <c r="AH14" s="9">
        <f>SUMIFS(Concentrado!AI$2:AI859,Concentrado!$A$2:$A859,"="&amp;$A14,Concentrado!$B$2:$B859, "=Durango")</f>
        <v>3.1739381589889102</v>
      </c>
      <c r="AI14" s="9">
        <f>SUMIFS(Concentrado!AJ$2:AJ859,Concentrado!$A$2:$A859,"="&amp;$A14,Concentrado!$B$2:$B859, "=Durango")</f>
        <v>7.1388231412090901</v>
      </c>
      <c r="AJ14" s="9">
        <f>SUMIFS(Concentrado!AK$2:AK859,Concentrado!$A$2:$A859,"="&amp;$A14,Concentrado!$B$2:$B859, "=Durango")</f>
        <v>8.9710000000000001</v>
      </c>
      <c r="AK14" s="9">
        <f>SUMIFS(Concentrado!AL$2:AL859,Concentrado!$A$2:$A859,"="&amp;$A14,Concentrado!$B$2:$B859, "=Durango")</f>
        <v>2.355</v>
      </c>
      <c r="AL14" s="9">
        <f>SUMIFS(Concentrado!AM$2:AM859,Concentrado!$A$2:$A859,"="&amp;$A14,Concentrado!$B$2:$B859, "=Durango")</f>
        <v>5.6150000000000002</v>
      </c>
      <c r="AM14" s="9">
        <f>SUMIFS(Concentrado!AN$2:AN859,Concentrado!$A$2:$A859,"="&amp;$A14,Concentrado!$B$2:$B859, "=Durango")</f>
        <v>53.828000000000003</v>
      </c>
      <c r="AN14" s="9">
        <f>SUMIFS(Concentrado!AO$2:AO859,Concentrado!$A$2:$A859,"="&amp;$A14,Concentrado!$B$2:$B859, "=Durango")</f>
        <v>40.627000000000002</v>
      </c>
      <c r="AO14" s="9">
        <f>SUMIFS(Concentrado!AP$2:AP859,Concentrado!$A$2:$A859,"="&amp;$A14,Concentrado!$B$2:$B859, "=Durango")</f>
        <v>47.192</v>
      </c>
      <c r="AP14" s="9">
        <f>SUMIFS(Concentrado!AQ$2:AQ859,Concentrado!$A$2:$A859,"="&amp;$A14,Concentrado!$B$2:$B859, "=Durango")</f>
        <v>3.395</v>
      </c>
      <c r="AQ14" s="9">
        <f>SUMIFS(Concentrado!AR$2:AR859,Concentrado!$A$2:$A859,"="&amp;$A14,Concentrado!$B$2:$B859, "=Durango")</f>
        <v>1.1779999999999999</v>
      </c>
      <c r="AR14" s="9">
        <f>SUMIFS(Concentrado!AS$2:AS859,Concentrado!$A$2:$A859,"="&amp;$A14,Concentrado!$B$2:$B859, "=Durango")</f>
        <v>2.27</v>
      </c>
      <c r="AS14" s="9">
        <f>SUMIFS(Concentrado!AT$2:AT859,Concentrado!$A$2:$A859,"="&amp;$A14,Concentrado!$B$2:$B859, "=Durango")</f>
        <v>4.1219999999999999</v>
      </c>
      <c r="AT14" s="9">
        <f>SUMIFS(Concentrado!AU$2:AU859,Concentrado!$A$2:$A859,"="&amp;$A14,Concentrado!$B$2:$B859, "=Durango")</f>
        <v>0.58899999999999997</v>
      </c>
      <c r="AU14" s="9">
        <f>SUMIFS(Concentrado!AV$2:AV859,Concentrado!$A$2:$A859,"="&amp;$A14,Concentrado!$B$2:$B859, "=Durango")</f>
        <v>2.33</v>
      </c>
      <c r="AV14" s="9">
        <f>SUMIFS(Concentrado!AW$2:AW859,Concentrado!$A$2:$A859,"="&amp;$A14,Concentrado!$B$2:$B859, "=Durango")</f>
        <v>674.43100000000004</v>
      </c>
      <c r="AW14" s="9">
        <f>SUMIFS(Concentrado!AX$2:AX859,Concentrado!$A$2:$A859,"="&amp;$A14,Concentrado!$B$2:$B859, "=Durango")</f>
        <v>429.11900000000003</v>
      </c>
      <c r="AX14" s="9">
        <f>SUMIFS(Concentrado!AY$2:AY859,Concentrado!$A$2:$A859,"="&amp;$A14,Concentrado!$B$2:$B859, "=Durango")</f>
        <v>550.82799999999997</v>
      </c>
      <c r="AY14" s="9">
        <f>SUMIFS(Concentrado!AZ$2:AZ859,Concentrado!$A$2:$A859,"="&amp;$A14,Concentrado!$B$2:$B859, "=Durango")</f>
        <v>6.7439999999999998</v>
      </c>
      <c r="AZ14" s="9">
        <f>SUMIFS(Concentrado!BA$2:BA859,Concentrado!$A$2:$A859,"="&amp;$A14,Concentrado!$B$2:$B859, "=Durango")</f>
        <v>4.2910000000000004</v>
      </c>
      <c r="BA14" s="9">
        <f>SUMIFS(Concentrado!BB$2:BB859,Concentrado!$A$2:$A859,"="&amp;$A14,Concentrado!$B$2:$B859, "=Durango")</f>
        <v>5.508</v>
      </c>
      <c r="BB14" s="9">
        <f>SUMIFS(Concentrado!BC$2:BC859,Concentrado!$A$2:$A859,"="&amp;$A14,Concentrado!$B$2:$B859, "=Durango")</f>
        <v>14.859</v>
      </c>
      <c r="BC14" s="9">
        <f>SUMIFS(Concentrado!BD$2:BD859,Concentrado!$A$2:$A859,"="&amp;$A14,Concentrado!$B$2:$B859, "=Durango")</f>
        <v>8.2550000000000008</v>
      </c>
      <c r="BD14" s="9">
        <f>SUMIFS(Concentrado!BE$2:BE859,Concentrado!$A$2:$A859,"="&amp;$A14,Concentrado!$B$2:$B859, "=Durango")</f>
        <v>15.366</v>
      </c>
      <c r="BE14" s="9">
        <f>SUMIFS(Concentrado!BF$2:BF859,Concentrado!$A$2:$A859,"="&amp;$A14,Concentrado!$B$2:$B859, "=Durango")</f>
        <v>17.472999999999999</v>
      </c>
      <c r="BF14" s="9">
        <f>SUMIFS(Concentrado!BG$2:BG859,Concentrado!$A$2:$A859,"="&amp;$A14,Concentrado!$B$2:$B859, "=Durango")</f>
        <v>39.954000000000001</v>
      </c>
      <c r="BG14" s="9">
        <f>SUMIFS(Concentrado!BH$2:BH859,Concentrado!$A$2:$A859,"="&amp;$A14,Concentrado!$B$2:$B859, "=Durango")</f>
        <v>7.6978398103507972</v>
      </c>
    </row>
    <row r="15" spans="1:59" x14ac:dyDescent="0.25">
      <c r="A15" s="4">
        <v>2011</v>
      </c>
      <c r="B15" s="9">
        <f>SUMIFS(Concentrado!C$2:C859,Concentrado!$A$2:$A859,"="&amp;$A15,Concentrado!$B$2:$B859, "=Durango")</f>
        <v>21.962</v>
      </c>
      <c r="C15" s="9">
        <f>SUMIFS(Concentrado!D$2:D859,Concentrado!$A$2:$A859,"="&amp;$A15,Concentrado!$B$2:$B859, "=Durango")</f>
        <v>6.3840000000000003</v>
      </c>
      <c r="D15" s="9">
        <f>SUMIFS(Concentrado!E$2:E859,Concentrado!$A$2:$A859,"="&amp;$A15,Concentrado!$B$2:$B859, "=Durango")</f>
        <v>14.064</v>
      </c>
      <c r="E15" s="9">
        <f>SUMIFS(Concentrado!F$2:F859,Concentrado!$A$2:$A859,"="&amp;$A15,Concentrado!$B$2:$B859, "=Durango")</f>
        <v>10.148999999999999</v>
      </c>
      <c r="F15" s="9">
        <f>SUMIFS(Concentrado!G$2:G859,Concentrado!$A$2:$A859,"="&amp;$A15,Concentrado!$B$2:$B859, "=Durango")</f>
        <v>14.993</v>
      </c>
      <c r="G15" s="9">
        <f>SUMIFS(Concentrado!H$2:H859,Concentrado!$A$2:$A859,"="&amp;$A15,Concentrado!$B$2:$B859, "=Durango")</f>
        <v>2.7450000000000001</v>
      </c>
      <c r="H15" s="9">
        <f>SUMIFS(Concentrado!I$2:I859,Concentrado!$A$2:$A859,"="&amp;$A15,Concentrado!$B$2:$B859, "=Durango")</f>
        <v>1.2769999999999999</v>
      </c>
      <c r="I15" s="9">
        <f>SUMIFS(Concentrado!J$2:J859,Concentrado!$A$2:$A859,"="&amp;$A15,Concentrado!$B$2:$B859, "=Durango")</f>
        <v>2.0009999999999999</v>
      </c>
      <c r="J15" s="9">
        <f>SUMIFS(Concentrado!K$2:K859,Concentrado!$A$2:$A859,"="&amp;$A15,Concentrado!$B$2:$B859, "=Durango")</f>
        <v>8.8320000000000007</v>
      </c>
      <c r="K15" s="9">
        <f>SUMIFS(Concentrado!L$2:L859,Concentrado!$A$2:$A859,"="&amp;$A15,Concentrado!$B$2:$B859, "=Durango")</f>
        <v>4.9909999999999997</v>
      </c>
      <c r="L15" s="9">
        <f>SUMIFS(Concentrado!M$2:M859,Concentrado!$A$2:$A859,"="&amp;$A15,Concentrado!$B$2:$B859, "=Durango")</f>
        <v>6.8849999999999998</v>
      </c>
      <c r="M15" s="9">
        <f>SUMIFS(Concentrado!N$2:N859,Concentrado!$A$2:$A859,"="&amp;$A15,Concentrado!$B$2:$B859, "=Durango")</f>
        <v>43.463999999999999</v>
      </c>
      <c r="N15" s="9">
        <f>SUMIFS(Concentrado!O$2:O859,Concentrado!$A$2:$A859,"="&amp;$A15,Concentrado!$B$2:$B859, "=Durango")</f>
        <v>200.28100000000001</v>
      </c>
      <c r="O15" s="9">
        <f>SUMIFS(Concentrado!P$2:P859,Concentrado!$A$2:$A859,"="&amp;$A15,Concentrado!$B$2:$B859, "=Durango")</f>
        <v>31.341000000000001</v>
      </c>
      <c r="P15" s="9">
        <f>SUMIFS(Concentrado!Q$2:Q859,Concentrado!$A$2:$A859,"="&amp;$A15,Concentrado!$B$2:$B859, "=Durango")</f>
        <v>121.343</v>
      </c>
      <c r="Q15" s="9">
        <f>SUMIFS(Concentrado!R$2:R859,Concentrado!$A$2:$A859,"="&amp;$A15,Concentrado!$B$2:$B859, "=Durango")</f>
        <v>55.978000000000002</v>
      </c>
      <c r="R15" s="9">
        <f>SUMIFS(Concentrado!S$2:S859,Concentrado!$A$2:$A859,"="&amp;$A15,Concentrado!$B$2:$B859, "=Durango")</f>
        <v>61.637</v>
      </c>
      <c r="S15" s="9">
        <f>SUMIFS(Concentrado!T$2:T859,Concentrado!$A$2:$A859,"="&amp;$A15,Concentrado!$B$2:$B859, "=Durango")</f>
        <v>58.847000000000001</v>
      </c>
      <c r="T15" s="9">
        <f>SUMIFS(Concentrado!U$2:U859,Concentrado!$A$2:$A859,"="&amp;$A15,Concentrado!$B$2:$B859, "=Durango")</f>
        <v>14.680999999999999</v>
      </c>
      <c r="U15" s="9">
        <f>SUMIFS(Concentrado!V$2:V859,Concentrado!$A$2:$A859,"="&amp;$A15,Concentrado!$B$2:$B859, "=Durango")</f>
        <v>17.295999999999999</v>
      </c>
      <c r="V15" s="9">
        <f>SUMIFS(Concentrado!W$2:W859,Concentrado!$A$2:$A859,"="&amp;$A15,Concentrado!$B$2:$B859, "=Durango")</f>
        <v>16.006</v>
      </c>
      <c r="W15" s="9">
        <f>SUMIFS(Concentrado!X$2:X859,Concentrado!$A$2:$A859,"="&amp;$A15,Concentrado!$B$2:$B859, "=Durango")</f>
        <v>107.30200000000001</v>
      </c>
      <c r="X15" s="9">
        <f>SUMIFS(Concentrado!Y$2:Y859,Concentrado!$A$2:$A859,"="&amp;$A15,Concentrado!$B$2:$B859, "=Durango")</f>
        <v>6.3840000000000003</v>
      </c>
      <c r="Y15" s="9">
        <f>SUMIFS(Concentrado!Z$2:Z859,Concentrado!$A$2:$A859,"="&amp;$A15,Concentrado!$B$2:$B859, "=Durango")</f>
        <v>62.319000000000003</v>
      </c>
      <c r="Z15" s="9">
        <f>SUMIFS(Concentrado!AA$2:AA859,Concentrado!$A$2:$A859,"="&amp;$A15,Concentrado!$B$2:$B859, "=Durango")</f>
        <v>88.442999999999998</v>
      </c>
      <c r="AA15" s="9">
        <f>SUMIFS(Concentrado!AB$2:AB859,Concentrado!$A$2:$A859,"="&amp;$A15,Concentrado!$B$2:$B859, "=Durango")</f>
        <v>68.253</v>
      </c>
      <c r="AB15" s="9">
        <f>SUMIFS(Concentrado!AC$2:AC859,Concentrado!$A$2:$A859,"="&amp;$A15,Concentrado!$B$2:$B859, "=Durango")</f>
        <v>78.207999999999998</v>
      </c>
      <c r="AC15" s="9">
        <f>SUMIFS(Concentrado!AD$2:AD859,Concentrado!$A$2:$A859,"="&amp;$A15,Concentrado!$B$2:$B859, "=Durango")</f>
        <v>395.66800000000001</v>
      </c>
      <c r="AD15" s="9">
        <f>SUMIFS(Concentrado!AE$2:AE859,Concentrado!$A$2:$A859,"="&amp;$A15,Concentrado!$B$2:$B859, "=Durango")</f>
        <v>336.50799999999998</v>
      </c>
      <c r="AE15" s="9">
        <f>SUMIFS(Concentrado!AF$2:AF859,Concentrado!$A$2:$A859,"="&amp;$A15,Concentrado!$B$2:$B859, "=Durango")</f>
        <v>365.79399999999998</v>
      </c>
      <c r="AF15" s="9">
        <f>SUMIFS(Concentrado!AG$2:AG859,Concentrado!$A$2:$A859,"="&amp;$A15,Concentrado!$B$2:$B859, "=Durango")</f>
        <v>9.31</v>
      </c>
      <c r="AG15" s="9">
        <f>SUMIFS(Concentrado!AH$2:AH859,Concentrado!$A$2:$A859,"="&amp;$A15,Concentrado!$B$2:$B859, "=Durango")</f>
        <v>6.8756445916804703</v>
      </c>
      <c r="AH15" s="9">
        <f>SUMIFS(Concentrado!AI$2:AI859,Concentrado!$A$2:$A859,"="&amp;$A15,Concentrado!$B$2:$B859, "=Durango")</f>
        <v>4.3969296868129799</v>
      </c>
      <c r="AI15" s="9">
        <f>SUMIFS(Concentrado!AJ$2:AJ859,Concentrado!$A$2:$A859,"="&amp;$A15,Concentrado!$B$2:$B859, "=Durango")</f>
        <v>5.6393274162168296</v>
      </c>
      <c r="AJ15" s="9">
        <f>SUMIFS(Concentrado!AK$2:AK859,Concentrado!$A$2:$A859,"="&amp;$A15,Concentrado!$B$2:$B859, "=Durango")</f>
        <v>7.5190000000000001</v>
      </c>
      <c r="AK15" s="9">
        <f>SUMIFS(Concentrado!AL$2:AL859,Concentrado!$A$2:$A859,"="&amp;$A15,Concentrado!$B$2:$B859, "=Durango")</f>
        <v>2.67</v>
      </c>
      <c r="AL15" s="9">
        <f>SUMIFS(Concentrado!AM$2:AM859,Concentrado!$A$2:$A859,"="&amp;$A15,Concentrado!$B$2:$B859, "=Durango")</f>
        <v>5.0609999999999999</v>
      </c>
      <c r="AM15" s="9">
        <f>SUMIFS(Concentrado!AN$2:AN859,Concentrado!$A$2:$A859,"="&amp;$A15,Concentrado!$B$2:$B859, "=Durango")</f>
        <v>54.188000000000002</v>
      </c>
      <c r="AN15" s="9">
        <f>SUMIFS(Concentrado!AO$2:AO859,Concentrado!$A$2:$A859,"="&amp;$A15,Concentrado!$B$2:$B859, "=Durango")</f>
        <v>44.341999999999999</v>
      </c>
      <c r="AO15" s="9">
        <f>SUMIFS(Concentrado!AP$2:AP859,Concentrado!$A$2:$A859,"="&amp;$A15,Concentrado!$B$2:$B859, "=Durango")</f>
        <v>49.255000000000003</v>
      </c>
      <c r="AP15" s="9">
        <f>SUMIFS(Concentrado!AQ$2:AQ859,Concentrado!$A$2:$A859,"="&amp;$A15,Concentrado!$B$2:$B859, "=Durango")</f>
        <v>3.7</v>
      </c>
      <c r="AQ15" s="9">
        <f>SUMIFS(Concentrado!AR$2:AR859,Concentrado!$A$2:$A859,"="&amp;$A15,Concentrado!$B$2:$B859, "=Durango")</f>
        <v>1.857</v>
      </c>
      <c r="AR15" s="9">
        <f>SUMIFS(Concentrado!AS$2:AS859,Concentrado!$A$2:$A859,"="&amp;$A15,Concentrado!$B$2:$B859, "=Durango")</f>
        <v>2.766</v>
      </c>
      <c r="AS15" s="9">
        <f>SUMIFS(Concentrado!AT$2:AT859,Concentrado!$A$2:$A859,"="&amp;$A15,Concentrado!$B$2:$B859, "=Durango")</f>
        <v>4.1769999999999996</v>
      </c>
      <c r="AT15" s="9">
        <f>SUMIFS(Concentrado!AU$2:AU859,Concentrado!$A$2:$A859,"="&amp;$A15,Concentrado!$B$2:$B859, "=Durango")</f>
        <v>0.92900000000000005</v>
      </c>
      <c r="AU15" s="9">
        <f>SUMIFS(Concentrado!AV$2:AV859,Concentrado!$A$2:$A859,"="&amp;$A15,Concentrado!$B$2:$B859, "=Durango")</f>
        <v>2.5299999999999998</v>
      </c>
      <c r="AV15" s="9">
        <f>SUMIFS(Concentrado!AW$2:AW859,Concentrado!$A$2:$A859,"="&amp;$A15,Concentrado!$B$2:$B859, "=Durango")</f>
        <v>660.52099999999996</v>
      </c>
      <c r="AW15" s="9">
        <f>SUMIFS(Concentrado!AX$2:AX859,Concentrado!$A$2:$A859,"="&amp;$A15,Concentrado!$B$2:$B859, "=Durango")</f>
        <v>420.548</v>
      </c>
      <c r="AX15" s="9">
        <f>SUMIFS(Concentrado!AY$2:AY859,Concentrado!$A$2:$A859,"="&amp;$A15,Concentrado!$B$2:$B859, "=Durango")</f>
        <v>545.74800000000005</v>
      </c>
      <c r="AY15" s="9">
        <f>SUMIFS(Concentrado!AZ$2:AZ859,Concentrado!$A$2:$A859,"="&amp;$A15,Concentrado!$B$2:$B859, "=Durango")</f>
        <v>6.6050000000000004</v>
      </c>
      <c r="AZ15" s="9">
        <f>SUMIFS(Concentrado!BA$2:BA859,Concentrado!$A$2:$A859,"="&amp;$A15,Concentrado!$B$2:$B859, "=Durango")</f>
        <v>4.2050000000000001</v>
      </c>
      <c r="BA15" s="9">
        <f>SUMIFS(Concentrado!BB$2:BB859,Concentrado!$A$2:$A859,"="&amp;$A15,Concentrado!$B$2:$B859, "=Durango")</f>
        <v>5.4569999999999999</v>
      </c>
      <c r="BB15" s="9">
        <f>SUMIFS(Concentrado!BC$2:BC859,Concentrado!$A$2:$A859,"="&amp;$A15,Concentrado!$B$2:$B859, "=Durango")</f>
        <v>6.032</v>
      </c>
      <c r="BC15" s="9">
        <f>SUMIFS(Concentrado!BD$2:BD859,Concentrado!$A$2:$A859,"="&amp;$A15,Concentrado!$B$2:$B859, "=Durango")</f>
        <v>6.5810000000000004</v>
      </c>
      <c r="BD15" s="9">
        <f>SUMIFS(Concentrado!BE$2:BE859,Concentrado!$A$2:$A859,"="&amp;$A15,Concentrado!$B$2:$B859, "=Durango")</f>
        <v>14.340999999999999</v>
      </c>
      <c r="BE15" s="9">
        <f>SUMIFS(Concentrado!BF$2:BF859,Concentrado!$A$2:$A859,"="&amp;$A15,Concentrado!$B$2:$B859, "=Durango")</f>
        <v>17.105</v>
      </c>
      <c r="BF15" s="9">
        <f>SUMIFS(Concentrado!BG$2:BG859,Concentrado!$A$2:$A859,"="&amp;$A15,Concentrado!$B$2:$B859, "=Durango")</f>
        <v>35.923000000000002</v>
      </c>
      <c r="BG15" s="9">
        <f>SUMIFS(Concentrado!BH$2:BH859,Concentrado!$A$2:$A859,"="&amp;$A15,Concentrado!$B$2:$B859, "=Durango")</f>
        <v>10.141203128022326</v>
      </c>
    </row>
    <row r="16" spans="1:59" x14ac:dyDescent="0.25">
      <c r="A16" s="4">
        <v>2012</v>
      </c>
      <c r="B16" s="9">
        <f>SUMIFS(Concentrado!C$2:C859,Concentrado!$A$2:$A859,"="&amp;$A16,Concentrado!$B$2:$B859, "=Durango")</f>
        <v>22.335999999999999</v>
      </c>
      <c r="C16" s="9">
        <f>SUMIFS(Concentrado!D$2:D859,Concentrado!$A$2:$A859,"="&amp;$A16,Concentrado!$B$2:$B859, "=Durango")</f>
        <v>7.093</v>
      </c>
      <c r="D16" s="9">
        <f>SUMIFS(Concentrado!E$2:E859,Concentrado!$A$2:$A859,"="&amp;$A16,Concentrado!$B$2:$B859, "=Durango")</f>
        <v>14.611000000000001</v>
      </c>
      <c r="E16" s="9">
        <f>SUMIFS(Concentrado!F$2:F859,Concentrado!$A$2:$A859,"="&amp;$A16,Concentrado!$B$2:$B859, "=Durango")</f>
        <v>8.3360000000000003</v>
      </c>
      <c r="F16" s="9">
        <f>SUMIFS(Concentrado!G$2:G859,Concentrado!$A$2:$A859,"="&amp;$A16,Concentrado!$B$2:$B859, "=Durango")</f>
        <v>18.7</v>
      </c>
      <c r="G16" s="9">
        <f>SUMIFS(Concentrado!H$2:H859,Concentrado!$A$2:$A859,"="&amp;$A16,Concentrado!$B$2:$B859, "=Durango")</f>
        <v>4.4669999999999996</v>
      </c>
      <c r="H16" s="9">
        <f>SUMIFS(Concentrado!I$2:I859,Concentrado!$A$2:$A859,"="&amp;$A16,Concentrado!$B$2:$B859, "=Durango")</f>
        <v>3.5470000000000002</v>
      </c>
      <c r="I16" s="9">
        <f>SUMIFS(Concentrado!J$2:J859,Concentrado!$A$2:$A859,"="&amp;$A16,Concentrado!$B$2:$B859, "=Durango")</f>
        <v>4.0010000000000003</v>
      </c>
      <c r="J16" s="9">
        <f>SUMIFS(Concentrado!K$2:K859,Concentrado!$A$2:$A859,"="&amp;$A16,Concentrado!$B$2:$B859, "=Durango")</f>
        <v>9.0519999999999996</v>
      </c>
      <c r="K16" s="9">
        <f>SUMIFS(Concentrado!L$2:L859,Concentrado!$A$2:$A859,"="&amp;$A16,Concentrado!$B$2:$B859, "=Durango")</f>
        <v>4.8049999999999997</v>
      </c>
      <c r="L16" s="9">
        <f>SUMIFS(Concentrado!M$2:M859,Concentrado!$A$2:$A859,"="&amp;$A16,Concentrado!$B$2:$B859, "=Durango")</f>
        <v>6.9</v>
      </c>
      <c r="M16" s="9">
        <f>SUMIFS(Concentrado!N$2:N859,Concentrado!$A$2:$A859,"="&amp;$A16,Concentrado!$B$2:$B859, "=Durango")</f>
        <v>52.899000000000001</v>
      </c>
      <c r="N16" s="9">
        <f>SUMIFS(Concentrado!O$2:O859,Concentrado!$A$2:$A859,"="&amp;$A16,Concentrado!$B$2:$B859, "=Durango")</f>
        <v>168.57900000000001</v>
      </c>
      <c r="O16" s="9">
        <f>SUMIFS(Concentrado!P$2:P859,Concentrado!$A$2:$A859,"="&amp;$A16,Concentrado!$B$2:$B859, "=Durango")</f>
        <v>31.004999999999999</v>
      </c>
      <c r="P16" s="9">
        <f>SUMIFS(Concentrado!Q$2:Q859,Concentrado!$A$2:$A859,"="&amp;$A16,Concentrado!$B$2:$B859, "=Durango")</f>
        <v>99.611999999999995</v>
      </c>
      <c r="Q16" s="9">
        <f>SUMIFS(Concentrado!R$2:R859,Concentrado!$A$2:$A859,"="&amp;$A16,Concentrado!$B$2:$B859, "=Durango")</f>
        <v>59.015000000000001</v>
      </c>
      <c r="R16" s="9">
        <f>SUMIFS(Concentrado!S$2:S859,Concentrado!$A$2:$A859,"="&amp;$A16,Concentrado!$B$2:$B859, "=Durango")</f>
        <v>61.552</v>
      </c>
      <c r="S16" s="9">
        <f>SUMIFS(Concentrado!T$2:T859,Concentrado!$A$2:$A859,"="&amp;$A16,Concentrado!$B$2:$B859, "=Durango")</f>
        <v>60.3</v>
      </c>
      <c r="T16" s="9">
        <f>SUMIFS(Concentrado!U$2:U859,Concentrado!$A$2:$A859,"="&amp;$A16,Concentrado!$B$2:$B859, "=Durango")</f>
        <v>14.342000000000001</v>
      </c>
      <c r="U16" s="9">
        <f>SUMIFS(Concentrado!V$2:V859,Concentrado!$A$2:$A859,"="&amp;$A16,Concentrado!$B$2:$B859, "=Durango")</f>
        <v>16.245999999999999</v>
      </c>
      <c r="V16" s="9">
        <f>SUMIFS(Concentrado!W$2:W859,Concentrado!$A$2:$A859,"="&amp;$A16,Concentrado!$B$2:$B859, "=Durango")</f>
        <v>15.307</v>
      </c>
      <c r="W16" s="9">
        <f>SUMIFS(Concentrado!X$2:X859,Concentrado!$A$2:$A859,"="&amp;$A16,Concentrado!$B$2:$B859, "=Durango")</f>
        <v>88.168999999999997</v>
      </c>
      <c r="X16" s="9">
        <f>SUMIFS(Concentrado!Y$2:Y859,Concentrado!$A$2:$A859,"="&amp;$A16,Concentrado!$B$2:$B859, "=Durango")</f>
        <v>7.8940000000000001</v>
      </c>
      <c r="Y16" s="9">
        <f>SUMIFS(Concentrado!Z$2:Z859,Concentrado!$A$2:$A859,"="&amp;$A16,Concentrado!$B$2:$B859, "=Durango")</f>
        <v>48.008000000000003</v>
      </c>
      <c r="Z16" s="9">
        <f>SUMIFS(Concentrado!AA$2:AA859,Concentrado!$A$2:$A859,"="&amp;$A16,Concentrado!$B$2:$B859, "=Durango")</f>
        <v>86.757999999999996</v>
      </c>
      <c r="AA16" s="9">
        <f>SUMIFS(Concentrado!AB$2:AB859,Concentrado!$A$2:$A859,"="&amp;$A16,Concentrado!$B$2:$B859, "=Durango")</f>
        <v>63.610999999999997</v>
      </c>
      <c r="AB16" s="9">
        <f>SUMIFS(Concentrado!AC$2:AC859,Concentrado!$A$2:$A859,"="&amp;$A16,Concentrado!$B$2:$B859, "=Durango")</f>
        <v>75.028000000000006</v>
      </c>
      <c r="AC16" s="9">
        <f>SUMIFS(Concentrado!AD$2:AD859,Concentrado!$A$2:$A859,"="&amp;$A16,Concentrado!$B$2:$B859, "=Durango")</f>
        <v>396.99599999999998</v>
      </c>
      <c r="AD16" s="9">
        <f>SUMIFS(Concentrado!AE$2:AE859,Concentrado!$A$2:$A859,"="&amp;$A16,Concentrado!$B$2:$B859, "=Durango")</f>
        <v>329.03800000000001</v>
      </c>
      <c r="AE16" s="9">
        <f>SUMIFS(Concentrado!AF$2:AF859,Concentrado!$A$2:$A859,"="&amp;$A16,Concentrado!$B$2:$B859, "=Durango")</f>
        <v>362.55599999999998</v>
      </c>
      <c r="AF16" s="9">
        <f>SUMIFS(Concentrado!AG$2:AG859,Concentrado!$A$2:$A859,"="&amp;$A16,Concentrado!$B$2:$B859, "=Durango")</f>
        <v>11.521000000000001</v>
      </c>
      <c r="AG16" s="9">
        <f>SUMIFS(Concentrado!AH$2:AH859,Concentrado!$A$2:$A859,"="&amp;$A16,Concentrado!$B$2:$B859, "=Durango")</f>
        <v>7.7120743320572398</v>
      </c>
      <c r="AH16" s="9">
        <f>SUMIFS(Concentrado!AI$2:AI859,Concentrado!$A$2:$A859,"="&amp;$A16,Concentrado!$B$2:$B859, "=Durango")</f>
        <v>1.55498746680102</v>
      </c>
      <c r="AI16" s="9">
        <f>SUMIFS(Concentrado!AJ$2:AJ859,Concentrado!$A$2:$A859,"="&amp;$A16,Concentrado!$B$2:$B859, "=Durango")</f>
        <v>4.6460269500536597</v>
      </c>
      <c r="AJ16" s="9">
        <f>SUMIFS(Concentrado!AK$2:AK859,Concentrado!$A$2:$A859,"="&amp;$A16,Concentrado!$B$2:$B859, "=Durango")</f>
        <v>7.641</v>
      </c>
      <c r="AK16" s="9">
        <f>SUMIFS(Concentrado!AL$2:AL859,Concentrado!$A$2:$A859,"="&amp;$A16,Concentrado!$B$2:$B859, "=Durango")</f>
        <v>1.258</v>
      </c>
      <c r="AL16" s="9">
        <f>SUMIFS(Concentrado!AM$2:AM859,Concentrado!$A$2:$A859,"="&amp;$A16,Concentrado!$B$2:$B859, "=Durango")</f>
        <v>4.407</v>
      </c>
      <c r="AM16" s="9">
        <f>SUMIFS(Concentrado!AN$2:AN859,Concentrado!$A$2:$A859,"="&amp;$A16,Concentrado!$B$2:$B859, "=Durango")</f>
        <v>49.375</v>
      </c>
      <c r="AN16" s="9">
        <f>SUMIFS(Concentrado!AO$2:AO859,Concentrado!$A$2:$A859,"="&amp;$A16,Concentrado!$B$2:$B859, "=Durango")</f>
        <v>41.872999999999998</v>
      </c>
      <c r="AO16" s="9">
        <f>SUMIFS(Concentrado!AP$2:AP859,Concentrado!$A$2:$A859,"="&amp;$A16,Concentrado!$B$2:$B859, "=Durango")</f>
        <v>45.573</v>
      </c>
      <c r="AP16" s="9">
        <f>SUMIFS(Concentrado!AQ$2:AQ859,Concentrado!$A$2:$A859,"="&amp;$A16,Concentrado!$B$2:$B859, "=Durango")</f>
        <v>3.762</v>
      </c>
      <c r="AQ16" s="9">
        <f>SUMIFS(Concentrado!AR$2:AR859,Concentrado!$A$2:$A859,"="&amp;$A16,Concentrado!$B$2:$B859, "=Durango")</f>
        <v>1.1439999999999999</v>
      </c>
      <c r="AR16" s="9">
        <f>SUMIFS(Concentrado!AS$2:AS859,Concentrado!$A$2:$A859,"="&amp;$A16,Concentrado!$B$2:$B859, "=Durango")</f>
        <v>2.4350000000000001</v>
      </c>
      <c r="AS16" s="9">
        <f>SUMIFS(Concentrado!AT$2:AT859,Concentrado!$A$2:$A859,"="&amp;$A16,Concentrado!$B$2:$B859, "=Durango")</f>
        <v>2.351</v>
      </c>
      <c r="AT16" s="9">
        <f>SUMIFS(Concentrado!AU$2:AU859,Concentrado!$A$2:$A859,"="&amp;$A16,Concentrado!$B$2:$B859, "=Durango")</f>
        <v>0.91500000000000004</v>
      </c>
      <c r="AU16" s="9">
        <f>SUMIFS(Concentrado!AV$2:AV859,Concentrado!$A$2:$A859,"="&amp;$A16,Concentrado!$B$2:$B859, "=Durango")</f>
        <v>1.623</v>
      </c>
      <c r="AV16" s="9">
        <f>SUMIFS(Concentrado!AW$2:AW859,Concentrado!$A$2:$A859,"="&amp;$A16,Concentrado!$B$2:$B859, "=Durango")</f>
        <v>622.94399999999996</v>
      </c>
      <c r="AW16" s="9">
        <f>SUMIFS(Concentrado!AX$2:AX859,Concentrado!$A$2:$A859,"="&amp;$A16,Concentrado!$B$2:$B859, "=Durango")</f>
        <v>408.55200000000002</v>
      </c>
      <c r="AX16" s="9">
        <f>SUMIFS(Concentrado!AY$2:AY859,Concentrado!$A$2:$A859,"="&amp;$A16,Concentrado!$B$2:$B859, "=Durango")</f>
        <v>515.10400000000004</v>
      </c>
      <c r="AY16" s="9">
        <f>SUMIFS(Concentrado!AZ$2:AZ859,Concentrado!$A$2:$A859,"="&amp;$A16,Concentrado!$B$2:$B859, "=Durango")</f>
        <v>6.2290000000000001</v>
      </c>
      <c r="AZ16" s="9">
        <f>SUMIFS(Concentrado!BA$2:BA859,Concentrado!$A$2:$A859,"="&amp;$A16,Concentrado!$B$2:$B859, "=Durango")</f>
        <v>4.0860000000000003</v>
      </c>
      <c r="BA16" s="9">
        <f>SUMIFS(Concentrado!BB$2:BB859,Concentrado!$A$2:$A859,"="&amp;$A16,Concentrado!$B$2:$B859, "=Durango")</f>
        <v>5.1509999999999998</v>
      </c>
      <c r="BB16" s="9">
        <f>SUMIFS(Concentrado!BC$2:BC859,Concentrado!$A$2:$A859,"="&amp;$A16,Concentrado!$B$2:$B859, "=Durango")</f>
        <v>9.8450000000000006</v>
      </c>
      <c r="BC16" s="9">
        <f>SUMIFS(Concentrado!BD$2:BD859,Concentrado!$A$2:$A859,"="&amp;$A16,Concentrado!$B$2:$B859, "=Durango")</f>
        <v>3.8290000000000002</v>
      </c>
      <c r="BD16" s="9">
        <f>SUMIFS(Concentrado!BE$2:BE859,Concentrado!$A$2:$A859,"="&amp;$A16,Concentrado!$B$2:$B859, "=Durango")</f>
        <v>13.183999999999999</v>
      </c>
      <c r="BE16" s="9">
        <f>SUMIFS(Concentrado!BF$2:BF859,Concentrado!$A$2:$A859,"="&amp;$A16,Concentrado!$B$2:$B859, "=Durango")</f>
        <v>15.506</v>
      </c>
      <c r="BF16" s="9">
        <f>SUMIFS(Concentrado!BG$2:BG859,Concentrado!$A$2:$A859,"="&amp;$A16,Concentrado!$B$2:$B859, "=Durango")</f>
        <v>52.515000000000001</v>
      </c>
      <c r="BG16" s="9">
        <f>SUMIFS(Concentrado!BH$2:BH859,Concentrado!$A$2:$A859,"="&amp;$A16,Concentrado!$B$2:$B859, "=Durango")</f>
        <v>8.5959093421779986</v>
      </c>
    </row>
    <row r="17" spans="1:59" x14ac:dyDescent="0.25">
      <c r="A17" s="4">
        <v>2013</v>
      </c>
      <c r="B17" s="9">
        <f>SUMIFS(Concentrado!C$2:C859,Concentrado!$A$2:$A859,"="&amp;$A17,Concentrado!$B$2:$B859, "=Durango")</f>
        <v>25.033999999999999</v>
      </c>
      <c r="C17" s="9">
        <f>SUMIFS(Concentrado!D$2:D859,Concentrado!$A$2:$A859,"="&amp;$A17,Concentrado!$B$2:$B859, "=Durango")</f>
        <v>4.8520000000000003</v>
      </c>
      <c r="D17" s="9">
        <f>SUMIFS(Concentrado!E$2:E859,Concentrado!$A$2:$A859,"="&amp;$A17,Concentrado!$B$2:$B859, "=Durango")</f>
        <v>14.808</v>
      </c>
      <c r="E17" s="9">
        <f>SUMIFS(Concentrado!F$2:F859,Concentrado!$A$2:$A859,"="&amp;$A17,Concentrado!$B$2:$B859, "=Durango")</f>
        <v>9.2479999999999993</v>
      </c>
      <c r="F17" s="9">
        <f>SUMIFS(Concentrado!G$2:G859,Concentrado!$A$2:$A859,"="&amp;$A17,Concentrado!$B$2:$B859, "=Durango")</f>
        <v>15.193</v>
      </c>
      <c r="G17" s="9">
        <f>SUMIFS(Concentrado!H$2:H859,Concentrado!$A$2:$A859,"="&amp;$A17,Concentrado!$B$2:$B859, "=Durango")</f>
        <v>4.6360000000000001</v>
      </c>
      <c r="H17" s="9">
        <f>SUMIFS(Concentrado!I$2:I859,Concentrado!$A$2:$A859,"="&amp;$A17,Concentrado!$B$2:$B859, "=Durango")</f>
        <v>3.1589999999999998</v>
      </c>
      <c r="I17" s="9">
        <f>SUMIFS(Concentrado!J$2:J859,Concentrado!$A$2:$A859,"="&amp;$A17,Concentrado!$B$2:$B859, "=Durango")</f>
        <v>3.8879999999999999</v>
      </c>
      <c r="J17" s="9">
        <f>SUMIFS(Concentrado!K$2:K859,Concentrado!$A$2:$A859,"="&amp;$A17,Concentrado!$B$2:$B859, "=Durango")</f>
        <v>9.2720000000000002</v>
      </c>
      <c r="K17" s="9">
        <f>SUMIFS(Concentrado!L$2:L859,Concentrado!$A$2:$A859,"="&amp;$A17,Concentrado!$B$2:$B859, "=Durango")</f>
        <v>4.6260000000000003</v>
      </c>
      <c r="L17" s="9">
        <f>SUMIFS(Concentrado!M$2:M859,Concentrado!$A$2:$A859,"="&amp;$A17,Concentrado!$B$2:$B859, "=Durango")</f>
        <v>6.9180000000000001</v>
      </c>
      <c r="M17" s="9">
        <f>SUMIFS(Concentrado!N$2:N859,Concentrado!$A$2:$A859,"="&amp;$A17,Concentrado!$B$2:$B859, "=Durango")</f>
        <v>34.011000000000003</v>
      </c>
      <c r="N17" s="9">
        <f>SUMIFS(Concentrado!O$2:O859,Concentrado!$A$2:$A859,"="&amp;$A17,Concentrado!$B$2:$B859, "=Durango")</f>
        <v>140.93100000000001</v>
      </c>
      <c r="O17" s="9">
        <f>SUMIFS(Concentrado!P$2:P859,Concentrado!$A$2:$A859,"="&amp;$A17,Concentrado!$B$2:$B859, "=Durango")</f>
        <v>26.742000000000001</v>
      </c>
      <c r="P17" s="9">
        <f>SUMIFS(Concentrado!Q$2:Q859,Concentrado!$A$2:$A859,"="&amp;$A17,Concentrado!$B$2:$B859, "=Durango")</f>
        <v>83.244</v>
      </c>
      <c r="Q17" s="9">
        <f>SUMIFS(Concentrado!R$2:R859,Concentrado!$A$2:$A859,"="&amp;$A17,Concentrado!$B$2:$B859, "=Durango")</f>
        <v>62.121000000000002</v>
      </c>
      <c r="R17" s="9">
        <f>SUMIFS(Concentrado!S$2:S859,Concentrado!$A$2:$A859,"="&amp;$A17,Concentrado!$B$2:$B859, "=Durango")</f>
        <v>67.813999999999993</v>
      </c>
      <c r="S17" s="9">
        <f>SUMIFS(Concentrado!T$2:T859,Concentrado!$A$2:$A859,"="&amp;$A17,Concentrado!$B$2:$B859, "=Durango")</f>
        <v>65.006</v>
      </c>
      <c r="T17" s="9">
        <f>SUMIFS(Concentrado!U$2:U859,Concentrado!$A$2:$A859,"="&amp;$A17,Concentrado!$B$2:$B859, "=Durango")</f>
        <v>15.183</v>
      </c>
      <c r="U17" s="9">
        <f>SUMIFS(Concentrado!V$2:V859,Concentrado!$A$2:$A859,"="&amp;$A17,Concentrado!$B$2:$B859, "=Durango")</f>
        <v>16.7</v>
      </c>
      <c r="V17" s="9">
        <f>SUMIFS(Concentrado!W$2:W859,Concentrado!$A$2:$A859,"="&amp;$A17,Concentrado!$B$2:$B859, "=Durango")</f>
        <v>15.951000000000001</v>
      </c>
      <c r="W17" s="9">
        <f>SUMIFS(Concentrado!X$2:X859,Concentrado!$A$2:$A859,"="&amp;$A17,Concentrado!$B$2:$B859, "=Durango")</f>
        <v>51.225999999999999</v>
      </c>
      <c r="X17" s="9">
        <f>SUMIFS(Concentrado!Y$2:Y859,Concentrado!$A$2:$A859,"="&amp;$A17,Concentrado!$B$2:$B859, "=Durango")</f>
        <v>5.4160000000000004</v>
      </c>
      <c r="Y17" s="9">
        <f>SUMIFS(Concentrado!Z$2:Z859,Concentrado!$A$2:$A859,"="&amp;$A17,Concentrado!$B$2:$B859, "=Durango")</f>
        <v>28.071999999999999</v>
      </c>
      <c r="Z17" s="9">
        <f>SUMIFS(Concentrado!AA$2:AA859,Concentrado!$A$2:$A859,"="&amp;$A17,Concentrado!$B$2:$B859, "=Durango")</f>
        <v>95.382999999999996</v>
      </c>
      <c r="AA17" s="9">
        <f>SUMIFS(Concentrado!AB$2:AB859,Concentrado!$A$2:$A859,"="&amp;$A17,Concentrado!$B$2:$B859, "=Durango")</f>
        <v>62.962000000000003</v>
      </c>
      <c r="AB17" s="9">
        <f>SUMIFS(Concentrado!AC$2:AC859,Concentrado!$A$2:$A859,"="&amp;$A17,Concentrado!$B$2:$B859, "=Durango")</f>
        <v>78.956000000000003</v>
      </c>
      <c r="AC17" s="9">
        <f>SUMIFS(Concentrado!AD$2:AD859,Concentrado!$A$2:$A859,"="&amp;$A17,Concentrado!$B$2:$B859, "=Durango")</f>
        <v>410.971</v>
      </c>
      <c r="AD17" s="9">
        <f>SUMIFS(Concentrado!AE$2:AE859,Concentrado!$A$2:$A859,"="&amp;$A17,Concentrado!$B$2:$B859, "=Durango")</f>
        <v>348.43599999999998</v>
      </c>
      <c r="AE17" s="9">
        <f>SUMIFS(Concentrado!AF$2:AF859,Concentrado!$A$2:$A859,"="&amp;$A17,Concentrado!$B$2:$B859, "=Durango")</f>
        <v>379.399</v>
      </c>
      <c r="AF17" s="9">
        <f>SUMIFS(Concentrado!AG$2:AG859,Concentrado!$A$2:$A859,"="&amp;$A17,Concentrado!$B$2:$B859, "=Durango")</f>
        <v>7.649</v>
      </c>
      <c r="AG17" s="9">
        <f>SUMIFS(Concentrado!AH$2:AH859,Concentrado!$A$2:$A859,"="&amp;$A17,Concentrado!$B$2:$B859, "=Durango")</f>
        <v>7.9348124637592701</v>
      </c>
      <c r="AH17" s="9">
        <f>SUMIFS(Concentrado!AI$2:AI859,Concentrado!$A$2:$A859,"="&amp;$A17,Concentrado!$B$2:$B859, "=Durango")</f>
        <v>1.8503726959005</v>
      </c>
      <c r="AI17" s="9">
        <f>SUMIFS(Concentrado!AJ$2:AJ859,Concentrado!$A$2:$A859,"="&amp;$A17,Concentrado!$B$2:$B859, "=Durango")</f>
        <v>4.9085099757795696</v>
      </c>
      <c r="AJ17" s="9">
        <f>SUMIFS(Concentrado!AK$2:AK859,Concentrado!$A$2:$A859,"="&amp;$A17,Concentrado!$B$2:$B859, "=Durango")</f>
        <v>9.0399999999999991</v>
      </c>
      <c r="AK17" s="9">
        <f>SUMIFS(Concentrado!AL$2:AL859,Concentrado!$A$2:$A859,"="&amp;$A17,Concentrado!$B$2:$B859, "=Durango")</f>
        <v>1.3540000000000001</v>
      </c>
      <c r="AL17" s="9">
        <f>SUMIFS(Concentrado!AM$2:AM859,Concentrado!$A$2:$A859,"="&amp;$A17,Concentrado!$B$2:$B859, "=Durango")</f>
        <v>5.1459999999999999</v>
      </c>
      <c r="AM17" s="9">
        <f>SUMIFS(Concentrado!AN$2:AN859,Concentrado!$A$2:$A859,"="&amp;$A17,Concentrado!$B$2:$B859, "=Durango")</f>
        <v>51.921999999999997</v>
      </c>
      <c r="AN17" s="9">
        <f>SUMIFS(Concentrado!AO$2:AO859,Concentrado!$A$2:$A859,"="&amp;$A17,Concentrado!$B$2:$B859, "=Durango")</f>
        <v>44.908000000000001</v>
      </c>
      <c r="AO17" s="9">
        <f>SUMIFS(Concentrado!AP$2:AP859,Concentrado!$A$2:$A859,"="&amp;$A17,Concentrado!$B$2:$B859, "=Durango")</f>
        <v>48.768000000000001</v>
      </c>
      <c r="AP17" s="9">
        <f>SUMIFS(Concentrado!AQ$2:AQ859,Concentrado!$A$2:$A859,"="&amp;$A17,Concentrado!$B$2:$B859, "=Durango")</f>
        <v>2.202</v>
      </c>
      <c r="AQ17" s="9">
        <f>SUMIFS(Concentrado!AR$2:AR859,Concentrado!$A$2:$A859,"="&amp;$A17,Concentrado!$B$2:$B859, "=Durango")</f>
        <v>1.2410000000000001</v>
      </c>
      <c r="AR17" s="9">
        <f>SUMIFS(Concentrado!AS$2:AS859,Concentrado!$A$2:$A859,"="&amp;$A17,Concentrado!$B$2:$B859, "=Durango")</f>
        <v>1.7150000000000001</v>
      </c>
      <c r="AS17" s="9">
        <f>SUMIFS(Concentrado!AT$2:AT859,Concentrado!$A$2:$A859,"="&amp;$A17,Concentrado!$B$2:$B859, "=Durango")</f>
        <v>3.94</v>
      </c>
      <c r="AT17" s="9">
        <f>SUMIFS(Concentrado!AU$2:AU859,Concentrado!$A$2:$A859,"="&amp;$A17,Concentrado!$B$2:$B859, "=Durango")</f>
        <v>1.1279999999999999</v>
      </c>
      <c r="AU17" s="9">
        <f>SUMIFS(Concentrado!AV$2:AV859,Concentrado!$A$2:$A859,"="&amp;$A17,Concentrado!$B$2:$B859, "=Durango")</f>
        <v>2.516</v>
      </c>
      <c r="AV17" s="9">
        <f>SUMIFS(Concentrado!AW$2:AW859,Concentrado!$A$2:$A859,"="&amp;$A17,Concentrado!$B$2:$B859, "=Durango")</f>
        <v>612.63199999999995</v>
      </c>
      <c r="AW17" s="9">
        <f>SUMIFS(Concentrado!AX$2:AX859,Concentrado!$A$2:$A859,"="&amp;$A17,Concentrado!$B$2:$B859, "=Durango")</f>
        <v>427.75900000000001</v>
      </c>
      <c r="AX17" s="9">
        <f>SUMIFS(Concentrado!AY$2:AY859,Concentrado!$A$2:$A859,"="&amp;$A17,Concentrado!$B$2:$B859, "=Durango")</f>
        <v>519.64400000000001</v>
      </c>
      <c r="AY17" s="9">
        <f>SUMIFS(Concentrado!AZ$2:AZ859,Concentrado!$A$2:$A859,"="&amp;$A17,Concentrado!$B$2:$B859, "=Durango")</f>
        <v>6.1260000000000003</v>
      </c>
      <c r="AZ17" s="9">
        <f>SUMIFS(Concentrado!BA$2:BA859,Concentrado!$A$2:$A859,"="&amp;$A17,Concentrado!$B$2:$B859, "=Durango")</f>
        <v>4.2779999999999996</v>
      </c>
      <c r="BA17" s="9">
        <f>SUMIFS(Concentrado!BB$2:BB859,Concentrado!$A$2:$A859,"="&amp;$A17,Concentrado!$B$2:$B859, "=Durango")</f>
        <v>5.1959999999999997</v>
      </c>
      <c r="BB17" s="9">
        <f>SUMIFS(Concentrado!BC$2:BC859,Concentrado!$A$2:$A859,"="&amp;$A17,Concentrado!$B$2:$B859, "=Durango")</f>
        <v>9.8460000000000001</v>
      </c>
      <c r="BC17" s="9">
        <f>SUMIFS(Concentrado!BD$2:BD859,Concentrado!$A$2:$A859,"="&amp;$A17,Concentrado!$B$2:$B859, "=Durango")</f>
        <v>7.6580000000000004</v>
      </c>
      <c r="BD17" s="9">
        <f>SUMIFS(Concentrado!BE$2:BE859,Concentrado!$A$2:$A859,"="&amp;$A17,Concentrado!$B$2:$B859, "=Durango")</f>
        <v>13.362</v>
      </c>
      <c r="BE17" s="9">
        <f>SUMIFS(Concentrado!BF$2:BF859,Concentrado!$A$2:$A859,"="&amp;$A17,Concentrado!$B$2:$B859, "=Durango")</f>
        <v>15.946999999999999</v>
      </c>
      <c r="BF17" s="9">
        <f>SUMIFS(Concentrado!BG$2:BG859,Concentrado!$A$2:$A859,"="&amp;$A17,Concentrado!$B$2:$B859, "=Durango")</f>
        <v>41.241999999999997</v>
      </c>
      <c r="BG17" s="9">
        <f>SUMIFS(Concentrado!BH$2:BH859,Concentrado!$A$2:$A859,"="&amp;$A17,Concentrado!$B$2:$B859, "=Durango")</f>
        <v>8.1108575513458518</v>
      </c>
    </row>
    <row r="18" spans="1:59" x14ac:dyDescent="0.25">
      <c r="A18" s="4">
        <v>2014</v>
      </c>
      <c r="B18" s="9">
        <f>SUMIFS(Concentrado!C$2:C859,Concentrado!$A$2:$A859,"="&amp;$A18,Concentrado!$B$2:$B859, "=Durango")</f>
        <v>21.728999999999999</v>
      </c>
      <c r="C18" s="9">
        <f>SUMIFS(Concentrado!D$2:D859,Concentrado!$A$2:$A859,"="&amp;$A18,Concentrado!$B$2:$B859, "=Durango")</f>
        <v>6.5720000000000001</v>
      </c>
      <c r="D18" s="9">
        <f>SUMIFS(Concentrado!E$2:E859,Concentrado!$A$2:$A859,"="&amp;$A18,Concentrado!$B$2:$B859, "=Durango")</f>
        <v>14.05</v>
      </c>
      <c r="E18" s="9">
        <f>SUMIFS(Concentrado!F$2:F859,Concentrado!$A$2:$A859,"="&amp;$A18,Concentrado!$B$2:$B859, "=Durango")</f>
        <v>9.9060000000000006</v>
      </c>
      <c r="F18" s="9">
        <f>SUMIFS(Concentrado!G$2:G859,Concentrado!$A$2:$A859,"="&amp;$A18,Concentrado!$B$2:$B859, "=Durango")</f>
        <v>18.305</v>
      </c>
      <c r="G18" s="9">
        <f>SUMIFS(Concentrado!H$2:H859,Concentrado!$A$2:$A859,"="&amp;$A18,Concentrado!$B$2:$B859, "=Durango")</f>
        <v>4.5739999999999998</v>
      </c>
      <c r="H18" s="9">
        <f>SUMIFS(Concentrado!I$2:I859,Concentrado!$A$2:$A859,"="&amp;$A18,Concentrado!$B$2:$B859, "=Durango")</f>
        <v>3.5640000000000001</v>
      </c>
      <c r="I18" s="9">
        <f>SUMIFS(Concentrado!J$2:J859,Concentrado!$A$2:$A859,"="&amp;$A18,Concentrado!$B$2:$B859, "=Durango")</f>
        <v>4.0629999999999997</v>
      </c>
      <c r="J18" s="9">
        <f>SUMIFS(Concentrado!K$2:K859,Concentrado!$A$2:$A859,"="&amp;$A18,Concentrado!$B$2:$B859, "=Durango")</f>
        <v>9.2629999999999999</v>
      </c>
      <c r="K18" s="9">
        <f>SUMIFS(Concentrado!L$2:L859,Concentrado!$A$2:$A859,"="&amp;$A18,Concentrado!$B$2:$B859, "=Durango")</f>
        <v>4.6779999999999999</v>
      </c>
      <c r="L18" s="9">
        <f>SUMIFS(Concentrado!M$2:M859,Concentrado!$A$2:$A859,"="&amp;$A18,Concentrado!$B$2:$B859, "=Durango")</f>
        <v>6.94</v>
      </c>
      <c r="M18" s="9">
        <f>SUMIFS(Concentrado!N$2:N859,Concentrado!$A$2:$A859,"="&amp;$A18,Concentrado!$B$2:$B859, "=Durango")</f>
        <v>51.265999999999998</v>
      </c>
      <c r="N18" s="9">
        <f>SUMIFS(Concentrado!O$2:O859,Concentrado!$A$2:$A859,"="&amp;$A18,Concentrado!$B$2:$B859, "=Durango")</f>
        <v>115.048</v>
      </c>
      <c r="O18" s="9">
        <f>SUMIFS(Concentrado!P$2:P859,Concentrado!$A$2:$A859,"="&amp;$A18,Concentrado!$B$2:$B859, "=Durango")</f>
        <v>24.393000000000001</v>
      </c>
      <c r="P18" s="9">
        <f>SUMIFS(Concentrado!Q$2:Q859,Concentrado!$A$2:$A859,"="&amp;$A18,Concentrado!$B$2:$B859, "=Durango")</f>
        <v>69.122</v>
      </c>
      <c r="Q18" s="9">
        <f>SUMIFS(Concentrado!R$2:R859,Concentrado!$A$2:$A859,"="&amp;$A18,Concentrado!$B$2:$B859, "=Durango")</f>
        <v>61.298000000000002</v>
      </c>
      <c r="R18" s="9">
        <f>SUMIFS(Concentrado!S$2:S859,Concentrado!$A$2:$A859,"="&amp;$A18,Concentrado!$B$2:$B859, "=Durango")</f>
        <v>59.923999999999999</v>
      </c>
      <c r="S18" s="9">
        <f>SUMIFS(Concentrado!T$2:T859,Concentrado!$A$2:$A859,"="&amp;$A18,Concentrado!$B$2:$B859, "=Durango")</f>
        <v>60.601999999999997</v>
      </c>
      <c r="T18" s="9">
        <f>SUMIFS(Concentrado!U$2:U859,Concentrado!$A$2:$A859,"="&amp;$A18,Concentrado!$B$2:$B859, "=Durango")</f>
        <v>15.782</v>
      </c>
      <c r="U18" s="9">
        <f>SUMIFS(Concentrado!V$2:V859,Concentrado!$A$2:$A859,"="&amp;$A18,Concentrado!$B$2:$B859, "=Durango")</f>
        <v>17.263999999999999</v>
      </c>
      <c r="V18" s="9">
        <f>SUMIFS(Concentrado!W$2:W859,Concentrado!$A$2:$A859,"="&amp;$A18,Concentrado!$B$2:$B859, "=Durango")</f>
        <v>16.533000000000001</v>
      </c>
      <c r="W18" s="9">
        <f>SUMIFS(Concentrado!X$2:X859,Concentrado!$A$2:$A859,"="&amp;$A18,Concentrado!$B$2:$B859, "=Durango")</f>
        <v>37.396000000000001</v>
      </c>
      <c r="X18" s="9">
        <f>SUMIFS(Concentrado!Y$2:Y859,Concentrado!$A$2:$A859,"="&amp;$A18,Concentrado!$B$2:$B859, "=Durango")</f>
        <v>3.1190000000000002</v>
      </c>
      <c r="Y18" s="9">
        <f>SUMIFS(Concentrado!Z$2:Z859,Concentrado!$A$2:$A859,"="&amp;$A18,Concentrado!$B$2:$B859, "=Durango")</f>
        <v>20.030999999999999</v>
      </c>
      <c r="Z18" s="9">
        <f>SUMIFS(Concentrado!AA$2:AA859,Concentrado!$A$2:$A859,"="&amp;$A18,Concentrado!$B$2:$B859, "=Durango")</f>
        <v>94.349000000000004</v>
      </c>
      <c r="AA18" s="9">
        <f>SUMIFS(Concentrado!AB$2:AB859,Concentrado!$A$2:$A859,"="&amp;$A18,Concentrado!$B$2:$B859, "=Durango")</f>
        <v>65.826999999999998</v>
      </c>
      <c r="AB18" s="9">
        <f>SUMIFS(Concentrado!AC$2:AC859,Concentrado!$A$2:$A859,"="&amp;$A18,Concentrado!$B$2:$B859, "=Durango")</f>
        <v>79.900000000000006</v>
      </c>
      <c r="AC18" s="9">
        <f>SUMIFS(Concentrado!AD$2:AD859,Concentrado!$A$2:$A859,"="&amp;$A18,Concentrado!$B$2:$B859, "=Durango")</f>
        <v>415.82100000000003</v>
      </c>
      <c r="AD18" s="9">
        <f>SUMIFS(Concentrado!AE$2:AE859,Concentrado!$A$2:$A859,"="&amp;$A18,Concentrado!$B$2:$B859, "=Durango")</f>
        <v>340.38299999999998</v>
      </c>
      <c r="AE18" s="9">
        <f>SUMIFS(Concentrado!AF$2:AF859,Concentrado!$A$2:$A859,"="&amp;$A18,Concentrado!$B$2:$B859, "=Durango")</f>
        <v>377.71699999999998</v>
      </c>
      <c r="AF18" s="9">
        <f>SUMIFS(Concentrado!AG$2:AG859,Concentrado!$A$2:$A859,"="&amp;$A18,Concentrado!$B$2:$B859, "=Durango")</f>
        <v>11.551</v>
      </c>
      <c r="AG18" s="9">
        <f>SUMIFS(Concentrado!AH$2:AH859,Concentrado!$A$2:$A859,"="&amp;$A18,Concentrado!$B$2:$B859, "=Durango")</f>
        <v>11.194752384179701</v>
      </c>
      <c r="AH18" s="9">
        <f>SUMIFS(Concentrado!AI$2:AI859,Concentrado!$A$2:$A859,"="&amp;$A18,Concentrado!$B$2:$B859, "=Durango")</f>
        <v>2.7565421934725101</v>
      </c>
      <c r="AI18" s="9">
        <f>SUMIFS(Concentrado!AJ$2:AJ859,Concentrado!$A$2:$A859,"="&amp;$A18,Concentrado!$B$2:$B859, "=Durango")</f>
        <v>7.0014368165988898</v>
      </c>
      <c r="AJ18" s="9">
        <f>SUMIFS(Concentrado!AK$2:AK859,Concentrado!$A$2:$A859,"="&amp;$A18,Concentrado!$B$2:$B859, "=Durango")</f>
        <v>9.8350000000000009</v>
      </c>
      <c r="AK18" s="9">
        <f>SUMIFS(Concentrado!AL$2:AL859,Concentrado!$A$2:$A859,"="&amp;$A18,Concentrado!$B$2:$B859, "=Durango")</f>
        <v>2.0049999999999999</v>
      </c>
      <c r="AL18" s="9">
        <f>SUMIFS(Concentrado!AM$2:AM859,Concentrado!$A$2:$A859,"="&amp;$A18,Concentrado!$B$2:$B859, "=Durango")</f>
        <v>5.8680000000000003</v>
      </c>
      <c r="AM18" s="9">
        <f>SUMIFS(Concentrado!AN$2:AN859,Concentrado!$A$2:$A859,"="&amp;$A18,Concentrado!$B$2:$B859, "=Durango")</f>
        <v>56.494999999999997</v>
      </c>
      <c r="AN18" s="9">
        <f>SUMIFS(Concentrado!AO$2:AO859,Concentrado!$A$2:$A859,"="&amp;$A18,Concentrado!$B$2:$B859, "=Durango")</f>
        <v>44.441000000000003</v>
      </c>
      <c r="AO18" s="9">
        <f>SUMIFS(Concentrado!AP$2:AP859,Concentrado!$A$2:$A859,"="&amp;$A18,Concentrado!$B$2:$B859, "=Durango")</f>
        <v>50.389000000000003</v>
      </c>
      <c r="AP18" s="9">
        <f>SUMIFS(Concentrado!AQ$2:AQ859,Concentrado!$A$2:$A859,"="&amp;$A18,Concentrado!$B$2:$B859, "=Durango")</f>
        <v>1.4870000000000001</v>
      </c>
      <c r="AQ18" s="9">
        <f>SUMIFS(Concentrado!AR$2:AR859,Concentrado!$A$2:$A859,"="&amp;$A18,Concentrado!$B$2:$B859, "=Durango")</f>
        <v>1.1140000000000001</v>
      </c>
      <c r="AR18" s="9">
        <f>SUMIFS(Concentrado!AS$2:AS859,Concentrado!$A$2:$A859,"="&amp;$A18,Concentrado!$B$2:$B859, "=Durango")</f>
        <v>1.298</v>
      </c>
      <c r="AS18" s="9">
        <f>SUMIFS(Concentrado!AT$2:AT859,Concentrado!$A$2:$A859,"="&amp;$A18,Concentrado!$B$2:$B859, "=Durango")</f>
        <v>4.6890000000000001</v>
      </c>
      <c r="AT18" s="9">
        <f>SUMIFS(Concentrado!AU$2:AU859,Concentrado!$A$2:$A859,"="&amp;$A18,Concentrado!$B$2:$B859, "=Durango")</f>
        <v>1.5589999999999999</v>
      </c>
      <c r="AU18" s="9">
        <f>SUMIFS(Concentrado!AV$2:AV859,Concentrado!$A$2:$A859,"="&amp;$A18,Concentrado!$B$2:$B859, "=Durango")</f>
        <v>3.1030000000000002</v>
      </c>
      <c r="AV18" s="9">
        <f>SUMIFS(Concentrado!AW$2:AW859,Concentrado!$A$2:$A859,"="&amp;$A18,Concentrado!$B$2:$B859, "=Durango")</f>
        <v>597.31399999999996</v>
      </c>
      <c r="AW18" s="9">
        <f>SUMIFS(Concentrado!AX$2:AX859,Concentrado!$A$2:$A859,"="&amp;$A18,Concentrado!$B$2:$B859, "=Durango")</f>
        <v>414.89800000000002</v>
      </c>
      <c r="AX18" s="9">
        <f>SUMIFS(Concentrado!AY$2:AY859,Concentrado!$A$2:$A859,"="&amp;$A18,Concentrado!$B$2:$B859, "=Durango")</f>
        <v>505.01499999999999</v>
      </c>
      <c r="AY18" s="9">
        <f>SUMIFS(Concentrado!AZ$2:AZ859,Concentrado!$A$2:$A859,"="&amp;$A18,Concentrado!$B$2:$B859, "=Durango")</f>
        <v>5.9729999999999999</v>
      </c>
      <c r="AZ18" s="9">
        <f>SUMIFS(Concentrado!BA$2:BA859,Concentrado!$A$2:$A859,"="&amp;$A18,Concentrado!$B$2:$B859, "=Durango")</f>
        <v>4.149</v>
      </c>
      <c r="BA18" s="9">
        <f>SUMIFS(Concentrado!BB$2:BB859,Concentrado!$A$2:$A859,"="&amp;$A18,Concentrado!$B$2:$B859, "=Durango")</f>
        <v>5.05</v>
      </c>
      <c r="BB18" s="9">
        <f>SUMIFS(Concentrado!BC$2:BC859,Concentrado!$A$2:$A859,"="&amp;$A18,Concentrado!$B$2:$B859, "=Durango")</f>
        <v>9.8689999999999998</v>
      </c>
      <c r="BC18" s="9">
        <f>SUMIFS(Concentrado!BD$2:BD859,Concentrado!$A$2:$A859,"="&amp;$A18,Concentrado!$B$2:$B859, "=Durango")</f>
        <v>7.6760000000000002</v>
      </c>
      <c r="BD18" s="9">
        <f>SUMIFS(Concentrado!BE$2:BE859,Concentrado!$A$2:$A859,"="&amp;$A18,Concentrado!$B$2:$B859, "=Durango")</f>
        <v>13.845000000000001</v>
      </c>
      <c r="BE18" s="9">
        <f>SUMIFS(Concentrado!BF$2:BF859,Concentrado!$A$2:$A859,"="&amp;$A18,Concentrado!$B$2:$B859, "=Durango")</f>
        <v>16.324000000000002</v>
      </c>
      <c r="BF18" s="9">
        <f>SUMIFS(Concentrado!BG$2:BG859,Concentrado!$A$2:$A859,"="&amp;$A18,Concentrado!$B$2:$B859, "=Durango")</f>
        <v>71.221000000000004</v>
      </c>
      <c r="BG18" s="9">
        <f>SUMIFS(Concentrado!BH$2:BH859,Concentrado!$A$2:$A859,"="&amp;$A18,Concentrado!$B$2:$B859, "=Durango")</f>
        <v>9.429662127514101</v>
      </c>
    </row>
    <row r="19" spans="1:59" x14ac:dyDescent="0.25">
      <c r="A19" s="4">
        <v>2015</v>
      </c>
      <c r="B19" s="9">
        <f>SUMIFS(Concentrado!C$2:C859,Concentrado!$A$2:$A859,"="&amp;$A19,Concentrado!$B$2:$B859, "=Durango")</f>
        <v>21.257000000000001</v>
      </c>
      <c r="C19" s="9">
        <f>SUMIFS(Concentrado!D$2:D859,Concentrado!$A$2:$A859,"="&amp;$A19,Concentrado!$B$2:$B859, "=Durango")</f>
        <v>5.4009999999999998</v>
      </c>
      <c r="D19" s="9">
        <f>SUMIFS(Concentrado!E$2:E859,Concentrado!$A$2:$A859,"="&amp;$A19,Concentrado!$B$2:$B859, "=Durango")</f>
        <v>13.228</v>
      </c>
      <c r="E19" s="9">
        <f>SUMIFS(Concentrado!F$2:F859,Concentrado!$A$2:$A859,"="&amp;$A19,Concentrado!$B$2:$B859, "=Durango")</f>
        <v>10.134</v>
      </c>
      <c r="F19" s="9">
        <f>SUMIFS(Concentrado!G$2:G859,Concentrado!$A$2:$A859,"="&amp;$A19,Concentrado!$B$2:$B859, "=Durango")</f>
        <v>19.423999999999999</v>
      </c>
      <c r="G19" s="9">
        <f>SUMIFS(Concentrado!H$2:H859,Concentrado!$A$2:$A859,"="&amp;$A19,Concentrado!$B$2:$B859, "=Durango")</f>
        <v>4.6360000000000001</v>
      </c>
      <c r="H19" s="9">
        <f>SUMIFS(Concentrado!I$2:I859,Concentrado!$A$2:$A859,"="&amp;$A19,Concentrado!$B$2:$B859, "=Durango")</f>
        <v>2.4249999999999998</v>
      </c>
      <c r="I19" s="9">
        <f>SUMIFS(Concentrado!J$2:J859,Concentrado!$A$2:$A859,"="&amp;$A19,Concentrado!$B$2:$B859, "=Durango")</f>
        <v>3.516</v>
      </c>
      <c r="J19" s="9">
        <f>SUMIFS(Concentrado!K$2:K859,Concentrado!$A$2:$A859,"="&amp;$A19,Concentrado!$B$2:$B859, "=Durango")</f>
        <v>7.8019999999999996</v>
      </c>
      <c r="K19" s="9">
        <f>SUMIFS(Concentrado!L$2:L859,Concentrado!$A$2:$A859,"="&amp;$A19,Concentrado!$B$2:$B859, "=Durango")</f>
        <v>3.8580000000000001</v>
      </c>
      <c r="L19" s="9">
        <f>SUMIFS(Concentrado!M$2:M859,Concentrado!$A$2:$A859,"="&amp;$A19,Concentrado!$B$2:$B859, "=Durango")</f>
        <v>5.8049999999999997</v>
      </c>
      <c r="M19" s="9">
        <f>SUMIFS(Concentrado!N$2:N859,Concentrado!$A$2:$A859,"="&amp;$A19,Concentrado!$B$2:$B859, "=Durango")</f>
        <v>50.331000000000003</v>
      </c>
      <c r="N19" s="9">
        <f>SUMIFS(Concentrado!O$2:O859,Concentrado!$A$2:$A859,"="&amp;$A19,Concentrado!$B$2:$B859, "=Durango")</f>
        <v>105.04</v>
      </c>
      <c r="O19" s="9">
        <f>SUMIFS(Concentrado!P$2:P859,Concentrado!$A$2:$A859,"="&amp;$A19,Concentrado!$B$2:$B859, "=Durango")</f>
        <v>23.920999999999999</v>
      </c>
      <c r="P19" s="9">
        <f>SUMIFS(Concentrado!Q$2:Q859,Concentrado!$A$2:$A859,"="&amp;$A19,Concentrado!$B$2:$B859, "=Durango")</f>
        <v>63.966000000000001</v>
      </c>
      <c r="Q19" s="9">
        <f>SUMIFS(Concentrado!R$2:R859,Concentrado!$A$2:$A859,"="&amp;$A19,Concentrado!$B$2:$B859, "=Durango")</f>
        <v>57.890999999999998</v>
      </c>
      <c r="R19" s="9">
        <f>SUMIFS(Concentrado!S$2:S859,Concentrado!$A$2:$A859,"="&amp;$A19,Concentrado!$B$2:$B859, "=Durango")</f>
        <v>64.927999999999997</v>
      </c>
      <c r="S19" s="9">
        <f>SUMIFS(Concentrado!T$2:T859,Concentrado!$A$2:$A859,"="&amp;$A19,Concentrado!$B$2:$B859, "=Durango")</f>
        <v>61.454000000000001</v>
      </c>
      <c r="T19" s="9">
        <f>SUMIFS(Concentrado!U$2:U859,Concentrado!$A$2:$A859,"="&amp;$A19,Concentrado!$B$2:$B859, "=Durango")</f>
        <v>14.36</v>
      </c>
      <c r="U19" s="9">
        <f>SUMIFS(Concentrado!V$2:V859,Concentrado!$A$2:$A859,"="&amp;$A19,Concentrado!$B$2:$B859, "=Durango")</f>
        <v>16.975999999999999</v>
      </c>
      <c r="V19" s="9">
        <f>SUMIFS(Concentrado!W$2:W859,Concentrado!$A$2:$A859,"="&amp;$A19,Concentrado!$B$2:$B859, "=Durango")</f>
        <v>15.683999999999999</v>
      </c>
      <c r="W19" s="9">
        <f>SUMIFS(Concentrado!X$2:X859,Concentrado!$A$2:$A859,"="&amp;$A19,Concentrado!$B$2:$B859, "=Durango")</f>
        <v>24.196999999999999</v>
      </c>
      <c r="X19" s="9">
        <f>SUMIFS(Concentrado!Y$2:Y859,Concentrado!$A$2:$A859,"="&amp;$A19,Concentrado!$B$2:$B859, "=Durango")</f>
        <v>1.1020000000000001</v>
      </c>
      <c r="Y19" s="9">
        <f>SUMIFS(Concentrado!Z$2:Z859,Concentrado!$A$2:$A859,"="&amp;$A19,Concentrado!$B$2:$B859, "=Durango")</f>
        <v>12.503</v>
      </c>
      <c r="Z19" s="9">
        <f>SUMIFS(Concentrado!AA$2:AA859,Concentrado!$A$2:$A859,"="&amp;$A19,Concentrado!$B$2:$B859, "=Durango")</f>
        <v>103.34399999999999</v>
      </c>
      <c r="AA19" s="9">
        <f>SUMIFS(Concentrado!AB$2:AB859,Concentrado!$A$2:$A859,"="&amp;$A19,Concentrado!$B$2:$B859, "=Durango")</f>
        <v>68.344999999999999</v>
      </c>
      <c r="AB19" s="9">
        <f>SUMIFS(Concentrado!AC$2:AC859,Concentrado!$A$2:$A859,"="&amp;$A19,Concentrado!$B$2:$B859, "=Durango")</f>
        <v>85.622</v>
      </c>
      <c r="AC19" s="9">
        <f>SUMIFS(Concentrado!AD$2:AD859,Concentrado!$A$2:$A859,"="&amp;$A19,Concentrado!$B$2:$B859, "=Durango")</f>
        <v>412.13200000000001</v>
      </c>
      <c r="AD19" s="9">
        <f>SUMIFS(Concentrado!AE$2:AE859,Concentrado!$A$2:$A859,"="&amp;$A19,Concentrado!$B$2:$B859, "=Durango")</f>
        <v>353.52</v>
      </c>
      <c r="AE19" s="9">
        <f>SUMIFS(Concentrado!AF$2:AF859,Concentrado!$A$2:$A859,"="&amp;$A19,Concentrado!$B$2:$B859, "=Durango")</f>
        <v>382.45400000000001</v>
      </c>
      <c r="AF19" s="9">
        <f>SUMIFS(Concentrado!AG$2:AG859,Concentrado!$A$2:$A859,"="&amp;$A19,Concentrado!$B$2:$B859, "=Durango")</f>
        <v>11.532999999999999</v>
      </c>
      <c r="AG19" s="9">
        <f>SUMIFS(Concentrado!AH$2:AH859,Concentrado!$A$2:$A859,"="&amp;$A19,Concentrado!$B$2:$B859, "=Durango")</f>
        <v>11.4248261472179</v>
      </c>
      <c r="AH19" s="9">
        <f>SUMIFS(Concentrado!AI$2:AI859,Concentrado!$A$2:$A859,"="&amp;$A19,Concentrado!$B$2:$B859, "=Durango")</f>
        <v>4.2721349994659796</v>
      </c>
      <c r="AI19" s="9">
        <f>SUMIFS(Concentrado!AJ$2:AJ859,Concentrado!$A$2:$A859,"="&amp;$A19,Concentrado!$B$2:$B859, "=Durango")</f>
        <v>7.8750412682451101</v>
      </c>
      <c r="AJ19" s="9">
        <f>SUMIFS(Concentrado!AK$2:AK859,Concentrado!$A$2:$A859,"="&amp;$A19,Concentrado!$B$2:$B859, "=Durango")</f>
        <v>10.741</v>
      </c>
      <c r="AK19" s="9">
        <f>SUMIFS(Concentrado!AL$2:AL859,Concentrado!$A$2:$A859,"="&amp;$A19,Concentrado!$B$2:$B859, "=Durango")</f>
        <v>2.3149999999999999</v>
      </c>
      <c r="AL19" s="9">
        <f>SUMIFS(Concentrado!AM$2:AM859,Concentrado!$A$2:$A859,"="&amp;$A19,Concentrado!$B$2:$B859, "=Durango")</f>
        <v>6.4749999999999996</v>
      </c>
      <c r="AM19" s="9">
        <f>SUMIFS(Concentrado!AN$2:AN859,Concentrado!$A$2:$A859,"="&amp;$A19,Concentrado!$B$2:$B859, "=Durango")</f>
        <v>50.881</v>
      </c>
      <c r="AN19" s="9">
        <f>SUMIFS(Concentrado!AO$2:AO859,Concentrado!$A$2:$A859,"="&amp;$A19,Concentrado!$B$2:$B859, "=Durango")</f>
        <v>42.881</v>
      </c>
      <c r="AO19" s="9">
        <f>SUMIFS(Concentrado!AP$2:AP859,Concentrado!$A$2:$A859,"="&amp;$A19,Concentrado!$B$2:$B859, "=Durango")</f>
        <v>46.886000000000003</v>
      </c>
      <c r="AP19" s="9">
        <f>SUMIFS(Concentrado!AQ$2:AQ859,Concentrado!$A$2:$A859,"="&amp;$A19,Concentrado!$B$2:$B859, "=Durango")</f>
        <v>2.1480000000000001</v>
      </c>
      <c r="AQ19" s="9">
        <f>SUMIFS(Concentrado!AR$2:AR859,Concentrado!$A$2:$A859,"="&amp;$A19,Concentrado!$B$2:$B859, "=Durango")</f>
        <v>0.99199999999999999</v>
      </c>
      <c r="AR19" s="9">
        <f>SUMIFS(Concentrado!AS$2:AS859,Concentrado!$A$2:$A859,"="&amp;$A19,Concentrado!$B$2:$B859, "=Durango")</f>
        <v>1.5629999999999999</v>
      </c>
      <c r="AS19" s="9">
        <f>SUMIFS(Concentrado!AT$2:AT859,Concentrado!$A$2:$A859,"="&amp;$A19,Concentrado!$B$2:$B859, "=Durango")</f>
        <v>3.0529999999999999</v>
      </c>
      <c r="AT19" s="9">
        <f>SUMIFS(Concentrado!AU$2:AU859,Concentrado!$A$2:$A859,"="&amp;$A19,Concentrado!$B$2:$B859, "=Durango")</f>
        <v>0.88200000000000001</v>
      </c>
      <c r="AU19" s="9">
        <f>SUMIFS(Concentrado!AV$2:AV859,Concentrado!$A$2:$A859,"="&amp;$A19,Concentrado!$B$2:$B859, "=Durango")</f>
        <v>1.954</v>
      </c>
      <c r="AV19" s="9">
        <f>SUMIFS(Concentrado!AW$2:AW859,Concentrado!$A$2:$A859,"="&amp;$A19,Concentrado!$B$2:$B859, "=Durango")</f>
        <v>575.85400000000004</v>
      </c>
      <c r="AW19" s="9">
        <f>SUMIFS(Concentrado!AX$2:AX859,Concentrado!$A$2:$A859,"="&amp;$A19,Concentrado!$B$2:$B859, "=Durango")</f>
        <v>427.81700000000001</v>
      </c>
      <c r="AX19" s="9">
        <f>SUMIFS(Concentrado!AY$2:AY859,Concentrado!$A$2:$A859,"="&amp;$A19,Concentrado!$B$2:$B859, "=Durango")</f>
        <v>500.952</v>
      </c>
      <c r="AY19" s="9">
        <f>SUMIFS(Concentrado!AZ$2:AZ859,Concentrado!$A$2:$A859,"="&amp;$A19,Concentrado!$B$2:$B859, "=Durango")</f>
        <v>5.7590000000000003</v>
      </c>
      <c r="AZ19" s="9">
        <f>SUMIFS(Concentrado!BA$2:BA859,Concentrado!$A$2:$A859,"="&amp;$A19,Concentrado!$B$2:$B859, "=Durango")</f>
        <v>4.2779999999999996</v>
      </c>
      <c r="BA19" s="9">
        <f>SUMIFS(Concentrado!BB$2:BB859,Concentrado!$A$2:$A859,"="&amp;$A19,Concentrado!$B$2:$B859, "=Durango")</f>
        <v>5.01</v>
      </c>
      <c r="BB19" s="9">
        <f>SUMIFS(Concentrado!BC$2:BC859,Concentrado!$A$2:$A859,"="&amp;$A19,Concentrado!$B$2:$B859, "=Durango")</f>
        <v>11.022</v>
      </c>
      <c r="BC19" s="9">
        <f>SUMIFS(Concentrado!BD$2:BD859,Concentrado!$A$2:$A859,"="&amp;$A19,Concentrado!$B$2:$B859, "=Durango")</f>
        <v>5.5110000000000001</v>
      </c>
      <c r="BD19" s="9">
        <f>SUMIFS(Concentrado!BE$2:BE859,Concentrado!$A$2:$A859,"="&amp;$A19,Concentrado!$B$2:$B859, "=Durango")</f>
        <v>14.042999999999999</v>
      </c>
      <c r="BE19" s="9">
        <f>SUMIFS(Concentrado!BF$2:BF859,Concentrado!$A$2:$A859,"="&amp;$A19,Concentrado!$B$2:$B859, "=Durango")</f>
        <v>16.506</v>
      </c>
      <c r="BF19" s="9">
        <f>SUMIFS(Concentrado!BG$2:BG859,Concentrado!$A$2:$A859,"="&amp;$A19,Concentrado!$B$2:$B859, "=Durango")</f>
        <v>31.143999999999998</v>
      </c>
      <c r="BG19" s="9">
        <f>SUMIFS(Concentrado!BH$2:BH859,Concentrado!$A$2:$A859,"="&amp;$A19,Concentrado!$B$2:$B859, "=Durango")</f>
        <v>10.135900339750849</v>
      </c>
    </row>
    <row r="20" spans="1:59" x14ac:dyDescent="0.25">
      <c r="A20" s="4">
        <v>2016</v>
      </c>
      <c r="B20" s="9">
        <f>SUMIFS(Concentrado!C$2:C859,Concentrado!$A$2:$A859,"="&amp;$A20,Concentrado!$B$2:$B859, "=Durango")</f>
        <v>22.963999999999999</v>
      </c>
      <c r="C20" s="9">
        <f>SUMIFS(Concentrado!D$2:D859,Concentrado!$A$2:$A859,"="&amp;$A20,Concentrado!$B$2:$B859, "=Durango")</f>
        <v>8.0960000000000001</v>
      </c>
      <c r="D20" s="9">
        <f>SUMIFS(Concentrado!E$2:E859,Concentrado!$A$2:$A859,"="&amp;$A20,Concentrado!$B$2:$B859, "=Durango")</f>
        <v>15.442</v>
      </c>
      <c r="E20" s="9">
        <f>SUMIFS(Concentrado!F$2:F859,Concentrado!$A$2:$A859,"="&amp;$A20,Concentrado!$B$2:$B859, "=Durango")</f>
        <v>10.58</v>
      </c>
      <c r="F20" s="9">
        <f>SUMIFS(Concentrado!G$2:G859,Concentrado!$A$2:$A859,"="&amp;$A20,Concentrado!$B$2:$B859, "=Durango")</f>
        <v>21.367999999999999</v>
      </c>
      <c r="G20" s="9">
        <f>SUMIFS(Concentrado!H$2:H859,Concentrado!$A$2:$A859,"="&amp;$A20,Concentrado!$B$2:$B859, "=Durango")</f>
        <v>5.0410000000000004</v>
      </c>
      <c r="H20" s="9">
        <f>SUMIFS(Concentrado!I$2:I859,Concentrado!$A$2:$A859,"="&amp;$A20,Concentrado!$B$2:$B859, "=Durango")</f>
        <v>4.4859999999999998</v>
      </c>
      <c r="I20" s="9">
        <f>SUMIFS(Concentrado!J$2:J859,Concentrado!$A$2:$A859,"="&amp;$A20,Concentrado!$B$2:$B859, "=Durango")</f>
        <v>4.76</v>
      </c>
      <c r="J20" s="9">
        <f>SUMIFS(Concentrado!K$2:K859,Concentrado!$A$2:$A859,"="&amp;$A20,Concentrado!$B$2:$B859, "=Durango")</f>
        <v>9.0739999999999998</v>
      </c>
      <c r="K20" s="9">
        <f>SUMIFS(Concentrado!L$2:L859,Concentrado!$A$2:$A859,"="&amp;$A20,Concentrado!$B$2:$B859, "=Durango")</f>
        <v>4.048</v>
      </c>
      <c r="L20" s="9">
        <f>SUMIFS(Concentrado!M$2:M859,Concentrado!$A$2:$A859,"="&amp;$A20,Concentrado!$B$2:$B859, "=Durango")</f>
        <v>6.5309999999999997</v>
      </c>
      <c r="M20" s="9">
        <f>SUMIFS(Concentrado!N$2:N859,Concentrado!$A$2:$A859,"="&amp;$A20,Concentrado!$B$2:$B859, "=Durango")</f>
        <v>53.347999999999999</v>
      </c>
      <c r="N20" s="9">
        <f>SUMIFS(Concentrado!O$2:O859,Concentrado!$A$2:$A859,"="&amp;$A20,Concentrado!$B$2:$B859, "=Durango")</f>
        <v>104.179</v>
      </c>
      <c r="O20" s="9">
        <f>SUMIFS(Concentrado!P$2:P859,Concentrado!$A$2:$A859,"="&amp;$A20,Concentrado!$B$2:$B859, "=Durango")</f>
        <v>29.321000000000002</v>
      </c>
      <c r="P20" s="9">
        <f>SUMIFS(Concentrado!Q$2:Q859,Concentrado!$A$2:$A859,"="&amp;$A20,Concentrado!$B$2:$B859, "=Durango")</f>
        <v>66.308000000000007</v>
      </c>
      <c r="Q20" s="9">
        <f>SUMIFS(Concentrado!R$2:R859,Concentrado!$A$2:$A859,"="&amp;$A20,Concentrado!$B$2:$B859, "=Durango")</f>
        <v>60.603000000000002</v>
      </c>
      <c r="R20" s="9">
        <f>SUMIFS(Concentrado!S$2:S859,Concentrado!$A$2:$A859,"="&amp;$A20,Concentrado!$B$2:$B859, "=Durango")</f>
        <v>70.13</v>
      </c>
      <c r="S20" s="9">
        <f>SUMIFS(Concentrado!T$2:T859,Concentrado!$A$2:$A859,"="&amp;$A20,Concentrado!$B$2:$B859, "=Durango")</f>
        <v>65.423000000000002</v>
      </c>
      <c r="T20" s="9">
        <f>SUMIFS(Concentrado!U$2:U859,Concentrado!$A$2:$A859,"="&amp;$A20,Concentrado!$B$2:$B859, "=Durango")</f>
        <v>13.667</v>
      </c>
      <c r="U20" s="9">
        <f>SUMIFS(Concentrado!V$2:V859,Concentrado!$A$2:$A859,"="&amp;$A20,Concentrado!$B$2:$B859, "=Durango")</f>
        <v>17.943000000000001</v>
      </c>
      <c r="V20" s="9">
        <f>SUMIFS(Concentrado!W$2:W859,Concentrado!$A$2:$A859,"="&amp;$A20,Concentrado!$B$2:$B859, "=Durango")</f>
        <v>15.83</v>
      </c>
      <c r="W20" s="9">
        <f>SUMIFS(Concentrado!X$2:X859,Concentrado!$A$2:$A859,"="&amp;$A20,Concentrado!$B$2:$B859, "=Durango")</f>
        <v>24.757000000000001</v>
      </c>
      <c r="X20" s="9">
        <f>SUMIFS(Concentrado!Y$2:Y859,Concentrado!$A$2:$A859,"="&amp;$A20,Concentrado!$B$2:$B859, "=Durango")</f>
        <v>1.641</v>
      </c>
      <c r="Y20" s="9">
        <f>SUMIFS(Concentrado!Z$2:Z859,Concentrado!$A$2:$A859,"="&amp;$A20,Concentrado!$B$2:$B859, "=Durango")</f>
        <v>13.061999999999999</v>
      </c>
      <c r="Z20" s="9">
        <f>SUMIFS(Concentrado!AA$2:AA859,Concentrado!$A$2:$A859,"="&amp;$A20,Concentrado!$B$2:$B859, "=Durango")</f>
        <v>112.357</v>
      </c>
      <c r="AA20" s="9">
        <f>SUMIFS(Concentrado!AB$2:AB859,Concentrado!$A$2:$A859,"="&amp;$A20,Concentrado!$B$2:$B859, "=Durango")</f>
        <v>79.977000000000004</v>
      </c>
      <c r="AB20" s="9">
        <f>SUMIFS(Concentrado!AC$2:AC859,Concentrado!$A$2:$A859,"="&amp;$A20,Concentrado!$B$2:$B859, "=Durango")</f>
        <v>95.975999999999999</v>
      </c>
      <c r="AC20" s="9">
        <f>SUMIFS(Concentrado!AD$2:AD859,Concentrado!$A$2:$A859,"="&amp;$A20,Concentrado!$B$2:$B859, "=Durango")</f>
        <v>440.24200000000002</v>
      </c>
      <c r="AD20" s="9">
        <f>SUMIFS(Concentrado!AE$2:AE859,Concentrado!$A$2:$A859,"="&amp;$A20,Concentrado!$B$2:$B859, "=Durango")</f>
        <v>387.08300000000003</v>
      </c>
      <c r="AE20" s="9">
        <f>SUMIFS(Concentrado!AF$2:AF859,Concentrado!$A$2:$A859,"="&amp;$A20,Concentrado!$B$2:$B859, "=Durango")</f>
        <v>413.57</v>
      </c>
      <c r="AF20" s="9">
        <f>SUMIFS(Concentrado!AG$2:AG859,Concentrado!$A$2:$A859,"="&amp;$A20,Concentrado!$B$2:$B859, "=Durango")</f>
        <v>12.433999999999999</v>
      </c>
      <c r="AG20" s="9">
        <f>SUMIFS(Concentrado!AH$2:AH859,Concentrado!$A$2:$A859,"="&amp;$A20,Concentrado!$B$2:$B859, "=Durango")</f>
        <v>7.7804477348423404</v>
      </c>
      <c r="AH20" s="9">
        <f>SUMIFS(Concentrado!AI$2:AI859,Concentrado!$A$2:$A859,"="&amp;$A20,Concentrado!$B$2:$B859, "=Durango")</f>
        <v>5.1827214165292199</v>
      </c>
      <c r="AI20" s="9">
        <f>SUMIFS(Concentrado!AJ$2:AJ859,Concentrado!$A$2:$A859,"="&amp;$A20,Concentrado!$B$2:$B859, "=Durango")</f>
        <v>6.4936633926521896</v>
      </c>
      <c r="AJ20" s="9">
        <f>SUMIFS(Concentrado!AK$2:AK859,Concentrado!$A$2:$A859,"="&amp;$A20,Concentrado!$B$2:$B859, "=Durango")</f>
        <v>9.8580000000000005</v>
      </c>
      <c r="AK20" s="9">
        <f>SUMIFS(Concentrado!AL$2:AL859,Concentrado!$A$2:$A859,"="&amp;$A20,Concentrado!$B$2:$B859, "=Durango")</f>
        <v>2.8450000000000002</v>
      </c>
      <c r="AL20" s="9">
        <f>SUMIFS(Concentrado!AM$2:AM859,Concentrado!$A$2:$A859,"="&amp;$A20,Concentrado!$B$2:$B859, "=Durango")</f>
        <v>6.31</v>
      </c>
      <c r="AM20" s="9">
        <f>SUMIFS(Concentrado!AN$2:AN859,Concentrado!$A$2:$A859,"="&amp;$A20,Concentrado!$B$2:$B859, "=Durango")</f>
        <v>51.194000000000003</v>
      </c>
      <c r="AN20" s="9">
        <f>SUMIFS(Concentrado!AO$2:AO859,Concentrado!$A$2:$A859,"="&amp;$A20,Concentrado!$B$2:$B859, "=Durango")</f>
        <v>34.573</v>
      </c>
      <c r="AO20" s="9">
        <f>SUMIFS(Concentrado!AP$2:AP859,Concentrado!$A$2:$A859,"="&amp;$A20,Concentrado!$B$2:$B859, "=Durango")</f>
        <v>43.006</v>
      </c>
      <c r="AP20" s="9">
        <f>SUMIFS(Concentrado!AQ$2:AQ859,Concentrado!$A$2:$A859,"="&amp;$A20,Concentrado!$B$2:$B859, "=Durango")</f>
        <v>1.792</v>
      </c>
      <c r="AQ20" s="9">
        <f>SUMIFS(Concentrado!AR$2:AR859,Concentrado!$A$2:$A859,"="&amp;$A20,Concentrado!$B$2:$B859, "=Durango")</f>
        <v>0.54700000000000004</v>
      </c>
      <c r="AR20" s="9">
        <f>SUMIFS(Concentrado!AS$2:AS859,Concentrado!$A$2:$A859,"="&amp;$A20,Concentrado!$B$2:$B859, "=Durango")</f>
        <v>1.1619999999999999</v>
      </c>
      <c r="AS20" s="9">
        <f>SUMIFS(Concentrado!AT$2:AT859,Concentrado!$A$2:$A859,"="&amp;$A20,Concentrado!$B$2:$B859, "=Durango")</f>
        <v>3.2490000000000001</v>
      </c>
      <c r="AT20" s="9">
        <f>SUMIFS(Concentrado!AU$2:AU859,Concentrado!$A$2:$A859,"="&amp;$A20,Concentrado!$B$2:$B859, "=Durango")</f>
        <v>0.54700000000000004</v>
      </c>
      <c r="AU20" s="9">
        <f>SUMIFS(Concentrado!AV$2:AV859,Concentrado!$A$2:$A859,"="&amp;$A20,Concentrado!$B$2:$B859, "=Durango")</f>
        <v>1.8819999999999999</v>
      </c>
      <c r="AV20" s="9">
        <f>SUMIFS(Concentrado!AW$2:AW859,Concentrado!$A$2:$A859,"="&amp;$A20,Concentrado!$B$2:$B859, "=Durango")</f>
        <v>602.89599999999996</v>
      </c>
      <c r="AW20" s="9">
        <f>SUMIFS(Concentrado!AX$2:AX859,Concentrado!$A$2:$A859,"="&amp;$A20,Concentrado!$B$2:$B859, "=Durango")</f>
        <v>457.322</v>
      </c>
      <c r="AX20" s="9">
        <f>SUMIFS(Concentrado!AY$2:AY859,Concentrado!$A$2:$A859,"="&amp;$A20,Concentrado!$B$2:$B859, "=Durango")</f>
        <v>529.69299999999998</v>
      </c>
      <c r="AY20" s="9">
        <f>SUMIFS(Concentrado!AZ$2:AZ859,Concentrado!$A$2:$A859,"="&amp;$A20,Concentrado!$B$2:$B859, "=Durango")</f>
        <v>6.0289999999999999</v>
      </c>
      <c r="AZ20" s="9">
        <f>SUMIFS(Concentrado!BA$2:BA859,Concentrado!$A$2:$A859,"="&amp;$A20,Concentrado!$B$2:$B859, "=Durango")</f>
        <v>4.5730000000000004</v>
      </c>
      <c r="BA20" s="9">
        <f>SUMIFS(Concentrado!BB$2:BB859,Concentrado!$A$2:$A859,"="&amp;$A20,Concentrado!$B$2:$B859, "=Durango")</f>
        <v>5.2969999999999997</v>
      </c>
      <c r="BB20" s="9">
        <f>SUMIFS(Concentrado!BC$2:BC859,Concentrado!$A$2:$A859,"="&amp;$A20,Concentrado!$B$2:$B859, "=Durango")</f>
        <v>10.022</v>
      </c>
      <c r="BC20" s="9">
        <f>SUMIFS(Concentrado!BD$2:BD859,Concentrado!$A$2:$A859,"="&amp;$A20,Concentrado!$B$2:$B859, "=Durango")</f>
        <v>5.5679999999999996</v>
      </c>
      <c r="BD20" s="9">
        <f>SUMIFS(Concentrado!BE$2:BE859,Concentrado!$A$2:$A859,"="&amp;$A20,Concentrado!$B$2:$B859, "=Durango")</f>
        <v>12.99</v>
      </c>
      <c r="BE20" s="9">
        <f>SUMIFS(Concentrado!BF$2:BF859,Concentrado!$A$2:$A859,"="&amp;$A20,Concentrado!$B$2:$B859, "=Durango")</f>
        <v>15.422000000000001</v>
      </c>
      <c r="BF20" s="9">
        <f>SUMIFS(Concentrado!BG$2:BG859,Concentrado!$A$2:$A859,"="&amp;$A20,Concentrado!$B$2:$B859, "=Durango")</f>
        <v>40.058</v>
      </c>
      <c r="BG20" s="9">
        <f>SUMIFS(Concentrado!BH$2:BH859,Concentrado!$A$2:$A859,"="&amp;$A20,Concentrado!$B$2:$B859, "=Durango")</f>
        <v>8.7842284471658694</v>
      </c>
    </row>
    <row r="21" spans="1:59" x14ac:dyDescent="0.25">
      <c r="A21" s="4">
        <v>2017</v>
      </c>
      <c r="B21" s="9">
        <f>SUMIFS(Concentrado!C$2:C859,Concentrado!$A$2:$A859,"="&amp;$A21,Concentrado!$B$2:$B859, "=Durango")</f>
        <v>20.773</v>
      </c>
      <c r="C21" s="9">
        <f>SUMIFS(Concentrado!D$2:D859,Concentrado!$A$2:$A859,"="&amp;$A21,Concentrado!$B$2:$B859, "=Durango")</f>
        <v>4.891</v>
      </c>
      <c r="D21" s="9">
        <f>SUMIFS(Concentrado!E$2:E859,Concentrado!$A$2:$A859,"="&amp;$A21,Concentrado!$B$2:$B859, "=Durango")</f>
        <v>12.746</v>
      </c>
      <c r="E21" s="9">
        <f>SUMIFS(Concentrado!F$2:F859,Concentrado!$A$2:$A859,"="&amp;$A21,Concentrado!$B$2:$B859, "=Durango")</f>
        <v>11.218</v>
      </c>
      <c r="F21" s="9">
        <f>SUMIFS(Concentrado!G$2:G859,Concentrado!$A$2:$A859,"="&amp;$A21,Concentrado!$B$2:$B859, "=Durango")</f>
        <v>22.436</v>
      </c>
      <c r="G21" s="9">
        <f>SUMIFS(Concentrado!H$2:H859,Concentrado!$A$2:$A859,"="&amp;$A21,Concentrado!$B$2:$B859, "=Durango")</f>
        <v>4.2210000000000001</v>
      </c>
      <c r="H21" s="9">
        <f>SUMIFS(Concentrado!I$2:I859,Concentrado!$A$2:$A859,"="&amp;$A21,Concentrado!$B$2:$B859, "=Durango")</f>
        <v>4.0220000000000002</v>
      </c>
      <c r="I21" s="9">
        <f>SUMIFS(Concentrado!J$2:J859,Concentrado!$A$2:$A859,"="&amp;$A21,Concentrado!$B$2:$B859, "=Durango")</f>
        <v>4.12</v>
      </c>
      <c r="J21" s="9">
        <f>SUMIFS(Concentrado!K$2:K859,Concentrado!$A$2:$A859,"="&amp;$A21,Concentrado!$B$2:$B859, "=Durango")</f>
        <v>8.7759999999999998</v>
      </c>
      <c r="K21" s="9">
        <f>SUMIFS(Concentrado!L$2:L859,Concentrado!$A$2:$A859,"="&amp;$A21,Concentrado!$B$2:$B859, "=Durango")</f>
        <v>5.6520000000000001</v>
      </c>
      <c r="L21" s="9">
        <f>SUMIFS(Concentrado!M$2:M859,Concentrado!$A$2:$A859,"="&amp;$A21,Concentrado!$B$2:$B859, "=Durango")</f>
        <v>7.1970000000000001</v>
      </c>
      <c r="M21" s="9">
        <f>SUMIFS(Concentrado!N$2:N859,Concentrado!$A$2:$A859,"="&amp;$A21,Concentrado!$B$2:$B859, "=Durango")</f>
        <v>57.12</v>
      </c>
      <c r="N21" s="9">
        <f>SUMIFS(Concentrado!O$2:O859,Concentrado!$A$2:$A859,"="&amp;$A21,Concentrado!$B$2:$B859, "=Durango")</f>
        <v>95.757000000000005</v>
      </c>
      <c r="O21" s="9">
        <f>SUMIFS(Concentrado!P$2:P859,Concentrado!$A$2:$A859,"="&amp;$A21,Concentrado!$B$2:$B859, "=Durango")</f>
        <v>22.391999999999999</v>
      </c>
      <c r="P21" s="9">
        <f>SUMIFS(Concentrado!Q$2:Q859,Concentrado!$A$2:$A859,"="&amp;$A21,Concentrado!$B$2:$B859, "=Durango")</f>
        <v>58.674999999999997</v>
      </c>
      <c r="Q21" s="9">
        <f>SUMIFS(Concentrado!R$2:R859,Concentrado!$A$2:$A859,"="&amp;$A21,Concentrado!$B$2:$B859, "=Durango")</f>
        <v>67.207999999999998</v>
      </c>
      <c r="R21" s="9">
        <f>SUMIFS(Concentrado!S$2:S859,Concentrado!$A$2:$A859,"="&amp;$A21,Concentrado!$B$2:$B859, "=Durango")</f>
        <v>68.153000000000006</v>
      </c>
      <c r="S21" s="9">
        <f>SUMIFS(Concentrado!T$2:T859,Concentrado!$A$2:$A859,"="&amp;$A21,Concentrado!$B$2:$B859, "=Durango")</f>
        <v>67.686000000000007</v>
      </c>
      <c r="T21" s="9">
        <f>SUMIFS(Concentrado!U$2:U859,Concentrado!$A$2:$A859,"="&amp;$A21,Concentrado!$B$2:$B859, "=Durango")</f>
        <v>15.663</v>
      </c>
      <c r="U21" s="9">
        <f>SUMIFS(Concentrado!V$2:V859,Concentrado!$A$2:$A859,"="&amp;$A21,Concentrado!$B$2:$B859, "=Durango")</f>
        <v>16.196000000000002</v>
      </c>
      <c r="V21" s="9">
        <f>SUMIFS(Concentrado!W$2:W859,Concentrado!$A$2:$A859,"="&amp;$A21,Concentrado!$B$2:$B859, "=Durango")</f>
        <v>15.932</v>
      </c>
      <c r="W21" s="9">
        <f>SUMIFS(Concentrado!X$2:X859,Concentrado!$A$2:$A859,"="&amp;$A21,Concentrado!$B$2:$B859, "=Durango")</f>
        <v>22.216999999999999</v>
      </c>
      <c r="X21" s="9">
        <f>SUMIFS(Concentrado!Y$2:Y859,Concentrado!$A$2:$A859,"="&amp;$A21,Concentrado!$B$2:$B859, "=Durango")</f>
        <v>3.2610000000000001</v>
      </c>
      <c r="Y21" s="9">
        <f>SUMIFS(Concentrado!Z$2:Z859,Concentrado!$A$2:$A859,"="&amp;$A21,Concentrado!$B$2:$B859, "=Durango")</f>
        <v>12.635999999999999</v>
      </c>
      <c r="Z21" s="9">
        <f>SUMIFS(Concentrado!AA$2:AA859,Concentrado!$A$2:$A859,"="&amp;$A21,Concentrado!$B$2:$B859, "=Durango")</f>
        <v>119.08499999999999</v>
      </c>
      <c r="AA21" s="9">
        <f>SUMIFS(Concentrado!AB$2:AB859,Concentrado!$A$2:$A859,"="&amp;$A21,Concentrado!$B$2:$B859, "=Durango")</f>
        <v>86.197000000000003</v>
      </c>
      <c r="AB21" s="9">
        <f>SUMIFS(Concentrado!AC$2:AC859,Concentrado!$A$2:$A859,"="&amp;$A21,Concentrado!$B$2:$B859, "=Durango")</f>
        <v>102.462</v>
      </c>
      <c r="AC21" s="9">
        <f>SUMIFS(Concentrado!AD$2:AD859,Concentrado!$A$2:$A859,"="&amp;$A21,Concentrado!$B$2:$B859, "=Durango")</f>
        <v>445.57100000000003</v>
      </c>
      <c r="AD21" s="9">
        <f>SUMIFS(Concentrado!AE$2:AE859,Concentrado!$A$2:$A859,"="&amp;$A21,Concentrado!$B$2:$B859, "=Durango")</f>
        <v>375.005</v>
      </c>
      <c r="AE21" s="9">
        <f>SUMIFS(Concentrado!AF$2:AF859,Concentrado!$A$2:$A859,"="&amp;$A21,Concentrado!$B$2:$B859, "=Durango")</f>
        <v>409.904</v>
      </c>
      <c r="AF21" s="9">
        <f>SUMIFS(Concentrado!AG$2:AG859,Concentrado!$A$2:$A859,"="&amp;$A21,Concentrado!$B$2:$B859, "=Durango")</f>
        <v>13.553000000000001</v>
      </c>
      <c r="AG21" s="9">
        <f>SUMIFS(Concentrado!AH$2:AH859,Concentrado!$A$2:$A859,"="&amp;$A21,Concentrado!$B$2:$B859, "=Durango")</f>
        <v>14.6052847285354</v>
      </c>
      <c r="AH21" s="9">
        <f>SUMIFS(Concentrado!AI$2:AI859,Concentrado!$A$2:$A859,"="&amp;$A21,Concentrado!$B$2:$B859, "=Durango")</f>
        <v>3.35178848386419</v>
      </c>
      <c r="AI21" s="9">
        <f>SUMIFS(Concentrado!AJ$2:AJ859,Concentrado!$A$2:$A859,"="&amp;$A21,Concentrado!$B$2:$B859, "=Durango")</f>
        <v>9.0405286901177995</v>
      </c>
      <c r="AJ21" s="9">
        <f>SUMIFS(Concentrado!AK$2:AK859,Concentrado!$A$2:$A859,"="&amp;$A21,Concentrado!$B$2:$B859, "=Durango")</f>
        <v>11.442</v>
      </c>
      <c r="AK21" s="9">
        <f>SUMIFS(Concentrado!AL$2:AL859,Concentrado!$A$2:$A859,"="&amp;$A21,Concentrado!$B$2:$B859, "=Durango")</f>
        <v>2.2829999999999999</v>
      </c>
      <c r="AL21" s="9">
        <f>SUMIFS(Concentrado!AM$2:AM859,Concentrado!$A$2:$A859,"="&amp;$A21,Concentrado!$B$2:$B859, "=Durango")</f>
        <v>6.8129999999999997</v>
      </c>
      <c r="AM21" s="9">
        <f>SUMIFS(Concentrado!AN$2:AN859,Concentrado!$A$2:$A859,"="&amp;$A21,Concentrado!$B$2:$B859, "=Durango")</f>
        <v>46.323</v>
      </c>
      <c r="AN21" s="9">
        <f>SUMIFS(Concentrado!AO$2:AO859,Concentrado!$A$2:$A859,"="&amp;$A21,Concentrado!$B$2:$B859, "=Durango")</f>
        <v>41.847999999999999</v>
      </c>
      <c r="AO21" s="9">
        <f>SUMIFS(Concentrado!AP$2:AP859,Concentrado!$A$2:$A859,"="&amp;$A21,Concentrado!$B$2:$B859, "=Durango")</f>
        <v>44.170999999999999</v>
      </c>
      <c r="AP21" s="9">
        <f>SUMIFS(Concentrado!AQ$2:AQ859,Concentrado!$A$2:$A859,"="&amp;$A21,Concentrado!$B$2:$B859, "=Durango")</f>
        <v>1.5549999999999999</v>
      </c>
      <c r="AQ21" s="9">
        <f>SUMIFS(Concentrado!AR$2:AR859,Concentrado!$A$2:$A859,"="&amp;$A21,Concentrado!$B$2:$B859, "=Durango")</f>
        <v>1.304</v>
      </c>
      <c r="AR21" s="9">
        <f>SUMIFS(Concentrado!AS$2:AS859,Concentrado!$A$2:$A859,"="&amp;$A21,Concentrado!$B$2:$B859, "=Durango")</f>
        <v>1.4279999999999999</v>
      </c>
      <c r="AS21" s="9">
        <f>SUMIFS(Concentrado!AT$2:AT859,Concentrado!$A$2:$A859,"="&amp;$A21,Concentrado!$B$2:$B859, "=Durango")</f>
        <v>2.8879999999999999</v>
      </c>
      <c r="AT21" s="9">
        <f>SUMIFS(Concentrado!AU$2:AU859,Concentrado!$A$2:$A859,"="&amp;$A21,Concentrado!$B$2:$B859, "=Durango")</f>
        <v>0.32600000000000001</v>
      </c>
      <c r="AU21" s="9">
        <f>SUMIFS(Concentrado!AV$2:AV859,Concentrado!$A$2:$A859,"="&amp;$A21,Concentrado!$B$2:$B859, "=Durango")</f>
        <v>1.593</v>
      </c>
      <c r="AV21" s="9">
        <f>SUMIFS(Concentrado!AW$2:AW859,Concentrado!$A$2:$A859,"="&amp;$A21,Concentrado!$B$2:$B859, "=Durango")</f>
        <v>595.31600000000003</v>
      </c>
      <c r="AW21" s="9">
        <f>SUMIFS(Concentrado!AX$2:AX859,Concentrado!$A$2:$A859,"="&amp;$A21,Concentrado!$B$2:$B859, "=Durango")</f>
        <v>444.35399999999998</v>
      </c>
      <c r="AX21" s="9">
        <f>SUMIFS(Concentrado!AY$2:AY859,Concentrado!$A$2:$A859,"="&amp;$A21,Concentrado!$B$2:$B859, "=Durango")</f>
        <v>519.12400000000002</v>
      </c>
      <c r="AY21" s="9">
        <f>SUMIFS(Concentrado!AZ$2:AZ859,Concentrado!$A$2:$A859,"="&amp;$A21,Concentrado!$B$2:$B859, "=Durango")</f>
        <v>5.9530000000000003</v>
      </c>
      <c r="AZ21" s="9">
        <f>SUMIFS(Concentrado!BA$2:BA859,Concentrado!$A$2:$A859,"="&amp;$A21,Concentrado!$B$2:$B859, "=Durango")</f>
        <v>4.444</v>
      </c>
      <c r="BA21" s="9">
        <f>SUMIFS(Concentrado!BB$2:BB859,Concentrado!$A$2:$A859,"="&amp;$A21,Concentrado!$B$2:$B859, "=Durango")</f>
        <v>5.1909999999999998</v>
      </c>
      <c r="BB21" s="9">
        <f>SUMIFS(Concentrado!BC$2:BC859,Concentrado!$A$2:$A859,"="&amp;$A21,Concentrado!$B$2:$B859, "=Durango")</f>
        <v>15.821999999999999</v>
      </c>
      <c r="BC21" s="9">
        <f>SUMIFS(Concentrado!BD$2:BD859,Concentrado!$A$2:$A859,"="&amp;$A21,Concentrado!$B$2:$B859, "=Durango")</f>
        <v>3.39</v>
      </c>
      <c r="BD21" s="9">
        <f>SUMIFS(Concentrado!BE$2:BE859,Concentrado!$A$2:$A859,"="&amp;$A21,Concentrado!$B$2:$B859, "=Durango")</f>
        <v>13.103</v>
      </c>
      <c r="BE21" s="9">
        <f>SUMIFS(Concentrado!BF$2:BF859,Concentrado!$A$2:$A859,"="&amp;$A21,Concentrado!$B$2:$B859, "=Durango")</f>
        <v>15.292</v>
      </c>
      <c r="BF21" s="9">
        <f>SUMIFS(Concentrado!BG$2:BG859,Concentrado!$A$2:$A859,"="&amp;$A21,Concentrado!$B$2:$B859, "=Durango")</f>
        <v>29.183</v>
      </c>
      <c r="BG21" s="9">
        <f>SUMIFS(Concentrado!BH$2:BH859,Concentrado!$A$2:$A859,"="&amp;$A21,Concentrado!$B$2:$B859, "=Durango")</f>
        <v>9.0760520632697137</v>
      </c>
    </row>
    <row r="22" spans="1:59" x14ac:dyDescent="0.25">
      <c r="A22" s="4">
        <v>2018</v>
      </c>
      <c r="B22" s="9">
        <f>SUMIFS(Concentrado!C$2:C859,Concentrado!$A$2:$A859,"="&amp;$A22,Concentrado!$B$2:$B859, "=Durango")</f>
        <v>20.824000000000002</v>
      </c>
      <c r="C22" s="9">
        <f>SUMIFS(Concentrado!D$2:D859,Concentrado!$A$2:$A859,"="&amp;$A22,Concentrado!$B$2:$B859, "=Durango")</f>
        <v>5.1840000000000002</v>
      </c>
      <c r="D22" s="9">
        <f>SUMIFS(Concentrado!E$2:E859,Concentrado!$A$2:$A859,"="&amp;$A22,Concentrado!$B$2:$B859, "=Durango")</f>
        <v>12.926</v>
      </c>
      <c r="E22" s="9">
        <f>SUMIFS(Concentrado!F$2:F859,Concentrado!$A$2:$A859,"="&amp;$A22,Concentrado!$B$2:$B859, "=Durango")</f>
        <v>11.832000000000001</v>
      </c>
      <c r="F22" s="9">
        <f>SUMIFS(Concentrado!G$2:G859,Concentrado!$A$2:$A859,"="&amp;$A22,Concentrado!$B$2:$B859, "=Durango")</f>
        <v>19.652999999999999</v>
      </c>
      <c r="G22" s="9">
        <f>SUMIFS(Concentrado!H$2:H859,Concentrado!$A$2:$A859,"="&amp;$A22,Concentrado!$B$2:$B859, "=Durango")</f>
        <v>6.8310000000000004</v>
      </c>
      <c r="H22" s="9">
        <f>SUMIFS(Concentrado!I$2:I859,Concentrado!$A$2:$A859,"="&amp;$A22,Concentrado!$B$2:$B859, "=Durango")</f>
        <v>5.4</v>
      </c>
      <c r="I22" s="9">
        <f>SUMIFS(Concentrado!J$2:J859,Concentrado!$A$2:$A859,"="&amp;$A22,Concentrado!$B$2:$B859, "=Durango")</f>
        <v>6.1079999999999997</v>
      </c>
      <c r="J22" s="9">
        <f>SUMIFS(Concentrado!K$2:K859,Concentrado!$A$2:$A859,"="&amp;$A22,Concentrado!$B$2:$B859, "=Durango")</f>
        <v>7.6029999999999998</v>
      </c>
      <c r="K22" s="9">
        <f>SUMIFS(Concentrado!L$2:L859,Concentrado!$A$2:$A859,"="&amp;$A22,Concentrado!$B$2:$B859, "=Durango")</f>
        <v>5.0759999999999996</v>
      </c>
      <c r="L22" s="9">
        <f>SUMIFS(Concentrado!M$2:M859,Concentrado!$A$2:$A859,"="&amp;$A22,Concentrado!$B$2:$B859, "=Durango")</f>
        <v>6.327</v>
      </c>
      <c r="M22" s="9">
        <f>SUMIFS(Concentrado!N$2:N859,Concentrado!$A$2:$A859,"="&amp;$A22,Concentrado!$B$2:$B859, "=Durango")</f>
        <v>43.790999999999997</v>
      </c>
      <c r="N22" s="9">
        <f>SUMIFS(Concentrado!O$2:O859,Concentrado!$A$2:$A859,"="&amp;$A22,Concentrado!$B$2:$B859, "=Durango")</f>
        <v>81.974999999999994</v>
      </c>
      <c r="O22" s="9">
        <f>SUMIFS(Concentrado!P$2:P859,Concentrado!$A$2:$A859,"="&amp;$A22,Concentrado!$B$2:$B859, "=Durango")</f>
        <v>20.736000000000001</v>
      </c>
      <c r="P22" s="9">
        <f>SUMIFS(Concentrado!Q$2:Q859,Concentrado!$A$2:$A859,"="&amp;$A22,Concentrado!$B$2:$B859, "=Durango")</f>
        <v>51.05</v>
      </c>
      <c r="Q22" s="9">
        <f>SUMIFS(Concentrado!R$2:R859,Concentrado!$A$2:$A859,"="&amp;$A22,Concentrado!$B$2:$B859, "=Durango")</f>
        <v>56.412999999999997</v>
      </c>
      <c r="R22" s="9">
        <f>SUMIFS(Concentrado!S$2:S859,Concentrado!$A$2:$A859,"="&amp;$A22,Concentrado!$B$2:$B859, "=Durango")</f>
        <v>61.344000000000001</v>
      </c>
      <c r="S22" s="9">
        <f>SUMIFS(Concentrado!T$2:T859,Concentrado!$A$2:$A859,"="&amp;$A22,Concentrado!$B$2:$B859, "=Durango")</f>
        <v>58.902999999999999</v>
      </c>
      <c r="T22" s="9">
        <f>SUMIFS(Concentrado!U$2:U859,Concentrado!$A$2:$A859,"="&amp;$A22,Concentrado!$B$2:$B859, "=Durango")</f>
        <v>13.773</v>
      </c>
      <c r="U22" s="9">
        <f>SUMIFS(Concentrado!V$2:V859,Concentrado!$A$2:$A859,"="&amp;$A22,Concentrado!$B$2:$B859, "=Durango")</f>
        <v>16.632000000000001</v>
      </c>
      <c r="V22" s="9">
        <f>SUMIFS(Concentrado!W$2:W859,Concentrado!$A$2:$A859,"="&amp;$A22,Concentrado!$B$2:$B859, "=Durango")</f>
        <v>15.217000000000001</v>
      </c>
      <c r="W22" s="9">
        <f>SUMIFS(Concentrado!X$2:X859,Concentrado!$A$2:$A859,"="&amp;$A22,Concentrado!$B$2:$B859, "=Durango")</f>
        <v>17.739000000000001</v>
      </c>
      <c r="X22" s="9">
        <f>SUMIFS(Concentrado!Y$2:Y859,Concentrado!$A$2:$A859,"="&amp;$A22,Concentrado!$B$2:$B859, "=Durango")</f>
        <v>2.16</v>
      </c>
      <c r="Y22" s="9">
        <f>SUMIFS(Concentrado!Z$2:Z859,Concentrado!$A$2:$A859,"="&amp;$A22,Concentrado!$B$2:$B859, "=Durango")</f>
        <v>9.8719999999999999</v>
      </c>
      <c r="Z22" s="9">
        <f>SUMIFS(Concentrado!AA$2:AA859,Concentrado!$A$2:$A859,"="&amp;$A22,Concentrado!$B$2:$B859, "=Durango")</f>
        <v>117.67400000000001</v>
      </c>
      <c r="AA22" s="9">
        <f>SUMIFS(Concentrado!AB$2:AB859,Concentrado!$A$2:$A859,"="&amp;$A22,Concentrado!$B$2:$B859, "=Durango")</f>
        <v>91.043999999999997</v>
      </c>
      <c r="AB22" s="9">
        <f>SUMIFS(Concentrado!AC$2:AC859,Concentrado!$A$2:$A859,"="&amp;$A22,Concentrado!$B$2:$B859, "=Durango")</f>
        <v>104.226</v>
      </c>
      <c r="AC22" s="9">
        <f>SUMIFS(Concentrado!AD$2:AD859,Concentrado!$A$2:$A859,"="&amp;$A22,Concentrado!$B$2:$B859, "=Durango")</f>
        <v>431.91300000000001</v>
      </c>
      <c r="AD22" s="9">
        <f>SUMIFS(Concentrado!AE$2:AE859,Concentrado!$A$2:$A859,"="&amp;$A22,Concentrado!$B$2:$B859, "=Durango")</f>
        <v>375.84100000000001</v>
      </c>
      <c r="AE22" s="9">
        <f>SUMIFS(Concentrado!AF$2:AF859,Concentrado!$A$2:$A859,"="&amp;$A22,Concentrado!$B$2:$B859, "=Durango")</f>
        <v>403.59699999999998</v>
      </c>
      <c r="AF22" s="9">
        <f>SUMIFS(Concentrado!AG$2:AG859,Concentrado!$A$2:$A859,"="&amp;$A22,Concentrado!$B$2:$B859, "=Durango")</f>
        <v>10.577</v>
      </c>
      <c r="AG22" s="9">
        <f>SUMIFS(Concentrado!AH$2:AH859,Concentrado!$A$2:$A859,"="&amp;$A22,Concentrado!$B$2:$B859, "=Durango")</f>
        <v>14.846399154349101</v>
      </c>
      <c r="AH22" s="9">
        <f>SUMIFS(Concentrado!AI$2:AI859,Concentrado!$A$2:$A859,"="&amp;$A22,Concentrado!$B$2:$B859, "=Durango")</f>
        <v>2.7402932722755402</v>
      </c>
      <c r="AI22" s="9">
        <f>SUMIFS(Concentrado!AJ$2:AJ859,Concentrado!$A$2:$A859,"="&amp;$A22,Concentrado!$B$2:$B859, "=Durango")</f>
        <v>8.8693262619247299</v>
      </c>
      <c r="AJ22" s="9">
        <f>SUMIFS(Concentrado!AK$2:AK859,Concentrado!$A$2:$A859,"="&amp;$A22,Concentrado!$B$2:$B859, "=Durango")</f>
        <v>11.128</v>
      </c>
      <c r="AK22" s="9">
        <f>SUMIFS(Concentrado!AL$2:AL859,Concentrado!$A$2:$A859,"="&amp;$A22,Concentrado!$B$2:$B859, "=Durango")</f>
        <v>2.2679999999999998</v>
      </c>
      <c r="AL22" s="9">
        <f>SUMIFS(Concentrado!AM$2:AM859,Concentrado!$A$2:$A859,"="&amp;$A22,Concentrado!$B$2:$B859, "=Durango")</f>
        <v>6.6539999999999999</v>
      </c>
      <c r="AM22" s="9">
        <f>SUMIFS(Concentrado!AN$2:AN859,Concentrado!$A$2:$A859,"="&amp;$A22,Concentrado!$B$2:$B859, "=Durango")</f>
        <v>54.209000000000003</v>
      </c>
      <c r="AN22" s="9">
        <f>SUMIFS(Concentrado!AO$2:AO859,Concentrado!$A$2:$A859,"="&amp;$A22,Concentrado!$B$2:$B859, "=Durango")</f>
        <v>46.655999999999999</v>
      </c>
      <c r="AO22" s="9">
        <f>SUMIFS(Concentrado!AP$2:AP859,Concentrado!$A$2:$A859,"="&amp;$A22,Concentrado!$B$2:$B859, "=Durango")</f>
        <v>50.503999999999998</v>
      </c>
      <c r="AP22" s="9">
        <f>SUMIFS(Concentrado!AQ$2:AQ859,Concentrado!$A$2:$A859,"="&amp;$A22,Concentrado!$B$2:$B859, "=Durango")</f>
        <v>2.4239999999999999</v>
      </c>
      <c r="AQ22" s="9">
        <f>SUMIFS(Concentrado!AR$2:AR859,Concentrado!$A$2:$A859,"="&amp;$A22,Concentrado!$B$2:$B859, "=Durango")</f>
        <v>1.296</v>
      </c>
      <c r="AR22" s="9">
        <f>SUMIFS(Concentrado!AS$2:AS859,Concentrado!$A$2:$A859,"="&amp;$A22,Concentrado!$B$2:$B859, "=Durango")</f>
        <v>1.8540000000000001</v>
      </c>
      <c r="AS22" s="9">
        <f>SUMIFS(Concentrado!AT$2:AT859,Concentrado!$A$2:$A859,"="&amp;$A22,Concentrado!$B$2:$B859, "=Durango")</f>
        <v>3.8559999999999999</v>
      </c>
      <c r="AT22" s="9">
        <f>SUMIFS(Concentrado!AU$2:AU859,Concentrado!$A$2:$A859,"="&amp;$A22,Concentrado!$B$2:$B859, "=Durango")</f>
        <v>0.75600000000000001</v>
      </c>
      <c r="AU22" s="9">
        <f>SUMIFS(Concentrado!AV$2:AV859,Concentrado!$A$2:$A859,"="&amp;$A22,Concentrado!$B$2:$B859, "=Durango")</f>
        <v>2.2909999999999999</v>
      </c>
      <c r="AV22" s="9">
        <f>SUMIFS(Concentrado!AW$2:AW859,Concentrado!$A$2:$A859,"="&amp;$A22,Concentrado!$B$2:$B859, "=Durango")</f>
        <v>570.52099999999996</v>
      </c>
      <c r="AW22" s="9">
        <f>SUMIFS(Concentrado!AX$2:AX859,Concentrado!$A$2:$A859,"="&amp;$A22,Concentrado!$B$2:$B859, "=Durango")</f>
        <v>446.041</v>
      </c>
      <c r="AX22" s="9">
        <f>SUMIFS(Concentrado!AY$2:AY859,Concentrado!$A$2:$A859,"="&amp;$A22,Concentrado!$B$2:$B859, "=Durango")</f>
        <v>507.82299999999998</v>
      </c>
      <c r="AY22" s="9">
        <f>SUMIFS(Concentrado!AZ$2:AZ859,Concentrado!$A$2:$A859,"="&amp;$A22,Concentrado!$B$2:$B859, "=Durango")</f>
        <v>5.7050000000000001</v>
      </c>
      <c r="AZ22" s="9">
        <f>SUMIFS(Concentrado!BA$2:BA859,Concentrado!$A$2:$A859,"="&amp;$A22,Concentrado!$B$2:$B859, "=Durango")</f>
        <v>4.46</v>
      </c>
      <c r="BA22" s="9">
        <f>SUMIFS(Concentrado!BB$2:BB859,Concentrado!$A$2:$A859,"="&amp;$A22,Concentrado!$B$2:$B859, "=Durango")</f>
        <v>5.0780000000000003</v>
      </c>
      <c r="BB22" s="9">
        <f>SUMIFS(Concentrado!BC$2:BC859,Concentrado!$A$2:$A859,"="&amp;$A22,Concentrado!$B$2:$B859, "=Durango")</f>
        <v>5.1689999999999996</v>
      </c>
      <c r="BC22" s="9">
        <f>SUMIFS(Concentrado!BD$2:BD859,Concentrado!$A$2:$A859,"="&amp;$A22,Concentrado!$B$2:$B859, "=Durango")</f>
        <v>0.57399999999999995</v>
      </c>
      <c r="BD22" s="9">
        <f>SUMIFS(Concentrado!BE$2:BE859,Concentrado!$A$2:$A859,"="&amp;$A22,Concentrado!$B$2:$B859, "=Durango")</f>
        <v>10.593</v>
      </c>
      <c r="BE22" s="9">
        <f>SUMIFS(Concentrado!BF$2:BF859,Concentrado!$A$2:$A859,"="&amp;$A22,Concentrado!$B$2:$B859, "=Durango")</f>
        <v>12.573</v>
      </c>
      <c r="BF22" s="9">
        <f>SUMIFS(Concentrado!BG$2:BG859,Concentrado!$A$2:$A859,"="&amp;$A22,Concentrado!$B$2:$B859, "=Durango")</f>
        <v>53.436</v>
      </c>
      <c r="BG22" s="9">
        <f>SUMIFS(Concentrado!BH$2:BH859,Concentrado!$A$2:$A859,"="&amp;$A22,Concentrado!$B$2:$B859, "=Durango")</f>
        <v>7.0723580813478346</v>
      </c>
    </row>
    <row r="23" spans="1:59" x14ac:dyDescent="0.25">
      <c r="A23" s="4">
        <v>2019</v>
      </c>
      <c r="B23" s="9">
        <f>SUMIFS(Concentrado!C$2:C859,Concentrado!$A$2:$A859,"="&amp;$A23,Concentrado!$B$2:$B859, "=Durango")</f>
        <v>17.166</v>
      </c>
      <c r="C23" s="9">
        <f>SUMIFS(Concentrado!D$2:D859,Concentrado!$A$2:$A859,"="&amp;$A23,Concentrado!$B$2:$B859, "=Durango")</f>
        <v>4.508</v>
      </c>
      <c r="D23" s="9">
        <f>SUMIFS(Concentrado!E$2:E859,Concentrado!$A$2:$A859,"="&amp;$A23,Concentrado!$B$2:$B859, "=Durango")</f>
        <v>10.778</v>
      </c>
      <c r="E23" s="9">
        <f>SUMIFS(Concentrado!F$2:F859,Concentrado!$A$2:$A859,"="&amp;$A23,Concentrado!$B$2:$B859, "=Durango")</f>
        <v>8.8759999999999994</v>
      </c>
      <c r="F23" s="9">
        <f>SUMIFS(Concentrado!G$2:G859,Concentrado!$A$2:$A859,"="&amp;$A23,Concentrado!$B$2:$B859, "=Durango")</f>
        <v>24.065000000000001</v>
      </c>
      <c r="G23" s="9">
        <f>SUMIFS(Concentrado!H$2:H859,Concentrado!$A$2:$A859,"="&amp;$A23,Concentrado!$B$2:$B859, "=Durango")</f>
        <v>5.5759999999999996</v>
      </c>
      <c r="H23" s="9">
        <f>SUMIFS(Concentrado!I$2:I859,Concentrado!$A$2:$A859,"="&amp;$A23,Concentrado!$B$2:$B859, "=Durango")</f>
        <v>4.1859999999999999</v>
      </c>
      <c r="I23" s="9">
        <f>SUMIFS(Concentrado!J$2:J859,Concentrado!$A$2:$A859,"="&amp;$A23,Concentrado!$B$2:$B859, "=Durango")</f>
        <v>4.875</v>
      </c>
      <c r="J23" s="9">
        <f>SUMIFS(Concentrado!K$2:K859,Concentrado!$A$2:$A859,"="&amp;$A23,Concentrado!$B$2:$B859, "=Durango")</f>
        <v>8.0909999999999993</v>
      </c>
      <c r="K23" s="9">
        <f>SUMIFS(Concentrado!L$2:L859,Concentrado!$A$2:$A859,"="&amp;$A23,Concentrado!$B$2:$B859, "=Durango")</f>
        <v>3.649</v>
      </c>
      <c r="L23" s="9">
        <f>SUMIFS(Concentrado!M$2:M859,Concentrado!$A$2:$A859,"="&amp;$A23,Concentrado!$B$2:$B859, "=Durango")</f>
        <v>5.8490000000000002</v>
      </c>
      <c r="M23" s="9">
        <f>SUMIFS(Concentrado!N$2:N859,Concentrado!$A$2:$A859,"="&amp;$A23,Concentrado!$B$2:$B859, "=Durango")</f>
        <v>39.597999999999999</v>
      </c>
      <c r="N23" s="9">
        <f>SUMIFS(Concentrado!O$2:O859,Concentrado!$A$2:$A859,"="&amp;$A23,Concentrado!$B$2:$B859, "=Durango")</f>
        <v>81.673000000000002</v>
      </c>
      <c r="O23" s="9">
        <f>SUMIFS(Concentrado!P$2:P859,Concentrado!$A$2:$A859,"="&amp;$A23,Concentrado!$B$2:$B859, "=Durango")</f>
        <v>20.071000000000002</v>
      </c>
      <c r="P23" s="9">
        <f>SUMIFS(Concentrado!Q$2:Q859,Concentrado!$A$2:$A859,"="&amp;$A23,Concentrado!$B$2:$B859, "=Durango")</f>
        <v>50.587000000000003</v>
      </c>
      <c r="Q23" s="9">
        <f>SUMIFS(Concentrado!R$2:R859,Concentrado!$A$2:$A859,"="&amp;$A23,Concentrado!$B$2:$B859, "=Durango")</f>
        <v>63.633000000000003</v>
      </c>
      <c r="R23" s="9">
        <f>SUMIFS(Concentrado!S$2:S859,Concentrado!$A$2:$A859,"="&amp;$A23,Concentrado!$B$2:$B859, "=Durango")</f>
        <v>69.55</v>
      </c>
      <c r="S23" s="9">
        <f>SUMIFS(Concentrado!T$2:T859,Concentrado!$A$2:$A859,"="&amp;$A23,Concentrado!$B$2:$B859, "=Durango")</f>
        <v>66.619</v>
      </c>
      <c r="T23" s="9">
        <f>SUMIFS(Concentrado!U$2:U859,Concentrado!$A$2:$A859,"="&amp;$A23,Concentrado!$B$2:$B859, "=Durango")</f>
        <v>16.399999999999999</v>
      </c>
      <c r="U23" s="9">
        <f>SUMIFS(Concentrado!V$2:V859,Concentrado!$A$2:$A859,"="&amp;$A23,Concentrado!$B$2:$B859, "=Durango")</f>
        <v>15.563000000000001</v>
      </c>
      <c r="V23" s="9">
        <f>SUMIFS(Concentrado!W$2:W859,Concentrado!$A$2:$A859,"="&amp;$A23,Concentrado!$B$2:$B859, "=Durango")</f>
        <v>15.978</v>
      </c>
      <c r="W23" s="9">
        <f>SUMIFS(Concentrado!X$2:X859,Concentrado!$A$2:$A859,"="&amp;$A23,Concentrado!$B$2:$B859, "=Durango")</f>
        <v>19.024000000000001</v>
      </c>
      <c r="X23" s="9">
        <f>SUMIFS(Concentrado!Y$2:Y859,Concentrado!$A$2:$A859,"="&amp;$A23,Concentrado!$B$2:$B859, "=Durango")</f>
        <v>2.3610000000000002</v>
      </c>
      <c r="Y23" s="9">
        <f>SUMIFS(Concentrado!Z$2:Z859,Concentrado!$A$2:$A859,"="&amp;$A23,Concentrado!$B$2:$B859, "=Durango")</f>
        <v>10.616</v>
      </c>
      <c r="Z23" s="9">
        <f>SUMIFS(Concentrado!AA$2:AA859,Concentrado!$A$2:$A859,"="&amp;$A23,Concentrado!$B$2:$B859, "=Durango")</f>
        <v>134.809</v>
      </c>
      <c r="AA23" s="9">
        <f>SUMIFS(Concentrado!AB$2:AB859,Concentrado!$A$2:$A859,"="&amp;$A23,Concentrado!$B$2:$B859, "=Durango")</f>
        <v>108.18899999999999</v>
      </c>
      <c r="AB23" s="9">
        <f>SUMIFS(Concentrado!AC$2:AC859,Concentrado!$A$2:$A859,"="&amp;$A23,Concentrado!$B$2:$B859, "=Durango")</f>
        <v>121.376</v>
      </c>
      <c r="AC23" s="9">
        <f>SUMIFS(Concentrado!AD$2:AD859,Concentrado!$A$2:$A859,"="&amp;$A23,Concentrado!$B$2:$B859, "=Durango")</f>
        <v>466.85899999999998</v>
      </c>
      <c r="AD23" s="9">
        <f>SUMIFS(Concentrado!AE$2:AE859,Concentrado!$A$2:$A859,"="&amp;$A23,Concentrado!$B$2:$B859, "=Durango")</f>
        <v>408.60700000000003</v>
      </c>
      <c r="AE23" s="9">
        <f>SUMIFS(Concentrado!AF$2:AF859,Concentrado!$A$2:$A859,"="&amp;$A23,Concentrado!$B$2:$B859, "=Durango")</f>
        <v>437.572</v>
      </c>
      <c r="AF23" s="9">
        <f>SUMIFS(Concentrado!AG$2:AG859,Concentrado!$A$2:$A859,"="&amp;$A23,Concentrado!$B$2:$B859, "=Durango")</f>
        <v>9.7309999999999999</v>
      </c>
      <c r="AG23" s="9">
        <f>SUMIFS(Concentrado!AH$2:AH859,Concentrado!$A$2:$A859,"="&amp;$A23,Concentrado!$B$2:$B859, "=Durango")</f>
        <v>11.542320361541</v>
      </c>
      <c r="AH23" s="9">
        <f>SUMIFS(Concentrado!AI$2:AI859,Concentrado!$A$2:$A859,"="&amp;$A23,Concentrado!$B$2:$B859, "=Durango")</f>
        <v>4.2603305407881003</v>
      </c>
      <c r="AI23" s="9">
        <f>SUMIFS(Concentrado!AJ$2:AJ859,Concentrado!$A$2:$A859,"="&amp;$A23,Concentrado!$B$2:$B859, "=Durango")</f>
        <v>7.9519879969992502</v>
      </c>
      <c r="AJ23" s="9">
        <f>SUMIFS(Concentrado!AK$2:AK859,Concentrado!$A$2:$A859,"="&amp;$A23,Concentrado!$B$2:$B859, "=Durango")</f>
        <v>11.260999999999999</v>
      </c>
      <c r="AK23" s="9">
        <f>SUMIFS(Concentrado!AL$2:AL859,Concentrado!$A$2:$A859,"="&amp;$A23,Concentrado!$B$2:$B859, "=Durango")</f>
        <v>2.5760000000000001</v>
      </c>
      <c r="AL23" s="9">
        <f>SUMIFS(Concentrado!AM$2:AM859,Concentrado!$A$2:$A859,"="&amp;$A23,Concentrado!$B$2:$B859, "=Durango")</f>
        <v>6.8789999999999996</v>
      </c>
      <c r="AM23" s="9">
        <f>SUMIFS(Concentrado!AN$2:AN859,Concentrado!$A$2:$A859,"="&amp;$A23,Concentrado!$B$2:$B859, "=Durango")</f>
        <v>56.853999999999999</v>
      </c>
      <c r="AN23" s="9">
        <f>SUMIFS(Concentrado!AO$2:AO859,Concentrado!$A$2:$A859,"="&amp;$A23,Concentrado!$B$2:$B859, "=Durango")</f>
        <v>49.05</v>
      </c>
      <c r="AO23" s="9">
        <f>SUMIFS(Concentrado!AP$2:AP859,Concentrado!$A$2:$A859,"="&amp;$A23,Concentrado!$B$2:$B859, "=Durango")</f>
        <v>52.97</v>
      </c>
      <c r="AP23" s="9">
        <f>SUMIFS(Concentrado!AQ$2:AQ859,Concentrado!$A$2:$A859,"="&amp;$A23,Concentrado!$B$2:$B859, "=Durango")</f>
        <v>3.28</v>
      </c>
      <c r="AQ23" s="9">
        <f>SUMIFS(Concentrado!AR$2:AR859,Concentrado!$A$2:$A859,"="&amp;$A23,Concentrado!$B$2:$B859, "=Durango")</f>
        <v>1.7170000000000001</v>
      </c>
      <c r="AR23" s="9">
        <f>SUMIFS(Concentrado!AS$2:AS859,Concentrado!$A$2:$A859,"="&amp;$A23,Concentrado!$B$2:$B859, "=Durango")</f>
        <v>2.4910000000000001</v>
      </c>
      <c r="AS23" s="9">
        <f>SUMIFS(Concentrado!AT$2:AT859,Concentrado!$A$2:$A859,"="&amp;$A23,Concentrado!$B$2:$B859, "=Durango")</f>
        <v>2.7330000000000001</v>
      </c>
      <c r="AT23" s="9">
        <f>SUMIFS(Concentrado!AU$2:AU859,Concentrado!$A$2:$A859,"="&amp;$A23,Concentrado!$B$2:$B859, "=Durango")</f>
        <v>0.64400000000000002</v>
      </c>
      <c r="AU23" s="9">
        <f>SUMIFS(Concentrado!AV$2:AV859,Concentrado!$A$2:$A859,"="&amp;$A23,Concentrado!$B$2:$B859, "=Durango")</f>
        <v>1.679</v>
      </c>
      <c r="AV23" s="9">
        <f>SUMIFS(Concentrado!AW$2:AW859,Concentrado!$A$2:$A859,"="&amp;$A23,Concentrado!$B$2:$B859, "=Durango")</f>
        <v>613.36699999999996</v>
      </c>
      <c r="AW23" s="9">
        <f>SUMIFS(Concentrado!AX$2:AX859,Concentrado!$A$2:$A859,"="&amp;$A23,Concentrado!$B$2:$B859, "=Durango")</f>
        <v>484.59800000000001</v>
      </c>
      <c r="AX23" s="9">
        <f>SUMIFS(Concentrado!AY$2:AY859,Concentrado!$A$2:$A859,"="&amp;$A23,Concentrado!$B$2:$B859, "=Durango")</f>
        <v>548.54899999999998</v>
      </c>
      <c r="AY23" s="9">
        <f>SUMIFS(Concentrado!AZ$2:AZ859,Concentrado!$A$2:$A859,"="&amp;$A23,Concentrado!$B$2:$B859, "=Durango")</f>
        <v>6.1340000000000003</v>
      </c>
      <c r="AZ23" s="9">
        <f>SUMIFS(Concentrado!BA$2:BA859,Concentrado!$A$2:$A859,"="&amp;$A23,Concentrado!$B$2:$B859, "=Durango")</f>
        <v>4.8460000000000001</v>
      </c>
      <c r="BA23" s="9">
        <f>SUMIFS(Concentrado!BB$2:BB859,Concentrado!$A$2:$A859,"="&amp;$A23,Concentrado!$B$2:$B859, "=Durango")</f>
        <v>5.4850000000000003</v>
      </c>
      <c r="BB23" s="9">
        <f>SUMIFS(Concentrado!BC$2:BC859,Concentrado!$A$2:$A859,"="&amp;$A23,Concentrado!$B$2:$B859, "=Durango")</f>
        <v>10.522</v>
      </c>
      <c r="BC23" s="9">
        <f>SUMIFS(Concentrado!BD$2:BD859,Concentrado!$A$2:$A859,"="&amp;$A23,Concentrado!$B$2:$B859, "=Durango")</f>
        <v>3.5070000000000001</v>
      </c>
      <c r="BD23" s="9">
        <f>SUMIFS(Concentrado!BE$2:BE859,Concentrado!$A$2:$A859,"="&amp;$A23,Concentrado!$B$2:$B859, "=Durango")</f>
        <v>12.531000000000001</v>
      </c>
      <c r="BE23" s="9">
        <f>SUMIFS(Concentrado!BF$2:BF859,Concentrado!$A$2:$A859,"="&amp;$A23,Concentrado!$B$2:$B859, "=Durango")</f>
        <v>14.696999999999999</v>
      </c>
      <c r="BF23" s="9">
        <f>SUMIFS(Concentrado!BG$2:BG859,Concentrado!$A$2:$A859,"="&amp;$A23,Concentrado!$B$2:$B859, "=Durango")</f>
        <v>66.653000000000006</v>
      </c>
      <c r="BG23" s="9">
        <f>SUMIFS(Concentrado!BH$2:BH859,Concentrado!$A$2:$A859,"="&amp;$A23,Concentrado!$B$2:$B859, "=Durango")</f>
        <v>8.2316869959341457</v>
      </c>
    </row>
    <row r="24" spans="1:59" x14ac:dyDescent="0.25">
      <c r="A24" s="4">
        <v>2020</v>
      </c>
      <c r="B24" s="9">
        <f>SUMIFS(Concentrado!C$2:C859,Concentrado!$A$2:$A859,"="&amp;$A24,Concentrado!$B$2:$B859, "=Durango")</f>
        <v>15.643000000000001</v>
      </c>
      <c r="C24" s="9">
        <f>SUMIFS(Concentrado!D$2:D859,Concentrado!$A$2:$A859,"="&amp;$A24,Concentrado!$B$2:$B859, "=Durango")</f>
        <v>3.306</v>
      </c>
      <c r="D24" s="9">
        <f>SUMIFS(Concentrado!E$2:E859,Concentrado!$A$2:$A859,"="&amp;$A24,Concentrado!$B$2:$B859, "=Durango")</f>
        <v>9.4179999999999993</v>
      </c>
      <c r="E24" s="9">
        <f>SUMIFS(Concentrado!F$2:F859,Concentrado!$A$2:$A859,"="&amp;$A24,Concentrado!$B$2:$B859, "=Durango")</f>
        <v>10.679</v>
      </c>
      <c r="F24" s="9">
        <f>SUMIFS(Concentrado!G$2:G859,Concentrado!$A$2:$A859,"="&amp;$A24,Concentrado!$B$2:$B859, "=Durango")</f>
        <v>24.658000000000001</v>
      </c>
      <c r="G24" s="9">
        <f>SUMIFS(Concentrado!H$2:H859,Concentrado!$A$2:$A859,"="&amp;$A24,Concentrado!$B$2:$B859, "=Durango")</f>
        <v>7.2779999999999996</v>
      </c>
      <c r="H24" s="9">
        <f>SUMIFS(Concentrado!I$2:I859,Concentrado!$A$2:$A859,"="&amp;$A24,Concentrado!$B$2:$B859, "=Durango")</f>
        <v>4.0529999999999999</v>
      </c>
      <c r="I24" s="9">
        <f>SUMIFS(Concentrado!J$2:J859,Concentrado!$A$2:$A859,"="&amp;$A24,Concentrado!$B$2:$B859, "=Durango")</f>
        <v>5.6509999999999998</v>
      </c>
      <c r="J24" s="9">
        <f>SUMIFS(Concentrado!K$2:K859,Concentrado!$A$2:$A859,"="&amp;$A24,Concentrado!$B$2:$B859, "=Durango")</f>
        <v>8.0389999999999997</v>
      </c>
      <c r="K24" s="9">
        <f>SUMIFS(Concentrado!L$2:L859,Concentrado!$A$2:$A859,"="&amp;$A24,Concentrado!$B$2:$B859, "=Durango")</f>
        <v>4.266</v>
      </c>
      <c r="L24" s="9">
        <f>SUMIFS(Concentrado!M$2:M859,Concentrado!$A$2:$A859,"="&amp;$A24,Concentrado!$B$2:$B859, "=Durango")</f>
        <v>6.1349999999999998</v>
      </c>
      <c r="M24" s="9">
        <f>SUMIFS(Concentrado!N$2:N859,Concentrado!$A$2:$A859,"="&amp;$A24,Concentrado!$B$2:$B859, "=Durango")</f>
        <v>45.406999999999996</v>
      </c>
      <c r="N24" s="9">
        <f>SUMIFS(Concentrado!O$2:O859,Concentrado!$A$2:$A859,"="&amp;$A24,Concentrado!$B$2:$B859, "=Durango")</f>
        <v>75.608999999999995</v>
      </c>
      <c r="O24" s="9">
        <f>SUMIFS(Concentrado!P$2:P859,Concentrado!$A$2:$A859,"="&amp;$A24,Concentrado!$B$2:$B859, "=Durango")</f>
        <v>17.491</v>
      </c>
      <c r="P24" s="9">
        <f>SUMIFS(Concentrado!Q$2:Q859,Concentrado!$A$2:$A859,"="&amp;$A24,Concentrado!$B$2:$B859, "=Durango")</f>
        <v>46.335999999999999</v>
      </c>
      <c r="Q24" s="9">
        <f>SUMIFS(Concentrado!R$2:R859,Concentrado!$A$2:$A859,"="&amp;$A24,Concentrado!$B$2:$B859, "=Durango")</f>
        <v>79.302999999999997</v>
      </c>
      <c r="R24" s="9">
        <f>SUMIFS(Concentrado!S$2:S859,Concentrado!$A$2:$A859,"="&amp;$A24,Concentrado!$B$2:$B859, "=Durango")</f>
        <v>76.043000000000006</v>
      </c>
      <c r="S24" s="9">
        <f>SUMIFS(Concentrado!T$2:T859,Concentrado!$A$2:$A859,"="&amp;$A24,Concentrado!$B$2:$B859, "=Durango")</f>
        <v>77.658000000000001</v>
      </c>
      <c r="T24" s="9">
        <f>SUMIFS(Concentrado!U$2:U859,Concentrado!$A$2:$A859,"="&amp;$A24,Concentrado!$B$2:$B859, "=Durango")</f>
        <v>16.077999999999999</v>
      </c>
      <c r="U24" s="9">
        <f>SUMIFS(Concentrado!V$2:V859,Concentrado!$A$2:$A859,"="&amp;$A24,Concentrado!$B$2:$B859, "=Durango")</f>
        <v>18.344000000000001</v>
      </c>
      <c r="V24" s="9">
        <f>SUMIFS(Concentrado!W$2:W859,Concentrado!$A$2:$A859,"="&amp;$A24,Concentrado!$B$2:$B859, "=Durango")</f>
        <v>17.221</v>
      </c>
      <c r="W24" s="9">
        <f>SUMIFS(Concentrado!X$2:X859,Concentrado!$A$2:$A859,"="&amp;$A24,Concentrado!$B$2:$B859, "=Durango")</f>
        <v>19.553999999999998</v>
      </c>
      <c r="X24" s="9">
        <f>SUMIFS(Concentrado!Y$2:Y859,Concentrado!$A$2:$A859,"="&amp;$A24,Concentrado!$B$2:$B859, "=Durango")</f>
        <v>2.133</v>
      </c>
      <c r="Y24" s="9">
        <f>SUMIFS(Concentrado!Z$2:Z859,Concentrado!$A$2:$A859,"="&amp;$A24,Concentrado!$B$2:$B859, "=Durango")</f>
        <v>10.817</v>
      </c>
      <c r="Z24" s="9">
        <f>SUMIFS(Concentrado!AA$2:AA859,Concentrado!$A$2:$A859,"="&amp;$A24,Concentrado!$B$2:$B859, "=Durango")</f>
        <v>197.49700000000001</v>
      </c>
      <c r="AA24" s="9">
        <f>SUMIFS(Concentrado!AB$2:AB859,Concentrado!$A$2:$A859,"="&amp;$A24,Concentrado!$B$2:$B859, "=Durango")</f>
        <v>146.006</v>
      </c>
      <c r="AB24" s="9">
        <f>SUMIFS(Concentrado!AC$2:AC859,Concentrado!$A$2:$A859,"="&amp;$A24,Concentrado!$B$2:$B859, "=Durango")</f>
        <v>171.51400000000001</v>
      </c>
      <c r="AC24" s="9">
        <f>SUMIFS(Concentrado!AD$2:AD859,Concentrado!$A$2:$A859,"="&amp;$A24,Concentrado!$B$2:$B859, "=Durango")</f>
        <v>530.24300000000005</v>
      </c>
      <c r="AD24" s="9">
        <f>SUMIFS(Concentrado!AE$2:AE859,Concentrado!$A$2:$A859,"="&amp;$A24,Concentrado!$B$2:$B859, "=Durango")</f>
        <v>437.48500000000001</v>
      </c>
      <c r="AE24" s="9">
        <f>SUMIFS(Concentrado!AF$2:AF859,Concentrado!$A$2:$A859,"="&amp;$A24,Concentrado!$B$2:$B859, "=Durango")</f>
        <v>483.49</v>
      </c>
      <c r="AF24" s="9">
        <f>SUMIFS(Concentrado!AG$2:AG859,Concentrado!$A$2:$A859,"="&amp;$A24,Concentrado!$B$2:$B859, "=Durango")</f>
        <v>11.298</v>
      </c>
      <c r="AG24" s="9">
        <f>SUMIFS(Concentrado!AH$2:AH859,Concentrado!$A$2:$A859,"="&amp;$A24,Concentrado!$B$2:$B859, "=Durango")</f>
        <v>10.9142289097275</v>
      </c>
      <c r="AH24" s="9">
        <f>SUMIFS(Concentrado!AI$2:AI859,Concentrado!$A$2:$A859,"="&amp;$A24,Concentrado!$B$2:$B859, "=Durango")</f>
        <v>3.9491711297363499</v>
      </c>
      <c r="AI24" s="9">
        <f>SUMIFS(Concentrado!AJ$2:AJ859,Concentrado!$A$2:$A859,"="&amp;$A24,Concentrado!$B$2:$B859, "=Durango")</f>
        <v>7.4829015699127499</v>
      </c>
      <c r="AJ24" s="9">
        <f>SUMIFS(Concentrado!AK$2:AK859,Concentrado!$A$2:$A859,"="&amp;$A24,Concentrado!$B$2:$B859, "=Durango")</f>
        <v>9.4510000000000005</v>
      </c>
      <c r="AK24" s="9">
        <f>SUMIFS(Concentrado!AL$2:AL859,Concentrado!$A$2:$A859,"="&amp;$A24,Concentrado!$B$2:$B859, "=Durango")</f>
        <v>2.9860000000000002</v>
      </c>
      <c r="AL24" s="9">
        <f>SUMIFS(Concentrado!AM$2:AM859,Concentrado!$A$2:$A859,"="&amp;$A24,Concentrado!$B$2:$B859, "=Durango")</f>
        <v>6.1890000000000001</v>
      </c>
      <c r="AM24" s="9">
        <f>SUMIFS(Concentrado!AN$2:AN859,Concentrado!$A$2:$A859,"="&amp;$A24,Concentrado!$B$2:$B859, "=Durango")</f>
        <v>256.15899999999999</v>
      </c>
      <c r="AN24" s="9">
        <f>SUMIFS(Concentrado!AO$2:AO859,Concentrado!$A$2:$A859,"="&amp;$A24,Concentrado!$B$2:$B859, "=Durango")</f>
        <v>169.68299999999999</v>
      </c>
      <c r="AO24" s="9">
        <f>SUMIFS(Concentrado!AP$2:AP859,Concentrado!$A$2:$A859,"="&amp;$A24,Concentrado!$B$2:$B859, "=Durango")</f>
        <v>212.57599999999999</v>
      </c>
      <c r="AP24" s="9">
        <f>SUMIFS(Concentrado!AQ$2:AQ859,Concentrado!$A$2:$A859,"="&amp;$A24,Concentrado!$B$2:$B859, "=Durango")</f>
        <v>3.15</v>
      </c>
      <c r="AQ24" s="9">
        <f>SUMIFS(Concentrado!AR$2:AR859,Concentrado!$A$2:$A859,"="&amp;$A24,Concentrado!$B$2:$B859, "=Durango")</f>
        <v>1.28</v>
      </c>
      <c r="AR24" s="9">
        <f>SUMIFS(Concentrado!AS$2:AS859,Concentrado!$A$2:$A859,"="&amp;$A24,Concentrado!$B$2:$B859, "=Durango")</f>
        <v>2.206</v>
      </c>
      <c r="AS24" s="9">
        <f>SUMIFS(Concentrado!AT$2:AT859,Concentrado!$A$2:$A859,"="&amp;$A24,Concentrado!$B$2:$B859, "=Durango")</f>
        <v>2.4990000000000001</v>
      </c>
      <c r="AT24" s="9">
        <f>SUMIFS(Concentrado!AU$2:AU859,Concentrado!$A$2:$A859,"="&amp;$A24,Concentrado!$B$2:$B859, "=Durango")</f>
        <v>0.42699999999999999</v>
      </c>
      <c r="AU24" s="9">
        <f>SUMIFS(Concentrado!AV$2:AV859,Concentrado!$A$2:$A859,"="&amp;$A24,Concentrado!$B$2:$B859, "=Durango")</f>
        <v>1.4530000000000001</v>
      </c>
      <c r="AV24" s="9">
        <f>SUMIFS(Concentrado!AW$2:AW859,Concentrado!$A$2:$A859,"="&amp;$A24,Concentrado!$B$2:$B859, "=Durango")</f>
        <v>870.48400000000004</v>
      </c>
      <c r="AW24" s="9">
        <f>SUMIFS(Concentrado!AX$2:AX859,Concentrado!$A$2:$A859,"="&amp;$A24,Concentrado!$B$2:$B859, "=Durango")</f>
        <v>632.33699999999999</v>
      </c>
      <c r="AX24" s="9">
        <f>SUMIFS(Concentrado!AY$2:AY859,Concentrado!$A$2:$A859,"="&amp;$A24,Concentrado!$B$2:$B859, "=Durango")</f>
        <v>750.476</v>
      </c>
      <c r="AY24" s="9">
        <f>SUMIFS(Concentrado!AZ$2:AZ859,Concentrado!$A$2:$A859,"="&amp;$A24,Concentrado!$B$2:$B859, "=Durango")</f>
        <v>8.7050000000000001</v>
      </c>
      <c r="AZ24" s="9">
        <f>SUMIFS(Concentrado!BA$2:BA859,Concentrado!$A$2:$A859,"="&amp;$A24,Concentrado!$B$2:$B859, "=Durango")</f>
        <v>6.3230000000000004</v>
      </c>
      <c r="BA24" s="9">
        <f>SUMIFS(Concentrado!BB$2:BB859,Concentrado!$A$2:$A859,"="&amp;$A24,Concentrado!$B$2:$B859, "=Durango")</f>
        <v>7.5049999999999999</v>
      </c>
      <c r="BB24" s="9">
        <f>SUMIFS(Concentrado!BC$2:BC859,Concentrado!$A$2:$A859,"="&amp;$A24,Concentrado!$B$2:$B859, "=Durango")</f>
        <v>5.3639999999999999</v>
      </c>
      <c r="BC24" s="9">
        <f>SUMIFS(Concentrado!BD$2:BD859,Concentrado!$A$2:$A859,"="&amp;$A24,Concentrado!$B$2:$B859, "=Durango")</f>
        <v>1.788</v>
      </c>
      <c r="BD24" s="9">
        <f>SUMIFS(Concentrado!BE$2:BE859,Concentrado!$A$2:$A859,"="&amp;$A24,Concentrado!$B$2:$B859, "=Durango")</f>
        <v>10.076000000000001</v>
      </c>
      <c r="BE24" s="9">
        <f>SUMIFS(Concentrado!BF$2:BF859,Concentrado!$A$2:$A859,"="&amp;$A24,Concentrado!$B$2:$B859, "=Durango")</f>
        <v>17.041</v>
      </c>
      <c r="BF24" s="9">
        <f>SUMIFS(Concentrado!BG$2:BG859,Concentrado!$A$2:$A859,"="&amp;$A24,Concentrado!$B$2:$B859, "=Durango")</f>
        <v>35.353999999999999</v>
      </c>
      <c r="BG24" s="9">
        <f>SUMIFS(Concentrado!BH$2:BH859,Concentrado!$A$2:$A859,"="&amp;$A24,Concentrado!$B$2:$B859, "=Durango")</f>
        <v>6.5052147781509637</v>
      </c>
    </row>
    <row r="25" spans="1:59" x14ac:dyDescent="0.25">
      <c r="A25" s="4">
        <v>2021</v>
      </c>
      <c r="B25" s="9">
        <f>SUMIFS(Concentrado!C$2:C859,Concentrado!$A$2:$A859,"="&amp;$A25,Concentrado!$B$2:$B859, "=Durango")</f>
        <v>21.379000000000001</v>
      </c>
      <c r="C25" s="9">
        <f>SUMIFS(Concentrado!D$2:D859,Concentrado!$A$2:$A859,"="&amp;$A25,Concentrado!$B$2:$B859, "=Durango")</f>
        <v>6.0380000000000003</v>
      </c>
      <c r="D25" s="9">
        <f>SUMIFS(Concentrado!E$2:E859,Concentrado!$A$2:$A859,"="&amp;$A25,Concentrado!$B$2:$B859, "=Durango")</f>
        <v>13.635</v>
      </c>
      <c r="E25" s="9">
        <f>SUMIFS(Concentrado!F$2:F859,Concentrado!$A$2:$A859,"="&amp;$A25,Concentrado!$B$2:$B859, "=Durango")</f>
        <v>9.1709999999999994</v>
      </c>
      <c r="F25" s="9">
        <f>SUMIFS(Concentrado!G$2:G859,Concentrado!$A$2:$A859,"="&amp;$A25,Concentrado!$B$2:$B859, "=Durango")</f>
        <v>22.164000000000001</v>
      </c>
      <c r="G25" s="9">
        <f>SUMIFS(Concentrado!H$2:H859,Concentrado!$A$2:$A859,"="&amp;$A25,Concentrado!$B$2:$B859, "=Durango")</f>
        <v>6.694</v>
      </c>
      <c r="H25" s="9">
        <f>SUMIFS(Concentrado!I$2:I859,Concentrado!$A$2:$A859,"="&amp;$A25,Concentrado!$B$2:$B859, "=Durango")</f>
        <v>3.8130000000000002</v>
      </c>
      <c r="I25" s="9">
        <f>SUMIFS(Concentrado!J$2:J859,Concentrado!$A$2:$A859,"="&amp;$A25,Concentrado!$B$2:$B859, "=Durango")</f>
        <v>5.24</v>
      </c>
      <c r="J25" s="9">
        <f>SUMIFS(Concentrado!K$2:K859,Concentrado!$A$2:$A859,"="&amp;$A25,Concentrado!$B$2:$B859, "=Durango")</f>
        <v>7.0179999999999998</v>
      </c>
      <c r="K25" s="9">
        <f>SUMIFS(Concentrado!L$2:L859,Concentrado!$A$2:$A859,"="&amp;$A25,Concentrado!$B$2:$B859, "=Durango")</f>
        <v>3.919</v>
      </c>
      <c r="L25" s="9">
        <f>SUMIFS(Concentrado!M$2:M859,Concentrado!$A$2:$A859,"="&amp;$A25,Concentrado!$B$2:$B859, "=Durango")</f>
        <v>5.4539999999999997</v>
      </c>
      <c r="M25" s="9">
        <f>SUMIFS(Concentrado!N$2:N859,Concentrado!$A$2:$A859,"="&amp;$A25,Concentrado!$B$2:$B859, "=Durango")</f>
        <v>45.960999999999999</v>
      </c>
      <c r="N25" s="9">
        <f>SUMIFS(Concentrado!O$2:O859,Concentrado!$A$2:$A859,"="&amp;$A25,Concentrado!$B$2:$B859, "=Durango")</f>
        <v>93.613</v>
      </c>
      <c r="O25" s="9">
        <f>SUMIFS(Concentrado!P$2:P859,Concentrado!$A$2:$A859,"="&amp;$A25,Concentrado!$B$2:$B859, "=Durango")</f>
        <v>19.914000000000001</v>
      </c>
      <c r="P25" s="9">
        <f>SUMIFS(Concentrado!Q$2:Q859,Concentrado!$A$2:$A859,"="&amp;$A25,Concentrado!$B$2:$B859, "=Durango")</f>
        <v>56.411999999999999</v>
      </c>
      <c r="Q25" s="9">
        <f>SUMIFS(Concentrado!R$2:R859,Concentrado!$A$2:$A859,"="&amp;$A25,Concentrado!$B$2:$B859, "=Durango")</f>
        <v>75.366</v>
      </c>
      <c r="R25" s="9">
        <f>SUMIFS(Concentrado!S$2:S859,Concentrado!$A$2:$A859,"="&amp;$A25,Concentrado!$B$2:$B859, "=Durango")</f>
        <v>76.055999999999997</v>
      </c>
      <c r="S25" s="9">
        <f>SUMIFS(Concentrado!T$2:T859,Concentrado!$A$2:$A859,"="&amp;$A25,Concentrado!$B$2:$B859, "=Durango")</f>
        <v>75.713999999999999</v>
      </c>
      <c r="T25" s="9">
        <f>SUMIFS(Concentrado!U$2:U859,Concentrado!$A$2:$A859,"="&amp;$A25,Concentrado!$B$2:$B859, "=Durango")</f>
        <v>11.877000000000001</v>
      </c>
      <c r="U25" s="9">
        <f>SUMIFS(Concentrado!V$2:V859,Concentrado!$A$2:$A859,"="&amp;$A25,Concentrado!$B$2:$B859, "=Durango")</f>
        <v>13.877000000000001</v>
      </c>
      <c r="V25" s="9">
        <f>SUMIFS(Concentrado!W$2:W859,Concentrado!$A$2:$A859,"="&amp;$A25,Concentrado!$B$2:$B859, "=Durango")</f>
        <v>12.885999999999999</v>
      </c>
      <c r="W25" s="9">
        <f>SUMIFS(Concentrado!X$2:X859,Concentrado!$A$2:$A859,"="&amp;$A25,Concentrado!$B$2:$B859, "=Durango")</f>
        <v>21.271000000000001</v>
      </c>
      <c r="X25" s="9">
        <f>SUMIFS(Concentrado!Y$2:Y859,Concentrado!$A$2:$A859,"="&amp;$A25,Concentrado!$B$2:$B859, "=Durango")</f>
        <v>1.377</v>
      </c>
      <c r="Y25" s="9">
        <f>SUMIFS(Concentrado!Z$2:Z859,Concentrado!$A$2:$A859,"="&amp;$A25,Concentrado!$B$2:$B859, "=Durango")</f>
        <v>11.228999999999999</v>
      </c>
      <c r="Z25" s="9">
        <f>SUMIFS(Concentrado!AA$2:AA859,Concentrado!$A$2:$A859,"="&amp;$A25,Concentrado!$B$2:$B859, "=Durango")</f>
        <v>192.84100000000001</v>
      </c>
      <c r="AA25" s="9">
        <f>SUMIFS(Concentrado!AB$2:AB859,Concentrado!$A$2:$A859,"="&amp;$A25,Concentrado!$B$2:$B859, "=Durango")</f>
        <v>155.185</v>
      </c>
      <c r="AB25" s="9">
        <f>SUMIFS(Concentrado!AC$2:AC859,Concentrado!$A$2:$A859,"="&amp;$A25,Concentrado!$B$2:$B859, "=Durango")</f>
        <v>173.886</v>
      </c>
      <c r="AC25" s="9">
        <f>SUMIFS(Concentrado!AD$2:AD859,Concentrado!$A$2:$A859,"="&amp;$A25,Concentrado!$B$2:$B859, "=Durango")</f>
        <v>517.62699999999995</v>
      </c>
      <c r="AD25" s="9">
        <f>SUMIFS(Concentrado!AE$2:AE859,Concentrado!$A$2:$A859,"="&amp;$A25,Concentrado!$B$2:$B859, "=Durango")</f>
        <v>450.089</v>
      </c>
      <c r="AE25" s="9">
        <f>SUMIFS(Concentrado!AF$2:AF859,Concentrado!$A$2:$A859,"="&amp;$A25,Concentrado!$B$2:$B859, "=Durango")</f>
        <v>483.58800000000002</v>
      </c>
      <c r="AF25" s="9">
        <f>SUMIFS(Concentrado!AG$2:AG859,Concentrado!$A$2:$A859,"="&amp;$A25,Concentrado!$B$2:$B859, "=Durango")</f>
        <v>11.553000000000001</v>
      </c>
      <c r="AG25" s="9">
        <f>SUMIFS(Concentrado!AH$2:AH859,Concentrado!$A$2:$A859,"="&amp;$A25,Concentrado!$B$2:$B859, "=Durango")</f>
        <v>11.171804716853501</v>
      </c>
      <c r="AH25" s="9">
        <f>SUMIFS(Concentrado!AI$2:AI859,Concentrado!$A$2:$A859,"="&amp;$A25,Concentrado!$B$2:$B859, "=Durango")</f>
        <v>4.5446144803536299</v>
      </c>
      <c r="AI25" s="9">
        <f>SUMIFS(Concentrado!AJ$2:AJ859,Concentrado!$A$2:$A859,"="&amp;$A25,Concentrado!$B$2:$B859, "=Durango")</f>
        <v>7.9080517395475702</v>
      </c>
      <c r="AJ25" s="9">
        <f>SUMIFS(Concentrado!AK$2:AK859,Concentrado!$A$2:$A859,"="&amp;$A25,Concentrado!$B$2:$B859, "=Durango")</f>
        <v>11.877000000000001</v>
      </c>
      <c r="AK25" s="9">
        <f>SUMIFS(Concentrado!AL$2:AL859,Concentrado!$A$2:$A859,"="&amp;$A25,Concentrado!$B$2:$B859, "=Durango")</f>
        <v>3.0720000000000001</v>
      </c>
      <c r="AL25" s="9">
        <f>SUMIFS(Concentrado!AM$2:AM859,Concentrado!$A$2:$A859,"="&amp;$A25,Concentrado!$B$2:$B859, "=Durango")</f>
        <v>7.4320000000000004</v>
      </c>
      <c r="AM25" s="9">
        <f>SUMIFS(Concentrado!AN$2:AN859,Concentrado!$A$2:$A859,"="&amp;$A25,Concentrado!$B$2:$B859, "=Durango")</f>
        <v>205.58199999999999</v>
      </c>
      <c r="AN25" s="9">
        <f>SUMIFS(Concentrado!AO$2:AO859,Concentrado!$A$2:$A859,"="&amp;$A25,Concentrado!$B$2:$B859, "=Durango")</f>
        <v>159.952</v>
      </c>
      <c r="AO25" s="9">
        <f>SUMIFS(Concentrado!AP$2:AP859,Concentrado!$A$2:$A859,"="&amp;$A25,Concentrado!$B$2:$B859, "=Durango")</f>
        <v>182.65600000000001</v>
      </c>
      <c r="AP25" s="9">
        <f>SUMIFS(Concentrado!AQ$2:AQ859,Concentrado!$A$2:$A859,"="&amp;$A25,Concentrado!$B$2:$B859, "=Durango")</f>
        <v>2.6989999999999998</v>
      </c>
      <c r="AQ25" s="9">
        <f>SUMIFS(Concentrado!AR$2:AR859,Concentrado!$A$2:$A859,"="&amp;$A25,Concentrado!$B$2:$B859, "=Durango")</f>
        <v>1.2709999999999999</v>
      </c>
      <c r="AR25" s="9">
        <f>SUMIFS(Concentrado!AS$2:AS859,Concentrado!$A$2:$A859,"="&amp;$A25,Concentrado!$B$2:$B859, "=Durango")</f>
        <v>1.978</v>
      </c>
      <c r="AS25" s="9">
        <f>SUMIFS(Concentrado!AT$2:AT859,Concentrado!$A$2:$A859,"="&amp;$A25,Concentrado!$B$2:$B859, "=Durango")</f>
        <v>3.0230000000000001</v>
      </c>
      <c r="AT25" s="9">
        <f>SUMIFS(Concentrado!AU$2:AU859,Concentrado!$A$2:$A859,"="&amp;$A25,Concentrado!$B$2:$B859, "=Durango")</f>
        <v>0.318</v>
      </c>
      <c r="AU25" s="9">
        <f>SUMIFS(Concentrado!AV$2:AV859,Concentrado!$A$2:$A859,"="&amp;$A25,Concentrado!$B$2:$B859, "=Durango")</f>
        <v>1.6579999999999999</v>
      </c>
      <c r="AV25" s="9">
        <f>SUMIFS(Concentrado!AW$2:AW859,Concentrado!$A$2:$A859,"="&amp;$A25,Concentrado!$B$2:$B859, "=Durango")</f>
        <v>830.96699999999998</v>
      </c>
      <c r="AW25" s="9">
        <f>SUMIFS(Concentrado!AX$2:AX859,Concentrado!$A$2:$A859,"="&amp;$A25,Concentrado!$B$2:$B859, "=Durango")</f>
        <v>640.971</v>
      </c>
      <c r="AX25" s="9">
        <f>SUMIFS(Concentrado!AY$2:AY859,Concentrado!$A$2:$A859,"="&amp;$A25,Concentrado!$B$2:$B859, "=Durango")</f>
        <v>735.221</v>
      </c>
      <c r="AY25" s="9">
        <f>SUMIFS(Concentrado!AZ$2:AZ859,Concentrado!$A$2:$A859,"="&amp;$A25,Concentrado!$B$2:$B859, "=Durango")</f>
        <v>8.31</v>
      </c>
      <c r="AZ25" s="9">
        <f>SUMIFS(Concentrado!BA$2:BA859,Concentrado!$A$2:$A859,"="&amp;$A25,Concentrado!$B$2:$B859, "=Durango")</f>
        <v>6.41</v>
      </c>
      <c r="BA25" s="9">
        <f>SUMIFS(Concentrado!BB$2:BB859,Concentrado!$A$2:$A859,"="&amp;$A25,Concentrado!$B$2:$B859, "=Durango")</f>
        <v>7.3520000000000003</v>
      </c>
      <c r="BB25" s="9">
        <f>SUMIFS(Concentrado!BC$2:BC859,Concentrado!$A$2:$A859,"="&amp;$A25,Concentrado!$B$2:$B859, "=Durango")</f>
        <v>3.6509999999999998</v>
      </c>
      <c r="BC25" s="9">
        <f>SUMIFS(Concentrado!BD$2:BD859,Concentrado!$A$2:$A859,"="&amp;$A25,Concentrado!$B$2:$B859, "=Durango")</f>
        <v>7.3019999999999996</v>
      </c>
      <c r="BD25" s="9">
        <f>SUMIFS(Concentrado!BE$2:BE859,Concentrado!$A$2:$A859,"="&amp;$A25,Concentrado!$B$2:$B859, "=Durango")</f>
        <v>13.436999999999999</v>
      </c>
      <c r="BE25" s="9">
        <f>SUMIFS(Concentrado!BF$2:BF859,Concentrado!$A$2:$A859,"="&amp;$A25,Concentrado!$B$2:$B859, "=Durango")</f>
        <v>16.478999999999999</v>
      </c>
      <c r="BF25" s="9">
        <f>SUMIFS(Concentrado!BG$2:BG859,Concentrado!$A$2:$A859,"="&amp;$A25,Concentrado!$B$2:$B859, "=Durango")</f>
        <v>65.191000000000003</v>
      </c>
      <c r="BG25" s="9">
        <f>SUMIFS(Concentrado!BH$2:BH859,Concentrado!$A$2:$A859,"="&amp;$A25,Concentrado!$B$2:$B859, "=Durango")</f>
        <v>9.525189236173988</v>
      </c>
    </row>
    <row r="26" spans="1:59" x14ac:dyDescent="0.25">
      <c r="A26" s="4">
        <v>2022</v>
      </c>
      <c r="B26" s="9">
        <f>SUMIFS(Concentrado!C$2:C859,Concentrado!$A$2:$A859,"="&amp;$A26,Concentrado!$B$2:$B859, "=Durango")</f>
        <v>20.253</v>
      </c>
      <c r="C26" s="9">
        <f>SUMIFS(Concentrado!D$2:D859,Concentrado!$A$2:$A859,"="&amp;$A26,Concentrado!$B$2:$B859, "=Durango")</f>
        <v>6.7290000000000001</v>
      </c>
      <c r="D26" s="9">
        <f>SUMIFS(Concentrado!E$2:E859,Concentrado!$A$2:$A859,"="&amp;$A26,Concentrado!$B$2:$B859, "=Durango")</f>
        <v>13.427</v>
      </c>
      <c r="E26" s="9">
        <f>SUMIFS(Concentrado!F$2:F859,Concentrado!$A$2:$A859,"="&amp;$A26,Concentrado!$B$2:$B859, "=Durango")</f>
        <v>10.699</v>
      </c>
      <c r="F26" s="9">
        <f>SUMIFS(Concentrado!G$2:G859,Concentrado!$A$2:$A859,"="&amp;$A26,Concentrado!$B$2:$B859, "=Durango")</f>
        <v>22.524000000000001</v>
      </c>
      <c r="G26" s="9">
        <f>SUMIFS(Concentrado!H$2:H859,Concentrado!$A$2:$A859,"="&amp;$A26,Concentrado!$B$2:$B859, "=Durango")</f>
        <v>6.2149999999999999</v>
      </c>
      <c r="H26" s="9">
        <f>SUMIFS(Concentrado!I$2:I859,Concentrado!$A$2:$A859,"="&amp;$A26,Concentrado!$B$2:$B859, "=Durango")</f>
        <v>4.2060000000000004</v>
      </c>
      <c r="I26" s="9">
        <f>SUMIFS(Concentrado!J$2:J859,Concentrado!$A$2:$A859,"="&amp;$A26,Concentrado!$B$2:$B859, "=Durango")</f>
        <v>5.2009999999999996</v>
      </c>
      <c r="J26" s="9">
        <f>SUMIFS(Concentrado!K$2:K859,Concentrado!$A$2:$A859,"="&amp;$A26,Concentrado!$B$2:$B859, "=Durango")</f>
        <v>6.8579999999999997</v>
      </c>
      <c r="K26" s="9">
        <f>SUMIFS(Concentrado!L$2:L859,Concentrado!$A$2:$A859,"="&amp;$A26,Concentrado!$B$2:$B859, "=Durango")</f>
        <v>3.89</v>
      </c>
      <c r="L26" s="9">
        <f>SUMIFS(Concentrado!M$2:M859,Concentrado!$A$2:$A859,"="&amp;$A26,Concentrado!$B$2:$B859, "=Durango")</f>
        <v>5.36</v>
      </c>
      <c r="M26" s="9">
        <f>SUMIFS(Concentrado!N$2:N859,Concentrado!$A$2:$A859,"="&amp;$A26,Concentrado!$B$2:$B859, "=Durango")</f>
        <v>54.639000000000003</v>
      </c>
      <c r="N26" s="9">
        <f>SUMIFS(Concentrado!O$2:O859,Concentrado!$A$2:$A859,"="&amp;$A26,Concentrado!$B$2:$B859, "=Durango")</f>
        <v>90.977999999999994</v>
      </c>
      <c r="O26" s="9">
        <f>SUMIFS(Concentrado!P$2:P859,Concentrado!$A$2:$A859,"="&amp;$A26,Concentrado!$B$2:$B859, "=Durango")</f>
        <v>23.762</v>
      </c>
      <c r="P26" s="9">
        <f>SUMIFS(Concentrado!Q$2:Q859,Concentrado!$A$2:$A859,"="&amp;$A26,Concentrado!$B$2:$B859, "=Durango")</f>
        <v>57.051000000000002</v>
      </c>
      <c r="Q26" s="9">
        <f>SUMIFS(Concentrado!R$2:R859,Concentrado!$A$2:$A859,"="&amp;$A26,Concentrado!$B$2:$B859, "=Durango")</f>
        <v>64.188000000000002</v>
      </c>
      <c r="R26" s="9">
        <f>SUMIFS(Concentrado!S$2:S859,Concentrado!$A$2:$A859,"="&amp;$A26,Concentrado!$B$2:$B859, "=Durango")</f>
        <v>61.613</v>
      </c>
      <c r="S26" s="9">
        <f>SUMIFS(Concentrado!T$2:T859,Concentrado!$A$2:$A859,"="&amp;$A26,Concentrado!$B$2:$B859, "=Durango")</f>
        <v>62.889000000000003</v>
      </c>
      <c r="T26" s="9">
        <f>SUMIFS(Concentrado!U$2:U859,Concentrado!$A$2:$A859,"="&amp;$A26,Concentrado!$B$2:$B859, "=Durango")</f>
        <v>12.538</v>
      </c>
      <c r="U26" s="9">
        <f>SUMIFS(Concentrado!V$2:V859,Concentrado!$A$2:$A859,"="&amp;$A26,Concentrado!$B$2:$B859, "=Durango")</f>
        <v>13.247999999999999</v>
      </c>
      <c r="V26" s="9">
        <f>SUMIFS(Concentrado!W$2:W859,Concentrado!$A$2:$A859,"="&amp;$A26,Concentrado!$B$2:$B859, "=Durango")</f>
        <v>12.896000000000001</v>
      </c>
      <c r="W26" s="9">
        <f>SUMIFS(Concentrado!X$2:X859,Concentrado!$A$2:$A859,"="&amp;$A26,Concentrado!$B$2:$B859, "=Durango")</f>
        <v>18.431000000000001</v>
      </c>
      <c r="X26" s="9">
        <f>SUMIFS(Concentrado!Y$2:Y859,Concentrado!$A$2:$A859,"="&amp;$A26,Concentrado!$B$2:$B859, "=Durango")</f>
        <v>3.3650000000000002</v>
      </c>
      <c r="Y26" s="9">
        <f>SUMIFS(Concentrado!Z$2:Z859,Concentrado!$A$2:$A859,"="&amp;$A26,Concentrado!$B$2:$B859, "=Durango")</f>
        <v>10.826000000000001</v>
      </c>
      <c r="Z26" s="9">
        <f>SUMIFS(Concentrado!AA$2:AA859,Concentrado!$A$2:$A859,"="&amp;$A26,Concentrado!$B$2:$B859, "=Durango")</f>
        <v>181.09800000000001</v>
      </c>
      <c r="AA26" s="9">
        <f>SUMIFS(Concentrado!AB$2:AB859,Concentrado!$A$2:$A859,"="&amp;$A26,Concentrado!$B$2:$B859, "=Durango")</f>
        <v>134.68700000000001</v>
      </c>
      <c r="AB26" s="9">
        <f>SUMIFS(Concentrado!AC$2:AC859,Concentrado!$A$2:$A859,"="&amp;$A26,Concentrado!$B$2:$B859, "=Durango")</f>
        <v>157.726</v>
      </c>
      <c r="AC26" s="9">
        <f>SUMIFS(Concentrado!AD$2:AD859,Concentrado!$A$2:$A859,"="&amp;$A26,Concentrado!$B$2:$B859, "=Durango")</f>
        <v>502.03899999999999</v>
      </c>
      <c r="AD26" s="9">
        <f>SUMIFS(Concentrado!AE$2:AE859,Concentrado!$A$2:$A859,"="&amp;$A26,Concentrado!$B$2:$B859, "=Durango")</f>
        <v>421.09500000000003</v>
      </c>
      <c r="AE26" s="9">
        <f>SUMIFS(Concentrado!AF$2:AF859,Concentrado!$A$2:$A859,"="&amp;$A26,Concentrado!$B$2:$B859, "=Durango")</f>
        <v>461.34199999999998</v>
      </c>
      <c r="AF26" s="9">
        <f>SUMIFS(Concentrado!AG$2:AG859,Concentrado!$A$2:$A859,"="&amp;$A26,Concentrado!$B$2:$B859, "=Durango")</f>
        <v>14.145</v>
      </c>
      <c r="AG26" s="9">
        <f>SUMIFS(Concentrado!AH$2:AH859,Concentrado!$A$2:$A859,"="&amp;$A26,Concentrado!$B$2:$B859, "=Durango")</f>
        <v>14.6614237415367</v>
      </c>
      <c r="AH26" s="9">
        <f>SUMIFS(Concentrado!AI$2:AI859,Concentrado!$A$2:$A859,"="&amp;$A26,Concentrado!$B$2:$B859, "=Durango")</f>
        <v>4.5365738584467996</v>
      </c>
      <c r="AI26" s="9">
        <f>SUMIFS(Concentrado!AJ$2:AJ859,Concentrado!$A$2:$A859,"="&amp;$A26,Concentrado!$B$2:$B859, "=Durango")</f>
        <v>9.6772704737545006</v>
      </c>
      <c r="AJ26" s="9">
        <f>SUMIFS(Concentrado!AK$2:AK859,Concentrado!$A$2:$A859,"="&amp;$A26,Concentrado!$B$2:$B859, "=Durango")</f>
        <v>13.609</v>
      </c>
      <c r="AK26" s="9">
        <f>SUMIFS(Concentrado!AL$2:AL859,Concentrado!$A$2:$A859,"="&amp;$A26,Concentrado!$B$2:$B859, "=Durango")</f>
        <v>2.734</v>
      </c>
      <c r="AL26" s="9">
        <f>SUMIFS(Concentrado!AM$2:AM859,Concentrado!$A$2:$A859,"="&amp;$A26,Concentrado!$B$2:$B859, "=Durango")</f>
        <v>8.1199999999999992</v>
      </c>
      <c r="AM26" s="9">
        <f>SUMIFS(Concentrado!AN$2:AN859,Concentrado!$A$2:$A859,"="&amp;$A26,Concentrado!$B$2:$B859, "=Durango")</f>
        <v>108.44499999999999</v>
      </c>
      <c r="AN26" s="9">
        <f>SUMIFS(Concentrado!AO$2:AO859,Concentrado!$A$2:$A859,"="&amp;$A26,Concentrado!$B$2:$B859, "=Durango")</f>
        <v>81.801000000000002</v>
      </c>
      <c r="AO26" s="9">
        <f>SUMIFS(Concentrado!AP$2:AP859,Concentrado!$A$2:$A859,"="&amp;$A26,Concentrado!$B$2:$B859, "=Durango")</f>
        <v>95.049000000000007</v>
      </c>
      <c r="AP26" s="9">
        <f>SUMIFS(Concentrado!AQ$2:AQ859,Concentrado!$A$2:$A859,"="&amp;$A26,Concentrado!$B$2:$B859, "=Durango")</f>
        <v>3.4289999999999998</v>
      </c>
      <c r="AQ26" s="9">
        <f>SUMIFS(Concentrado!AR$2:AR859,Concentrado!$A$2:$A859,"="&amp;$A26,Concentrado!$B$2:$B859, "=Durango")</f>
        <v>0.63100000000000001</v>
      </c>
      <c r="AR26" s="9">
        <f>SUMIFS(Concentrado!AS$2:AS859,Concentrado!$A$2:$A859,"="&amp;$A26,Concentrado!$B$2:$B859, "=Durango")</f>
        <v>2.0169999999999999</v>
      </c>
      <c r="AS26" s="9">
        <f>SUMIFS(Concentrado!AT$2:AT859,Concentrado!$A$2:$A859,"="&amp;$A26,Concentrado!$B$2:$B859, "=Durango")</f>
        <v>3.3220000000000001</v>
      </c>
      <c r="AT26" s="9">
        <f>SUMIFS(Concentrado!AU$2:AU859,Concentrado!$A$2:$A859,"="&amp;$A26,Concentrado!$B$2:$B859, "=Durango")</f>
        <v>0.315</v>
      </c>
      <c r="AU26" s="9">
        <f>SUMIFS(Concentrado!AV$2:AV859,Concentrado!$A$2:$A859,"="&amp;$A26,Concentrado!$B$2:$B859, "=Durango")</f>
        <v>1.804</v>
      </c>
      <c r="AV26" s="9">
        <f>SUMIFS(Concentrado!AW$2:AW859,Concentrado!$A$2:$A859,"="&amp;$A26,Concentrado!$B$2:$B859, "=Durango")</f>
        <v>710.46199999999999</v>
      </c>
      <c r="AW26" s="9">
        <f>SUMIFS(Concentrado!AX$2:AX859,Concentrado!$A$2:$A859,"="&amp;$A26,Concentrado!$B$2:$B859, "=Durango")</f>
        <v>533.70299999999997</v>
      </c>
      <c r="AX26" s="9">
        <f>SUMIFS(Concentrado!AY$2:AY859,Concentrado!$A$2:$A859,"="&amp;$A26,Concentrado!$B$2:$B859, "=Durango")</f>
        <v>621.45600000000002</v>
      </c>
      <c r="AY26" s="9">
        <f>SUMIFS(Concentrado!AZ$2:AZ859,Concentrado!$A$2:$A859,"="&amp;$A26,Concentrado!$B$2:$B859, "=Durango")</f>
        <v>7.1050000000000004</v>
      </c>
      <c r="AZ26" s="9">
        <f>SUMIFS(Concentrado!BA$2:BA859,Concentrado!$A$2:$A859,"="&amp;$A26,Concentrado!$B$2:$B859, "=Durango")</f>
        <v>5.3369999999999997</v>
      </c>
      <c r="BA26" s="9">
        <f>SUMIFS(Concentrado!BB$2:BB859,Concentrado!$A$2:$A859,"="&amp;$A26,Concentrado!$B$2:$B859, "=Durango")</f>
        <v>6.2149999999999999</v>
      </c>
      <c r="BB26" s="9">
        <f>SUMIFS(Concentrado!BC$2:BC859,Concentrado!$A$2:$A859,"="&amp;$A26,Concentrado!$B$2:$B859, "=Durango")</f>
        <v>14.298999999999999</v>
      </c>
      <c r="BC26" s="9">
        <f>SUMIFS(Concentrado!BD$2:BD859,Concentrado!$A$2:$A859,"="&amp;$A26,Concentrado!$B$2:$B859, "=Durango")</f>
        <v>6.8390000000000004</v>
      </c>
      <c r="BD26" s="9">
        <f>SUMIFS(Concentrado!BE$2:BE859,Concentrado!$A$2:$A859,"="&amp;$A26,Concentrado!$B$2:$B859, "=Durango")</f>
        <v>13.175000000000001</v>
      </c>
      <c r="BE26" s="9">
        <f>SUMIFS(Concentrado!BF$2:BF859,Concentrado!$A$2:$A859,"="&amp;$A26,Concentrado!$B$2:$B859, "=Durango")</f>
        <v>15.84</v>
      </c>
      <c r="BF26" s="9">
        <f>SUMIFS(Concentrado!BG$2:BG859,Concentrado!$A$2:$A859,"="&amp;$A26,Concentrado!$B$2:$B859, "=Durango")</f>
        <v>70.317999999999998</v>
      </c>
      <c r="BG26" s="9">
        <f>SUMIFS(Concentrado!BH$2:BH859,Concentrado!$A$2:$A859,"="&amp;$A26,Concentrado!$B$2:$B859, "=Durango")</f>
        <v>8.6972612879348628</v>
      </c>
    </row>
    <row r="27" spans="1:59" x14ac:dyDescent="0.25">
      <c r="A27" s="4">
        <v>2023</v>
      </c>
      <c r="B27" s="9">
        <f>SUMIFS(Concentrado!C$2:C859,Concentrado!$A$2:$A859,"="&amp;$A27,Concentrado!$B$2:$B859, "=Durango")</f>
        <v>18.809999999999999</v>
      </c>
      <c r="C27" s="9">
        <f>SUMIFS(Concentrado!D$2:D859,Concentrado!$A$2:$A859,"="&amp;$A27,Concentrado!$B$2:$B859, "=Durango")</f>
        <v>5.3209999999999997</v>
      </c>
      <c r="D27" s="9">
        <f>SUMIFS(Concentrado!E$2:E859,Concentrado!$A$2:$A859,"="&amp;$A27,Concentrado!$B$2:$B859, "=Durango")</f>
        <v>12.003</v>
      </c>
      <c r="E27" s="9">
        <f>SUMIFS(Concentrado!F$2:F859,Concentrado!$A$2:$A859,"="&amp;$A27,Concentrado!$B$2:$B859, "=Durango")</f>
        <v>10.131</v>
      </c>
      <c r="F27" s="9">
        <f>SUMIFS(Concentrado!G$2:G859,Concentrado!$A$2:$A859,"="&amp;$A27,Concentrado!$B$2:$B859, "=Durango")</f>
        <v>19.157</v>
      </c>
      <c r="G27" s="9">
        <f>SUMIFS(Concentrado!H$2:H859,Concentrado!$A$2:$A859,"="&amp;$A27,Concentrado!$B$2:$B859, "=Durango")</f>
        <v>4.6760000000000002</v>
      </c>
      <c r="H27" s="9">
        <f>SUMIFS(Concentrado!I$2:I859,Concentrado!$A$2:$A859,"="&amp;$A27,Concentrado!$B$2:$B859, "=Durango")</f>
        <v>5.2169999999999996</v>
      </c>
      <c r="I27" s="9">
        <f>SUMIFS(Concentrado!J$2:J859,Concentrado!$A$2:$A859,"="&amp;$A27,Concentrado!$B$2:$B859, "=Durango")</f>
        <v>4.9489999999999998</v>
      </c>
      <c r="J27" s="9">
        <f>SUMIFS(Concentrado!K$2:K859,Concentrado!$A$2:$A859,"="&amp;$A27,Concentrado!$B$2:$B859, "=Durango")</f>
        <v>6.27</v>
      </c>
      <c r="K27" s="9">
        <f>SUMIFS(Concentrado!L$2:L859,Concentrado!$A$2:$A859,"="&amp;$A27,Concentrado!$B$2:$B859, "=Durango")</f>
        <v>3.86</v>
      </c>
      <c r="L27" s="9">
        <f>SUMIFS(Concentrado!M$2:M859,Concentrado!$A$2:$A859,"="&amp;$A27,Concentrado!$B$2:$B859, "=Durango")</f>
        <v>5.0540000000000003</v>
      </c>
      <c r="M27" s="9">
        <f>SUMIFS(Concentrado!N$2:N859,Concentrado!$A$2:$A859,"="&amp;$A27,Concentrado!$B$2:$B859, "=Durango")</f>
        <v>38.982999999999997</v>
      </c>
      <c r="N27" s="9">
        <f>SUMIFS(Concentrado!O$2:O859,Concentrado!$A$2:$A859,"="&amp;$A27,Concentrado!$B$2:$B859, "=Durango")</f>
        <v>86.718000000000004</v>
      </c>
      <c r="O27" s="9">
        <f>SUMIFS(Concentrado!P$2:P859,Concentrado!$A$2:$A859,"="&amp;$A27,Concentrado!$B$2:$B859, "=Durango")</f>
        <v>22.536000000000001</v>
      </c>
      <c r="P27" s="9">
        <f>SUMIFS(Concentrado!Q$2:Q859,Concentrado!$A$2:$A859,"="&amp;$A27,Concentrado!$B$2:$B859, "=Durango")</f>
        <v>54.331000000000003</v>
      </c>
      <c r="Q27" s="9">
        <f>SUMIFS(Concentrado!R$2:R859,Concentrado!$A$2:$A859,"="&amp;$A27,Concentrado!$B$2:$B859, "=Durango")</f>
        <v>64.081999999999994</v>
      </c>
      <c r="R27" s="9">
        <f>SUMIFS(Concentrado!S$2:S859,Concentrado!$A$2:$A859,"="&amp;$A27,Concentrado!$B$2:$B859, "=Durango")</f>
        <v>66.668000000000006</v>
      </c>
      <c r="S27" s="9">
        <f>SUMIFS(Concentrado!T$2:T859,Concentrado!$A$2:$A859,"="&amp;$A27,Concentrado!$B$2:$B859, "=Durango")</f>
        <v>65.387</v>
      </c>
      <c r="T27" s="9">
        <f>SUMIFS(Concentrado!U$2:U859,Concentrado!$A$2:$A859,"="&amp;$A27,Concentrado!$B$2:$B859, "=Durango")</f>
        <v>9.2460000000000004</v>
      </c>
      <c r="U27" s="9">
        <f>SUMIFS(Concentrado!V$2:V859,Concentrado!$A$2:$A859,"="&amp;$A27,Concentrado!$B$2:$B859, "=Durango")</f>
        <v>13.146000000000001</v>
      </c>
      <c r="V27" s="9">
        <f>SUMIFS(Concentrado!W$2:W859,Concentrado!$A$2:$A859,"="&amp;$A27,Concentrado!$B$2:$B859, "=Durango")</f>
        <v>11.214</v>
      </c>
      <c r="W27" s="9">
        <f>SUMIFS(Concentrado!X$2:X859,Concentrado!$A$2:$A859,"="&amp;$A27,Concentrado!$B$2:$B859, "=Durango")</f>
        <v>16.366</v>
      </c>
      <c r="X27" s="9">
        <f>SUMIFS(Concentrado!Y$2:Y859,Concentrado!$A$2:$A859,"="&amp;$A27,Concentrado!$B$2:$B859, "=Durango")</f>
        <v>2.2949999999999999</v>
      </c>
      <c r="Y27" s="9">
        <f>SUMIFS(Concentrado!Z$2:Z859,Concentrado!$A$2:$A859,"="&amp;$A27,Concentrado!$B$2:$B859, "=Durango")</f>
        <v>9.266</v>
      </c>
      <c r="Z27" s="9">
        <f>SUMIFS(Concentrado!AA$2:AA859,Concentrado!$A$2:$A859,"="&amp;$A27,Concentrado!$B$2:$B859, "=Durango")</f>
        <v>149.52500000000001</v>
      </c>
      <c r="AA27" s="9">
        <f>SUMIFS(Concentrado!AB$2:AB859,Concentrado!$A$2:$A859,"="&amp;$A27,Concentrado!$B$2:$B859, "=Durango")</f>
        <v>118.313</v>
      </c>
      <c r="AB27" s="9">
        <f>SUMIFS(Concentrado!AC$2:AC859,Concentrado!$A$2:$A859,"="&amp;$A27,Concentrado!$B$2:$B859, "=Durango")</f>
        <v>133.77500000000001</v>
      </c>
      <c r="AC27" s="9">
        <f>SUMIFS(Concentrado!AD$2:AD859,Concentrado!$A$2:$A859,"="&amp;$A27,Concentrado!$B$2:$B859, "=Durango")</f>
        <v>449</v>
      </c>
      <c r="AD27" s="9">
        <f>SUMIFS(Concentrado!AE$2:AE859,Concentrado!$A$2:$A859,"="&amp;$A27,Concentrado!$B$2:$B859, "=Durango")</f>
        <v>397.089</v>
      </c>
      <c r="AE27" s="9">
        <f>SUMIFS(Concentrado!AF$2:AF859,Concentrado!$A$2:$A859,"="&amp;$A27,Concentrado!$B$2:$B859, "=Durango")</f>
        <v>422.91</v>
      </c>
      <c r="AF27" s="9">
        <f>SUMIFS(Concentrado!AG$2:AG859,Concentrado!$A$2:$A859,"="&amp;$A27,Concentrado!$B$2:$B859, "=Durango")</f>
        <v>10.096</v>
      </c>
      <c r="AG27" s="9">
        <f>SUMIFS(Concentrado!AH$2:AH859,Concentrado!$A$2:$A859,"="&amp;$A27,Concentrado!$B$2:$B859, "=Durango")</f>
        <v>18.4306991085978</v>
      </c>
      <c r="AH27" s="9">
        <f>SUMIFS(Concentrado!AI$2:AI859,Concentrado!$A$2:$A859,"="&amp;$A27,Concentrado!$B$2:$B859, "=Durango")</f>
        <v>4.8333841845627799</v>
      </c>
      <c r="AI27" s="9">
        <f>SUMIFS(Concentrado!AJ$2:AJ859,Concentrado!$A$2:$A859,"="&amp;$A27,Concentrado!$B$2:$B859, "=Durango")</f>
        <v>11.741066386070001</v>
      </c>
      <c r="AJ27" s="9">
        <f>SUMIFS(Concentrado!AK$2:AK859,Concentrado!$A$2:$A859,"="&amp;$A27,Concentrado!$B$2:$B859, "=Durango")</f>
        <v>14.984</v>
      </c>
      <c r="AK27" s="9">
        <f>SUMIFS(Concentrado!AL$2:AL859,Concentrado!$A$2:$A859,"="&amp;$A27,Concentrado!$B$2:$B859, "=Durango")</f>
        <v>2.8170000000000002</v>
      </c>
      <c r="AL27" s="9">
        <f>SUMIFS(Concentrado!AM$2:AM859,Concentrado!$A$2:$A859,"="&amp;$A27,Concentrado!$B$2:$B859, "=Durango")</f>
        <v>8.8450000000000006</v>
      </c>
      <c r="AM27" s="9">
        <f>SUMIFS(Concentrado!AN$2:AN859,Concentrado!$A$2:$A859,"="&amp;$A27,Concentrado!$B$2:$B859, "=Durango")</f>
        <v>59.3</v>
      </c>
      <c r="AN27" s="9">
        <f>SUMIFS(Concentrado!AO$2:AO859,Concentrado!$A$2:$A859,"="&amp;$A27,Concentrado!$B$2:$B859, "=Durango")</f>
        <v>47.054000000000002</v>
      </c>
      <c r="AO27" s="9">
        <f>SUMIFS(Concentrado!AP$2:AP859,Concentrado!$A$2:$A859,"="&amp;$A27,Concentrado!$B$2:$B859, "=Durango")</f>
        <v>53.12</v>
      </c>
      <c r="AP27" s="9">
        <f>SUMIFS(Concentrado!AQ$2:AQ859,Concentrado!$A$2:$A859,"="&amp;$A27,Concentrado!$B$2:$B859, "=Durango")</f>
        <v>2.2320000000000002</v>
      </c>
      <c r="AQ27" s="9">
        <f>SUMIFS(Concentrado!AR$2:AR859,Concentrado!$A$2:$A859,"="&amp;$A27,Concentrado!$B$2:$B859, "=Durango")</f>
        <v>1.252</v>
      </c>
      <c r="AR27" s="9">
        <f>SUMIFS(Concentrado!AS$2:AS859,Concentrado!$A$2:$A859,"="&amp;$A27,Concentrado!$B$2:$B859, "=Durango")</f>
        <v>1.7370000000000001</v>
      </c>
      <c r="AS27" s="9">
        <f>SUMIFS(Concentrado!AT$2:AT859,Concentrado!$A$2:$A859,"="&amp;$A27,Concentrado!$B$2:$B859, "=Durango")</f>
        <v>3.4009999999999998</v>
      </c>
      <c r="AT27" s="9">
        <f>SUMIFS(Concentrado!AU$2:AU859,Concentrado!$A$2:$A859,"="&amp;$A27,Concentrado!$B$2:$B859, "=Durango")</f>
        <v>0.52200000000000002</v>
      </c>
      <c r="AU27" s="9">
        <f>SUMIFS(Concentrado!AV$2:AV859,Concentrado!$A$2:$A859,"="&amp;$A27,Concentrado!$B$2:$B859, "=Durango")</f>
        <v>1.948</v>
      </c>
      <c r="AV27" s="9">
        <f>SUMIFS(Concentrado!AW$2:AW859,Concentrado!$A$2:$A859,"="&amp;$A27,Concentrado!$B$2:$B859, "=Durango")</f>
        <v>600.43700000000001</v>
      </c>
      <c r="AW27" s="9">
        <f>SUMIFS(Concentrado!AX$2:AX859,Concentrado!$A$2:$A859,"="&amp;$A27,Concentrado!$B$2:$B859, "=Durango")</f>
        <v>473.77300000000002</v>
      </c>
      <c r="AX27" s="9">
        <f>SUMIFS(Concentrado!AY$2:AY859,Concentrado!$A$2:$A859,"="&amp;$A27,Concentrado!$B$2:$B859, "=Durango")</f>
        <v>536.62699999999995</v>
      </c>
      <c r="AY27" s="9">
        <f>SUMIFS(Concentrado!AZ$2:AZ859,Concentrado!$A$2:$A859,"="&amp;$A27,Concentrado!$B$2:$B859, "=Durango")</f>
        <v>6.0039999999999996</v>
      </c>
      <c r="AZ27" s="9">
        <f>SUMIFS(Concentrado!BA$2:BA859,Concentrado!$A$2:$A859,"="&amp;$A27,Concentrado!$B$2:$B859, "=Durango")</f>
        <v>4.7380000000000004</v>
      </c>
      <c r="BA27" s="9">
        <f>SUMIFS(Concentrado!BB$2:BB859,Concentrado!$A$2:$A859,"="&amp;$A27,Concentrado!$B$2:$B859, "=Durango")</f>
        <v>5.3659999999999997</v>
      </c>
      <c r="BB27" s="9">
        <f>SUMIFS(Concentrado!BC$2:BC859,Concentrado!$A$2:$A859,"="&amp;$A27,Concentrado!$B$2:$B859, "=Durango")</f>
        <v>17.815000000000001</v>
      </c>
      <c r="BC27" s="9">
        <f>SUMIFS(Concentrado!BD$2:BD859,Concentrado!$A$2:$A859,"="&amp;$A27,Concentrado!$B$2:$B859, "=Durango")</f>
        <v>3.8170000000000002</v>
      </c>
      <c r="BD27" s="9">
        <f>SUMIFS(Concentrado!BE$2:BE859,Concentrado!$A$2:$A859,"="&amp;$A27,Concentrado!$B$2:$B859, "=Durango")</f>
        <v>13.24</v>
      </c>
      <c r="BE27" s="9">
        <f>SUMIFS(Concentrado!BF$2:BF859,Concentrado!$A$2:$A859,"="&amp;$A27,Concentrado!$B$2:$B859, "=Durango")</f>
        <v>16.57</v>
      </c>
      <c r="BF27" s="9">
        <f>SUMIFS(Concentrado!BG$2:BG859,Concentrado!$A$2:$A859,"="&amp;$A27,Concentrado!$B$2:$B859, "=Durango")</f>
        <v>52.795999999999999</v>
      </c>
      <c r="BG27" s="9">
        <f>SUMIFS(Concentrado!BH$2:BH859,Concentrado!$A$2:$A859,"="&amp;$A27,Concentrado!$B$2:$B859, "=Durango")</f>
        <v>9.219022864801202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"=Guanajuato")</f>
        <v>22.922000000000001</v>
      </c>
      <c r="C2" s="9">
        <f>SUMIFS(Concentrado!D$2:D826,Concentrado!$A$2:$A826,"="&amp;$A2,Concentrado!$B$2:$B826, "=Guanajuato")</f>
        <v>5.258</v>
      </c>
      <c r="D2" s="9">
        <f>SUMIFS(Concentrado!E$2:E826,Concentrado!$A$2:$A826,"="&amp;$A2,Concentrado!$B$2:$B826, "=Guanajuato")</f>
        <v>13.831</v>
      </c>
      <c r="E2" s="9">
        <f>SUMIFS(Concentrado!F$2:F826,Concentrado!$A$2:$A826,"="&amp;$A2,Concentrado!$B$2:$B826, "=Guanajuato")</f>
        <v>17.091000000000001</v>
      </c>
      <c r="F2" s="9">
        <f>SUMIFS(Concentrado!G$2:G826,Concentrado!$A$2:$A826,"="&amp;$A2,Concentrado!$B$2:$B826, "=Guanajuato")</f>
        <v>13.632999999999999</v>
      </c>
      <c r="G2" s="9">
        <f>SUMIFS(Concentrado!H$2:H826,Concentrado!$A$2:$A826,"="&amp;$A2,Concentrado!$B$2:$B826, "=Guanajuato")</f>
        <v>2.036</v>
      </c>
      <c r="H2" s="9">
        <f>SUMIFS(Concentrado!I$2:I826,Concentrado!$A$2:$A826,"="&amp;$A2,Concentrado!$B$2:$B826, "=Guanajuato")</f>
        <v>1.419</v>
      </c>
      <c r="I2" s="9">
        <f>SUMIFS(Concentrado!J$2:J826,Concentrado!$A$2:$A826,"="&amp;$A2,Concentrado!$B$2:$B826, "=Guanajuato")</f>
        <v>1.718</v>
      </c>
      <c r="J2" s="9">
        <f>SUMIFS(Concentrado!K$2:K826,Concentrado!$A$2:$A826,"="&amp;$A2,Concentrado!$B$2:$B826, "=Guanajuato")</f>
        <v>7.7</v>
      </c>
      <c r="K2" s="9">
        <f>SUMIFS(Concentrado!L$2:L826,Concentrado!$A$2:$A826,"="&amp;$A2,Concentrado!$B$2:$B826, "=Guanajuato")</f>
        <v>3.7970000000000002</v>
      </c>
      <c r="L2" s="9">
        <f>SUMIFS(Concentrado!M$2:M826,Concentrado!$A$2:$A826,"="&amp;$A2,Concentrado!$B$2:$B826, "=Guanajuato")</f>
        <v>5.6909999999999998</v>
      </c>
      <c r="M2" s="9">
        <f>SUMIFS(Concentrado!N$2:N826,Concentrado!$A$2:$A826,"="&amp;$A2,Concentrado!$B$2:$B826, "=Guanajuato")</f>
        <v>45.633000000000003</v>
      </c>
      <c r="N2" s="9">
        <f>SUMIFS(Concentrado!O$2:O826,Concentrado!$A$2:$A826,"="&amp;$A2,Concentrado!$B$2:$B826, "=Guanajuato")</f>
        <v>81.468000000000004</v>
      </c>
      <c r="O2" s="9">
        <f>SUMIFS(Concentrado!P$2:P826,Concentrado!$A$2:$A826,"="&amp;$A2,Concentrado!$B$2:$B826, "=Guanajuato")</f>
        <v>21.114999999999998</v>
      </c>
      <c r="P2" s="9">
        <f>SUMIFS(Concentrado!Q$2:Q826,Concentrado!$A$2:$A826,"="&amp;$A2,Concentrado!$B$2:$B826, "=Guanajuato")</f>
        <v>50.405999999999999</v>
      </c>
      <c r="Q2" s="9">
        <f>SUMIFS(Concentrado!R$2:R826,Concentrado!$A$2:$A826,"="&amp;$A2,Concentrado!$B$2:$B826, "=Guanajuato")</f>
        <v>46.906999999999996</v>
      </c>
      <c r="R2" s="9">
        <f>SUMIFS(Concentrado!S$2:S826,Concentrado!$A$2:$A826,"="&amp;$A2,Concentrado!$B$2:$B826, "=Guanajuato")</f>
        <v>55.207000000000001</v>
      </c>
      <c r="S2" s="9">
        <f>SUMIFS(Concentrado!T$2:T826,Concentrado!$A$2:$A826,"="&amp;$A2,Concentrado!$B$2:$B826, "=Guanajuato")</f>
        <v>51.179000000000002</v>
      </c>
      <c r="T2" s="9">
        <f>SUMIFS(Concentrado!U$2:U826,Concentrado!$A$2:$A826,"="&amp;$A2,Concentrado!$B$2:$B826, "=Guanajuato")</f>
        <v>7.7439999999999998</v>
      </c>
      <c r="U2" s="9">
        <f>SUMIFS(Concentrado!V$2:V826,Concentrado!$A$2:$A826,"="&amp;$A2,Concentrado!$B$2:$B826, "=Guanajuato")</f>
        <v>11.933999999999999</v>
      </c>
      <c r="V2" s="9">
        <f>SUMIFS(Concentrado!W$2:W826,Concentrado!$A$2:$A826,"="&amp;$A2,Concentrado!$B$2:$B826, "=Guanajuato")</f>
        <v>9.9009999999999998</v>
      </c>
      <c r="W2" s="9">
        <f>SUMIFS(Concentrado!X$2:X826,Concentrado!$A$2:$A826,"="&amp;$A2,Concentrado!$B$2:$B826, "=Guanajuato")</f>
        <v>12.523</v>
      </c>
      <c r="X2" s="9">
        <f>SUMIFS(Concentrado!Y$2:Y826,Concentrado!$A$2:$A826,"="&amp;$A2,Concentrado!$B$2:$B826, "=Guanajuato")</f>
        <v>1.377</v>
      </c>
      <c r="Y2" s="9">
        <f>SUMIFS(Concentrado!Z$2:Z826,Concentrado!$A$2:$A826,"="&amp;$A2,Concentrado!$B$2:$B826, "=Guanajuato")</f>
        <v>6.7869999999999999</v>
      </c>
      <c r="Z2" s="9">
        <f>SUMIFS(Concentrado!AA$2:AA826,Concentrado!$A$2:$A826,"="&amp;$A2,Concentrado!$B$2:$B826, "=Guanajuato")</f>
        <v>39.826999999999998</v>
      </c>
      <c r="AA2" s="9">
        <f>SUMIFS(Concentrado!AB$2:AB826,Concentrado!$A$2:$A826,"="&amp;$A2,Concentrado!$B$2:$B826, "=Guanajuato")</f>
        <v>33.341000000000001</v>
      </c>
      <c r="AB2" s="9">
        <f>SUMIFS(Concentrado!AC$2:AC826,Concentrado!$A$2:$A826,"="&amp;$A2,Concentrado!$B$2:$B826, "=Guanajuato")</f>
        <v>36.488999999999997</v>
      </c>
      <c r="AC2" s="9">
        <f>SUMIFS(Concentrado!AD$2:AD826,Concentrado!$A$2:$A826,"="&amp;$A2,Concentrado!$B$2:$B826, "=Guanajuato")</f>
        <v>340.07499999999999</v>
      </c>
      <c r="AD2" s="9">
        <f>SUMIFS(Concentrado!AE$2:AE826,Concentrado!$A$2:$A826,"="&amp;$A2,Concentrado!$B$2:$B826, "=Guanajuato")</f>
        <v>302.16000000000003</v>
      </c>
      <c r="AE2" s="9">
        <f>SUMIFS(Concentrado!AF$2:AF826,Concentrado!$A$2:$A826,"="&amp;$A2,Concentrado!$B$2:$B826, "=Guanajuato")</f>
        <v>320.64699999999999</v>
      </c>
      <c r="AF2" s="9">
        <f>SUMIFS(Concentrado!AG$2:AG826,Concentrado!$A$2:$A826,"="&amp;$A2,Concentrado!$B$2:$B826, "=Guanajuato")</f>
        <v>7.2569999999999997</v>
      </c>
      <c r="AG2" s="9">
        <f>SUMIFS(Concentrado!AH$2:AH826,Concentrado!$A$2:$A826,"="&amp;$A2,Concentrado!$B$2:$B826, "=Guanajuato")</f>
        <v>10.647855455362199</v>
      </c>
      <c r="AH2" s="9">
        <f>SUMIFS(Concentrado!AI$2:AI826,Concentrado!$A$2:$A826,"="&amp;$A2,Concentrado!$B$2:$B826, "=Guanajuato")</f>
        <v>2.3523708318290102</v>
      </c>
      <c r="AI2" s="9">
        <f>SUMIFS(Concentrado!AJ$2:AJ826,Concentrado!$A$2:$A826,"="&amp;$A2,Concentrado!$B$2:$B826, "=Guanajuato")</f>
        <v>6.3320539746409201</v>
      </c>
      <c r="AJ2" s="9">
        <f>SUMIFS(Concentrado!AK$2:AK826,Concentrado!$A$2:$A826,"="&amp;$A2,Concentrado!$B$2:$B826, "=Guanajuato")</f>
        <v>5.8410000000000002</v>
      </c>
      <c r="AK2" s="9">
        <f>SUMIFS(Concentrado!AL$2:AL826,Concentrado!$A$2:$A826,"="&amp;$A2,Concentrado!$B$2:$B826, "=Guanajuato")</f>
        <v>1.21</v>
      </c>
      <c r="AL2" s="9">
        <f>SUMIFS(Concentrado!AM$2:AM826,Concentrado!$A$2:$A826,"="&amp;$A2,Concentrado!$B$2:$B826, "=Guanajuato")</f>
        <v>3.4580000000000002</v>
      </c>
      <c r="AM2" s="9">
        <f>SUMIFS(Concentrado!AN$2:AN826,Concentrado!$A$2:$A826,"="&amp;$A2,Concentrado!$B$2:$B826, "=Guanajuato")</f>
        <v>96.248000000000005</v>
      </c>
      <c r="AN2" s="9">
        <f>SUMIFS(Concentrado!AO$2:AO826,Concentrado!$A$2:$A826,"="&amp;$A2,Concentrado!$B$2:$B826, "=Guanajuato")</f>
        <v>86.504000000000005</v>
      </c>
      <c r="AO2" s="9">
        <f>SUMIFS(Concentrado!AP$2:AP826,Concentrado!$A$2:$A826,"="&amp;$A2,Concentrado!$B$2:$B826, "=Guanajuato")</f>
        <v>91.254999999999995</v>
      </c>
      <c r="AP2" s="9">
        <f>SUMIFS(Concentrado!AQ$2:AQ826,Concentrado!$A$2:$A826,"="&amp;$A2,Concentrado!$B$2:$B826, "=Guanajuato")</f>
        <v>2.6110000000000002</v>
      </c>
      <c r="AQ2" s="9">
        <f>SUMIFS(Concentrado!AR$2:AR826,Concentrado!$A$2:$A826,"="&amp;$A2,Concentrado!$B$2:$B826, "=Guanajuato")</f>
        <v>1.627</v>
      </c>
      <c r="AR2" s="9">
        <f>SUMIFS(Concentrado!AS$2:AS826,Concentrado!$A$2:$A826,"="&amp;$A2,Concentrado!$B$2:$B826, "=Guanajuato")</f>
        <v>2.105</v>
      </c>
      <c r="AS2" s="9">
        <f>SUMIFS(Concentrado!AT$2:AT826,Concentrado!$A$2:$A826,"="&amp;$A2,Concentrado!$B$2:$B826, "=Guanajuato")</f>
        <v>3.54</v>
      </c>
      <c r="AT2" s="9">
        <f>SUMIFS(Concentrado!AU$2:AU826,Concentrado!$A$2:$A826,"="&amp;$A2,Concentrado!$B$2:$B826, "=Guanajuato")</f>
        <v>0.376</v>
      </c>
      <c r="AU2" s="9">
        <f>SUMIFS(Concentrado!AV$2:AV826,Concentrado!$A$2:$A826,"="&amp;$A2,Concentrado!$B$2:$B826, "=Guanajuato")</f>
        <v>1.911</v>
      </c>
      <c r="AV2" s="9">
        <f>SUMIFS(Concentrado!AW$2:AW826,Concentrado!$A$2:$A826,"="&amp;$A2,Concentrado!$B$2:$B826, "=Guanajuato")</f>
        <v>521.90599999999995</v>
      </c>
      <c r="AW2" s="9">
        <f>SUMIFS(Concentrado!AX$2:AX826,Concentrado!$A$2:$A826,"="&amp;$A2,Concentrado!$B$2:$B826, "=Guanajuato")</f>
        <v>415.62099999999998</v>
      </c>
      <c r="AX2" s="9">
        <f>SUMIFS(Concentrado!AY$2:AY826,Concentrado!$A$2:$A826,"="&amp;$A2,Concentrado!$B$2:$B826, "=Guanajuato")</f>
        <v>467.31200000000001</v>
      </c>
      <c r="AY2" s="9">
        <f>SUMIFS(Concentrado!AZ$2:AZ826,Concentrado!$A$2:$A826,"="&amp;$A2,Concentrado!$B$2:$B826, "=Guanajuato")</f>
        <v>5.2190000000000003</v>
      </c>
      <c r="AZ2" s="9">
        <f>SUMIFS(Concentrado!BA$2:BA826,Concentrado!$A$2:$A826,"="&amp;$A2,Concentrado!$B$2:$B826, "=Guanajuato")</f>
        <v>4.1559999999999997</v>
      </c>
      <c r="BA2" s="9">
        <f>SUMIFS(Concentrado!BB$2:BB826,Concentrado!$A$2:$A826,"="&amp;$A2,Concentrado!$B$2:$B826, "=Guanajuato")</f>
        <v>4.673</v>
      </c>
      <c r="BB2" s="9">
        <f>SUMIFS(Concentrado!BC$2:BC826,Concentrado!$A$2:$A826,"="&amp;$A2,Concentrado!$B$2:$B826, "=Guanajuato")</f>
        <v>65.356999999999999</v>
      </c>
      <c r="BC2" s="9">
        <f>SUMIFS(Concentrado!BD$2:BD826,Concentrado!$A$2:$A826,"="&amp;$A2,Concentrado!$B$2:$B826, "=Guanajuato")</f>
        <v>39.726999999999997</v>
      </c>
      <c r="BD2" s="9">
        <f>SUMIFS(Concentrado!BE$2:BE826,Concentrado!$A$2:$A826,"="&amp;$A2,Concentrado!$B$2:$B826, "=Guanajuato")</f>
        <v>25.456</v>
      </c>
      <c r="BE2" s="9">
        <f>SUMIFS(Concentrado!BF$2:BF826,Concentrado!$A$2:$A826,"="&amp;$A2,Concentrado!$B$2:$B826, "=Guanajuato")</f>
        <v>29.812000000000001</v>
      </c>
      <c r="BF2" s="9">
        <f>SUMIFS(Concentrado!BG$2:BG826,Concentrado!$A$2:$A826,"="&amp;$A2,Concentrado!$B$2:$B826, "=Guanajuato")</f>
        <v>62.542999999999999</v>
      </c>
      <c r="BG2" s="9">
        <f>SUMIFS(Concentrado!BH$2:BH826,Concentrado!$A$2:$A826,"="&amp;$A2,Concentrado!$B$2:$B826, "=Guanajuato")</f>
        <v>13.75183383522508</v>
      </c>
    </row>
    <row r="3" spans="1:59" x14ac:dyDescent="0.25">
      <c r="A3" s="4">
        <v>1999</v>
      </c>
      <c r="B3" s="9">
        <f>SUMIFS(Concentrado!C$2:C859,Concentrado!$A$2:$A859,"="&amp;$A3,Concentrado!$B$2:$B859, "=Guanajuato")</f>
        <v>24.164999999999999</v>
      </c>
      <c r="C3" s="9">
        <f>SUMIFS(Concentrado!D$2:D859,Concentrado!$A$2:$A859,"="&amp;$A3,Concentrado!$B$2:$B859, "=Guanajuato")</f>
        <v>4.9000000000000004</v>
      </c>
      <c r="D3" s="9">
        <f>SUMIFS(Concentrado!E$2:E859,Concentrado!$A$2:$A859,"="&amp;$A3,Concentrado!$B$2:$B859, "=Guanajuato")</f>
        <v>14.228</v>
      </c>
      <c r="E3" s="9">
        <f>SUMIFS(Concentrado!F$2:F859,Concentrado!$A$2:$A859,"="&amp;$A3,Concentrado!$B$2:$B859, "=Guanajuato")</f>
        <v>18.632000000000001</v>
      </c>
      <c r="F3" s="9">
        <f>SUMIFS(Concentrado!G$2:G859,Concentrado!$A$2:$A859,"="&amp;$A3,Concentrado!$B$2:$B859, "=Guanajuato")</f>
        <v>13.061999999999999</v>
      </c>
      <c r="G3" s="9">
        <f>SUMIFS(Concentrado!H$2:H859,Concentrado!$A$2:$A859,"="&amp;$A3,Concentrado!$B$2:$B859, "=Guanajuato")</f>
        <v>2.4119999999999999</v>
      </c>
      <c r="H3" s="9">
        <f>SUMIFS(Concentrado!I$2:I859,Concentrado!$A$2:$A859,"="&amp;$A3,Concentrado!$B$2:$B859, "=Guanajuato")</f>
        <v>2.0169999999999999</v>
      </c>
      <c r="I3" s="9">
        <f>SUMIFS(Concentrado!J$2:J859,Concentrado!$A$2:$A859,"="&amp;$A3,Concentrado!$B$2:$B859, "=Guanajuato")</f>
        <v>2.2090000000000001</v>
      </c>
      <c r="J3" s="9">
        <f>SUMIFS(Concentrado!K$2:K859,Concentrado!$A$2:$A859,"="&amp;$A3,Concentrado!$B$2:$B859, "=Guanajuato")</f>
        <v>7.2359999999999998</v>
      </c>
      <c r="K3" s="9">
        <f>SUMIFS(Concentrado!L$2:L859,Concentrado!$A$2:$A859,"="&amp;$A3,Concentrado!$B$2:$B859, "=Guanajuato")</f>
        <v>3.706</v>
      </c>
      <c r="L3" s="9">
        <f>SUMIFS(Concentrado!M$2:M859,Concentrado!$A$2:$A859,"="&amp;$A3,Concentrado!$B$2:$B859, "=Guanajuato")</f>
        <v>5.415</v>
      </c>
      <c r="M3" s="9">
        <f>SUMIFS(Concentrado!N$2:N859,Concentrado!$A$2:$A859,"="&amp;$A3,Concentrado!$B$2:$B859, "=Guanajuato")</f>
        <v>50.457999999999998</v>
      </c>
      <c r="N3" s="9">
        <f>SUMIFS(Concentrado!O$2:O859,Concentrado!$A$2:$A859,"="&amp;$A3,Concentrado!$B$2:$B859, "=Guanajuato")</f>
        <v>82.581000000000003</v>
      </c>
      <c r="O3" s="9">
        <f>SUMIFS(Concentrado!P$2:P859,Concentrado!$A$2:$A859,"="&amp;$A3,Concentrado!$B$2:$B859, "=Guanajuato")</f>
        <v>20.545000000000002</v>
      </c>
      <c r="P3" s="9">
        <f>SUMIFS(Concentrado!Q$2:Q859,Concentrado!$A$2:$A859,"="&amp;$A3,Concentrado!$B$2:$B859, "=Guanajuato")</f>
        <v>50.584000000000003</v>
      </c>
      <c r="Q3" s="9">
        <f>SUMIFS(Concentrado!R$2:R859,Concentrado!$A$2:$A859,"="&amp;$A3,Concentrado!$B$2:$B859, "=Guanajuato")</f>
        <v>48.987000000000002</v>
      </c>
      <c r="R3" s="9">
        <f>SUMIFS(Concentrado!S$2:S859,Concentrado!$A$2:$A859,"="&amp;$A3,Concentrado!$B$2:$B859, "=Guanajuato")</f>
        <v>58.341999999999999</v>
      </c>
      <c r="S3" s="9">
        <f>SUMIFS(Concentrado!T$2:T859,Concentrado!$A$2:$A859,"="&amp;$A3,Concentrado!$B$2:$B859, "=Guanajuato")</f>
        <v>53.811999999999998</v>
      </c>
      <c r="T3" s="9">
        <f>SUMIFS(Concentrado!U$2:U859,Concentrado!$A$2:$A859,"="&amp;$A3,Concentrado!$B$2:$B859, "=Guanajuato")</f>
        <v>9.2970000000000006</v>
      </c>
      <c r="U3" s="9">
        <f>SUMIFS(Concentrado!V$2:V859,Concentrado!$A$2:$A859,"="&amp;$A3,Concentrado!$B$2:$B859, "=Guanajuato")</f>
        <v>12.846</v>
      </c>
      <c r="V3" s="9">
        <f>SUMIFS(Concentrado!W$2:W859,Concentrado!$A$2:$A859,"="&amp;$A3,Concentrado!$B$2:$B859, "=Guanajuato")</f>
        <v>11.128</v>
      </c>
      <c r="W3" s="9">
        <f>SUMIFS(Concentrado!X$2:X859,Concentrado!$A$2:$A859,"="&amp;$A3,Concentrado!$B$2:$B859, "=Guanajuato")</f>
        <v>9.2970000000000006</v>
      </c>
      <c r="X3" s="9">
        <f>SUMIFS(Concentrado!Y$2:Y859,Concentrado!$A$2:$A859,"="&amp;$A3,Concentrado!$B$2:$B859, "=Guanajuato")</f>
        <v>1.5649999999999999</v>
      </c>
      <c r="Y3" s="9">
        <f>SUMIFS(Concentrado!Z$2:Z859,Concentrado!$A$2:$A859,"="&amp;$A3,Concentrado!$B$2:$B859, "=Guanajuato")</f>
        <v>5.3090000000000002</v>
      </c>
      <c r="Z3" s="9">
        <f>SUMIFS(Concentrado!AA$2:AA859,Concentrado!$A$2:$A859,"="&amp;$A3,Concentrado!$B$2:$B859, "=Guanajuato")</f>
        <v>41.048999999999999</v>
      </c>
      <c r="AA3" s="9">
        <f>SUMIFS(Concentrado!AB$2:AB859,Concentrado!$A$2:$A859,"="&amp;$A3,Concentrado!$B$2:$B859, "=Guanajuato")</f>
        <v>32.856000000000002</v>
      </c>
      <c r="AB3" s="9">
        <f>SUMIFS(Concentrado!AC$2:AC859,Concentrado!$A$2:$A859,"="&amp;$A3,Concentrado!$B$2:$B859, "=Guanajuato")</f>
        <v>36.823</v>
      </c>
      <c r="AC3" s="9">
        <f>SUMIFS(Concentrado!AD$2:AD859,Concentrado!$A$2:$A859,"="&amp;$A3,Concentrado!$B$2:$B859, "=Guanajuato")</f>
        <v>339.358</v>
      </c>
      <c r="AD3" s="9">
        <f>SUMIFS(Concentrado!AE$2:AE859,Concentrado!$A$2:$A859,"="&amp;$A3,Concentrado!$B$2:$B859, "=Guanajuato")</f>
        <v>301.964</v>
      </c>
      <c r="AE3" s="9">
        <f>SUMIFS(Concentrado!AF$2:AF859,Concentrado!$A$2:$A859,"="&amp;$A3,Concentrado!$B$2:$B859, "=Guanajuato")</f>
        <v>320.113</v>
      </c>
      <c r="AF3" s="9">
        <f>SUMIFS(Concentrado!AG$2:AG859,Concentrado!$A$2:$A859,"="&amp;$A3,Concentrado!$B$2:$B859, "=Guanajuato")</f>
        <v>8.157</v>
      </c>
      <c r="AG3" s="9">
        <f>SUMIFS(Concentrado!AH$2:AH859,Concentrado!$A$2:$A859,"="&amp;$A3,Concentrado!$B$2:$B859, "=Guanajuato")</f>
        <v>8.0870207747808998</v>
      </c>
      <c r="AH3" s="9">
        <f>SUMIFS(Concentrado!AI$2:AI859,Concentrado!$A$2:$A859,"="&amp;$A3,Concentrado!$B$2:$B859, "=Guanajuato")</f>
        <v>2.02907461008795</v>
      </c>
      <c r="AI3" s="9">
        <f>SUMIFS(Concentrado!AJ$2:AJ859,Concentrado!$A$2:$A859,"="&amp;$A3,Concentrado!$B$2:$B859, "=Guanajuato")</f>
        <v>4.9249292504787201</v>
      </c>
      <c r="AJ3" s="9">
        <f>SUMIFS(Concentrado!AK$2:AK859,Concentrado!$A$2:$A859,"="&amp;$A3,Concentrado!$B$2:$B859, "=Guanajuato")</f>
        <v>5.4820000000000002</v>
      </c>
      <c r="AK3" s="9">
        <f>SUMIFS(Concentrado!AL$2:AL859,Concentrado!$A$2:$A859,"="&amp;$A3,Concentrado!$B$2:$B859, "=Guanajuato")</f>
        <v>1.153</v>
      </c>
      <c r="AL3" s="9">
        <f>SUMIFS(Concentrado!AM$2:AM859,Concentrado!$A$2:$A859,"="&amp;$A3,Concentrado!$B$2:$B859, "=Guanajuato")</f>
        <v>3.2490000000000001</v>
      </c>
      <c r="AM3" s="9">
        <f>SUMIFS(Concentrado!AN$2:AN859,Concentrado!$A$2:$A859,"="&amp;$A3,Concentrado!$B$2:$B859, "=Guanajuato")</f>
        <v>92.405000000000001</v>
      </c>
      <c r="AN3" s="9">
        <f>SUMIFS(Concentrado!AO$2:AO859,Concentrado!$A$2:$A859,"="&amp;$A3,Concentrado!$B$2:$B859, "=Guanajuato")</f>
        <v>75.593999999999994</v>
      </c>
      <c r="AO3" s="9">
        <f>SUMIFS(Concentrado!AP$2:AP859,Concentrado!$A$2:$A859,"="&amp;$A3,Concentrado!$B$2:$B859, "=Guanajuato")</f>
        <v>83.733999999999995</v>
      </c>
      <c r="AP3" s="9">
        <f>SUMIFS(Concentrado!AQ$2:AQ859,Concentrado!$A$2:$A859,"="&amp;$A3,Concentrado!$B$2:$B859, "=Guanajuato")</f>
        <v>2.6309999999999998</v>
      </c>
      <c r="AQ3" s="9">
        <f>SUMIFS(Concentrado!AR$2:AR859,Concentrado!$A$2:$A859,"="&amp;$A3,Concentrado!$B$2:$B859, "=Guanajuato")</f>
        <v>1.3180000000000001</v>
      </c>
      <c r="AR3" s="9">
        <f>SUMIFS(Concentrado!AS$2:AS859,Concentrado!$A$2:$A859,"="&amp;$A3,Concentrado!$B$2:$B859, "=Guanajuato")</f>
        <v>1.954</v>
      </c>
      <c r="AS3" s="9">
        <f>SUMIFS(Concentrado!AT$2:AT859,Concentrado!$A$2:$A859,"="&amp;$A3,Concentrado!$B$2:$B859, "=Guanajuato")</f>
        <v>4.3860000000000001</v>
      </c>
      <c r="AT3" s="9">
        <f>SUMIFS(Concentrado!AU$2:AU859,Concentrado!$A$2:$A859,"="&amp;$A3,Concentrado!$B$2:$B859, "=Guanajuato")</f>
        <v>0.53500000000000003</v>
      </c>
      <c r="AU3" s="9">
        <f>SUMIFS(Concentrado!AV$2:AV859,Concentrado!$A$2:$A859,"="&amp;$A3,Concentrado!$B$2:$B859, "=Guanajuato")</f>
        <v>2.4</v>
      </c>
      <c r="AV3" s="9">
        <f>SUMIFS(Concentrado!AW$2:AW859,Concentrado!$A$2:$A859,"="&amp;$A3,Concentrado!$B$2:$B859, "=Guanajuato")</f>
        <v>521.88699999999994</v>
      </c>
      <c r="AW3" s="9">
        <f>SUMIFS(Concentrado!AX$2:AX859,Concentrado!$A$2:$A859,"="&amp;$A3,Concentrado!$B$2:$B859, "=Guanajuato")</f>
        <v>405.59699999999998</v>
      </c>
      <c r="AX3" s="9">
        <f>SUMIFS(Concentrado!AY$2:AY859,Concentrado!$A$2:$A859,"="&amp;$A3,Concentrado!$B$2:$B859, "=Guanajuato")</f>
        <v>461.95</v>
      </c>
      <c r="AY3" s="9">
        <f>SUMIFS(Concentrado!AZ$2:AZ859,Concentrado!$A$2:$A859,"="&amp;$A3,Concentrado!$B$2:$B859, "=Guanajuato")</f>
        <v>5.2190000000000003</v>
      </c>
      <c r="AZ3" s="9">
        <f>SUMIFS(Concentrado!BA$2:BA859,Concentrado!$A$2:$A859,"="&amp;$A3,Concentrado!$B$2:$B859, "=Guanajuato")</f>
        <v>4.056</v>
      </c>
      <c r="BA3" s="9">
        <f>SUMIFS(Concentrado!BB$2:BB859,Concentrado!$A$2:$A859,"="&amp;$A3,Concentrado!$B$2:$B859, "=Guanajuato")</f>
        <v>4.6189999999999998</v>
      </c>
      <c r="BB3" s="9">
        <f>SUMIFS(Concentrado!BC$2:BC859,Concentrado!$A$2:$A859,"="&amp;$A3,Concentrado!$B$2:$B859, "=Guanajuato")</f>
        <v>59.826999999999998</v>
      </c>
      <c r="BC3" s="9">
        <f>SUMIFS(Concentrado!BD$2:BD859,Concentrado!$A$2:$A859,"="&amp;$A3,Concentrado!$B$2:$B859, "=Guanajuato")</f>
        <v>44.387</v>
      </c>
      <c r="BD3" s="9">
        <f>SUMIFS(Concentrado!BE$2:BE859,Concentrado!$A$2:$A859,"="&amp;$A3,Concentrado!$B$2:$B859, "=Guanajuato")</f>
        <v>24.68</v>
      </c>
      <c r="BE3" s="9">
        <f>SUMIFS(Concentrado!BF$2:BF859,Concentrado!$A$2:$A859,"="&amp;$A3,Concentrado!$B$2:$B859, "=Guanajuato")</f>
        <v>28.818999999999999</v>
      </c>
      <c r="BF3" s="9">
        <f>SUMIFS(Concentrado!BG$2:BG859,Concentrado!$A$2:$A859,"="&amp;$A3,Concentrado!$B$2:$B859, "=Guanajuato")</f>
        <v>65.254000000000005</v>
      </c>
      <c r="BG3" s="9">
        <f>SUMIFS(Concentrado!BH$2:BH859,Concentrado!$A$2:$A859,"="&amp;$A3,Concentrado!$B$2:$B859, "=Guanajuato")</f>
        <v>11.615231076308921</v>
      </c>
    </row>
    <row r="4" spans="1:59" x14ac:dyDescent="0.25">
      <c r="A4" s="4">
        <v>2000</v>
      </c>
      <c r="B4" s="9">
        <f>SUMIFS(Concentrado!C$2:C859,Concentrado!$A$2:$A859,"="&amp;$A4,Concentrado!$B$2:$B859, "=Guanajuato")</f>
        <v>23.635000000000002</v>
      </c>
      <c r="C4" s="9">
        <f>SUMIFS(Concentrado!D$2:D859,Concentrado!$A$2:$A859,"="&amp;$A4,Concentrado!$B$2:$B859, "=Guanajuato")</f>
        <v>5.2830000000000004</v>
      </c>
      <c r="D4" s="9">
        <f>SUMIFS(Concentrado!E$2:E859,Concentrado!$A$2:$A859,"="&amp;$A4,Concentrado!$B$2:$B859, "=Guanajuato")</f>
        <v>14.153</v>
      </c>
      <c r="E4" s="9">
        <f>SUMIFS(Concentrado!F$2:F859,Concentrado!$A$2:$A859,"="&amp;$A4,Concentrado!$B$2:$B859, "=Guanajuato")</f>
        <v>16.244</v>
      </c>
      <c r="F4" s="9">
        <f>SUMIFS(Concentrado!G$2:G859,Concentrado!$A$2:$A859,"="&amp;$A4,Concentrado!$B$2:$B859, "=Guanajuato")</f>
        <v>11.483000000000001</v>
      </c>
      <c r="G4" s="9">
        <f>SUMIFS(Concentrado!H$2:H859,Concentrado!$A$2:$A859,"="&amp;$A4,Concentrado!$B$2:$B859, "=Guanajuato")</f>
        <v>2.476</v>
      </c>
      <c r="H4" s="9">
        <f>SUMIFS(Concentrado!I$2:I859,Concentrado!$A$2:$A859,"="&amp;$A4,Concentrado!$B$2:$B859, "=Guanajuato")</f>
        <v>2.2759999999999998</v>
      </c>
      <c r="I4" s="9">
        <f>SUMIFS(Concentrado!J$2:J859,Concentrado!$A$2:$A859,"="&amp;$A4,Concentrado!$B$2:$B859, "=Guanajuato")</f>
        <v>2.3730000000000002</v>
      </c>
      <c r="J4" s="9">
        <f>SUMIFS(Concentrado!K$2:K859,Concentrado!$A$2:$A859,"="&amp;$A4,Concentrado!$B$2:$B859, "=Guanajuato")</f>
        <v>7.7770000000000001</v>
      </c>
      <c r="K4" s="9">
        <f>SUMIFS(Concentrado!L$2:L859,Concentrado!$A$2:$A859,"="&amp;$A4,Concentrado!$B$2:$B859, "=Guanajuato")</f>
        <v>4.43</v>
      </c>
      <c r="L4" s="9">
        <f>SUMIFS(Concentrado!M$2:M859,Concentrado!$A$2:$A859,"="&amp;$A4,Concentrado!$B$2:$B859, "=Guanajuato")</f>
        <v>6.0469999999999997</v>
      </c>
      <c r="M4" s="9">
        <f>SUMIFS(Concentrado!N$2:N859,Concentrado!$A$2:$A859,"="&amp;$A4,Concentrado!$B$2:$B859, "=Guanajuato")</f>
        <v>46.945999999999998</v>
      </c>
      <c r="N4" s="9">
        <f>SUMIFS(Concentrado!O$2:O859,Concentrado!$A$2:$A859,"="&amp;$A4,Concentrado!$B$2:$B859, "=Guanajuato")</f>
        <v>78.856999999999999</v>
      </c>
      <c r="O4" s="9">
        <f>SUMIFS(Concentrado!P$2:P859,Concentrado!$A$2:$A859,"="&amp;$A4,Concentrado!$B$2:$B859, "=Guanajuato")</f>
        <v>20.36</v>
      </c>
      <c r="P4" s="9">
        <f>SUMIFS(Concentrado!Q$2:Q859,Concentrado!$A$2:$A859,"="&amp;$A4,Concentrado!$B$2:$B859, "=Guanajuato")</f>
        <v>48.652000000000001</v>
      </c>
      <c r="Q4" s="9">
        <f>SUMIFS(Concentrado!R$2:R859,Concentrado!$A$2:$A859,"="&amp;$A4,Concentrado!$B$2:$B859, "=Guanajuato")</f>
        <v>50.137999999999998</v>
      </c>
      <c r="R4" s="9">
        <f>SUMIFS(Concentrado!S$2:S859,Concentrado!$A$2:$A859,"="&amp;$A4,Concentrado!$B$2:$B859, "=Guanajuato")</f>
        <v>59.088000000000001</v>
      </c>
      <c r="S4" s="9">
        <f>SUMIFS(Concentrado!T$2:T859,Concentrado!$A$2:$A859,"="&amp;$A4,Concentrado!$B$2:$B859, "=Guanajuato")</f>
        <v>54.762</v>
      </c>
      <c r="T4" s="9">
        <f>SUMIFS(Concentrado!U$2:U859,Concentrado!$A$2:$A859,"="&amp;$A4,Concentrado!$B$2:$B859, "=Guanajuato")</f>
        <v>8.0809999999999995</v>
      </c>
      <c r="U4" s="9">
        <f>SUMIFS(Concentrado!V$2:V859,Concentrado!$A$2:$A859,"="&amp;$A4,Concentrado!$B$2:$B859, "=Guanajuato")</f>
        <v>13.167</v>
      </c>
      <c r="V4" s="9">
        <f>SUMIFS(Concentrado!W$2:W859,Concentrado!$A$2:$A859,"="&amp;$A4,Concentrado!$B$2:$B859, "=Guanajuato")</f>
        <v>10.709</v>
      </c>
      <c r="W4" s="9">
        <f>SUMIFS(Concentrado!X$2:X859,Concentrado!$A$2:$A859,"="&amp;$A4,Concentrado!$B$2:$B859, "=Guanajuato")</f>
        <v>9.1240000000000006</v>
      </c>
      <c r="X4" s="9">
        <f>SUMIFS(Concentrado!Y$2:Y859,Concentrado!$A$2:$A859,"="&amp;$A4,Concentrado!$B$2:$B859, "=Guanajuato")</f>
        <v>1.6659999999999999</v>
      </c>
      <c r="Y4" s="9">
        <f>SUMIFS(Concentrado!Z$2:Z859,Concentrado!$A$2:$A859,"="&amp;$A4,Concentrado!$B$2:$B859, "=Guanajuato")</f>
        <v>5.27</v>
      </c>
      <c r="Z4" s="9">
        <f>SUMIFS(Concentrado!AA$2:AA859,Concentrado!$A$2:$A859,"="&amp;$A4,Concentrado!$B$2:$B859, "=Guanajuato")</f>
        <v>41.143999999999998</v>
      </c>
      <c r="AA4" s="9">
        <f>SUMIFS(Concentrado!AB$2:AB859,Concentrado!$A$2:$A859,"="&amp;$A4,Concentrado!$B$2:$B859, "=Guanajuato")</f>
        <v>32.631999999999998</v>
      </c>
      <c r="AB4" s="9">
        <f>SUMIFS(Concentrado!AC$2:AC859,Concentrado!$A$2:$A859,"="&amp;$A4,Concentrado!$B$2:$B859, "=Guanajuato")</f>
        <v>36.746000000000002</v>
      </c>
      <c r="AC4" s="9">
        <f>SUMIFS(Concentrado!AD$2:AD859,Concentrado!$A$2:$A859,"="&amp;$A4,Concentrado!$B$2:$B859, "=Guanajuato")</f>
        <v>336.15100000000001</v>
      </c>
      <c r="AD4" s="9">
        <f>SUMIFS(Concentrado!AE$2:AE859,Concentrado!$A$2:$A859,"="&amp;$A4,Concentrado!$B$2:$B859, "=Guanajuato")</f>
        <v>292.83800000000002</v>
      </c>
      <c r="AE4" s="9">
        <f>SUMIFS(Concentrado!AF$2:AF859,Concentrado!$A$2:$A859,"="&amp;$A4,Concentrado!$B$2:$B859, "=Guanajuato")</f>
        <v>313.77100000000002</v>
      </c>
      <c r="AF4" s="9">
        <f>SUMIFS(Concentrado!AG$2:AG859,Concentrado!$A$2:$A859,"="&amp;$A4,Concentrado!$B$2:$B859, "=Guanajuato")</f>
        <v>7.7770000000000001</v>
      </c>
      <c r="AG4" s="9">
        <f>SUMIFS(Concentrado!AH$2:AH859,Concentrado!$A$2:$A859,"="&amp;$A4,Concentrado!$B$2:$B859, "=Guanajuato")</f>
        <v>9.1734297685532606</v>
      </c>
      <c r="AH4" s="9">
        <f>SUMIFS(Concentrado!AI$2:AI859,Concentrado!$A$2:$A859,"="&amp;$A4,Concentrado!$B$2:$B859, "=Guanajuato")</f>
        <v>2.3174200464894601</v>
      </c>
      <c r="AI4" s="9">
        <f>SUMIFS(Concentrado!AJ$2:AJ859,Concentrado!$A$2:$A859,"="&amp;$A4,Concentrado!$B$2:$B859, "=Guanajuato")</f>
        <v>5.58697496929799</v>
      </c>
      <c r="AJ4" s="9">
        <f>SUMIFS(Concentrado!AK$2:AK859,Concentrado!$A$2:$A859,"="&amp;$A4,Concentrado!$B$2:$B859, "=Guanajuato")</f>
        <v>6.5609999999999999</v>
      </c>
      <c r="AK4" s="9">
        <f>SUMIFS(Concentrado!AL$2:AL859,Concentrado!$A$2:$A859,"="&amp;$A4,Concentrado!$B$2:$B859, "=Guanajuato")</f>
        <v>1.179</v>
      </c>
      <c r="AL4" s="9">
        <f>SUMIFS(Concentrado!AM$2:AM859,Concentrado!$A$2:$A859,"="&amp;$A4,Concentrado!$B$2:$B859, "=Guanajuato")</f>
        <v>3.78</v>
      </c>
      <c r="AM4" s="9">
        <f>SUMIFS(Concentrado!AN$2:AN859,Concentrado!$A$2:$A859,"="&amp;$A4,Concentrado!$B$2:$B859, "=Guanajuato")</f>
        <v>91.195999999999998</v>
      </c>
      <c r="AN4" s="9">
        <f>SUMIFS(Concentrado!AO$2:AO859,Concentrado!$A$2:$A859,"="&amp;$A4,Concentrado!$B$2:$B859, "=Guanajuato")</f>
        <v>71.644999999999996</v>
      </c>
      <c r="AO4" s="9">
        <f>SUMIFS(Concentrado!AP$2:AP859,Concentrado!$A$2:$A859,"="&amp;$A4,Concentrado!$B$2:$B859, "=Guanajuato")</f>
        <v>81.156999999999996</v>
      </c>
      <c r="AP4" s="9">
        <f>SUMIFS(Concentrado!AQ$2:AQ859,Concentrado!$A$2:$A859,"="&amp;$A4,Concentrado!$B$2:$B859, "=Guanajuato")</f>
        <v>2.39</v>
      </c>
      <c r="AQ4" s="9">
        <f>SUMIFS(Concentrado!AR$2:AR859,Concentrado!$A$2:$A859,"="&amp;$A4,Concentrado!$B$2:$B859, "=Guanajuato")</f>
        <v>0.93500000000000005</v>
      </c>
      <c r="AR4" s="9">
        <f>SUMIFS(Concentrado!AS$2:AS859,Concentrado!$A$2:$A859,"="&amp;$A4,Concentrado!$B$2:$B859, "=Guanajuato")</f>
        <v>1.6379999999999999</v>
      </c>
      <c r="AS4" s="9">
        <f>SUMIFS(Concentrado!AT$2:AT859,Concentrado!$A$2:$A859,"="&amp;$A4,Concentrado!$B$2:$B859, "=Guanajuato")</f>
        <v>4.0839999999999996</v>
      </c>
      <c r="AT4" s="9">
        <f>SUMIFS(Concentrado!AU$2:AU859,Concentrado!$A$2:$A859,"="&amp;$A4,Concentrado!$B$2:$B859, "=Guanajuato")</f>
        <v>0.61</v>
      </c>
      <c r="AU4" s="9">
        <f>SUMIFS(Concentrado!AV$2:AV859,Concentrado!$A$2:$A859,"="&amp;$A4,Concentrado!$B$2:$B859, "=Guanajuato")</f>
        <v>2.2890000000000001</v>
      </c>
      <c r="AV4" s="9">
        <f>SUMIFS(Concentrado!AW$2:AW859,Concentrado!$A$2:$A859,"="&amp;$A4,Concentrado!$B$2:$B859, "=Guanajuato")</f>
        <v>511.98099999999999</v>
      </c>
      <c r="AW4" s="9">
        <f>SUMIFS(Concentrado!AX$2:AX859,Concentrado!$A$2:$A859,"="&amp;$A4,Concentrado!$B$2:$B859, "=Guanajuato")</f>
        <v>390.654</v>
      </c>
      <c r="AX4" s="9">
        <f>SUMIFS(Concentrado!AY$2:AY859,Concentrado!$A$2:$A859,"="&amp;$A4,Concentrado!$B$2:$B859, "=Guanajuato")</f>
        <v>449.375</v>
      </c>
      <c r="AY4" s="9">
        <f>SUMIFS(Concentrado!AZ$2:AZ859,Concentrado!$A$2:$A859,"="&amp;$A4,Concentrado!$B$2:$B859, "=Guanajuato")</f>
        <v>5.12</v>
      </c>
      <c r="AZ4" s="9">
        <f>SUMIFS(Concentrado!BA$2:BA859,Concentrado!$A$2:$A859,"="&amp;$A4,Concentrado!$B$2:$B859, "=Guanajuato")</f>
        <v>3.907</v>
      </c>
      <c r="BA4" s="9">
        <f>SUMIFS(Concentrado!BB$2:BB859,Concentrado!$A$2:$A859,"="&amp;$A4,Concentrado!$B$2:$B859, "=Guanajuato")</f>
        <v>4.4939999999999998</v>
      </c>
      <c r="BB4" s="9">
        <f>SUMIFS(Concentrado!BC$2:BC859,Concentrado!$A$2:$A859,"="&amp;$A4,Concentrado!$B$2:$B859, "=Guanajuato")</f>
        <v>46.661999999999999</v>
      </c>
      <c r="BC4" s="9">
        <f>SUMIFS(Concentrado!BD$2:BD859,Concentrado!$A$2:$A859,"="&amp;$A4,Concentrado!$B$2:$B859, "=Guanajuato")</f>
        <v>38.265999999999998</v>
      </c>
      <c r="BD4" s="9">
        <f>SUMIFS(Concentrado!BE$2:BE859,Concentrado!$A$2:$A859,"="&amp;$A4,Concentrado!$B$2:$B859, "=Guanajuato")</f>
        <v>23.812000000000001</v>
      </c>
      <c r="BE4" s="9">
        <f>SUMIFS(Concentrado!BF$2:BF859,Concentrado!$A$2:$A859,"="&amp;$A4,Concentrado!$B$2:$B859, "=Guanajuato")</f>
        <v>27.768999999999998</v>
      </c>
      <c r="BF4" s="9">
        <f>SUMIFS(Concentrado!BG$2:BG859,Concentrado!$A$2:$A859,"="&amp;$A4,Concentrado!$B$2:$B859, "=Guanajuato")</f>
        <v>60.92</v>
      </c>
      <c r="BG4" s="9">
        <f>SUMIFS(Concentrado!BH$2:BH859,Concentrado!$A$2:$A859,"="&amp;$A4,Concentrado!$B$2:$B859, "=Guanajuato")</f>
        <v>11.728961512658179</v>
      </c>
    </row>
    <row r="5" spans="1:59" x14ac:dyDescent="0.25">
      <c r="A5" s="4">
        <v>2001</v>
      </c>
      <c r="B5" s="9">
        <f>SUMIFS(Concentrado!C$2:C859,Concentrado!$A$2:$A859,"="&amp;$A5,Concentrado!$B$2:$B859, "=Guanajuato")</f>
        <v>20.283000000000001</v>
      </c>
      <c r="C5" s="9">
        <f>SUMIFS(Concentrado!D$2:D859,Concentrado!$A$2:$A859,"="&amp;$A5,Concentrado!$B$2:$B859, "=Guanajuato")</f>
        <v>5.6139999999999999</v>
      </c>
      <c r="D5" s="9">
        <f>SUMIFS(Concentrado!E$2:E859,Concentrado!$A$2:$A859,"="&amp;$A5,Concentrado!$B$2:$B859, "=Guanajuato")</f>
        <v>12.695</v>
      </c>
      <c r="E5" s="9">
        <f>SUMIFS(Concentrado!F$2:F859,Concentrado!$A$2:$A859,"="&amp;$A5,Concentrado!$B$2:$B859, "=Guanajuato")</f>
        <v>13.423999999999999</v>
      </c>
      <c r="F5" s="9">
        <f>SUMIFS(Concentrado!G$2:G859,Concentrado!$A$2:$A859,"="&amp;$A5,Concentrado!$B$2:$B859, "=Guanajuato")</f>
        <v>12.244</v>
      </c>
      <c r="G5" s="9">
        <f>SUMIFS(Concentrado!H$2:H859,Concentrado!$A$2:$A859,"="&amp;$A5,Concentrado!$B$2:$B859, "=Guanajuato")</f>
        <v>2.02</v>
      </c>
      <c r="H5" s="9">
        <f>SUMIFS(Concentrado!I$2:I859,Concentrado!$A$2:$A859,"="&amp;$A5,Concentrado!$B$2:$B859, "=Guanajuato")</f>
        <v>2.4860000000000002</v>
      </c>
      <c r="I5" s="9">
        <f>SUMIFS(Concentrado!J$2:J859,Concentrado!$A$2:$A859,"="&amp;$A5,Concentrado!$B$2:$B859, "=Guanajuato")</f>
        <v>2.2610000000000001</v>
      </c>
      <c r="J5" s="9">
        <f>SUMIFS(Concentrado!K$2:K859,Concentrado!$A$2:$A859,"="&amp;$A5,Concentrado!$B$2:$B859, "=Guanajuato")</f>
        <v>5.93</v>
      </c>
      <c r="K5" s="9">
        <f>SUMIFS(Concentrado!L$2:L859,Concentrado!$A$2:$A859,"="&amp;$A5,Concentrado!$B$2:$B859, "=Guanajuato")</f>
        <v>3.6890000000000001</v>
      </c>
      <c r="L5" s="9">
        <f>SUMIFS(Concentrado!M$2:M859,Concentrado!$A$2:$A859,"="&amp;$A5,Concentrado!$B$2:$B859, "=Guanajuato")</f>
        <v>4.7709999999999999</v>
      </c>
      <c r="M5" s="9">
        <f>SUMIFS(Concentrado!N$2:N859,Concentrado!$A$2:$A859,"="&amp;$A5,Concentrado!$B$2:$B859, "=Guanajuato")</f>
        <v>49.433999999999997</v>
      </c>
      <c r="N5" s="9">
        <f>SUMIFS(Concentrado!O$2:O859,Concentrado!$A$2:$A859,"="&amp;$A5,Concentrado!$B$2:$B859, "=Guanajuato")</f>
        <v>73.656000000000006</v>
      </c>
      <c r="O5" s="9">
        <f>SUMIFS(Concentrado!P$2:P859,Concentrado!$A$2:$A859,"="&amp;$A5,Concentrado!$B$2:$B859, "=Guanajuato")</f>
        <v>21.294</v>
      </c>
      <c r="P5" s="9">
        <f>SUMIFS(Concentrado!Q$2:Q859,Concentrado!$A$2:$A859,"="&amp;$A5,Concentrado!$B$2:$B859, "=Guanajuato")</f>
        <v>46.591000000000001</v>
      </c>
      <c r="Q5" s="9">
        <f>SUMIFS(Concentrado!R$2:R859,Concentrado!$A$2:$A859,"="&amp;$A5,Concentrado!$B$2:$B859, "=Guanajuato")</f>
        <v>49.762999999999998</v>
      </c>
      <c r="R5" s="9">
        <f>SUMIFS(Concentrado!S$2:S859,Concentrado!$A$2:$A859,"="&amp;$A5,Concentrado!$B$2:$B859, "=Guanajuato")</f>
        <v>59.472000000000001</v>
      </c>
      <c r="S5" s="9">
        <f>SUMIFS(Concentrado!T$2:T859,Concentrado!$A$2:$A859,"="&amp;$A5,Concentrado!$B$2:$B859, "=Guanajuato")</f>
        <v>54.826999999999998</v>
      </c>
      <c r="T5" s="9">
        <f>SUMIFS(Concentrado!U$2:U859,Concentrado!$A$2:$A859,"="&amp;$A5,Concentrado!$B$2:$B859, "=Guanajuato")</f>
        <v>9.7550000000000008</v>
      </c>
      <c r="U5" s="9">
        <f>SUMIFS(Concentrado!V$2:V859,Concentrado!$A$2:$A859,"="&amp;$A5,Concentrado!$B$2:$B859, "=Guanajuato")</f>
        <v>12.993</v>
      </c>
      <c r="V5" s="9">
        <f>SUMIFS(Concentrado!W$2:W859,Concentrado!$A$2:$A859,"="&amp;$A5,Concentrado!$B$2:$B859, "=Guanajuato")</f>
        <v>11.43</v>
      </c>
      <c r="W5" s="9">
        <f>SUMIFS(Concentrado!X$2:X859,Concentrado!$A$2:$A859,"="&amp;$A5,Concentrado!$B$2:$B859, "=Guanajuato")</f>
        <v>8.423</v>
      </c>
      <c r="X5" s="9">
        <f>SUMIFS(Concentrado!Y$2:Y859,Concentrado!$A$2:$A859,"="&amp;$A5,Concentrado!$B$2:$B859, "=Guanajuato")</f>
        <v>1.6439999999999999</v>
      </c>
      <c r="Y5" s="9">
        <f>SUMIFS(Concentrado!Z$2:Z859,Concentrado!$A$2:$A859,"="&amp;$A5,Concentrado!$B$2:$B859, "=Guanajuato")</f>
        <v>4.9160000000000004</v>
      </c>
      <c r="Z5" s="9">
        <f>SUMIFS(Concentrado!AA$2:AA859,Concentrado!$A$2:$A859,"="&amp;$A5,Concentrado!$B$2:$B859, "=Guanajuato")</f>
        <v>41.683999999999997</v>
      </c>
      <c r="AA5" s="9">
        <f>SUMIFS(Concentrado!AB$2:AB859,Concentrado!$A$2:$A859,"="&amp;$A5,Concentrado!$B$2:$B859, "=Guanajuato")</f>
        <v>31.56</v>
      </c>
      <c r="AB5" s="9">
        <f>SUMIFS(Concentrado!AC$2:AC859,Concentrado!$A$2:$A859,"="&amp;$A5,Concentrado!$B$2:$B859, "=Guanajuato")</f>
        <v>36.447000000000003</v>
      </c>
      <c r="AC5" s="9">
        <f>SUMIFS(Concentrado!AD$2:AD859,Concentrado!$A$2:$A859,"="&amp;$A5,Concentrado!$B$2:$B859, "=Guanajuato")</f>
        <v>319.03500000000003</v>
      </c>
      <c r="AD5" s="9">
        <f>SUMIFS(Concentrado!AE$2:AE859,Concentrado!$A$2:$A859,"="&amp;$A5,Concentrado!$B$2:$B859, "=Guanajuato")</f>
        <v>287.05200000000002</v>
      </c>
      <c r="AE5" s="9">
        <f>SUMIFS(Concentrado!AF$2:AF859,Concentrado!$A$2:$A859,"="&amp;$A5,Concentrado!$B$2:$B859, "=Guanajuato")</f>
        <v>302.59399999999999</v>
      </c>
      <c r="AF5" s="9">
        <f>SUMIFS(Concentrado!AG$2:AG859,Concentrado!$A$2:$A859,"="&amp;$A5,Concentrado!$B$2:$B859, "=Guanajuato")</f>
        <v>8.2940000000000005</v>
      </c>
      <c r="AG5" s="9">
        <f>SUMIFS(Concentrado!AH$2:AH859,Concentrado!$A$2:$A859,"="&amp;$A5,Concentrado!$B$2:$B859, "=Guanajuato")</f>
        <v>9.2278690433556001</v>
      </c>
      <c r="AH5" s="9">
        <f>SUMIFS(Concentrado!AI$2:AI859,Concentrado!$A$2:$A859,"="&amp;$A5,Concentrado!$B$2:$B859, "=Guanajuato")</f>
        <v>2.2014243215360301</v>
      </c>
      <c r="AI5" s="9">
        <f>SUMIFS(Concentrado!AJ$2:AJ859,Concentrado!$A$2:$A859,"="&amp;$A5,Concentrado!$B$2:$B859, "=Guanajuato")</f>
        <v>5.5507873477657297</v>
      </c>
      <c r="AJ5" s="9">
        <f>SUMIFS(Concentrado!AK$2:AK859,Concentrado!$A$2:$A859,"="&amp;$A5,Concentrado!$B$2:$B859, "=Guanajuato")</f>
        <v>5.6719999999999997</v>
      </c>
      <c r="AK5" s="9">
        <f>SUMIFS(Concentrado!AL$2:AL859,Concentrado!$A$2:$A859,"="&amp;$A5,Concentrado!$B$2:$B859, "=Guanajuato")</f>
        <v>1.444</v>
      </c>
      <c r="AL5" s="9">
        <f>SUMIFS(Concentrado!AM$2:AM859,Concentrado!$A$2:$A859,"="&amp;$A5,Concentrado!$B$2:$B859, "=Guanajuato")</f>
        <v>3.4849999999999999</v>
      </c>
      <c r="AM5" s="9">
        <f>SUMIFS(Concentrado!AN$2:AN859,Concentrado!$A$2:$A859,"="&amp;$A5,Concentrado!$B$2:$B859, "=Guanajuato")</f>
        <v>73.399000000000001</v>
      </c>
      <c r="AN5" s="9">
        <f>SUMIFS(Concentrado!AO$2:AO859,Concentrado!$A$2:$A859,"="&amp;$A5,Concentrado!$B$2:$B859, "=Guanajuato")</f>
        <v>59.993000000000002</v>
      </c>
      <c r="AO5" s="9">
        <f>SUMIFS(Concentrado!AP$2:AP859,Concentrado!$A$2:$A859,"="&amp;$A5,Concentrado!$B$2:$B859, "=Guanajuato")</f>
        <v>66.484999999999999</v>
      </c>
      <c r="AP5" s="9">
        <f>SUMIFS(Concentrado!AQ$2:AQ859,Concentrado!$A$2:$A859,"="&amp;$A5,Concentrado!$B$2:$B859, "=Guanajuato")</f>
        <v>1.9339999999999999</v>
      </c>
      <c r="AQ5" s="9">
        <f>SUMIFS(Concentrado!AR$2:AR859,Concentrado!$A$2:$A859,"="&amp;$A5,Concentrado!$B$2:$B859, "=Guanajuato")</f>
        <v>0.96199999999999997</v>
      </c>
      <c r="AR5" s="9">
        <f>SUMIFS(Concentrado!AS$2:AS859,Concentrado!$A$2:$A859,"="&amp;$A5,Concentrado!$B$2:$B859, "=Guanajuato")</f>
        <v>1.431</v>
      </c>
      <c r="AS5" s="9">
        <f>SUMIFS(Concentrado!AT$2:AT859,Concentrado!$A$2:$A859,"="&amp;$A5,Concentrado!$B$2:$B859, "=Guanajuato")</f>
        <v>3.61</v>
      </c>
      <c r="AT5" s="9">
        <f>SUMIFS(Concentrado!AU$2:AU859,Concentrado!$A$2:$A859,"="&amp;$A5,Concentrado!$B$2:$B859, "=Guanajuato")</f>
        <v>1.083</v>
      </c>
      <c r="AU5" s="9">
        <f>SUMIFS(Concentrado!AV$2:AV859,Concentrado!$A$2:$A859,"="&amp;$A5,Concentrado!$B$2:$B859, "=Guanajuato")</f>
        <v>2.3029999999999999</v>
      </c>
      <c r="AV5" s="9">
        <f>SUMIFS(Concentrado!AW$2:AW859,Concentrado!$A$2:$A859,"="&amp;$A5,Concentrado!$B$2:$B859, "=Guanajuato")</f>
        <v>472.19200000000001</v>
      </c>
      <c r="AW5" s="9">
        <f>SUMIFS(Concentrado!AX$2:AX859,Concentrado!$A$2:$A859,"="&amp;$A5,Concentrado!$B$2:$B859, "=Guanajuato")</f>
        <v>376.15899999999999</v>
      </c>
      <c r="AX5" s="9">
        <f>SUMIFS(Concentrado!AY$2:AY859,Concentrado!$A$2:$A859,"="&amp;$A5,Concentrado!$B$2:$B859, "=Guanajuato")</f>
        <v>422.661</v>
      </c>
      <c r="AY5" s="9">
        <f>SUMIFS(Concentrado!AZ$2:AZ859,Concentrado!$A$2:$A859,"="&amp;$A5,Concentrado!$B$2:$B859, "=Guanajuato")</f>
        <v>4.7220000000000004</v>
      </c>
      <c r="AZ5" s="9">
        <f>SUMIFS(Concentrado!BA$2:BA859,Concentrado!$A$2:$A859,"="&amp;$A5,Concentrado!$B$2:$B859, "=Guanajuato")</f>
        <v>3.762</v>
      </c>
      <c r="BA5" s="9">
        <f>SUMIFS(Concentrado!BB$2:BB859,Concentrado!$A$2:$A859,"="&amp;$A5,Concentrado!$B$2:$B859, "=Guanajuato")</f>
        <v>4.2270000000000003</v>
      </c>
      <c r="BB5" s="9">
        <f>SUMIFS(Concentrado!BC$2:BC859,Concentrado!$A$2:$A859,"="&amp;$A5,Concentrado!$B$2:$B859, "=Guanajuato")</f>
        <v>32.94</v>
      </c>
      <c r="BC5" s="9">
        <f>SUMIFS(Concentrado!BD$2:BD859,Concentrado!$A$2:$A859,"="&amp;$A5,Concentrado!$B$2:$B859, "=Guanajuato")</f>
        <v>32.615000000000002</v>
      </c>
      <c r="BD5" s="9">
        <f>SUMIFS(Concentrado!BE$2:BE859,Concentrado!$A$2:$A859,"="&amp;$A5,Concentrado!$B$2:$B859, "=Guanajuato")</f>
        <v>22.815000000000001</v>
      </c>
      <c r="BE5" s="9">
        <f>SUMIFS(Concentrado!BF$2:BF859,Concentrado!$A$2:$A859,"="&amp;$A5,Concentrado!$B$2:$B859, "=Guanajuato")</f>
        <v>26.614999999999998</v>
      </c>
      <c r="BF5" s="9">
        <f>SUMIFS(Concentrado!BG$2:BG859,Concentrado!$A$2:$A859,"="&amp;$A5,Concentrado!$B$2:$B859, "=Guanajuato")</f>
        <v>43.116999999999997</v>
      </c>
      <c r="BG5" s="9">
        <f>SUMIFS(Concentrado!BH$2:BH859,Concentrado!$A$2:$A859,"="&amp;$A5,Concentrado!$B$2:$B859, "=Guanajuato")</f>
        <v>10.238399485728173</v>
      </c>
    </row>
    <row r="6" spans="1:59" x14ac:dyDescent="0.25">
      <c r="A6" s="4">
        <v>2002</v>
      </c>
      <c r="B6" s="9">
        <f>SUMIFS(Concentrado!C$2:C859,Concentrado!$A$2:$A859,"="&amp;$A6,Concentrado!$B$2:$B859, "=Guanajuato")</f>
        <v>21.710999999999999</v>
      </c>
      <c r="C6" s="9">
        <f>SUMIFS(Concentrado!D$2:D859,Concentrado!$A$2:$A859,"="&amp;$A6,Concentrado!$B$2:$B859, "=Guanajuato")</f>
        <v>5.1840000000000002</v>
      </c>
      <c r="D6" s="9">
        <f>SUMIFS(Concentrado!E$2:E859,Concentrado!$A$2:$A859,"="&amp;$A6,Concentrado!$B$2:$B859, "=Guanajuato")</f>
        <v>13.154</v>
      </c>
      <c r="E6" s="9">
        <f>SUMIFS(Concentrado!F$2:F859,Concentrado!$A$2:$A859,"="&amp;$A6,Concentrado!$B$2:$B859, "=Guanajuato")</f>
        <v>15.696999999999999</v>
      </c>
      <c r="F6" s="9">
        <f>SUMIFS(Concentrado!G$2:G859,Concentrado!$A$2:$A859,"="&amp;$A6,Concentrado!$B$2:$B859, "=Guanajuato")</f>
        <v>15.343999999999999</v>
      </c>
      <c r="G6" s="9">
        <f>SUMIFS(Concentrado!H$2:H859,Concentrado!$A$2:$A859,"="&amp;$A6,Concentrado!$B$2:$B859, "=Guanajuato")</f>
        <v>1.954</v>
      </c>
      <c r="H6" s="9">
        <f>SUMIFS(Concentrado!I$2:I859,Concentrado!$A$2:$A859,"="&amp;$A6,Concentrado!$B$2:$B859, "=Guanajuato")</f>
        <v>2.2949999999999999</v>
      </c>
      <c r="I6" s="9">
        <f>SUMIFS(Concentrado!J$2:J859,Concentrado!$A$2:$A859,"="&amp;$A6,Concentrado!$B$2:$B859, "=Guanajuato")</f>
        <v>2.1309999999999998</v>
      </c>
      <c r="J6" s="9">
        <f>SUMIFS(Concentrado!K$2:K859,Concentrado!$A$2:$A859,"="&amp;$A6,Concentrado!$B$2:$B859, "=Guanajuato")</f>
        <v>7.3929999999999998</v>
      </c>
      <c r="K6" s="9">
        <f>SUMIFS(Concentrado!L$2:L859,Concentrado!$A$2:$A859,"="&amp;$A6,Concentrado!$B$2:$B859, "=Guanajuato")</f>
        <v>3.8780000000000001</v>
      </c>
      <c r="L6" s="9">
        <f>SUMIFS(Concentrado!M$2:M859,Concentrado!$A$2:$A859,"="&amp;$A6,Concentrado!$B$2:$B859, "=Guanajuato")</f>
        <v>5.5730000000000004</v>
      </c>
      <c r="M6" s="9">
        <f>SUMIFS(Concentrado!N$2:N859,Concentrado!$A$2:$A859,"="&amp;$A6,Concentrado!$B$2:$B859, "=Guanajuato")</f>
        <v>52.206000000000003</v>
      </c>
      <c r="N6" s="9">
        <f>SUMIFS(Concentrado!O$2:O859,Concentrado!$A$2:$A859,"="&amp;$A6,Concentrado!$B$2:$B859, "=Guanajuato")</f>
        <v>76.435000000000002</v>
      </c>
      <c r="O6" s="9">
        <f>SUMIFS(Concentrado!P$2:P859,Concentrado!$A$2:$A859,"="&amp;$A6,Concentrado!$B$2:$B859, "=Guanajuato")</f>
        <v>20.974</v>
      </c>
      <c r="P6" s="9">
        <f>SUMIFS(Concentrado!Q$2:Q859,Concentrado!$A$2:$A859,"="&amp;$A6,Concentrado!$B$2:$B859, "=Guanajuato")</f>
        <v>47.741</v>
      </c>
      <c r="Q6" s="9">
        <f>SUMIFS(Concentrado!R$2:R859,Concentrado!$A$2:$A859,"="&amp;$A6,Concentrado!$B$2:$B859, "=Guanajuato")</f>
        <v>58.76</v>
      </c>
      <c r="R6" s="9">
        <f>SUMIFS(Concentrado!S$2:S859,Concentrado!$A$2:$A859,"="&amp;$A6,Concentrado!$B$2:$B859, "=Guanajuato")</f>
        <v>66.088999999999999</v>
      </c>
      <c r="S6" s="9">
        <f>SUMIFS(Concentrado!T$2:T859,Concentrado!$A$2:$A859,"="&amp;$A6,Concentrado!$B$2:$B859, "=Guanajuato")</f>
        <v>62.575000000000003</v>
      </c>
      <c r="T6" s="9">
        <f>SUMIFS(Concentrado!U$2:U859,Concentrado!$A$2:$A859,"="&amp;$A6,Concentrado!$B$2:$B859, "=Guanajuato")</f>
        <v>9.1769999999999996</v>
      </c>
      <c r="U6" s="9">
        <f>SUMIFS(Concentrado!V$2:V859,Concentrado!$A$2:$A859,"="&amp;$A6,Concentrado!$B$2:$B859, "=Guanajuato")</f>
        <v>13.02</v>
      </c>
      <c r="V6" s="9">
        <f>SUMIFS(Concentrado!W$2:W859,Concentrado!$A$2:$A859,"="&amp;$A6,Concentrado!$B$2:$B859, "=Guanajuato")</f>
        <v>11.167</v>
      </c>
      <c r="W6" s="9">
        <f>SUMIFS(Concentrado!X$2:X859,Concentrado!$A$2:$A859,"="&amp;$A6,Concentrado!$B$2:$B859, "=Guanajuato")</f>
        <v>7.0949999999999998</v>
      </c>
      <c r="X6" s="9">
        <f>SUMIFS(Concentrado!Y$2:Y859,Concentrado!$A$2:$A859,"="&amp;$A6,Concentrado!$B$2:$B859, "=Guanajuato")</f>
        <v>1.583</v>
      </c>
      <c r="Y6" s="9">
        <f>SUMIFS(Concentrado!Z$2:Z859,Concentrado!$A$2:$A859,"="&amp;$A6,Concentrado!$B$2:$B859, "=Guanajuato")</f>
        <v>4.2409999999999997</v>
      </c>
      <c r="Z6" s="9">
        <f>SUMIFS(Concentrado!AA$2:AA859,Concentrado!$A$2:$A859,"="&amp;$A6,Concentrado!$B$2:$B859, "=Guanajuato")</f>
        <v>47.585999999999999</v>
      </c>
      <c r="AA6" s="9">
        <f>SUMIFS(Concentrado!AB$2:AB859,Concentrado!$A$2:$A859,"="&amp;$A6,Concentrado!$B$2:$B859, "=Guanajuato")</f>
        <v>37.792999999999999</v>
      </c>
      <c r="AB6" s="9">
        <f>SUMIFS(Concentrado!AC$2:AC859,Concentrado!$A$2:$A859,"="&amp;$A6,Concentrado!$B$2:$B859, "=Guanajuato")</f>
        <v>42.515999999999998</v>
      </c>
      <c r="AC6" s="9">
        <f>SUMIFS(Concentrado!AD$2:AD859,Concentrado!$A$2:$A859,"="&amp;$A6,Concentrado!$B$2:$B859, "=Guanajuato")</f>
        <v>347.50599999999997</v>
      </c>
      <c r="AD6" s="9">
        <f>SUMIFS(Concentrado!AE$2:AE859,Concentrado!$A$2:$A859,"="&amp;$A6,Concentrado!$B$2:$B859, "=Guanajuato")</f>
        <v>315.44499999999999</v>
      </c>
      <c r="AE6" s="9">
        <f>SUMIFS(Concentrado!AF$2:AF859,Concentrado!$A$2:$A859,"="&amp;$A6,Concentrado!$B$2:$B859, "=Guanajuato")</f>
        <v>330.947</v>
      </c>
      <c r="AF6" s="9">
        <f>SUMIFS(Concentrado!AG$2:AG859,Concentrado!$A$2:$A859,"="&amp;$A6,Concentrado!$B$2:$B859, "=Guanajuato")</f>
        <v>9.0500000000000007</v>
      </c>
      <c r="AG6" s="9">
        <f>SUMIFS(Concentrado!AH$2:AH859,Concentrado!$A$2:$A859,"="&amp;$A6,Concentrado!$B$2:$B859, "=Guanajuato")</f>
        <v>10.024898797557</v>
      </c>
      <c r="AH6" s="9">
        <f>SUMIFS(Concentrado!AI$2:AI859,Concentrado!$A$2:$A859,"="&amp;$A6,Concentrado!$B$2:$B859, "=Guanajuato")</f>
        <v>2.97921106518712</v>
      </c>
      <c r="AI6" s="9">
        <f>SUMIFS(Concentrado!AJ$2:AJ859,Concentrado!$A$2:$A859,"="&amp;$A6,Concentrado!$B$2:$B859, "=Guanajuato")</f>
        <v>6.3386732325622797</v>
      </c>
      <c r="AJ6" s="9">
        <f>SUMIFS(Concentrado!AK$2:AK859,Concentrado!$A$2:$A859,"="&amp;$A6,Concentrado!$B$2:$B859, "=Guanajuato")</f>
        <v>6.8410000000000002</v>
      </c>
      <c r="AK6" s="9">
        <f>SUMIFS(Concentrado!AL$2:AL859,Concentrado!$A$2:$A859,"="&amp;$A6,Concentrado!$B$2:$B859, "=Guanajuato")</f>
        <v>1.6619999999999999</v>
      </c>
      <c r="AL6" s="9">
        <f>SUMIFS(Concentrado!AM$2:AM859,Concentrado!$A$2:$A859,"="&amp;$A6,Concentrado!$B$2:$B859, "=Guanajuato")</f>
        <v>4.1589999999999998</v>
      </c>
      <c r="AM6" s="9">
        <f>SUMIFS(Concentrado!AN$2:AN859,Concentrado!$A$2:$A859,"="&amp;$A6,Concentrado!$B$2:$B859, "=Guanajuato")</f>
        <v>77.326999999999998</v>
      </c>
      <c r="AN6" s="9">
        <f>SUMIFS(Concentrado!AO$2:AO859,Concentrado!$A$2:$A859,"="&amp;$A6,Concentrado!$B$2:$B859, "=Guanajuato")</f>
        <v>64.150000000000006</v>
      </c>
      <c r="AO6" s="9">
        <f>SUMIFS(Concentrado!AP$2:AP859,Concentrado!$A$2:$A859,"="&amp;$A6,Concentrado!$B$2:$B859, "=Guanajuato")</f>
        <v>70.525000000000006</v>
      </c>
      <c r="AP6" s="9">
        <f>SUMIFS(Concentrado!AQ$2:AQ859,Concentrado!$A$2:$A859,"="&amp;$A6,Concentrado!$B$2:$B859, "=Guanajuato")</f>
        <v>1.5720000000000001</v>
      </c>
      <c r="AQ6" s="9">
        <f>SUMIFS(Concentrado!AR$2:AR859,Concentrado!$A$2:$A859,"="&amp;$A6,Concentrado!$B$2:$B859, "=Guanajuato")</f>
        <v>1.1080000000000001</v>
      </c>
      <c r="AR6" s="9">
        <f>SUMIFS(Concentrado!AS$2:AS859,Concentrado!$A$2:$A859,"="&amp;$A6,Concentrado!$B$2:$B859, "=Guanajuato")</f>
        <v>1.3320000000000001</v>
      </c>
      <c r="AS6" s="9">
        <f>SUMIFS(Concentrado!AT$2:AT859,Concentrado!$A$2:$A859,"="&amp;$A6,Concentrado!$B$2:$B859, "=Guanajuato")</f>
        <v>4.0789999999999997</v>
      </c>
      <c r="AT6" s="9">
        <f>SUMIFS(Concentrado!AU$2:AU859,Concentrado!$A$2:$A859,"="&amp;$A6,Concentrado!$B$2:$B859, "=Guanajuato")</f>
        <v>1.0289999999999999</v>
      </c>
      <c r="AU6" s="9">
        <f>SUMIFS(Concentrado!AV$2:AV859,Concentrado!$A$2:$A859,"="&amp;$A6,Concentrado!$B$2:$B859, "=Guanajuato")</f>
        <v>2.5</v>
      </c>
      <c r="AV6" s="9">
        <f>SUMIFS(Concentrado!AW$2:AW859,Concentrado!$A$2:$A859,"="&amp;$A6,Concentrado!$B$2:$B859, "=Guanajuato")</f>
        <v>508.06599999999997</v>
      </c>
      <c r="AW6" s="9">
        <f>SUMIFS(Concentrado!AX$2:AX859,Concentrado!$A$2:$A859,"="&amp;$A6,Concentrado!$B$2:$B859, "=Guanajuato")</f>
        <v>408.52300000000002</v>
      </c>
      <c r="AX6" s="9">
        <f>SUMIFS(Concentrado!AY$2:AY859,Concentrado!$A$2:$A859,"="&amp;$A6,Concentrado!$B$2:$B859, "=Guanajuato")</f>
        <v>456.61</v>
      </c>
      <c r="AY6" s="9">
        <f>SUMIFS(Concentrado!AZ$2:AZ859,Concentrado!$A$2:$A859,"="&amp;$A6,Concentrado!$B$2:$B859, "=Guanajuato")</f>
        <v>5.0810000000000004</v>
      </c>
      <c r="AZ6" s="9">
        <f>SUMIFS(Concentrado!BA$2:BA859,Concentrado!$A$2:$A859,"="&amp;$A6,Concentrado!$B$2:$B859, "=Guanajuato")</f>
        <v>4.085</v>
      </c>
      <c r="BA6" s="9">
        <f>SUMIFS(Concentrado!BB$2:BB859,Concentrado!$A$2:$A859,"="&amp;$A6,Concentrado!$B$2:$B859, "=Guanajuato")</f>
        <v>4.5659999999999998</v>
      </c>
      <c r="BB6" s="9">
        <f>SUMIFS(Concentrado!BC$2:BC859,Concentrado!$A$2:$A859,"="&amp;$A6,Concentrado!$B$2:$B859, "=Guanajuato")</f>
        <v>43.463000000000001</v>
      </c>
      <c r="BC6" s="9">
        <f>SUMIFS(Concentrado!BD$2:BD859,Concentrado!$A$2:$A859,"="&amp;$A6,Concentrado!$B$2:$B859, "=Guanajuato")</f>
        <v>21.405000000000001</v>
      </c>
      <c r="BD6" s="9">
        <f>SUMIFS(Concentrado!BE$2:BE859,Concentrado!$A$2:$A859,"="&amp;$A6,Concentrado!$B$2:$B859, "=Guanajuato")</f>
        <v>21.786000000000001</v>
      </c>
      <c r="BE6" s="9">
        <f>SUMIFS(Concentrado!BF$2:BF859,Concentrado!$A$2:$A859,"="&amp;$A6,Concentrado!$B$2:$B859, "=Guanajuato")</f>
        <v>25.370999999999999</v>
      </c>
      <c r="BF6" s="9">
        <f>SUMIFS(Concentrado!BG$2:BG859,Concentrado!$A$2:$A859,"="&amp;$A6,Concentrado!$B$2:$B859, "=Guanajuato")</f>
        <v>46.552999999999997</v>
      </c>
      <c r="BG6" s="9">
        <f>SUMIFS(Concentrado!BH$2:BH859,Concentrado!$A$2:$A859,"="&amp;$A6,Concentrado!$B$2:$B859, "=Guanajuato")</f>
        <v>11.196725258849025</v>
      </c>
    </row>
    <row r="7" spans="1:59" x14ac:dyDescent="0.25">
      <c r="A7" s="4">
        <v>2003</v>
      </c>
      <c r="B7" s="9">
        <f>SUMIFS(Concentrado!C$2:C859,Concentrado!$A$2:$A859,"="&amp;$A7,Concentrado!$B$2:$B859, "=Guanajuato")</f>
        <v>21.986000000000001</v>
      </c>
      <c r="C7" s="9">
        <f>SUMIFS(Concentrado!D$2:D859,Concentrado!$A$2:$A859,"="&amp;$A7,Concentrado!$B$2:$B859, "=Guanajuato")</f>
        <v>6.0940000000000003</v>
      </c>
      <c r="D7" s="9">
        <f>SUMIFS(Concentrado!E$2:E859,Concentrado!$A$2:$A859,"="&amp;$A7,Concentrado!$B$2:$B859, "=Guanajuato")</f>
        <v>13.747999999999999</v>
      </c>
      <c r="E7" s="9">
        <f>SUMIFS(Concentrado!F$2:F859,Concentrado!$A$2:$A859,"="&amp;$A7,Concentrado!$B$2:$B859, "=Guanajuato")</f>
        <v>14.586</v>
      </c>
      <c r="F7" s="9">
        <f>SUMIFS(Concentrado!G$2:G859,Concentrado!$A$2:$A859,"="&amp;$A7,Concentrado!$B$2:$B859, "=Guanajuato")</f>
        <v>12.784000000000001</v>
      </c>
      <c r="G7" s="9">
        <f>SUMIFS(Concentrado!H$2:H859,Concentrado!$A$2:$A859,"="&amp;$A7,Concentrado!$B$2:$B859, "=Guanajuato")</f>
        <v>2.3540000000000001</v>
      </c>
      <c r="H7" s="9">
        <f>SUMIFS(Concentrado!I$2:I859,Concentrado!$A$2:$A859,"="&amp;$A7,Concentrado!$B$2:$B859, "=Guanajuato")</f>
        <v>1.9139999999999999</v>
      </c>
      <c r="I7" s="9">
        <f>SUMIFS(Concentrado!J$2:J859,Concentrado!$A$2:$A859,"="&amp;$A7,Concentrado!$B$2:$B859, "=Guanajuato")</f>
        <v>2.1259999999999999</v>
      </c>
      <c r="J7" s="9">
        <f>SUMIFS(Concentrado!K$2:K859,Concentrado!$A$2:$A859,"="&amp;$A7,Concentrado!$B$2:$B859, "=Guanajuato")</f>
        <v>7.399</v>
      </c>
      <c r="K7" s="9">
        <f>SUMIFS(Concentrado!L$2:L859,Concentrado!$A$2:$A859,"="&amp;$A7,Concentrado!$B$2:$B859, "=Guanajuato")</f>
        <v>3.633</v>
      </c>
      <c r="L7" s="9">
        <f>SUMIFS(Concentrado!M$2:M859,Concentrado!$A$2:$A859,"="&amp;$A7,Concentrado!$B$2:$B859, "=Guanajuato")</f>
        <v>5.4470000000000001</v>
      </c>
      <c r="M7" s="9">
        <f>SUMIFS(Concentrado!N$2:N859,Concentrado!$A$2:$A859,"="&amp;$A7,Concentrado!$B$2:$B859, "=Guanajuato")</f>
        <v>52.579000000000001</v>
      </c>
      <c r="N7" s="9">
        <f>SUMIFS(Concentrado!O$2:O859,Concentrado!$A$2:$A859,"="&amp;$A7,Concentrado!$B$2:$B859, "=Guanajuato")</f>
        <v>73.103999999999999</v>
      </c>
      <c r="O7" s="9">
        <f>SUMIFS(Concentrado!P$2:P859,Concentrado!$A$2:$A859,"="&amp;$A7,Concentrado!$B$2:$B859, "=Guanajuato")</f>
        <v>20.077999999999999</v>
      </c>
      <c r="P7" s="9">
        <f>SUMIFS(Concentrado!Q$2:Q859,Concentrado!$A$2:$A859,"="&amp;$A7,Concentrado!$B$2:$B859, "=Guanajuato")</f>
        <v>45.618000000000002</v>
      </c>
      <c r="Q7" s="9">
        <f>SUMIFS(Concentrado!R$2:R859,Concentrado!$A$2:$A859,"="&amp;$A7,Concentrado!$B$2:$B859, "=Guanajuato")</f>
        <v>56.499000000000002</v>
      </c>
      <c r="R7" s="9">
        <f>SUMIFS(Concentrado!S$2:S859,Concentrado!$A$2:$A859,"="&amp;$A7,Concentrado!$B$2:$B859, "=Guanajuato")</f>
        <v>69.881</v>
      </c>
      <c r="S7" s="9">
        <f>SUMIFS(Concentrado!T$2:T859,Concentrado!$A$2:$A859,"="&amp;$A7,Concentrado!$B$2:$B859, "=Guanajuato")</f>
        <v>63.435000000000002</v>
      </c>
      <c r="T7" s="9">
        <f>SUMIFS(Concentrado!U$2:U859,Concentrado!$A$2:$A859,"="&amp;$A7,Concentrado!$B$2:$B859, "=Guanajuato")</f>
        <v>10.340999999999999</v>
      </c>
      <c r="U7" s="9">
        <f>SUMIFS(Concentrado!V$2:V859,Concentrado!$A$2:$A859,"="&amp;$A7,Concentrado!$B$2:$B859, "=Guanajuato")</f>
        <v>12.851000000000001</v>
      </c>
      <c r="V7" s="9">
        <f>SUMIFS(Concentrado!W$2:W859,Concentrado!$A$2:$A859,"="&amp;$A7,Concentrado!$B$2:$B859, "=Guanajuato")</f>
        <v>11.641999999999999</v>
      </c>
      <c r="W7" s="9">
        <f>SUMIFS(Concentrado!X$2:X859,Concentrado!$A$2:$A859,"="&amp;$A7,Concentrado!$B$2:$B859, "=Guanajuato")</f>
        <v>8.6180000000000003</v>
      </c>
      <c r="X7" s="9">
        <f>SUMIFS(Concentrado!Y$2:Y859,Concentrado!$A$2:$A859,"="&amp;$A7,Concentrado!$B$2:$B859, "=Guanajuato")</f>
        <v>1.2889999999999999</v>
      </c>
      <c r="Y7" s="9">
        <f>SUMIFS(Concentrado!Z$2:Z859,Concentrado!$A$2:$A859,"="&amp;$A7,Concentrado!$B$2:$B859, "=Guanajuato")</f>
        <v>4.819</v>
      </c>
      <c r="Z7" s="9">
        <f>SUMIFS(Concentrado!AA$2:AA859,Concentrado!$A$2:$A859,"="&amp;$A7,Concentrado!$B$2:$B859, "=Guanajuato")</f>
        <v>52.127000000000002</v>
      </c>
      <c r="AA7" s="9">
        <f>SUMIFS(Concentrado!AB$2:AB859,Concentrado!$A$2:$A859,"="&amp;$A7,Concentrado!$B$2:$B859, "=Guanajuato")</f>
        <v>40.585000000000001</v>
      </c>
      <c r="AB7" s="9">
        <f>SUMIFS(Concentrado!AC$2:AC859,Concentrado!$A$2:$A859,"="&amp;$A7,Concentrado!$B$2:$B859, "=Guanajuato")</f>
        <v>46.143999999999998</v>
      </c>
      <c r="AC7" s="9">
        <f>SUMIFS(Concentrado!AD$2:AD859,Concentrado!$A$2:$A859,"="&amp;$A7,Concentrado!$B$2:$B859, "=Guanajuato")</f>
        <v>352.57</v>
      </c>
      <c r="AD7" s="9">
        <f>SUMIFS(Concentrado!AE$2:AE859,Concentrado!$A$2:$A859,"="&amp;$A7,Concentrado!$B$2:$B859, "=Guanajuato")</f>
        <v>315.65600000000001</v>
      </c>
      <c r="AE7" s="9">
        <f>SUMIFS(Concentrado!AF$2:AF859,Concentrado!$A$2:$A859,"="&amp;$A7,Concentrado!$B$2:$B859, "=Guanajuato")</f>
        <v>333.476</v>
      </c>
      <c r="AF7" s="9">
        <f>SUMIFS(Concentrado!AG$2:AG859,Concentrado!$A$2:$A859,"="&amp;$A7,Concentrado!$B$2:$B859, "=Guanajuato")</f>
        <v>9.2059999999999995</v>
      </c>
      <c r="AG7" s="9">
        <f>SUMIFS(Concentrado!AH$2:AH859,Concentrado!$A$2:$A859,"="&amp;$A7,Concentrado!$B$2:$B859, "=Guanajuato")</f>
        <v>9.4055884330722108</v>
      </c>
      <c r="AH7" s="9">
        <f>SUMIFS(Concentrado!AI$2:AI859,Concentrado!$A$2:$A859,"="&amp;$A7,Concentrado!$B$2:$B859, "=Guanajuato")</f>
        <v>1.28129690901905</v>
      </c>
      <c r="AI7" s="9">
        <f>SUMIFS(Concentrado!AJ$2:AJ859,Concentrado!$A$2:$A859,"="&amp;$A7,Concentrado!$B$2:$B859, "=Guanajuato")</f>
        <v>5.1557580279019302</v>
      </c>
      <c r="AJ7" s="9">
        <f>SUMIFS(Concentrado!AK$2:AK859,Concentrado!$A$2:$A859,"="&amp;$A7,Concentrado!$B$2:$B859, "=Guanajuato")</f>
        <v>6.81</v>
      </c>
      <c r="AK7" s="9">
        <f>SUMIFS(Concentrado!AL$2:AL859,Concentrado!$A$2:$A859,"="&amp;$A7,Concentrado!$B$2:$B859, "=Guanajuato")</f>
        <v>0.97699999999999998</v>
      </c>
      <c r="AL7" s="9">
        <f>SUMIFS(Concentrado!AM$2:AM859,Concentrado!$A$2:$A859,"="&amp;$A7,Concentrado!$B$2:$B859, "=Guanajuato")</f>
        <v>3.786</v>
      </c>
      <c r="AM7" s="9">
        <f>SUMIFS(Concentrado!AN$2:AN859,Concentrado!$A$2:$A859,"="&amp;$A7,Concentrado!$B$2:$B859, "=Guanajuato")</f>
        <v>75.962000000000003</v>
      </c>
      <c r="AN7" s="9">
        <f>SUMIFS(Concentrado!AO$2:AO859,Concentrado!$A$2:$A859,"="&amp;$A7,Concentrado!$B$2:$B859, "=Guanajuato")</f>
        <v>61.756</v>
      </c>
      <c r="AO7" s="9">
        <f>SUMIFS(Concentrado!AP$2:AP859,Concentrado!$A$2:$A859,"="&amp;$A7,Concentrado!$B$2:$B859, "=Guanajuato")</f>
        <v>68.638999999999996</v>
      </c>
      <c r="AP7" s="9">
        <f>SUMIFS(Concentrado!AQ$2:AQ859,Concentrado!$A$2:$A859,"="&amp;$A7,Concentrado!$B$2:$B859, "=Guanajuato")</f>
        <v>1.597</v>
      </c>
      <c r="AQ7" s="9">
        <f>SUMIFS(Concentrado!AR$2:AR859,Concentrado!$A$2:$A859,"="&amp;$A7,Concentrado!$B$2:$B859, "=Guanajuato")</f>
        <v>0.93700000000000006</v>
      </c>
      <c r="AR7" s="9">
        <f>SUMIFS(Concentrado!AS$2:AS859,Concentrado!$A$2:$A859,"="&amp;$A7,Concentrado!$B$2:$B859, "=Guanajuato")</f>
        <v>1.2549999999999999</v>
      </c>
      <c r="AS7" s="9">
        <f>SUMIFS(Concentrado!AT$2:AT859,Concentrado!$A$2:$A859,"="&amp;$A7,Concentrado!$B$2:$B859, "=Guanajuato")</f>
        <v>4.5819999999999999</v>
      </c>
      <c r="AT7" s="9">
        <f>SUMIFS(Concentrado!AU$2:AU859,Concentrado!$A$2:$A859,"="&amp;$A7,Concentrado!$B$2:$B859, "=Guanajuato")</f>
        <v>0.70299999999999996</v>
      </c>
      <c r="AU7" s="9">
        <f>SUMIFS(Concentrado!AV$2:AV859,Concentrado!$A$2:$A859,"="&amp;$A7,Concentrado!$B$2:$B859, "=Guanajuato")</f>
        <v>2.5710000000000002</v>
      </c>
      <c r="AV7" s="9">
        <f>SUMIFS(Concentrado!AW$2:AW859,Concentrado!$A$2:$A859,"="&amp;$A7,Concentrado!$B$2:$B859, "=Guanajuato")</f>
        <v>508.36200000000002</v>
      </c>
      <c r="AW7" s="9">
        <f>SUMIFS(Concentrado!AX$2:AX859,Concentrado!$A$2:$A859,"="&amp;$A7,Concentrado!$B$2:$B859, "=Guanajuato")</f>
        <v>406.084</v>
      </c>
      <c r="AX7" s="9">
        <f>SUMIFS(Concentrado!AY$2:AY859,Concentrado!$A$2:$A859,"="&amp;$A7,Concentrado!$B$2:$B859, "=Guanajuato")</f>
        <v>455.42700000000002</v>
      </c>
      <c r="AY7" s="9">
        <f>SUMIFS(Concentrado!AZ$2:AZ859,Concentrado!$A$2:$A859,"="&amp;$A7,Concentrado!$B$2:$B859, "=Guanajuato")</f>
        <v>5.0839999999999996</v>
      </c>
      <c r="AZ7" s="9">
        <f>SUMIFS(Concentrado!BA$2:BA859,Concentrado!$A$2:$A859,"="&amp;$A7,Concentrado!$B$2:$B859, "=Guanajuato")</f>
        <v>4.0609999999999999</v>
      </c>
      <c r="BA7" s="9">
        <f>SUMIFS(Concentrado!BB$2:BB859,Concentrado!$A$2:$A859,"="&amp;$A7,Concentrado!$B$2:$B859, "=Guanajuato")</f>
        <v>4.5540000000000003</v>
      </c>
      <c r="BB7" s="9">
        <f>SUMIFS(Concentrado!BC$2:BC859,Concentrado!$A$2:$A859,"="&amp;$A7,Concentrado!$B$2:$B859, "=Guanajuato")</f>
        <v>32.688000000000002</v>
      </c>
      <c r="BC7" s="9">
        <f>SUMIFS(Concentrado!BD$2:BD859,Concentrado!$A$2:$A859,"="&amp;$A7,Concentrado!$B$2:$B859, "=Guanajuato")</f>
        <v>18.82</v>
      </c>
      <c r="BD7" s="9">
        <f>SUMIFS(Concentrado!BE$2:BE859,Concentrado!$A$2:$A859,"="&amp;$A7,Concentrado!$B$2:$B859, "=Guanajuato")</f>
        <v>20.814</v>
      </c>
      <c r="BE7" s="9">
        <f>SUMIFS(Concentrado!BF$2:BF859,Concentrado!$A$2:$A859,"="&amp;$A7,Concentrado!$B$2:$B859, "=Guanajuato")</f>
        <v>24.312999999999999</v>
      </c>
      <c r="BF7" s="9">
        <f>SUMIFS(Concentrado!BG$2:BG859,Concentrado!$A$2:$A859,"="&amp;$A7,Concentrado!$B$2:$B859, "=Guanajuato")</f>
        <v>50.996000000000002</v>
      </c>
      <c r="BG7" s="9">
        <f>SUMIFS(Concentrado!BH$2:BH859,Concentrado!$A$2:$A859,"="&amp;$A7,Concentrado!$B$2:$B859, "=Guanajuato")</f>
        <v>10.552809284498146</v>
      </c>
    </row>
    <row r="8" spans="1:59" x14ac:dyDescent="0.25">
      <c r="A8" s="4">
        <v>2004</v>
      </c>
      <c r="B8" s="9">
        <f>SUMIFS(Concentrado!C$2:C859,Concentrado!$A$2:$A859,"="&amp;$A8,Concentrado!$B$2:$B859, "=Guanajuato")</f>
        <v>24.774999999999999</v>
      </c>
      <c r="C8" s="9">
        <f>SUMIFS(Concentrado!D$2:D859,Concentrado!$A$2:$A859,"="&amp;$A8,Concentrado!$B$2:$B859, "=Guanajuato")</f>
        <v>6.016</v>
      </c>
      <c r="D8" s="9">
        <f>SUMIFS(Concentrado!E$2:E859,Concentrado!$A$2:$A859,"="&amp;$A8,Concentrado!$B$2:$B859, "=Guanajuato")</f>
        <v>15.036</v>
      </c>
      <c r="E8" s="9">
        <f>SUMIFS(Concentrado!F$2:F859,Concentrado!$A$2:$A859,"="&amp;$A8,Concentrado!$B$2:$B859, "=Guanajuato")</f>
        <v>13.196</v>
      </c>
      <c r="F8" s="9">
        <f>SUMIFS(Concentrado!G$2:G859,Concentrado!$A$2:$A859,"="&amp;$A8,Concentrado!$B$2:$B859, "=Guanajuato")</f>
        <v>17.289000000000001</v>
      </c>
      <c r="G8" s="9">
        <f>SUMIFS(Concentrado!H$2:H859,Concentrado!$A$2:$A859,"="&amp;$A8,Concentrado!$B$2:$B859, "=Guanajuato")</f>
        <v>3.081</v>
      </c>
      <c r="H8" s="9">
        <f>SUMIFS(Concentrado!I$2:I859,Concentrado!$A$2:$A859,"="&amp;$A8,Concentrado!$B$2:$B859, "=Guanajuato")</f>
        <v>2.391</v>
      </c>
      <c r="I8" s="9">
        <f>SUMIFS(Concentrado!J$2:J859,Concentrado!$A$2:$A859,"="&amp;$A8,Concentrado!$B$2:$B859, "=Guanajuato")</f>
        <v>2.7229999999999999</v>
      </c>
      <c r="J8" s="9">
        <f>SUMIFS(Concentrado!K$2:K859,Concentrado!$A$2:$A859,"="&amp;$A8,Concentrado!$B$2:$B859, "=Guanajuato")</f>
        <v>8.0779999999999994</v>
      </c>
      <c r="K8" s="9">
        <f>SUMIFS(Concentrado!L$2:L859,Concentrado!$A$2:$A859,"="&amp;$A8,Concentrado!$B$2:$B859, "=Guanajuato")</f>
        <v>3.085</v>
      </c>
      <c r="L8" s="9">
        <f>SUMIFS(Concentrado!M$2:M859,Concentrado!$A$2:$A859,"="&amp;$A8,Concentrado!$B$2:$B859, "=Guanajuato")</f>
        <v>5.4859999999999998</v>
      </c>
      <c r="M8" s="9">
        <f>SUMIFS(Concentrado!N$2:N859,Concentrado!$A$2:$A859,"="&amp;$A8,Concentrado!$B$2:$B859, "=Guanajuato")</f>
        <v>50.274999999999999</v>
      </c>
      <c r="N8" s="9">
        <f>SUMIFS(Concentrado!O$2:O859,Concentrado!$A$2:$A859,"="&amp;$A8,Concentrado!$B$2:$B859, "=Guanajuato")</f>
        <v>72.742000000000004</v>
      </c>
      <c r="O8" s="9">
        <f>SUMIFS(Concentrado!P$2:P859,Concentrado!$A$2:$A859,"="&amp;$A8,Concentrado!$B$2:$B859, "=Guanajuato")</f>
        <v>20.170000000000002</v>
      </c>
      <c r="P8" s="9">
        <f>SUMIFS(Concentrado!Q$2:Q859,Concentrado!$A$2:$A859,"="&amp;$A8,Concentrado!$B$2:$B859, "=Guanajuato")</f>
        <v>45.469000000000001</v>
      </c>
      <c r="Q8" s="9">
        <f>SUMIFS(Concentrado!R$2:R859,Concentrado!$A$2:$A859,"="&amp;$A8,Concentrado!$B$2:$B859, "=Guanajuato")</f>
        <v>62.582000000000001</v>
      </c>
      <c r="R8" s="9">
        <f>SUMIFS(Concentrado!S$2:S859,Concentrado!$A$2:$A859,"="&amp;$A8,Concentrado!$B$2:$B859, "=Guanajuato")</f>
        <v>72.466999999999999</v>
      </c>
      <c r="S8" s="9">
        <f>SUMIFS(Concentrado!T$2:T859,Concentrado!$A$2:$A859,"="&amp;$A8,Concentrado!$B$2:$B859, "=Guanajuato")</f>
        <v>67.713999999999999</v>
      </c>
      <c r="T8" s="9">
        <f>SUMIFS(Concentrado!U$2:U859,Concentrado!$A$2:$A859,"="&amp;$A8,Concentrado!$B$2:$B859, "=Guanajuato")</f>
        <v>10.076000000000001</v>
      </c>
      <c r="U8" s="9">
        <f>SUMIFS(Concentrado!V$2:V859,Concentrado!$A$2:$A859,"="&amp;$A8,Concentrado!$B$2:$B859, "=Guanajuato")</f>
        <v>14.964</v>
      </c>
      <c r="V8" s="9">
        <f>SUMIFS(Concentrado!W$2:W859,Concentrado!$A$2:$A859,"="&amp;$A8,Concentrado!$B$2:$B859, "=Guanajuato")</f>
        <v>12.614000000000001</v>
      </c>
      <c r="W8" s="9">
        <f>SUMIFS(Concentrado!X$2:X859,Concentrado!$A$2:$A859,"="&amp;$A8,Concentrado!$B$2:$B859, "=Guanajuato")</f>
        <v>6.7869999999999999</v>
      </c>
      <c r="X8" s="9">
        <f>SUMIFS(Concentrado!Y$2:Y859,Concentrado!$A$2:$A859,"="&amp;$A8,Concentrado!$B$2:$B859, "=Guanajuato")</f>
        <v>0.84799999999999998</v>
      </c>
      <c r="Y8" s="9">
        <f>SUMIFS(Concentrado!Z$2:Z859,Concentrado!$A$2:$A859,"="&amp;$A8,Concentrado!$B$2:$B859, "=Guanajuato")</f>
        <v>3.7040000000000002</v>
      </c>
      <c r="Z8" s="9">
        <f>SUMIFS(Concentrado!AA$2:AA859,Concentrado!$A$2:$A859,"="&amp;$A8,Concentrado!$B$2:$B859, "=Guanajuato")</f>
        <v>48.883000000000003</v>
      </c>
      <c r="AA8" s="9">
        <f>SUMIFS(Concentrado!AB$2:AB859,Concentrado!$A$2:$A859,"="&amp;$A8,Concentrado!$B$2:$B859, "=Guanajuato")</f>
        <v>37.524999999999999</v>
      </c>
      <c r="AB8" s="9">
        <f>SUMIFS(Concentrado!AC$2:AC859,Concentrado!$A$2:$A859,"="&amp;$A8,Concentrado!$B$2:$B859, "=Guanajuato")</f>
        <v>42.987000000000002</v>
      </c>
      <c r="AC8" s="9">
        <f>SUMIFS(Concentrado!AD$2:AD859,Concentrado!$A$2:$A859,"="&amp;$A8,Concentrado!$B$2:$B859, "=Guanajuato")</f>
        <v>349.25900000000001</v>
      </c>
      <c r="AD8" s="9">
        <f>SUMIFS(Concentrado!AE$2:AE859,Concentrado!$A$2:$A859,"="&amp;$A8,Concentrado!$B$2:$B859, "=Guanajuato")</f>
        <v>311.92700000000002</v>
      </c>
      <c r="AE8" s="9">
        <f>SUMIFS(Concentrado!AF$2:AF859,Concentrado!$A$2:$A859,"="&amp;$A8,Concentrado!$B$2:$B859, "=Guanajuato")</f>
        <v>329.97800000000001</v>
      </c>
      <c r="AF8" s="9">
        <f>SUMIFS(Concentrado!AG$2:AG859,Concentrado!$A$2:$A859,"="&amp;$A8,Concentrado!$B$2:$B859, "=Guanajuato")</f>
        <v>8.952</v>
      </c>
      <c r="AG8" s="9">
        <f>SUMIFS(Concentrado!AH$2:AH859,Concentrado!$A$2:$A859,"="&amp;$A8,Concentrado!$B$2:$B859, "=Guanajuato")</f>
        <v>7.1970189303081504</v>
      </c>
      <c r="AH8" s="9">
        <f>SUMIFS(Concentrado!AI$2:AI859,Concentrado!$A$2:$A859,"="&amp;$A8,Concentrado!$B$2:$B859, "=Guanajuato")</f>
        <v>1.46832241227752</v>
      </c>
      <c r="AI8" s="9">
        <f>SUMIFS(Concentrado!AJ$2:AJ859,Concentrado!$A$2:$A859,"="&amp;$A8,Concentrado!$B$2:$B859, "=Guanajuato")</f>
        <v>4.2509276497235602</v>
      </c>
      <c r="AJ8" s="9">
        <f>SUMIFS(Concentrado!AK$2:AK859,Concentrado!$A$2:$A859,"="&amp;$A8,Concentrado!$B$2:$B859, "=Guanajuato")</f>
        <v>6.0380000000000003</v>
      </c>
      <c r="AK8" s="9">
        <f>SUMIFS(Concentrado!AL$2:AL859,Concentrado!$A$2:$A859,"="&amp;$A8,Concentrado!$B$2:$B859, "=Guanajuato")</f>
        <v>1.0409999999999999</v>
      </c>
      <c r="AL8" s="9">
        <f>SUMIFS(Concentrado!AM$2:AM859,Concentrado!$A$2:$A859,"="&amp;$A8,Concentrado!$B$2:$B859, "=Guanajuato")</f>
        <v>3.464</v>
      </c>
      <c r="AM8" s="9">
        <f>SUMIFS(Concentrado!AN$2:AN859,Concentrado!$A$2:$A859,"="&amp;$A8,Concentrado!$B$2:$B859, "=Guanajuato")</f>
        <v>71.117999999999995</v>
      </c>
      <c r="AN8" s="9">
        <f>SUMIFS(Concentrado!AO$2:AO859,Concentrado!$A$2:$A859,"="&amp;$A8,Concentrado!$B$2:$B859, "=Guanajuato")</f>
        <v>53.414999999999999</v>
      </c>
      <c r="AO8" s="9">
        <f>SUMIFS(Concentrado!AP$2:AP859,Concentrado!$A$2:$A859,"="&amp;$A8,Concentrado!$B$2:$B859, "=Guanajuato")</f>
        <v>62.027000000000001</v>
      </c>
      <c r="AP8" s="9">
        <f>SUMIFS(Concentrado!AQ$2:AQ859,Concentrado!$A$2:$A859,"="&amp;$A8,Concentrado!$B$2:$B859, "=Guanajuato")</f>
        <v>1.4159999999999999</v>
      </c>
      <c r="AQ8" s="9">
        <f>SUMIFS(Concentrado!AR$2:AR859,Concentrado!$A$2:$A859,"="&amp;$A8,Concentrado!$B$2:$B859, "=Guanajuato")</f>
        <v>0.46300000000000002</v>
      </c>
      <c r="AR8" s="9">
        <f>SUMIFS(Concentrado!AS$2:AS859,Concentrado!$A$2:$A859,"="&amp;$A8,Concentrado!$B$2:$B859, "=Guanajuato")</f>
        <v>0.92100000000000004</v>
      </c>
      <c r="AS8" s="9">
        <f>SUMIFS(Concentrado!AT$2:AT859,Concentrado!$A$2:$A859,"="&amp;$A8,Concentrado!$B$2:$B859, "=Guanajuato")</f>
        <v>4.4139999999999997</v>
      </c>
      <c r="AT8" s="9">
        <f>SUMIFS(Concentrado!AU$2:AU859,Concentrado!$A$2:$A859,"="&amp;$A8,Concentrado!$B$2:$B859, "=Guanajuato")</f>
        <v>0.61699999999999999</v>
      </c>
      <c r="AU8" s="9">
        <f>SUMIFS(Concentrado!AV$2:AV859,Concentrado!$A$2:$A859,"="&amp;$A8,Concentrado!$B$2:$B859, "=Guanajuato")</f>
        <v>2.4430000000000001</v>
      </c>
      <c r="AV8" s="9">
        <f>SUMIFS(Concentrado!AW$2:AW859,Concentrado!$A$2:$A859,"="&amp;$A8,Concentrado!$B$2:$B859, "=Guanajuato")</f>
        <v>501.07100000000003</v>
      </c>
      <c r="AW8" s="9">
        <f>SUMIFS(Concentrado!AX$2:AX859,Concentrado!$A$2:$A859,"="&amp;$A8,Concentrado!$B$2:$B859, "=Guanajuato")</f>
        <v>393.07100000000003</v>
      </c>
      <c r="AX8" s="9">
        <f>SUMIFS(Concentrado!AY$2:AY859,Concentrado!$A$2:$A859,"="&amp;$A8,Concentrado!$B$2:$B859, "=Guanajuato")</f>
        <v>445.22399999999999</v>
      </c>
      <c r="AY8" s="9">
        <f>SUMIFS(Concentrado!AZ$2:AZ859,Concentrado!$A$2:$A859,"="&amp;$A8,Concentrado!$B$2:$B859, "=Guanajuato")</f>
        <v>5.0110000000000001</v>
      </c>
      <c r="AZ8" s="9">
        <f>SUMIFS(Concentrado!BA$2:BA859,Concentrado!$A$2:$A859,"="&amp;$A8,Concentrado!$B$2:$B859, "=Guanajuato")</f>
        <v>3.931</v>
      </c>
      <c r="BA8" s="9">
        <f>SUMIFS(Concentrado!BB$2:BB859,Concentrado!$A$2:$A859,"="&amp;$A8,Concentrado!$B$2:$B859, "=Guanajuato")</f>
        <v>4.452</v>
      </c>
      <c r="BB8" s="9">
        <f>SUMIFS(Concentrado!BC$2:BC859,Concentrado!$A$2:$A859,"="&amp;$A8,Concentrado!$B$2:$B859, "=Guanajuato")</f>
        <v>25.446999999999999</v>
      </c>
      <c r="BC8" s="9">
        <f>SUMIFS(Concentrado!BD$2:BD859,Concentrado!$A$2:$A859,"="&amp;$A8,Concentrado!$B$2:$B859, "=Guanajuato")</f>
        <v>17.913</v>
      </c>
      <c r="BD8" s="9">
        <f>SUMIFS(Concentrado!BE$2:BE859,Concentrado!$A$2:$A859,"="&amp;$A8,Concentrado!$B$2:$B859, "=Guanajuato")</f>
        <v>19.908999999999999</v>
      </c>
      <c r="BE8" s="9">
        <f>SUMIFS(Concentrado!BF$2:BF859,Concentrado!$A$2:$A859,"="&amp;$A8,Concentrado!$B$2:$B859, "=Guanajuato")</f>
        <v>23.353999999999999</v>
      </c>
      <c r="BF8" s="9">
        <f>SUMIFS(Concentrado!BG$2:BG859,Concentrado!$A$2:$A859,"="&amp;$A8,Concentrado!$B$2:$B859, "=Guanajuato")</f>
        <v>44.524999999999999</v>
      </c>
      <c r="BG8" s="9">
        <f>SUMIFS(Concentrado!BH$2:BH859,Concentrado!$A$2:$A859,"="&amp;$A8,Concentrado!$B$2:$B859, "=Guanajuato")</f>
        <v>10.988364766665267</v>
      </c>
    </row>
    <row r="9" spans="1:59" x14ac:dyDescent="0.25">
      <c r="A9" s="4">
        <v>2005</v>
      </c>
      <c r="B9" s="9">
        <f>SUMIFS(Concentrado!C$2:C859,Concentrado!$A$2:$A859,"="&amp;$A9,Concentrado!$B$2:$B859, "=Guanajuato")</f>
        <v>26.38</v>
      </c>
      <c r="C9" s="9">
        <f>SUMIFS(Concentrado!D$2:D859,Concentrado!$A$2:$A859,"="&amp;$A9,Concentrado!$B$2:$B859, "=Guanajuato")</f>
        <v>6.0869999999999997</v>
      </c>
      <c r="D9" s="9">
        <f>SUMIFS(Concentrado!E$2:E859,Concentrado!$A$2:$A859,"="&amp;$A9,Concentrado!$B$2:$B859, "=Guanajuato")</f>
        <v>15.827</v>
      </c>
      <c r="E9" s="9">
        <f>SUMIFS(Concentrado!F$2:F859,Concentrado!$A$2:$A859,"="&amp;$A9,Concentrado!$B$2:$B859, "=Guanajuato")</f>
        <v>12.19</v>
      </c>
      <c r="F9" s="9">
        <f>SUMIFS(Concentrado!G$2:G859,Concentrado!$A$2:$A859,"="&amp;$A9,Concentrado!$B$2:$B859, "=Guanajuato")</f>
        <v>12.922000000000001</v>
      </c>
      <c r="G9" s="9">
        <f>SUMIFS(Concentrado!H$2:H859,Concentrado!$A$2:$A859,"="&amp;$A9,Concentrado!$B$2:$B859, "=Guanajuato")</f>
        <v>2.6789999999999998</v>
      </c>
      <c r="H9" s="9">
        <f>SUMIFS(Concentrado!I$2:I859,Concentrado!$A$2:$A859,"="&amp;$A9,Concentrado!$B$2:$B859, "=Guanajuato")</f>
        <v>2.3969999999999998</v>
      </c>
      <c r="I9" s="9">
        <f>SUMIFS(Concentrado!J$2:J859,Concentrado!$A$2:$A859,"="&amp;$A9,Concentrado!$B$2:$B859, "=Guanajuato")</f>
        <v>2.532</v>
      </c>
      <c r="J9" s="9">
        <f>SUMIFS(Concentrado!K$2:K859,Concentrado!$A$2:$A859,"="&amp;$A9,Concentrado!$B$2:$B859, "=Guanajuato")</f>
        <v>8.1199999999999992</v>
      </c>
      <c r="K9" s="9">
        <f>SUMIFS(Concentrado!L$2:L859,Concentrado!$A$2:$A859,"="&amp;$A9,Concentrado!$B$2:$B859, "=Guanajuato")</f>
        <v>3.88</v>
      </c>
      <c r="L9" s="9">
        <f>SUMIFS(Concentrado!M$2:M859,Concentrado!$A$2:$A859,"="&amp;$A9,Concentrado!$B$2:$B859, "=Guanajuato")</f>
        <v>5.915</v>
      </c>
      <c r="M9" s="9">
        <f>SUMIFS(Concentrado!N$2:N859,Concentrado!$A$2:$A859,"="&amp;$A9,Concentrado!$B$2:$B859, "=Guanajuato")</f>
        <v>49.423999999999999</v>
      </c>
      <c r="N9" s="9">
        <f>SUMIFS(Concentrado!O$2:O859,Concentrado!$A$2:$A859,"="&amp;$A9,Concentrado!$B$2:$B859, "=Guanajuato")</f>
        <v>74.771000000000001</v>
      </c>
      <c r="O9" s="9">
        <f>SUMIFS(Concentrado!P$2:P859,Concentrado!$A$2:$A859,"="&amp;$A9,Concentrado!$B$2:$B859, "=Guanajuato")</f>
        <v>21.494</v>
      </c>
      <c r="P9" s="9">
        <f>SUMIFS(Concentrado!Q$2:Q859,Concentrado!$A$2:$A859,"="&amp;$A9,Concentrado!$B$2:$B859, "=Guanajuato")</f>
        <v>47.064999999999998</v>
      </c>
      <c r="Q9" s="9">
        <f>SUMIFS(Concentrado!R$2:R859,Concentrado!$A$2:$A859,"="&amp;$A9,Concentrado!$B$2:$B859, "=Guanajuato")</f>
        <v>67.64</v>
      </c>
      <c r="R9" s="9">
        <f>SUMIFS(Concentrado!S$2:S859,Concentrado!$A$2:$A859,"="&amp;$A9,Concentrado!$B$2:$B859, "=Guanajuato")</f>
        <v>72.965000000000003</v>
      </c>
      <c r="S9" s="9">
        <f>SUMIFS(Concentrado!T$2:T859,Concentrado!$A$2:$A859,"="&amp;$A9,Concentrado!$B$2:$B859, "=Guanajuato")</f>
        <v>70.41</v>
      </c>
      <c r="T9" s="9">
        <f>SUMIFS(Concentrado!U$2:U859,Concentrado!$A$2:$A859,"="&amp;$A9,Concentrado!$B$2:$B859, "=Guanajuato")</f>
        <v>10.14</v>
      </c>
      <c r="U9" s="9">
        <f>SUMIFS(Concentrado!V$2:V859,Concentrado!$A$2:$A859,"="&amp;$A9,Concentrado!$B$2:$B859, "=Guanajuato")</f>
        <v>15.712</v>
      </c>
      <c r="V9" s="9">
        <f>SUMIFS(Concentrado!W$2:W859,Concentrado!$A$2:$A859,"="&amp;$A9,Concentrado!$B$2:$B859, "=Guanajuato")</f>
        <v>13.037000000000001</v>
      </c>
      <c r="W9" s="9">
        <f>SUMIFS(Concentrado!X$2:X859,Concentrado!$A$2:$A859,"="&amp;$A9,Concentrado!$B$2:$B859, "=Guanajuato")</f>
        <v>7.9550000000000001</v>
      </c>
      <c r="X9" s="9">
        <f>SUMIFS(Concentrado!Y$2:Y859,Concentrado!$A$2:$A859,"="&amp;$A9,Concentrado!$B$2:$B859, "=Guanajuato")</f>
        <v>1.446</v>
      </c>
      <c r="Y9" s="9">
        <f>SUMIFS(Concentrado!Z$2:Z859,Concentrado!$A$2:$A859,"="&amp;$A9,Concentrado!$B$2:$B859, "=Guanajuato")</f>
        <v>4.57</v>
      </c>
      <c r="Z9" s="9">
        <f>SUMIFS(Concentrado!AA$2:AA859,Concentrado!$A$2:$A859,"="&amp;$A9,Concentrado!$B$2:$B859, "=Guanajuato")</f>
        <v>52.018000000000001</v>
      </c>
      <c r="AA9" s="9">
        <f>SUMIFS(Concentrado!AB$2:AB859,Concentrado!$A$2:$A859,"="&amp;$A9,Concentrado!$B$2:$B859, "=Guanajuato")</f>
        <v>39.374000000000002</v>
      </c>
      <c r="AB9" s="9">
        <f>SUMIFS(Concentrado!AC$2:AC859,Concentrado!$A$2:$A859,"="&amp;$A9,Concentrado!$B$2:$B859, "=Guanajuato")</f>
        <v>45.463000000000001</v>
      </c>
      <c r="AC9" s="9">
        <f>SUMIFS(Concentrado!AD$2:AD859,Concentrado!$A$2:$A859,"="&amp;$A9,Concentrado!$B$2:$B859, "=Guanajuato")</f>
        <v>369.858</v>
      </c>
      <c r="AD9" s="9">
        <f>SUMIFS(Concentrado!AE$2:AE859,Concentrado!$A$2:$A859,"="&amp;$A9,Concentrado!$B$2:$B859, "=Guanajuato")</f>
        <v>324.959</v>
      </c>
      <c r="AE9" s="9">
        <f>SUMIFS(Concentrado!AF$2:AF859,Concentrado!$A$2:$A859,"="&amp;$A9,Concentrado!$B$2:$B859, "=Guanajuato")</f>
        <v>346.58800000000002</v>
      </c>
      <c r="AF9" s="9">
        <f>SUMIFS(Concentrado!AG$2:AG859,Concentrado!$A$2:$A859,"="&amp;$A9,Concentrado!$B$2:$B859, "=Guanajuato")</f>
        <v>8.9860000000000007</v>
      </c>
      <c r="AG9" s="9">
        <f>SUMIFS(Concentrado!AH$2:AH859,Concentrado!$A$2:$A859,"="&amp;$A9,Concentrado!$B$2:$B859, "=Guanajuato")</f>
        <v>9.6944542395126803</v>
      </c>
      <c r="AH9" s="9">
        <f>SUMIFS(Concentrado!AI$2:AI859,Concentrado!$A$2:$A859,"="&amp;$A9,Concentrado!$B$2:$B859, "=Guanajuato")</f>
        <v>3.0096210789977</v>
      </c>
      <c r="AI9" s="9">
        <f>SUMIFS(Concentrado!AJ$2:AJ859,Concentrado!$A$2:$A859,"="&amp;$A9,Concentrado!$B$2:$B859, "=Guanajuato")</f>
        <v>6.1969481554174299</v>
      </c>
      <c r="AJ9" s="9">
        <f>SUMIFS(Concentrado!AK$2:AK859,Concentrado!$A$2:$A859,"="&amp;$A9,Concentrado!$B$2:$B859, "=Guanajuato")</f>
        <v>7.09</v>
      </c>
      <c r="AK9" s="9">
        <f>SUMIFS(Concentrado!AL$2:AL859,Concentrado!$A$2:$A859,"="&amp;$A9,Concentrado!$B$2:$B859, "=Guanajuato")</f>
        <v>1.8260000000000001</v>
      </c>
      <c r="AL9" s="9">
        <f>SUMIFS(Concentrado!AM$2:AM859,Concentrado!$A$2:$A859,"="&amp;$A9,Concentrado!$B$2:$B859, "=Guanajuato")</f>
        <v>4.3520000000000003</v>
      </c>
      <c r="AM9" s="9">
        <f>SUMIFS(Concentrado!AN$2:AN859,Concentrado!$A$2:$A859,"="&amp;$A9,Concentrado!$B$2:$B859, "=Guanajuato")</f>
        <v>67.433999999999997</v>
      </c>
      <c r="AN9" s="9">
        <f>SUMIFS(Concentrado!AO$2:AO859,Concentrado!$A$2:$A859,"="&amp;$A9,Concentrado!$B$2:$B859, "=Guanajuato")</f>
        <v>58.509</v>
      </c>
      <c r="AO9" s="9">
        <f>SUMIFS(Concentrado!AP$2:AP859,Concentrado!$A$2:$A859,"="&amp;$A9,Concentrado!$B$2:$B859, "=Guanajuato")</f>
        <v>62.792999999999999</v>
      </c>
      <c r="AP9" s="9">
        <f>SUMIFS(Concentrado!AQ$2:AQ859,Concentrado!$A$2:$A859,"="&amp;$A9,Concentrado!$B$2:$B859, "=Guanajuato")</f>
        <v>0.90700000000000003</v>
      </c>
      <c r="AQ9" s="9">
        <f>SUMIFS(Concentrado!AR$2:AR859,Concentrado!$A$2:$A859,"="&amp;$A9,Concentrado!$B$2:$B859, "=Guanajuato")</f>
        <v>0.45700000000000002</v>
      </c>
      <c r="AR9" s="9">
        <f>SUMIFS(Concentrado!AS$2:AS859,Concentrado!$A$2:$A859,"="&amp;$A9,Concentrado!$B$2:$B859, "=Guanajuato")</f>
        <v>0.67300000000000004</v>
      </c>
      <c r="AS9" s="9">
        <f>SUMIFS(Concentrado!AT$2:AT859,Concentrado!$A$2:$A859,"="&amp;$A9,Concentrado!$B$2:$B859, "=Guanajuato")</f>
        <v>4.0389999999999997</v>
      </c>
      <c r="AT9" s="9">
        <f>SUMIFS(Concentrado!AU$2:AU859,Concentrado!$A$2:$A859,"="&amp;$A9,Concentrado!$B$2:$B859, "=Guanajuato")</f>
        <v>0.60899999999999999</v>
      </c>
      <c r="AU9" s="9">
        <f>SUMIFS(Concentrado!AV$2:AV859,Concentrado!$A$2:$A859,"="&amp;$A9,Concentrado!$B$2:$B859, "=Guanajuato")</f>
        <v>2.2549999999999999</v>
      </c>
      <c r="AV9" s="9">
        <f>SUMIFS(Concentrado!AW$2:AW859,Concentrado!$A$2:$A859,"="&amp;$A9,Concentrado!$B$2:$B859, "=Guanajuato")</f>
        <v>518.452</v>
      </c>
      <c r="AW9" s="9">
        <f>SUMIFS(Concentrado!AX$2:AX859,Concentrado!$A$2:$A859,"="&amp;$A9,Concentrado!$B$2:$B859, "=Guanajuato")</f>
        <v>411.62</v>
      </c>
      <c r="AX9" s="9">
        <f>SUMIFS(Concentrado!AY$2:AY859,Concentrado!$A$2:$A859,"="&amp;$A9,Concentrado!$B$2:$B859, "=Guanajuato")</f>
        <v>462.97399999999999</v>
      </c>
      <c r="AY9" s="9">
        <f>SUMIFS(Concentrado!AZ$2:AZ859,Concentrado!$A$2:$A859,"="&amp;$A9,Concentrado!$B$2:$B859, "=Guanajuato")</f>
        <v>5.1849999999999996</v>
      </c>
      <c r="AZ9" s="9">
        <f>SUMIFS(Concentrado!BA$2:BA859,Concentrado!$A$2:$A859,"="&amp;$A9,Concentrado!$B$2:$B859, "=Guanajuato")</f>
        <v>4.1159999999999997</v>
      </c>
      <c r="BA9" s="9">
        <f>SUMIFS(Concentrado!BB$2:BB859,Concentrado!$A$2:$A859,"="&amp;$A9,Concentrado!$B$2:$B859, "=Guanajuato")</f>
        <v>4.63</v>
      </c>
      <c r="BB9" s="9">
        <f>SUMIFS(Concentrado!BC$2:BC859,Concentrado!$A$2:$A859,"="&amp;$A9,Concentrado!$B$2:$B859, "=Guanajuato")</f>
        <v>23.619</v>
      </c>
      <c r="BC9" s="9">
        <f>SUMIFS(Concentrado!BD$2:BD859,Concentrado!$A$2:$A859,"="&amp;$A9,Concentrado!$B$2:$B859, "=Guanajuato")</f>
        <v>19.710999999999999</v>
      </c>
      <c r="BD9" s="9">
        <f>SUMIFS(Concentrado!BE$2:BE859,Concentrado!$A$2:$A859,"="&amp;$A9,Concentrado!$B$2:$B859, "=Guanajuato")</f>
        <v>19.055</v>
      </c>
      <c r="BE9" s="9">
        <f>SUMIFS(Concentrado!BF$2:BF859,Concentrado!$A$2:$A859,"="&amp;$A9,Concentrado!$B$2:$B859, "=Guanajuato")</f>
        <v>22.369</v>
      </c>
      <c r="BF9" s="9">
        <f>SUMIFS(Concentrado!BG$2:BG859,Concentrado!$A$2:$A859,"="&amp;$A9,Concentrado!$B$2:$B859, "=Guanajuato")</f>
        <v>35.776000000000003</v>
      </c>
      <c r="BG9" s="9">
        <f>SUMIFS(Concentrado!BH$2:BH859,Concentrado!$A$2:$A859,"="&amp;$A9,Concentrado!$B$2:$B859, "=Guanajuato")</f>
        <v>10.511341857117303</v>
      </c>
    </row>
    <row r="10" spans="1:59" x14ac:dyDescent="0.25">
      <c r="A10" s="4">
        <v>2006</v>
      </c>
      <c r="B10" s="9">
        <f>SUMIFS(Concentrado!C$2:C859,Concentrado!$A$2:$A859,"="&amp;$A10,Concentrado!$B$2:$B859, "=Guanajuato")</f>
        <v>24.75</v>
      </c>
      <c r="C10" s="9">
        <f>SUMIFS(Concentrado!D$2:D859,Concentrado!$A$2:$A859,"="&amp;$A10,Concentrado!$B$2:$B859, "=Guanajuato")</f>
        <v>5.1210000000000004</v>
      </c>
      <c r="D10" s="9">
        <f>SUMIFS(Concentrado!E$2:E859,Concentrado!$A$2:$A859,"="&amp;$A10,Concentrado!$B$2:$B859, "=Guanajuato")</f>
        <v>14.532999999999999</v>
      </c>
      <c r="E10" s="9">
        <f>SUMIFS(Concentrado!F$2:F859,Concentrado!$A$2:$A859,"="&amp;$A10,Concentrado!$B$2:$B859, "=Guanajuato")</f>
        <v>10.324999999999999</v>
      </c>
      <c r="F10" s="9">
        <f>SUMIFS(Concentrado!G$2:G859,Concentrado!$A$2:$A859,"="&amp;$A10,Concentrado!$B$2:$B859, "=Guanajuato")</f>
        <v>15.29</v>
      </c>
      <c r="G10" s="9">
        <f>SUMIFS(Concentrado!H$2:H859,Concentrado!$A$2:$A859,"="&amp;$A10,Concentrado!$B$2:$B859, "=Guanajuato")</f>
        <v>2.597</v>
      </c>
      <c r="H10" s="9">
        <f>SUMIFS(Concentrado!I$2:I859,Concentrado!$A$2:$A859,"="&amp;$A10,Concentrado!$B$2:$B859, "=Guanajuato")</f>
        <v>2.093</v>
      </c>
      <c r="I10" s="9">
        <f>SUMIFS(Concentrado!J$2:J859,Concentrado!$A$2:$A859,"="&amp;$A10,Concentrado!$B$2:$B859, "=Guanajuato")</f>
        <v>2.335</v>
      </c>
      <c r="J10" s="9">
        <f>SUMIFS(Concentrado!K$2:K859,Concentrado!$A$2:$A859,"="&amp;$A10,Concentrado!$B$2:$B859, "=Guanajuato")</f>
        <v>6.5730000000000004</v>
      </c>
      <c r="K10" s="9">
        <f>SUMIFS(Concentrado!L$2:L859,Concentrado!$A$2:$A859,"="&amp;$A10,Concentrado!$B$2:$B859, "=Guanajuato")</f>
        <v>3.9249999999999998</v>
      </c>
      <c r="L10" s="9">
        <f>SUMIFS(Concentrado!M$2:M859,Concentrado!$A$2:$A859,"="&amp;$A10,Concentrado!$B$2:$B859, "=Guanajuato")</f>
        <v>5.1950000000000003</v>
      </c>
      <c r="M10" s="9">
        <f>SUMIFS(Concentrado!N$2:N859,Concentrado!$A$2:$A859,"="&amp;$A10,Concentrado!$B$2:$B859, "=Guanajuato")</f>
        <v>45.290999999999997</v>
      </c>
      <c r="N10" s="9">
        <f>SUMIFS(Concentrado!O$2:O859,Concentrado!$A$2:$A859,"="&amp;$A10,Concentrado!$B$2:$B859, "=Guanajuato")</f>
        <v>70.721000000000004</v>
      </c>
      <c r="O10" s="9">
        <f>SUMIFS(Concentrado!P$2:P859,Concentrado!$A$2:$A859,"="&amp;$A10,Concentrado!$B$2:$B859, "=Guanajuato")</f>
        <v>17.867000000000001</v>
      </c>
      <c r="P10" s="9">
        <f>SUMIFS(Concentrado!Q$2:Q859,Concentrado!$A$2:$A859,"="&amp;$A10,Concentrado!$B$2:$B859, "=Guanajuato")</f>
        <v>43.21</v>
      </c>
      <c r="Q10" s="9">
        <f>SUMIFS(Concentrado!R$2:R859,Concentrado!$A$2:$A859,"="&amp;$A10,Concentrado!$B$2:$B859, "=Guanajuato")</f>
        <v>68.206000000000003</v>
      </c>
      <c r="R10" s="9">
        <f>SUMIFS(Concentrado!S$2:S859,Concentrado!$A$2:$A859,"="&amp;$A10,Concentrado!$B$2:$B859, "=Guanajuato")</f>
        <v>71.727999999999994</v>
      </c>
      <c r="S10" s="9">
        <f>SUMIFS(Concentrado!T$2:T859,Concentrado!$A$2:$A859,"="&amp;$A10,Concentrado!$B$2:$B859, "=Guanajuato")</f>
        <v>70.039000000000001</v>
      </c>
      <c r="T10" s="9">
        <f>SUMIFS(Concentrado!U$2:U859,Concentrado!$A$2:$A859,"="&amp;$A10,Concentrado!$B$2:$B859, "=Guanajuato")</f>
        <v>11.523</v>
      </c>
      <c r="U10" s="9">
        <f>SUMIFS(Concentrado!V$2:V859,Concentrado!$A$2:$A859,"="&amp;$A10,Concentrado!$B$2:$B859, "=Guanajuato")</f>
        <v>13.568</v>
      </c>
      <c r="V10" s="9">
        <f>SUMIFS(Concentrado!W$2:W859,Concentrado!$A$2:$A859,"="&amp;$A10,Concentrado!$B$2:$B859, "=Guanajuato")</f>
        <v>12.587999999999999</v>
      </c>
      <c r="W10" s="9">
        <f>SUMIFS(Concentrado!X$2:X859,Concentrado!$A$2:$A859,"="&amp;$A10,Concentrado!$B$2:$B859, "=Guanajuato")</f>
        <v>7.3029999999999999</v>
      </c>
      <c r="X10" s="9">
        <f>SUMIFS(Concentrado!Y$2:Y859,Concentrado!$A$2:$A859,"="&amp;$A10,Concentrado!$B$2:$B859, "=Guanajuato")</f>
        <v>0.82199999999999995</v>
      </c>
      <c r="Y10" s="9">
        <f>SUMIFS(Concentrado!Z$2:Z859,Concentrado!$A$2:$A859,"="&amp;$A10,Concentrado!$B$2:$B859, "=Guanajuato")</f>
        <v>3.93</v>
      </c>
      <c r="Z10" s="9">
        <f>SUMIFS(Concentrado!AA$2:AA859,Concentrado!$A$2:$A859,"="&amp;$A10,Concentrado!$B$2:$B859, "=Guanajuato")</f>
        <v>52.341000000000001</v>
      </c>
      <c r="AA10" s="9">
        <f>SUMIFS(Concentrado!AB$2:AB859,Concentrado!$A$2:$A859,"="&amp;$A10,Concentrado!$B$2:$B859, "=Guanajuato")</f>
        <v>40.219000000000001</v>
      </c>
      <c r="AB10" s="9">
        <f>SUMIFS(Concentrado!AC$2:AC859,Concentrado!$A$2:$A859,"="&amp;$A10,Concentrado!$B$2:$B859, "=Guanajuato")</f>
        <v>46.051000000000002</v>
      </c>
      <c r="AC10" s="9">
        <f>SUMIFS(Concentrado!AD$2:AD859,Concentrado!$A$2:$A859,"="&amp;$A10,Concentrado!$B$2:$B859, "=Guanajuato")</f>
        <v>362.209</v>
      </c>
      <c r="AD10" s="9">
        <f>SUMIFS(Concentrado!AE$2:AE859,Concentrado!$A$2:$A859,"="&amp;$A10,Concentrado!$B$2:$B859, "=Guanajuato")</f>
        <v>314.72199999999998</v>
      </c>
      <c r="AE10" s="9">
        <f>SUMIFS(Concentrado!AF$2:AF859,Concentrado!$A$2:$A859,"="&amp;$A10,Concentrado!$B$2:$B859, "=Guanajuato")</f>
        <v>337.60899999999998</v>
      </c>
      <c r="AF10" s="9">
        <f>SUMIFS(Concentrado!AG$2:AG859,Concentrado!$A$2:$A859,"="&amp;$A10,Concentrado!$B$2:$B859, "=Guanajuato")</f>
        <v>8.3989999999999991</v>
      </c>
      <c r="AG10" s="9">
        <f>SUMIFS(Concentrado!AH$2:AH859,Concentrado!$A$2:$A859,"="&amp;$A10,Concentrado!$B$2:$B859, "=Guanajuato")</f>
        <v>8.1771977791569501</v>
      </c>
      <c r="AH10" s="9">
        <f>SUMIFS(Concentrado!AI$2:AI859,Concentrado!$A$2:$A859,"="&amp;$A10,Concentrado!$B$2:$B859, "=Guanajuato")</f>
        <v>2.6837377949835202</v>
      </c>
      <c r="AI10" s="9">
        <f>SUMIFS(Concentrado!AJ$2:AJ859,Concentrado!$A$2:$A859,"="&amp;$A10,Concentrado!$B$2:$B859, "=Guanajuato")</f>
        <v>5.3074490046780696</v>
      </c>
      <c r="AJ10" s="9">
        <f>SUMIFS(Concentrado!AK$2:AK859,Concentrado!$A$2:$A859,"="&amp;$A10,Concentrado!$B$2:$B859, "=Guanajuato")</f>
        <v>6.0860000000000003</v>
      </c>
      <c r="AK10" s="9">
        <f>SUMIFS(Concentrado!AL$2:AL859,Concentrado!$A$2:$A859,"="&amp;$A10,Concentrado!$B$2:$B859, "=Guanajuato")</f>
        <v>1.383</v>
      </c>
      <c r="AL10" s="9">
        <f>SUMIFS(Concentrado!AM$2:AM859,Concentrado!$A$2:$A859,"="&amp;$A10,Concentrado!$B$2:$B859, "=Guanajuato")</f>
        <v>3.6379999999999999</v>
      </c>
      <c r="AM10" s="9">
        <f>SUMIFS(Concentrado!AN$2:AN859,Concentrado!$A$2:$A859,"="&amp;$A10,Concentrado!$B$2:$B859, "=Guanajuato")</f>
        <v>65.730999999999995</v>
      </c>
      <c r="AN10" s="9">
        <f>SUMIFS(Concentrado!AO$2:AO859,Concentrado!$A$2:$A859,"="&amp;$A10,Concentrado!$B$2:$B859, "=Guanajuato")</f>
        <v>53.936</v>
      </c>
      <c r="AO10" s="9">
        <f>SUMIFS(Concentrado!AP$2:AP859,Concentrado!$A$2:$A859,"="&amp;$A10,Concentrado!$B$2:$B859, "=Guanajuato")</f>
        <v>59.65</v>
      </c>
      <c r="AP10" s="9">
        <f>SUMIFS(Concentrado!AQ$2:AQ859,Concentrado!$A$2:$A859,"="&amp;$A10,Concentrado!$B$2:$B859, "=Guanajuato")</f>
        <v>0.52700000000000002</v>
      </c>
      <c r="AQ10" s="9">
        <f>SUMIFS(Concentrado!AR$2:AR859,Concentrado!$A$2:$A859,"="&amp;$A10,Concentrado!$B$2:$B859, "=Guanajuato")</f>
        <v>0.374</v>
      </c>
      <c r="AR10" s="9">
        <f>SUMIFS(Concentrado!AS$2:AS859,Concentrado!$A$2:$A859,"="&amp;$A10,Concentrado!$B$2:$B859, "=Guanajuato")</f>
        <v>0.44700000000000001</v>
      </c>
      <c r="AS10" s="9">
        <f>SUMIFS(Concentrado!AT$2:AT859,Concentrado!$A$2:$A859,"="&amp;$A10,Concentrado!$B$2:$B859, "=Guanajuato")</f>
        <v>3.165</v>
      </c>
      <c r="AT10" s="9">
        <f>SUMIFS(Concentrado!AU$2:AU859,Concentrado!$A$2:$A859,"="&amp;$A10,Concentrado!$B$2:$B859, "=Guanajuato")</f>
        <v>0.67300000000000004</v>
      </c>
      <c r="AU10" s="9">
        <f>SUMIFS(Concentrado!AV$2:AV859,Concentrado!$A$2:$A859,"="&amp;$A10,Concentrado!$B$2:$B859, "=Guanajuato")</f>
        <v>1.8680000000000001</v>
      </c>
      <c r="AV10" s="9">
        <f>SUMIFS(Concentrado!AW$2:AW859,Concentrado!$A$2:$A859,"="&amp;$A10,Concentrado!$B$2:$B859, "=Guanajuato")</f>
        <v>504.58499999999998</v>
      </c>
      <c r="AW10" s="9">
        <f>SUMIFS(Concentrado!AX$2:AX859,Concentrado!$A$2:$A859,"="&amp;$A10,Concentrado!$B$2:$B859, "=Guanajuato")</f>
        <v>393.51499999999999</v>
      </c>
      <c r="AX10" s="9">
        <f>SUMIFS(Concentrado!AY$2:AY859,Concentrado!$A$2:$A859,"="&amp;$A10,Concentrado!$B$2:$B859, "=Guanajuato")</f>
        <v>446.94799999999998</v>
      </c>
      <c r="AY10" s="9">
        <f>SUMIFS(Concentrado!AZ$2:AZ859,Concentrado!$A$2:$A859,"="&amp;$A10,Concentrado!$B$2:$B859, "=Guanajuato")</f>
        <v>5.0460000000000003</v>
      </c>
      <c r="AZ10" s="9">
        <f>SUMIFS(Concentrado!BA$2:BA859,Concentrado!$A$2:$A859,"="&amp;$A10,Concentrado!$B$2:$B859, "=Guanajuato")</f>
        <v>3.9350000000000001</v>
      </c>
      <c r="BA10" s="9">
        <f>SUMIFS(Concentrado!BB$2:BB859,Concentrado!$A$2:$A859,"="&amp;$A10,Concentrado!$B$2:$B859, "=Guanajuato")</f>
        <v>4.4690000000000003</v>
      </c>
      <c r="BB10" s="9">
        <f>SUMIFS(Concentrado!BC$2:BC859,Concentrado!$A$2:$A859,"="&amp;$A10,Concentrado!$B$2:$B859, "=Guanajuato")</f>
        <v>25.908000000000001</v>
      </c>
      <c r="BC10" s="9">
        <f>SUMIFS(Concentrado!BD$2:BD859,Concentrado!$A$2:$A859,"="&amp;$A10,Concentrado!$B$2:$B859, "=Guanajuato")</f>
        <v>9.2650000000000006</v>
      </c>
      <c r="BD10" s="9">
        <f>SUMIFS(Concentrado!BE$2:BE859,Concentrado!$A$2:$A859,"="&amp;$A10,Concentrado!$B$2:$B859, "=Guanajuato")</f>
        <v>18.309999999999999</v>
      </c>
      <c r="BE10" s="9">
        <f>SUMIFS(Concentrado!BF$2:BF859,Concentrado!$A$2:$A859,"="&amp;$A10,Concentrado!$B$2:$B859, "=Guanajuato")</f>
        <v>21.515000000000001</v>
      </c>
      <c r="BF10" s="9">
        <f>SUMIFS(Concentrado!BG$2:BG859,Concentrado!$A$2:$A859,"="&amp;$A10,Concentrado!$B$2:$B859, "=Guanajuato")</f>
        <v>36.683</v>
      </c>
      <c r="BG10" s="9">
        <f>SUMIFS(Concentrado!BH$2:BH859,Concentrado!$A$2:$A859,"="&amp;$A10,Concentrado!$B$2:$B859, "=Guanajuato")</f>
        <v>10.117813665020176</v>
      </c>
    </row>
    <row r="11" spans="1:59" x14ac:dyDescent="0.25">
      <c r="A11" s="4">
        <v>2007</v>
      </c>
      <c r="B11" s="9">
        <f>SUMIFS(Concentrado!C$2:C859,Concentrado!$A$2:$A859,"="&amp;$A11,Concentrado!$B$2:$B859, "=Guanajuato")</f>
        <v>22.369</v>
      </c>
      <c r="C11" s="9">
        <f>SUMIFS(Concentrado!D$2:D859,Concentrado!$A$2:$A859,"="&amp;$A11,Concentrado!$B$2:$B859, "=Guanajuato")</f>
        <v>5.0510000000000002</v>
      </c>
      <c r="D11" s="9">
        <f>SUMIFS(Concentrado!E$2:E859,Concentrado!$A$2:$A859,"="&amp;$A11,Concentrado!$B$2:$B859, "=Guanajuato")</f>
        <v>13.353999999999999</v>
      </c>
      <c r="E11" s="9">
        <f>SUMIFS(Concentrado!F$2:F859,Concentrado!$A$2:$A859,"="&amp;$A11,Concentrado!$B$2:$B859, "=Guanajuato")</f>
        <v>10.975</v>
      </c>
      <c r="F11" s="9">
        <f>SUMIFS(Concentrado!G$2:G859,Concentrado!$A$2:$A859,"="&amp;$A11,Concentrado!$B$2:$B859, "=Guanajuato")</f>
        <v>15.319000000000001</v>
      </c>
      <c r="G11" s="9">
        <f>SUMIFS(Concentrado!H$2:H859,Concentrado!$A$2:$A859,"="&amp;$A11,Concentrado!$B$2:$B859, "=Guanajuato")</f>
        <v>2.8210000000000002</v>
      </c>
      <c r="H11" s="9">
        <f>SUMIFS(Concentrado!I$2:I859,Concentrado!$A$2:$A859,"="&amp;$A11,Concentrado!$B$2:$B859, "=Guanajuato")</f>
        <v>2.891</v>
      </c>
      <c r="I11" s="9">
        <f>SUMIFS(Concentrado!J$2:J859,Concentrado!$A$2:$A859,"="&amp;$A11,Concentrado!$B$2:$B859, "=Guanajuato")</f>
        <v>2.8580000000000001</v>
      </c>
      <c r="J11" s="9">
        <f>SUMIFS(Concentrado!K$2:K859,Concentrado!$A$2:$A859,"="&amp;$A11,Concentrado!$B$2:$B859, "=Guanajuato")</f>
        <v>6.6749999999999998</v>
      </c>
      <c r="K11" s="9">
        <f>SUMIFS(Concentrado!L$2:L859,Concentrado!$A$2:$A859,"="&amp;$A11,Concentrado!$B$2:$B859, "=Guanajuato")</f>
        <v>3.77</v>
      </c>
      <c r="L11" s="9">
        <f>SUMIFS(Concentrado!M$2:M859,Concentrado!$A$2:$A859,"="&amp;$A11,Concentrado!$B$2:$B859, "=Guanajuato")</f>
        <v>5.1630000000000003</v>
      </c>
      <c r="M11" s="9">
        <f>SUMIFS(Concentrado!N$2:N859,Concentrado!$A$2:$A859,"="&amp;$A11,Concentrado!$B$2:$B859, "=Guanajuato")</f>
        <v>48.804000000000002</v>
      </c>
      <c r="N11" s="9">
        <f>SUMIFS(Concentrado!O$2:O859,Concentrado!$A$2:$A859,"="&amp;$A11,Concentrado!$B$2:$B859, "=Guanajuato")</f>
        <v>75.290999999999997</v>
      </c>
      <c r="O11" s="9">
        <f>SUMIFS(Concentrado!P$2:P859,Concentrado!$A$2:$A859,"="&amp;$A11,Concentrado!$B$2:$B859, "=Guanajuato")</f>
        <v>18.262</v>
      </c>
      <c r="P11" s="9">
        <f>SUMIFS(Concentrado!Q$2:Q859,Concentrado!$A$2:$A859,"="&amp;$A11,Concentrado!$B$2:$B859, "=Guanajuato")</f>
        <v>45.625</v>
      </c>
      <c r="Q11" s="9">
        <f>SUMIFS(Concentrado!R$2:R859,Concentrado!$A$2:$A859,"="&amp;$A11,Concentrado!$B$2:$B859, "=Guanajuato")</f>
        <v>72.111999999999995</v>
      </c>
      <c r="R11" s="9">
        <f>SUMIFS(Concentrado!S$2:S859,Concentrado!$A$2:$A859,"="&amp;$A11,Concentrado!$B$2:$B859, "=Guanajuato")</f>
        <v>72.391000000000005</v>
      </c>
      <c r="S11" s="9">
        <f>SUMIFS(Concentrado!T$2:T859,Concentrado!$A$2:$A859,"="&amp;$A11,Concentrado!$B$2:$B859, "=Guanajuato")</f>
        <v>72.275999999999996</v>
      </c>
      <c r="T11" s="9">
        <f>SUMIFS(Concentrado!U$2:U859,Concentrado!$A$2:$A859,"="&amp;$A11,Concentrado!$B$2:$B859, "=Guanajuato")</f>
        <v>13.071999999999999</v>
      </c>
      <c r="U11" s="9">
        <f>SUMIFS(Concentrado!V$2:V859,Concentrado!$A$2:$A859,"="&amp;$A11,Concentrado!$B$2:$B859, "=Guanajuato")</f>
        <v>15.664</v>
      </c>
      <c r="V11" s="9">
        <f>SUMIFS(Concentrado!W$2:W859,Concentrado!$A$2:$A859,"="&amp;$A11,Concentrado!$B$2:$B859, "=Guanajuato")</f>
        <v>14.420999999999999</v>
      </c>
      <c r="W11" s="9">
        <f>SUMIFS(Concentrado!X$2:X859,Concentrado!$A$2:$A859,"="&amp;$A11,Concentrado!$B$2:$B859, "=Guanajuato")</f>
        <v>7.5490000000000004</v>
      </c>
      <c r="X11" s="9">
        <f>SUMIFS(Concentrado!Y$2:Y859,Concentrado!$A$2:$A859,"="&amp;$A11,Concentrado!$B$2:$B859, "=Guanajuato")</f>
        <v>1.0980000000000001</v>
      </c>
      <c r="Y11" s="9">
        <f>SUMIFS(Concentrado!Z$2:Z859,Concentrado!$A$2:$A859,"="&amp;$A11,Concentrado!$B$2:$B859, "=Guanajuato")</f>
        <v>4.1909999999999998</v>
      </c>
      <c r="Z11" s="9">
        <f>SUMIFS(Concentrado!AA$2:AA859,Concentrado!$A$2:$A859,"="&amp;$A11,Concentrado!$B$2:$B859, "=Guanajuato")</f>
        <v>51.77</v>
      </c>
      <c r="AA11" s="9">
        <f>SUMIFS(Concentrado!AB$2:AB859,Concentrado!$A$2:$A859,"="&amp;$A11,Concentrado!$B$2:$B859, "=Guanajuato")</f>
        <v>42.234000000000002</v>
      </c>
      <c r="AB11" s="9">
        <f>SUMIFS(Concentrado!AC$2:AC859,Concentrado!$A$2:$A859,"="&amp;$A11,Concentrado!$B$2:$B859, "=Guanajuato")</f>
        <v>46.805999999999997</v>
      </c>
      <c r="AC11" s="9">
        <f>SUMIFS(Concentrado!AD$2:AD859,Concentrado!$A$2:$A859,"="&amp;$A11,Concentrado!$B$2:$B859, "=Guanajuato")</f>
        <v>370.65300000000002</v>
      </c>
      <c r="AD11" s="9">
        <f>SUMIFS(Concentrado!AE$2:AE859,Concentrado!$A$2:$A859,"="&amp;$A11,Concentrado!$B$2:$B859, "=Guanajuato")</f>
        <v>321.69499999999999</v>
      </c>
      <c r="AE11" s="9">
        <f>SUMIFS(Concentrado!AF$2:AF859,Concentrado!$A$2:$A859,"="&amp;$A11,Concentrado!$B$2:$B859, "=Guanajuato")</f>
        <v>345.226</v>
      </c>
      <c r="AF11" s="9">
        <f>SUMIFS(Concentrado!AG$2:AG859,Concentrado!$A$2:$A859,"="&amp;$A11,Concentrado!$B$2:$B859, "=Guanajuato")</f>
        <v>9.2569999999999997</v>
      </c>
      <c r="AG11" s="9">
        <f>SUMIFS(Concentrado!AH$2:AH859,Concentrado!$A$2:$A859,"="&amp;$A11,Concentrado!$B$2:$B859, "=Guanajuato")</f>
        <v>11.3828641747423</v>
      </c>
      <c r="AH11" s="9">
        <f>SUMIFS(Concentrado!AI$2:AI859,Concentrado!$A$2:$A859,"="&amp;$A11,Concentrado!$B$2:$B859, "=Guanajuato")</f>
        <v>2.45208762252186</v>
      </c>
      <c r="AI11" s="9">
        <f>SUMIFS(Concentrado!AJ$2:AJ859,Concentrado!$A$2:$A859,"="&amp;$A11,Concentrado!$B$2:$B859, "=Guanajuato")</f>
        <v>6.7306289306013198</v>
      </c>
      <c r="AJ11" s="9">
        <f>SUMIFS(Concentrado!AK$2:AK859,Concentrado!$A$2:$A859,"="&amp;$A11,Concentrado!$B$2:$B859, "=Guanajuato")</f>
        <v>8.86</v>
      </c>
      <c r="AK11" s="9">
        <f>SUMIFS(Concentrado!AL$2:AL859,Concentrado!$A$2:$A859,"="&amp;$A11,Concentrado!$B$2:$B859, "=Guanajuato")</f>
        <v>1.72</v>
      </c>
      <c r="AL11" s="9">
        <f>SUMIFS(Concentrado!AM$2:AM859,Concentrado!$A$2:$A859,"="&amp;$A11,Concentrado!$B$2:$B859, "=Guanajuato")</f>
        <v>5.1440000000000001</v>
      </c>
      <c r="AM11" s="9">
        <f>SUMIFS(Concentrado!AN$2:AN859,Concentrado!$A$2:$A859,"="&amp;$A11,Concentrado!$B$2:$B859, "=Guanajuato")</f>
        <v>59.16</v>
      </c>
      <c r="AN11" s="9">
        <f>SUMIFS(Concentrado!AO$2:AO859,Concentrado!$A$2:$A859,"="&amp;$A11,Concentrado!$B$2:$B859, "=Guanajuato")</f>
        <v>49.188000000000002</v>
      </c>
      <c r="AO11" s="9">
        <f>SUMIFS(Concentrado!AP$2:AP859,Concentrado!$A$2:$A859,"="&amp;$A11,Concentrado!$B$2:$B859, "=Guanajuato")</f>
        <v>54.026000000000003</v>
      </c>
      <c r="AP11" s="9">
        <f>SUMIFS(Concentrado!AQ$2:AQ859,Concentrado!$A$2:$A859,"="&amp;$A11,Concentrado!$B$2:$B859, "=Guanajuato")</f>
        <v>0.91400000000000003</v>
      </c>
      <c r="AQ11" s="9">
        <f>SUMIFS(Concentrado!AR$2:AR859,Concentrado!$A$2:$A859,"="&amp;$A11,Concentrado!$B$2:$B859, "=Guanajuato")</f>
        <v>0.51200000000000001</v>
      </c>
      <c r="AR11" s="9">
        <f>SUMIFS(Concentrado!AS$2:AS859,Concentrado!$A$2:$A859,"="&amp;$A11,Concentrado!$B$2:$B859, "=Guanajuato")</f>
        <v>0.70499999999999996</v>
      </c>
      <c r="AS11" s="9">
        <f>SUMIFS(Concentrado!AT$2:AT859,Concentrado!$A$2:$A859,"="&amp;$A11,Concentrado!$B$2:$B859, "=Guanajuato")</f>
        <v>3.9729999999999999</v>
      </c>
      <c r="AT11" s="9">
        <f>SUMIFS(Concentrado!AU$2:AU859,Concentrado!$A$2:$A859,"="&amp;$A11,Concentrado!$B$2:$B859, "=Guanajuato")</f>
        <v>0.76900000000000002</v>
      </c>
      <c r="AU11" s="9">
        <f>SUMIFS(Concentrado!AV$2:AV859,Concentrado!$A$2:$A859,"="&amp;$A11,Concentrado!$B$2:$B859, "=Guanajuato")</f>
        <v>2.3050000000000002</v>
      </c>
      <c r="AV11" s="9">
        <f>SUMIFS(Concentrado!AW$2:AW859,Concentrado!$A$2:$A859,"="&amp;$A11,Concentrado!$B$2:$B859, "=Guanajuato")</f>
        <v>511.46100000000001</v>
      </c>
      <c r="AW11" s="9">
        <f>SUMIFS(Concentrado!AX$2:AX859,Concentrado!$A$2:$A859,"="&amp;$A11,Concentrado!$B$2:$B859, "=Guanajuato")</f>
        <v>394.67099999999999</v>
      </c>
      <c r="AX11" s="9">
        <f>SUMIFS(Concentrado!AY$2:AY859,Concentrado!$A$2:$A859,"="&amp;$A11,Concentrado!$B$2:$B859, "=Guanajuato")</f>
        <v>450.80200000000002</v>
      </c>
      <c r="AY11" s="9">
        <f>SUMIFS(Concentrado!AZ$2:AZ859,Concentrado!$A$2:$A859,"="&amp;$A11,Concentrado!$B$2:$B859, "=Guanajuato")</f>
        <v>5.1150000000000002</v>
      </c>
      <c r="AZ11" s="9">
        <f>SUMIFS(Concentrado!BA$2:BA859,Concentrado!$A$2:$A859,"="&amp;$A11,Concentrado!$B$2:$B859, "=Guanajuato")</f>
        <v>3.9470000000000001</v>
      </c>
      <c r="BA11" s="9">
        <f>SUMIFS(Concentrado!BB$2:BB859,Concentrado!$A$2:$A859,"="&amp;$A11,Concentrado!$B$2:$B859, "=Guanajuato")</f>
        <v>4.508</v>
      </c>
      <c r="BB11" s="9">
        <f>SUMIFS(Concentrado!BC$2:BC859,Concentrado!$A$2:$A859,"="&amp;$A11,Concentrado!$B$2:$B859, "=Guanajuato")</f>
        <v>19.928999999999998</v>
      </c>
      <c r="BC11" s="9">
        <f>SUMIFS(Concentrado!BD$2:BD859,Concentrado!$A$2:$A859,"="&amp;$A11,Concentrado!$B$2:$B859, "=Guanajuato")</f>
        <v>11.853999999999999</v>
      </c>
      <c r="BD11" s="9">
        <f>SUMIFS(Concentrado!BE$2:BE859,Concentrado!$A$2:$A859,"="&amp;$A11,Concentrado!$B$2:$B859, "=Guanajuato")</f>
        <v>17.678000000000001</v>
      </c>
      <c r="BE11" s="9">
        <f>SUMIFS(Concentrado!BF$2:BF859,Concentrado!$A$2:$A859,"="&amp;$A11,Concentrado!$B$2:$B859, "=Guanajuato")</f>
        <v>20.722000000000001</v>
      </c>
      <c r="BF11" s="9">
        <f>SUMIFS(Concentrado!BG$2:BG859,Concentrado!$A$2:$A859,"="&amp;$A11,Concentrado!$B$2:$B859, "=Guanajuato")</f>
        <v>33.844999999999999</v>
      </c>
      <c r="BG11" s="9">
        <f>SUMIFS(Concentrado!BH$2:BH859,Concentrado!$A$2:$A859,"="&amp;$A11,Concentrado!$B$2:$B859, "=Guanajuato")</f>
        <v>9.4342815561910882</v>
      </c>
    </row>
    <row r="12" spans="1:59" x14ac:dyDescent="0.25">
      <c r="A12" s="4">
        <v>2008</v>
      </c>
      <c r="B12" s="9">
        <f>SUMIFS(Concentrado!C$2:C859,Concentrado!$A$2:$A859,"="&amp;$A12,Concentrado!$B$2:$B859, "=Guanajuato")</f>
        <v>25.75</v>
      </c>
      <c r="C12" s="9">
        <f>SUMIFS(Concentrado!D$2:D859,Concentrado!$A$2:$A859,"="&amp;$A12,Concentrado!$B$2:$B859, "=Guanajuato")</f>
        <v>6.2</v>
      </c>
      <c r="D12" s="9">
        <f>SUMIFS(Concentrado!E$2:E859,Concentrado!$A$2:$A859,"="&amp;$A12,Concentrado!$B$2:$B859, "=Guanajuato")</f>
        <v>15.582000000000001</v>
      </c>
      <c r="E12" s="9">
        <f>SUMIFS(Concentrado!F$2:F859,Concentrado!$A$2:$A859,"="&amp;$A12,Concentrado!$B$2:$B859, "=Guanajuato")</f>
        <v>12.02</v>
      </c>
      <c r="F12" s="9">
        <f>SUMIFS(Concentrado!G$2:G859,Concentrado!$A$2:$A859,"="&amp;$A12,Concentrado!$B$2:$B859, "=Guanajuato")</f>
        <v>14.231999999999999</v>
      </c>
      <c r="G12" s="9">
        <f>SUMIFS(Concentrado!H$2:H859,Concentrado!$A$2:$A859,"="&amp;$A12,Concentrado!$B$2:$B859, "=Guanajuato")</f>
        <v>2.4860000000000002</v>
      </c>
      <c r="H12" s="9">
        <f>SUMIFS(Concentrado!I$2:I859,Concentrado!$A$2:$A859,"="&amp;$A12,Concentrado!$B$2:$B859, "=Guanajuato")</f>
        <v>2.222</v>
      </c>
      <c r="I12" s="9">
        <f>SUMIFS(Concentrado!J$2:J859,Concentrado!$A$2:$A859,"="&amp;$A12,Concentrado!$B$2:$B859, "=Guanajuato")</f>
        <v>2.3479999999999999</v>
      </c>
      <c r="J12" s="9">
        <f>SUMIFS(Concentrado!K$2:K859,Concentrado!$A$2:$A859,"="&amp;$A12,Concentrado!$B$2:$B859, "=Guanajuato")</f>
        <v>6.8360000000000003</v>
      </c>
      <c r="K12" s="9">
        <f>SUMIFS(Concentrado!L$2:L859,Concentrado!$A$2:$A859,"="&amp;$A12,Concentrado!$B$2:$B859, "=Guanajuato")</f>
        <v>3.3330000000000002</v>
      </c>
      <c r="L12" s="9">
        <f>SUMIFS(Concentrado!M$2:M859,Concentrado!$A$2:$A859,"="&amp;$A12,Concentrado!$B$2:$B859, "=Guanajuato")</f>
        <v>5.0140000000000002</v>
      </c>
      <c r="M12" s="9">
        <f>SUMIFS(Concentrado!N$2:N859,Concentrado!$A$2:$A859,"="&amp;$A12,Concentrado!$B$2:$B859, "=Guanajuato")</f>
        <v>51.143999999999998</v>
      </c>
      <c r="N12" s="9">
        <f>SUMIFS(Concentrado!O$2:O859,Concentrado!$A$2:$A859,"="&amp;$A12,Concentrado!$B$2:$B859, "=Guanajuato")</f>
        <v>76.201999999999998</v>
      </c>
      <c r="O12" s="9">
        <f>SUMIFS(Concentrado!P$2:P859,Concentrado!$A$2:$A859,"="&amp;$A12,Concentrado!$B$2:$B859, "=Guanajuato")</f>
        <v>19.853000000000002</v>
      </c>
      <c r="P12" s="9">
        <f>SUMIFS(Concentrado!Q$2:Q859,Concentrado!$A$2:$A859,"="&amp;$A12,Concentrado!$B$2:$B859, "=Guanajuato")</f>
        <v>46.893999999999998</v>
      </c>
      <c r="Q12" s="9">
        <f>SUMIFS(Concentrado!R$2:R859,Concentrado!$A$2:$A859,"="&amp;$A12,Concentrado!$B$2:$B859, "=Guanajuato")</f>
        <v>77.444999999999993</v>
      </c>
      <c r="R12" s="9">
        <f>SUMIFS(Concentrado!S$2:S859,Concentrado!$A$2:$A859,"="&amp;$A12,Concentrado!$B$2:$B859, "=Guanajuato")</f>
        <v>77.763000000000005</v>
      </c>
      <c r="S12" s="9">
        <f>SUMIFS(Concentrado!T$2:T859,Concentrado!$A$2:$A859,"="&amp;$A12,Concentrado!$B$2:$B859, "=Guanajuato")</f>
        <v>77.611000000000004</v>
      </c>
      <c r="T12" s="9">
        <f>SUMIFS(Concentrado!U$2:U859,Concentrado!$A$2:$A859,"="&amp;$A12,Concentrado!$B$2:$B859, "=Guanajuato")</f>
        <v>12.778</v>
      </c>
      <c r="U12" s="9">
        <f>SUMIFS(Concentrado!V$2:V859,Concentrado!$A$2:$A859,"="&amp;$A12,Concentrado!$B$2:$B859, "=Guanajuato")</f>
        <v>15.696</v>
      </c>
      <c r="V12" s="9">
        <f>SUMIFS(Concentrado!W$2:W859,Concentrado!$A$2:$A859,"="&amp;$A12,Concentrado!$B$2:$B859, "=Guanajuato")</f>
        <v>14.295999999999999</v>
      </c>
      <c r="W12" s="9">
        <f>SUMIFS(Concentrado!X$2:X859,Concentrado!$A$2:$A859,"="&amp;$A12,Concentrado!$B$2:$B859, "=Guanajuato")</f>
        <v>9.36</v>
      </c>
      <c r="X12" s="9">
        <f>SUMIFS(Concentrado!Y$2:Y859,Concentrado!$A$2:$A859,"="&amp;$A12,Concentrado!$B$2:$B859, "=Guanajuato")</f>
        <v>1.3979999999999999</v>
      </c>
      <c r="Y12" s="9">
        <f>SUMIFS(Concentrado!Z$2:Z859,Concentrado!$A$2:$A859,"="&amp;$A12,Concentrado!$B$2:$B859, "=Guanajuato")</f>
        <v>5.2190000000000003</v>
      </c>
      <c r="Z12" s="9">
        <f>SUMIFS(Concentrado!AA$2:AA859,Concentrado!$A$2:$A859,"="&amp;$A12,Concentrado!$B$2:$B859, "=Guanajuato")</f>
        <v>60.395000000000003</v>
      </c>
      <c r="AA12" s="9">
        <f>SUMIFS(Concentrado!AB$2:AB859,Concentrado!$A$2:$A859,"="&amp;$A12,Concentrado!$B$2:$B859, "=Guanajuato")</f>
        <v>40.780999999999999</v>
      </c>
      <c r="AB12" s="9">
        <f>SUMIFS(Concentrado!AC$2:AC859,Concentrado!$A$2:$A859,"="&amp;$A12,Concentrado!$B$2:$B859, "=Guanajuato")</f>
        <v>50.192999999999998</v>
      </c>
      <c r="AC12" s="9">
        <f>SUMIFS(Concentrado!AD$2:AD859,Concentrado!$A$2:$A859,"="&amp;$A12,Concentrado!$B$2:$B859, "=Guanajuato")</f>
        <v>397.20800000000003</v>
      </c>
      <c r="AD12" s="9">
        <f>SUMIFS(Concentrado!AE$2:AE859,Concentrado!$A$2:$A859,"="&amp;$A12,Concentrado!$B$2:$B859, "=Guanajuato")</f>
        <v>331.084</v>
      </c>
      <c r="AE12" s="9">
        <f>SUMIFS(Concentrado!AF$2:AF859,Concentrado!$A$2:$A859,"="&amp;$A12,Concentrado!$B$2:$B859, "=Guanajuato")</f>
        <v>362.85399999999998</v>
      </c>
      <c r="AF12" s="9">
        <f>SUMIFS(Concentrado!AG$2:AG859,Concentrado!$A$2:$A859,"="&amp;$A12,Concentrado!$B$2:$B859, "=Guanajuato")</f>
        <v>9.8260000000000005</v>
      </c>
      <c r="AG12" s="9">
        <f>SUMIFS(Concentrado!AH$2:AH859,Concentrado!$A$2:$A859,"="&amp;$A12,Concentrado!$B$2:$B859, "=Guanajuato")</f>
        <v>14.108803893629601</v>
      </c>
      <c r="AH12" s="9">
        <f>SUMIFS(Concentrado!AI$2:AI859,Concentrado!$A$2:$A859,"="&amp;$A12,Concentrado!$B$2:$B859, "=Guanajuato")</f>
        <v>3.0621846181826999</v>
      </c>
      <c r="AI12" s="9">
        <f>SUMIFS(Concentrado!AJ$2:AJ859,Concentrado!$A$2:$A859,"="&amp;$A12,Concentrado!$B$2:$B859, "=Guanajuato")</f>
        <v>8.3773142330568806</v>
      </c>
      <c r="AJ12" s="9">
        <f>SUMIFS(Concentrado!AK$2:AK859,Concentrado!$A$2:$A859,"="&amp;$A12,Concentrado!$B$2:$B859, "=Guanajuato")</f>
        <v>9.8650000000000002</v>
      </c>
      <c r="AK12" s="9">
        <f>SUMIFS(Concentrado!AL$2:AL859,Concentrado!$A$2:$A859,"="&amp;$A12,Concentrado!$B$2:$B859, "=Guanajuato")</f>
        <v>1.577</v>
      </c>
      <c r="AL12" s="9">
        <f>SUMIFS(Concentrado!AM$2:AM859,Concentrado!$A$2:$A859,"="&amp;$A12,Concentrado!$B$2:$B859, "=Guanajuato")</f>
        <v>5.5540000000000003</v>
      </c>
      <c r="AM12" s="9">
        <f>SUMIFS(Concentrado!AN$2:AN859,Concentrado!$A$2:$A859,"="&amp;$A12,Concentrado!$B$2:$B859, "=Guanajuato")</f>
        <v>56.2</v>
      </c>
      <c r="AN12" s="9">
        <f>SUMIFS(Concentrado!AO$2:AO859,Concentrado!$A$2:$A859,"="&amp;$A12,Concentrado!$B$2:$B859, "=Guanajuato")</f>
        <v>47.375</v>
      </c>
      <c r="AO12" s="9">
        <f>SUMIFS(Concentrado!AP$2:AP859,Concentrado!$A$2:$A859,"="&amp;$A12,Concentrado!$B$2:$B859, "=Guanajuato")</f>
        <v>51.628999999999998</v>
      </c>
      <c r="AP12" s="9">
        <f>SUMIFS(Concentrado!AQ$2:AQ859,Concentrado!$A$2:$A859,"="&amp;$A12,Concentrado!$B$2:$B859, "=Guanajuato")</f>
        <v>1.204</v>
      </c>
      <c r="AQ12" s="9">
        <f>SUMIFS(Concentrado!AR$2:AR859,Concentrado!$A$2:$A859,"="&amp;$A12,Concentrado!$B$2:$B859, "=Guanajuato")</f>
        <v>0.64500000000000002</v>
      </c>
      <c r="AR12" s="9">
        <f>SUMIFS(Concentrado!AS$2:AS859,Concentrado!$A$2:$A859,"="&amp;$A12,Concentrado!$B$2:$B859, "=Guanajuato")</f>
        <v>0.91300000000000003</v>
      </c>
      <c r="AS12" s="9">
        <f>SUMIFS(Concentrado!AT$2:AT859,Concentrado!$A$2:$A859,"="&amp;$A12,Concentrado!$B$2:$B859, "=Guanajuato")</f>
        <v>3.0680000000000001</v>
      </c>
      <c r="AT12" s="9">
        <f>SUMIFS(Concentrado!AU$2:AU859,Concentrado!$A$2:$A859,"="&amp;$A12,Concentrado!$B$2:$B859, "=Guanajuato")</f>
        <v>0.502</v>
      </c>
      <c r="AU12" s="9">
        <f>SUMIFS(Concentrado!AV$2:AV859,Concentrado!$A$2:$A859,"="&amp;$A12,Concentrado!$B$2:$B859, "=Guanajuato")</f>
        <v>1.7330000000000001</v>
      </c>
      <c r="AV12" s="9">
        <f>SUMIFS(Concentrado!AW$2:AW859,Concentrado!$A$2:$A859,"="&amp;$A12,Concentrado!$B$2:$B859, "=Guanajuato")</f>
        <v>535.70899999999995</v>
      </c>
      <c r="AW12" s="9">
        <f>SUMIFS(Concentrado!AX$2:AX859,Concentrado!$A$2:$A859,"="&amp;$A12,Concentrado!$B$2:$B859, "=Guanajuato")</f>
        <v>405.04899999999998</v>
      </c>
      <c r="AX12" s="9">
        <f>SUMIFS(Concentrado!AY$2:AY859,Concentrado!$A$2:$A859,"="&amp;$A12,Concentrado!$B$2:$B859, "=Guanajuato")</f>
        <v>467.9</v>
      </c>
      <c r="AY12" s="9">
        <f>SUMIFS(Concentrado!AZ$2:AZ859,Concentrado!$A$2:$A859,"="&amp;$A12,Concentrado!$B$2:$B859, "=Guanajuato")</f>
        <v>5.3570000000000002</v>
      </c>
      <c r="AZ12" s="9">
        <f>SUMIFS(Concentrado!BA$2:BA859,Concentrado!$A$2:$A859,"="&amp;$A12,Concentrado!$B$2:$B859, "=Guanajuato")</f>
        <v>4.05</v>
      </c>
      <c r="BA12" s="9">
        <f>SUMIFS(Concentrado!BB$2:BB859,Concentrado!$A$2:$A859,"="&amp;$A12,Concentrado!$B$2:$B859, "=Guanajuato")</f>
        <v>4.6790000000000003</v>
      </c>
      <c r="BB12" s="9">
        <f>SUMIFS(Concentrado!BC$2:BC859,Concentrado!$A$2:$A859,"="&amp;$A12,Concentrado!$B$2:$B859, "=Guanajuato")</f>
        <v>19.324999999999999</v>
      </c>
      <c r="BC12" s="9">
        <f>SUMIFS(Concentrado!BD$2:BD859,Concentrado!$A$2:$A859,"="&amp;$A12,Concentrado!$B$2:$B859, "=Guanajuato")</f>
        <v>9.7479999999999993</v>
      </c>
      <c r="BD12" s="9">
        <f>SUMIFS(Concentrado!BE$2:BE859,Concentrado!$A$2:$A859,"="&amp;$A12,Concentrado!$B$2:$B859, "=Guanajuato")</f>
        <v>17.128</v>
      </c>
      <c r="BE12" s="9">
        <f>SUMIFS(Concentrado!BF$2:BF859,Concentrado!$A$2:$A859,"="&amp;$A12,Concentrado!$B$2:$B859, "=Guanajuato")</f>
        <v>20.003</v>
      </c>
      <c r="BF12" s="9">
        <f>SUMIFS(Concentrado!BG$2:BG859,Concentrado!$A$2:$A859,"="&amp;$A12,Concentrado!$B$2:$B859, "=Guanajuato")</f>
        <v>32.640999999999998</v>
      </c>
      <c r="BG12" s="9">
        <f>SUMIFS(Concentrado!BH$2:BH859,Concentrado!$A$2:$A859,"="&amp;$A12,Concentrado!$B$2:$B859, "=Guanajuato")</f>
        <v>9.1396049548041507</v>
      </c>
    </row>
    <row r="13" spans="1:59" x14ac:dyDescent="0.25">
      <c r="A13" s="4">
        <v>2009</v>
      </c>
      <c r="B13" s="9">
        <f>SUMIFS(Concentrado!C$2:C859,Concentrado!$A$2:$A859,"="&amp;$A13,Concentrado!$B$2:$B859, "=Guanajuato")</f>
        <v>25.867999999999999</v>
      </c>
      <c r="C13" s="9">
        <f>SUMIFS(Concentrado!D$2:D859,Concentrado!$A$2:$A859,"="&amp;$A13,Concentrado!$B$2:$B859, "=Guanajuato")</f>
        <v>5.76</v>
      </c>
      <c r="D13" s="9">
        <f>SUMIFS(Concentrado!E$2:E859,Concentrado!$A$2:$A859,"="&amp;$A13,Concentrado!$B$2:$B859, "=Guanajuato")</f>
        <v>15.427</v>
      </c>
      <c r="E13" s="9">
        <f>SUMIFS(Concentrado!F$2:F859,Concentrado!$A$2:$A859,"="&amp;$A13,Concentrado!$B$2:$B859, "=Guanajuato")</f>
        <v>10.212999999999999</v>
      </c>
      <c r="F13" s="9">
        <f>SUMIFS(Concentrado!G$2:G859,Concentrado!$A$2:$A859,"="&amp;$A13,Concentrado!$B$2:$B859, "=Guanajuato")</f>
        <v>14.141</v>
      </c>
      <c r="G13" s="9">
        <f>SUMIFS(Concentrado!H$2:H859,Concentrado!$A$2:$A859,"="&amp;$A13,Concentrado!$B$2:$B859, "=Guanajuato")</f>
        <v>3.0339999999999998</v>
      </c>
      <c r="H13" s="9">
        <f>SUMIFS(Concentrado!I$2:I859,Concentrado!$A$2:$A859,"="&amp;$A13,Concentrado!$B$2:$B859, "=Guanajuato")</f>
        <v>2.0369999999999999</v>
      </c>
      <c r="I13" s="9">
        <f>SUMIFS(Concentrado!J$2:J859,Concentrado!$A$2:$A859,"="&amp;$A13,Concentrado!$B$2:$B859, "=Guanajuato")</f>
        <v>2.5169999999999999</v>
      </c>
      <c r="J13" s="9">
        <f>SUMIFS(Concentrado!K$2:K859,Concentrado!$A$2:$A859,"="&amp;$A13,Concentrado!$B$2:$B859, "=Guanajuato")</f>
        <v>6.9790000000000001</v>
      </c>
      <c r="K13" s="9">
        <f>SUMIFS(Concentrado!L$2:L859,Concentrado!$A$2:$A859,"="&amp;$A13,Concentrado!$B$2:$B859, "=Guanajuato")</f>
        <v>2.81</v>
      </c>
      <c r="L13" s="9">
        <f>SUMIFS(Concentrado!M$2:M859,Concentrado!$A$2:$A859,"="&amp;$A13,Concentrado!$B$2:$B859, "=Guanajuato")</f>
        <v>4.8140000000000001</v>
      </c>
      <c r="M13" s="9">
        <f>SUMIFS(Concentrado!N$2:N859,Concentrado!$A$2:$A859,"="&amp;$A13,Concentrado!$B$2:$B859, "=Guanajuato")</f>
        <v>49.9</v>
      </c>
      <c r="N13" s="9">
        <f>SUMIFS(Concentrado!O$2:O859,Concentrado!$A$2:$A859,"="&amp;$A13,Concentrado!$B$2:$B859, "=Guanajuato")</f>
        <v>80.447999999999993</v>
      </c>
      <c r="O13" s="9">
        <f>SUMIFS(Concentrado!P$2:P859,Concentrado!$A$2:$A859,"="&amp;$A13,Concentrado!$B$2:$B859, "=Guanajuato")</f>
        <v>17.245000000000001</v>
      </c>
      <c r="P13" s="9">
        <f>SUMIFS(Concentrado!Q$2:Q859,Concentrado!$A$2:$A859,"="&amp;$A13,Concentrado!$B$2:$B859, "=Guanajuato")</f>
        <v>47.631999999999998</v>
      </c>
      <c r="Q13" s="9">
        <f>SUMIFS(Concentrado!R$2:R859,Concentrado!$A$2:$A859,"="&amp;$A13,Concentrado!$B$2:$B859, "=Guanajuato")</f>
        <v>73.203000000000003</v>
      </c>
      <c r="R13" s="9">
        <f>SUMIFS(Concentrado!S$2:S859,Concentrado!$A$2:$A859,"="&amp;$A13,Concentrado!$B$2:$B859, "=Guanajuato")</f>
        <v>77.442999999999998</v>
      </c>
      <c r="S13" s="9">
        <f>SUMIFS(Concentrado!T$2:T859,Concentrado!$A$2:$A859,"="&amp;$A13,Concentrado!$B$2:$B859, "=Guanajuato")</f>
        <v>75.405000000000001</v>
      </c>
      <c r="T13" s="9">
        <f>SUMIFS(Concentrado!U$2:U859,Concentrado!$A$2:$A859,"="&amp;$A13,Concentrado!$B$2:$B859, "=Guanajuato")</f>
        <v>14.451000000000001</v>
      </c>
      <c r="U13" s="9">
        <f>SUMIFS(Concentrado!V$2:V859,Concentrado!$A$2:$A859,"="&amp;$A13,Concentrado!$B$2:$B859, "=Guanajuato")</f>
        <v>19.001000000000001</v>
      </c>
      <c r="V13" s="9">
        <f>SUMIFS(Concentrado!W$2:W859,Concentrado!$A$2:$A859,"="&amp;$A13,Concentrado!$B$2:$B859, "=Guanajuato")</f>
        <v>16.812999999999999</v>
      </c>
      <c r="W13" s="9">
        <f>SUMIFS(Concentrado!X$2:X859,Concentrado!$A$2:$A859,"="&amp;$A13,Concentrado!$B$2:$B859, "=Guanajuato")</f>
        <v>15.968</v>
      </c>
      <c r="X13" s="9">
        <f>SUMIFS(Concentrado!Y$2:Y859,Concentrado!$A$2:$A859,"="&amp;$A13,Concentrado!$B$2:$B859, "=Guanajuato")</f>
        <v>1.651</v>
      </c>
      <c r="Y13" s="9">
        <f>SUMIFS(Concentrado!Z$2:Z859,Concentrado!$A$2:$A859,"="&amp;$A13,Concentrado!$B$2:$B859, "=Guanajuato")</f>
        <v>8.5340000000000007</v>
      </c>
      <c r="Z13" s="9">
        <f>SUMIFS(Concentrado!AA$2:AA859,Concentrado!$A$2:$A859,"="&amp;$A13,Concentrado!$B$2:$B859, "=Guanajuato")</f>
        <v>57.197000000000003</v>
      </c>
      <c r="AA13" s="9">
        <f>SUMIFS(Concentrado!AB$2:AB859,Concentrado!$A$2:$A859,"="&amp;$A13,Concentrado!$B$2:$B859, "=Guanajuato")</f>
        <v>43.902000000000001</v>
      </c>
      <c r="AB13" s="9">
        <f>SUMIFS(Concentrado!AC$2:AC859,Concentrado!$A$2:$A859,"="&amp;$A13,Concentrado!$B$2:$B859, "=Guanajuato")</f>
        <v>50.293999999999997</v>
      </c>
      <c r="AC13" s="9">
        <f>SUMIFS(Concentrado!AD$2:AD859,Concentrado!$A$2:$A859,"="&amp;$A13,Concentrado!$B$2:$B859, "=Guanajuato")</f>
        <v>385.73899999999998</v>
      </c>
      <c r="AD13" s="9">
        <f>SUMIFS(Concentrado!AE$2:AE859,Concentrado!$A$2:$A859,"="&amp;$A13,Concentrado!$B$2:$B859, "=Guanajuato")</f>
        <v>333.65499999999997</v>
      </c>
      <c r="AE13" s="9">
        <f>SUMIFS(Concentrado!AF$2:AF859,Concentrado!$A$2:$A859,"="&amp;$A13,Concentrado!$B$2:$B859, "=Guanajuato")</f>
        <v>358.714</v>
      </c>
      <c r="AF13" s="9">
        <f>SUMIFS(Concentrado!AG$2:AG859,Concentrado!$A$2:$A859,"="&amp;$A13,Concentrado!$B$2:$B859, "=Guanajuato")</f>
        <v>9.7479999999999993</v>
      </c>
      <c r="AG13" s="9">
        <f>SUMIFS(Concentrado!AH$2:AH859,Concentrado!$A$2:$A859,"="&amp;$A13,Concentrado!$B$2:$B859, "=Guanajuato")</f>
        <v>11.305238516168</v>
      </c>
      <c r="AH13" s="9">
        <f>SUMIFS(Concentrado!AI$2:AI859,Concentrado!$A$2:$A859,"="&amp;$A13,Concentrado!$B$2:$B859, "=Guanajuato")</f>
        <v>2.83224520299889</v>
      </c>
      <c r="AI13" s="9">
        <f>SUMIFS(Concentrado!AJ$2:AJ859,Concentrado!$A$2:$A859,"="&amp;$A13,Concentrado!$B$2:$B859, "=Guanajuato")</f>
        <v>6.9319644196884802</v>
      </c>
      <c r="AJ13" s="9">
        <f>SUMIFS(Concentrado!AK$2:AK859,Concentrado!$A$2:$A859,"="&amp;$A13,Concentrado!$B$2:$B859, "=Guanajuato")</f>
        <v>8.6479999999999997</v>
      </c>
      <c r="AK13" s="9">
        <f>SUMIFS(Concentrado!AL$2:AL859,Concentrado!$A$2:$A859,"="&amp;$A13,Concentrado!$B$2:$B859, "=Guanajuato")</f>
        <v>1.6859999999999999</v>
      </c>
      <c r="AL13" s="9">
        <f>SUMIFS(Concentrado!AM$2:AM859,Concentrado!$A$2:$A859,"="&amp;$A13,Concentrado!$B$2:$B859, "=Guanajuato")</f>
        <v>5.0330000000000004</v>
      </c>
      <c r="AM13" s="9">
        <f>SUMIFS(Concentrado!AN$2:AN859,Concentrado!$A$2:$A859,"="&amp;$A13,Concentrado!$B$2:$B859, "=Guanajuato")</f>
        <v>55.262999999999998</v>
      </c>
      <c r="AN13" s="9">
        <f>SUMIFS(Concentrado!AO$2:AO859,Concentrado!$A$2:$A859,"="&amp;$A13,Concentrado!$B$2:$B859, "=Guanajuato")</f>
        <v>46.957999999999998</v>
      </c>
      <c r="AO13" s="9">
        <f>SUMIFS(Concentrado!AP$2:AP859,Concentrado!$A$2:$A859,"="&amp;$A13,Concentrado!$B$2:$B859, "=Guanajuato")</f>
        <v>50.987000000000002</v>
      </c>
      <c r="AP13" s="9">
        <f>SUMIFS(Concentrado!AQ$2:AQ859,Concentrado!$A$2:$A859,"="&amp;$A13,Concentrado!$B$2:$B859, "=Guanajuato")</f>
        <v>1.024</v>
      </c>
      <c r="AQ13" s="9">
        <f>SUMIFS(Concentrado!AR$2:AR859,Concentrado!$A$2:$A859,"="&amp;$A13,Concentrado!$B$2:$B859, "=Guanajuato")</f>
        <v>0.42099999999999999</v>
      </c>
      <c r="AR13" s="9">
        <f>SUMIFS(Concentrado!AS$2:AS859,Concentrado!$A$2:$A859,"="&amp;$A13,Concentrado!$B$2:$B859, "=Guanajuato")</f>
        <v>0.71099999999999997</v>
      </c>
      <c r="AS13" s="9">
        <f>SUMIFS(Concentrado!AT$2:AT859,Concentrado!$A$2:$A859,"="&amp;$A13,Concentrado!$B$2:$B859, "=Guanajuato")</f>
        <v>3.1480000000000001</v>
      </c>
      <c r="AT13" s="9">
        <f>SUMIFS(Concentrado!AU$2:AU859,Concentrado!$A$2:$A859,"="&amp;$A13,Concentrado!$B$2:$B859, "=Guanajuato")</f>
        <v>0.42099999999999999</v>
      </c>
      <c r="AU13" s="9">
        <f>SUMIFS(Concentrado!AV$2:AV859,Concentrado!$A$2:$A859,"="&amp;$A13,Concentrado!$B$2:$B859, "=Guanajuato")</f>
        <v>1.732</v>
      </c>
      <c r="AV13" s="9">
        <f>SUMIFS(Concentrado!AW$2:AW859,Concentrado!$A$2:$A859,"="&amp;$A13,Concentrado!$B$2:$B859, "=Guanajuato")</f>
        <v>527.21500000000003</v>
      </c>
      <c r="AW13" s="9">
        <f>SUMIFS(Concentrado!AX$2:AX859,Concentrado!$A$2:$A859,"="&amp;$A13,Concentrado!$B$2:$B859, "=Guanajuato")</f>
        <v>404.565</v>
      </c>
      <c r="AX13" s="9">
        <f>SUMIFS(Concentrado!AY$2:AY859,Concentrado!$A$2:$A859,"="&amp;$A13,Concentrado!$B$2:$B859, "=Guanajuato")</f>
        <v>463.58800000000002</v>
      </c>
      <c r="AY13" s="9">
        <f>SUMIFS(Concentrado!AZ$2:AZ859,Concentrado!$A$2:$A859,"="&amp;$A13,Concentrado!$B$2:$B859, "=Guanajuato")</f>
        <v>5.2720000000000002</v>
      </c>
      <c r="AZ13" s="9">
        <f>SUMIFS(Concentrado!BA$2:BA859,Concentrado!$A$2:$A859,"="&amp;$A13,Concentrado!$B$2:$B859, "=Guanajuato")</f>
        <v>4.0460000000000003</v>
      </c>
      <c r="BA13" s="9">
        <f>SUMIFS(Concentrado!BB$2:BB859,Concentrado!$A$2:$A859,"="&amp;$A13,Concentrado!$B$2:$B859, "=Guanajuato")</f>
        <v>4.6360000000000001</v>
      </c>
      <c r="BB13" s="9">
        <f>SUMIFS(Concentrado!BC$2:BC859,Concentrado!$A$2:$A859,"="&amp;$A13,Concentrado!$B$2:$B859, "=Guanajuato")</f>
        <v>12.225</v>
      </c>
      <c r="BC13" s="9">
        <f>SUMIFS(Concentrado!BD$2:BD859,Concentrado!$A$2:$A859,"="&amp;$A13,Concentrado!$B$2:$B859, "=Guanajuato")</f>
        <v>6.7919999999999998</v>
      </c>
      <c r="BD13" s="9">
        <f>SUMIFS(Concentrado!BE$2:BE859,Concentrado!$A$2:$A859,"="&amp;$A13,Concentrado!$B$2:$B859, "=Guanajuato")</f>
        <v>16.602</v>
      </c>
      <c r="BE13" s="9">
        <f>SUMIFS(Concentrado!BF$2:BF859,Concentrado!$A$2:$A859,"="&amp;$A13,Concentrado!$B$2:$B859, "=Guanajuato")</f>
        <v>18.838000000000001</v>
      </c>
      <c r="BF13" s="9">
        <f>SUMIFS(Concentrado!BG$2:BG859,Concentrado!$A$2:$A859,"="&amp;$A13,Concentrado!$B$2:$B859, "=Guanajuato")</f>
        <v>49.790999999999997</v>
      </c>
      <c r="BG13" s="9">
        <f>SUMIFS(Concentrado!BH$2:BH859,Concentrado!$A$2:$A859,"="&amp;$A13,Concentrado!$B$2:$B859, "=Guanajuato")</f>
        <v>8.0578238066786163</v>
      </c>
    </row>
    <row r="14" spans="1:59" x14ac:dyDescent="0.25">
      <c r="A14" s="4">
        <v>2010</v>
      </c>
      <c r="B14" s="9">
        <f>SUMIFS(Concentrado!C$2:C859,Concentrado!$A$2:$A859,"="&amp;$A14,Concentrado!$B$2:$B859, "=Guanajuato")</f>
        <v>22.634</v>
      </c>
      <c r="C14" s="9">
        <f>SUMIFS(Concentrado!D$2:D859,Concentrado!$A$2:$A859,"="&amp;$A14,Concentrado!$B$2:$B859, "=Guanajuato")</f>
        <v>5.5540000000000003</v>
      </c>
      <c r="D14" s="9">
        <f>SUMIFS(Concentrado!E$2:E859,Concentrado!$A$2:$A859,"="&amp;$A14,Concentrado!$B$2:$B859, "=Guanajuato")</f>
        <v>13.782999999999999</v>
      </c>
      <c r="E14" s="9">
        <f>SUMIFS(Concentrado!F$2:F859,Concentrado!$A$2:$A859,"="&amp;$A14,Concentrado!$B$2:$B859, "=Guanajuato")</f>
        <v>10.47</v>
      </c>
      <c r="F14" s="9">
        <f>SUMIFS(Concentrado!G$2:G859,Concentrado!$A$2:$A859,"="&amp;$A14,Concentrado!$B$2:$B859, "=Guanajuato")</f>
        <v>13.244</v>
      </c>
      <c r="G14" s="9">
        <f>SUMIFS(Concentrado!H$2:H859,Concentrado!$A$2:$A859,"="&amp;$A14,Concentrado!$B$2:$B859, "=Guanajuato")</f>
        <v>3.0049999999999999</v>
      </c>
      <c r="H14" s="9">
        <f>SUMIFS(Concentrado!I$2:I859,Concentrado!$A$2:$A859,"="&amp;$A14,Concentrado!$B$2:$B859, "=Guanajuato")</f>
        <v>2.5529999999999999</v>
      </c>
      <c r="I14" s="9">
        <f>SUMIFS(Concentrado!J$2:J859,Concentrado!$A$2:$A859,"="&amp;$A14,Concentrado!$B$2:$B859, "=Guanajuato")</f>
        <v>2.7709999999999999</v>
      </c>
      <c r="J14" s="9">
        <f>SUMIFS(Concentrado!K$2:K859,Concentrado!$A$2:$A859,"="&amp;$A14,Concentrado!$B$2:$B859, "=Guanajuato")</f>
        <v>6.53</v>
      </c>
      <c r="K14" s="9">
        <f>SUMIFS(Concentrado!L$2:L859,Concentrado!$A$2:$A859,"="&amp;$A14,Concentrado!$B$2:$B859, "=Guanajuato")</f>
        <v>3.2770000000000001</v>
      </c>
      <c r="L14" s="9">
        <f>SUMIFS(Concentrado!M$2:M859,Concentrado!$A$2:$A859,"="&amp;$A14,Concentrado!$B$2:$B859, "=Guanajuato")</f>
        <v>4.8440000000000003</v>
      </c>
      <c r="M14" s="9">
        <f>SUMIFS(Concentrado!N$2:N859,Concentrado!$A$2:$A859,"="&amp;$A14,Concentrado!$B$2:$B859, "=Guanajuato")</f>
        <v>52.728000000000002</v>
      </c>
      <c r="N14" s="9">
        <f>SUMIFS(Concentrado!O$2:O859,Concentrado!$A$2:$A859,"="&amp;$A14,Concentrado!$B$2:$B859, "=Guanajuato")</f>
        <v>74.838999999999999</v>
      </c>
      <c r="O14" s="9">
        <f>SUMIFS(Concentrado!P$2:P859,Concentrado!$A$2:$A859,"="&amp;$A14,Concentrado!$B$2:$B859, "=Guanajuato")</f>
        <v>18.661999999999999</v>
      </c>
      <c r="P14" s="9">
        <f>SUMIFS(Concentrado!Q$2:Q859,Concentrado!$A$2:$A859,"="&amp;$A14,Concentrado!$B$2:$B859, "=Guanajuato")</f>
        <v>45.726999999999997</v>
      </c>
      <c r="Q14" s="9">
        <f>SUMIFS(Concentrado!R$2:R859,Concentrado!$A$2:$A859,"="&amp;$A14,Concentrado!$B$2:$B859, "=Guanajuato")</f>
        <v>77.733000000000004</v>
      </c>
      <c r="R14" s="9">
        <f>SUMIFS(Concentrado!S$2:S859,Concentrado!$A$2:$A859,"="&amp;$A14,Concentrado!$B$2:$B859, "=Guanajuato")</f>
        <v>77.891999999999996</v>
      </c>
      <c r="S14" s="9">
        <f>SUMIFS(Concentrado!T$2:T859,Concentrado!$A$2:$A859,"="&amp;$A14,Concentrado!$B$2:$B859, "=Guanajuato")</f>
        <v>77.814999999999998</v>
      </c>
      <c r="T14" s="9">
        <f>SUMIFS(Concentrado!U$2:U859,Concentrado!$A$2:$A859,"="&amp;$A14,Concentrado!$B$2:$B859, "=Guanajuato")</f>
        <v>14.805</v>
      </c>
      <c r="U14" s="9">
        <f>SUMIFS(Concentrado!V$2:V859,Concentrado!$A$2:$A859,"="&amp;$A14,Concentrado!$B$2:$B859, "=Guanajuato")</f>
        <v>19.18</v>
      </c>
      <c r="V14" s="9">
        <f>SUMIFS(Concentrado!W$2:W859,Concentrado!$A$2:$A859,"="&amp;$A14,Concentrado!$B$2:$B859, "=Guanajuato")</f>
        <v>17.071999999999999</v>
      </c>
      <c r="W14" s="9">
        <f>SUMIFS(Concentrado!X$2:X859,Concentrado!$A$2:$A859,"="&amp;$A14,Concentrado!$B$2:$B859, "=Guanajuato")</f>
        <v>14.507999999999999</v>
      </c>
      <c r="X14" s="9">
        <f>SUMIFS(Concentrado!Y$2:Y859,Concentrado!$A$2:$A859,"="&amp;$A14,Concentrado!$B$2:$B859, "=Guanajuato")</f>
        <v>1.518</v>
      </c>
      <c r="Y14" s="9">
        <f>SUMIFS(Concentrado!Z$2:Z859,Concentrado!$A$2:$A859,"="&amp;$A14,Concentrado!$B$2:$B859, "=Guanajuato")</f>
        <v>7.7759999999999998</v>
      </c>
      <c r="Z14" s="9">
        <f>SUMIFS(Concentrado!AA$2:AA859,Concentrado!$A$2:$A859,"="&amp;$A14,Concentrado!$B$2:$B859, "=Guanajuato")</f>
        <v>66.528000000000006</v>
      </c>
      <c r="AA14" s="9">
        <f>SUMIFS(Concentrado!AB$2:AB859,Concentrado!$A$2:$A859,"="&amp;$A14,Concentrado!$B$2:$B859, "=Guanajuato")</f>
        <v>50.915999999999997</v>
      </c>
      <c r="AB14" s="9">
        <f>SUMIFS(Concentrado!AC$2:AC859,Concentrado!$A$2:$A859,"="&amp;$A14,Concentrado!$B$2:$B859, "=Guanajuato")</f>
        <v>58.436999999999998</v>
      </c>
      <c r="AC14" s="9">
        <f>SUMIFS(Concentrado!AD$2:AD859,Concentrado!$A$2:$A859,"="&amp;$A14,Concentrado!$B$2:$B859, "=Guanajuato")</f>
        <v>407.774</v>
      </c>
      <c r="AD14" s="9">
        <f>SUMIFS(Concentrado!AE$2:AE859,Concentrado!$A$2:$A859,"="&amp;$A14,Concentrado!$B$2:$B859, "=Guanajuato")</f>
        <v>355.99799999999999</v>
      </c>
      <c r="AE14" s="9">
        <f>SUMIFS(Concentrado!AF$2:AF859,Concentrado!$A$2:$A859,"="&amp;$A14,Concentrado!$B$2:$B859, "=Guanajuato")</f>
        <v>380.97899999999998</v>
      </c>
      <c r="AF14" s="9">
        <f>SUMIFS(Concentrado!AG$2:AG859,Concentrado!$A$2:$A859,"="&amp;$A14,Concentrado!$B$2:$B859, "=Guanajuato")</f>
        <v>10.426</v>
      </c>
      <c r="AG14" s="9">
        <f>SUMIFS(Concentrado!AH$2:AH859,Concentrado!$A$2:$A859,"="&amp;$A14,Concentrado!$B$2:$B859, "=Guanajuato")</f>
        <v>10.3699700888202</v>
      </c>
      <c r="AH14" s="9">
        <f>SUMIFS(Concentrado!AI$2:AI859,Concentrado!$A$2:$A859,"="&amp;$A14,Concentrado!$B$2:$B859, "=Guanajuato")</f>
        <v>3.4255837014333399</v>
      </c>
      <c r="AI14" s="9">
        <f>SUMIFS(Concentrado!AJ$2:AJ859,Concentrado!$A$2:$A859,"="&amp;$A14,Concentrado!$B$2:$B859, "=Guanajuato")</f>
        <v>6.8042577064004499</v>
      </c>
      <c r="AJ14" s="9">
        <f>SUMIFS(Concentrado!AK$2:AK859,Concentrado!$A$2:$A859,"="&amp;$A14,Concentrado!$B$2:$B859, "=Guanajuato")</f>
        <v>8.1999999999999993</v>
      </c>
      <c r="AK14" s="9">
        <f>SUMIFS(Concentrado!AL$2:AL859,Concentrado!$A$2:$A859,"="&amp;$A14,Concentrado!$B$2:$B859, "=Guanajuato")</f>
        <v>2.1389999999999998</v>
      </c>
      <c r="AL14" s="9">
        <f>SUMIFS(Concentrado!AM$2:AM859,Concentrado!$A$2:$A859,"="&amp;$A14,Concentrado!$B$2:$B859, "=Guanajuato")</f>
        <v>5.0590000000000002</v>
      </c>
      <c r="AM14" s="9">
        <f>SUMIFS(Concentrado!AN$2:AN859,Concentrado!$A$2:$A859,"="&amp;$A14,Concentrado!$B$2:$B859, "=Guanajuato")</f>
        <v>55.359000000000002</v>
      </c>
      <c r="AN14" s="9">
        <f>SUMIFS(Concentrado!AO$2:AO859,Concentrado!$A$2:$A859,"="&amp;$A14,Concentrado!$B$2:$B859, "=Guanajuato")</f>
        <v>46.052</v>
      </c>
      <c r="AO14" s="9">
        <f>SUMIFS(Concentrado!AP$2:AP859,Concentrado!$A$2:$A859,"="&amp;$A14,Concentrado!$B$2:$B859, "=Guanajuato")</f>
        <v>50.679000000000002</v>
      </c>
      <c r="AP14" s="9">
        <f>SUMIFS(Concentrado!AQ$2:AQ859,Concentrado!$A$2:$A859,"="&amp;$A14,Concentrado!$B$2:$B859, "=Guanajuato")</f>
        <v>0.92800000000000005</v>
      </c>
      <c r="AQ14" s="9">
        <f>SUMIFS(Concentrado!AR$2:AR859,Concentrado!$A$2:$A859,"="&amp;$A14,Concentrado!$B$2:$B859, "=Guanajuato")</f>
        <v>0.65500000000000003</v>
      </c>
      <c r="AR14" s="9">
        <f>SUMIFS(Concentrado!AS$2:AS859,Concentrado!$A$2:$A859,"="&amp;$A14,Concentrado!$B$2:$B859, "=Guanajuato")</f>
        <v>0.78700000000000003</v>
      </c>
      <c r="AS14" s="9">
        <f>SUMIFS(Concentrado!AT$2:AT859,Concentrado!$A$2:$A859,"="&amp;$A14,Concentrado!$B$2:$B859, "=Guanajuato")</f>
        <v>2.968</v>
      </c>
      <c r="AT14" s="9">
        <f>SUMIFS(Concentrado!AU$2:AU859,Concentrado!$A$2:$A859,"="&amp;$A14,Concentrado!$B$2:$B859, "=Guanajuato")</f>
        <v>0.379</v>
      </c>
      <c r="AU14" s="9">
        <f>SUMIFS(Concentrado!AV$2:AV859,Concentrado!$A$2:$A859,"="&amp;$A14,Concentrado!$B$2:$B859, "=Guanajuato")</f>
        <v>1.627</v>
      </c>
      <c r="AV14" s="9">
        <f>SUMIFS(Concentrado!AW$2:AW859,Concentrado!$A$2:$A859,"="&amp;$A14,Concentrado!$B$2:$B859, "=Guanajuato")</f>
        <v>545.65300000000002</v>
      </c>
      <c r="AW14" s="9">
        <f>SUMIFS(Concentrado!AX$2:AX859,Concentrado!$A$2:$A859,"="&amp;$A14,Concentrado!$B$2:$B859, "=Guanajuato")</f>
        <v>428.30099999999999</v>
      </c>
      <c r="AX14" s="9">
        <f>SUMIFS(Concentrado!AY$2:AY859,Concentrado!$A$2:$A859,"="&amp;$A14,Concentrado!$B$2:$B859, "=Guanajuato")</f>
        <v>485.01799999999997</v>
      </c>
      <c r="AY14" s="9">
        <f>SUMIFS(Concentrado!AZ$2:AZ859,Concentrado!$A$2:$A859,"="&amp;$A14,Concentrado!$B$2:$B859, "=Guanajuato")</f>
        <v>5.4569999999999999</v>
      </c>
      <c r="AZ14" s="9">
        <f>SUMIFS(Concentrado!BA$2:BA859,Concentrado!$A$2:$A859,"="&amp;$A14,Concentrado!$B$2:$B859, "=Guanajuato")</f>
        <v>4.2830000000000004</v>
      </c>
      <c r="BA14" s="9">
        <f>SUMIFS(Concentrado!BB$2:BB859,Concentrado!$A$2:$A859,"="&amp;$A14,Concentrado!$B$2:$B859, "=Guanajuato")</f>
        <v>4.8499999999999996</v>
      </c>
      <c r="BB14" s="9">
        <f>SUMIFS(Concentrado!BC$2:BC859,Concentrado!$A$2:$A859,"="&amp;$A14,Concentrado!$B$2:$B859, "=Guanajuato")</f>
        <v>10.787000000000001</v>
      </c>
      <c r="BC14" s="9">
        <f>SUMIFS(Concentrado!BD$2:BD859,Concentrado!$A$2:$A859,"="&amp;$A14,Concentrado!$B$2:$B859, "=Guanajuato")</f>
        <v>3.202</v>
      </c>
      <c r="BD14" s="9">
        <f>SUMIFS(Concentrado!BE$2:BE859,Concentrado!$A$2:$A859,"="&amp;$A14,Concentrado!$B$2:$B859, "=Guanajuato")</f>
        <v>16.152999999999999</v>
      </c>
      <c r="BE14" s="9">
        <f>SUMIFS(Concentrado!BF$2:BF859,Concentrado!$A$2:$A859,"="&amp;$A14,Concentrado!$B$2:$B859, "=Guanajuato")</f>
        <v>18.41</v>
      </c>
      <c r="BF14" s="9">
        <f>SUMIFS(Concentrado!BG$2:BG859,Concentrado!$A$2:$A859,"="&amp;$A14,Concentrado!$B$2:$B859, "=Guanajuato")</f>
        <v>34.814999999999998</v>
      </c>
      <c r="BG14" s="9">
        <f>SUMIFS(Concentrado!BH$2:BH859,Concentrado!$A$2:$A859,"="&amp;$A14,Concentrado!$B$2:$B859, "=Guanajuato")</f>
        <v>8.620832573484309</v>
      </c>
    </row>
    <row r="15" spans="1:59" x14ac:dyDescent="0.25">
      <c r="A15" s="4">
        <v>2011</v>
      </c>
      <c r="B15" s="9">
        <f>SUMIFS(Concentrado!C$2:C859,Concentrado!$A$2:$A859,"="&amp;$A15,Concentrado!$B$2:$B859, "=Guanajuato")</f>
        <v>22.504000000000001</v>
      </c>
      <c r="C15" s="9">
        <f>SUMIFS(Concentrado!D$2:D859,Concentrado!$A$2:$A859,"="&amp;$A15,Concentrado!$B$2:$B859, "=Guanajuato")</f>
        <v>4.4880000000000004</v>
      </c>
      <c r="D15" s="9">
        <f>SUMIFS(Concentrado!E$2:E859,Concentrado!$A$2:$A859,"="&amp;$A15,Concentrado!$B$2:$B859, "=Guanajuato")</f>
        <v>13.205</v>
      </c>
      <c r="E15" s="9">
        <f>SUMIFS(Concentrado!F$2:F859,Concentrado!$A$2:$A859,"="&amp;$A15,Concentrado!$B$2:$B859, "=Guanajuato")</f>
        <v>11.688000000000001</v>
      </c>
      <c r="F15" s="9">
        <f>SUMIFS(Concentrado!G$2:G859,Concentrado!$A$2:$A859,"="&amp;$A15,Concentrado!$B$2:$B859, "=Guanajuato")</f>
        <v>16.215</v>
      </c>
      <c r="G15" s="9">
        <f>SUMIFS(Concentrado!H$2:H859,Concentrado!$A$2:$A859,"="&amp;$A15,Concentrado!$B$2:$B859, "=Guanajuato")</f>
        <v>3.35</v>
      </c>
      <c r="H15" s="9">
        <f>SUMIFS(Concentrado!I$2:I859,Concentrado!$A$2:$A859,"="&amp;$A15,Concentrado!$B$2:$B859, "=Guanajuato")</f>
        <v>3.1619999999999999</v>
      </c>
      <c r="I15" s="9">
        <f>SUMIFS(Concentrado!J$2:J859,Concentrado!$A$2:$A859,"="&amp;$A15,Concentrado!$B$2:$B859, "=Guanajuato")</f>
        <v>3.2530000000000001</v>
      </c>
      <c r="J15" s="9">
        <f>SUMIFS(Concentrado!K$2:K859,Concentrado!$A$2:$A859,"="&amp;$A15,Concentrado!$B$2:$B859, "=Guanajuato")</f>
        <v>6.8460000000000001</v>
      </c>
      <c r="K15" s="9">
        <f>SUMIFS(Concentrado!L$2:L859,Concentrado!$A$2:$A859,"="&amp;$A15,Concentrado!$B$2:$B859, "=Guanajuato")</f>
        <v>4.08</v>
      </c>
      <c r="L15" s="9">
        <f>SUMIFS(Concentrado!M$2:M859,Concentrado!$A$2:$A859,"="&amp;$A15,Concentrado!$B$2:$B859, "=Guanajuato")</f>
        <v>5.4160000000000004</v>
      </c>
      <c r="M15" s="9">
        <f>SUMIFS(Concentrado!N$2:N859,Concentrado!$A$2:$A859,"="&amp;$A15,Concentrado!$B$2:$B859, "=Guanajuato")</f>
        <v>44.77</v>
      </c>
      <c r="N15" s="9">
        <f>SUMIFS(Concentrado!O$2:O859,Concentrado!$A$2:$A859,"="&amp;$A15,Concentrado!$B$2:$B859, "=Guanajuato")</f>
        <v>82.879000000000005</v>
      </c>
      <c r="O15" s="9">
        <f>SUMIFS(Concentrado!P$2:P859,Concentrado!$A$2:$A859,"="&amp;$A15,Concentrado!$B$2:$B859, "=Guanajuato")</f>
        <v>17.408000000000001</v>
      </c>
      <c r="P15" s="9">
        <f>SUMIFS(Concentrado!Q$2:Q859,Concentrado!$A$2:$A859,"="&amp;$A15,Concentrado!$B$2:$B859, "=Guanajuato")</f>
        <v>49.091999999999999</v>
      </c>
      <c r="Q15" s="9">
        <f>SUMIFS(Concentrado!R$2:R859,Concentrado!$A$2:$A859,"="&amp;$A15,Concentrado!$B$2:$B859, "=Guanajuato")</f>
        <v>71.736000000000004</v>
      </c>
      <c r="R15" s="9">
        <f>SUMIFS(Concentrado!S$2:S859,Concentrado!$A$2:$A859,"="&amp;$A15,Concentrado!$B$2:$B859, "=Guanajuato")</f>
        <v>74.019000000000005</v>
      </c>
      <c r="S15" s="9">
        <f>SUMIFS(Concentrado!T$2:T859,Concentrado!$A$2:$A859,"="&amp;$A15,Concentrado!$B$2:$B859, "=Guanajuato")</f>
        <v>72.917000000000002</v>
      </c>
      <c r="T15" s="9">
        <f>SUMIFS(Concentrado!U$2:U859,Concentrado!$A$2:$A859,"="&amp;$A15,Concentrado!$B$2:$B859, "=Guanajuato")</f>
        <v>15.695</v>
      </c>
      <c r="U15" s="9">
        <f>SUMIFS(Concentrado!V$2:V859,Concentrado!$A$2:$A859,"="&amp;$A15,Concentrado!$B$2:$B859, "=Guanajuato")</f>
        <v>18.393999999999998</v>
      </c>
      <c r="V15" s="9">
        <f>SUMIFS(Concentrado!W$2:W859,Concentrado!$A$2:$A859,"="&amp;$A15,Concentrado!$B$2:$B859, "=Guanajuato")</f>
        <v>17.091000000000001</v>
      </c>
      <c r="W15" s="9">
        <f>SUMIFS(Concentrado!X$2:X859,Concentrado!$A$2:$A859,"="&amp;$A15,Concentrado!$B$2:$B859, "=Guanajuato")</f>
        <v>19.335999999999999</v>
      </c>
      <c r="X15" s="9">
        <f>SUMIFS(Concentrado!Y$2:Y859,Concentrado!$A$2:$A859,"="&amp;$A15,Concentrado!$B$2:$B859, "=Guanajuato")</f>
        <v>1.9379999999999999</v>
      </c>
      <c r="Y15" s="9">
        <f>SUMIFS(Concentrado!Z$2:Z859,Concentrado!$A$2:$A859,"="&amp;$A15,Concentrado!$B$2:$B859, "=Guanajuato")</f>
        <v>10.356</v>
      </c>
      <c r="Z15" s="9">
        <f>SUMIFS(Concentrado!AA$2:AA859,Concentrado!$A$2:$A859,"="&amp;$A15,Concentrado!$B$2:$B859, "=Guanajuato")</f>
        <v>61.722000000000001</v>
      </c>
      <c r="AA15" s="9">
        <f>SUMIFS(Concentrado!AB$2:AB859,Concentrado!$A$2:$A859,"="&amp;$A15,Concentrado!$B$2:$B859, "=Guanajuato")</f>
        <v>45.491999999999997</v>
      </c>
      <c r="AB15" s="9">
        <f>SUMIFS(Concentrado!AC$2:AC859,Concentrado!$A$2:$A859,"="&amp;$A15,Concentrado!$B$2:$B859, "=Guanajuato")</f>
        <v>53.329000000000001</v>
      </c>
      <c r="AC15" s="9">
        <f>SUMIFS(Concentrado!AD$2:AD859,Concentrado!$A$2:$A859,"="&amp;$A15,Concentrado!$B$2:$B859, "=Guanajuato")</f>
        <v>391.23700000000002</v>
      </c>
      <c r="AD15" s="9">
        <f>SUMIFS(Concentrado!AE$2:AE859,Concentrado!$A$2:$A859,"="&amp;$A15,Concentrado!$B$2:$B859, "=Guanajuato")</f>
        <v>337.28199999999998</v>
      </c>
      <c r="AE15" s="9">
        <f>SUMIFS(Concentrado!AF$2:AF859,Concentrado!$A$2:$A859,"="&amp;$A15,Concentrado!$B$2:$B859, "=Guanajuato")</f>
        <v>363.33499999999998</v>
      </c>
      <c r="AF15" s="9">
        <f>SUMIFS(Concentrado!AG$2:AG859,Concentrado!$A$2:$A859,"="&amp;$A15,Concentrado!$B$2:$B859, "=Guanajuato")</f>
        <v>8.9939999999999998</v>
      </c>
      <c r="AG15" s="9">
        <f>SUMIFS(Concentrado!AH$2:AH859,Concentrado!$A$2:$A859,"="&amp;$A15,Concentrado!$B$2:$B859, "=Guanajuato")</f>
        <v>14.643719243526</v>
      </c>
      <c r="AH15" s="9">
        <f>SUMIFS(Concentrado!AI$2:AI859,Concentrado!$A$2:$A859,"="&amp;$A15,Concentrado!$B$2:$B859, "=Guanajuato")</f>
        <v>3.3036717186057398</v>
      </c>
      <c r="AI15" s="9">
        <f>SUMIFS(Concentrado!AJ$2:AJ859,Concentrado!$A$2:$A859,"="&amp;$A15,Concentrado!$B$2:$B859, "=Guanajuato")</f>
        <v>8.8499692988178396</v>
      </c>
      <c r="AJ15" s="9">
        <f>SUMIFS(Concentrado!AK$2:AK859,Concentrado!$A$2:$A859,"="&amp;$A15,Concentrado!$B$2:$B859, "=Guanajuato")</f>
        <v>10.378</v>
      </c>
      <c r="AK15" s="9">
        <f>SUMIFS(Concentrado!AL$2:AL859,Concentrado!$A$2:$A859,"="&amp;$A15,Concentrado!$B$2:$B859, "=Guanajuato")</f>
        <v>2.4820000000000002</v>
      </c>
      <c r="AL15" s="9">
        <f>SUMIFS(Concentrado!AM$2:AM859,Concentrado!$A$2:$A859,"="&amp;$A15,Concentrado!$B$2:$B859, "=Guanajuato")</f>
        <v>6.2949999999999999</v>
      </c>
      <c r="AM15" s="9">
        <f>SUMIFS(Concentrado!AN$2:AN859,Concentrado!$A$2:$A859,"="&amp;$A15,Concentrado!$B$2:$B859, "=Guanajuato")</f>
        <v>52.765000000000001</v>
      </c>
      <c r="AN15" s="9">
        <f>SUMIFS(Concentrado!AO$2:AO859,Concentrado!$A$2:$A859,"="&amp;$A15,Concentrado!$B$2:$B859, "=Guanajuato")</f>
        <v>43.86</v>
      </c>
      <c r="AO15" s="9">
        <f>SUMIFS(Concentrado!AP$2:AP859,Concentrado!$A$2:$A859,"="&amp;$A15,Concentrado!$B$2:$B859, "=Guanajuato")</f>
        <v>48.16</v>
      </c>
      <c r="AP15" s="9">
        <f>SUMIFS(Concentrado!AQ$2:AQ859,Concentrado!$A$2:$A859,"="&amp;$A15,Concentrado!$B$2:$B859, "=Guanajuato")</f>
        <v>1.165</v>
      </c>
      <c r="AQ15" s="9">
        <f>SUMIFS(Concentrado!AR$2:AR859,Concentrado!$A$2:$A859,"="&amp;$A15,Concentrado!$B$2:$B859, "=Guanajuato")</f>
        <v>0.57799999999999996</v>
      </c>
      <c r="AR15" s="9">
        <f>SUMIFS(Concentrado!AS$2:AS859,Concentrado!$A$2:$A859,"="&amp;$A15,Concentrado!$B$2:$B859, "=Guanajuato")</f>
        <v>0.86199999999999999</v>
      </c>
      <c r="AS15" s="9">
        <f>SUMIFS(Concentrado!AT$2:AT859,Concentrado!$A$2:$A859,"="&amp;$A15,Concentrado!$B$2:$B859, "=Guanajuato")</f>
        <v>3.496</v>
      </c>
      <c r="AT15" s="9">
        <f>SUMIFS(Concentrado!AU$2:AU859,Concentrado!$A$2:$A859,"="&amp;$A15,Concentrado!$B$2:$B859, "=Guanajuato")</f>
        <v>0.54400000000000004</v>
      </c>
      <c r="AU15" s="9">
        <f>SUMIFS(Concentrado!AV$2:AV859,Concentrado!$A$2:$A859,"="&amp;$A15,Concentrado!$B$2:$B859, "=Guanajuato")</f>
        <v>1.9690000000000001</v>
      </c>
      <c r="AV15" s="9">
        <f>SUMIFS(Concentrado!AW$2:AW859,Concentrado!$A$2:$A859,"="&amp;$A15,Concentrado!$B$2:$B859, "=Guanajuato")</f>
        <v>532.52499999999998</v>
      </c>
      <c r="AW15" s="9">
        <f>SUMIFS(Concentrado!AX$2:AX859,Concentrado!$A$2:$A859,"="&amp;$A15,Concentrado!$B$2:$B859, "=Guanajuato")</f>
        <v>405.351</v>
      </c>
      <c r="AX15" s="9">
        <f>SUMIFS(Concentrado!AY$2:AY859,Concentrado!$A$2:$A859,"="&amp;$A15,Concentrado!$B$2:$B859, "=Guanajuato")</f>
        <v>466.82799999999997</v>
      </c>
      <c r="AY15" s="9">
        <f>SUMIFS(Concentrado!AZ$2:AZ859,Concentrado!$A$2:$A859,"="&amp;$A15,Concentrado!$B$2:$B859, "=Guanajuato")</f>
        <v>5.3250000000000002</v>
      </c>
      <c r="AZ15" s="9">
        <f>SUMIFS(Concentrado!BA$2:BA859,Concentrado!$A$2:$A859,"="&amp;$A15,Concentrado!$B$2:$B859, "=Guanajuato")</f>
        <v>4.0540000000000003</v>
      </c>
      <c r="BA15" s="9">
        <f>SUMIFS(Concentrado!BB$2:BB859,Concentrado!$A$2:$A859,"="&amp;$A15,Concentrado!$B$2:$B859, "=Guanajuato")</f>
        <v>4.6680000000000001</v>
      </c>
      <c r="BB15" s="9">
        <f>SUMIFS(Concentrado!BC$2:BC859,Concentrado!$A$2:$A859,"="&amp;$A15,Concentrado!$B$2:$B859, "=Guanajuato")</f>
        <v>12.766</v>
      </c>
      <c r="BC15" s="9">
        <f>SUMIFS(Concentrado!BD$2:BD859,Concentrado!$A$2:$A859,"="&amp;$A15,Concentrado!$B$2:$B859, "=Guanajuato")</f>
        <v>5.375</v>
      </c>
      <c r="BD15" s="9">
        <f>SUMIFS(Concentrado!BE$2:BE859,Concentrado!$A$2:$A859,"="&amp;$A15,Concentrado!$B$2:$B859, "=Guanajuato")</f>
        <v>11.692</v>
      </c>
      <c r="BE15" s="9">
        <f>SUMIFS(Concentrado!BF$2:BF859,Concentrado!$A$2:$A859,"="&amp;$A15,Concentrado!$B$2:$B859, "=Guanajuato")</f>
        <v>14.215</v>
      </c>
      <c r="BF15" s="9">
        <f>SUMIFS(Concentrado!BG$2:BG859,Concentrado!$A$2:$A859,"="&amp;$A15,Concentrado!$B$2:$B859, "=Guanajuato")</f>
        <v>34.975999999999999</v>
      </c>
      <c r="BG15" s="9">
        <f>SUMIFS(Concentrado!BH$2:BH859,Concentrado!$A$2:$A859,"="&amp;$A15,Concentrado!$B$2:$B859, "=Guanajuato")</f>
        <v>7.8030012824569877</v>
      </c>
    </row>
    <row r="16" spans="1:59" x14ac:dyDescent="0.25">
      <c r="A16" s="4">
        <v>2012</v>
      </c>
      <c r="B16" s="9">
        <f>SUMIFS(Concentrado!C$2:C859,Concentrado!$A$2:$A859,"="&amp;$A16,Concentrado!$B$2:$B859, "=Guanajuato")</f>
        <v>21.529</v>
      </c>
      <c r="C16" s="9">
        <f>SUMIFS(Concentrado!D$2:D859,Concentrado!$A$2:$A859,"="&amp;$A16,Concentrado!$B$2:$B859, "=Guanajuato")</f>
        <v>5.407</v>
      </c>
      <c r="D16" s="9">
        <f>SUMIFS(Concentrado!E$2:E859,Concentrado!$A$2:$A859,"="&amp;$A16,Concentrado!$B$2:$B859, "=Guanajuato")</f>
        <v>13.209</v>
      </c>
      <c r="E16" s="9">
        <f>SUMIFS(Concentrado!F$2:F859,Concentrado!$A$2:$A859,"="&amp;$A16,Concentrado!$B$2:$B859, "=Guanajuato")</f>
        <v>9.0350000000000001</v>
      </c>
      <c r="F16" s="9">
        <f>SUMIFS(Concentrado!G$2:G859,Concentrado!$A$2:$A859,"="&amp;$A16,Concentrado!$B$2:$B859, "=Guanajuato")</f>
        <v>16.62</v>
      </c>
      <c r="G16" s="9">
        <f>SUMIFS(Concentrado!H$2:H859,Concentrado!$A$2:$A859,"="&amp;$A16,Concentrado!$B$2:$B859, "=Guanajuato")</f>
        <v>3.403</v>
      </c>
      <c r="H16" s="9">
        <f>SUMIFS(Concentrado!I$2:I859,Concentrado!$A$2:$A859,"="&amp;$A16,Concentrado!$B$2:$B859, "=Guanajuato")</f>
        <v>3.1909999999999998</v>
      </c>
      <c r="I16" s="9">
        <f>SUMIFS(Concentrado!J$2:J859,Concentrado!$A$2:$A859,"="&amp;$A16,Concentrado!$B$2:$B859, "=Guanajuato")</f>
        <v>3.2930000000000001</v>
      </c>
      <c r="J16" s="9">
        <f>SUMIFS(Concentrado!K$2:K859,Concentrado!$A$2:$A859,"="&amp;$A16,Concentrado!$B$2:$B859, "=Guanajuato")</f>
        <v>7.0209999999999999</v>
      </c>
      <c r="K16" s="9">
        <f>SUMIFS(Concentrado!L$2:L859,Concentrado!$A$2:$A859,"="&amp;$A16,Concentrado!$B$2:$B859, "=Guanajuato")</f>
        <v>3.3250000000000002</v>
      </c>
      <c r="L16" s="9">
        <f>SUMIFS(Concentrado!M$2:M859,Concentrado!$A$2:$A859,"="&amp;$A16,Concentrado!$B$2:$B859, "=Guanajuato")</f>
        <v>5.1139999999999999</v>
      </c>
      <c r="M16" s="9">
        <f>SUMIFS(Concentrado!N$2:N859,Concentrado!$A$2:$A859,"="&amp;$A16,Concentrado!$B$2:$B859, "=Guanajuato")</f>
        <v>47.354999999999997</v>
      </c>
      <c r="N16" s="9">
        <f>SUMIFS(Concentrado!O$2:O859,Concentrado!$A$2:$A859,"="&amp;$A16,Concentrado!$B$2:$B859, "=Guanajuato")</f>
        <v>84.182000000000002</v>
      </c>
      <c r="O16" s="9">
        <f>SUMIFS(Concentrado!P$2:P859,Concentrado!$A$2:$A859,"="&amp;$A16,Concentrado!$B$2:$B859, "=Guanajuato")</f>
        <v>19.547000000000001</v>
      </c>
      <c r="P16" s="9">
        <f>SUMIFS(Concentrado!Q$2:Q859,Concentrado!$A$2:$A859,"="&amp;$A16,Concentrado!$B$2:$B859, "=Guanajuato")</f>
        <v>50.857999999999997</v>
      </c>
      <c r="Q16" s="9">
        <f>SUMIFS(Concentrado!R$2:R859,Concentrado!$A$2:$A859,"="&amp;$A16,Concentrado!$B$2:$B859, "=Guanajuato")</f>
        <v>78.63</v>
      </c>
      <c r="R16" s="9">
        <f>SUMIFS(Concentrado!S$2:S859,Concentrado!$A$2:$A859,"="&amp;$A16,Concentrado!$B$2:$B859, "=Guanajuato")</f>
        <v>80.102999999999994</v>
      </c>
      <c r="S16" s="9">
        <f>SUMIFS(Concentrado!T$2:T859,Concentrado!$A$2:$A859,"="&amp;$A16,Concentrado!$B$2:$B859, "=Guanajuato")</f>
        <v>79.39</v>
      </c>
      <c r="T16" s="9">
        <f>SUMIFS(Concentrado!U$2:U859,Concentrado!$A$2:$A859,"="&amp;$A16,Concentrado!$B$2:$B859, "=Guanajuato")</f>
        <v>15.762</v>
      </c>
      <c r="U16" s="9">
        <f>SUMIFS(Concentrado!V$2:V859,Concentrado!$A$2:$A859,"="&amp;$A16,Concentrado!$B$2:$B859, "=Guanajuato")</f>
        <v>19.245000000000001</v>
      </c>
      <c r="V16" s="9">
        <f>SUMIFS(Concentrado!W$2:W859,Concentrado!$A$2:$A859,"="&amp;$A16,Concentrado!$B$2:$B859, "=Guanajuato")</f>
        <v>17.559999999999999</v>
      </c>
      <c r="W16" s="9">
        <f>SUMIFS(Concentrado!X$2:X859,Concentrado!$A$2:$A859,"="&amp;$A16,Concentrado!$B$2:$B859, "=Guanajuato")</f>
        <v>21.422000000000001</v>
      </c>
      <c r="X16" s="9">
        <f>SUMIFS(Concentrado!Y$2:Y859,Concentrado!$A$2:$A859,"="&amp;$A16,Concentrado!$B$2:$B859, "=Guanajuato")</f>
        <v>2.2839999999999998</v>
      </c>
      <c r="Y16" s="9">
        <f>SUMIFS(Concentrado!Z$2:Z859,Concentrado!$A$2:$A859,"="&amp;$A16,Concentrado!$B$2:$B859, "=Guanajuato")</f>
        <v>11.579000000000001</v>
      </c>
      <c r="Z16" s="9">
        <f>SUMIFS(Concentrado!AA$2:AA859,Concentrado!$A$2:$A859,"="&amp;$A16,Concentrado!$B$2:$B859, "=Guanajuato")</f>
        <v>65.376000000000005</v>
      </c>
      <c r="AA16" s="9">
        <f>SUMIFS(Concentrado!AB$2:AB859,Concentrado!$A$2:$A859,"="&amp;$A16,Concentrado!$B$2:$B859, "=Guanajuato")</f>
        <v>51.79</v>
      </c>
      <c r="AB16" s="9">
        <f>SUMIFS(Concentrado!AC$2:AC859,Concentrado!$A$2:$A859,"="&amp;$A16,Concentrado!$B$2:$B859, "=Guanajuato")</f>
        <v>58.363999999999997</v>
      </c>
      <c r="AC16" s="9">
        <f>SUMIFS(Concentrado!AD$2:AD859,Concentrado!$A$2:$A859,"="&amp;$A16,Concentrado!$B$2:$B859, "=Guanajuato")</f>
        <v>405.00700000000001</v>
      </c>
      <c r="AD16" s="9">
        <f>SUMIFS(Concentrado!AE$2:AE859,Concentrado!$A$2:$A859,"="&amp;$A16,Concentrado!$B$2:$B859, "=Guanajuato")</f>
        <v>347.82</v>
      </c>
      <c r="AE16" s="9">
        <f>SUMIFS(Concentrado!AF$2:AF859,Concentrado!$A$2:$A859,"="&amp;$A16,Concentrado!$B$2:$B859, "=Guanajuato")</f>
        <v>375.61399999999998</v>
      </c>
      <c r="AF16" s="9">
        <f>SUMIFS(Concentrado!AG$2:AG859,Concentrado!$A$2:$A859,"="&amp;$A16,Concentrado!$B$2:$B859, "=Guanajuato")</f>
        <v>9.6720000000000006</v>
      </c>
      <c r="AG16" s="9">
        <f>SUMIFS(Concentrado!AH$2:AH859,Concentrado!$A$2:$A859,"="&amp;$A16,Concentrado!$B$2:$B859, "=Guanajuato")</f>
        <v>12.0174335348776</v>
      </c>
      <c r="AH16" s="9">
        <f>SUMIFS(Concentrado!AI$2:AI859,Concentrado!$A$2:$A859,"="&amp;$A16,Concentrado!$B$2:$B859, "=Guanajuato")</f>
        <v>3.8130911399723701</v>
      </c>
      <c r="AI16" s="9">
        <f>SUMIFS(Concentrado!AJ$2:AJ859,Concentrado!$A$2:$A859,"="&amp;$A16,Concentrado!$B$2:$B859, "=Guanajuato")</f>
        <v>7.8456941342614703</v>
      </c>
      <c r="AJ16" s="9">
        <f>SUMIFS(Concentrado!AK$2:AK859,Concentrado!$A$2:$A859,"="&amp;$A16,Concentrado!$B$2:$B859, "=Guanajuato")</f>
        <v>9.4209999999999994</v>
      </c>
      <c r="AK16" s="9">
        <f>SUMIFS(Concentrado!AL$2:AL859,Concentrado!$A$2:$A859,"="&amp;$A16,Concentrado!$B$2:$B859, "=Guanajuato")</f>
        <v>2.5190000000000001</v>
      </c>
      <c r="AL16" s="9">
        <f>SUMIFS(Concentrado!AM$2:AM859,Concentrado!$A$2:$A859,"="&amp;$A16,Concentrado!$B$2:$B859, "=Guanajuato")</f>
        <v>5.859</v>
      </c>
      <c r="AM16" s="9">
        <f>SUMIFS(Concentrado!AN$2:AN859,Concentrado!$A$2:$A859,"="&amp;$A16,Concentrado!$B$2:$B859, "=Guanajuato")</f>
        <v>47.142000000000003</v>
      </c>
      <c r="AN16" s="9">
        <f>SUMIFS(Concentrado!AO$2:AO859,Concentrado!$A$2:$A859,"="&amp;$A16,Concentrado!$B$2:$B859, "=Guanajuato")</f>
        <v>39.799999999999997</v>
      </c>
      <c r="AO16" s="9">
        <f>SUMIFS(Concentrado!AP$2:AP859,Concentrado!$A$2:$A859,"="&amp;$A16,Concentrado!$B$2:$B859, "=Guanajuato")</f>
        <v>43.353000000000002</v>
      </c>
      <c r="AP16" s="9">
        <f>SUMIFS(Concentrado!AQ$2:AQ859,Concentrado!$A$2:$A859,"="&amp;$A16,Concentrado!$B$2:$B859, "=Guanajuato")</f>
        <v>0.93100000000000005</v>
      </c>
      <c r="AQ16" s="9">
        <f>SUMIFS(Concentrado!AR$2:AR859,Concentrado!$A$2:$A859,"="&amp;$A16,Concentrado!$B$2:$B859, "=Guanajuato")</f>
        <v>0.504</v>
      </c>
      <c r="AR16" s="9">
        <f>SUMIFS(Concentrado!AS$2:AS859,Concentrado!$A$2:$A859,"="&amp;$A16,Concentrado!$B$2:$B859, "=Guanajuato")</f>
        <v>0.71099999999999997</v>
      </c>
      <c r="AS16" s="9">
        <f>SUMIFS(Concentrado!AT$2:AT859,Concentrado!$A$2:$A859,"="&amp;$A16,Concentrado!$B$2:$B859, "=Guanajuato")</f>
        <v>2.722</v>
      </c>
      <c r="AT16" s="9">
        <f>SUMIFS(Concentrado!AU$2:AU859,Concentrado!$A$2:$A859,"="&amp;$A16,Concentrado!$B$2:$B859, "=Guanajuato")</f>
        <v>0.47</v>
      </c>
      <c r="AU16" s="9">
        <f>SUMIFS(Concentrado!AV$2:AV859,Concentrado!$A$2:$A859,"="&amp;$A16,Concentrado!$B$2:$B859, "=Guanajuato")</f>
        <v>1.56</v>
      </c>
      <c r="AV16" s="9">
        <f>SUMIFS(Concentrado!AW$2:AW859,Concentrado!$A$2:$A859,"="&amp;$A16,Concentrado!$B$2:$B859, "=Guanajuato")</f>
        <v>542.45699999999999</v>
      </c>
      <c r="AW16" s="9">
        <f>SUMIFS(Concentrado!AX$2:AX859,Concentrado!$A$2:$A859,"="&amp;$A16,Concentrado!$B$2:$B859, "=Guanajuato")</f>
        <v>413.07900000000001</v>
      </c>
      <c r="AX16" s="9">
        <f>SUMIFS(Concentrado!AY$2:AY859,Concentrado!$A$2:$A859,"="&amp;$A16,Concentrado!$B$2:$B859, "=Guanajuato")</f>
        <v>475.892</v>
      </c>
      <c r="AY16" s="9">
        <f>SUMIFS(Concentrado!AZ$2:AZ859,Concentrado!$A$2:$A859,"="&amp;$A16,Concentrado!$B$2:$B859, "=Guanajuato")</f>
        <v>5.4249999999999998</v>
      </c>
      <c r="AZ16" s="9">
        <f>SUMIFS(Concentrado!BA$2:BA859,Concentrado!$A$2:$A859,"="&amp;$A16,Concentrado!$B$2:$B859, "=Guanajuato")</f>
        <v>4.1310000000000002</v>
      </c>
      <c r="BA16" s="9">
        <f>SUMIFS(Concentrado!BB$2:BB859,Concentrado!$A$2:$A859,"="&amp;$A16,Concentrado!$B$2:$B859, "=Guanajuato")</f>
        <v>4.7590000000000003</v>
      </c>
      <c r="BB16" s="9">
        <f>SUMIFS(Concentrado!BC$2:BC859,Concentrado!$A$2:$A859,"="&amp;$A16,Concentrado!$B$2:$B859, "=Guanajuato")</f>
        <v>9.2639999999999993</v>
      </c>
      <c r="BC16" s="9">
        <f>SUMIFS(Concentrado!BD$2:BD859,Concentrado!$A$2:$A859,"="&amp;$A16,Concentrado!$B$2:$B859, "=Guanajuato")</f>
        <v>5.8949999999999996</v>
      </c>
      <c r="BD16" s="9">
        <f>SUMIFS(Concentrado!BE$2:BE859,Concentrado!$A$2:$A859,"="&amp;$A16,Concentrado!$B$2:$B859, "=Guanajuato")</f>
        <v>11.507999999999999</v>
      </c>
      <c r="BE16" s="9">
        <f>SUMIFS(Concentrado!BF$2:BF859,Concentrado!$A$2:$A859,"="&amp;$A16,Concentrado!$B$2:$B859, "=Guanajuato")</f>
        <v>13.946</v>
      </c>
      <c r="BF16" s="9">
        <f>SUMIFS(Concentrado!BG$2:BG859,Concentrado!$A$2:$A859,"="&amp;$A16,Concentrado!$B$2:$B859, "=Guanajuato")</f>
        <v>34.823</v>
      </c>
      <c r="BG16" s="9">
        <f>SUMIFS(Concentrado!BH$2:BH859,Concentrado!$A$2:$A859,"="&amp;$A16,Concentrado!$B$2:$B859, "=Guanajuato")</f>
        <v>7.7854886451259855</v>
      </c>
    </row>
    <row r="17" spans="1:59" x14ac:dyDescent="0.25">
      <c r="A17" s="4">
        <v>2013</v>
      </c>
      <c r="B17" s="9">
        <f>SUMIFS(Concentrado!C$2:C859,Concentrado!$A$2:$A859,"="&amp;$A17,Concentrado!$B$2:$B859, "=Guanajuato")</f>
        <v>19.437999999999999</v>
      </c>
      <c r="C17" s="9">
        <f>SUMIFS(Concentrado!D$2:D859,Concentrado!$A$2:$A859,"="&amp;$A17,Concentrado!$B$2:$B859, "=Guanajuato")</f>
        <v>3.7519999999999998</v>
      </c>
      <c r="D17" s="9">
        <f>SUMIFS(Concentrado!E$2:E859,Concentrado!$A$2:$A859,"="&amp;$A17,Concentrado!$B$2:$B859, "=Guanajuato")</f>
        <v>11.356999999999999</v>
      </c>
      <c r="E17" s="9">
        <f>SUMIFS(Concentrado!F$2:F859,Concentrado!$A$2:$A859,"="&amp;$A17,Concentrado!$B$2:$B859, "=Guanajuato")</f>
        <v>9.8559999999999999</v>
      </c>
      <c r="F17" s="9">
        <f>SUMIFS(Concentrado!G$2:G859,Concentrado!$A$2:$A859,"="&amp;$A17,Concentrado!$B$2:$B859, "=Guanajuato")</f>
        <v>17.78</v>
      </c>
      <c r="G17" s="9">
        <f>SUMIFS(Concentrado!H$2:H859,Concentrado!$A$2:$A859,"="&amp;$A17,Concentrado!$B$2:$B859, "=Guanajuato")</f>
        <v>4.2690000000000001</v>
      </c>
      <c r="H17" s="9">
        <f>SUMIFS(Concentrado!I$2:I859,Concentrado!$A$2:$A859,"="&amp;$A17,Concentrado!$B$2:$B859, "=Guanajuato")</f>
        <v>3.2869999999999999</v>
      </c>
      <c r="I17" s="9">
        <f>SUMIFS(Concentrado!J$2:J859,Concentrado!$A$2:$A859,"="&amp;$A17,Concentrado!$B$2:$B859, "=Guanajuato")</f>
        <v>3.7629999999999999</v>
      </c>
      <c r="J17" s="9">
        <f>SUMIFS(Concentrado!K$2:K859,Concentrado!$A$2:$A859,"="&amp;$A17,Concentrado!$B$2:$B859, "=Guanajuato")</f>
        <v>7.0549999999999997</v>
      </c>
      <c r="K17" s="9">
        <f>SUMIFS(Concentrado!L$2:L859,Concentrado!$A$2:$A859,"="&amp;$A17,Concentrado!$B$2:$B859, "=Guanajuato")</f>
        <v>4.1840000000000002</v>
      </c>
      <c r="L17" s="9">
        <f>SUMIFS(Concentrado!M$2:M859,Concentrado!$A$2:$A859,"="&amp;$A17,Concentrado!$B$2:$B859, "=Guanajuato")</f>
        <v>5.5759999999999996</v>
      </c>
      <c r="M17" s="9">
        <f>SUMIFS(Concentrado!N$2:N859,Concentrado!$A$2:$A859,"="&amp;$A17,Concentrado!$B$2:$B859, "=Guanajuato")</f>
        <v>53.667000000000002</v>
      </c>
      <c r="N17" s="9">
        <f>SUMIFS(Concentrado!O$2:O859,Concentrado!$A$2:$A859,"="&amp;$A17,Concentrado!$B$2:$B859, "=Guanajuato")</f>
        <v>80.186000000000007</v>
      </c>
      <c r="O17" s="9">
        <f>SUMIFS(Concentrado!P$2:P859,Concentrado!$A$2:$A859,"="&amp;$A17,Concentrado!$B$2:$B859, "=Guanajuato")</f>
        <v>18.361000000000001</v>
      </c>
      <c r="P17" s="9">
        <f>SUMIFS(Concentrado!Q$2:Q859,Concentrado!$A$2:$A859,"="&amp;$A17,Concentrado!$B$2:$B859, "=Guanajuato")</f>
        <v>48.387999999999998</v>
      </c>
      <c r="Q17" s="9">
        <f>SUMIFS(Concentrado!R$2:R859,Concentrado!$A$2:$A859,"="&amp;$A17,Concentrado!$B$2:$B859, "=Guanajuato")</f>
        <v>81.914000000000001</v>
      </c>
      <c r="R17" s="9">
        <f>SUMIFS(Concentrado!S$2:S859,Concentrado!$A$2:$A859,"="&amp;$A17,Concentrado!$B$2:$B859, "=Guanajuato")</f>
        <v>81.811999999999998</v>
      </c>
      <c r="S17" s="9">
        <f>SUMIFS(Concentrado!T$2:T859,Concentrado!$A$2:$A859,"="&amp;$A17,Concentrado!$B$2:$B859, "=Guanajuato")</f>
        <v>81.861000000000004</v>
      </c>
      <c r="T17" s="9">
        <f>SUMIFS(Concentrado!U$2:U859,Concentrado!$A$2:$A859,"="&amp;$A17,Concentrado!$B$2:$B859, "=Guanajuato")</f>
        <v>15.981</v>
      </c>
      <c r="U17" s="9">
        <f>SUMIFS(Concentrado!V$2:V859,Concentrado!$A$2:$A859,"="&amp;$A17,Concentrado!$B$2:$B859, "=Guanajuato")</f>
        <v>20.187000000000001</v>
      </c>
      <c r="V17" s="9">
        <f>SUMIFS(Concentrado!W$2:W859,Concentrado!$A$2:$A859,"="&amp;$A17,Concentrado!$B$2:$B859, "=Guanajuato")</f>
        <v>18.148</v>
      </c>
      <c r="W17" s="9">
        <f>SUMIFS(Concentrado!X$2:X859,Concentrado!$A$2:$A859,"="&amp;$A17,Concentrado!$B$2:$B859, "=Guanajuato")</f>
        <v>21.837</v>
      </c>
      <c r="X17" s="9">
        <f>SUMIFS(Concentrado!Y$2:Y859,Concentrado!$A$2:$A859,"="&amp;$A17,Concentrado!$B$2:$B859, "=Guanajuato")</f>
        <v>2.4239999999999999</v>
      </c>
      <c r="Y17" s="9">
        <f>SUMIFS(Concentrado!Z$2:Z859,Concentrado!$A$2:$A859,"="&amp;$A17,Concentrado!$B$2:$B859, "=Guanajuato")</f>
        <v>11.836</v>
      </c>
      <c r="Z17" s="9">
        <f>SUMIFS(Concentrado!AA$2:AA859,Concentrado!$A$2:$A859,"="&amp;$A17,Concentrado!$B$2:$B859, "=Guanajuato")</f>
        <v>70.131</v>
      </c>
      <c r="AA17" s="9">
        <f>SUMIFS(Concentrado!AB$2:AB859,Concentrado!$A$2:$A859,"="&amp;$A17,Concentrado!$B$2:$B859, "=Guanajuato")</f>
        <v>56.113</v>
      </c>
      <c r="AB17" s="9">
        <f>SUMIFS(Concentrado!AC$2:AC859,Concentrado!$A$2:$A859,"="&amp;$A17,Concentrado!$B$2:$B859, "=Guanajuato")</f>
        <v>62.927</v>
      </c>
      <c r="AC17" s="9">
        <f>SUMIFS(Concentrado!AD$2:AD859,Concentrado!$A$2:$A859,"="&amp;$A17,Concentrado!$B$2:$B859, "=Guanajuato")</f>
        <v>419.41300000000001</v>
      </c>
      <c r="AD17" s="9">
        <f>SUMIFS(Concentrado!AE$2:AE859,Concentrado!$A$2:$A859,"="&amp;$A17,Concentrado!$B$2:$B859, "=Guanajuato")</f>
        <v>362.077</v>
      </c>
      <c r="AE17" s="9">
        <f>SUMIFS(Concentrado!AF$2:AF859,Concentrado!$A$2:$A859,"="&amp;$A17,Concentrado!$B$2:$B859, "=Guanajuato")</f>
        <v>389.89400000000001</v>
      </c>
      <c r="AF17" s="9">
        <f>SUMIFS(Concentrado!AG$2:AG859,Concentrado!$A$2:$A859,"="&amp;$A17,Concentrado!$B$2:$B859, "=Guanajuato")</f>
        <v>11.183</v>
      </c>
      <c r="AG17" s="9">
        <f>SUMIFS(Concentrado!AH$2:AH859,Concentrado!$A$2:$A859,"="&amp;$A17,Concentrado!$B$2:$B859, "=Guanajuato")</f>
        <v>13.654518967573701</v>
      </c>
      <c r="AH17" s="9">
        <f>SUMIFS(Concentrado!AI$2:AI859,Concentrado!$A$2:$A859,"="&amp;$A17,Concentrado!$B$2:$B859, "=Guanajuato")</f>
        <v>3.6158997284547501</v>
      </c>
      <c r="AI17" s="9">
        <f>SUMIFS(Concentrado!AJ$2:AJ859,Concentrado!$A$2:$A859,"="&amp;$A17,Concentrado!$B$2:$B859, "=Guanajuato")</f>
        <v>8.5724159300490896</v>
      </c>
      <c r="AJ17" s="9">
        <f>SUMIFS(Concentrado!AK$2:AK859,Concentrado!$A$2:$A859,"="&amp;$A17,Concentrado!$B$2:$B859, "=Guanajuato")</f>
        <v>10.019</v>
      </c>
      <c r="AK17" s="9">
        <f>SUMIFS(Concentrado!AL$2:AL859,Concentrado!$A$2:$A859,"="&amp;$A17,Concentrado!$B$2:$B859, "=Guanajuato")</f>
        <v>2.2250000000000001</v>
      </c>
      <c r="AL17" s="9">
        <f>SUMIFS(Concentrado!AM$2:AM859,Concentrado!$A$2:$A859,"="&amp;$A17,Concentrado!$B$2:$B859, "=Guanajuato")</f>
        <v>6.0039999999999996</v>
      </c>
      <c r="AM17" s="9">
        <f>SUMIFS(Concentrado!AN$2:AN859,Concentrado!$A$2:$A859,"="&amp;$A17,Concentrado!$B$2:$B859, "=Guanajuato")</f>
        <v>50.164000000000001</v>
      </c>
      <c r="AN17" s="9">
        <f>SUMIFS(Concentrado!AO$2:AO859,Concentrado!$A$2:$A859,"="&amp;$A17,Concentrado!$B$2:$B859, "=Guanajuato")</f>
        <v>43.164000000000001</v>
      </c>
      <c r="AO17" s="9">
        <f>SUMIFS(Concentrado!AP$2:AP859,Concentrado!$A$2:$A859,"="&amp;$A17,Concentrado!$B$2:$B859, "=Guanajuato")</f>
        <v>46.575000000000003</v>
      </c>
      <c r="AP17" s="9">
        <f>SUMIFS(Concentrado!AQ$2:AQ859,Concentrado!$A$2:$A859,"="&amp;$A17,Concentrado!$B$2:$B859, "=Guanajuato")</f>
        <v>0.67</v>
      </c>
      <c r="AQ17" s="9">
        <f>SUMIFS(Concentrado!AR$2:AR859,Concentrado!$A$2:$A859,"="&amp;$A17,Concentrado!$B$2:$B859, "=Guanajuato")</f>
        <v>0.29899999999999999</v>
      </c>
      <c r="AR17" s="9">
        <f>SUMIFS(Concentrado!AS$2:AS859,Concentrado!$A$2:$A859,"="&amp;$A17,Concentrado!$B$2:$B859, "=Guanajuato")</f>
        <v>0.47899999999999998</v>
      </c>
      <c r="AS17" s="9">
        <f>SUMIFS(Concentrado!AT$2:AT859,Concentrado!$A$2:$A859,"="&amp;$A17,Concentrado!$B$2:$B859, "=Guanajuato")</f>
        <v>2.4689999999999999</v>
      </c>
      <c r="AT17" s="9">
        <f>SUMIFS(Concentrado!AU$2:AU859,Concentrado!$A$2:$A859,"="&amp;$A17,Concentrado!$B$2:$B859, "=Guanajuato")</f>
        <v>0.39800000000000002</v>
      </c>
      <c r="AU17" s="9">
        <f>SUMIFS(Concentrado!AV$2:AV859,Concentrado!$A$2:$A859,"="&amp;$A17,Concentrado!$B$2:$B859, "=Guanajuato")</f>
        <v>1.403</v>
      </c>
      <c r="AV17" s="9">
        <f>SUMIFS(Concentrado!AW$2:AW859,Concentrado!$A$2:$A859,"="&amp;$A17,Concentrado!$B$2:$B859, "=Guanajuato")</f>
        <v>554.77200000000005</v>
      </c>
      <c r="AW17" s="9">
        <f>SUMIFS(Concentrado!AX$2:AX859,Concentrado!$A$2:$A859,"="&amp;$A17,Concentrado!$B$2:$B859, "=Guanajuato")</f>
        <v>429.14699999999999</v>
      </c>
      <c r="AX17" s="9">
        <f>SUMIFS(Concentrado!AY$2:AY859,Concentrado!$A$2:$A859,"="&amp;$A17,Concentrado!$B$2:$B859, "=Guanajuato")</f>
        <v>490.16</v>
      </c>
      <c r="AY17" s="9">
        <f>SUMIFS(Concentrado!AZ$2:AZ859,Concentrado!$A$2:$A859,"="&amp;$A17,Concentrado!$B$2:$B859, "=Guanajuato")</f>
        <v>5.548</v>
      </c>
      <c r="AZ17" s="9">
        <f>SUMIFS(Concentrado!BA$2:BA859,Concentrado!$A$2:$A859,"="&amp;$A17,Concentrado!$B$2:$B859, "=Guanajuato")</f>
        <v>4.2910000000000004</v>
      </c>
      <c r="BA17" s="9">
        <f>SUMIFS(Concentrado!BB$2:BB859,Concentrado!$A$2:$A859,"="&amp;$A17,Concentrado!$B$2:$B859, "=Guanajuato")</f>
        <v>4.9020000000000001</v>
      </c>
      <c r="BB17" s="9">
        <f>SUMIFS(Concentrado!BC$2:BC859,Concentrado!$A$2:$A859,"="&amp;$A17,Concentrado!$B$2:$B859, "=Guanajuato")</f>
        <v>10.855</v>
      </c>
      <c r="BC17" s="9">
        <f>SUMIFS(Concentrado!BD$2:BD859,Concentrado!$A$2:$A859,"="&amp;$A17,Concentrado!$B$2:$B859, "=Guanajuato")</f>
        <v>6.7839999999999998</v>
      </c>
      <c r="BD17" s="9">
        <f>SUMIFS(Concentrado!BE$2:BE859,Concentrado!$A$2:$A859,"="&amp;$A17,Concentrado!$B$2:$B859, "=Guanajuato")</f>
        <v>11.25</v>
      </c>
      <c r="BE17" s="9">
        <f>SUMIFS(Concentrado!BF$2:BF859,Concentrado!$A$2:$A859,"="&amp;$A17,Concentrado!$B$2:$B859, "=Guanajuato")</f>
        <v>13.788</v>
      </c>
      <c r="BF17" s="9">
        <f>SUMIFS(Concentrado!BG$2:BG859,Concentrado!$A$2:$A859,"="&amp;$A17,Concentrado!$B$2:$B859, "=Guanajuato")</f>
        <v>34.915999999999997</v>
      </c>
      <c r="BG17" s="9">
        <f>SUMIFS(Concentrado!BH$2:BH859,Concentrado!$A$2:$A859,"="&amp;$A17,Concentrado!$B$2:$B859, "=Guanajuato")</f>
        <v>7.204598680008516</v>
      </c>
    </row>
    <row r="18" spans="1:59" x14ac:dyDescent="0.25">
      <c r="A18" s="4">
        <v>2014</v>
      </c>
      <c r="B18" s="9">
        <f>SUMIFS(Concentrado!C$2:C859,Concentrado!$A$2:$A859,"="&amp;$A18,Concentrado!$B$2:$B859, "=Guanajuato")</f>
        <v>19.402000000000001</v>
      </c>
      <c r="C18" s="9">
        <f>SUMIFS(Concentrado!D$2:D859,Concentrado!$A$2:$A859,"="&amp;$A18,Concentrado!$B$2:$B859, "=Guanajuato")</f>
        <v>4.2380000000000004</v>
      </c>
      <c r="D18" s="9">
        <f>SUMIFS(Concentrado!E$2:E859,Concentrado!$A$2:$A859,"="&amp;$A18,Concentrado!$B$2:$B859, "=Guanajuato")</f>
        <v>11.605</v>
      </c>
      <c r="E18" s="9">
        <f>SUMIFS(Concentrado!F$2:F859,Concentrado!$A$2:$A859,"="&amp;$A18,Concentrado!$B$2:$B859, "=Guanajuato")</f>
        <v>9.8239999999999998</v>
      </c>
      <c r="F18" s="9">
        <f>SUMIFS(Concentrado!G$2:G859,Concentrado!$A$2:$A859,"="&amp;$A18,Concentrado!$B$2:$B859, "=Guanajuato")</f>
        <v>17.443999999999999</v>
      </c>
      <c r="G18" s="9">
        <f>SUMIFS(Concentrado!H$2:H859,Concentrado!$A$2:$A859,"="&amp;$A18,Concentrado!$B$2:$B859, "=Guanajuato")</f>
        <v>2.7469999999999999</v>
      </c>
      <c r="H18" s="9">
        <f>SUMIFS(Concentrado!I$2:I859,Concentrado!$A$2:$A859,"="&amp;$A18,Concentrado!$B$2:$B859, "=Guanajuato")</f>
        <v>2.7919999999999998</v>
      </c>
      <c r="I18" s="9">
        <f>SUMIFS(Concentrado!J$2:J859,Concentrado!$A$2:$A859,"="&amp;$A18,Concentrado!$B$2:$B859, "=Guanajuato")</f>
        <v>2.77</v>
      </c>
      <c r="J18" s="9">
        <f>SUMIFS(Concentrado!K$2:K859,Concentrado!$A$2:$A859,"="&amp;$A18,Concentrado!$B$2:$B859, "=Guanajuato")</f>
        <v>6.641</v>
      </c>
      <c r="K18" s="9">
        <f>SUMIFS(Concentrado!L$2:L859,Concentrado!$A$2:$A859,"="&amp;$A18,Concentrado!$B$2:$B859, "=Guanajuato")</f>
        <v>3.0550000000000002</v>
      </c>
      <c r="L18" s="9">
        <f>SUMIFS(Concentrado!M$2:M859,Concentrado!$A$2:$A859,"="&amp;$A18,Concentrado!$B$2:$B859, "=Guanajuato")</f>
        <v>4.7969999999999997</v>
      </c>
      <c r="M18" s="9">
        <f>SUMIFS(Concentrado!N$2:N859,Concentrado!$A$2:$A859,"="&amp;$A18,Concentrado!$B$2:$B859, "=Guanajuato")</f>
        <v>46.746000000000002</v>
      </c>
      <c r="N18" s="9">
        <f>SUMIFS(Concentrado!O$2:O859,Concentrado!$A$2:$A859,"="&amp;$A18,Concentrado!$B$2:$B859, "=Guanajuato")</f>
        <v>82.86</v>
      </c>
      <c r="O18" s="9">
        <f>SUMIFS(Concentrado!P$2:P859,Concentrado!$A$2:$A859,"="&amp;$A18,Concentrado!$B$2:$B859, "=Guanajuato")</f>
        <v>16.655000000000001</v>
      </c>
      <c r="P18" s="9">
        <f>SUMIFS(Concentrado!Q$2:Q859,Concentrado!$A$2:$A859,"="&amp;$A18,Concentrado!$B$2:$B859, "=Guanajuato")</f>
        <v>48.834000000000003</v>
      </c>
      <c r="Q18" s="9">
        <f>SUMIFS(Concentrado!R$2:R859,Concentrado!$A$2:$A859,"="&amp;$A18,Concentrado!$B$2:$B859, "=Guanajuato")</f>
        <v>87.762</v>
      </c>
      <c r="R18" s="9">
        <f>SUMIFS(Concentrado!S$2:S859,Concentrado!$A$2:$A859,"="&amp;$A18,Concentrado!$B$2:$B859, "=Guanajuato")</f>
        <v>87.382999999999996</v>
      </c>
      <c r="S18" s="9">
        <f>SUMIFS(Concentrado!T$2:T859,Concentrado!$A$2:$A859,"="&amp;$A18,Concentrado!$B$2:$B859, "=Guanajuato")</f>
        <v>87.567999999999998</v>
      </c>
      <c r="T18" s="9">
        <f>SUMIFS(Concentrado!U$2:U859,Concentrado!$A$2:$A859,"="&amp;$A18,Concentrado!$B$2:$B859, "=Guanajuato")</f>
        <v>18.116</v>
      </c>
      <c r="U18" s="9">
        <f>SUMIFS(Concentrado!V$2:V859,Concentrado!$A$2:$A859,"="&amp;$A18,Concentrado!$B$2:$B859, "=Guanajuato")</f>
        <v>21.419</v>
      </c>
      <c r="V18" s="9">
        <f>SUMIFS(Concentrado!W$2:W859,Concentrado!$A$2:$A859,"="&amp;$A18,Concentrado!$B$2:$B859, "=Guanajuato")</f>
        <v>19.814</v>
      </c>
      <c r="W18" s="9">
        <f>SUMIFS(Concentrado!X$2:X859,Concentrado!$A$2:$A859,"="&amp;$A18,Concentrado!$B$2:$B859, "=Guanajuato")</f>
        <v>24.478999999999999</v>
      </c>
      <c r="X18" s="9">
        <f>SUMIFS(Concentrado!Y$2:Y859,Concentrado!$A$2:$A859,"="&amp;$A18,Concentrado!$B$2:$B859, "=Guanajuato")</f>
        <v>2.3319999999999999</v>
      </c>
      <c r="Y18" s="9">
        <f>SUMIFS(Concentrado!Z$2:Z859,Concentrado!$A$2:$A859,"="&amp;$A18,Concentrado!$B$2:$B859, "=Guanajuato")</f>
        <v>13.108000000000001</v>
      </c>
      <c r="Z18" s="9">
        <f>SUMIFS(Concentrado!AA$2:AA859,Concentrado!$A$2:$A859,"="&amp;$A18,Concentrado!$B$2:$B859, "=Guanajuato")</f>
        <v>75.974999999999994</v>
      </c>
      <c r="AA18" s="9">
        <f>SUMIFS(Concentrado!AB$2:AB859,Concentrado!$A$2:$A859,"="&amp;$A18,Concentrado!$B$2:$B859, "=Guanajuato")</f>
        <v>58.343000000000004</v>
      </c>
      <c r="AB18" s="9">
        <f>SUMIFS(Concentrado!AC$2:AC859,Concentrado!$A$2:$A859,"="&amp;$A18,Concentrado!$B$2:$B859, "=Guanajuato")</f>
        <v>66.909000000000006</v>
      </c>
      <c r="AC18" s="9">
        <f>SUMIFS(Concentrado!AD$2:AD859,Concentrado!$A$2:$A859,"="&amp;$A18,Concentrado!$B$2:$B859, "=Guanajuato")</f>
        <v>427.99799999999999</v>
      </c>
      <c r="AD18" s="9">
        <f>SUMIFS(Concentrado!AE$2:AE859,Concentrado!$A$2:$A859,"="&amp;$A18,Concentrado!$B$2:$B859, "=Guanajuato")</f>
        <v>369.63900000000001</v>
      </c>
      <c r="AE18" s="9">
        <f>SUMIFS(Concentrado!AF$2:AF859,Concentrado!$A$2:$A859,"="&amp;$A18,Concentrado!$B$2:$B859, "=Guanajuato")</f>
        <v>398.024</v>
      </c>
      <c r="AF18" s="9">
        <f>SUMIFS(Concentrado!AG$2:AG859,Concentrado!$A$2:$A859,"="&amp;$A18,Concentrado!$B$2:$B859, "=Guanajuato")</f>
        <v>9.875</v>
      </c>
      <c r="AG18" s="9">
        <f>SUMIFS(Concentrado!AH$2:AH859,Concentrado!$A$2:$A859,"="&amp;$A18,Concentrado!$B$2:$B859, "=Guanajuato")</f>
        <v>16.167253362297402</v>
      </c>
      <c r="AH18" s="9">
        <f>SUMIFS(Concentrado!AI$2:AI859,Concentrado!$A$2:$A859,"="&amp;$A18,Concentrado!$B$2:$B859, "=Guanajuato")</f>
        <v>3.9529476252008302</v>
      </c>
      <c r="AI18" s="9">
        <f>SUMIFS(Concentrado!AJ$2:AJ859,Concentrado!$A$2:$A859,"="&amp;$A18,Concentrado!$B$2:$B859, "=Guanajuato")</f>
        <v>10.0091322259513</v>
      </c>
      <c r="AJ18" s="9">
        <f>SUMIFS(Concentrado!AK$2:AK859,Concentrado!$A$2:$A859,"="&amp;$A18,Concentrado!$B$2:$B859, "=Guanajuato")</f>
        <v>12.066000000000001</v>
      </c>
      <c r="AK18" s="9">
        <f>SUMIFS(Concentrado!AL$2:AL859,Concentrado!$A$2:$A859,"="&amp;$A18,Concentrado!$B$2:$B859, "=Guanajuato")</f>
        <v>2.464</v>
      </c>
      <c r="AL18" s="9">
        <f>SUMIFS(Concentrado!AM$2:AM859,Concentrado!$A$2:$A859,"="&amp;$A18,Concentrado!$B$2:$B859, "=Guanajuato")</f>
        <v>7.1280000000000001</v>
      </c>
      <c r="AM18" s="9">
        <f>SUMIFS(Concentrado!AN$2:AN859,Concentrado!$A$2:$A859,"="&amp;$A18,Concentrado!$B$2:$B859, "=Guanajuato")</f>
        <v>52.018000000000001</v>
      </c>
      <c r="AN18" s="9">
        <f>SUMIFS(Concentrado!AO$2:AO859,Concentrado!$A$2:$A859,"="&amp;$A18,Concentrado!$B$2:$B859, "=Guanajuato")</f>
        <v>41.982999999999997</v>
      </c>
      <c r="AO18" s="9">
        <f>SUMIFS(Concentrado!AP$2:AP859,Concentrado!$A$2:$A859,"="&amp;$A18,Concentrado!$B$2:$B859, "=Guanajuato")</f>
        <v>46.875</v>
      </c>
      <c r="AP18" s="9">
        <f>SUMIFS(Concentrado!AQ$2:AQ859,Concentrado!$A$2:$A859,"="&amp;$A18,Concentrado!$B$2:$B859, "=Guanajuato")</f>
        <v>0.27800000000000002</v>
      </c>
      <c r="AQ18" s="9">
        <f>SUMIFS(Concentrado!AR$2:AR859,Concentrado!$A$2:$A859,"="&amp;$A18,Concentrado!$B$2:$B859, "=Guanajuato")</f>
        <v>0.29599999999999999</v>
      </c>
      <c r="AR18" s="9">
        <f>SUMIFS(Concentrado!AS$2:AS859,Concentrado!$A$2:$A859,"="&amp;$A18,Concentrado!$B$2:$B859, "=Guanajuato")</f>
        <v>0.28699999999999998</v>
      </c>
      <c r="AS18" s="9">
        <f>SUMIFS(Concentrado!AT$2:AT859,Concentrado!$A$2:$A859,"="&amp;$A18,Concentrado!$B$2:$B859, "=Guanajuato")</f>
        <v>2.677</v>
      </c>
      <c r="AT18" s="9">
        <f>SUMIFS(Concentrado!AU$2:AU859,Concentrado!$A$2:$A859,"="&amp;$A18,Concentrado!$B$2:$B859, "=Guanajuato")</f>
        <v>0.39400000000000002</v>
      </c>
      <c r="AU18" s="9">
        <f>SUMIFS(Concentrado!AV$2:AV859,Concentrado!$A$2:$A859,"="&amp;$A18,Concentrado!$B$2:$B859, "=Guanajuato")</f>
        <v>1.5029999999999999</v>
      </c>
      <c r="AV18" s="9">
        <f>SUMIFS(Concentrado!AW$2:AW859,Concentrado!$A$2:$A859,"="&amp;$A18,Concentrado!$B$2:$B859, "=Guanajuato")</f>
        <v>567.67399999999998</v>
      </c>
      <c r="AW18" s="9">
        <f>SUMIFS(Concentrado!AX$2:AX859,Concentrado!$A$2:$A859,"="&amp;$A18,Concentrado!$B$2:$B859, "=Guanajuato")</f>
        <v>431.76</v>
      </c>
      <c r="AX18" s="9">
        <f>SUMIFS(Concentrado!AY$2:AY859,Concentrado!$A$2:$A859,"="&amp;$A18,Concentrado!$B$2:$B859, "=Guanajuato")</f>
        <v>497.87099999999998</v>
      </c>
      <c r="AY18" s="9">
        <f>SUMIFS(Concentrado!AZ$2:AZ859,Concentrado!$A$2:$A859,"="&amp;$A18,Concentrado!$B$2:$B859, "=Guanajuato")</f>
        <v>5.6769999999999996</v>
      </c>
      <c r="AZ18" s="9">
        <f>SUMIFS(Concentrado!BA$2:BA859,Concentrado!$A$2:$A859,"="&amp;$A18,Concentrado!$B$2:$B859, "=Guanajuato")</f>
        <v>4.3179999999999996</v>
      </c>
      <c r="BA18" s="9">
        <f>SUMIFS(Concentrado!BB$2:BB859,Concentrado!$A$2:$A859,"="&amp;$A18,Concentrado!$B$2:$B859, "=Guanajuato")</f>
        <v>4.9790000000000001</v>
      </c>
      <c r="BB18" s="9">
        <f>SUMIFS(Concentrado!BC$2:BC859,Concentrado!$A$2:$A859,"="&amp;$A18,Concentrado!$B$2:$B859, "=Guanajuato")</f>
        <v>13.519</v>
      </c>
      <c r="BC18" s="9">
        <f>SUMIFS(Concentrado!BD$2:BD859,Concentrado!$A$2:$A859,"="&amp;$A18,Concentrado!$B$2:$B859, "=Guanajuato")</f>
        <v>5.1340000000000003</v>
      </c>
      <c r="BD18" s="9">
        <f>SUMIFS(Concentrado!BE$2:BE859,Concentrado!$A$2:$A859,"="&amp;$A18,Concentrado!$B$2:$B859, "=Guanajuato")</f>
        <v>11.865</v>
      </c>
      <c r="BE18" s="9">
        <f>SUMIFS(Concentrado!BF$2:BF859,Concentrado!$A$2:$A859,"="&amp;$A18,Concentrado!$B$2:$B859, "=Guanajuato")</f>
        <v>14.26</v>
      </c>
      <c r="BF18" s="9">
        <f>SUMIFS(Concentrado!BG$2:BG859,Concentrado!$A$2:$A859,"="&amp;$A18,Concentrado!$B$2:$B859, "=Guanajuato")</f>
        <v>27.672999999999998</v>
      </c>
      <c r="BG18" s="9">
        <f>SUMIFS(Concentrado!BH$2:BH859,Concentrado!$A$2:$A859,"="&amp;$A18,Concentrado!$B$2:$B859, "=Guanajuato")</f>
        <v>8.2758262854770912</v>
      </c>
    </row>
    <row r="19" spans="1:59" x14ac:dyDescent="0.25">
      <c r="A19" s="4">
        <v>2015</v>
      </c>
      <c r="B19" s="9">
        <f>SUMIFS(Concentrado!C$2:C859,Concentrado!$A$2:$A859,"="&amp;$A19,Concentrado!$B$2:$B859, "=Guanajuato")</f>
        <v>20.571999999999999</v>
      </c>
      <c r="C19" s="9">
        <f>SUMIFS(Concentrado!D$2:D859,Concentrado!$A$2:$A859,"="&amp;$A19,Concentrado!$B$2:$B859, "=Guanajuato")</f>
        <v>4.62</v>
      </c>
      <c r="D19" s="9">
        <f>SUMIFS(Concentrado!E$2:E859,Concentrado!$A$2:$A859,"="&amp;$A19,Concentrado!$B$2:$B859, "=Guanajuato")</f>
        <v>12.381</v>
      </c>
      <c r="E19" s="9">
        <f>SUMIFS(Concentrado!F$2:F859,Concentrado!$A$2:$A859,"="&amp;$A19,Concentrado!$B$2:$B859, "=Guanajuato")</f>
        <v>10.531000000000001</v>
      </c>
      <c r="F19" s="9">
        <f>SUMIFS(Concentrado!G$2:G859,Concentrado!$A$2:$A859,"="&amp;$A19,Concentrado!$B$2:$B859, "=Guanajuato")</f>
        <v>17.059000000000001</v>
      </c>
      <c r="G19" s="9">
        <f>SUMIFS(Concentrado!H$2:H859,Concentrado!$A$2:$A859,"="&amp;$A19,Concentrado!$B$2:$B859, "=Guanajuato")</f>
        <v>4.2240000000000002</v>
      </c>
      <c r="H19" s="9">
        <f>SUMIFS(Concentrado!I$2:I859,Concentrado!$A$2:$A859,"="&amp;$A19,Concentrado!$B$2:$B859, "=Guanajuato")</f>
        <v>3.6440000000000001</v>
      </c>
      <c r="I19" s="9">
        <f>SUMIFS(Concentrado!J$2:J859,Concentrado!$A$2:$A859,"="&amp;$A19,Concentrado!$B$2:$B859, "=Guanajuato")</f>
        <v>3.9260000000000002</v>
      </c>
      <c r="J19" s="9">
        <f>SUMIFS(Concentrado!K$2:K859,Concentrado!$A$2:$A859,"="&amp;$A19,Concentrado!$B$2:$B859, "=Guanajuato")</f>
        <v>6.4219999999999997</v>
      </c>
      <c r="K19" s="9">
        <f>SUMIFS(Concentrado!L$2:L859,Concentrado!$A$2:$A859,"="&amp;$A19,Concentrado!$B$2:$B859, "=Guanajuato")</f>
        <v>3.286</v>
      </c>
      <c r="L19" s="9">
        <f>SUMIFS(Concentrado!M$2:M859,Concentrado!$A$2:$A859,"="&amp;$A19,Concentrado!$B$2:$B859, "=Guanajuato")</f>
        <v>4.8120000000000003</v>
      </c>
      <c r="M19" s="9">
        <f>SUMIFS(Concentrado!N$2:N859,Concentrado!$A$2:$A859,"="&amp;$A19,Concentrado!$B$2:$B859, "=Guanajuato")</f>
        <v>48.753999999999998</v>
      </c>
      <c r="N19" s="9">
        <f>SUMIFS(Concentrado!O$2:O859,Concentrado!$A$2:$A859,"="&amp;$A19,Concentrado!$B$2:$B859, "=Guanajuato")</f>
        <v>94.206000000000003</v>
      </c>
      <c r="O19" s="9">
        <f>SUMIFS(Concentrado!P$2:P859,Concentrado!$A$2:$A859,"="&amp;$A19,Concentrado!$B$2:$B859, "=Guanajuato")</f>
        <v>20.888999999999999</v>
      </c>
      <c r="P19" s="9">
        <f>SUMIFS(Concentrado!Q$2:Q859,Concentrado!$A$2:$A859,"="&amp;$A19,Concentrado!$B$2:$B859, "=Guanajuato")</f>
        <v>56.573999999999998</v>
      </c>
      <c r="Q19" s="9">
        <f>SUMIFS(Concentrado!R$2:R859,Concentrado!$A$2:$A859,"="&amp;$A19,Concentrado!$B$2:$B859, "=Guanajuato")</f>
        <v>87.131</v>
      </c>
      <c r="R19" s="9">
        <f>SUMIFS(Concentrado!S$2:S859,Concentrado!$A$2:$A859,"="&amp;$A19,Concentrado!$B$2:$B859, "=Guanajuato")</f>
        <v>87.004999999999995</v>
      </c>
      <c r="S19" s="9">
        <f>SUMIFS(Concentrado!T$2:T859,Concentrado!$A$2:$A859,"="&amp;$A19,Concentrado!$B$2:$B859, "=Guanajuato")</f>
        <v>87.066000000000003</v>
      </c>
      <c r="T19" s="9">
        <f>SUMIFS(Concentrado!U$2:U859,Concentrado!$A$2:$A859,"="&amp;$A19,Concentrado!$B$2:$B859, "=Guanajuato")</f>
        <v>16.039000000000001</v>
      </c>
      <c r="U19" s="9">
        <f>SUMIFS(Concentrado!V$2:V859,Concentrado!$A$2:$A859,"="&amp;$A19,Concentrado!$B$2:$B859, "=Guanajuato")</f>
        <v>18.806999999999999</v>
      </c>
      <c r="V19" s="9">
        <f>SUMIFS(Concentrado!W$2:W859,Concentrado!$A$2:$A859,"="&amp;$A19,Concentrado!$B$2:$B859, "=Guanajuato")</f>
        <v>17.46</v>
      </c>
      <c r="W19" s="9">
        <f>SUMIFS(Concentrado!X$2:X859,Concentrado!$A$2:$A859,"="&amp;$A19,Concentrado!$B$2:$B859, "=Guanajuato")</f>
        <v>29.021000000000001</v>
      </c>
      <c r="X19" s="9">
        <f>SUMIFS(Concentrado!Y$2:Y859,Concentrado!$A$2:$A859,"="&amp;$A19,Concentrado!$B$2:$B859, "=Guanajuato")</f>
        <v>3.4159999999999999</v>
      </c>
      <c r="Y19" s="9">
        <f>SUMIFS(Concentrado!Z$2:Z859,Concentrado!$A$2:$A859,"="&amp;$A19,Concentrado!$B$2:$B859, "=Guanajuato")</f>
        <v>15.872999999999999</v>
      </c>
      <c r="Z19" s="9">
        <f>SUMIFS(Concentrado!AA$2:AA859,Concentrado!$A$2:$A859,"="&amp;$A19,Concentrado!$B$2:$B859, "=Guanajuato")</f>
        <v>80.846000000000004</v>
      </c>
      <c r="AA19" s="9">
        <f>SUMIFS(Concentrado!AB$2:AB859,Concentrado!$A$2:$A859,"="&amp;$A19,Concentrado!$B$2:$B859, "=Guanajuato")</f>
        <v>63.057000000000002</v>
      </c>
      <c r="AB19" s="9">
        <f>SUMIFS(Concentrado!AC$2:AC859,Concentrado!$A$2:$A859,"="&amp;$A19,Concentrado!$B$2:$B859, "=Guanajuato")</f>
        <v>71.727999999999994</v>
      </c>
      <c r="AC19" s="9">
        <f>SUMIFS(Concentrado!AD$2:AD859,Concentrado!$A$2:$A859,"="&amp;$A19,Concentrado!$B$2:$B859, "=Guanajuato")</f>
        <v>432.565</v>
      </c>
      <c r="AD19" s="9">
        <f>SUMIFS(Concentrado!AE$2:AE859,Concentrado!$A$2:$A859,"="&amp;$A19,Concentrado!$B$2:$B859, "=Guanajuato")</f>
        <v>372.19499999999999</v>
      </c>
      <c r="AE19" s="9">
        <f>SUMIFS(Concentrado!AF$2:AF859,Concentrado!$A$2:$A859,"="&amp;$A19,Concentrado!$B$2:$B859, "=Guanajuato")</f>
        <v>401.61500000000001</v>
      </c>
      <c r="AF19" s="9">
        <f>SUMIFS(Concentrado!AG$2:AG859,Concentrado!$A$2:$A859,"="&amp;$A19,Concentrado!$B$2:$B859, "=Guanajuato")</f>
        <v>10.544</v>
      </c>
      <c r="AG19" s="9">
        <f>SUMIFS(Concentrado!AH$2:AH859,Concentrado!$A$2:$A859,"="&amp;$A19,Concentrado!$B$2:$B859, "=Guanajuato")</f>
        <v>19.3244080570371</v>
      </c>
      <c r="AH19" s="9">
        <f>SUMIFS(Concentrado!AI$2:AI859,Concentrado!$A$2:$A859,"="&amp;$A19,Concentrado!$B$2:$B859, "=Guanajuato")</f>
        <v>4.1239284366801501</v>
      </c>
      <c r="AI19" s="9">
        <f>SUMIFS(Concentrado!AJ$2:AJ859,Concentrado!$A$2:$A859,"="&amp;$A19,Concentrado!$B$2:$B859, "=Guanajuato")</f>
        <v>11.685349261860701</v>
      </c>
      <c r="AJ19" s="9">
        <f>SUMIFS(Concentrado!AK$2:AK859,Concentrado!$A$2:$A859,"="&amp;$A19,Concentrado!$B$2:$B859, "=Guanajuato")</f>
        <v>13.188000000000001</v>
      </c>
      <c r="AK19" s="9">
        <f>SUMIFS(Concentrado!AL$2:AL859,Concentrado!$A$2:$A859,"="&amp;$A19,Concentrado!$B$2:$B859, "=Guanajuato")</f>
        <v>2.6680000000000001</v>
      </c>
      <c r="AL19" s="9">
        <f>SUMIFS(Concentrado!AM$2:AM859,Concentrado!$A$2:$A859,"="&amp;$A19,Concentrado!$B$2:$B859, "=Guanajuato")</f>
        <v>7.7859999999999996</v>
      </c>
      <c r="AM19" s="9">
        <f>SUMIFS(Concentrado!AN$2:AN859,Concentrado!$A$2:$A859,"="&amp;$A19,Concentrado!$B$2:$B859, "=Guanajuato")</f>
        <v>46.673999999999999</v>
      </c>
      <c r="AN19" s="9">
        <f>SUMIFS(Concentrado!AO$2:AO859,Concentrado!$A$2:$A859,"="&amp;$A19,Concentrado!$B$2:$B859, "=Guanajuato")</f>
        <v>37.19</v>
      </c>
      <c r="AO19" s="9">
        <f>SUMIFS(Concentrado!AP$2:AP859,Concentrado!$A$2:$A859,"="&amp;$A19,Concentrado!$B$2:$B859, "=Guanajuato")</f>
        <v>41.804000000000002</v>
      </c>
      <c r="AP19" s="9">
        <f>SUMIFS(Concentrado!AQ$2:AQ859,Concentrado!$A$2:$A859,"="&amp;$A19,Concentrado!$B$2:$B859, "=Guanajuato")</f>
        <v>0.55000000000000004</v>
      </c>
      <c r="AQ19" s="9">
        <f>SUMIFS(Concentrado!AR$2:AR859,Concentrado!$A$2:$A859,"="&amp;$A19,Concentrado!$B$2:$B859, "=Guanajuato")</f>
        <v>0.32500000000000001</v>
      </c>
      <c r="AR19" s="9">
        <f>SUMIFS(Concentrado!AS$2:AS859,Concentrado!$A$2:$A859,"="&amp;$A19,Concentrado!$B$2:$B859, "=Guanajuato")</f>
        <v>0.434</v>
      </c>
      <c r="AS19" s="9">
        <f>SUMIFS(Concentrado!AT$2:AT859,Concentrado!$A$2:$A859,"="&amp;$A19,Concentrado!$B$2:$B859, "=Guanajuato")</f>
        <v>2.919</v>
      </c>
      <c r="AT19" s="9">
        <f>SUMIFS(Concentrado!AU$2:AU859,Concentrado!$A$2:$A859,"="&amp;$A19,Concentrado!$B$2:$B859, "=Guanajuato")</f>
        <v>0.52100000000000002</v>
      </c>
      <c r="AU19" s="9">
        <f>SUMIFS(Concentrado!AV$2:AV859,Concentrado!$A$2:$A859,"="&amp;$A19,Concentrado!$B$2:$B859, "=Guanajuato")</f>
        <v>1.6879999999999999</v>
      </c>
      <c r="AV19" s="9">
        <f>SUMIFS(Concentrado!AW$2:AW859,Concentrado!$A$2:$A859,"="&amp;$A19,Concentrado!$B$2:$B859, "=Guanajuato")</f>
        <v>577.80700000000002</v>
      </c>
      <c r="AW19" s="9">
        <f>SUMIFS(Concentrado!AX$2:AX859,Concentrado!$A$2:$A859,"="&amp;$A19,Concentrado!$B$2:$B859, "=Guanajuato")</f>
        <v>434.11399999999998</v>
      </c>
      <c r="AX19" s="9">
        <f>SUMIFS(Concentrado!AY$2:AY859,Concentrado!$A$2:$A859,"="&amp;$A19,Concentrado!$B$2:$B859, "=Guanajuato")</f>
        <v>504.08600000000001</v>
      </c>
      <c r="AY19" s="9">
        <f>SUMIFS(Concentrado!AZ$2:AZ859,Concentrado!$A$2:$A859,"="&amp;$A19,Concentrado!$B$2:$B859, "=Guanajuato")</f>
        <v>5.7779999999999996</v>
      </c>
      <c r="AZ19" s="9">
        <f>SUMIFS(Concentrado!BA$2:BA859,Concentrado!$A$2:$A859,"="&amp;$A19,Concentrado!$B$2:$B859, "=Guanajuato")</f>
        <v>4.3410000000000002</v>
      </c>
      <c r="BA19" s="9">
        <f>SUMIFS(Concentrado!BB$2:BB859,Concentrado!$A$2:$A859,"="&amp;$A19,Concentrado!$B$2:$B859, "=Guanajuato")</f>
        <v>5.0410000000000004</v>
      </c>
      <c r="BB19" s="9">
        <f>SUMIFS(Concentrado!BC$2:BC859,Concentrado!$A$2:$A859,"="&amp;$A19,Concentrado!$B$2:$B859, "=Guanajuato")</f>
        <v>14.521000000000001</v>
      </c>
      <c r="BC19" s="9">
        <f>SUMIFS(Concentrado!BD$2:BD859,Concentrado!$A$2:$A859,"="&amp;$A19,Concentrado!$B$2:$B859, "=Guanajuato")</f>
        <v>4.3220000000000001</v>
      </c>
      <c r="BD19" s="9">
        <f>SUMIFS(Concentrado!BE$2:BE859,Concentrado!$A$2:$A859,"="&amp;$A19,Concentrado!$B$2:$B859, "=Guanajuato")</f>
        <v>15.016999999999999</v>
      </c>
      <c r="BE19" s="9">
        <f>SUMIFS(Concentrado!BF$2:BF859,Concentrado!$A$2:$A859,"="&amp;$A19,Concentrado!$B$2:$B859, "=Guanajuato")</f>
        <v>17.173999999999999</v>
      </c>
      <c r="BF19" s="9">
        <f>SUMIFS(Concentrado!BG$2:BG859,Concentrado!$A$2:$A859,"="&amp;$A19,Concentrado!$B$2:$B859, "=Guanajuato")</f>
        <v>31.193999999999999</v>
      </c>
      <c r="BG19" s="9">
        <f>SUMIFS(Concentrado!BH$2:BH859,Concentrado!$A$2:$A859,"="&amp;$A19,Concentrado!$B$2:$B859, "=Guanajuato")</f>
        <v>7.1833975997573756</v>
      </c>
    </row>
    <row r="20" spans="1:59" x14ac:dyDescent="0.25">
      <c r="A20" s="4">
        <v>2016</v>
      </c>
      <c r="B20" s="9">
        <f>SUMIFS(Concentrado!C$2:C859,Concentrado!$A$2:$A859,"="&amp;$A20,Concentrado!$B$2:$B859, "=Guanajuato")</f>
        <v>24.712</v>
      </c>
      <c r="C20" s="9">
        <f>SUMIFS(Concentrado!D$2:D859,Concentrado!$A$2:$A859,"="&amp;$A20,Concentrado!$B$2:$B859, "=Guanajuato")</f>
        <v>4.58</v>
      </c>
      <c r="D20" s="9">
        <f>SUMIFS(Concentrado!E$2:E859,Concentrado!$A$2:$A859,"="&amp;$A20,Concentrado!$B$2:$B859, "=Guanajuato")</f>
        <v>14.398</v>
      </c>
      <c r="E20" s="9">
        <f>SUMIFS(Concentrado!F$2:F859,Concentrado!$A$2:$A859,"="&amp;$A20,Concentrado!$B$2:$B859, "=Guanajuato")</f>
        <v>7.95</v>
      </c>
      <c r="F20" s="9">
        <f>SUMIFS(Concentrado!G$2:G859,Concentrado!$A$2:$A859,"="&amp;$A20,Concentrado!$B$2:$B859, "=Guanajuato")</f>
        <v>18.431000000000001</v>
      </c>
      <c r="G20" s="9">
        <f>SUMIFS(Concentrado!H$2:H859,Concentrado!$A$2:$A859,"="&amp;$A20,Concentrado!$B$2:$B859, "=Guanajuato")</f>
        <v>4.3170000000000002</v>
      </c>
      <c r="H20" s="9">
        <f>SUMIFS(Concentrado!I$2:I859,Concentrado!$A$2:$A859,"="&amp;$A20,Concentrado!$B$2:$B859, "=Guanajuato")</f>
        <v>3.6120000000000001</v>
      </c>
      <c r="I20" s="9">
        <f>SUMIFS(Concentrado!J$2:J859,Concentrado!$A$2:$A859,"="&amp;$A20,Concentrado!$B$2:$B859, "=Guanajuato")</f>
        <v>3.9550000000000001</v>
      </c>
      <c r="J20" s="9">
        <f>SUMIFS(Concentrado!K$2:K859,Concentrado!$A$2:$A859,"="&amp;$A20,Concentrado!$B$2:$B859, "=Guanajuato")</f>
        <v>6.0510000000000002</v>
      </c>
      <c r="K20" s="9">
        <f>SUMIFS(Concentrado!L$2:L859,Concentrado!$A$2:$A859,"="&amp;$A20,Concentrado!$B$2:$B859, "=Guanajuato")</f>
        <v>3.58</v>
      </c>
      <c r="L20" s="9">
        <f>SUMIFS(Concentrado!M$2:M859,Concentrado!$A$2:$A859,"="&amp;$A20,Concentrado!$B$2:$B859, "=Guanajuato")</f>
        <v>4.7830000000000004</v>
      </c>
      <c r="M20" s="9">
        <f>SUMIFS(Concentrado!N$2:N859,Concentrado!$A$2:$A859,"="&amp;$A20,Concentrado!$B$2:$B859, "=Guanajuato")</f>
        <v>47.762</v>
      </c>
      <c r="N20" s="9">
        <f>SUMIFS(Concentrado!O$2:O859,Concentrado!$A$2:$A859,"="&amp;$A20,Concentrado!$B$2:$B859, "=Guanajuato")</f>
        <v>104.59399999999999</v>
      </c>
      <c r="O20" s="9">
        <f>SUMIFS(Concentrado!P$2:P859,Concentrado!$A$2:$A859,"="&amp;$A20,Concentrado!$B$2:$B859, "=Guanajuato")</f>
        <v>18.802</v>
      </c>
      <c r="P20" s="9">
        <f>SUMIFS(Concentrado!Q$2:Q859,Concentrado!$A$2:$A859,"="&amp;$A20,Concentrado!$B$2:$B859, "=Guanajuato")</f>
        <v>60.835000000000001</v>
      </c>
      <c r="Q20" s="9">
        <f>SUMIFS(Concentrado!R$2:R859,Concentrado!$A$2:$A859,"="&amp;$A20,Concentrado!$B$2:$B859, "=Guanajuato")</f>
        <v>91.302999999999997</v>
      </c>
      <c r="R20" s="9">
        <f>SUMIFS(Concentrado!S$2:S859,Concentrado!$A$2:$A859,"="&amp;$A20,Concentrado!$B$2:$B859, "=Guanajuato")</f>
        <v>93.656000000000006</v>
      </c>
      <c r="S20" s="9">
        <f>SUMIFS(Concentrado!T$2:T859,Concentrado!$A$2:$A859,"="&amp;$A20,Concentrado!$B$2:$B859, "=Guanajuato")</f>
        <v>92.51</v>
      </c>
      <c r="T20" s="9">
        <f>SUMIFS(Concentrado!U$2:U859,Concentrado!$A$2:$A859,"="&amp;$A20,Concentrado!$B$2:$B859, "=Guanajuato")</f>
        <v>14.787000000000001</v>
      </c>
      <c r="U20" s="9">
        <f>SUMIFS(Concentrado!V$2:V859,Concentrado!$A$2:$A859,"="&amp;$A20,Concentrado!$B$2:$B859, "=Guanajuato")</f>
        <v>19.478999999999999</v>
      </c>
      <c r="V20" s="9">
        <f>SUMIFS(Concentrado!W$2:W859,Concentrado!$A$2:$A859,"="&amp;$A20,Concentrado!$B$2:$B859, "=Guanajuato")</f>
        <v>17.195</v>
      </c>
      <c r="W20" s="9">
        <f>SUMIFS(Concentrado!X$2:X859,Concentrado!$A$2:$A859,"="&amp;$A20,Concentrado!$B$2:$B859, "=Guanajuato")</f>
        <v>36.270000000000003</v>
      </c>
      <c r="X20" s="9">
        <f>SUMIFS(Concentrado!Y$2:Y859,Concentrado!$A$2:$A859,"="&amp;$A20,Concentrado!$B$2:$B859, "=Guanajuato")</f>
        <v>3.9020000000000001</v>
      </c>
      <c r="Y20" s="9">
        <f>SUMIFS(Concentrado!Z$2:Z859,Concentrado!$A$2:$A859,"="&amp;$A20,Concentrado!$B$2:$B859, "=Guanajuato")</f>
        <v>19.727</v>
      </c>
      <c r="Z20" s="9">
        <f>SUMIFS(Concentrado!AA$2:AA859,Concentrado!$A$2:$A859,"="&amp;$A20,Concentrado!$B$2:$B859, "=Guanajuato")</f>
        <v>94.022000000000006</v>
      </c>
      <c r="AA20" s="9">
        <f>SUMIFS(Concentrado!AB$2:AB859,Concentrado!$A$2:$A859,"="&amp;$A20,Concentrado!$B$2:$B859, "=Guanajuato")</f>
        <v>72.757999999999996</v>
      </c>
      <c r="AB20" s="9">
        <f>SUMIFS(Concentrado!AC$2:AC859,Concentrado!$A$2:$A859,"="&amp;$A20,Concentrado!$B$2:$B859, "=Guanajuato")</f>
        <v>83.126999999999995</v>
      </c>
      <c r="AC20" s="9">
        <f>SUMIFS(Concentrado!AD$2:AD859,Concentrado!$A$2:$A859,"="&amp;$A20,Concentrado!$B$2:$B859, "=Guanajuato")</f>
        <v>451.755</v>
      </c>
      <c r="AD20" s="9">
        <f>SUMIFS(Concentrado!AE$2:AE859,Concentrado!$A$2:$A859,"="&amp;$A20,Concentrado!$B$2:$B859, "=Guanajuato")</f>
        <v>396.072</v>
      </c>
      <c r="AE20" s="9">
        <f>SUMIFS(Concentrado!AF$2:AF859,Concentrado!$A$2:$A859,"="&amp;$A20,Concentrado!$B$2:$B859, "=Guanajuato")</f>
        <v>423.21499999999997</v>
      </c>
      <c r="AF20" s="9">
        <f>SUMIFS(Concentrado!AG$2:AG859,Concentrado!$A$2:$A859,"="&amp;$A20,Concentrado!$B$2:$B859, "=Guanajuato")</f>
        <v>10.538</v>
      </c>
      <c r="AG20" s="9">
        <f>SUMIFS(Concentrado!AH$2:AH859,Concentrado!$A$2:$A859,"="&amp;$A20,Concentrado!$B$2:$B859, "=Guanajuato")</f>
        <v>18.815223901164401</v>
      </c>
      <c r="AH20" s="9">
        <f>SUMIFS(Concentrado!AI$2:AI859,Concentrado!$A$2:$A859,"="&amp;$A20,Concentrado!$B$2:$B859, "=Guanajuato")</f>
        <v>3.5131973257542</v>
      </c>
      <c r="AI20" s="9">
        <f>SUMIFS(Concentrado!AJ$2:AJ859,Concentrado!$A$2:$A859,"="&amp;$A20,Concentrado!$B$2:$B859, "=Guanajuato")</f>
        <v>11.142301726484201</v>
      </c>
      <c r="AJ20" s="9">
        <f>SUMIFS(Concentrado!AK$2:AK859,Concentrado!$A$2:$A859,"="&amp;$A20,Concentrado!$B$2:$B859, "=Guanajuato")</f>
        <v>13.631</v>
      </c>
      <c r="AK20" s="9">
        <f>SUMIFS(Concentrado!AL$2:AL859,Concentrado!$A$2:$A859,"="&amp;$A20,Concentrado!$B$2:$B859, "=Guanajuato")</f>
        <v>1.871</v>
      </c>
      <c r="AL20" s="9">
        <f>SUMIFS(Concentrado!AM$2:AM859,Concentrado!$A$2:$A859,"="&amp;$A20,Concentrado!$B$2:$B859, "=Guanajuato")</f>
        <v>7.5960000000000001</v>
      </c>
      <c r="AM20" s="9">
        <f>SUMIFS(Concentrado!AN$2:AN859,Concentrado!$A$2:$A859,"="&amp;$A20,Concentrado!$B$2:$B859, "=Guanajuato")</f>
        <v>49.662999999999997</v>
      </c>
      <c r="AN20" s="9">
        <f>SUMIFS(Concentrado!AO$2:AO859,Concentrado!$A$2:$A859,"="&amp;$A20,Concentrado!$B$2:$B859, "=Guanajuato")</f>
        <v>41.12</v>
      </c>
      <c r="AO20" s="9">
        <f>SUMIFS(Concentrado!AP$2:AP859,Concentrado!$A$2:$A859,"="&amp;$A20,Concentrado!$B$2:$B859, "=Guanajuato")</f>
        <v>45.279000000000003</v>
      </c>
      <c r="AP20" s="9">
        <f>SUMIFS(Concentrado!AQ$2:AQ859,Concentrado!$A$2:$A859,"="&amp;$A20,Concentrado!$B$2:$B859, "=Guanajuato")</f>
        <v>0.54400000000000004</v>
      </c>
      <c r="AQ20" s="9">
        <f>SUMIFS(Concentrado!AR$2:AR859,Concentrado!$A$2:$A859,"="&amp;$A20,Concentrado!$B$2:$B859, "=Guanajuato")</f>
        <v>0.32300000000000001</v>
      </c>
      <c r="AR20" s="9">
        <f>SUMIFS(Concentrado!AS$2:AS859,Concentrado!$A$2:$A859,"="&amp;$A20,Concentrado!$B$2:$B859, "=Guanajuato")</f>
        <v>0.43</v>
      </c>
      <c r="AS20" s="9">
        <f>SUMIFS(Concentrado!AT$2:AT859,Concentrado!$A$2:$A859,"="&amp;$A20,Concentrado!$B$2:$B859, "=Guanajuato")</f>
        <v>2.8210000000000002</v>
      </c>
      <c r="AT20" s="9">
        <f>SUMIFS(Concentrado!AU$2:AU859,Concentrado!$A$2:$A859,"="&amp;$A20,Concentrado!$B$2:$B859, "=Guanajuato")</f>
        <v>0.54800000000000004</v>
      </c>
      <c r="AU20" s="9">
        <f>SUMIFS(Concentrado!AV$2:AV859,Concentrado!$A$2:$A859,"="&amp;$A20,Concentrado!$B$2:$B859, "=Guanajuato")</f>
        <v>1.655</v>
      </c>
      <c r="AV20" s="9">
        <f>SUMIFS(Concentrado!AW$2:AW859,Concentrado!$A$2:$A859,"="&amp;$A20,Concentrado!$B$2:$B859, "=Guanajuato")</f>
        <v>609.68299999999999</v>
      </c>
      <c r="AW20" s="9">
        <f>SUMIFS(Concentrado!AX$2:AX859,Concentrado!$A$2:$A859,"="&amp;$A20,Concentrado!$B$2:$B859, "=Guanajuato")</f>
        <v>459.50900000000001</v>
      </c>
      <c r="AX20" s="9">
        <f>SUMIFS(Concentrado!AY$2:AY859,Concentrado!$A$2:$A859,"="&amp;$A20,Concentrado!$B$2:$B859, "=Guanajuato")</f>
        <v>532.91999999999996</v>
      </c>
      <c r="AY20" s="9">
        <f>SUMIFS(Concentrado!AZ$2:AZ859,Concentrado!$A$2:$A859,"="&amp;$A20,Concentrado!$B$2:$B859, "=Guanajuato")</f>
        <v>6.0970000000000004</v>
      </c>
      <c r="AZ20" s="9">
        <f>SUMIFS(Concentrado!BA$2:BA859,Concentrado!$A$2:$A859,"="&amp;$A20,Concentrado!$B$2:$B859, "=Guanajuato")</f>
        <v>4.5949999999999998</v>
      </c>
      <c r="BA20" s="9">
        <f>SUMIFS(Concentrado!BB$2:BB859,Concentrado!$A$2:$A859,"="&amp;$A20,Concentrado!$B$2:$B859, "=Guanajuato")</f>
        <v>5.3289999999999997</v>
      </c>
      <c r="BB20" s="9">
        <f>SUMIFS(Concentrado!BC$2:BC859,Concentrado!$A$2:$A859,"="&amp;$A20,Concentrado!$B$2:$B859, "=Guanajuato")</f>
        <v>10.483000000000001</v>
      </c>
      <c r="BC20" s="9">
        <f>SUMIFS(Concentrado!BD$2:BD859,Concentrado!$A$2:$A859,"="&amp;$A20,Concentrado!$B$2:$B859, "=Guanajuato")</f>
        <v>3.8439999999999999</v>
      </c>
      <c r="BD20" s="9">
        <f>SUMIFS(Concentrado!BE$2:BE859,Concentrado!$A$2:$A859,"="&amp;$A20,Concentrado!$B$2:$B859, "=Guanajuato")</f>
        <v>10.654999999999999</v>
      </c>
      <c r="BE20" s="9">
        <f>SUMIFS(Concentrado!BF$2:BF859,Concentrado!$A$2:$A859,"="&amp;$A20,Concentrado!$B$2:$B859, "=Guanajuato")</f>
        <v>12.816000000000001</v>
      </c>
      <c r="BF20" s="9">
        <f>SUMIFS(Concentrado!BG$2:BG859,Concentrado!$A$2:$A859,"="&amp;$A20,Concentrado!$B$2:$B859, "=Guanajuato")</f>
        <v>32.368000000000002</v>
      </c>
      <c r="BG20" s="9">
        <f>SUMIFS(Concentrado!BH$2:BH859,Concentrado!$A$2:$A859,"="&amp;$A20,Concentrado!$B$2:$B859, "=Guanajuato")</f>
        <v>7.2520820211351387</v>
      </c>
    </row>
    <row r="21" spans="1:59" x14ac:dyDescent="0.25">
      <c r="A21" s="4">
        <v>2017</v>
      </c>
      <c r="B21" s="9">
        <f>SUMIFS(Concentrado!C$2:C859,Concentrado!$A$2:$A859,"="&amp;$A21,Concentrado!$B$2:$B859, "=Guanajuato")</f>
        <v>25.48</v>
      </c>
      <c r="C21" s="9">
        <f>SUMIFS(Concentrado!D$2:D859,Concentrado!$A$2:$A859,"="&amp;$A21,Concentrado!$B$2:$B859, "=Guanajuato")</f>
        <v>4.7640000000000002</v>
      </c>
      <c r="D21" s="9">
        <f>SUMIFS(Concentrado!E$2:E859,Concentrado!$A$2:$A859,"="&amp;$A21,Concentrado!$B$2:$B859, "=Guanajuato")</f>
        <v>14.855</v>
      </c>
      <c r="E21" s="9">
        <f>SUMIFS(Concentrado!F$2:F859,Concentrado!$A$2:$A859,"="&amp;$A21,Concentrado!$B$2:$B859, "=Guanajuato")</f>
        <v>8.9559999999999995</v>
      </c>
      <c r="F21" s="9">
        <f>SUMIFS(Concentrado!G$2:G859,Concentrado!$A$2:$A859,"="&amp;$A21,Concentrado!$B$2:$B859, "=Guanajuato")</f>
        <v>17.795000000000002</v>
      </c>
      <c r="G21" s="9">
        <f>SUMIFS(Concentrado!H$2:H859,Concentrado!$A$2:$A859,"="&amp;$A21,Concentrado!$B$2:$B859, "=Guanajuato")</f>
        <v>4.78</v>
      </c>
      <c r="H21" s="9">
        <f>SUMIFS(Concentrado!I$2:I859,Concentrado!$A$2:$A859,"="&amp;$A21,Concentrado!$B$2:$B859, "=Guanajuato")</f>
        <v>4.2519999999999998</v>
      </c>
      <c r="I21" s="9">
        <f>SUMIFS(Concentrado!J$2:J859,Concentrado!$A$2:$A859,"="&amp;$A21,Concentrado!$B$2:$B859, "=Guanajuato")</f>
        <v>4.5090000000000003</v>
      </c>
      <c r="J21" s="9">
        <f>SUMIFS(Concentrado!K$2:K859,Concentrado!$A$2:$A859,"="&amp;$A21,Concentrado!$B$2:$B859, "=Guanajuato")</f>
        <v>6.9669999999999996</v>
      </c>
      <c r="K21" s="9">
        <f>SUMIFS(Concentrado!L$2:L859,Concentrado!$A$2:$A859,"="&amp;$A21,Concentrado!$B$2:$B859, "=Guanajuato")</f>
        <v>3.677</v>
      </c>
      <c r="L21" s="9">
        <f>SUMIFS(Concentrado!M$2:M859,Concentrado!$A$2:$A859,"="&amp;$A21,Concentrado!$B$2:$B859, "=Guanajuato")</f>
        <v>5.28</v>
      </c>
      <c r="M21" s="9">
        <f>SUMIFS(Concentrado!N$2:N859,Concentrado!$A$2:$A859,"="&amp;$A21,Concentrado!$B$2:$B859, "=Guanajuato")</f>
        <v>47.997999999999998</v>
      </c>
      <c r="N21" s="9">
        <f>SUMIFS(Concentrado!O$2:O859,Concentrado!$A$2:$A859,"="&amp;$A21,Concentrado!$B$2:$B859, "=Guanajuato")</f>
        <v>132.27799999999999</v>
      </c>
      <c r="O21" s="9">
        <f>SUMIFS(Concentrado!P$2:P859,Concentrado!$A$2:$A859,"="&amp;$A21,Concentrado!$B$2:$B859, "=Guanajuato")</f>
        <v>23.882000000000001</v>
      </c>
      <c r="P21" s="9">
        <f>SUMIFS(Concentrado!Q$2:Q859,Concentrado!$A$2:$A859,"="&amp;$A21,Concentrado!$B$2:$B859, "=Guanajuato")</f>
        <v>76.686999999999998</v>
      </c>
      <c r="Q21" s="9">
        <f>SUMIFS(Concentrado!R$2:R859,Concentrado!$A$2:$A859,"="&amp;$A21,Concentrado!$B$2:$B859, "=Guanajuato")</f>
        <v>95.456000000000003</v>
      </c>
      <c r="R21" s="9">
        <f>SUMIFS(Concentrado!S$2:S859,Concentrado!$A$2:$A859,"="&amp;$A21,Concentrado!$B$2:$B859, "=Guanajuato")</f>
        <v>95.402000000000001</v>
      </c>
      <c r="S21" s="9">
        <f>SUMIFS(Concentrado!T$2:T859,Concentrado!$A$2:$A859,"="&amp;$A21,Concentrado!$B$2:$B859, "=Guanajuato")</f>
        <v>95.427999999999997</v>
      </c>
      <c r="T21" s="9">
        <f>SUMIFS(Concentrado!U$2:U859,Concentrado!$A$2:$A859,"="&amp;$A21,Concentrado!$B$2:$B859, "=Guanajuato")</f>
        <v>15.651</v>
      </c>
      <c r="U21" s="9">
        <f>SUMIFS(Concentrado!V$2:V859,Concentrado!$A$2:$A859,"="&amp;$A21,Concentrado!$B$2:$B859, "=Guanajuato")</f>
        <v>17.584</v>
      </c>
      <c r="V21" s="9">
        <f>SUMIFS(Concentrado!W$2:W859,Concentrado!$A$2:$A859,"="&amp;$A21,Concentrado!$B$2:$B859, "=Guanajuato")</f>
        <v>16.643000000000001</v>
      </c>
      <c r="W21" s="9">
        <f>SUMIFS(Concentrado!X$2:X859,Concentrado!$A$2:$A859,"="&amp;$A21,Concentrado!$B$2:$B859, "=Guanajuato")</f>
        <v>63.884</v>
      </c>
      <c r="X21" s="9">
        <f>SUMIFS(Concentrado!Y$2:Y859,Concentrado!$A$2:$A859,"="&amp;$A21,Concentrado!$B$2:$B859, "=Guanajuato")</f>
        <v>6.65</v>
      </c>
      <c r="Y21" s="9">
        <f>SUMIFS(Concentrado!Z$2:Z859,Concentrado!$A$2:$A859,"="&amp;$A21,Concentrado!$B$2:$B859, "=Guanajuato")</f>
        <v>34.530999999999999</v>
      </c>
      <c r="Z21" s="9">
        <f>SUMIFS(Concentrado!AA$2:AA859,Concentrado!$A$2:$A859,"="&amp;$A21,Concentrado!$B$2:$B859, "=Guanajuato")</f>
        <v>102.995</v>
      </c>
      <c r="AA21" s="9">
        <f>SUMIFS(Concentrado!AB$2:AB859,Concentrado!$A$2:$A859,"="&amp;$A21,Concentrado!$B$2:$B859, "=Guanajuato")</f>
        <v>83.509</v>
      </c>
      <c r="AB21" s="9">
        <f>SUMIFS(Concentrado!AC$2:AC859,Concentrado!$A$2:$A859,"="&amp;$A21,Concentrado!$B$2:$B859, "=Guanajuato")</f>
        <v>93.001000000000005</v>
      </c>
      <c r="AC21" s="9">
        <f>SUMIFS(Concentrado!AD$2:AD859,Concentrado!$A$2:$A859,"="&amp;$A21,Concentrado!$B$2:$B859, "=Guanajuato")</f>
        <v>475.73</v>
      </c>
      <c r="AD21" s="9">
        <f>SUMIFS(Concentrado!AE$2:AE859,Concentrado!$A$2:$A859,"="&amp;$A21,Concentrado!$B$2:$B859, "=Guanajuato")</f>
        <v>412.13900000000001</v>
      </c>
      <c r="AE21" s="9">
        <f>SUMIFS(Concentrado!AF$2:AF859,Concentrado!$A$2:$A859,"="&amp;$A21,Concentrado!$B$2:$B859, "=Guanajuato")</f>
        <v>443.11700000000002</v>
      </c>
      <c r="AF21" s="9">
        <f>SUMIFS(Concentrado!AG$2:AG859,Concentrado!$A$2:$A859,"="&amp;$A21,Concentrado!$B$2:$B859, "=Guanajuato")</f>
        <v>10.872</v>
      </c>
      <c r="AG21" s="9">
        <f>SUMIFS(Concentrado!AH$2:AH859,Concentrado!$A$2:$A859,"="&amp;$A21,Concentrado!$B$2:$B859, "=Guanajuato")</f>
        <v>17.268159540173599</v>
      </c>
      <c r="AH21" s="9">
        <f>SUMIFS(Concentrado!AI$2:AI859,Concentrado!$A$2:$A859,"="&amp;$A21,Concentrado!$B$2:$B859, "=Guanajuato")</f>
        <v>3.9569170867593599</v>
      </c>
      <c r="AI21" s="9">
        <f>SUMIFS(Concentrado!AJ$2:AJ859,Concentrado!$A$2:$A859,"="&amp;$A21,Concentrado!$B$2:$B859, "=Guanajuato")</f>
        <v>10.6060592724683</v>
      </c>
      <c r="AJ21" s="9">
        <f>SUMIFS(Concentrado!AK$2:AK859,Concentrado!$A$2:$A859,"="&amp;$A21,Concentrado!$B$2:$B859, "=Guanajuato")</f>
        <v>13.834</v>
      </c>
      <c r="AK21" s="9">
        <f>SUMIFS(Concentrado!AL$2:AL859,Concentrado!$A$2:$A859,"="&amp;$A21,Concentrado!$B$2:$B859, "=Guanajuato")</f>
        <v>2.6539999999999999</v>
      </c>
      <c r="AL21" s="9">
        <f>SUMIFS(Concentrado!AM$2:AM859,Concentrado!$A$2:$A859,"="&amp;$A21,Concentrado!$B$2:$B859, "=Guanajuato")</f>
        <v>8.1</v>
      </c>
      <c r="AM21" s="9">
        <f>SUMIFS(Concentrado!AN$2:AN859,Concentrado!$A$2:$A859,"="&amp;$A21,Concentrado!$B$2:$B859, "=Guanajuato")</f>
        <v>50.387</v>
      </c>
      <c r="AN21" s="9">
        <f>SUMIFS(Concentrado!AO$2:AO859,Concentrado!$A$2:$A859,"="&amp;$A21,Concentrado!$B$2:$B859, "=Guanajuato")</f>
        <v>43.768000000000001</v>
      </c>
      <c r="AO21" s="9">
        <f>SUMIFS(Concentrado!AP$2:AP859,Concentrado!$A$2:$A859,"="&amp;$A21,Concentrado!$B$2:$B859, "=Guanajuato")</f>
        <v>46.993000000000002</v>
      </c>
      <c r="AP21" s="9">
        <f>SUMIFS(Concentrado!AQ$2:AQ859,Concentrado!$A$2:$A859,"="&amp;$A21,Concentrado!$B$2:$B859, "=Guanajuato")</f>
        <v>0.77400000000000002</v>
      </c>
      <c r="AQ21" s="9">
        <f>SUMIFS(Concentrado!AR$2:AR859,Concentrado!$A$2:$A859,"="&amp;$A21,Concentrado!$B$2:$B859, "=Guanajuato")</f>
        <v>0.32</v>
      </c>
      <c r="AR21" s="9">
        <f>SUMIFS(Concentrado!AS$2:AS859,Concentrado!$A$2:$A859,"="&amp;$A21,Concentrado!$B$2:$B859, "=Guanajuato")</f>
        <v>0.54100000000000004</v>
      </c>
      <c r="AS21" s="9">
        <f>SUMIFS(Concentrado!AT$2:AT859,Concentrado!$A$2:$A859,"="&amp;$A21,Concentrado!$B$2:$B859, "=Guanajuato")</f>
        <v>2.827</v>
      </c>
      <c r="AT21" s="9">
        <f>SUMIFS(Concentrado!AU$2:AU859,Concentrado!$A$2:$A859,"="&amp;$A21,Concentrado!$B$2:$B859, "=Guanajuato")</f>
        <v>0.51200000000000001</v>
      </c>
      <c r="AU21" s="9">
        <f>SUMIFS(Concentrado!AV$2:AV859,Concentrado!$A$2:$A859,"="&amp;$A21,Concentrado!$B$2:$B859, "=Guanajuato")</f>
        <v>1.64</v>
      </c>
      <c r="AV21" s="9">
        <f>SUMIFS(Concentrado!AW$2:AW859,Concentrado!$A$2:$A859,"="&amp;$A21,Concentrado!$B$2:$B859, "=Guanajuato")</f>
        <v>662.19899999999996</v>
      </c>
      <c r="AW21" s="9">
        <f>SUMIFS(Concentrado!AX$2:AX859,Concentrado!$A$2:$A859,"="&amp;$A21,Concentrado!$B$2:$B859, "=Guanajuato")</f>
        <v>483.40300000000002</v>
      </c>
      <c r="AX21" s="9">
        <f>SUMIFS(Concentrado!AY$2:AY859,Concentrado!$A$2:$A859,"="&amp;$A21,Concentrado!$B$2:$B859, "=Guanajuato")</f>
        <v>570.50199999999995</v>
      </c>
      <c r="AY21" s="9">
        <f>SUMIFS(Concentrado!AZ$2:AZ859,Concentrado!$A$2:$A859,"="&amp;$A21,Concentrado!$B$2:$B859, "=Guanajuato")</f>
        <v>6.6219999999999999</v>
      </c>
      <c r="AZ21" s="9">
        <f>SUMIFS(Concentrado!BA$2:BA859,Concentrado!$A$2:$A859,"="&amp;$A21,Concentrado!$B$2:$B859, "=Guanajuato")</f>
        <v>4.8339999999999996</v>
      </c>
      <c r="BA21" s="9">
        <f>SUMIFS(Concentrado!BB$2:BB859,Concentrado!$A$2:$A859,"="&amp;$A21,Concentrado!$B$2:$B859, "=Guanajuato")</f>
        <v>5.7050000000000001</v>
      </c>
      <c r="BB21" s="9">
        <f>SUMIFS(Concentrado!BC$2:BC859,Concentrado!$A$2:$A859,"="&amp;$A21,Concentrado!$B$2:$B859, "=Guanajuato")</f>
        <v>15.342000000000001</v>
      </c>
      <c r="BC21" s="9">
        <f>SUMIFS(Concentrado!BD$2:BD859,Concentrado!$A$2:$A859,"="&amp;$A21,Concentrado!$B$2:$B859, "=Guanajuato")</f>
        <v>2.8220000000000001</v>
      </c>
      <c r="BD21" s="9">
        <f>SUMIFS(Concentrado!BE$2:BE859,Concentrado!$A$2:$A859,"="&amp;$A21,Concentrado!$B$2:$B859, "=Guanajuato")</f>
        <v>10.834</v>
      </c>
      <c r="BE21" s="9">
        <f>SUMIFS(Concentrado!BF$2:BF859,Concentrado!$A$2:$A859,"="&amp;$A21,Concentrado!$B$2:$B859, "=Guanajuato")</f>
        <v>13.173999999999999</v>
      </c>
      <c r="BF21" s="9">
        <f>SUMIFS(Concentrado!BG$2:BG859,Concentrado!$A$2:$A859,"="&amp;$A21,Concentrado!$B$2:$B859, "=Guanajuato")</f>
        <v>34.530999999999999</v>
      </c>
      <c r="BG21" s="9">
        <f>SUMIFS(Concentrado!BH$2:BH859,Concentrado!$A$2:$A859,"="&amp;$A21,Concentrado!$B$2:$B859, "=Guanajuato")</f>
        <v>7.0184828681682019</v>
      </c>
    </row>
    <row r="22" spans="1:59" x14ac:dyDescent="0.25">
      <c r="A22" s="4">
        <v>2018</v>
      </c>
      <c r="B22" s="9">
        <f>SUMIFS(Concentrado!C$2:C859,Concentrado!$A$2:$A859,"="&amp;$A22,Concentrado!$B$2:$B859, "=Guanajuato")</f>
        <v>23.16</v>
      </c>
      <c r="C22" s="9">
        <f>SUMIFS(Concentrado!D$2:D859,Concentrado!$A$2:$A859,"="&amp;$A22,Concentrado!$B$2:$B859, "=Guanajuato")</f>
        <v>4.8479999999999999</v>
      </c>
      <c r="D22" s="9">
        <f>SUMIFS(Concentrado!E$2:E859,Concentrado!$A$2:$A859,"="&amp;$A22,Concentrado!$B$2:$B859, "=Guanajuato")</f>
        <v>13.773</v>
      </c>
      <c r="E22" s="9">
        <f>SUMIFS(Concentrado!F$2:F859,Concentrado!$A$2:$A859,"="&amp;$A22,Concentrado!$B$2:$B859, "=Guanajuato")</f>
        <v>8.9359999999999999</v>
      </c>
      <c r="F22" s="9">
        <f>SUMIFS(Concentrado!G$2:G859,Concentrado!$A$2:$A859,"="&amp;$A22,Concentrado!$B$2:$B859, "=Guanajuato")</f>
        <v>19.428999999999998</v>
      </c>
      <c r="G22" s="9">
        <f>SUMIFS(Concentrado!H$2:H859,Concentrado!$A$2:$A859,"="&amp;$A22,Concentrado!$B$2:$B859, "=Guanajuato")</f>
        <v>5.032</v>
      </c>
      <c r="H22" s="9">
        <f>SUMIFS(Concentrado!I$2:I859,Concentrado!$A$2:$A859,"="&amp;$A22,Concentrado!$B$2:$B859, "=Guanajuato")</f>
        <v>4.1189999999999998</v>
      </c>
      <c r="I22" s="9">
        <f>SUMIFS(Concentrado!J$2:J859,Concentrado!$A$2:$A859,"="&amp;$A22,Concentrado!$B$2:$B859, "=Guanajuato")</f>
        <v>4.5640000000000001</v>
      </c>
      <c r="J22" s="9">
        <f>SUMIFS(Concentrado!K$2:K859,Concentrado!$A$2:$A859,"="&amp;$A22,Concentrado!$B$2:$B859, "=Guanajuato")</f>
        <v>6.0979999999999999</v>
      </c>
      <c r="K22" s="9">
        <f>SUMIFS(Concentrado!L$2:L859,Concentrado!$A$2:$A859,"="&amp;$A22,Concentrado!$B$2:$B859, "=Guanajuato")</f>
        <v>3.6120000000000001</v>
      </c>
      <c r="L22" s="9">
        <f>SUMIFS(Concentrado!M$2:M859,Concentrado!$A$2:$A859,"="&amp;$A22,Concentrado!$B$2:$B859, "=Guanajuato")</f>
        <v>4.8239999999999998</v>
      </c>
      <c r="M22" s="9">
        <f>SUMIFS(Concentrado!N$2:N859,Concentrado!$A$2:$A859,"="&amp;$A22,Concentrado!$B$2:$B859, "=Guanajuato")</f>
        <v>40.686</v>
      </c>
      <c r="N22" s="9">
        <f>SUMIFS(Concentrado!O$2:O859,Concentrado!$A$2:$A859,"="&amp;$A22,Concentrado!$B$2:$B859, "=Guanajuato")</f>
        <v>161.01900000000001</v>
      </c>
      <c r="O22" s="9">
        <f>SUMIFS(Concentrado!P$2:P859,Concentrado!$A$2:$A859,"="&amp;$A22,Concentrado!$B$2:$B859, "=Guanajuato")</f>
        <v>25.919</v>
      </c>
      <c r="P22" s="9">
        <f>SUMIFS(Concentrado!Q$2:Q859,Concentrado!$A$2:$A859,"="&amp;$A22,Concentrado!$B$2:$B859, "=Guanajuato")</f>
        <v>91.768000000000001</v>
      </c>
      <c r="Q22" s="9">
        <f>SUMIFS(Concentrado!R$2:R859,Concentrado!$A$2:$A859,"="&amp;$A22,Concentrado!$B$2:$B859, "=Guanajuato")</f>
        <v>86.941000000000003</v>
      </c>
      <c r="R22" s="9">
        <f>SUMIFS(Concentrado!S$2:S859,Concentrado!$A$2:$A859,"="&amp;$A22,Concentrado!$B$2:$B859, "=Guanajuato")</f>
        <v>90.463999999999999</v>
      </c>
      <c r="S22" s="9">
        <f>SUMIFS(Concentrado!T$2:T859,Concentrado!$A$2:$A859,"="&amp;$A22,Concentrado!$B$2:$B859, "=Guanajuato")</f>
        <v>88.747</v>
      </c>
      <c r="T22" s="9">
        <f>SUMIFS(Concentrado!U$2:U859,Concentrado!$A$2:$A859,"="&amp;$A22,Concentrado!$B$2:$B859, "=Guanajuato")</f>
        <v>13.363</v>
      </c>
      <c r="U22" s="9">
        <f>SUMIFS(Concentrado!V$2:V859,Concentrado!$A$2:$A859,"="&amp;$A22,Concentrado!$B$2:$B859, "=Guanajuato")</f>
        <v>16.920000000000002</v>
      </c>
      <c r="V22" s="9">
        <f>SUMIFS(Concentrado!W$2:W859,Concentrado!$A$2:$A859,"="&amp;$A22,Concentrado!$B$2:$B859, "=Guanajuato")</f>
        <v>15.186</v>
      </c>
      <c r="W22" s="9">
        <f>SUMIFS(Concentrado!X$2:X859,Concentrado!$A$2:$A859,"="&amp;$A22,Concentrado!$B$2:$B859, "=Guanajuato")</f>
        <v>98.236999999999995</v>
      </c>
      <c r="X22" s="9">
        <f>SUMIFS(Concentrado!Y$2:Y859,Concentrado!$A$2:$A859,"="&amp;$A22,Concentrado!$B$2:$B859, "=Guanajuato")</f>
        <v>10.71</v>
      </c>
      <c r="Y22" s="9">
        <f>SUMIFS(Concentrado!Z$2:Z859,Concentrado!$A$2:$A859,"="&amp;$A22,Concentrado!$B$2:$B859, "=Guanajuato")</f>
        <v>53.372</v>
      </c>
      <c r="Z22" s="9">
        <f>SUMIFS(Concentrado!AA$2:AA859,Concentrado!$A$2:$A859,"="&amp;$A22,Concentrado!$B$2:$B859, "=Guanajuato")</f>
        <v>106.602</v>
      </c>
      <c r="AA22" s="9">
        <f>SUMIFS(Concentrado!AB$2:AB859,Concentrado!$A$2:$A859,"="&amp;$A22,Concentrado!$B$2:$B859, "=Guanajuato")</f>
        <v>86.852000000000004</v>
      </c>
      <c r="AB22" s="9">
        <f>SUMIFS(Concentrado!AC$2:AC859,Concentrado!$A$2:$A859,"="&amp;$A22,Concentrado!$B$2:$B859, "=Guanajuato")</f>
        <v>96.477999999999994</v>
      </c>
      <c r="AC22" s="9">
        <f>SUMIFS(Concentrado!AD$2:AD859,Concentrado!$A$2:$A859,"="&amp;$A22,Concentrado!$B$2:$B859, "=Guanajuato")</f>
        <v>466.29500000000002</v>
      </c>
      <c r="AD22" s="9">
        <f>SUMIFS(Concentrado!AE$2:AE859,Concentrado!$A$2:$A859,"="&amp;$A22,Concentrado!$B$2:$B859, "=Guanajuato")</f>
        <v>408.18200000000002</v>
      </c>
      <c r="AE22" s="9">
        <f>SUMIFS(Concentrado!AF$2:AF859,Concentrado!$A$2:$A859,"="&amp;$A22,Concentrado!$B$2:$B859, "=Guanajuato")</f>
        <v>436.62</v>
      </c>
      <c r="AF22" s="9">
        <f>SUMIFS(Concentrado!AG$2:AG859,Concentrado!$A$2:$A859,"="&amp;$A22,Concentrado!$B$2:$B859, "=Guanajuato")</f>
        <v>9.4309999999999992</v>
      </c>
      <c r="AG22" s="9">
        <f>SUMIFS(Concentrado!AH$2:AH859,Concentrado!$A$2:$A859,"="&amp;$A22,Concentrado!$B$2:$B859, "=Guanajuato")</f>
        <v>16.8745072775707</v>
      </c>
      <c r="AH22" s="9">
        <f>SUMIFS(Concentrado!AI$2:AI859,Concentrado!$A$2:$A859,"="&amp;$A22,Concentrado!$B$2:$B859, "=Guanajuato")</f>
        <v>4.2250359788220102</v>
      </c>
      <c r="AI22" s="9">
        <f>SUMIFS(Concentrado!AJ$2:AJ859,Concentrado!$A$2:$A859,"="&amp;$A22,Concentrado!$B$2:$B859, "=Guanajuato")</f>
        <v>10.554572416680401</v>
      </c>
      <c r="AJ22" s="9">
        <f>SUMIFS(Concentrado!AK$2:AK859,Concentrado!$A$2:$A859,"="&amp;$A22,Concentrado!$B$2:$B859, "=Guanajuato")</f>
        <v>13.663</v>
      </c>
      <c r="AK22" s="9">
        <f>SUMIFS(Concentrado!AL$2:AL859,Concentrado!$A$2:$A859,"="&amp;$A22,Concentrado!$B$2:$B859, "=Guanajuato")</f>
        <v>2.9790000000000001</v>
      </c>
      <c r="AL22" s="9">
        <f>SUMIFS(Concentrado!AM$2:AM859,Concentrado!$A$2:$A859,"="&amp;$A22,Concentrado!$B$2:$B859, "=Guanajuato")</f>
        <v>8.1859999999999999</v>
      </c>
      <c r="AM22" s="9">
        <f>SUMIFS(Concentrado!AN$2:AN859,Concentrado!$A$2:$A859,"="&amp;$A22,Concentrado!$B$2:$B859, "=Guanajuato")</f>
        <v>54.183999999999997</v>
      </c>
      <c r="AN22" s="9">
        <f>SUMIFS(Concentrado!AO$2:AO859,Concentrado!$A$2:$A859,"="&amp;$A22,Concentrado!$B$2:$B859, "=Guanajuato")</f>
        <v>47.497999999999998</v>
      </c>
      <c r="AO22" s="9">
        <f>SUMIFS(Concentrado!AP$2:AP859,Concentrado!$A$2:$A859,"="&amp;$A22,Concentrado!$B$2:$B859, "=Guanajuato")</f>
        <v>50.773000000000003</v>
      </c>
      <c r="AP22" s="9">
        <f>SUMIFS(Concentrado!AQ$2:AQ859,Concentrado!$A$2:$A859,"="&amp;$A22,Concentrado!$B$2:$B859, "=Guanajuato")</f>
        <v>0.73299999999999998</v>
      </c>
      <c r="AQ22" s="9">
        <f>SUMIFS(Concentrado!AR$2:AR859,Concentrado!$A$2:$A859,"="&amp;$A22,Concentrado!$B$2:$B859, "=Guanajuato")</f>
        <v>0.28499999999999998</v>
      </c>
      <c r="AR22" s="9">
        <f>SUMIFS(Concentrado!AS$2:AS859,Concentrado!$A$2:$A859,"="&amp;$A22,Concentrado!$B$2:$B859, "=Guanajuato")</f>
        <v>0.504</v>
      </c>
      <c r="AS22" s="9">
        <f>SUMIFS(Concentrado!AT$2:AT859,Concentrado!$A$2:$A859,"="&amp;$A22,Concentrado!$B$2:$B859, "=Guanajuato")</f>
        <v>3.3319999999999999</v>
      </c>
      <c r="AT22" s="9">
        <f>SUMIFS(Concentrado!AU$2:AU859,Concentrado!$A$2:$A859,"="&amp;$A22,Concentrado!$B$2:$B859, "=Guanajuato")</f>
        <v>0.44400000000000001</v>
      </c>
      <c r="AU22" s="9">
        <f>SUMIFS(Concentrado!AV$2:AV859,Concentrado!$A$2:$A859,"="&amp;$A22,Concentrado!$B$2:$B859, "=Guanajuato")</f>
        <v>1.8520000000000001</v>
      </c>
      <c r="AV22" s="9">
        <f>SUMIFS(Concentrado!AW$2:AW859,Concentrado!$A$2:$A859,"="&amp;$A22,Concentrado!$B$2:$B859, "=Guanajuato")</f>
        <v>684.79600000000005</v>
      </c>
      <c r="AW22" s="9">
        <f>SUMIFS(Concentrado!AX$2:AX859,Concentrado!$A$2:$A859,"="&amp;$A22,Concentrado!$B$2:$B859, "=Guanajuato")</f>
        <v>485.49599999999998</v>
      </c>
      <c r="AX22" s="9">
        <f>SUMIFS(Concentrado!AY$2:AY859,Concentrado!$A$2:$A859,"="&amp;$A22,Concentrado!$B$2:$B859, "=Guanajuato")</f>
        <v>582.76599999999996</v>
      </c>
      <c r="AY22" s="9">
        <f>SUMIFS(Concentrado!AZ$2:AZ859,Concentrado!$A$2:$A859,"="&amp;$A22,Concentrado!$B$2:$B859, "=Guanajuato")</f>
        <v>6.8479999999999999</v>
      </c>
      <c r="AZ22" s="9">
        <f>SUMIFS(Concentrado!BA$2:BA859,Concentrado!$A$2:$A859,"="&amp;$A22,Concentrado!$B$2:$B859, "=Guanajuato")</f>
        <v>4.8550000000000004</v>
      </c>
      <c r="BA22" s="9">
        <f>SUMIFS(Concentrado!BB$2:BB859,Concentrado!$A$2:$A859,"="&amp;$A22,Concentrado!$B$2:$B859, "=Guanajuato")</f>
        <v>5.8280000000000003</v>
      </c>
      <c r="BB22" s="9">
        <f>SUMIFS(Concentrado!BC$2:BC859,Concentrado!$A$2:$A859,"="&amp;$A22,Concentrado!$B$2:$B859, "=Guanajuato")</f>
        <v>12.965</v>
      </c>
      <c r="BC22" s="9">
        <f>SUMIFS(Concentrado!BD$2:BD859,Concentrado!$A$2:$A859,"="&amp;$A22,Concentrado!$B$2:$B859, "=Guanajuato")</f>
        <v>5.5060000000000002</v>
      </c>
      <c r="BD22" s="9">
        <f>SUMIFS(Concentrado!BE$2:BE859,Concentrado!$A$2:$A859,"="&amp;$A22,Concentrado!$B$2:$B859, "=Guanajuato")</f>
        <v>11.036</v>
      </c>
      <c r="BE22" s="9">
        <f>SUMIFS(Concentrado!BF$2:BF859,Concentrado!$A$2:$A859,"="&amp;$A22,Concentrado!$B$2:$B859, "=Guanajuato")</f>
        <v>13.021000000000001</v>
      </c>
      <c r="BF22" s="9">
        <f>SUMIFS(Concentrado!BG$2:BG859,Concentrado!$A$2:$A859,"="&amp;$A22,Concentrado!$B$2:$B859, "=Guanajuato")</f>
        <v>20.754000000000001</v>
      </c>
      <c r="BG22" s="9">
        <f>SUMIFS(Concentrado!BH$2:BH859,Concentrado!$A$2:$A859,"="&amp;$A22,Concentrado!$B$2:$B859, "=Guanajuato")</f>
        <v>6.9210709161620994</v>
      </c>
    </row>
    <row r="23" spans="1:59" x14ac:dyDescent="0.25">
      <c r="A23" s="4">
        <v>2019</v>
      </c>
      <c r="B23" s="9">
        <f>SUMIFS(Concentrado!C$2:C859,Concentrado!$A$2:$A859,"="&amp;$A23,Concentrado!$B$2:$B859, "=Guanajuato")</f>
        <v>23.463000000000001</v>
      </c>
      <c r="C23" s="9">
        <f>SUMIFS(Concentrado!D$2:D859,Concentrado!$A$2:$A859,"="&amp;$A23,Concentrado!$B$2:$B859, "=Guanajuato")</f>
        <v>4.5220000000000002</v>
      </c>
      <c r="D23" s="9">
        <f>SUMIFS(Concentrado!E$2:E859,Concentrado!$A$2:$A859,"="&amp;$A23,Concentrado!$B$2:$B859, "=Guanajuato")</f>
        <v>13.757999999999999</v>
      </c>
      <c r="E23" s="9">
        <f>SUMIFS(Concentrado!F$2:F859,Concentrado!$A$2:$A859,"="&amp;$A23,Concentrado!$B$2:$B859, "=Guanajuato")</f>
        <v>8.1270000000000007</v>
      </c>
      <c r="F23" s="9">
        <f>SUMIFS(Concentrado!G$2:G859,Concentrado!$A$2:$A859,"="&amp;$A23,Concentrado!$B$2:$B859, "=Guanajuato")</f>
        <v>22.236000000000001</v>
      </c>
      <c r="G23" s="9">
        <f>SUMIFS(Concentrado!H$2:H859,Concentrado!$A$2:$A859,"="&amp;$A23,Concentrado!$B$2:$B859, "=Guanajuato")</f>
        <v>4.95</v>
      </c>
      <c r="H23" s="9">
        <f>SUMIFS(Concentrado!I$2:I859,Concentrado!$A$2:$A859,"="&amp;$A23,Concentrado!$B$2:$B859, "=Guanajuato")</f>
        <v>4.3970000000000002</v>
      </c>
      <c r="I23" s="9">
        <f>SUMIFS(Concentrado!J$2:J859,Concentrado!$A$2:$A859,"="&amp;$A23,Concentrado!$B$2:$B859, "=Guanajuato")</f>
        <v>4.6660000000000004</v>
      </c>
      <c r="J23" s="9">
        <f>SUMIFS(Concentrado!K$2:K859,Concentrado!$A$2:$A859,"="&amp;$A23,Concentrado!$B$2:$B859, "=Guanajuato")</f>
        <v>5.94</v>
      </c>
      <c r="K23" s="9">
        <f>SUMIFS(Concentrado!L$2:L859,Concentrado!$A$2:$A859,"="&amp;$A23,Concentrado!$B$2:$B859, "=Guanajuato")</f>
        <v>3.831</v>
      </c>
      <c r="L23" s="9">
        <f>SUMIFS(Concentrado!M$2:M859,Concentrado!$A$2:$A859,"="&amp;$A23,Concentrado!$B$2:$B859, "=Guanajuato")</f>
        <v>4.8600000000000003</v>
      </c>
      <c r="M23" s="9">
        <f>SUMIFS(Concentrado!N$2:N859,Concentrado!$A$2:$A859,"="&amp;$A23,Concentrado!$B$2:$B859, "=Guanajuato")</f>
        <v>40.692</v>
      </c>
      <c r="N23" s="9">
        <f>SUMIFS(Concentrado!O$2:O859,Concentrado!$A$2:$A859,"="&amp;$A23,Concentrado!$B$2:$B859, "=Guanajuato")</f>
        <v>175.75700000000001</v>
      </c>
      <c r="O23" s="9">
        <f>SUMIFS(Concentrado!P$2:P859,Concentrado!$A$2:$A859,"="&amp;$A23,Concentrado!$B$2:$B859, "=Guanajuato")</f>
        <v>28.263999999999999</v>
      </c>
      <c r="P23" s="9">
        <f>SUMIFS(Concentrado!Q$2:Q859,Concentrado!$A$2:$A859,"="&amp;$A23,Concentrado!$B$2:$B859, "=Guanajuato")</f>
        <v>100.184</v>
      </c>
      <c r="Q23" s="9">
        <f>SUMIFS(Concentrado!R$2:R859,Concentrado!$A$2:$A859,"="&amp;$A23,Concentrado!$B$2:$B859, "=Guanajuato")</f>
        <v>94.972999999999999</v>
      </c>
      <c r="R23" s="9">
        <f>SUMIFS(Concentrado!S$2:S859,Concentrado!$A$2:$A859,"="&amp;$A23,Concentrado!$B$2:$B859, "=Guanajuato")</f>
        <v>89.754999999999995</v>
      </c>
      <c r="S23" s="9">
        <f>SUMIFS(Concentrado!T$2:T859,Concentrado!$A$2:$A859,"="&amp;$A23,Concentrado!$B$2:$B859, "=Guanajuato")</f>
        <v>92.3</v>
      </c>
      <c r="T23" s="9">
        <f>SUMIFS(Concentrado!U$2:U859,Concentrado!$A$2:$A859,"="&amp;$A23,Concentrado!$B$2:$B859, "=Guanajuato")</f>
        <v>14.058</v>
      </c>
      <c r="U23" s="9">
        <f>SUMIFS(Concentrado!V$2:V859,Concentrado!$A$2:$A859,"="&amp;$A23,Concentrado!$B$2:$B859, "=Guanajuato")</f>
        <v>18.120999999999999</v>
      </c>
      <c r="V23" s="9">
        <f>SUMIFS(Concentrado!W$2:W859,Concentrado!$A$2:$A859,"="&amp;$A23,Concentrado!$B$2:$B859, "=Guanajuato")</f>
        <v>16.14</v>
      </c>
      <c r="W23" s="9">
        <f>SUMIFS(Concentrado!X$2:X859,Concentrado!$A$2:$A859,"="&amp;$A23,Concentrado!$B$2:$B859, "=Guanajuato")</f>
        <v>109.196</v>
      </c>
      <c r="X23" s="9">
        <f>SUMIFS(Concentrado!Y$2:Y859,Concentrado!$A$2:$A859,"="&amp;$A23,Concentrado!$B$2:$B859, "=Guanajuato")</f>
        <v>11.744999999999999</v>
      </c>
      <c r="Y23" s="9">
        <f>SUMIFS(Concentrado!Z$2:Z859,Concentrado!$A$2:$A859,"="&amp;$A23,Concentrado!$B$2:$B859, "=Guanajuato")</f>
        <v>59.264000000000003</v>
      </c>
      <c r="Z23" s="9">
        <f>SUMIFS(Concentrado!AA$2:AA859,Concentrado!$A$2:$A859,"="&amp;$A23,Concentrado!$B$2:$B859, "=Guanajuato")</f>
        <v>107.381</v>
      </c>
      <c r="AA23" s="9">
        <f>SUMIFS(Concentrado!AB$2:AB859,Concentrado!$A$2:$A859,"="&amp;$A23,Concentrado!$B$2:$B859, "=Guanajuato")</f>
        <v>90.885999999999996</v>
      </c>
      <c r="AB23" s="9">
        <f>SUMIFS(Concentrado!AC$2:AC859,Concentrado!$A$2:$A859,"="&amp;$A23,Concentrado!$B$2:$B859, "=Guanajuato")</f>
        <v>98.929000000000002</v>
      </c>
      <c r="AC23" s="9">
        <f>SUMIFS(Concentrado!AD$2:AD859,Concentrado!$A$2:$A859,"="&amp;$A23,Concentrado!$B$2:$B859, "=Guanajuato")</f>
        <v>479.22300000000001</v>
      </c>
      <c r="AD23" s="9">
        <f>SUMIFS(Concentrado!AE$2:AE859,Concentrado!$A$2:$A859,"="&amp;$A23,Concentrado!$B$2:$B859, "=Guanajuato")</f>
        <v>417.37</v>
      </c>
      <c r="AE23" s="9">
        <f>SUMIFS(Concentrado!AF$2:AF859,Concentrado!$A$2:$A859,"="&amp;$A23,Concentrado!$B$2:$B859, "=Guanajuato")</f>
        <v>447.64299999999997</v>
      </c>
      <c r="AF23" s="9">
        <f>SUMIFS(Concentrado!AG$2:AG859,Concentrado!$A$2:$A859,"="&amp;$A23,Concentrado!$B$2:$B859, "=Guanajuato")</f>
        <v>9.6029999999999998</v>
      </c>
      <c r="AG23" s="9">
        <f>SUMIFS(Concentrado!AH$2:AH859,Concentrado!$A$2:$A859,"="&amp;$A23,Concentrado!$B$2:$B859, "=Guanajuato")</f>
        <v>16.9318890636665</v>
      </c>
      <c r="AH23" s="9">
        <f>SUMIFS(Concentrado!AI$2:AI859,Concentrado!$A$2:$A859,"="&amp;$A23,Concentrado!$B$2:$B859, "=Guanajuato")</f>
        <v>3.3493721249386299</v>
      </c>
      <c r="AI23" s="9">
        <f>SUMIFS(Concentrado!AJ$2:AJ859,Concentrado!$A$2:$A859,"="&amp;$A23,Concentrado!$B$2:$B859, "=Guanajuato")</f>
        <v>10.156515866588199</v>
      </c>
      <c r="AJ23" s="9">
        <f>SUMIFS(Concentrado!AK$2:AK859,Concentrado!$A$2:$A859,"="&amp;$A23,Concentrado!$B$2:$B859, "=Guanajuato")</f>
        <v>13.464</v>
      </c>
      <c r="AK23" s="9">
        <f>SUMIFS(Concentrado!AL$2:AL859,Concentrado!$A$2:$A859,"="&amp;$A23,Concentrado!$B$2:$B859, "=Guanajuato")</f>
        <v>2.7010000000000001</v>
      </c>
      <c r="AL23" s="9">
        <f>SUMIFS(Concentrado!AM$2:AM859,Concentrado!$A$2:$A859,"="&amp;$A23,Concentrado!$B$2:$B859, "=Guanajuato")</f>
        <v>7.9489999999999998</v>
      </c>
      <c r="AM23" s="9">
        <f>SUMIFS(Concentrado!AN$2:AN859,Concentrado!$A$2:$A859,"="&amp;$A23,Concentrado!$B$2:$B859, "=Guanajuato")</f>
        <v>54.680999999999997</v>
      </c>
      <c r="AN23" s="9">
        <f>SUMIFS(Concentrado!AO$2:AO859,Concentrado!$A$2:$A859,"="&amp;$A23,Concentrado!$B$2:$B859, "=Guanajuato")</f>
        <v>46.762</v>
      </c>
      <c r="AO23" s="9">
        <f>SUMIFS(Concentrado!AP$2:AP859,Concentrado!$A$2:$A859,"="&amp;$A23,Concentrado!$B$2:$B859, "=Guanajuato")</f>
        <v>50.622999999999998</v>
      </c>
      <c r="AP23" s="9">
        <f>SUMIFS(Concentrado!AQ$2:AQ859,Concentrado!$A$2:$A859,"="&amp;$A23,Concentrado!$B$2:$B859, "=Guanajuato")</f>
        <v>0.72599999999999998</v>
      </c>
      <c r="AQ23" s="9">
        <f>SUMIFS(Concentrado!AR$2:AR859,Concentrado!$A$2:$A859,"="&amp;$A23,Concentrado!$B$2:$B859, "=Guanajuato")</f>
        <v>0.40799999999999997</v>
      </c>
      <c r="AR23" s="9">
        <f>SUMIFS(Concentrado!AS$2:AS859,Concentrado!$A$2:$A859,"="&amp;$A23,Concentrado!$B$2:$B859, "=Guanajuato")</f>
        <v>0.56299999999999994</v>
      </c>
      <c r="AS23" s="9">
        <f>SUMIFS(Concentrado!AT$2:AT859,Concentrado!$A$2:$A859,"="&amp;$A23,Concentrado!$B$2:$B859, "=Guanajuato")</f>
        <v>2.9369999999999998</v>
      </c>
      <c r="AT23" s="9">
        <f>SUMIFS(Concentrado!AU$2:AU859,Concentrado!$A$2:$A859,"="&amp;$A23,Concentrado!$B$2:$B859, "=Guanajuato")</f>
        <v>0.754</v>
      </c>
      <c r="AU23" s="9">
        <f>SUMIFS(Concentrado!AV$2:AV859,Concentrado!$A$2:$A859,"="&amp;$A23,Concentrado!$B$2:$B859, "=Guanajuato")</f>
        <v>1.8180000000000001</v>
      </c>
      <c r="AV23" s="9">
        <f>SUMIFS(Concentrado!AW$2:AW859,Concentrado!$A$2:$A859,"="&amp;$A23,Concentrado!$B$2:$B859, "=Guanajuato")</f>
        <v>712.33299999999997</v>
      </c>
      <c r="AW23" s="9">
        <f>SUMIFS(Concentrado!AX$2:AX859,Concentrado!$A$2:$A859,"="&amp;$A23,Concentrado!$B$2:$B859, "=Guanajuato")</f>
        <v>494.75200000000001</v>
      </c>
      <c r="AX23" s="9">
        <f>SUMIFS(Concentrado!AY$2:AY859,Concentrado!$A$2:$A859,"="&amp;$A23,Concentrado!$B$2:$B859, "=Guanajuato")</f>
        <v>600.96100000000001</v>
      </c>
      <c r="AY23" s="9">
        <f>SUMIFS(Concentrado!AZ$2:AZ859,Concentrado!$A$2:$A859,"="&amp;$A23,Concentrado!$B$2:$B859, "=Guanajuato")</f>
        <v>7.1230000000000002</v>
      </c>
      <c r="AZ23" s="9">
        <f>SUMIFS(Concentrado!BA$2:BA859,Concentrado!$A$2:$A859,"="&amp;$A23,Concentrado!$B$2:$B859, "=Guanajuato")</f>
        <v>4.9480000000000004</v>
      </c>
      <c r="BA23" s="9">
        <f>SUMIFS(Concentrado!BB$2:BB859,Concentrado!$A$2:$A859,"="&amp;$A23,Concentrado!$B$2:$B859, "=Guanajuato")</f>
        <v>6.01</v>
      </c>
      <c r="BB23" s="9">
        <f>SUMIFS(Concentrado!BC$2:BC859,Concentrado!$A$2:$A859,"="&amp;$A23,Concentrado!$B$2:$B859, "=Guanajuato")</f>
        <v>26.975999999999999</v>
      </c>
      <c r="BC23" s="9">
        <f>SUMIFS(Concentrado!BD$2:BD859,Concentrado!$A$2:$A859,"="&amp;$A23,Concentrado!$B$2:$B859, "=Guanajuato")</f>
        <v>4.8239999999999998</v>
      </c>
      <c r="BD23" s="9">
        <f>SUMIFS(Concentrado!BE$2:BE859,Concentrado!$A$2:$A859,"="&amp;$A23,Concentrado!$B$2:$B859, "=Guanajuato")</f>
        <v>15.939</v>
      </c>
      <c r="BE23" s="9">
        <f>SUMIFS(Concentrado!BF$2:BF859,Concentrado!$A$2:$A859,"="&amp;$A23,Concentrado!$B$2:$B859, "=Guanajuato")</f>
        <v>18.033000000000001</v>
      </c>
      <c r="BF23" s="9">
        <f>SUMIFS(Concentrado!BG$2:BG859,Concentrado!$A$2:$A859,"="&amp;$A23,Concentrado!$B$2:$B859, "=Guanajuato")</f>
        <v>24.756</v>
      </c>
      <c r="BG23" s="9">
        <f>SUMIFS(Concentrado!BH$2:BH859,Concentrado!$A$2:$A859,"="&amp;$A23,Concentrado!$B$2:$B859, "=Guanajuato")</f>
        <v>6.8553800451312528</v>
      </c>
    </row>
    <row r="24" spans="1:59" x14ac:dyDescent="0.25">
      <c r="A24" s="4">
        <v>2020</v>
      </c>
      <c r="B24" s="9">
        <f>SUMIFS(Concentrado!C$2:C859,Concentrado!$A$2:$A859,"="&amp;$A24,Concentrado!$B$2:$B859, "=Guanajuato")</f>
        <v>25.347999999999999</v>
      </c>
      <c r="C24" s="9">
        <f>SUMIFS(Concentrado!D$2:D859,Concentrado!$A$2:$A859,"="&amp;$A24,Concentrado!$B$2:$B859, "=Guanajuato")</f>
        <v>4.016</v>
      </c>
      <c r="D24" s="9">
        <f>SUMIFS(Concentrado!E$2:E859,Concentrado!$A$2:$A859,"="&amp;$A24,Concentrado!$B$2:$B859, "=Guanajuato")</f>
        <v>14.412000000000001</v>
      </c>
      <c r="E24" s="9">
        <f>SUMIFS(Concentrado!F$2:F859,Concentrado!$A$2:$A859,"="&amp;$A24,Concentrado!$B$2:$B859, "=Guanajuato")</f>
        <v>8.468</v>
      </c>
      <c r="F24" s="9">
        <f>SUMIFS(Concentrado!G$2:G859,Concentrado!$A$2:$A859,"="&amp;$A24,Concentrado!$B$2:$B859, "=Guanajuato")</f>
        <v>19.702000000000002</v>
      </c>
      <c r="G24" s="9">
        <f>SUMIFS(Concentrado!H$2:H859,Concentrado!$A$2:$A859,"="&amp;$A24,Concentrado!$B$2:$B859, "=Guanajuato")</f>
        <v>4.8140000000000001</v>
      </c>
      <c r="H24" s="9">
        <f>SUMIFS(Concentrado!I$2:I859,Concentrado!$A$2:$A859,"="&amp;$A24,Concentrado!$B$2:$B859, "=Guanajuato")</f>
        <v>4.0469999999999997</v>
      </c>
      <c r="I24" s="9">
        <f>SUMIFS(Concentrado!J$2:J859,Concentrado!$A$2:$A859,"="&amp;$A24,Concentrado!$B$2:$B859, "=Guanajuato")</f>
        <v>4.4210000000000003</v>
      </c>
      <c r="J24" s="9">
        <f>SUMIFS(Concentrado!K$2:K859,Concentrado!$A$2:$A859,"="&amp;$A24,Concentrado!$B$2:$B859, "=Guanajuato")</f>
        <v>7.2050000000000001</v>
      </c>
      <c r="K24" s="9">
        <f>SUMIFS(Concentrado!L$2:L859,Concentrado!$A$2:$A859,"="&amp;$A24,Concentrado!$B$2:$B859, "=Guanajuato")</f>
        <v>4.327</v>
      </c>
      <c r="L24" s="9">
        <f>SUMIFS(Concentrado!M$2:M859,Concentrado!$A$2:$A859,"="&amp;$A24,Concentrado!$B$2:$B859, "=Guanajuato")</f>
        <v>5.73</v>
      </c>
      <c r="M24" s="9">
        <f>SUMIFS(Concentrado!N$2:N859,Concentrado!$A$2:$A859,"="&amp;$A24,Concentrado!$B$2:$B859, "=Guanajuato")</f>
        <v>48.119</v>
      </c>
      <c r="N24" s="9">
        <f>SUMIFS(Concentrado!O$2:O859,Concentrado!$A$2:$A859,"="&amp;$A24,Concentrado!$B$2:$B859, "=Guanajuato")</f>
        <v>198.69</v>
      </c>
      <c r="O24" s="9">
        <f>SUMIFS(Concentrado!P$2:P859,Concentrado!$A$2:$A859,"="&amp;$A24,Concentrado!$B$2:$B859, "=Guanajuato")</f>
        <v>32.064</v>
      </c>
      <c r="P24" s="9">
        <f>SUMIFS(Concentrado!Q$2:Q859,Concentrado!$A$2:$A859,"="&amp;$A24,Concentrado!$B$2:$B859, "=Guanajuato")</f>
        <v>113.26600000000001</v>
      </c>
      <c r="Q24" s="9">
        <f>SUMIFS(Concentrado!R$2:R859,Concentrado!$A$2:$A859,"="&amp;$A24,Concentrado!$B$2:$B859, "=Guanajuato")</f>
        <v>124.938</v>
      </c>
      <c r="R24" s="9">
        <f>SUMIFS(Concentrado!S$2:S859,Concentrado!$A$2:$A859,"="&amp;$A24,Concentrado!$B$2:$B859, "=Guanajuato")</f>
        <v>114.249</v>
      </c>
      <c r="S24" s="9">
        <f>SUMIFS(Concentrado!T$2:T859,Concentrado!$A$2:$A859,"="&amp;$A24,Concentrado!$B$2:$B859, "=Guanajuato")</f>
        <v>119.458</v>
      </c>
      <c r="T24" s="9">
        <f>SUMIFS(Concentrado!U$2:U859,Concentrado!$A$2:$A859,"="&amp;$A24,Concentrado!$B$2:$B859, "=Guanajuato")</f>
        <v>16.702000000000002</v>
      </c>
      <c r="U24" s="9">
        <f>SUMIFS(Concentrado!V$2:V859,Concentrado!$A$2:$A859,"="&amp;$A24,Concentrado!$B$2:$B859, "=Guanajuato")</f>
        <v>20.515000000000001</v>
      </c>
      <c r="V24" s="9">
        <f>SUMIFS(Concentrado!W$2:W859,Concentrado!$A$2:$A859,"="&amp;$A24,Concentrado!$B$2:$B859, "=Guanajuato")</f>
        <v>18.657</v>
      </c>
      <c r="W24" s="9">
        <f>SUMIFS(Concentrado!X$2:X859,Concentrado!$A$2:$A859,"="&amp;$A24,Concentrado!$B$2:$B859, "=Guanajuato")</f>
        <v>132.143</v>
      </c>
      <c r="X24" s="9">
        <f>SUMIFS(Concentrado!Y$2:Y859,Concentrado!$A$2:$A859,"="&amp;$A24,Concentrado!$B$2:$B859, "=Guanajuato")</f>
        <v>17.713000000000001</v>
      </c>
      <c r="Y24" s="9">
        <f>SUMIFS(Concentrado!Z$2:Z859,Concentrado!$A$2:$A859,"="&amp;$A24,Concentrado!$B$2:$B859, "=Guanajuato")</f>
        <v>73.477999999999994</v>
      </c>
      <c r="Z24" s="9">
        <f>SUMIFS(Concentrado!AA$2:AA859,Concentrado!$A$2:$A859,"="&amp;$A24,Concentrado!$B$2:$B859, "=Guanajuato")</f>
        <v>160.37299999999999</v>
      </c>
      <c r="AA24" s="9">
        <f>SUMIFS(Concentrado!AB$2:AB859,Concentrado!$A$2:$A859,"="&amp;$A24,Concentrado!$B$2:$B859, "=Guanajuato")</f>
        <v>126.39</v>
      </c>
      <c r="AB24" s="9">
        <f>SUMIFS(Concentrado!AC$2:AC859,Concentrado!$A$2:$A859,"="&amp;$A24,Concentrado!$B$2:$B859, "=Guanajuato")</f>
        <v>142.95099999999999</v>
      </c>
      <c r="AC24" s="9">
        <f>SUMIFS(Concentrado!AD$2:AD859,Concentrado!$A$2:$A859,"="&amp;$A24,Concentrado!$B$2:$B859, "=Guanajuato")</f>
        <v>574.29100000000005</v>
      </c>
      <c r="AD24" s="9">
        <f>SUMIFS(Concentrado!AE$2:AE859,Concentrado!$A$2:$A859,"="&amp;$A24,Concentrado!$B$2:$B859, "=Guanajuato")</f>
        <v>477.75900000000001</v>
      </c>
      <c r="AE24" s="9">
        <f>SUMIFS(Concentrado!AF$2:AF859,Concentrado!$A$2:$A859,"="&amp;$A24,Concentrado!$B$2:$B859, "=Guanajuato")</f>
        <v>524.86500000000001</v>
      </c>
      <c r="AF24" s="9">
        <f>SUMIFS(Concentrado!AG$2:AG859,Concentrado!$A$2:$A859,"="&amp;$A24,Concentrado!$B$2:$B859, "=Guanajuato")</f>
        <v>11.528</v>
      </c>
      <c r="AG24" s="9">
        <f>SUMIFS(Concentrado!AH$2:AH859,Concentrado!$A$2:$A859,"="&amp;$A24,Concentrado!$B$2:$B859, "=Guanajuato")</f>
        <v>16.403336105234001</v>
      </c>
      <c r="AH24" s="9">
        <f>SUMIFS(Concentrado!AI$2:AI859,Concentrado!$A$2:$A859,"="&amp;$A24,Concentrado!$B$2:$B859, "=Guanajuato")</f>
        <v>4.6768887571124003</v>
      </c>
      <c r="AI24" s="9">
        <f>SUMIFS(Concentrado!AJ$2:AJ859,Concentrado!$A$2:$A859,"="&amp;$A24,Concentrado!$B$2:$B859, "=Guanajuato")</f>
        <v>10.5575996241495</v>
      </c>
      <c r="AJ24" s="9">
        <f>SUMIFS(Concentrado!AK$2:AK859,Concentrado!$A$2:$A859,"="&amp;$A24,Concentrado!$B$2:$B859, "=Guanajuato")</f>
        <v>13.590999999999999</v>
      </c>
      <c r="AK24" s="9">
        <f>SUMIFS(Concentrado!AL$2:AL859,Concentrado!$A$2:$A859,"="&amp;$A24,Concentrado!$B$2:$B859, "=Guanajuato")</f>
        <v>2.677</v>
      </c>
      <c r="AL24" s="9">
        <f>SUMIFS(Concentrado!AM$2:AM859,Concentrado!$A$2:$A859,"="&amp;$A24,Concentrado!$B$2:$B859, "=Guanajuato")</f>
        <v>7.9960000000000004</v>
      </c>
      <c r="AM24" s="9">
        <f>SUMIFS(Concentrado!AN$2:AN859,Concentrado!$A$2:$A859,"="&amp;$A24,Concentrado!$B$2:$B859, "=Guanajuato")</f>
        <v>228.066</v>
      </c>
      <c r="AN24" s="9">
        <f>SUMIFS(Concentrado!AO$2:AO859,Concentrado!$A$2:$A859,"="&amp;$A24,Concentrado!$B$2:$B859, "=Guanajuato")</f>
        <v>140.33600000000001</v>
      </c>
      <c r="AO24" s="9">
        <f>SUMIFS(Concentrado!AP$2:AP859,Concentrado!$A$2:$A859,"="&amp;$A24,Concentrado!$B$2:$B859, "=Guanajuato")</f>
        <v>183.089</v>
      </c>
      <c r="AP24" s="9">
        <f>SUMIFS(Concentrado!AQ$2:AQ859,Concentrado!$A$2:$A859,"="&amp;$A24,Concentrado!$B$2:$B859, "=Guanajuato")</f>
        <v>0.49099999999999999</v>
      </c>
      <c r="AQ24" s="9">
        <f>SUMIFS(Concentrado!AR$2:AR859,Concentrado!$A$2:$A859,"="&amp;$A24,Concentrado!$B$2:$B859, "=Guanajuato")</f>
        <v>0.374</v>
      </c>
      <c r="AR24" s="9">
        <f>SUMIFS(Concentrado!AS$2:AS859,Concentrado!$A$2:$A859,"="&amp;$A24,Concentrado!$B$2:$B859, "=Guanajuato")</f>
        <v>0.43099999999999999</v>
      </c>
      <c r="AS24" s="9">
        <f>SUMIFS(Concentrado!AT$2:AT859,Concentrado!$A$2:$A859,"="&amp;$A24,Concentrado!$B$2:$B859, "=Guanajuato")</f>
        <v>2.5539999999999998</v>
      </c>
      <c r="AT24" s="9">
        <f>SUMIFS(Concentrado!AU$2:AU859,Concentrado!$A$2:$A859,"="&amp;$A24,Concentrado!$B$2:$B859, "=Guanajuato")</f>
        <v>0.28000000000000003</v>
      </c>
      <c r="AU24" s="9">
        <f>SUMIFS(Concentrado!AV$2:AV859,Concentrado!$A$2:$A859,"="&amp;$A24,Concentrado!$B$2:$B859, "=Guanajuato")</f>
        <v>1.3879999999999999</v>
      </c>
      <c r="AV24" s="9">
        <f>SUMIFS(Concentrado!AW$2:AW859,Concentrado!$A$2:$A859,"="&amp;$A24,Concentrado!$B$2:$B859, "=Guanajuato")</f>
        <v>1004.681</v>
      </c>
      <c r="AW24" s="9">
        <f>SUMIFS(Concentrado!AX$2:AX859,Concentrado!$A$2:$A859,"="&amp;$A24,Concentrado!$B$2:$B859, "=Guanajuato")</f>
        <v>653.58399999999995</v>
      </c>
      <c r="AX24" s="9">
        <f>SUMIFS(Concentrado!AY$2:AY859,Concentrado!$A$2:$A859,"="&amp;$A24,Concentrado!$B$2:$B859, "=Guanajuato")</f>
        <v>824.74800000000005</v>
      </c>
      <c r="AY24" s="9">
        <f>SUMIFS(Concentrado!AZ$2:AZ859,Concentrado!$A$2:$A859,"="&amp;$A24,Concentrado!$B$2:$B859, "=Guanajuato")</f>
        <v>10.047000000000001</v>
      </c>
      <c r="AZ24" s="9">
        <f>SUMIFS(Concentrado!BA$2:BA859,Concentrado!$A$2:$A859,"="&amp;$A24,Concentrado!$B$2:$B859, "=Guanajuato")</f>
        <v>6.5359999999999996</v>
      </c>
      <c r="BA24" s="9">
        <f>SUMIFS(Concentrado!BB$2:BB859,Concentrado!$A$2:$A859,"="&amp;$A24,Concentrado!$B$2:$B859, "=Guanajuato")</f>
        <v>8.2469999999999999</v>
      </c>
      <c r="BB24" s="9">
        <f>SUMIFS(Concentrado!BC$2:BC859,Concentrado!$A$2:$A859,"="&amp;$A24,Concentrado!$B$2:$B859, "=Guanajuato")</f>
        <v>11.839</v>
      </c>
      <c r="BC24" s="9">
        <f>SUMIFS(Concentrado!BD$2:BD859,Concentrado!$A$2:$A859,"="&amp;$A24,Concentrado!$B$2:$B859, "=Guanajuato")</f>
        <v>2.5110000000000001</v>
      </c>
      <c r="BD24" s="9">
        <f>SUMIFS(Concentrado!BE$2:BE859,Concentrado!$A$2:$A859,"="&amp;$A24,Concentrado!$B$2:$B859, "=Guanajuato")</f>
        <v>10.122999999999999</v>
      </c>
      <c r="BE24" s="9">
        <f>SUMIFS(Concentrado!BF$2:BF859,Concentrado!$A$2:$A859,"="&amp;$A24,Concentrado!$B$2:$B859, "=Guanajuato")</f>
        <v>12.191000000000001</v>
      </c>
      <c r="BF24" s="9">
        <f>SUMIFS(Concentrado!BG$2:BG859,Concentrado!$A$2:$A859,"="&amp;$A24,Concentrado!$B$2:$B859, "=Guanajuato")</f>
        <v>38.064999999999998</v>
      </c>
      <c r="BG24" s="9">
        <f>SUMIFS(Concentrado!BH$2:BH859,Concentrado!$A$2:$A859,"="&amp;$A24,Concentrado!$B$2:$B859, "=Guanajuato")</f>
        <v>7.0575405602823018</v>
      </c>
    </row>
    <row r="25" spans="1:59" x14ac:dyDescent="0.25">
      <c r="A25" s="4">
        <v>2021</v>
      </c>
      <c r="B25" s="9">
        <f>SUMIFS(Concentrado!C$2:C859,Concentrado!$A$2:$A859,"="&amp;$A25,Concentrado!$B$2:$B859, "=Guanajuato")</f>
        <v>17.260999999999999</v>
      </c>
      <c r="C25" s="9">
        <f>SUMIFS(Concentrado!D$2:D859,Concentrado!$A$2:$A859,"="&amp;$A25,Concentrado!$B$2:$B859, "=Guanajuato")</f>
        <v>4.601</v>
      </c>
      <c r="D25" s="9">
        <f>SUMIFS(Concentrado!E$2:E859,Concentrado!$A$2:$A859,"="&amp;$A25,Concentrado!$B$2:$B859, "=Guanajuato")</f>
        <v>10.762</v>
      </c>
      <c r="E25" s="9">
        <f>SUMIFS(Concentrado!F$2:F859,Concentrado!$A$2:$A859,"="&amp;$A25,Concentrado!$B$2:$B859, "=Guanajuato")</f>
        <v>10.282</v>
      </c>
      <c r="F25" s="9">
        <f>SUMIFS(Concentrado!G$2:G859,Concentrado!$A$2:$A859,"="&amp;$A25,Concentrado!$B$2:$B859, "=Guanajuato")</f>
        <v>20.346</v>
      </c>
      <c r="G25" s="9">
        <f>SUMIFS(Concentrado!H$2:H859,Concentrado!$A$2:$A859,"="&amp;$A25,Concentrado!$B$2:$B859, "=Guanajuato")</f>
        <v>6.0579999999999998</v>
      </c>
      <c r="H25" s="9">
        <f>SUMIFS(Concentrado!I$2:I859,Concentrado!$A$2:$A859,"="&amp;$A25,Concentrado!$B$2:$B859, "=Guanajuato")</f>
        <v>4.2300000000000004</v>
      </c>
      <c r="I25" s="9">
        <f>SUMIFS(Concentrado!J$2:J859,Concentrado!$A$2:$A859,"="&amp;$A25,Concentrado!$B$2:$B859, "=Guanajuato")</f>
        <v>5.12</v>
      </c>
      <c r="J25" s="9">
        <f>SUMIFS(Concentrado!K$2:K859,Concentrado!$A$2:$A859,"="&amp;$A25,Concentrado!$B$2:$B859, "=Guanajuato")</f>
        <v>5.6020000000000003</v>
      </c>
      <c r="K25" s="9">
        <f>SUMIFS(Concentrado!L$2:L859,Concentrado!$A$2:$A859,"="&amp;$A25,Concentrado!$B$2:$B859, "=Guanajuato")</f>
        <v>3.798</v>
      </c>
      <c r="L25" s="9">
        <f>SUMIFS(Concentrado!M$2:M859,Concentrado!$A$2:$A859,"="&amp;$A25,Concentrado!$B$2:$B859, "=Guanajuato")</f>
        <v>4.6760000000000002</v>
      </c>
      <c r="M25" s="9">
        <f>SUMIFS(Concentrado!N$2:N859,Concentrado!$A$2:$A859,"="&amp;$A25,Concentrado!$B$2:$B859, "=Guanajuato")</f>
        <v>51.384999999999998</v>
      </c>
      <c r="N25" s="9">
        <f>SUMIFS(Concentrado!O$2:O859,Concentrado!$A$2:$A859,"="&amp;$A25,Concentrado!$B$2:$B859, "=Guanajuato")</f>
        <v>174.66300000000001</v>
      </c>
      <c r="O25" s="9">
        <f>SUMIFS(Concentrado!P$2:P859,Concentrado!$A$2:$A859,"="&amp;$A25,Concentrado!$B$2:$B859, "=Guanajuato")</f>
        <v>32.823999999999998</v>
      </c>
      <c r="P25" s="9">
        <f>SUMIFS(Concentrado!Q$2:Q859,Concentrado!$A$2:$A859,"="&amp;$A25,Concentrado!$B$2:$B859, "=Guanajuato")</f>
        <v>101.855</v>
      </c>
      <c r="Q25" s="9">
        <f>SUMIFS(Concentrado!R$2:R859,Concentrado!$A$2:$A859,"="&amp;$A25,Concentrado!$B$2:$B859, "=Guanajuato")</f>
        <v>123.694</v>
      </c>
      <c r="R25" s="9">
        <f>SUMIFS(Concentrado!S$2:S859,Concentrado!$A$2:$A859,"="&amp;$A25,Concentrado!$B$2:$B859, "=Guanajuato")</f>
        <v>121.50700000000001</v>
      </c>
      <c r="S25" s="9">
        <f>SUMIFS(Concentrado!T$2:T859,Concentrado!$A$2:$A859,"="&amp;$A25,Concentrado!$B$2:$B859, "=Guanajuato")</f>
        <v>122.572</v>
      </c>
      <c r="T25" s="9">
        <f>SUMIFS(Concentrado!U$2:U859,Concentrado!$A$2:$A859,"="&amp;$A25,Concentrado!$B$2:$B859, "=Guanajuato")</f>
        <v>17.978000000000002</v>
      </c>
      <c r="U25" s="9">
        <f>SUMIFS(Concentrado!V$2:V859,Concentrado!$A$2:$A859,"="&amp;$A25,Concentrado!$B$2:$B859, "=Guanajuato")</f>
        <v>20.164000000000001</v>
      </c>
      <c r="V25" s="9">
        <f>SUMIFS(Concentrado!W$2:W859,Concentrado!$A$2:$A859,"="&amp;$A25,Concentrado!$B$2:$B859, "=Guanajuato")</f>
        <v>19.100000000000001</v>
      </c>
      <c r="W25" s="9">
        <f>SUMIFS(Concentrado!X$2:X859,Concentrado!$A$2:$A859,"="&amp;$A25,Concentrado!$B$2:$B859, "=Guanajuato")</f>
        <v>109.755</v>
      </c>
      <c r="X25" s="9">
        <f>SUMIFS(Concentrado!Y$2:Y859,Concentrado!$A$2:$A859,"="&amp;$A25,Concentrado!$B$2:$B859, "=Guanajuato")</f>
        <v>15.840999999999999</v>
      </c>
      <c r="Y25" s="9">
        <f>SUMIFS(Concentrado!Z$2:Z859,Concentrado!$A$2:$A859,"="&amp;$A25,Concentrado!$B$2:$B859, "=Guanajuato")</f>
        <v>61.546999999999997</v>
      </c>
      <c r="Z25" s="9">
        <f>SUMIFS(Concentrado!AA$2:AA859,Concentrado!$A$2:$A859,"="&amp;$A25,Concentrado!$B$2:$B859, "=Guanajuato")</f>
        <v>188.21199999999999</v>
      </c>
      <c r="AA25" s="9">
        <f>SUMIFS(Concentrado!AB$2:AB859,Concentrado!$A$2:$A859,"="&amp;$A25,Concentrado!$B$2:$B859, "=Guanajuato")</f>
        <v>146.45699999999999</v>
      </c>
      <c r="AB25" s="9">
        <f>SUMIFS(Concentrado!AC$2:AC859,Concentrado!$A$2:$A859,"="&amp;$A25,Concentrado!$B$2:$B859, "=Guanajuato")</f>
        <v>166.779</v>
      </c>
      <c r="AC25" s="9">
        <f>SUMIFS(Concentrado!AD$2:AD859,Concentrado!$A$2:$A859,"="&amp;$A25,Concentrado!$B$2:$B859, "=Guanajuato")</f>
        <v>604.07500000000005</v>
      </c>
      <c r="AD25" s="9">
        <f>SUMIFS(Concentrado!AE$2:AE859,Concentrado!$A$2:$A859,"="&amp;$A25,Concentrado!$B$2:$B859, "=Guanajuato")</f>
        <v>506.904</v>
      </c>
      <c r="AE25" s="9">
        <f>SUMIFS(Concentrado!AF$2:AF859,Concentrado!$A$2:$A859,"="&amp;$A25,Concentrado!$B$2:$B859, "=Guanajuato")</f>
        <v>554.19600000000003</v>
      </c>
      <c r="AF25" s="9">
        <f>SUMIFS(Concentrado!AG$2:AG859,Concentrado!$A$2:$A859,"="&amp;$A25,Concentrado!$B$2:$B859, "=Guanajuato")</f>
        <v>12.407999999999999</v>
      </c>
      <c r="AG25" s="9">
        <f>SUMIFS(Concentrado!AH$2:AH859,Concentrado!$A$2:$A859,"="&amp;$A25,Concentrado!$B$2:$B859, "=Guanajuato")</f>
        <v>13.964885777773899</v>
      </c>
      <c r="AH25" s="9">
        <f>SUMIFS(Concentrado!AI$2:AI859,Concentrado!$A$2:$A859,"="&amp;$A25,Concentrado!$B$2:$B859, "=Guanajuato")</f>
        <v>4.2411294127626196</v>
      </c>
      <c r="AI25" s="9">
        <f>SUMIFS(Concentrado!AJ$2:AJ859,Concentrado!$A$2:$A859,"="&amp;$A25,Concentrado!$B$2:$B859, "=Guanajuato")</f>
        <v>9.1175610392081605</v>
      </c>
      <c r="AJ25" s="9">
        <f>SUMIFS(Concentrado!AK$2:AK859,Concentrado!$A$2:$A859,"="&amp;$A25,Concentrado!$B$2:$B859, "=Guanajuato")</f>
        <v>11.821999999999999</v>
      </c>
      <c r="AK25" s="9">
        <f>SUMIFS(Concentrado!AL$2:AL859,Concentrado!$A$2:$A859,"="&amp;$A25,Concentrado!$B$2:$B859, "=Guanajuato")</f>
        <v>2.6560000000000001</v>
      </c>
      <c r="AL25" s="9">
        <f>SUMIFS(Concentrado!AM$2:AM859,Concentrado!$A$2:$A859,"="&amp;$A25,Concentrado!$B$2:$B859, "=Guanajuato")</f>
        <v>7.117</v>
      </c>
      <c r="AM25" s="9">
        <f>SUMIFS(Concentrado!AN$2:AN859,Concentrado!$A$2:$A859,"="&amp;$A25,Concentrado!$B$2:$B859, "=Guanajuato")</f>
        <v>279.435</v>
      </c>
      <c r="AN25" s="9">
        <f>SUMIFS(Concentrado!AO$2:AO859,Concentrado!$A$2:$A859,"="&amp;$A25,Concentrado!$B$2:$B859, "=Guanajuato")</f>
        <v>188.20500000000001</v>
      </c>
      <c r="AO25" s="9">
        <f>SUMIFS(Concentrado!AP$2:AP859,Concentrado!$A$2:$A859,"="&amp;$A25,Concentrado!$B$2:$B859, "=Guanajuato")</f>
        <v>232.637</v>
      </c>
      <c r="AP25" s="9">
        <f>SUMIFS(Concentrado!AQ$2:AQ859,Concentrado!$A$2:$A859,"="&amp;$A25,Concentrado!$B$2:$B859, "=Guanajuato")</f>
        <v>0.65100000000000002</v>
      </c>
      <c r="AQ25" s="9">
        <f>SUMIFS(Concentrado!AR$2:AR859,Concentrado!$A$2:$A859,"="&amp;$A25,Concentrado!$B$2:$B859, "=Guanajuato")</f>
        <v>0.247</v>
      </c>
      <c r="AR25" s="9">
        <f>SUMIFS(Concentrado!AS$2:AS859,Concentrado!$A$2:$A859,"="&amp;$A25,Concentrado!$B$2:$B859, "=Guanajuato")</f>
        <v>0.44400000000000001</v>
      </c>
      <c r="AS25" s="9">
        <f>SUMIFS(Concentrado!AT$2:AT859,Concentrado!$A$2:$A859,"="&amp;$A25,Concentrado!$B$2:$B859, "=Guanajuato")</f>
        <v>2.6709999999999998</v>
      </c>
      <c r="AT25" s="9">
        <f>SUMIFS(Concentrado!AU$2:AU859,Concentrado!$A$2:$A859,"="&amp;$A25,Concentrado!$B$2:$B859, "=Guanajuato")</f>
        <v>0.34</v>
      </c>
      <c r="AU25" s="9">
        <f>SUMIFS(Concentrado!AV$2:AV859,Concentrado!$A$2:$A859,"="&amp;$A25,Concentrado!$B$2:$B859, "=Guanajuato")</f>
        <v>1.474</v>
      </c>
      <c r="AV25" s="9">
        <f>SUMIFS(Concentrado!AW$2:AW859,Concentrado!$A$2:$A859,"="&amp;$A25,Concentrado!$B$2:$B859, "=Guanajuato")</f>
        <v>1061.4949999999999</v>
      </c>
      <c r="AW25" s="9">
        <f>SUMIFS(Concentrado!AX$2:AX859,Concentrado!$A$2:$A859,"="&amp;$A25,Concentrado!$B$2:$B859, "=Guanajuato")</f>
        <v>732.04</v>
      </c>
      <c r="AX25" s="9">
        <f>SUMIFS(Concentrado!AY$2:AY859,Concentrado!$A$2:$A859,"="&amp;$A25,Concentrado!$B$2:$B859, "=Guanajuato")</f>
        <v>892.41300000000001</v>
      </c>
      <c r="AY25" s="9">
        <f>SUMIFS(Concentrado!AZ$2:AZ859,Concentrado!$A$2:$A859,"="&amp;$A25,Concentrado!$B$2:$B859, "=Guanajuato")</f>
        <v>10.615</v>
      </c>
      <c r="AZ25" s="9">
        <f>SUMIFS(Concentrado!BA$2:BA859,Concentrado!$A$2:$A859,"="&amp;$A25,Concentrado!$B$2:$B859, "=Guanajuato")</f>
        <v>7.32</v>
      </c>
      <c r="BA25" s="9">
        <f>SUMIFS(Concentrado!BB$2:BB859,Concentrado!$A$2:$A859,"="&amp;$A25,Concentrado!$B$2:$B859, "=Guanajuato")</f>
        <v>8.9239999999999995</v>
      </c>
      <c r="BB25" s="9">
        <f>SUMIFS(Concentrado!BC$2:BC859,Concentrado!$A$2:$A859,"="&amp;$A25,Concentrado!$B$2:$B859, "=Guanajuato")</f>
        <v>18.893000000000001</v>
      </c>
      <c r="BC25" s="9">
        <f>SUMIFS(Concentrado!BD$2:BD859,Concentrado!$A$2:$A859,"="&amp;$A25,Concentrado!$B$2:$B859, "=Guanajuato")</f>
        <v>7.0170000000000003</v>
      </c>
      <c r="BD25" s="9">
        <f>SUMIFS(Concentrado!BE$2:BE859,Concentrado!$A$2:$A859,"="&amp;$A25,Concentrado!$B$2:$B859, "=Guanajuato")</f>
        <v>9.5</v>
      </c>
      <c r="BE25" s="9">
        <f>SUMIFS(Concentrado!BF$2:BF859,Concentrado!$A$2:$A859,"="&amp;$A25,Concentrado!$B$2:$B859, "=Guanajuato")</f>
        <v>19.077000000000002</v>
      </c>
      <c r="BF25" s="9">
        <f>SUMIFS(Concentrado!BG$2:BG859,Concentrado!$A$2:$A859,"="&amp;$A25,Concentrado!$B$2:$B859, "=Guanajuato")</f>
        <v>38.750999999999998</v>
      </c>
      <c r="BG25" s="9">
        <f>SUMIFS(Concentrado!BH$2:BH859,Concentrado!$A$2:$A859,"="&amp;$A25,Concentrado!$B$2:$B859, "=Guanajuato")</f>
        <v>6.6430469441984057</v>
      </c>
    </row>
    <row r="26" spans="1:59" x14ac:dyDescent="0.25">
      <c r="A26" s="4">
        <v>2022</v>
      </c>
      <c r="B26" s="9">
        <f>SUMIFS(Concentrado!C$2:C859,Concentrado!$A$2:$A859,"="&amp;$A26,Concentrado!$B$2:$B859, "=Guanajuato")</f>
        <v>19.396000000000001</v>
      </c>
      <c r="C26" s="9">
        <f>SUMIFS(Concentrado!D$2:D859,Concentrado!$A$2:$A859,"="&amp;$A26,Concentrado!$B$2:$B859, "=Guanajuato")</f>
        <v>4.8659999999999997</v>
      </c>
      <c r="D26" s="9">
        <f>SUMIFS(Concentrado!E$2:E859,Concentrado!$A$2:$A859,"="&amp;$A26,Concentrado!$B$2:$B859, "=Guanajuato")</f>
        <v>11.932</v>
      </c>
      <c r="E26" s="9">
        <f>SUMIFS(Concentrado!F$2:F859,Concentrado!$A$2:$A859,"="&amp;$A26,Concentrado!$B$2:$B859, "=Guanajuato")</f>
        <v>7.8490000000000002</v>
      </c>
      <c r="F26" s="9">
        <f>SUMIFS(Concentrado!G$2:G859,Concentrado!$A$2:$A859,"="&amp;$A26,Concentrado!$B$2:$B859, "=Guanajuato")</f>
        <v>20.023</v>
      </c>
      <c r="G26" s="9">
        <f>SUMIFS(Concentrado!H$2:H859,Concentrado!$A$2:$A859,"="&amp;$A26,Concentrado!$B$2:$B859, "=Guanajuato")</f>
        <v>5.625</v>
      </c>
      <c r="H26" s="9">
        <f>SUMIFS(Concentrado!I$2:I859,Concentrado!$A$2:$A859,"="&amp;$A26,Concentrado!$B$2:$B859, "=Guanajuato")</f>
        <v>4.8970000000000002</v>
      </c>
      <c r="I26" s="9">
        <f>SUMIFS(Concentrado!J$2:J859,Concentrado!$A$2:$A859,"="&amp;$A26,Concentrado!$B$2:$B859, "=Guanajuato")</f>
        <v>5.2510000000000003</v>
      </c>
      <c r="J26" s="9">
        <f>SUMIFS(Concentrado!K$2:K859,Concentrado!$A$2:$A859,"="&amp;$A26,Concentrado!$B$2:$B859, "=Guanajuato")</f>
        <v>5.69</v>
      </c>
      <c r="K26" s="9">
        <f>SUMIFS(Concentrado!L$2:L859,Concentrado!$A$2:$A859,"="&amp;$A26,Concentrado!$B$2:$B859, "=Guanajuato")</f>
        <v>4.1929999999999996</v>
      </c>
      <c r="L26" s="9">
        <f>SUMIFS(Concentrado!M$2:M859,Concentrado!$A$2:$A859,"="&amp;$A26,Concentrado!$B$2:$B859, "=Guanajuato")</f>
        <v>4.9210000000000003</v>
      </c>
      <c r="M26" s="9">
        <f>SUMIFS(Concentrado!N$2:N859,Concentrado!$A$2:$A859,"="&amp;$A26,Concentrado!$B$2:$B859, "=Guanajuato")</f>
        <v>46.029000000000003</v>
      </c>
      <c r="N26" s="9">
        <f>SUMIFS(Concentrado!O$2:O859,Concentrado!$A$2:$A859,"="&amp;$A26,Concentrado!$B$2:$B859, "=Guanajuato")</f>
        <v>173.273</v>
      </c>
      <c r="O26" s="9">
        <f>SUMIFS(Concentrado!P$2:P859,Concentrado!$A$2:$A859,"="&amp;$A26,Concentrado!$B$2:$B859, "=Guanajuato")</f>
        <v>34.767000000000003</v>
      </c>
      <c r="P26" s="9">
        <f>SUMIFS(Concentrado!Q$2:Q859,Concentrado!$A$2:$A859,"="&amp;$A26,Concentrado!$B$2:$B859, "=Guanajuato")</f>
        <v>102.125</v>
      </c>
      <c r="Q26" s="9">
        <f>SUMIFS(Concentrado!R$2:R859,Concentrado!$A$2:$A859,"="&amp;$A26,Concentrado!$B$2:$B859, "=Guanajuato")</f>
        <v>101.863</v>
      </c>
      <c r="R26" s="9">
        <f>SUMIFS(Concentrado!S$2:S859,Concentrado!$A$2:$A859,"="&amp;$A26,Concentrado!$B$2:$B859, "=Guanajuato")</f>
        <v>100.262</v>
      </c>
      <c r="S26" s="9">
        <f>SUMIFS(Concentrado!T$2:T859,Concentrado!$A$2:$A859,"="&amp;$A26,Concentrado!$B$2:$B859, "=Guanajuato")</f>
        <v>101.041</v>
      </c>
      <c r="T26" s="9">
        <f>SUMIFS(Concentrado!U$2:U859,Concentrado!$A$2:$A859,"="&amp;$A26,Concentrado!$B$2:$B859, "=Guanajuato")</f>
        <v>16.584</v>
      </c>
      <c r="U26" s="9">
        <f>SUMIFS(Concentrado!V$2:V859,Concentrado!$A$2:$A859,"="&amp;$A26,Concentrado!$B$2:$B859, "=Guanajuato")</f>
        <v>18.821999999999999</v>
      </c>
      <c r="V26" s="9">
        <f>SUMIFS(Concentrado!W$2:W859,Concentrado!$A$2:$A859,"="&amp;$A26,Concentrado!$B$2:$B859, "=Guanajuato")</f>
        <v>17.734000000000002</v>
      </c>
      <c r="W26" s="9">
        <f>SUMIFS(Concentrado!X$2:X859,Concentrado!$A$2:$A859,"="&amp;$A26,Concentrado!$B$2:$B859, "=Guanajuato")</f>
        <v>100.214</v>
      </c>
      <c r="X26" s="9">
        <f>SUMIFS(Concentrado!Y$2:Y859,Concentrado!$A$2:$A859,"="&amp;$A26,Concentrado!$B$2:$B859, "=Guanajuato")</f>
        <v>15.547000000000001</v>
      </c>
      <c r="Y26" s="9">
        <f>SUMIFS(Concentrado!Z$2:Z859,Concentrado!$A$2:$A859,"="&amp;$A26,Concentrado!$B$2:$B859, "=Guanajuato")</f>
        <v>56.722000000000001</v>
      </c>
      <c r="Z26" s="9">
        <f>SUMIFS(Concentrado!AA$2:AA859,Concentrado!$A$2:$A859,"="&amp;$A26,Concentrado!$B$2:$B859, "=Guanajuato")</f>
        <v>154.55600000000001</v>
      </c>
      <c r="AA26" s="9">
        <f>SUMIFS(Concentrado!AB$2:AB859,Concentrado!$A$2:$A859,"="&amp;$A26,Concentrado!$B$2:$B859, "=Guanajuato")</f>
        <v>124.899</v>
      </c>
      <c r="AB26" s="9">
        <f>SUMIFS(Concentrado!AC$2:AC859,Concentrado!$A$2:$A859,"="&amp;$A26,Concentrado!$B$2:$B859, "=Guanajuato")</f>
        <v>139.322</v>
      </c>
      <c r="AC26" s="9">
        <f>SUMIFS(Concentrado!AD$2:AD859,Concentrado!$A$2:$A859,"="&amp;$A26,Concentrado!$B$2:$B859, "=Guanajuato")</f>
        <v>528.32100000000003</v>
      </c>
      <c r="AD26" s="9">
        <f>SUMIFS(Concentrado!AE$2:AE859,Concentrado!$A$2:$A859,"="&amp;$A26,Concentrado!$B$2:$B859, "=Guanajuato")</f>
        <v>458.31099999999998</v>
      </c>
      <c r="AE26" s="9">
        <f>SUMIFS(Concentrado!AF$2:AF859,Concentrado!$A$2:$A859,"="&amp;$A26,Concentrado!$B$2:$B859, "=Guanajuato")</f>
        <v>492.358</v>
      </c>
      <c r="AF26" s="9">
        <f>SUMIFS(Concentrado!AG$2:AG859,Concentrado!$A$2:$A859,"="&amp;$A26,Concentrado!$B$2:$B859, "=Guanajuato")</f>
        <v>11.314</v>
      </c>
      <c r="AG26" s="9">
        <f>SUMIFS(Concentrado!AH$2:AH859,Concentrado!$A$2:$A859,"="&amp;$A26,Concentrado!$B$2:$B859, "=Guanajuato")</f>
        <v>14.782148092487001</v>
      </c>
      <c r="AH26" s="9">
        <f>SUMIFS(Concentrado!AI$2:AI859,Concentrado!$A$2:$A859,"="&amp;$A26,Concentrado!$B$2:$B859, "=Guanajuato")</f>
        <v>4.2507330300553399</v>
      </c>
      <c r="AI26" s="9">
        <f>SUMIFS(Concentrado!AJ$2:AJ859,Concentrado!$A$2:$A859,"="&amp;$A26,Concentrado!$B$2:$B859, "=Guanajuato")</f>
        <v>9.5333807354208808</v>
      </c>
      <c r="AJ26" s="9">
        <f>SUMIFS(Concentrado!AK$2:AK859,Concentrado!$A$2:$A859,"="&amp;$A26,Concentrado!$B$2:$B859, "=Guanajuato")</f>
        <v>13.254</v>
      </c>
      <c r="AK26" s="9">
        <f>SUMIFS(Concentrado!AL$2:AL859,Concentrado!$A$2:$A859,"="&amp;$A26,Concentrado!$B$2:$B859, "=Guanajuato")</f>
        <v>2.6320000000000001</v>
      </c>
      <c r="AL26" s="9">
        <f>SUMIFS(Concentrado!AM$2:AM859,Concentrado!$A$2:$A859,"="&amp;$A26,Concentrado!$B$2:$B859, "=Guanajuato")</f>
        <v>7.798</v>
      </c>
      <c r="AM26" s="9">
        <f>SUMIFS(Concentrado!AN$2:AN859,Concentrado!$A$2:$A859,"="&amp;$A26,Concentrado!$B$2:$B859, "=Guanajuato")</f>
        <v>87.38</v>
      </c>
      <c r="AN26" s="9">
        <f>SUMIFS(Concentrado!AO$2:AO859,Concentrado!$A$2:$A859,"="&amp;$A26,Concentrado!$B$2:$B859, "=Guanajuato")</f>
        <v>64.271000000000001</v>
      </c>
      <c r="AO26" s="9">
        <f>SUMIFS(Concentrado!AP$2:AP859,Concentrado!$A$2:$A859,"="&amp;$A26,Concentrado!$B$2:$B859, "=Guanajuato")</f>
        <v>75.540999999999997</v>
      </c>
      <c r="AP26" s="9">
        <f>SUMIFS(Concentrado!AQ$2:AQ859,Concentrado!$A$2:$A859,"="&amp;$A26,Concentrado!$B$2:$B859, "=Guanajuato")</f>
        <v>0.67900000000000005</v>
      </c>
      <c r="AQ26" s="9">
        <f>SUMIFS(Concentrado!AR$2:AR859,Concentrado!$A$2:$A859,"="&amp;$A26,Concentrado!$B$2:$B859, "=Guanajuato")</f>
        <v>0.39800000000000002</v>
      </c>
      <c r="AR26" s="9">
        <f>SUMIFS(Concentrado!AS$2:AS859,Concentrado!$A$2:$A859,"="&amp;$A26,Concentrado!$B$2:$B859, "=Guanajuato")</f>
        <v>0.53500000000000003</v>
      </c>
      <c r="AS26" s="9">
        <f>SUMIFS(Concentrado!AT$2:AT859,Concentrado!$A$2:$A859,"="&amp;$A26,Concentrado!$B$2:$B859, "=Guanajuato")</f>
        <v>2.6829999999999998</v>
      </c>
      <c r="AT26" s="9">
        <f>SUMIFS(Concentrado!AU$2:AU859,Concentrado!$A$2:$A859,"="&amp;$A26,Concentrado!$B$2:$B859, "=Guanajuato")</f>
        <v>0.27500000000000002</v>
      </c>
      <c r="AU26" s="9">
        <f>SUMIFS(Concentrado!AV$2:AV859,Concentrado!$A$2:$A859,"="&amp;$A26,Concentrado!$B$2:$B859, "=Guanajuato")</f>
        <v>1.446</v>
      </c>
      <c r="AV26" s="9">
        <f>SUMIFS(Concentrado!AW$2:AW859,Concentrado!$A$2:$A859,"="&amp;$A26,Concentrado!$B$2:$B859, "=Guanajuato")</f>
        <v>793.01499999999999</v>
      </c>
      <c r="AW26" s="9">
        <f>SUMIFS(Concentrado!AX$2:AX859,Concentrado!$A$2:$A859,"="&amp;$A26,Concentrado!$B$2:$B859, "=Guanajuato")</f>
        <v>561.11400000000003</v>
      </c>
      <c r="AX26" s="9">
        <f>SUMIFS(Concentrado!AY$2:AY859,Concentrado!$A$2:$A859,"="&amp;$A26,Concentrado!$B$2:$B859, "=Guanajuato")</f>
        <v>673.923</v>
      </c>
      <c r="AY26" s="9">
        <f>SUMIFS(Concentrado!AZ$2:AZ859,Concentrado!$A$2:$A859,"="&amp;$A26,Concentrado!$B$2:$B859, "=Guanajuato")</f>
        <v>7.93</v>
      </c>
      <c r="AZ26" s="9">
        <f>SUMIFS(Concentrado!BA$2:BA859,Concentrado!$A$2:$A859,"="&amp;$A26,Concentrado!$B$2:$B859, "=Guanajuato")</f>
        <v>5.6109999999999998</v>
      </c>
      <c r="BA26" s="9">
        <f>SUMIFS(Concentrado!BB$2:BB859,Concentrado!$A$2:$A859,"="&amp;$A26,Concentrado!$B$2:$B859, "=Guanajuato")</f>
        <v>6.7389999999999999</v>
      </c>
      <c r="BB26" s="9">
        <f>SUMIFS(Concentrado!BC$2:BC859,Concentrado!$A$2:$A859,"="&amp;$A26,Concentrado!$B$2:$B859, "=Guanajuato")</f>
        <v>13.198</v>
      </c>
      <c r="BC26" s="9">
        <f>SUMIFS(Concentrado!BD$2:BD859,Concentrado!$A$2:$A859,"="&amp;$A26,Concentrado!$B$2:$B859, "=Guanajuato")</f>
        <v>5.6040000000000001</v>
      </c>
      <c r="BD26" s="9">
        <f>SUMIFS(Concentrado!BE$2:BE859,Concentrado!$A$2:$A859,"="&amp;$A26,Concentrado!$B$2:$B859, "=Guanajuato")</f>
        <v>14.276999999999999</v>
      </c>
      <c r="BE26" s="9">
        <f>SUMIFS(Concentrado!BF$2:BF859,Concentrado!$A$2:$A859,"="&amp;$A26,Concentrado!$B$2:$B859, "=Guanajuato")</f>
        <v>18.614999999999998</v>
      </c>
      <c r="BF26" s="9">
        <f>SUMIFS(Concentrado!BG$2:BG859,Concentrado!$A$2:$A859,"="&amp;$A26,Concentrado!$B$2:$B859, "=Guanajuato")</f>
        <v>31.626999999999999</v>
      </c>
      <c r="BG26" s="9">
        <f>SUMIFS(Concentrado!BH$2:BH859,Concentrado!$A$2:$A859,"="&amp;$A26,Concentrado!$B$2:$B859, "=Guanajuato")</f>
        <v>6.6982187030531675</v>
      </c>
    </row>
    <row r="27" spans="1:59" x14ac:dyDescent="0.25">
      <c r="A27" s="4">
        <v>2023</v>
      </c>
      <c r="B27" s="9">
        <f>SUMIFS(Concentrado!C$2:C859,Concentrado!$A$2:$A859,"="&amp;$A27,Concentrado!$B$2:$B859, "=Guanajuato")</f>
        <v>27.672000000000001</v>
      </c>
      <c r="C27" s="9">
        <f>SUMIFS(Concentrado!D$2:D859,Concentrado!$A$2:$A859,"="&amp;$A27,Concentrado!$B$2:$B859, "=Guanajuato")</f>
        <v>5.5149999999999997</v>
      </c>
      <c r="D27" s="9">
        <f>SUMIFS(Concentrado!E$2:E859,Concentrado!$A$2:$A859,"="&amp;$A27,Concentrado!$B$2:$B859, "=Guanajuato")</f>
        <v>16.286999999999999</v>
      </c>
      <c r="E27" s="9">
        <f>SUMIFS(Concentrado!F$2:F859,Concentrado!$A$2:$A859,"="&amp;$A27,Concentrado!$B$2:$B859, "=Guanajuato")</f>
        <v>9.4120000000000008</v>
      </c>
      <c r="F27" s="9">
        <f>SUMIFS(Concentrado!G$2:G859,Concentrado!$A$2:$A859,"="&amp;$A27,Concentrado!$B$2:$B859, "=Guanajuato")</f>
        <v>18.405999999999999</v>
      </c>
      <c r="G27" s="9">
        <f>SUMIFS(Concentrado!H$2:H859,Concentrado!$A$2:$A859,"="&amp;$A27,Concentrado!$B$2:$B859, "=Guanajuato")</f>
        <v>5.7009999999999996</v>
      </c>
      <c r="H27" s="9">
        <f>SUMIFS(Concentrado!I$2:I859,Concentrado!$A$2:$A859,"="&amp;$A27,Concentrado!$B$2:$B859, "=Guanajuato")</f>
        <v>4.8179999999999996</v>
      </c>
      <c r="I27" s="9">
        <f>SUMIFS(Concentrado!J$2:J859,Concentrado!$A$2:$A859,"="&amp;$A27,Concentrado!$B$2:$B859, "=Guanajuato")</f>
        <v>5.2469999999999999</v>
      </c>
      <c r="J27" s="9">
        <f>SUMIFS(Concentrado!K$2:K859,Concentrado!$A$2:$A859,"="&amp;$A27,Concentrado!$B$2:$B859, "=Guanajuato")</f>
        <v>5.9249999999999998</v>
      </c>
      <c r="K27" s="9">
        <f>SUMIFS(Concentrado!L$2:L859,Concentrado!$A$2:$A859,"="&amp;$A27,Concentrado!$B$2:$B859, "=Guanajuato")</f>
        <v>4.4539999999999997</v>
      </c>
      <c r="L27" s="9">
        <f>SUMIFS(Concentrado!M$2:M859,Concentrado!$A$2:$A859,"="&amp;$A27,Concentrado!$B$2:$B859, "=Guanajuato")</f>
        <v>5.1689999999999996</v>
      </c>
      <c r="M27" s="9">
        <f>SUMIFS(Concentrado!N$2:N859,Concentrado!$A$2:$A859,"="&amp;$A27,Concentrado!$B$2:$B859, "=Guanajuato")</f>
        <v>50.243000000000002</v>
      </c>
      <c r="N27" s="9">
        <f>SUMIFS(Concentrado!O$2:O859,Concentrado!$A$2:$A859,"="&amp;$A27,Concentrado!$B$2:$B859, "=Guanajuato")</f>
        <v>172.21299999999999</v>
      </c>
      <c r="O27" s="9">
        <f>SUMIFS(Concentrado!P$2:P859,Concentrado!$A$2:$A859,"="&amp;$A27,Concentrado!$B$2:$B859, "=Guanajuato")</f>
        <v>33.634</v>
      </c>
      <c r="P27" s="9">
        <f>SUMIFS(Concentrado!Q$2:Q859,Concentrado!$A$2:$A859,"="&amp;$A27,Concentrado!$B$2:$B859, "=Guanajuato")</f>
        <v>101.02</v>
      </c>
      <c r="Q27" s="9">
        <f>SUMIFS(Concentrado!R$2:R859,Concentrado!$A$2:$A859,"="&amp;$A27,Concentrado!$B$2:$B859, "=Guanajuato")</f>
        <v>92.975999999999999</v>
      </c>
      <c r="R27" s="9">
        <f>SUMIFS(Concentrado!S$2:S859,Concentrado!$A$2:$A859,"="&amp;$A27,Concentrado!$B$2:$B859, "=Guanajuato")</f>
        <v>97.843000000000004</v>
      </c>
      <c r="S27" s="9">
        <f>SUMIFS(Concentrado!T$2:T859,Concentrado!$A$2:$A859,"="&amp;$A27,Concentrado!$B$2:$B859, "=Guanajuato")</f>
        <v>95.477000000000004</v>
      </c>
      <c r="T27" s="9">
        <f>SUMIFS(Concentrado!U$2:U859,Concentrado!$A$2:$A859,"="&amp;$A27,Concentrado!$B$2:$B859, "=Guanajuato")</f>
        <v>17.295000000000002</v>
      </c>
      <c r="U27" s="9">
        <f>SUMIFS(Concentrado!V$2:V859,Concentrado!$A$2:$A859,"="&amp;$A27,Concentrado!$B$2:$B859, "=Guanajuato")</f>
        <v>19.393000000000001</v>
      </c>
      <c r="V27" s="9">
        <f>SUMIFS(Concentrado!W$2:W859,Concentrado!$A$2:$A859,"="&amp;$A27,Concentrado!$B$2:$B859, "=Guanajuato")</f>
        <v>18.373000000000001</v>
      </c>
      <c r="W27" s="9">
        <f>SUMIFS(Concentrado!X$2:X859,Concentrado!$A$2:$A859,"="&amp;$A27,Concentrado!$B$2:$B859, "=Guanajuato")</f>
        <v>99.894000000000005</v>
      </c>
      <c r="X27" s="9">
        <f>SUMIFS(Concentrado!Y$2:Y859,Concentrado!$A$2:$A859,"="&amp;$A27,Concentrado!$B$2:$B859, "=Guanajuato")</f>
        <v>15.635</v>
      </c>
      <c r="Y27" s="9">
        <f>SUMIFS(Concentrado!Z$2:Z859,Concentrado!$A$2:$A859,"="&amp;$A27,Concentrado!$B$2:$B859, "=Guanajuato")</f>
        <v>56.597999999999999</v>
      </c>
      <c r="Z27" s="9">
        <f>SUMIFS(Concentrado!AA$2:AA859,Concentrado!$A$2:$A859,"="&amp;$A27,Concentrado!$B$2:$B859, "=Guanajuato")</f>
        <v>130.99299999999999</v>
      </c>
      <c r="AA27" s="9">
        <f>SUMIFS(Concentrado!AB$2:AB859,Concentrado!$A$2:$A859,"="&amp;$A27,Concentrado!$B$2:$B859, "=Guanajuato")</f>
        <v>111.145</v>
      </c>
      <c r="AB27" s="9">
        <f>SUMIFS(Concentrado!AC$2:AC859,Concentrado!$A$2:$A859,"="&amp;$A27,Concentrado!$B$2:$B859, "=Guanajuato")</f>
        <v>120.794</v>
      </c>
      <c r="AC27" s="9">
        <f>SUMIFS(Concentrado!AD$2:AD859,Concentrado!$A$2:$A859,"="&amp;$A27,Concentrado!$B$2:$B859, "=Guanajuato")</f>
        <v>497.45499999999998</v>
      </c>
      <c r="AD27" s="9">
        <f>SUMIFS(Concentrado!AE$2:AE859,Concentrado!$A$2:$A859,"="&amp;$A27,Concentrado!$B$2:$B859, "=Guanajuato")</f>
        <v>446.91399999999999</v>
      </c>
      <c r="AE27" s="9">
        <f>SUMIFS(Concentrado!AF$2:AF859,Concentrado!$A$2:$A859,"="&amp;$A27,Concentrado!$B$2:$B859, "=Guanajuato")</f>
        <v>471.51499999999999</v>
      </c>
      <c r="AF27" s="9">
        <f>SUMIFS(Concentrado!AG$2:AG859,Concentrado!$A$2:$A859,"="&amp;$A27,Concentrado!$B$2:$B859, "=Guanajuato")</f>
        <v>12.523</v>
      </c>
      <c r="AG27" s="9">
        <f>SUMIFS(Concentrado!AH$2:AH859,Concentrado!$A$2:$A859,"="&amp;$A27,Concentrado!$B$2:$B859, "=Guanajuato")</f>
        <v>15.9629448017243</v>
      </c>
      <c r="AH27" s="9">
        <f>SUMIFS(Concentrado!AI$2:AI859,Concentrado!$A$2:$A859,"="&amp;$A27,Concentrado!$B$2:$B859, "=Guanajuato")</f>
        <v>5.5953546122596904</v>
      </c>
      <c r="AI27" s="9">
        <f>SUMIFS(Concentrado!AJ$2:AJ859,Concentrado!$A$2:$A859,"="&amp;$A27,Concentrado!$B$2:$B859, "=Guanajuato")</f>
        <v>10.797367920311901</v>
      </c>
      <c r="AJ27" s="9">
        <f>SUMIFS(Concentrado!AK$2:AK859,Concentrado!$A$2:$A859,"="&amp;$A27,Concentrado!$B$2:$B859, "=Guanajuato")</f>
        <v>14.124000000000001</v>
      </c>
      <c r="AK27" s="9">
        <f>SUMIFS(Concentrado!AL$2:AL859,Concentrado!$A$2:$A859,"="&amp;$A27,Concentrado!$B$2:$B859, "=Guanajuato")</f>
        <v>3.5150000000000001</v>
      </c>
      <c r="AL27" s="9">
        <f>SUMIFS(Concentrado!AM$2:AM859,Concentrado!$A$2:$A859,"="&amp;$A27,Concentrado!$B$2:$B859, "=Guanajuato")</f>
        <v>8.673</v>
      </c>
      <c r="AM27" s="9">
        <f>SUMIFS(Concentrado!AN$2:AN859,Concentrado!$A$2:$A859,"="&amp;$A27,Concentrado!$B$2:$B859, "=Guanajuato")</f>
        <v>53.774999999999999</v>
      </c>
      <c r="AN27" s="9">
        <f>SUMIFS(Concentrado!AO$2:AO859,Concentrado!$A$2:$A859,"="&amp;$A27,Concentrado!$B$2:$B859, "=Guanajuato")</f>
        <v>41.784999999999997</v>
      </c>
      <c r="AO27" s="9">
        <f>SUMIFS(Concentrado!AP$2:AP859,Concentrado!$A$2:$A859,"="&amp;$A27,Concentrado!$B$2:$B859, "=Guanajuato")</f>
        <v>47.613999999999997</v>
      </c>
      <c r="AP27" s="9">
        <f>SUMIFS(Concentrado!AQ$2:AQ859,Concentrado!$A$2:$A859,"="&amp;$A27,Concentrado!$B$2:$B859, "=Guanajuato")</f>
        <v>0.83299999999999996</v>
      </c>
      <c r="AQ27" s="9">
        <f>SUMIFS(Concentrado!AR$2:AR859,Concentrado!$A$2:$A859,"="&amp;$A27,Concentrado!$B$2:$B859, "=Guanajuato")</f>
        <v>0.48499999999999999</v>
      </c>
      <c r="AR27" s="9">
        <f>SUMIFS(Concentrado!AS$2:AS859,Concentrado!$A$2:$A859,"="&amp;$A27,Concentrado!$B$2:$B859, "=Guanajuato")</f>
        <v>0.65400000000000003</v>
      </c>
      <c r="AS27" s="9">
        <f>SUMIFS(Concentrado!AT$2:AT859,Concentrado!$A$2:$A859,"="&amp;$A27,Concentrado!$B$2:$B859, "=Guanajuato")</f>
        <v>3.1389999999999998</v>
      </c>
      <c r="AT27" s="9">
        <f>SUMIFS(Concentrado!AU$2:AU859,Concentrado!$A$2:$A859,"="&amp;$A27,Concentrado!$B$2:$B859, "=Guanajuato")</f>
        <v>0.81799999999999995</v>
      </c>
      <c r="AU27" s="9">
        <f>SUMIFS(Concentrado!AV$2:AV859,Concentrado!$A$2:$A859,"="&amp;$A27,Concentrado!$B$2:$B859, "=Guanajuato")</f>
        <v>1.946</v>
      </c>
      <c r="AV27" s="9">
        <f>SUMIFS(Concentrado!AW$2:AW859,Concentrado!$A$2:$A859,"="&amp;$A27,Concentrado!$B$2:$B859, "=Guanajuato")</f>
        <v>727.25400000000002</v>
      </c>
      <c r="AW27" s="9">
        <f>SUMIFS(Concentrado!AX$2:AX859,Concentrado!$A$2:$A859,"="&amp;$A27,Concentrado!$B$2:$B859, "=Guanajuato")</f>
        <v>526.54600000000005</v>
      </c>
      <c r="AX27" s="9">
        <f>SUMIFS(Concentrado!AY$2:AY859,Concentrado!$A$2:$A859,"="&amp;$A27,Concentrado!$B$2:$B859, "=Guanajuato")</f>
        <v>624.21299999999997</v>
      </c>
      <c r="AY27" s="9">
        <f>SUMIFS(Concentrado!AZ$2:AZ859,Concentrado!$A$2:$A859,"="&amp;$A27,Concentrado!$B$2:$B859, "=Guanajuato")</f>
        <v>7.2729999999999997</v>
      </c>
      <c r="AZ27" s="9">
        <f>SUMIFS(Concentrado!BA$2:BA859,Concentrado!$A$2:$A859,"="&amp;$A27,Concentrado!$B$2:$B859, "=Guanajuato")</f>
        <v>5.2649999999999997</v>
      </c>
      <c r="BA27" s="9">
        <f>SUMIFS(Concentrado!BB$2:BB859,Concentrado!$A$2:$A859,"="&amp;$A27,Concentrado!$B$2:$B859, "=Guanajuato")</f>
        <v>6.242</v>
      </c>
      <c r="BB27" s="9">
        <f>SUMIFS(Concentrado!BC$2:BC859,Concentrado!$A$2:$A859,"="&amp;$A27,Concentrado!$B$2:$B859, "=Guanajuato")</f>
        <v>12.401999999999999</v>
      </c>
      <c r="BC27" s="9">
        <f>SUMIFS(Concentrado!BD$2:BD859,Concentrado!$A$2:$A859,"="&amp;$A27,Concentrado!$B$2:$B859, "=Guanajuato")</f>
        <v>3.4649999999999999</v>
      </c>
      <c r="BD27" s="9">
        <f>SUMIFS(Concentrado!BE$2:BE859,Concentrado!$A$2:$A859,"="&amp;$A27,Concentrado!$B$2:$B859, "=Guanajuato")</f>
        <v>17.084</v>
      </c>
      <c r="BE27" s="9">
        <f>SUMIFS(Concentrado!BF$2:BF859,Concentrado!$A$2:$A859,"="&amp;$A27,Concentrado!$B$2:$B859, "=Guanajuato")</f>
        <v>19.832999999999998</v>
      </c>
      <c r="BF27" s="9">
        <f>SUMIFS(Concentrado!BG$2:BG859,Concentrado!$A$2:$A859,"="&amp;$A27,Concentrado!$B$2:$B859, "=Guanajuato")</f>
        <v>20.495999999999999</v>
      </c>
      <c r="BG27" s="9">
        <f>SUMIFS(Concentrado!BH$2:BH859,Concentrado!$A$2:$A859,"="&amp;$A27,Concentrado!$B$2:$B859, "=Guanajuato")</f>
        <v>11.140314918858961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"=Guerrero")</f>
        <v>12.635</v>
      </c>
      <c r="C2" s="9">
        <f>SUMIFS(Concentrado!D$2:D826,Concentrado!$A$2:$A826,"="&amp;$A2,Concentrado!$B$2:$B826, "=Guerrero")</f>
        <v>4.0190000000000001</v>
      </c>
      <c r="D2" s="9">
        <f>SUMIFS(Concentrado!E$2:E826,Concentrado!$A$2:$A826,"="&amp;$A2,Concentrado!$B$2:$B826, "=Guerrero")</f>
        <v>8.2490000000000006</v>
      </c>
      <c r="E2" s="9">
        <f>SUMIFS(Concentrado!F$2:F826,Concentrado!$A$2:$A826,"="&amp;$A2,Concentrado!$B$2:$B826, "=Guerrero")</f>
        <v>20.887</v>
      </c>
      <c r="F2" s="9">
        <f>SUMIFS(Concentrado!G$2:G826,Concentrado!$A$2:$A826,"="&amp;$A2,Concentrado!$B$2:$B826, "=Guerrero")</f>
        <v>8.6370000000000005</v>
      </c>
      <c r="G2" s="9">
        <f>SUMIFS(Concentrado!H$2:H826,Concentrado!$A$2:$A826,"="&amp;$A2,Concentrado!$B$2:$B826, "=Guerrero")</f>
        <v>1.323</v>
      </c>
      <c r="H2" s="9">
        <f>SUMIFS(Concentrado!I$2:I826,Concentrado!$A$2:$A826,"="&amp;$A2,Concentrado!$B$2:$B826, "=Guerrero")</f>
        <v>1.403</v>
      </c>
      <c r="I2" s="9">
        <f>SUMIFS(Concentrado!J$2:J826,Concentrado!$A$2:$A826,"="&amp;$A2,Concentrado!$B$2:$B826, "=Guerrero")</f>
        <v>1.3640000000000001</v>
      </c>
      <c r="J2" s="9">
        <f>SUMIFS(Concentrado!K$2:K826,Concentrado!$A$2:$A826,"="&amp;$A2,Concentrado!$B$2:$B826, "=Guerrero")</f>
        <v>5.6230000000000002</v>
      </c>
      <c r="K2" s="9">
        <f>SUMIFS(Concentrado!L$2:L826,Concentrado!$A$2:$A826,"="&amp;$A2,Concentrado!$B$2:$B826, "=Guerrero")</f>
        <v>2.0409999999999999</v>
      </c>
      <c r="L2" s="9">
        <f>SUMIFS(Concentrado!M$2:M826,Concentrado!$A$2:$A826,"="&amp;$A2,Concentrado!$B$2:$B826, "=Guerrero")</f>
        <v>3.8</v>
      </c>
      <c r="M2" s="9">
        <f>SUMIFS(Concentrado!N$2:N826,Concentrado!$A$2:$A826,"="&amp;$A2,Concentrado!$B$2:$B826, "=Guerrero")</f>
        <v>30.062999999999999</v>
      </c>
      <c r="N2" s="9">
        <f>SUMIFS(Concentrado!O$2:O826,Concentrado!$A$2:$A826,"="&amp;$A2,Concentrado!$B$2:$B826, "=Guerrero")</f>
        <v>135.41499999999999</v>
      </c>
      <c r="O2" s="9">
        <f>SUMIFS(Concentrado!P$2:P826,Concentrado!$A$2:$A826,"="&amp;$A2,Concentrado!$B$2:$B826, "=Guerrero")</f>
        <v>26.22</v>
      </c>
      <c r="P2" s="9">
        <f>SUMIFS(Concentrado!Q$2:Q826,Concentrado!$A$2:$A826,"="&amp;$A2,Concentrado!$B$2:$B826, "=Guerrero")</f>
        <v>80.022000000000006</v>
      </c>
      <c r="Q2" s="9">
        <f>SUMIFS(Concentrado!R$2:R826,Concentrado!$A$2:$A826,"="&amp;$A2,Concentrado!$B$2:$B826, "=Guerrero")</f>
        <v>22.492000000000001</v>
      </c>
      <c r="R2" s="9">
        <f>SUMIFS(Concentrado!S$2:S826,Concentrado!$A$2:$A826,"="&amp;$A2,Concentrado!$B$2:$B826, "=Guerrero")</f>
        <v>30.047999999999998</v>
      </c>
      <c r="S2" s="9">
        <f>SUMIFS(Concentrado!T$2:T826,Concentrado!$A$2:$A826,"="&amp;$A2,Concentrado!$B$2:$B826, "=Guerrero")</f>
        <v>26.338000000000001</v>
      </c>
      <c r="T2" s="9">
        <f>SUMIFS(Concentrado!U$2:U826,Concentrado!$A$2:$A826,"="&amp;$A2,Concentrado!$B$2:$B826, "=Guerrero")</f>
        <v>6.9459999999999997</v>
      </c>
      <c r="U2" s="9">
        <f>SUMIFS(Concentrado!V$2:V826,Concentrado!$A$2:$A826,"="&amp;$A2,Concentrado!$B$2:$B826, "=Guerrero")</f>
        <v>8.4849999999999994</v>
      </c>
      <c r="V2" s="9">
        <f>SUMIFS(Concentrado!W$2:W826,Concentrado!$A$2:$A826,"="&amp;$A2,Concentrado!$B$2:$B826, "=Guerrero")</f>
        <v>7.7290000000000001</v>
      </c>
      <c r="W2" s="9">
        <f>SUMIFS(Concentrado!X$2:X826,Concentrado!$A$2:$A826,"="&amp;$A2,Concentrado!$B$2:$B826, "=Guerrero")</f>
        <v>66.947000000000003</v>
      </c>
      <c r="X2" s="9">
        <f>SUMIFS(Concentrado!Y$2:Y826,Concentrado!$A$2:$A826,"="&amp;$A2,Concentrado!$B$2:$B826, "=Guerrero")</f>
        <v>6.5709999999999997</v>
      </c>
      <c r="Y2" s="9">
        <f>SUMIFS(Concentrado!Z$2:Z826,Concentrado!$A$2:$A826,"="&amp;$A2,Concentrado!$B$2:$B826, "=Guerrero")</f>
        <v>36.341000000000001</v>
      </c>
      <c r="Z2" s="9">
        <f>SUMIFS(Concentrado!AA$2:AA826,Concentrado!$A$2:$A826,"="&amp;$A2,Concentrado!$B$2:$B826, "=Guerrero")</f>
        <v>27.254999999999999</v>
      </c>
      <c r="AA2" s="9">
        <f>SUMIFS(Concentrado!AB$2:AB826,Concentrado!$A$2:$A826,"="&amp;$A2,Concentrado!$B$2:$B826, "=Guerrero")</f>
        <v>23.03</v>
      </c>
      <c r="AB2" s="9">
        <f>SUMIFS(Concentrado!AC$2:AC826,Concentrado!$A$2:$A826,"="&amp;$A2,Concentrado!$B$2:$B826, "=Guerrero")</f>
        <v>25.103999999999999</v>
      </c>
      <c r="AC2" s="9">
        <f>SUMIFS(Concentrado!AD$2:AD826,Concentrado!$A$2:$A826,"="&amp;$A2,Concentrado!$B$2:$B826, "=Guerrero")</f>
        <v>209.572</v>
      </c>
      <c r="AD2" s="9">
        <f>SUMIFS(Concentrado!AE$2:AE826,Concentrado!$A$2:$A826,"="&amp;$A2,Concentrado!$B$2:$B826, "=Guerrero")</f>
        <v>195.21299999999999</v>
      </c>
      <c r="AE2" s="9">
        <f>SUMIFS(Concentrado!AF$2:AF826,Concentrado!$A$2:$A826,"="&amp;$A2,Concentrado!$B$2:$B826, "=Guerrero")</f>
        <v>202.262</v>
      </c>
      <c r="AF2" s="9">
        <f>SUMIFS(Concentrado!AG$2:AG826,Concentrado!$A$2:$A826,"="&amp;$A2,Concentrado!$B$2:$B826, "=Guerrero")</f>
        <v>4.8289999999999997</v>
      </c>
      <c r="AG2" s="9">
        <f>SUMIFS(Concentrado!AH$2:AH826,Concentrado!$A$2:$A826,"="&amp;$A2,Concentrado!$B$2:$B826, "=Guerrero")</f>
        <v>4.5302317465217898</v>
      </c>
      <c r="AH2" s="9">
        <f>SUMIFS(Concentrado!AI$2:AI826,Concentrado!$A$2:$A826,"="&amp;$A2,Concentrado!$B$2:$B826, "=Guerrero")</f>
        <v>1.1276154637962901</v>
      </c>
      <c r="AI2" s="9">
        <f>SUMIFS(Concentrado!AJ$2:AJ826,Concentrado!$A$2:$A826,"="&amp;$A2,Concentrado!$B$2:$B826, "=Guerrero")</f>
        <v>2.7942717429270001</v>
      </c>
      <c r="AJ2" s="9">
        <f>SUMIFS(Concentrado!AK$2:AK826,Concentrado!$A$2:$A826,"="&amp;$A2,Concentrado!$B$2:$B826, "=Guerrero")</f>
        <v>3.7709999999999999</v>
      </c>
      <c r="AK2" s="9">
        <f>SUMIFS(Concentrado!AL$2:AL826,Concentrado!$A$2:$A826,"="&amp;$A2,Concentrado!$B$2:$B826, "=Guerrero")</f>
        <v>0.76600000000000001</v>
      </c>
      <c r="AL2" s="9">
        <f>SUMIFS(Concentrado!AM$2:AM826,Concentrado!$A$2:$A826,"="&amp;$A2,Concentrado!$B$2:$B826, "=Guerrero")</f>
        <v>2.2410000000000001</v>
      </c>
      <c r="AM2" s="9">
        <f>SUMIFS(Concentrado!AN$2:AN826,Concentrado!$A$2:$A826,"="&amp;$A2,Concentrado!$B$2:$B826, "=Guerrero")</f>
        <v>71.114000000000004</v>
      </c>
      <c r="AN2" s="9">
        <f>SUMIFS(Concentrado!AO$2:AO826,Concentrado!$A$2:$A826,"="&amp;$A2,Concentrado!$B$2:$B826, "=Guerrero")</f>
        <v>57.542999999999999</v>
      </c>
      <c r="AO2" s="9">
        <f>SUMIFS(Concentrado!AP$2:AP826,Concentrado!$A$2:$A826,"="&amp;$A2,Concentrado!$B$2:$B826, "=Guerrero")</f>
        <v>64.206000000000003</v>
      </c>
      <c r="AP2" s="9">
        <f>SUMIFS(Concentrado!AQ$2:AQ826,Concentrado!$A$2:$A826,"="&amp;$A2,Concentrado!$B$2:$B826, "=Guerrero")</f>
        <v>6.9459999999999997</v>
      </c>
      <c r="AQ2" s="9">
        <f>SUMIFS(Concentrado!AR$2:AR826,Concentrado!$A$2:$A826,"="&amp;$A2,Concentrado!$B$2:$B826, "=Guerrero")</f>
        <v>2.9980000000000002</v>
      </c>
      <c r="AR2" s="9">
        <f>SUMIFS(Concentrado!AS$2:AS826,Concentrado!$A$2:$A826,"="&amp;$A2,Concentrado!$B$2:$B826, "=Guerrero")</f>
        <v>4.9359999999999999</v>
      </c>
      <c r="AS2" s="9">
        <f>SUMIFS(Concentrado!AT$2:AT826,Concentrado!$A$2:$A826,"="&amp;$A2,Concentrado!$B$2:$B826, "=Guerrero")</f>
        <v>8.798</v>
      </c>
      <c r="AT2" s="9">
        <f>SUMIFS(Concentrado!AU$2:AU826,Concentrado!$A$2:$A826,"="&amp;$A2,Concentrado!$B$2:$B826, "=Guerrero")</f>
        <v>0.89300000000000002</v>
      </c>
      <c r="AU2" s="9">
        <f>SUMIFS(Concentrado!AV$2:AV826,Concentrado!$A$2:$A826,"="&amp;$A2,Concentrado!$B$2:$B826, "=Guerrero")</f>
        <v>4.774</v>
      </c>
      <c r="AV2" s="9">
        <f>SUMIFS(Concentrado!AW$2:AW826,Concentrado!$A$2:$A826,"="&amp;$A2,Concentrado!$B$2:$B826, "=Guerrero")</f>
        <v>426.22199999999998</v>
      </c>
      <c r="AW2" s="9">
        <f>SUMIFS(Concentrado!AX$2:AX826,Concentrado!$A$2:$A826,"="&amp;$A2,Concentrado!$B$2:$B826, "=Guerrero")</f>
        <v>288.48200000000003</v>
      </c>
      <c r="AX2" s="9">
        <f>SUMIFS(Concentrado!AY$2:AY826,Concentrado!$A$2:$A826,"="&amp;$A2,Concentrado!$B$2:$B826, "=Guerrero")</f>
        <v>356.33</v>
      </c>
      <c r="AY2" s="9">
        <f>SUMIFS(Concentrado!AZ$2:AZ826,Concentrado!$A$2:$A826,"="&amp;$A2,Concentrado!$B$2:$B826, "=Guerrero")</f>
        <v>4.2619999999999996</v>
      </c>
      <c r="AZ2" s="9">
        <f>SUMIFS(Concentrado!BA$2:BA826,Concentrado!$A$2:$A826,"="&amp;$A2,Concentrado!$B$2:$B826, "=Guerrero")</f>
        <v>2.8849999999999998</v>
      </c>
      <c r="BA2" s="9">
        <f>SUMIFS(Concentrado!BB$2:BB826,Concentrado!$A$2:$A826,"="&amp;$A2,Concentrado!$B$2:$B826, "=Guerrero")</f>
        <v>3.5630000000000002</v>
      </c>
      <c r="BB2" s="9">
        <f>SUMIFS(Concentrado!BC$2:BC826,Concentrado!$A$2:$A826,"="&amp;$A2,Concentrado!$B$2:$B826, "=Guerrero")</f>
        <v>64.162000000000006</v>
      </c>
      <c r="BC2" s="9">
        <f>SUMIFS(Concentrado!BD$2:BD826,Concentrado!$A$2:$A826,"="&amp;$A2,Concentrado!$B$2:$B826, "=Guerrero")</f>
        <v>71.546999999999997</v>
      </c>
      <c r="BD2" s="9">
        <f>SUMIFS(Concentrado!BE$2:BE826,Concentrado!$A$2:$A826,"="&amp;$A2,Concentrado!$B$2:$B826, "=Guerrero")</f>
        <v>31.227</v>
      </c>
      <c r="BE2" s="9">
        <f>SUMIFS(Concentrado!BF$2:BF826,Concentrado!$A$2:$A826,"="&amp;$A2,Concentrado!$B$2:$B826, "=Guerrero")</f>
        <v>38.265999999999998</v>
      </c>
      <c r="BF2" s="9">
        <f>SUMIFS(Concentrado!BG$2:BG826,Concentrado!$A$2:$A826,"="&amp;$A2,Concentrado!$B$2:$B826, "=Guerrero")</f>
        <v>139.02600000000001</v>
      </c>
      <c r="BG2" s="9">
        <f>SUMIFS(Concentrado!BH$2:BH826,Concentrado!$A$2:$A826,"="&amp;$A2,Concentrado!$B$2:$B826, "=Guerrero")</f>
        <v>4.7313660417974708</v>
      </c>
    </row>
    <row r="3" spans="1:59" x14ac:dyDescent="0.25">
      <c r="A3" s="4">
        <v>1999</v>
      </c>
      <c r="B3" s="9">
        <f>SUMIFS(Concentrado!C$2:C859,Concentrado!$A$2:$A859,"="&amp;$A3,Concentrado!$B$2:$B859, "=Guerrero")</f>
        <v>14.69</v>
      </c>
      <c r="C3" s="9">
        <f>SUMIFS(Concentrado!D$2:D859,Concentrado!$A$2:$A859,"="&amp;$A3,Concentrado!$B$2:$B859, "=Guerrero")</f>
        <v>3.3359999999999999</v>
      </c>
      <c r="D3" s="9">
        <f>SUMIFS(Concentrado!E$2:E859,Concentrado!$A$2:$A859,"="&amp;$A3,Concentrado!$B$2:$B859, "=Guerrero")</f>
        <v>8.8960000000000008</v>
      </c>
      <c r="E3" s="9">
        <f>SUMIFS(Concentrado!F$2:F859,Concentrado!$A$2:$A859,"="&amp;$A3,Concentrado!$B$2:$B859, "=Guerrero")</f>
        <v>20.963000000000001</v>
      </c>
      <c r="F3" s="9">
        <f>SUMIFS(Concentrado!G$2:G859,Concentrado!$A$2:$A859,"="&amp;$A3,Concentrado!$B$2:$B859, "=Guerrero")</f>
        <v>7.4980000000000002</v>
      </c>
      <c r="G3" s="9">
        <f>SUMIFS(Concentrado!H$2:H859,Concentrado!$A$2:$A859,"="&amp;$A3,Concentrado!$B$2:$B859, "=Guerrero")</f>
        <v>1.377</v>
      </c>
      <c r="H3" s="9">
        <f>SUMIFS(Concentrado!I$2:I859,Concentrado!$A$2:$A859,"="&amp;$A3,Concentrado!$B$2:$B859, "=Guerrero")</f>
        <v>1.0069999999999999</v>
      </c>
      <c r="I3" s="9">
        <f>SUMIFS(Concentrado!J$2:J859,Concentrado!$A$2:$A859,"="&amp;$A3,Concentrado!$B$2:$B859, "=Guerrero")</f>
        <v>1.1879999999999999</v>
      </c>
      <c r="J3" s="9">
        <f>SUMIFS(Concentrado!K$2:K859,Concentrado!$A$2:$A859,"="&amp;$A3,Concentrado!$B$2:$B859, "=Guerrero")</f>
        <v>5.3120000000000003</v>
      </c>
      <c r="K3" s="9">
        <f>SUMIFS(Concentrado!L$2:L859,Concentrado!$A$2:$A859,"="&amp;$A3,Concentrado!$B$2:$B859, "=Guerrero")</f>
        <v>3.21</v>
      </c>
      <c r="L3" s="9">
        <f>SUMIFS(Concentrado!M$2:M859,Concentrado!$A$2:$A859,"="&amp;$A3,Concentrado!$B$2:$B859, "=Guerrero")</f>
        <v>4.2389999999999999</v>
      </c>
      <c r="M3" s="9">
        <f>SUMIFS(Concentrado!N$2:N859,Concentrado!$A$2:$A859,"="&amp;$A3,Concentrado!$B$2:$B859, "=Guerrero")</f>
        <v>31.233000000000001</v>
      </c>
      <c r="N3" s="9">
        <f>SUMIFS(Concentrado!O$2:O859,Concentrado!$A$2:$A859,"="&amp;$A3,Concentrado!$B$2:$B859, "=Guerrero")</f>
        <v>115.881</v>
      </c>
      <c r="O3" s="9">
        <f>SUMIFS(Concentrado!P$2:P859,Concentrado!$A$2:$A859,"="&amp;$A3,Concentrado!$B$2:$B859, "=Guerrero")</f>
        <v>24.167000000000002</v>
      </c>
      <c r="P3" s="9">
        <f>SUMIFS(Concentrado!Q$2:Q859,Concentrado!$A$2:$A859,"="&amp;$A3,Concentrado!$B$2:$B859, "=Guerrero")</f>
        <v>69.144000000000005</v>
      </c>
      <c r="Q3" s="9">
        <f>SUMIFS(Concentrado!R$2:R859,Concentrado!$A$2:$A859,"="&amp;$A3,Concentrado!$B$2:$B859, "=Guerrero")</f>
        <v>28.134</v>
      </c>
      <c r="R3" s="9">
        <f>SUMIFS(Concentrado!S$2:S859,Concentrado!$A$2:$A859,"="&amp;$A3,Concentrado!$B$2:$B859, "=Guerrero")</f>
        <v>30.082999999999998</v>
      </c>
      <c r="S3" s="9">
        <f>SUMIFS(Concentrado!T$2:T859,Concentrado!$A$2:$A859,"="&amp;$A3,Concentrado!$B$2:$B859, "=Guerrero")</f>
        <v>29.129000000000001</v>
      </c>
      <c r="T3" s="9">
        <f>SUMIFS(Concentrado!U$2:U859,Concentrado!$A$2:$A859,"="&amp;$A3,Concentrado!$B$2:$B859, "=Guerrero")</f>
        <v>6.165</v>
      </c>
      <c r="U3" s="9">
        <f>SUMIFS(Concentrado!V$2:V859,Concentrado!$A$2:$A859,"="&amp;$A3,Concentrado!$B$2:$B859, "=Guerrero")</f>
        <v>7.867</v>
      </c>
      <c r="V3" s="9">
        <f>SUMIFS(Concentrado!W$2:W859,Concentrado!$A$2:$A859,"="&amp;$A3,Concentrado!$B$2:$B859, "=Guerrero")</f>
        <v>7.0330000000000004</v>
      </c>
      <c r="W3" s="9">
        <f>SUMIFS(Concentrado!X$2:X859,Concentrado!$A$2:$A859,"="&amp;$A3,Concentrado!$B$2:$B859, "=Guerrero")</f>
        <v>56.006</v>
      </c>
      <c r="X3" s="9">
        <f>SUMIFS(Concentrado!Y$2:Y859,Concentrado!$A$2:$A859,"="&amp;$A3,Concentrado!$B$2:$B859, "=Guerrero")</f>
        <v>5.5380000000000003</v>
      </c>
      <c r="Y3" s="9">
        <f>SUMIFS(Concentrado!Z$2:Z859,Concentrado!$A$2:$A859,"="&amp;$A3,Concentrado!$B$2:$B859, "=Guerrero")</f>
        <v>30.317</v>
      </c>
      <c r="Z3" s="9">
        <f>SUMIFS(Concentrado!AA$2:AA859,Concentrado!$A$2:$A859,"="&amp;$A3,Concentrado!$B$2:$B859, "=Guerrero")</f>
        <v>27.806000000000001</v>
      </c>
      <c r="AA3" s="9">
        <f>SUMIFS(Concentrado!AB$2:AB859,Concentrado!$A$2:$A859,"="&amp;$A3,Concentrado!$B$2:$B859, "=Guerrero")</f>
        <v>22.657</v>
      </c>
      <c r="AB3" s="9">
        <f>SUMIFS(Concentrado!AC$2:AC859,Concentrado!$A$2:$A859,"="&amp;$A3,Concentrado!$B$2:$B859, "=Guerrero")</f>
        <v>25.178000000000001</v>
      </c>
      <c r="AC3" s="9">
        <f>SUMIFS(Concentrado!AD$2:AD859,Concentrado!$A$2:$A859,"="&amp;$A3,Concentrado!$B$2:$B859, "=Guerrero")</f>
        <v>213.99</v>
      </c>
      <c r="AD3" s="9">
        <f>SUMIFS(Concentrado!AE$2:AE859,Concentrado!$A$2:$A859,"="&amp;$A3,Concentrado!$B$2:$B859, "=Guerrero")</f>
        <v>189.93700000000001</v>
      </c>
      <c r="AE3" s="9">
        <f>SUMIFS(Concentrado!AF$2:AF859,Concentrado!$A$2:$A859,"="&amp;$A3,Concentrado!$B$2:$B859, "=Guerrero")</f>
        <v>201.78</v>
      </c>
      <c r="AF3" s="9">
        <f>SUMIFS(Concentrado!AG$2:AG859,Concentrado!$A$2:$A859,"="&amp;$A3,Concentrado!$B$2:$B859, "=Guerrero")</f>
        <v>5.181</v>
      </c>
      <c r="AG3" s="9">
        <f>SUMIFS(Concentrado!AH$2:AH859,Concentrado!$A$2:$A859,"="&amp;$A3,Concentrado!$B$2:$B859, "=Guerrero")</f>
        <v>4.5237496858507198</v>
      </c>
      <c r="AH3" s="9">
        <f>SUMIFS(Concentrado!AI$2:AI859,Concentrado!$A$2:$A859,"="&amp;$A3,Concentrado!$B$2:$B859, "=Guerrero")</f>
        <v>1.91647368841332</v>
      </c>
      <c r="AI3" s="9">
        <f>SUMIFS(Concentrado!AJ$2:AJ859,Concentrado!$A$2:$A859,"="&amp;$A3,Concentrado!$B$2:$B859, "=Guerrero")</f>
        <v>3.1888798037612398</v>
      </c>
      <c r="AJ3" s="9">
        <f>SUMIFS(Concentrado!AK$2:AK859,Concentrado!$A$2:$A859,"="&amp;$A3,Concentrado!$B$2:$B859, "=Guerrero")</f>
        <v>3.41</v>
      </c>
      <c r="AK3" s="9">
        <f>SUMIFS(Concentrado!AL$2:AL859,Concentrado!$A$2:$A859,"="&amp;$A3,Concentrado!$B$2:$B859, "=Guerrero")</f>
        <v>0.94399999999999995</v>
      </c>
      <c r="AL3" s="9">
        <f>SUMIFS(Concentrado!AM$2:AM859,Concentrado!$A$2:$A859,"="&amp;$A3,Concentrado!$B$2:$B859, "=Guerrero")</f>
        <v>2.1520000000000001</v>
      </c>
      <c r="AM3" s="9">
        <f>SUMIFS(Concentrado!AN$2:AN859,Concentrado!$A$2:$A859,"="&amp;$A3,Concentrado!$B$2:$B859, "=Guerrero")</f>
        <v>69.974999999999994</v>
      </c>
      <c r="AN3" s="9">
        <f>SUMIFS(Concentrado!AO$2:AO859,Concentrado!$A$2:$A859,"="&amp;$A3,Concentrado!$B$2:$B859, "=Guerrero")</f>
        <v>54.375999999999998</v>
      </c>
      <c r="AO3" s="9">
        <f>SUMIFS(Concentrado!AP$2:AP859,Concentrado!$A$2:$A859,"="&amp;$A3,Concentrado!$B$2:$B859, "=Guerrero")</f>
        <v>62.015000000000001</v>
      </c>
      <c r="AP3" s="9">
        <f>SUMIFS(Concentrado!AQ$2:AQ859,Concentrado!$A$2:$A859,"="&amp;$A3,Concentrado!$B$2:$B859, "=Guerrero")</f>
        <v>6.165</v>
      </c>
      <c r="AQ3" s="9">
        <f>SUMIFS(Concentrado!AR$2:AR859,Concentrado!$A$2:$A859,"="&amp;$A3,Concentrado!$B$2:$B859, "=Guerrero")</f>
        <v>3.2730000000000001</v>
      </c>
      <c r="AR3" s="9">
        <f>SUMIFS(Concentrado!AS$2:AS859,Concentrado!$A$2:$A859,"="&amp;$A3,Concentrado!$B$2:$B859, "=Guerrero")</f>
        <v>4.6890000000000001</v>
      </c>
      <c r="AS3" s="9">
        <f>SUMIFS(Concentrado!AT$2:AT859,Concentrado!$A$2:$A859,"="&amp;$A3,Concentrado!$B$2:$B859, "=Guerrero")</f>
        <v>8.0660000000000007</v>
      </c>
      <c r="AT3" s="9">
        <f>SUMIFS(Concentrado!AU$2:AU859,Concentrado!$A$2:$A859,"="&amp;$A3,Concentrado!$B$2:$B859, "=Guerrero")</f>
        <v>1.385</v>
      </c>
      <c r="AU3" s="9">
        <f>SUMIFS(Concentrado!AV$2:AV859,Concentrado!$A$2:$A859,"="&amp;$A3,Concentrado!$B$2:$B859, "=Guerrero")</f>
        <v>4.657</v>
      </c>
      <c r="AV3" s="9">
        <f>SUMIFS(Concentrado!AW$2:AW859,Concentrado!$A$2:$A859,"="&amp;$A3,Concentrado!$B$2:$B859, "=Guerrero")</f>
        <v>410.79899999999998</v>
      </c>
      <c r="AW3" s="9">
        <f>SUMIFS(Concentrado!AX$2:AX859,Concentrado!$A$2:$A859,"="&amp;$A3,Concentrado!$B$2:$B859, "=Guerrero")</f>
        <v>278.36</v>
      </c>
      <c r="AX3" s="9">
        <f>SUMIFS(Concentrado!AY$2:AY859,Concentrado!$A$2:$A859,"="&amp;$A3,Concentrado!$B$2:$B859, "=Guerrero")</f>
        <v>343.40899999999999</v>
      </c>
      <c r="AY3" s="9">
        <f>SUMIFS(Concentrado!AZ$2:AZ859,Concentrado!$A$2:$A859,"="&amp;$A3,Concentrado!$B$2:$B859, "=Guerrero")</f>
        <v>4.1079999999999997</v>
      </c>
      <c r="AZ3" s="9">
        <f>SUMIFS(Concentrado!BA$2:BA859,Concentrado!$A$2:$A859,"="&amp;$A3,Concentrado!$B$2:$B859, "=Guerrero")</f>
        <v>2.7839999999999998</v>
      </c>
      <c r="BA3" s="9">
        <f>SUMIFS(Concentrado!BB$2:BB859,Concentrado!$A$2:$A859,"="&amp;$A3,Concentrado!$B$2:$B859, "=Guerrero")</f>
        <v>3.4340000000000002</v>
      </c>
      <c r="BB3" s="9">
        <f>SUMIFS(Concentrado!BC$2:BC859,Concentrado!$A$2:$A859,"="&amp;$A3,Concentrado!$B$2:$B859, "=Guerrero")</f>
        <v>52.396999999999998</v>
      </c>
      <c r="BC3" s="9">
        <f>SUMIFS(Concentrado!BD$2:BD859,Concentrado!$A$2:$A859,"="&amp;$A3,Concentrado!$B$2:$B859, "=Guerrero")</f>
        <v>48.011000000000003</v>
      </c>
      <c r="BD3" s="9">
        <f>SUMIFS(Concentrado!BE$2:BE859,Concentrado!$A$2:$A859,"="&amp;$A3,Concentrado!$B$2:$B859, "=Guerrero")</f>
        <v>28.661000000000001</v>
      </c>
      <c r="BE3" s="9">
        <f>SUMIFS(Concentrado!BF$2:BF859,Concentrado!$A$2:$A859,"="&amp;$A3,Concentrado!$B$2:$B859, "=Guerrero")</f>
        <v>34.712000000000003</v>
      </c>
      <c r="BF3" s="9">
        <f>SUMIFS(Concentrado!BG$2:BG859,Concentrado!$A$2:$A859,"="&amp;$A3,Concentrado!$B$2:$B859, "=Guerrero")</f>
        <v>119.964</v>
      </c>
      <c r="BG3" s="9">
        <f>SUMIFS(Concentrado!BH$2:BH859,Concentrado!$A$2:$A859,"="&amp;$A3,Concentrado!$B$2:$B859, "=Guerrero")</f>
        <v>5.8093683006209247</v>
      </c>
    </row>
    <row r="4" spans="1:59" x14ac:dyDescent="0.25">
      <c r="A4" s="4">
        <v>2000</v>
      </c>
      <c r="B4" s="9">
        <f>SUMIFS(Concentrado!C$2:C859,Concentrado!$A$2:$A859,"="&amp;$A4,Concentrado!$B$2:$B859, "=Guerrero")</f>
        <v>12.895</v>
      </c>
      <c r="C4" s="9">
        <f>SUMIFS(Concentrado!D$2:D859,Concentrado!$A$2:$A859,"="&amp;$A4,Concentrado!$B$2:$B859, "=Guerrero")</f>
        <v>3.5489999999999999</v>
      </c>
      <c r="D4" s="9">
        <f>SUMIFS(Concentrado!E$2:E859,Concentrado!$A$2:$A859,"="&amp;$A4,Concentrado!$B$2:$B859, "=Guerrero")</f>
        <v>8.1159999999999997</v>
      </c>
      <c r="E4" s="9">
        <f>SUMIFS(Concentrado!F$2:F859,Concentrado!$A$2:$A859,"="&amp;$A4,Concentrado!$B$2:$B859, "=Guerrero")</f>
        <v>22.869</v>
      </c>
      <c r="F4" s="9">
        <f>SUMIFS(Concentrado!G$2:G859,Concentrado!$A$2:$A859,"="&amp;$A4,Concentrado!$B$2:$B859, "=Guerrero")</f>
        <v>8.6690000000000005</v>
      </c>
      <c r="G4" s="9">
        <f>SUMIFS(Concentrado!H$2:H859,Concentrado!$A$2:$A859,"="&amp;$A4,Concentrado!$B$2:$B859, "=Guerrero")</f>
        <v>1.6279999999999999</v>
      </c>
      <c r="H4" s="9">
        <f>SUMIFS(Concentrado!I$2:I859,Concentrado!$A$2:$A859,"="&amp;$A4,Concentrado!$B$2:$B859, "=Guerrero")</f>
        <v>1.2450000000000001</v>
      </c>
      <c r="I4" s="9">
        <f>SUMIFS(Concentrado!J$2:J859,Concentrado!$A$2:$A859,"="&amp;$A4,Concentrado!$B$2:$B859, "=Guerrero")</f>
        <v>1.4319999999999999</v>
      </c>
      <c r="J4" s="9">
        <f>SUMIFS(Concentrado!K$2:K859,Concentrado!$A$2:$A859,"="&amp;$A4,Concentrado!$B$2:$B859, "=Guerrero")</f>
        <v>4.298</v>
      </c>
      <c r="K4" s="9">
        <f>SUMIFS(Concentrado!L$2:L859,Concentrado!$A$2:$A859,"="&amp;$A4,Concentrado!$B$2:$B859, "=Guerrero")</f>
        <v>2.677</v>
      </c>
      <c r="L4" s="9">
        <f>SUMIFS(Concentrado!M$2:M859,Concentrado!$A$2:$A859,"="&amp;$A4,Concentrado!$B$2:$B859, "=Guerrero")</f>
        <v>3.4689999999999999</v>
      </c>
      <c r="M4" s="9">
        <f>SUMIFS(Concentrado!N$2:N859,Concentrado!$A$2:$A859,"="&amp;$A4,Concentrado!$B$2:$B859, "=Guerrero")</f>
        <v>32.323</v>
      </c>
      <c r="N4" s="9">
        <f>SUMIFS(Concentrado!O$2:O859,Concentrado!$A$2:$A859,"="&amp;$A4,Concentrado!$B$2:$B859, "=Guerrero")</f>
        <v>107.259</v>
      </c>
      <c r="O4" s="9">
        <f>SUMIFS(Concentrado!P$2:P859,Concentrado!$A$2:$A859,"="&amp;$A4,Concentrado!$B$2:$B859, "=Guerrero")</f>
        <v>22.225000000000001</v>
      </c>
      <c r="P4" s="9">
        <f>SUMIFS(Concentrado!Q$2:Q859,Concentrado!$A$2:$A859,"="&amp;$A4,Concentrado!$B$2:$B859, "=Guerrero")</f>
        <v>63.848999999999997</v>
      </c>
      <c r="Q4" s="9">
        <f>SUMIFS(Concentrado!R$2:R859,Concentrado!$A$2:$A859,"="&amp;$A4,Concentrado!$B$2:$B859, "=Guerrero")</f>
        <v>27.613</v>
      </c>
      <c r="R4" s="9">
        <f>SUMIFS(Concentrado!S$2:S859,Concentrado!$A$2:$A859,"="&amp;$A4,Concentrado!$B$2:$B859, "=Guerrero")</f>
        <v>30.754000000000001</v>
      </c>
      <c r="S4" s="9">
        <f>SUMIFS(Concentrado!T$2:T859,Concentrado!$A$2:$A859,"="&amp;$A4,Concentrado!$B$2:$B859, "=Guerrero")</f>
        <v>29.219000000000001</v>
      </c>
      <c r="T4" s="9">
        <f>SUMIFS(Concentrado!U$2:U859,Concentrado!$A$2:$A859,"="&amp;$A4,Concentrado!$B$2:$B859, "=Guerrero")</f>
        <v>5.7309999999999999</v>
      </c>
      <c r="U4" s="9">
        <f>SUMIFS(Concentrado!V$2:V859,Concentrado!$A$2:$A859,"="&amp;$A4,Concentrado!$B$2:$B859, "=Guerrero")</f>
        <v>10.210000000000001</v>
      </c>
      <c r="V4" s="9">
        <f>SUMIFS(Concentrado!W$2:W859,Concentrado!$A$2:$A859,"="&amp;$A4,Concentrado!$B$2:$B859, "=Guerrero")</f>
        <v>8.0210000000000008</v>
      </c>
      <c r="W4" s="9">
        <f>SUMIFS(Concentrado!X$2:X859,Concentrado!$A$2:$A859,"="&amp;$A4,Concentrado!$B$2:$B859, "=Guerrero")</f>
        <v>46.628999999999998</v>
      </c>
      <c r="X4" s="9">
        <f>SUMIFS(Concentrado!Y$2:Y859,Concentrado!$A$2:$A859,"="&amp;$A4,Concentrado!$B$2:$B859, "=Guerrero")</f>
        <v>4.7939999999999996</v>
      </c>
      <c r="Y4" s="9">
        <f>SUMIFS(Concentrado!Z$2:Z859,Concentrado!$A$2:$A859,"="&amp;$A4,Concentrado!$B$2:$B859, "=Guerrero")</f>
        <v>25.303999999999998</v>
      </c>
      <c r="Z4" s="9">
        <f>SUMIFS(Concentrado!AA$2:AA859,Concentrado!$A$2:$A859,"="&amp;$A4,Concentrado!$B$2:$B859, "=Guerrero")</f>
        <v>29.501000000000001</v>
      </c>
      <c r="AA4" s="9">
        <f>SUMIFS(Concentrado!AB$2:AB859,Concentrado!$A$2:$A859,"="&amp;$A4,Concentrado!$B$2:$B859, "=Guerrero")</f>
        <v>24.28</v>
      </c>
      <c r="AB4" s="9">
        <f>SUMIFS(Concentrado!AC$2:AC859,Concentrado!$A$2:$A859,"="&amp;$A4,Concentrado!$B$2:$B859, "=Guerrero")</f>
        <v>26.832000000000001</v>
      </c>
      <c r="AC4" s="9">
        <f>SUMIFS(Concentrado!AD$2:AD859,Concentrado!$A$2:$A859,"="&amp;$A4,Concentrado!$B$2:$B859, "=Guerrero")</f>
        <v>217.64500000000001</v>
      </c>
      <c r="AD4" s="9">
        <f>SUMIFS(Concentrado!AE$2:AE859,Concentrado!$A$2:$A859,"="&amp;$A4,Concentrado!$B$2:$B859, "=Guerrero")</f>
        <v>191.06299999999999</v>
      </c>
      <c r="AE4" s="9">
        <f>SUMIFS(Concentrado!AF$2:AF859,Concentrado!$A$2:$A859,"="&amp;$A4,Concentrado!$B$2:$B859, "=Guerrero")</f>
        <v>204.054</v>
      </c>
      <c r="AF4" s="9">
        <f>SUMIFS(Concentrado!AG$2:AG859,Concentrado!$A$2:$A859,"="&amp;$A4,Concentrado!$B$2:$B859, "=Guerrero")</f>
        <v>5.47</v>
      </c>
      <c r="AG4" s="9">
        <f>SUMIFS(Concentrado!AH$2:AH859,Concentrado!$A$2:$A859,"="&amp;$A4,Concentrado!$B$2:$B859, "=Guerrero")</f>
        <v>4.8518918195430896</v>
      </c>
      <c r="AH4" s="9">
        <f>SUMIFS(Concentrado!AI$2:AI859,Concentrado!$A$2:$A859,"="&amp;$A4,Concentrado!$B$2:$B859, "=Guerrero")</f>
        <v>2.53833681825826</v>
      </c>
      <c r="AI4" s="9">
        <f>SUMIFS(Concentrado!AJ$2:AJ859,Concentrado!$A$2:$A859,"="&amp;$A4,Concentrado!$B$2:$B859, "=Guerrero")</f>
        <v>3.6643787371573699</v>
      </c>
      <c r="AJ4" s="9">
        <f>SUMIFS(Concentrado!AK$2:AK859,Concentrado!$A$2:$A859,"="&amp;$A4,Concentrado!$B$2:$B859, "=Guerrero")</f>
        <v>3.1259999999999999</v>
      </c>
      <c r="AK4" s="9">
        <f>SUMIFS(Concentrado!AL$2:AL859,Concentrado!$A$2:$A859,"="&amp;$A4,Concentrado!$B$2:$B859, "=Guerrero")</f>
        <v>1.3069999999999999</v>
      </c>
      <c r="AL4" s="9">
        <f>SUMIFS(Concentrado!AM$2:AM859,Concentrado!$A$2:$A859,"="&amp;$A4,Concentrado!$B$2:$B859, "=Guerrero")</f>
        <v>2.1960000000000002</v>
      </c>
      <c r="AM4" s="9">
        <f>SUMIFS(Concentrado!AN$2:AN859,Concentrado!$A$2:$A859,"="&amp;$A4,Concentrado!$B$2:$B859, "=Guerrero")</f>
        <v>57.439</v>
      </c>
      <c r="AN4" s="9">
        <f>SUMIFS(Concentrado!AO$2:AO859,Concentrado!$A$2:$A859,"="&amp;$A4,Concentrado!$B$2:$B859, "=Guerrero")</f>
        <v>50.116</v>
      </c>
      <c r="AO4" s="9">
        <f>SUMIFS(Concentrado!AP$2:AP859,Concentrado!$A$2:$A859,"="&amp;$A4,Concentrado!$B$2:$B859, "=Guerrero")</f>
        <v>53.726999999999997</v>
      </c>
      <c r="AP4" s="9">
        <f>SUMIFS(Concentrado!AQ$2:AQ859,Concentrado!$A$2:$A859,"="&amp;$A4,Concentrado!$B$2:$B859, "=Guerrero")</f>
        <v>5.34</v>
      </c>
      <c r="AQ4" s="9">
        <f>SUMIFS(Concentrado!AR$2:AR859,Concentrado!$A$2:$A859,"="&amp;$A4,Concentrado!$B$2:$B859, "=Guerrero")</f>
        <v>3.2370000000000001</v>
      </c>
      <c r="AR4" s="9">
        <f>SUMIFS(Concentrado!AS$2:AS859,Concentrado!$A$2:$A859,"="&amp;$A4,Concentrado!$B$2:$B859, "=Guerrero")</f>
        <v>4.2649999999999997</v>
      </c>
      <c r="AS4" s="9">
        <f>SUMIFS(Concentrado!AT$2:AT859,Concentrado!$A$2:$A859,"="&amp;$A4,Concentrado!$B$2:$B859, "=Guerrero")</f>
        <v>7.359</v>
      </c>
      <c r="AT4" s="9">
        <f>SUMIFS(Concentrado!AU$2:AU859,Concentrado!$A$2:$A859,"="&amp;$A4,Concentrado!$B$2:$B859, "=Guerrero")</f>
        <v>2.0539999999999998</v>
      </c>
      <c r="AU4" s="9">
        <f>SUMIFS(Concentrado!AV$2:AV859,Concentrado!$A$2:$A859,"="&amp;$A4,Concentrado!$B$2:$B859, "=Guerrero")</f>
        <v>4.6470000000000002</v>
      </c>
      <c r="AV4" s="9">
        <f>SUMIFS(Concentrado!AW$2:AW859,Concentrado!$A$2:$A859,"="&amp;$A4,Concentrado!$B$2:$B859, "=Guerrero")</f>
        <v>393.87099999999998</v>
      </c>
      <c r="AW4" s="9">
        <f>SUMIFS(Concentrado!AX$2:AX859,Concentrado!$A$2:$A859,"="&amp;$A4,Concentrado!$B$2:$B859, "=Guerrero")</f>
        <v>272.68</v>
      </c>
      <c r="AX4" s="9">
        <f>SUMIFS(Concentrado!AY$2:AY859,Concentrado!$A$2:$A859,"="&amp;$A4,Concentrado!$B$2:$B859, "=Guerrero")</f>
        <v>332.03800000000001</v>
      </c>
      <c r="AY4" s="9">
        <f>SUMIFS(Concentrado!AZ$2:AZ859,Concentrado!$A$2:$A859,"="&amp;$A4,Concentrado!$B$2:$B859, "=Guerrero")</f>
        <v>3.9390000000000001</v>
      </c>
      <c r="AZ4" s="9">
        <f>SUMIFS(Concentrado!BA$2:BA859,Concentrado!$A$2:$A859,"="&amp;$A4,Concentrado!$B$2:$B859, "=Guerrero")</f>
        <v>2.7269999999999999</v>
      </c>
      <c r="BA4" s="9">
        <f>SUMIFS(Concentrado!BB$2:BB859,Concentrado!$A$2:$A859,"="&amp;$A4,Concentrado!$B$2:$B859, "=Guerrero")</f>
        <v>3.32</v>
      </c>
      <c r="BB4" s="9">
        <f>SUMIFS(Concentrado!BC$2:BC859,Concentrado!$A$2:$A859,"="&amp;$A4,Concentrado!$B$2:$B859, "=Guerrero")</f>
        <v>47.622</v>
      </c>
      <c r="BC4" s="9">
        <f>SUMIFS(Concentrado!BD$2:BD859,Concentrado!$A$2:$A859,"="&amp;$A4,Concentrado!$B$2:$B859, "=Guerrero")</f>
        <v>50.628</v>
      </c>
      <c r="BD4" s="9">
        <f>SUMIFS(Concentrado!BE$2:BE859,Concentrado!$A$2:$A859,"="&amp;$A4,Concentrado!$B$2:$B859, "=Guerrero")</f>
        <v>26.093</v>
      </c>
      <c r="BE4" s="9">
        <f>SUMIFS(Concentrado!BF$2:BF859,Concentrado!$A$2:$A859,"="&amp;$A4,Concentrado!$B$2:$B859, "=Guerrero")</f>
        <v>31.366</v>
      </c>
      <c r="BF4" s="9">
        <f>SUMIFS(Concentrado!BG$2:BG859,Concentrado!$A$2:$A859,"="&amp;$A4,Concentrado!$B$2:$B859, "=Guerrero")</f>
        <v>113.331</v>
      </c>
      <c r="BG4" s="9">
        <f>SUMIFS(Concentrado!BH$2:BH859,Concentrado!$A$2:$A859,"="&amp;$A4,Concentrado!$B$2:$B859, "=Guerrero")</f>
        <v>4.4554565454101018</v>
      </c>
    </row>
    <row r="5" spans="1:59" x14ac:dyDescent="0.25">
      <c r="A5" s="4">
        <v>2001</v>
      </c>
      <c r="B5" s="9">
        <f>SUMIFS(Concentrado!C$2:C859,Concentrado!$A$2:$A859,"="&amp;$A5,Concentrado!$B$2:$B859, "=Guerrero")</f>
        <v>13.076000000000001</v>
      </c>
      <c r="C5" s="9">
        <f>SUMIFS(Concentrado!D$2:D859,Concentrado!$A$2:$A859,"="&amp;$A5,Concentrado!$B$2:$B859, "=Guerrero")</f>
        <v>4.4459999999999997</v>
      </c>
      <c r="D5" s="9">
        <f>SUMIFS(Concentrado!E$2:E859,Concentrado!$A$2:$A859,"="&amp;$A5,Concentrado!$B$2:$B859, "=Guerrero")</f>
        <v>8.6590000000000007</v>
      </c>
      <c r="E5" s="9">
        <f>SUMIFS(Concentrado!F$2:F859,Concentrado!$A$2:$A859,"="&amp;$A5,Concentrado!$B$2:$B859, "=Guerrero")</f>
        <v>22.25</v>
      </c>
      <c r="F5" s="9">
        <f>SUMIFS(Concentrado!G$2:G859,Concentrado!$A$2:$A859,"="&amp;$A5,Concentrado!$B$2:$B859, "=Guerrero")</f>
        <v>9.0749999999999993</v>
      </c>
      <c r="G5" s="9">
        <f>SUMIFS(Concentrado!H$2:H859,Concentrado!$A$2:$A859,"="&amp;$A5,Concentrado!$B$2:$B859, "=Guerrero")</f>
        <v>1.877</v>
      </c>
      <c r="H5" s="9">
        <f>SUMIFS(Concentrado!I$2:I859,Concentrado!$A$2:$A859,"="&amp;$A5,Concentrado!$B$2:$B859, "=Guerrero")</f>
        <v>1.9139999999999999</v>
      </c>
      <c r="I5" s="9">
        <f>SUMIFS(Concentrado!J$2:J859,Concentrado!$A$2:$A859,"="&amp;$A5,Concentrado!$B$2:$B859, "=Guerrero")</f>
        <v>1.8959999999999999</v>
      </c>
      <c r="J5" s="9">
        <f>SUMIFS(Concentrado!K$2:K859,Concentrado!$A$2:$A859,"="&amp;$A5,Concentrado!$B$2:$B859, "=Guerrero")</f>
        <v>6.15</v>
      </c>
      <c r="K5" s="9">
        <f>SUMIFS(Concentrado!L$2:L859,Concentrado!$A$2:$A859,"="&amp;$A5,Concentrado!$B$2:$B859, "=Guerrero")</f>
        <v>2.7789999999999999</v>
      </c>
      <c r="L5" s="9">
        <f>SUMIFS(Concentrado!M$2:M859,Concentrado!$A$2:$A859,"="&amp;$A5,Concentrado!$B$2:$B859, "=Guerrero")</f>
        <v>4.4240000000000004</v>
      </c>
      <c r="M5" s="9">
        <f>SUMIFS(Concentrado!N$2:N859,Concentrado!$A$2:$A859,"="&amp;$A5,Concentrado!$B$2:$B859, "=Guerrero")</f>
        <v>40.929000000000002</v>
      </c>
      <c r="N5" s="9">
        <f>SUMIFS(Concentrado!O$2:O859,Concentrado!$A$2:$A859,"="&amp;$A5,Concentrado!$B$2:$B859, "=Guerrero")</f>
        <v>96.454999999999998</v>
      </c>
      <c r="O5" s="9">
        <f>SUMIFS(Concentrado!P$2:P859,Concentrado!$A$2:$A859,"="&amp;$A5,Concentrado!$B$2:$B859, "=Guerrero")</f>
        <v>21.983000000000001</v>
      </c>
      <c r="P5" s="9">
        <f>SUMIFS(Concentrado!Q$2:Q859,Concentrado!$A$2:$A859,"="&amp;$A5,Concentrado!$B$2:$B859, "=Guerrero")</f>
        <v>58.371000000000002</v>
      </c>
      <c r="Q5" s="9">
        <f>SUMIFS(Concentrado!R$2:R859,Concentrado!$A$2:$A859,"="&amp;$A5,Concentrado!$B$2:$B859, "=Guerrero")</f>
        <v>29.324999999999999</v>
      </c>
      <c r="R5" s="9">
        <f>SUMIFS(Concentrado!S$2:S859,Concentrado!$A$2:$A859,"="&amp;$A5,Concentrado!$B$2:$B859, "=Guerrero")</f>
        <v>35.073</v>
      </c>
      <c r="S5" s="9">
        <f>SUMIFS(Concentrado!T$2:T859,Concentrado!$A$2:$A859,"="&amp;$A5,Concentrado!$B$2:$B859, "=Guerrero")</f>
        <v>32.298999999999999</v>
      </c>
      <c r="T5" s="9">
        <f>SUMIFS(Concentrado!U$2:U859,Concentrado!$A$2:$A859,"="&amp;$A5,Concentrado!$B$2:$B859, "=Guerrero")</f>
        <v>5.5670000000000002</v>
      </c>
      <c r="U5" s="9">
        <f>SUMIFS(Concentrado!V$2:V859,Concentrado!$A$2:$A859,"="&amp;$A5,Concentrado!$B$2:$B859, "=Guerrero")</f>
        <v>9.077</v>
      </c>
      <c r="V5" s="9">
        <f>SUMIFS(Concentrado!W$2:W859,Concentrado!$A$2:$A859,"="&amp;$A5,Concentrado!$B$2:$B859, "=Guerrero")</f>
        <v>7.3639999999999999</v>
      </c>
      <c r="W5" s="9">
        <f>SUMIFS(Concentrado!X$2:X859,Concentrado!$A$2:$A859,"="&amp;$A5,Concentrado!$B$2:$B859, "=Guerrero")</f>
        <v>37.417000000000002</v>
      </c>
      <c r="X5" s="9">
        <f>SUMIFS(Concentrado!Y$2:Y859,Concentrado!$A$2:$A859,"="&amp;$A5,Concentrado!$B$2:$B859, "=Guerrero")</f>
        <v>3.7050000000000001</v>
      </c>
      <c r="Y5" s="9">
        <f>SUMIFS(Concentrado!Z$2:Z859,Concentrado!$A$2:$A859,"="&amp;$A5,Concentrado!$B$2:$B859, "=Guerrero")</f>
        <v>20.163</v>
      </c>
      <c r="Z5" s="9">
        <f>SUMIFS(Concentrado!AA$2:AA859,Concentrado!$A$2:$A859,"="&amp;$A5,Concentrado!$B$2:$B859, "=Guerrero")</f>
        <v>32.173000000000002</v>
      </c>
      <c r="AA5" s="9">
        <f>SUMIFS(Concentrado!AB$2:AB859,Concentrado!$A$2:$A859,"="&amp;$A5,Concentrado!$B$2:$B859, "=Guerrero")</f>
        <v>23.959</v>
      </c>
      <c r="AB5" s="9">
        <f>SUMIFS(Concentrado!AC$2:AC859,Concentrado!$A$2:$A859,"="&amp;$A5,Concentrado!$B$2:$B859, "=Guerrero")</f>
        <v>28.001000000000001</v>
      </c>
      <c r="AC5" s="9">
        <f>SUMIFS(Concentrado!AD$2:AD859,Concentrado!$A$2:$A859,"="&amp;$A5,Concentrado!$B$2:$B859, "=Guerrero")</f>
        <v>229.226</v>
      </c>
      <c r="AD5" s="9">
        <f>SUMIFS(Concentrado!AE$2:AE859,Concentrado!$A$2:$A859,"="&amp;$A5,Concentrado!$B$2:$B859, "=Guerrero")</f>
        <v>203.34</v>
      </c>
      <c r="AE5" s="9">
        <f>SUMIFS(Concentrado!AF$2:AF859,Concentrado!$A$2:$A859,"="&amp;$A5,Concentrado!$B$2:$B859, "=Guerrero")</f>
        <v>216.072</v>
      </c>
      <c r="AF5" s="9">
        <f>SUMIFS(Concentrado!AG$2:AG859,Concentrado!$A$2:$A859,"="&amp;$A5,Concentrado!$B$2:$B859, "=Guerrero")</f>
        <v>7.056</v>
      </c>
      <c r="AG5" s="9">
        <f>SUMIFS(Concentrado!AH$2:AH859,Concentrado!$A$2:$A859,"="&amp;$A5,Concentrado!$B$2:$B859, "=Guerrero")</f>
        <v>2.5003083713657999</v>
      </c>
      <c r="AH5" s="9">
        <f>SUMIFS(Concentrado!AI$2:AI859,Concentrado!$A$2:$A859,"="&amp;$A5,Concentrado!$B$2:$B859, "=Guerrero")</f>
        <v>1.89315954128744</v>
      </c>
      <c r="AI5" s="9">
        <f>SUMIFS(Concentrado!AJ$2:AJ859,Concentrado!$A$2:$A859,"="&amp;$A5,Concentrado!$B$2:$B859, "=Guerrero")</f>
        <v>2.1883842186698401</v>
      </c>
      <c r="AJ5" s="9">
        <f>SUMIFS(Concentrado!AK$2:AK859,Concentrado!$A$2:$A859,"="&amp;$A5,Concentrado!$B$2:$B859, "=Guerrero")</f>
        <v>3.819</v>
      </c>
      <c r="AK5" s="9">
        <f>SUMIFS(Concentrado!AL$2:AL859,Concentrado!$A$2:$A859,"="&amp;$A5,Concentrado!$B$2:$B859, "=Guerrero")</f>
        <v>1.05</v>
      </c>
      <c r="AL5" s="9">
        <f>SUMIFS(Concentrado!AM$2:AM859,Concentrado!$A$2:$A859,"="&amp;$A5,Concentrado!$B$2:$B859, "=Guerrero")</f>
        <v>2.4020000000000001</v>
      </c>
      <c r="AM5" s="9">
        <f>SUMIFS(Concentrado!AN$2:AN859,Concentrado!$A$2:$A859,"="&amp;$A5,Concentrado!$B$2:$B859, "=Guerrero")</f>
        <v>57.161000000000001</v>
      </c>
      <c r="AN5" s="9">
        <f>SUMIFS(Concentrado!AO$2:AO859,Concentrado!$A$2:$A859,"="&amp;$A5,Concentrado!$B$2:$B859, "=Guerrero")</f>
        <v>48.164000000000001</v>
      </c>
      <c r="AO5" s="9">
        <f>SUMIFS(Concentrado!AP$2:AP859,Concentrado!$A$2:$A859,"="&amp;$A5,Concentrado!$B$2:$B859, "=Guerrero")</f>
        <v>52.588000000000001</v>
      </c>
      <c r="AP5" s="9">
        <f>SUMIFS(Concentrado!AQ$2:AQ859,Concentrado!$A$2:$A859,"="&amp;$A5,Concentrado!$B$2:$B859, "=Guerrero")</f>
        <v>6.7969999999999997</v>
      </c>
      <c r="AQ5" s="9">
        <f>SUMIFS(Concentrado!AR$2:AR859,Concentrado!$A$2:$A859,"="&amp;$A5,Concentrado!$B$2:$B859, "=Guerrero")</f>
        <v>3.2109999999999999</v>
      </c>
      <c r="AR5" s="9">
        <f>SUMIFS(Concentrado!AS$2:AS859,Concentrado!$A$2:$A859,"="&amp;$A5,Concentrado!$B$2:$B859, "=Guerrero")</f>
        <v>4.9619999999999997</v>
      </c>
      <c r="AS5" s="9">
        <f>SUMIFS(Concentrado!AT$2:AT859,Concentrado!$A$2:$A859,"="&amp;$A5,Concentrado!$B$2:$B859, "=Guerrero")</f>
        <v>8.7390000000000008</v>
      </c>
      <c r="AT5" s="9">
        <f>SUMIFS(Concentrado!AU$2:AU859,Concentrado!$A$2:$A859,"="&amp;$A5,Concentrado!$B$2:$B859, "=Guerrero")</f>
        <v>1.976</v>
      </c>
      <c r="AU5" s="9">
        <f>SUMIFS(Concentrado!AV$2:AV859,Concentrado!$A$2:$A859,"="&amp;$A5,Concentrado!$B$2:$B859, "=Guerrero")</f>
        <v>5.2779999999999996</v>
      </c>
      <c r="AV5" s="9">
        <f>SUMIFS(Concentrado!AW$2:AW859,Concentrado!$A$2:$A859,"="&amp;$A5,Concentrado!$B$2:$B859, "=Guerrero")</f>
        <v>395.012</v>
      </c>
      <c r="AW5" s="9">
        <f>SUMIFS(Concentrado!AX$2:AX859,Concentrado!$A$2:$A859,"="&amp;$A5,Concentrado!$B$2:$B859, "=Guerrero")</f>
        <v>284.47800000000001</v>
      </c>
      <c r="AX5" s="9">
        <f>SUMIFS(Concentrado!AY$2:AY859,Concentrado!$A$2:$A859,"="&amp;$A5,Concentrado!$B$2:$B859, "=Guerrero")</f>
        <v>338.63</v>
      </c>
      <c r="AY5" s="9">
        <f>SUMIFS(Concentrado!AZ$2:AZ859,Concentrado!$A$2:$A859,"="&amp;$A5,Concentrado!$B$2:$B859, "=Guerrero")</f>
        <v>3.95</v>
      </c>
      <c r="AZ5" s="9">
        <f>SUMIFS(Concentrado!BA$2:BA859,Concentrado!$A$2:$A859,"="&amp;$A5,Concentrado!$B$2:$B859, "=Guerrero")</f>
        <v>2.8450000000000002</v>
      </c>
      <c r="BA5" s="9">
        <f>SUMIFS(Concentrado!BB$2:BB859,Concentrado!$A$2:$A859,"="&amp;$A5,Concentrado!$B$2:$B859, "=Guerrero")</f>
        <v>3.3860000000000001</v>
      </c>
      <c r="BB5" s="9">
        <f>SUMIFS(Concentrado!BC$2:BC859,Concentrado!$A$2:$A859,"="&amp;$A5,Concentrado!$B$2:$B859, "=Guerrero")</f>
        <v>31.38</v>
      </c>
      <c r="BC5" s="9">
        <f>SUMIFS(Concentrado!BD$2:BD859,Concentrado!$A$2:$A859,"="&amp;$A5,Concentrado!$B$2:$B859, "=Guerrero")</f>
        <v>42.072000000000003</v>
      </c>
      <c r="BD5" s="9">
        <f>SUMIFS(Concentrado!BE$2:BE859,Concentrado!$A$2:$A859,"="&amp;$A5,Concentrado!$B$2:$B859, "=Guerrero")</f>
        <v>23.853000000000002</v>
      </c>
      <c r="BE5" s="9">
        <f>SUMIFS(Concentrado!BF$2:BF859,Concentrado!$A$2:$A859,"="&amp;$A5,Concentrado!$B$2:$B859, "=Guerrero")</f>
        <v>28.420999999999999</v>
      </c>
      <c r="BF5" s="9">
        <f>SUMIFS(Concentrado!BG$2:BG859,Concentrado!$A$2:$A859,"="&amp;$A5,Concentrado!$B$2:$B859, "=Guerrero")</f>
        <v>114.672</v>
      </c>
      <c r="BG5" s="9">
        <f>SUMIFS(Concentrado!BH$2:BH859,Concentrado!$A$2:$A859,"="&amp;$A5,Concentrado!$B$2:$B859, "=Guerrero")</f>
        <v>3.2827800200114674</v>
      </c>
    </row>
    <row r="6" spans="1:59" x14ac:dyDescent="0.25">
      <c r="A6" s="4">
        <v>2002</v>
      </c>
      <c r="B6" s="9">
        <f>SUMIFS(Concentrado!C$2:C859,Concentrado!$A$2:$A859,"="&amp;$A6,Concentrado!$B$2:$B859, "=Guerrero")</f>
        <v>14.029</v>
      </c>
      <c r="C6" s="9">
        <f>SUMIFS(Concentrado!D$2:D859,Concentrado!$A$2:$A859,"="&amp;$A6,Concentrado!$B$2:$B859, "=Guerrero")</f>
        <v>5.5759999999999996</v>
      </c>
      <c r="D6" s="9">
        <f>SUMIFS(Concentrado!E$2:E859,Concentrado!$A$2:$A859,"="&amp;$A6,Concentrado!$B$2:$B859, "=Guerrero")</f>
        <v>9.6989999999999998</v>
      </c>
      <c r="E6" s="9">
        <f>SUMIFS(Concentrado!F$2:F859,Concentrado!$A$2:$A859,"="&amp;$A6,Concentrado!$B$2:$B859, "=Guerrero")</f>
        <v>21.236999999999998</v>
      </c>
      <c r="F6" s="9">
        <f>SUMIFS(Concentrado!G$2:G859,Concentrado!$A$2:$A859,"="&amp;$A6,Concentrado!$B$2:$B859, "=Guerrero")</f>
        <v>8.7530000000000001</v>
      </c>
      <c r="G6" s="9">
        <f>SUMIFS(Concentrado!H$2:H859,Concentrado!$A$2:$A859,"="&amp;$A6,Concentrado!$B$2:$B859, "=Guerrero")</f>
        <v>1.5449999999999999</v>
      </c>
      <c r="H6" s="9">
        <f>SUMIFS(Concentrado!I$2:I859,Concentrado!$A$2:$A859,"="&amp;$A6,Concentrado!$B$2:$B859, "=Guerrero")</f>
        <v>1.1639999999999999</v>
      </c>
      <c r="I6" s="9">
        <f>SUMIFS(Concentrado!J$2:J859,Concentrado!$A$2:$A859,"="&amp;$A6,Concentrado!$B$2:$B859, "=Guerrero")</f>
        <v>1.35</v>
      </c>
      <c r="J6" s="9">
        <f>SUMIFS(Concentrado!K$2:K859,Concentrado!$A$2:$A859,"="&amp;$A6,Concentrado!$B$2:$B859, "=Guerrero")</f>
        <v>4.827</v>
      </c>
      <c r="K6" s="9">
        <f>SUMIFS(Concentrado!L$2:L859,Concentrado!$A$2:$A859,"="&amp;$A6,Concentrado!$B$2:$B859, "=Guerrero")</f>
        <v>2.819</v>
      </c>
      <c r="L6" s="9">
        <f>SUMIFS(Concentrado!M$2:M859,Concentrado!$A$2:$A859,"="&amp;$A6,Concentrado!$B$2:$B859, "=Guerrero")</f>
        <v>3.798</v>
      </c>
      <c r="M6" s="9">
        <f>SUMIFS(Concentrado!N$2:N859,Concentrado!$A$2:$A859,"="&amp;$A6,Concentrado!$B$2:$B859, "=Guerrero")</f>
        <v>35.771000000000001</v>
      </c>
      <c r="N6" s="9">
        <f>SUMIFS(Concentrado!O$2:O859,Concentrado!$A$2:$A859,"="&amp;$A6,Concentrado!$B$2:$B859, "=Guerrero")</f>
        <v>95.245000000000005</v>
      </c>
      <c r="O6" s="9">
        <f>SUMIFS(Concentrado!P$2:P859,Concentrado!$A$2:$A859,"="&amp;$A6,Concentrado!$B$2:$B859, "=Guerrero")</f>
        <v>25.245999999999999</v>
      </c>
      <c r="P6" s="9">
        <f>SUMIFS(Concentrado!Q$2:Q859,Concentrado!$A$2:$A859,"="&amp;$A6,Concentrado!$B$2:$B859, "=Guerrero")</f>
        <v>59.387999999999998</v>
      </c>
      <c r="Q6" s="9">
        <f>SUMIFS(Concentrado!R$2:R859,Concentrado!$A$2:$A859,"="&amp;$A6,Concentrado!$B$2:$B859, "=Guerrero")</f>
        <v>32.499000000000002</v>
      </c>
      <c r="R6" s="9">
        <f>SUMIFS(Concentrado!S$2:S859,Concentrado!$A$2:$A859,"="&amp;$A6,Concentrado!$B$2:$B859, "=Guerrero")</f>
        <v>37.011000000000003</v>
      </c>
      <c r="S6" s="9">
        <f>SUMIFS(Concentrado!T$2:T859,Concentrado!$A$2:$A859,"="&amp;$A6,Concentrado!$B$2:$B859, "=Guerrero")</f>
        <v>34.81</v>
      </c>
      <c r="T6" s="9">
        <f>SUMIFS(Concentrado!U$2:U859,Concentrado!$A$2:$A859,"="&amp;$A6,Concentrado!$B$2:$B859, "=Guerrero")</f>
        <v>6.4349999999999996</v>
      </c>
      <c r="U6" s="9">
        <f>SUMIFS(Concentrado!V$2:V859,Concentrado!$A$2:$A859,"="&amp;$A6,Concentrado!$B$2:$B859, "=Guerrero")</f>
        <v>8.9459999999999997</v>
      </c>
      <c r="V6" s="9">
        <f>SUMIFS(Concentrado!W$2:W859,Concentrado!$A$2:$A859,"="&amp;$A6,Concentrado!$B$2:$B859, "=Guerrero")</f>
        <v>7.7220000000000004</v>
      </c>
      <c r="W6" s="9">
        <f>SUMIFS(Concentrado!X$2:X859,Concentrado!$A$2:$A859,"="&amp;$A6,Concentrado!$B$2:$B859, "=Guerrero")</f>
        <v>35.716999999999999</v>
      </c>
      <c r="X6" s="9">
        <f>SUMIFS(Concentrado!Y$2:Y859,Concentrado!$A$2:$A859,"="&amp;$A6,Concentrado!$B$2:$B859, "=Guerrero")</f>
        <v>3.4319999999999999</v>
      </c>
      <c r="Y6" s="9">
        <f>SUMIFS(Concentrado!Z$2:Z859,Concentrado!$A$2:$A859,"="&amp;$A6,Concentrado!$B$2:$B859, "=Guerrero")</f>
        <v>19.178999999999998</v>
      </c>
      <c r="Z6" s="9">
        <f>SUMIFS(Concentrado!AA$2:AA859,Concentrado!$A$2:$A859,"="&amp;$A6,Concentrado!$B$2:$B859, "=Guerrero")</f>
        <v>31.727</v>
      </c>
      <c r="AA6" s="9">
        <f>SUMIFS(Concentrado!AB$2:AB859,Concentrado!$A$2:$A859,"="&amp;$A6,Concentrado!$B$2:$B859, "=Guerrero")</f>
        <v>24.510999999999999</v>
      </c>
      <c r="AB6" s="9">
        <f>SUMIFS(Concentrado!AC$2:AC859,Concentrado!$A$2:$A859,"="&amp;$A6,Concentrado!$B$2:$B859, "=Guerrero")</f>
        <v>28.062000000000001</v>
      </c>
      <c r="AC6" s="9">
        <f>SUMIFS(Concentrado!AD$2:AD859,Concentrado!$A$2:$A859,"="&amp;$A6,Concentrado!$B$2:$B859, "=Guerrero")</f>
        <v>232.964</v>
      </c>
      <c r="AD6" s="9">
        <f>SUMIFS(Concentrado!AE$2:AE859,Concentrado!$A$2:$A859,"="&amp;$A6,Concentrado!$B$2:$B859, "=Guerrero")</f>
        <v>207.17699999999999</v>
      </c>
      <c r="AE6" s="9">
        <f>SUMIFS(Concentrado!AF$2:AF859,Concentrado!$A$2:$A859,"="&amp;$A6,Concentrado!$B$2:$B859, "=Guerrero")</f>
        <v>219.94300000000001</v>
      </c>
      <c r="AF6" s="9">
        <f>SUMIFS(Concentrado!AG$2:AG859,Concentrado!$A$2:$A859,"="&amp;$A6,Concentrado!$B$2:$B859, "=Guerrero")</f>
        <v>6.242</v>
      </c>
      <c r="AG6" s="9">
        <f>SUMIFS(Concentrado!AH$2:AH859,Concentrado!$A$2:$A859,"="&amp;$A6,Concentrado!$B$2:$B859, "=Guerrero")</f>
        <v>4.1443699563017597</v>
      </c>
      <c r="AH6" s="9">
        <f>SUMIFS(Concentrado!AI$2:AI859,Concentrado!$A$2:$A859,"="&amp;$A6,Concentrado!$B$2:$B859, "=Guerrero")</f>
        <v>1.8818216033120101</v>
      </c>
      <c r="AI6" s="9">
        <f>SUMIFS(Concentrado!AJ$2:AJ859,Concentrado!$A$2:$A859,"="&amp;$A6,Concentrado!$B$2:$B859, "=Guerrero")</f>
        <v>2.98168760294881</v>
      </c>
      <c r="AJ6" s="9">
        <f>SUMIFS(Concentrado!AK$2:AK859,Concentrado!$A$2:$A859,"="&amp;$A6,Concentrado!$B$2:$B859, "=Guerrero")</f>
        <v>3.6040000000000001</v>
      </c>
      <c r="AK6" s="9">
        <f>SUMIFS(Concentrado!AL$2:AL859,Concentrado!$A$2:$A859,"="&amp;$A6,Concentrado!$B$2:$B859, "=Guerrero")</f>
        <v>1.1639999999999999</v>
      </c>
      <c r="AL6" s="9">
        <f>SUMIFS(Concentrado!AM$2:AM859,Concentrado!$A$2:$A859,"="&amp;$A6,Concentrado!$B$2:$B859, "=Guerrero")</f>
        <v>2.3540000000000001</v>
      </c>
      <c r="AM6" s="9">
        <f>SUMIFS(Concentrado!AN$2:AN859,Concentrado!$A$2:$A859,"="&amp;$A6,Concentrado!$B$2:$B859, "=Guerrero")</f>
        <v>59.206000000000003</v>
      </c>
      <c r="AN6" s="9">
        <f>SUMIFS(Concentrado!AO$2:AO859,Concentrado!$A$2:$A859,"="&amp;$A6,Concentrado!$B$2:$B859, "=Guerrero")</f>
        <v>46.57</v>
      </c>
      <c r="AO6" s="9">
        <f>SUMIFS(Concentrado!AP$2:AP859,Concentrado!$A$2:$A859,"="&amp;$A6,Concentrado!$B$2:$B859, "=Guerrero")</f>
        <v>52.795999999999999</v>
      </c>
      <c r="AP6" s="9">
        <f>SUMIFS(Concentrado!AQ$2:AQ859,Concentrado!$A$2:$A859,"="&amp;$A6,Concentrado!$B$2:$B859, "=Guerrero")</f>
        <v>5.2130000000000001</v>
      </c>
      <c r="AQ6" s="9">
        <f>SUMIFS(Concentrado!AR$2:AR859,Concentrado!$A$2:$A859,"="&amp;$A6,Concentrado!$B$2:$B859, "=Guerrero")</f>
        <v>2.7570000000000001</v>
      </c>
      <c r="AR6" s="9">
        <f>SUMIFS(Concentrado!AS$2:AS859,Concentrado!$A$2:$A859,"="&amp;$A6,Concentrado!$B$2:$B859, "=Guerrero")</f>
        <v>3.9550000000000001</v>
      </c>
      <c r="AS6" s="9">
        <f>SUMIFS(Concentrado!AT$2:AT859,Concentrado!$A$2:$A859,"="&amp;$A6,Concentrado!$B$2:$B859, "=Guerrero")</f>
        <v>9.5250000000000004</v>
      </c>
      <c r="AT6" s="9">
        <f>SUMIFS(Concentrado!AU$2:AU859,Concentrado!$A$2:$A859,"="&amp;$A6,Concentrado!$B$2:$B859, "=Guerrero")</f>
        <v>1.593</v>
      </c>
      <c r="AU6" s="9">
        <f>SUMIFS(Concentrado!AV$2:AV859,Concentrado!$A$2:$A859,"="&amp;$A6,Concentrado!$B$2:$B859, "=Guerrero")</f>
        <v>5.4619999999999997</v>
      </c>
      <c r="AV6" s="9">
        <f>SUMIFS(Concentrado!AW$2:AW859,Concentrado!$A$2:$A859,"="&amp;$A6,Concentrado!$B$2:$B859, "=Guerrero")</f>
        <v>397.00400000000002</v>
      </c>
      <c r="AW6" s="9">
        <f>SUMIFS(Concentrado!AX$2:AX859,Concentrado!$A$2:$A859,"="&amp;$A6,Concentrado!$B$2:$B859, "=Guerrero")</f>
        <v>288.24599999999998</v>
      </c>
      <c r="AX6" s="9">
        <f>SUMIFS(Concentrado!AY$2:AY859,Concentrado!$A$2:$A859,"="&amp;$A6,Concentrado!$B$2:$B859, "=Guerrero")</f>
        <v>341.57600000000002</v>
      </c>
      <c r="AY6" s="9">
        <f>SUMIFS(Concentrado!AZ$2:AZ859,Concentrado!$A$2:$A859,"="&amp;$A6,Concentrado!$B$2:$B859, "=Guerrero")</f>
        <v>3.97</v>
      </c>
      <c r="AZ6" s="9">
        <f>SUMIFS(Concentrado!BA$2:BA859,Concentrado!$A$2:$A859,"="&amp;$A6,Concentrado!$B$2:$B859, "=Guerrero")</f>
        <v>2.8820000000000001</v>
      </c>
      <c r="BA6" s="9">
        <f>SUMIFS(Concentrado!BB$2:BB859,Concentrado!$A$2:$A859,"="&amp;$A6,Concentrado!$B$2:$B859, "=Guerrero")</f>
        <v>3.4159999999999999</v>
      </c>
      <c r="BB6" s="9">
        <f>SUMIFS(Concentrado!BC$2:BC859,Concentrado!$A$2:$A859,"="&amp;$A6,Concentrado!$B$2:$B859, "=Guerrero")</f>
        <v>30.242000000000001</v>
      </c>
      <c r="BC6" s="9">
        <f>SUMIFS(Concentrado!BD$2:BD859,Concentrado!$A$2:$A859,"="&amp;$A6,Concentrado!$B$2:$B859, "=Guerrero")</f>
        <v>43.603999999999999</v>
      </c>
      <c r="BD6" s="9">
        <f>SUMIFS(Concentrado!BE$2:BE859,Concentrado!$A$2:$A859,"="&amp;$A6,Concentrado!$B$2:$B859, "=Guerrero")</f>
        <v>22.04</v>
      </c>
      <c r="BE6" s="9">
        <f>SUMIFS(Concentrado!BF$2:BF859,Concentrado!$A$2:$A859,"="&amp;$A6,Concentrado!$B$2:$B859, "=Guerrero")</f>
        <v>26.277999999999999</v>
      </c>
      <c r="BF6" s="9">
        <f>SUMIFS(Concentrado!BG$2:BG859,Concentrado!$A$2:$A859,"="&amp;$A6,Concentrado!$B$2:$B859, "=Guerrero")</f>
        <v>88.165000000000006</v>
      </c>
      <c r="BG6" s="9">
        <f>SUMIFS(Concentrado!BH$2:BH859,Concentrado!$A$2:$A859,"="&amp;$A6,Concentrado!$B$2:$B859, "=Guerrero")</f>
        <v>4.293762022533663</v>
      </c>
    </row>
    <row r="7" spans="1:59" x14ac:dyDescent="0.25">
      <c r="A7" s="4">
        <v>2003</v>
      </c>
      <c r="B7" s="9">
        <f>SUMIFS(Concentrado!C$2:C859,Concentrado!$A$2:$A859,"="&amp;$A7,Concentrado!$B$2:$B859, "=Guerrero")</f>
        <v>9.4120000000000008</v>
      </c>
      <c r="C7" s="9">
        <f>SUMIFS(Concentrado!D$2:D859,Concentrado!$A$2:$A859,"="&amp;$A7,Concentrado!$B$2:$B859, "=Guerrero")</f>
        <v>3.4670000000000001</v>
      </c>
      <c r="D7" s="9">
        <f>SUMIFS(Concentrado!E$2:E859,Concentrado!$A$2:$A859,"="&amp;$A7,Concentrado!$B$2:$B859, "=Guerrero")</f>
        <v>6.3630000000000004</v>
      </c>
      <c r="E7" s="9">
        <f>SUMIFS(Concentrado!F$2:F859,Concentrado!$A$2:$A859,"="&amp;$A7,Concentrado!$B$2:$B859, "=Guerrero")</f>
        <v>21.815999999999999</v>
      </c>
      <c r="F7" s="9">
        <f>SUMIFS(Concentrado!G$2:G859,Concentrado!$A$2:$A859,"="&amp;$A7,Concentrado!$B$2:$B859, "=Guerrero")</f>
        <v>10.696999999999999</v>
      </c>
      <c r="G7" s="9">
        <f>SUMIFS(Concentrado!H$2:H859,Concentrado!$A$2:$A859,"="&amp;$A7,Concentrado!$B$2:$B859, "=Guerrero")</f>
        <v>2.113</v>
      </c>
      <c r="H7" s="9">
        <f>SUMIFS(Concentrado!I$2:I859,Concentrado!$A$2:$A859,"="&amp;$A7,Concentrado!$B$2:$B859, "=Guerrero")</f>
        <v>1.6419999999999999</v>
      </c>
      <c r="I7" s="9">
        <f>SUMIFS(Concentrado!J$2:J859,Concentrado!$A$2:$A859,"="&amp;$A7,Concentrado!$B$2:$B859, "=Guerrero")</f>
        <v>1.8720000000000001</v>
      </c>
      <c r="J7" s="9">
        <f>SUMIFS(Concentrado!K$2:K859,Concentrado!$A$2:$A859,"="&amp;$A7,Concentrado!$B$2:$B859, "=Guerrero")</f>
        <v>6.0830000000000002</v>
      </c>
      <c r="K7" s="9">
        <f>SUMIFS(Concentrado!L$2:L859,Concentrado!$A$2:$A859,"="&amp;$A7,Concentrado!$B$2:$B859, "=Guerrero")</f>
        <v>3.589</v>
      </c>
      <c r="L7" s="9">
        <f>SUMIFS(Concentrado!M$2:M859,Concentrado!$A$2:$A859,"="&amp;$A7,Concentrado!$B$2:$B859, "=Guerrero")</f>
        <v>4.8040000000000003</v>
      </c>
      <c r="M7" s="9">
        <f>SUMIFS(Concentrado!N$2:N859,Concentrado!$A$2:$A859,"="&amp;$A7,Concentrado!$B$2:$B859, "=Guerrero")</f>
        <v>41.99</v>
      </c>
      <c r="N7" s="9">
        <f>SUMIFS(Concentrado!O$2:O859,Concentrado!$A$2:$A859,"="&amp;$A7,Concentrado!$B$2:$B859, "=Guerrero")</f>
        <v>90.087000000000003</v>
      </c>
      <c r="O7" s="9">
        <f>SUMIFS(Concentrado!P$2:P859,Concentrado!$A$2:$A859,"="&amp;$A7,Concentrado!$B$2:$B859, "=Guerrero")</f>
        <v>22.018999999999998</v>
      </c>
      <c r="P7" s="9">
        <f>SUMIFS(Concentrado!Q$2:Q859,Concentrado!$A$2:$A859,"="&amp;$A7,Concentrado!$B$2:$B859, "=Guerrero")</f>
        <v>55.305</v>
      </c>
      <c r="Q7" s="9">
        <f>SUMIFS(Concentrado!R$2:R859,Concentrado!$A$2:$A859,"="&amp;$A7,Concentrado!$B$2:$B859, "=Guerrero")</f>
        <v>33.807000000000002</v>
      </c>
      <c r="R7" s="9">
        <f>SUMIFS(Concentrado!S$2:S859,Concentrado!$A$2:$A859,"="&amp;$A7,Concentrado!$B$2:$B859, "=Guerrero")</f>
        <v>42.578000000000003</v>
      </c>
      <c r="S7" s="9">
        <f>SUMIFS(Concentrado!T$2:T859,Concentrado!$A$2:$A859,"="&amp;$A7,Concentrado!$B$2:$B859, "=Guerrero")</f>
        <v>38.366999999999997</v>
      </c>
      <c r="T7" s="9">
        <f>SUMIFS(Concentrado!U$2:U859,Concentrado!$A$2:$A859,"="&amp;$A7,Concentrado!$B$2:$B859, "=Guerrero")</f>
        <v>7.6189999999999998</v>
      </c>
      <c r="U7" s="9">
        <f>SUMIFS(Concentrado!V$2:V859,Concentrado!$A$2:$A859,"="&amp;$A7,Concentrado!$B$2:$B859, "=Guerrero")</f>
        <v>10.584</v>
      </c>
      <c r="V7" s="9">
        <f>SUMIFS(Concentrado!W$2:W859,Concentrado!$A$2:$A859,"="&amp;$A7,Concentrado!$B$2:$B859, "=Guerrero")</f>
        <v>9.14</v>
      </c>
      <c r="W7" s="9">
        <f>SUMIFS(Concentrado!X$2:X859,Concentrado!$A$2:$A859,"="&amp;$A7,Concentrado!$B$2:$B859, "=Guerrero")</f>
        <v>33.615000000000002</v>
      </c>
      <c r="X7" s="9">
        <f>SUMIFS(Concentrado!Y$2:Y859,Concentrado!$A$2:$A859,"="&amp;$A7,Concentrado!$B$2:$B859, "=Guerrero")</f>
        <v>4.1970000000000001</v>
      </c>
      <c r="Y7" s="9">
        <f>SUMIFS(Concentrado!Z$2:Z859,Concentrado!$A$2:$A859,"="&amp;$A7,Concentrado!$B$2:$B859, "=Guerrero")</f>
        <v>18.559999999999999</v>
      </c>
      <c r="Z7" s="9">
        <f>SUMIFS(Concentrado!AA$2:AA859,Concentrado!$A$2:$A859,"="&amp;$A7,Concentrado!$B$2:$B859, "=Guerrero")</f>
        <v>32.270000000000003</v>
      </c>
      <c r="AA7" s="9">
        <f>SUMIFS(Concentrado!AB$2:AB859,Concentrado!$A$2:$A859,"="&amp;$A7,Concentrado!$B$2:$B859, "=Guerrero")</f>
        <v>26.033000000000001</v>
      </c>
      <c r="AB7" s="9">
        <f>SUMIFS(Concentrado!AC$2:AC859,Concentrado!$A$2:$A859,"="&amp;$A7,Concentrado!$B$2:$B859, "=Guerrero")</f>
        <v>29.103000000000002</v>
      </c>
      <c r="AC7" s="9">
        <f>SUMIFS(Concentrado!AD$2:AD859,Concentrado!$A$2:$A859,"="&amp;$A7,Concentrado!$B$2:$B859, "=Guerrero")</f>
        <v>248.94</v>
      </c>
      <c r="AD7" s="9">
        <f>SUMIFS(Concentrado!AE$2:AE859,Concentrado!$A$2:$A859,"="&amp;$A7,Concentrado!$B$2:$B859, "=Guerrero")</f>
        <v>229.07</v>
      </c>
      <c r="AE7" s="9">
        <f>SUMIFS(Concentrado!AF$2:AF859,Concentrado!$A$2:$A859,"="&amp;$A7,Concentrado!$B$2:$B859, "=Guerrero")</f>
        <v>238.875</v>
      </c>
      <c r="AF7" s="9">
        <f>SUMIFS(Concentrado!AG$2:AG859,Concentrado!$A$2:$A859,"="&amp;$A7,Concentrado!$B$2:$B859, "=Guerrero")</f>
        <v>7.5549999999999997</v>
      </c>
      <c r="AG7" s="9">
        <f>SUMIFS(Concentrado!AH$2:AH859,Concentrado!$A$2:$A859,"="&amp;$A7,Concentrado!$B$2:$B859, "=Guerrero")</f>
        <v>4.1227388838591503</v>
      </c>
      <c r="AH7" s="9">
        <f>SUMIFS(Concentrado!AI$2:AI859,Concentrado!$A$2:$A859,"="&amp;$A7,Concentrado!$B$2:$B859, "=Guerrero")</f>
        <v>1.5588561736939901</v>
      </c>
      <c r="AI7" s="9">
        <f>SUMIFS(Concentrado!AJ$2:AJ859,Concentrado!$A$2:$A859,"="&amp;$A7,Concentrado!$B$2:$B859, "=Guerrero")</f>
        <v>2.80473663923634</v>
      </c>
      <c r="AJ7" s="9">
        <f>SUMIFS(Concentrado!AK$2:AK859,Concentrado!$A$2:$A859,"="&amp;$A7,Concentrado!$B$2:$B859, "=Guerrero")</f>
        <v>3.714</v>
      </c>
      <c r="AK7" s="9">
        <f>SUMIFS(Concentrado!AL$2:AL859,Concentrado!$A$2:$A859,"="&amp;$A7,Concentrado!$B$2:$B859, "=Guerrero")</f>
        <v>0.91200000000000003</v>
      </c>
      <c r="AL7" s="9">
        <f>SUMIFS(Concentrado!AM$2:AM859,Concentrado!$A$2:$A859,"="&amp;$A7,Concentrado!$B$2:$B859, "=Guerrero")</f>
        <v>2.2770000000000001</v>
      </c>
      <c r="AM7" s="9">
        <f>SUMIFS(Concentrado!AN$2:AN859,Concentrado!$A$2:$A859,"="&amp;$A7,Concentrado!$B$2:$B859, "=Guerrero")</f>
        <v>53.847000000000001</v>
      </c>
      <c r="AN7" s="9">
        <f>SUMIFS(Concentrado!AO$2:AO859,Concentrado!$A$2:$A859,"="&amp;$A7,Concentrado!$B$2:$B859, "=Guerrero")</f>
        <v>47.627000000000002</v>
      </c>
      <c r="AO7" s="9">
        <f>SUMIFS(Concentrado!AP$2:AP859,Concentrado!$A$2:$A859,"="&amp;$A7,Concentrado!$B$2:$B859, "=Guerrero")</f>
        <v>50.750999999999998</v>
      </c>
      <c r="AP7" s="9">
        <f>SUMIFS(Concentrado!AQ$2:AQ859,Concentrado!$A$2:$A859,"="&amp;$A7,Concentrado!$B$2:$B859, "=Guerrero")</f>
        <v>5.5060000000000002</v>
      </c>
      <c r="AQ7" s="9">
        <f>SUMIFS(Concentrado!AR$2:AR859,Concentrado!$A$2:$A859,"="&amp;$A7,Concentrado!$B$2:$B859, "=Guerrero")</f>
        <v>4.0750000000000002</v>
      </c>
      <c r="AR7" s="9">
        <f>SUMIFS(Concentrado!AS$2:AS859,Concentrado!$A$2:$A859,"="&amp;$A7,Concentrado!$B$2:$B859, "=Guerrero")</f>
        <v>4.7729999999999997</v>
      </c>
      <c r="AS7" s="9">
        <f>SUMIFS(Concentrado!AT$2:AT859,Concentrado!$A$2:$A859,"="&amp;$A7,Concentrado!$B$2:$B859, "=Guerrero")</f>
        <v>9.6039999999999992</v>
      </c>
      <c r="AT7" s="9">
        <f>SUMIFS(Concentrado!AU$2:AU859,Concentrado!$A$2:$A859,"="&amp;$A7,Concentrado!$B$2:$B859, "=Guerrero")</f>
        <v>2.2509999999999999</v>
      </c>
      <c r="AU7" s="9">
        <f>SUMIFS(Concentrado!AV$2:AV859,Concentrado!$A$2:$A859,"="&amp;$A7,Concentrado!$B$2:$B859, "=Guerrero")</f>
        <v>5.8639999999999999</v>
      </c>
      <c r="AV7" s="9">
        <f>SUMIFS(Concentrado!AW$2:AW859,Concentrado!$A$2:$A859,"="&amp;$A7,Concentrado!$B$2:$B859, "=Guerrero")</f>
        <v>402.28699999999998</v>
      </c>
      <c r="AW7" s="9">
        <f>SUMIFS(Concentrado!AX$2:AX859,Concentrado!$A$2:$A859,"="&amp;$A7,Concentrado!$B$2:$B859, "=Guerrero")</f>
        <v>309.36</v>
      </c>
      <c r="AX7" s="9">
        <f>SUMIFS(Concentrado!AY$2:AY859,Concentrado!$A$2:$A859,"="&amp;$A7,Concentrado!$B$2:$B859, "=Guerrero")</f>
        <v>355.00599999999997</v>
      </c>
      <c r="AY7" s="9">
        <f>SUMIFS(Concentrado!AZ$2:AZ859,Concentrado!$A$2:$A859,"="&amp;$A7,Concentrado!$B$2:$B859, "=Guerrero")</f>
        <v>4.0229999999999997</v>
      </c>
      <c r="AZ7" s="9">
        <f>SUMIFS(Concentrado!BA$2:BA859,Concentrado!$A$2:$A859,"="&amp;$A7,Concentrado!$B$2:$B859, "=Guerrero")</f>
        <v>3.0939999999999999</v>
      </c>
      <c r="BA7" s="9">
        <f>SUMIFS(Concentrado!BB$2:BB859,Concentrado!$A$2:$A859,"="&amp;$A7,Concentrado!$B$2:$B859, "=Guerrero")</f>
        <v>3.55</v>
      </c>
      <c r="BB7" s="9">
        <f>SUMIFS(Concentrado!BC$2:BC859,Concentrado!$A$2:$A859,"="&amp;$A7,Concentrado!$B$2:$B859, "=Guerrero")</f>
        <v>36.771000000000001</v>
      </c>
      <c r="BC7" s="9">
        <f>SUMIFS(Concentrado!BD$2:BD859,Concentrado!$A$2:$A859,"="&amp;$A7,Concentrado!$B$2:$B859, "=Guerrero")</f>
        <v>41.99</v>
      </c>
      <c r="BD7" s="9">
        <f>SUMIFS(Concentrado!BE$2:BE859,Concentrado!$A$2:$A859,"="&amp;$A7,Concentrado!$B$2:$B859, "=Guerrero")</f>
        <v>20.675000000000001</v>
      </c>
      <c r="BE7" s="9">
        <f>SUMIFS(Concentrado!BF$2:BF859,Concentrado!$A$2:$A859,"="&amp;$A7,Concentrado!$B$2:$B859, "=Guerrero")</f>
        <v>24.64</v>
      </c>
      <c r="BF7" s="9">
        <f>SUMIFS(Concentrado!BG$2:BG859,Concentrado!$A$2:$A859,"="&amp;$A7,Concentrado!$B$2:$B859, "=Guerrero")</f>
        <v>99.117999999999995</v>
      </c>
      <c r="BG7" s="9">
        <f>SUMIFS(Concentrado!BH$2:BH859,Concentrado!$A$2:$A859,"="&amp;$A7,Concentrado!$B$2:$B859, "=Guerrero")</f>
        <v>3.0318578291897942</v>
      </c>
    </row>
    <row r="8" spans="1:59" x14ac:dyDescent="0.25">
      <c r="A8" s="4">
        <v>2004</v>
      </c>
      <c r="B8" s="9">
        <f>SUMIFS(Concentrado!C$2:C859,Concentrado!$A$2:$A859,"="&amp;$A8,Concentrado!$B$2:$B859, "=Guerrero")</f>
        <v>10.396000000000001</v>
      </c>
      <c r="C8" s="9">
        <f>SUMIFS(Concentrado!D$2:D859,Concentrado!$A$2:$A859,"="&amp;$A8,Concentrado!$B$2:$B859, "=Guerrero")</f>
        <v>2.96</v>
      </c>
      <c r="D8" s="9">
        <f>SUMIFS(Concentrado!E$2:E859,Concentrado!$A$2:$A859,"="&amp;$A8,Concentrado!$B$2:$B859, "=Guerrero")</f>
        <v>6.577</v>
      </c>
      <c r="E8" s="9">
        <f>SUMIFS(Concentrado!F$2:F859,Concentrado!$A$2:$A859,"="&amp;$A8,Concentrado!$B$2:$B859, "=Guerrero")</f>
        <v>20.995999999999999</v>
      </c>
      <c r="F8" s="9">
        <f>SUMIFS(Concentrado!G$2:G859,Concentrado!$A$2:$A859,"="&amp;$A8,Concentrado!$B$2:$B859, "=Guerrero")</f>
        <v>11.05</v>
      </c>
      <c r="G8" s="9">
        <f>SUMIFS(Concentrado!H$2:H859,Concentrado!$A$2:$A859,"="&amp;$A8,Concentrado!$B$2:$B859, "=Guerrero")</f>
        <v>1.722</v>
      </c>
      <c r="H8" s="9">
        <f>SUMIFS(Concentrado!I$2:I859,Concentrado!$A$2:$A859,"="&amp;$A8,Concentrado!$B$2:$B859, "=Guerrero")</f>
        <v>1.6910000000000001</v>
      </c>
      <c r="I8" s="9">
        <f>SUMIFS(Concentrado!J$2:J859,Concentrado!$A$2:$A859,"="&amp;$A8,Concentrado!$B$2:$B859, "=Guerrero")</f>
        <v>1.706</v>
      </c>
      <c r="J8" s="9">
        <f>SUMIFS(Concentrado!K$2:K859,Concentrado!$A$2:$A859,"="&amp;$A8,Concentrado!$B$2:$B859, "=Guerrero")</f>
        <v>5.5490000000000004</v>
      </c>
      <c r="K8" s="9">
        <f>SUMIFS(Concentrado!L$2:L859,Concentrado!$A$2:$A859,"="&amp;$A8,Concentrado!$B$2:$B859, "=Guerrero")</f>
        <v>3.6240000000000001</v>
      </c>
      <c r="L8" s="9">
        <f>SUMIFS(Concentrado!M$2:M859,Concentrado!$A$2:$A859,"="&amp;$A8,Concentrado!$B$2:$B859, "=Guerrero")</f>
        <v>4.5599999999999996</v>
      </c>
      <c r="M8" s="9">
        <f>SUMIFS(Concentrado!N$2:N859,Concentrado!$A$2:$A859,"="&amp;$A8,Concentrado!$B$2:$B859, "=Guerrero")</f>
        <v>40.857999999999997</v>
      </c>
      <c r="N8" s="9">
        <f>SUMIFS(Concentrado!O$2:O859,Concentrado!$A$2:$A859,"="&amp;$A8,Concentrado!$B$2:$B859, "=Guerrero")</f>
        <v>90.055000000000007</v>
      </c>
      <c r="O8" s="9">
        <f>SUMIFS(Concentrado!P$2:P859,Concentrado!$A$2:$A859,"="&amp;$A8,Concentrado!$B$2:$B859, "=Guerrero")</f>
        <v>21.321999999999999</v>
      </c>
      <c r="P8" s="9">
        <f>SUMIFS(Concentrado!Q$2:Q859,Concentrado!$A$2:$A859,"="&amp;$A8,Concentrado!$B$2:$B859, "=Guerrero")</f>
        <v>54.878</v>
      </c>
      <c r="Q8" s="9">
        <f>SUMIFS(Concentrado!R$2:R859,Concentrado!$A$2:$A859,"="&amp;$A8,Concentrado!$B$2:$B859, "=Guerrero")</f>
        <v>37.884</v>
      </c>
      <c r="R8" s="9">
        <f>SUMIFS(Concentrado!S$2:S859,Concentrado!$A$2:$A859,"="&amp;$A8,Concentrado!$B$2:$B859, "=Guerrero")</f>
        <v>42.764000000000003</v>
      </c>
      <c r="S8" s="9">
        <f>SUMIFS(Concentrado!T$2:T859,Concentrado!$A$2:$A859,"="&amp;$A8,Concentrado!$B$2:$B859, "=Guerrero")</f>
        <v>40.390999999999998</v>
      </c>
      <c r="T8" s="9">
        <f>SUMIFS(Concentrado!U$2:U859,Concentrado!$A$2:$A859,"="&amp;$A8,Concentrado!$B$2:$B859, "=Guerrero")</f>
        <v>6.25</v>
      </c>
      <c r="U8" s="9">
        <f>SUMIFS(Concentrado!V$2:V859,Concentrado!$A$2:$A859,"="&amp;$A8,Concentrado!$B$2:$B859, "=Guerrero")</f>
        <v>10.51</v>
      </c>
      <c r="V8" s="9">
        <f>SUMIFS(Concentrado!W$2:W859,Concentrado!$A$2:$A859,"="&amp;$A8,Concentrado!$B$2:$B859, "=Guerrero")</f>
        <v>8.4380000000000006</v>
      </c>
      <c r="W8" s="9">
        <f>SUMIFS(Concentrado!X$2:X859,Concentrado!$A$2:$A859,"="&amp;$A8,Concentrado!$B$2:$B859, "=Guerrero")</f>
        <v>34.313000000000002</v>
      </c>
      <c r="X8" s="9">
        <f>SUMIFS(Concentrado!Y$2:Y859,Concentrado!$A$2:$A859,"="&amp;$A8,Concentrado!$B$2:$B859, "=Guerrero")</f>
        <v>3.4430000000000001</v>
      </c>
      <c r="Y8" s="9">
        <f>SUMIFS(Concentrado!Z$2:Z859,Concentrado!$A$2:$A859,"="&amp;$A8,Concentrado!$B$2:$B859, "=Guerrero")</f>
        <v>18.489000000000001</v>
      </c>
      <c r="Z8" s="9">
        <f>SUMIFS(Concentrado!AA$2:AA859,Concentrado!$A$2:$A859,"="&amp;$A8,Concentrado!$B$2:$B859, "=Guerrero")</f>
        <v>32.845999999999997</v>
      </c>
      <c r="AA8" s="9">
        <f>SUMIFS(Concentrado!AB$2:AB859,Concentrado!$A$2:$A859,"="&amp;$A8,Concentrado!$B$2:$B859, "=Guerrero")</f>
        <v>25.369</v>
      </c>
      <c r="AB8" s="9">
        <f>SUMIFS(Concentrado!AC$2:AC859,Concentrado!$A$2:$A859,"="&amp;$A8,Concentrado!$B$2:$B859, "=Guerrero")</f>
        <v>29.006</v>
      </c>
      <c r="AC8" s="9">
        <f>SUMIFS(Concentrado!AD$2:AD859,Concentrado!$A$2:$A859,"="&amp;$A8,Concentrado!$B$2:$B859, "=Guerrero")</f>
        <v>254.85900000000001</v>
      </c>
      <c r="AD8" s="9">
        <f>SUMIFS(Concentrado!AE$2:AE859,Concentrado!$A$2:$A859,"="&amp;$A8,Concentrado!$B$2:$B859, "=Guerrero")</f>
        <v>221.43199999999999</v>
      </c>
      <c r="AE8" s="9">
        <f>SUMIFS(Concentrado!AF$2:AF859,Concentrado!$A$2:$A859,"="&amp;$A8,Concentrado!$B$2:$B859, "=Guerrero")</f>
        <v>237.75299999999999</v>
      </c>
      <c r="AF8" s="9">
        <f>SUMIFS(Concentrado!AG$2:AG859,Concentrado!$A$2:$A859,"="&amp;$A8,Concentrado!$B$2:$B859, "=Guerrero")</f>
        <v>7.5259999999999998</v>
      </c>
      <c r="AG8" s="9">
        <f>SUMIFS(Concentrado!AH$2:AH859,Concentrado!$A$2:$A859,"="&amp;$A8,Concentrado!$B$2:$B859, "=Guerrero")</f>
        <v>3.6146696438400299</v>
      </c>
      <c r="AH8" s="9">
        <f>SUMIFS(Concentrado!AI$2:AI859,Concentrado!$A$2:$A859,"="&amp;$A8,Concentrado!$B$2:$B859, "=Guerrero")</f>
        <v>2.1709297006443</v>
      </c>
      <c r="AI8" s="9">
        <f>SUMIFS(Concentrado!AJ$2:AJ859,Concentrado!$A$2:$A859,"="&amp;$A8,Concentrado!$B$2:$B859, "=Guerrero")</f>
        <v>2.8719218581972599</v>
      </c>
      <c r="AJ8" s="9">
        <f>SUMIFS(Concentrado!AK$2:AK859,Concentrado!$A$2:$A859,"="&amp;$A8,Concentrado!$B$2:$B859, "=Guerrero")</f>
        <v>3.6989999999999998</v>
      </c>
      <c r="AK8" s="9">
        <f>SUMIFS(Concentrado!AL$2:AL859,Concentrado!$A$2:$A859,"="&amp;$A8,Concentrado!$B$2:$B859, "=Guerrero")</f>
        <v>1.45</v>
      </c>
      <c r="AL8" s="9">
        <f>SUMIFS(Concentrado!AM$2:AM859,Concentrado!$A$2:$A859,"="&amp;$A8,Concentrado!$B$2:$B859, "=Guerrero")</f>
        <v>2.544</v>
      </c>
      <c r="AM8" s="9">
        <f>SUMIFS(Concentrado!AN$2:AN859,Concentrado!$A$2:$A859,"="&amp;$A8,Concentrado!$B$2:$B859, "=Guerrero")</f>
        <v>62.311999999999998</v>
      </c>
      <c r="AN8" s="9">
        <f>SUMIFS(Concentrado!AO$2:AO859,Concentrado!$A$2:$A859,"="&amp;$A8,Concentrado!$B$2:$B859, "=Guerrero")</f>
        <v>50.073</v>
      </c>
      <c r="AO8" s="9">
        <f>SUMIFS(Concentrado!AP$2:AP859,Concentrado!$A$2:$A859,"="&amp;$A8,Concentrado!$B$2:$B859, "=Guerrero")</f>
        <v>56.026000000000003</v>
      </c>
      <c r="AP8" s="9">
        <f>SUMIFS(Concentrado!AQ$2:AQ859,Concentrado!$A$2:$A859,"="&amp;$A8,Concentrado!$B$2:$B859, "=Guerrero")</f>
        <v>5.4210000000000003</v>
      </c>
      <c r="AQ8" s="9">
        <f>SUMIFS(Concentrado!AR$2:AR859,Concentrado!$A$2:$A859,"="&amp;$A8,Concentrado!$B$2:$B859, "=Guerrero")</f>
        <v>2.4159999999999999</v>
      </c>
      <c r="AR8" s="9">
        <f>SUMIFS(Concentrado!AS$2:AS859,Concentrado!$A$2:$A859,"="&amp;$A8,Concentrado!$B$2:$B859, "=Guerrero")</f>
        <v>3.8780000000000001</v>
      </c>
      <c r="AS8" s="9">
        <f>SUMIFS(Concentrado!AT$2:AT859,Concentrado!$A$2:$A859,"="&amp;$A8,Concentrado!$B$2:$B859, "=Guerrero")</f>
        <v>9.0570000000000004</v>
      </c>
      <c r="AT8" s="9">
        <f>SUMIFS(Concentrado!AU$2:AU859,Concentrado!$A$2:$A859,"="&amp;$A8,Concentrado!$B$2:$B859, "=Guerrero")</f>
        <v>2.476</v>
      </c>
      <c r="AU8" s="9">
        <f>SUMIFS(Concentrado!AV$2:AV859,Concentrado!$A$2:$A859,"="&amp;$A8,Concentrado!$B$2:$B859, "=Guerrero")</f>
        <v>5.6769999999999996</v>
      </c>
      <c r="AV8" s="9">
        <f>SUMIFS(Concentrado!AW$2:AW859,Concentrado!$A$2:$A859,"="&amp;$A8,Concentrado!$B$2:$B859, "=Guerrero")</f>
        <v>417.303</v>
      </c>
      <c r="AW8" s="9">
        <f>SUMIFS(Concentrado!AX$2:AX859,Concentrado!$A$2:$A859,"="&amp;$A8,Concentrado!$B$2:$B859, "=Guerrero")</f>
        <v>302.61200000000002</v>
      </c>
      <c r="AX8" s="9">
        <f>SUMIFS(Concentrado!AY$2:AY859,Concentrado!$A$2:$A859,"="&amp;$A8,Concentrado!$B$2:$B859, "=Guerrero")</f>
        <v>358.64600000000002</v>
      </c>
      <c r="AY8" s="9">
        <f>SUMIFS(Concentrado!AZ$2:AZ859,Concentrado!$A$2:$A859,"="&amp;$A8,Concentrado!$B$2:$B859, "=Guerrero")</f>
        <v>4.173</v>
      </c>
      <c r="AZ8" s="9">
        <f>SUMIFS(Concentrado!BA$2:BA859,Concentrado!$A$2:$A859,"="&amp;$A8,Concentrado!$B$2:$B859, "=Guerrero")</f>
        <v>3.0259999999999998</v>
      </c>
      <c r="BA8" s="9">
        <f>SUMIFS(Concentrado!BB$2:BB859,Concentrado!$A$2:$A859,"="&amp;$A8,Concentrado!$B$2:$B859, "=Guerrero")</f>
        <v>3.5859999999999999</v>
      </c>
      <c r="BB8" s="9">
        <f>SUMIFS(Concentrado!BC$2:BC859,Concentrado!$A$2:$A859,"="&amp;$A8,Concentrado!$B$2:$B859, "=Guerrero")</f>
        <v>29.885000000000002</v>
      </c>
      <c r="BC8" s="9">
        <f>SUMIFS(Concentrado!BD$2:BD859,Concentrado!$A$2:$A859,"="&amp;$A8,Concentrado!$B$2:$B859, "=Guerrero")</f>
        <v>31.09</v>
      </c>
      <c r="BD8" s="9">
        <f>SUMIFS(Concentrado!BE$2:BE859,Concentrado!$A$2:$A859,"="&amp;$A8,Concentrado!$B$2:$B859, "=Guerrero")</f>
        <v>19.721</v>
      </c>
      <c r="BE8" s="9">
        <f>SUMIFS(Concentrado!BF$2:BF859,Concentrado!$A$2:$A859,"="&amp;$A8,Concentrado!$B$2:$B859, "=Guerrero")</f>
        <v>23.414000000000001</v>
      </c>
      <c r="BF8" s="9">
        <f>SUMIFS(Concentrado!BG$2:BG859,Concentrado!$A$2:$A859,"="&amp;$A8,Concentrado!$B$2:$B859, "=Guerrero")</f>
        <v>81.72</v>
      </c>
      <c r="BG8" s="9">
        <f>SUMIFS(Concentrado!BH$2:BH859,Concentrado!$A$2:$A859,"="&amp;$A8,Concentrado!$B$2:$B859, "=Guerrero")</f>
        <v>5.2229525670634214</v>
      </c>
    </row>
    <row r="9" spans="1:59" x14ac:dyDescent="0.25">
      <c r="A9" s="4">
        <v>2005</v>
      </c>
      <c r="B9" s="9">
        <f>SUMIFS(Concentrado!C$2:C859,Concentrado!$A$2:$A859,"="&amp;$A9,Concentrado!$B$2:$B859, "=Guerrero")</f>
        <v>9.4629999999999992</v>
      </c>
      <c r="C9" s="9">
        <f>SUMIFS(Concentrado!D$2:D859,Concentrado!$A$2:$A859,"="&amp;$A9,Concentrado!$B$2:$B859, "=Guerrero")</f>
        <v>2.2770000000000001</v>
      </c>
      <c r="D9" s="9">
        <f>SUMIFS(Concentrado!E$2:E859,Concentrado!$A$2:$A859,"="&amp;$A9,Concentrado!$B$2:$B859, "=Guerrero")</f>
        <v>5.766</v>
      </c>
      <c r="E9" s="9">
        <f>SUMIFS(Concentrado!F$2:F859,Concentrado!$A$2:$A859,"="&amp;$A9,Concentrado!$B$2:$B859, "=Guerrero")</f>
        <v>18.41</v>
      </c>
      <c r="F9" s="9">
        <f>SUMIFS(Concentrado!G$2:G859,Concentrado!$A$2:$A859,"="&amp;$A9,Concentrado!$B$2:$B859, "=Guerrero")</f>
        <v>10.288</v>
      </c>
      <c r="G9" s="9">
        <f>SUMIFS(Concentrado!H$2:H859,Concentrado!$A$2:$A859,"="&amp;$A9,Concentrado!$B$2:$B859, "=Guerrero")</f>
        <v>1.651</v>
      </c>
      <c r="H9" s="9">
        <f>SUMIFS(Concentrado!I$2:I859,Concentrado!$A$2:$A859,"="&amp;$A9,Concentrado!$B$2:$B859, "=Guerrero")</f>
        <v>2.637</v>
      </c>
      <c r="I9" s="9">
        <f>SUMIFS(Concentrado!J$2:J859,Concentrado!$A$2:$A859,"="&amp;$A9,Concentrado!$B$2:$B859, "=Guerrero")</f>
        <v>2.1579999999999999</v>
      </c>
      <c r="J9" s="9">
        <f>SUMIFS(Concentrado!K$2:K859,Concentrado!$A$2:$A859,"="&amp;$A9,Concentrado!$B$2:$B859, "=Guerrero")</f>
        <v>6.2869999999999999</v>
      </c>
      <c r="K9" s="9">
        <f>SUMIFS(Concentrado!L$2:L859,Concentrado!$A$2:$A859,"="&amp;$A9,Concentrado!$B$2:$B859, "=Guerrero")</f>
        <v>2.0369999999999999</v>
      </c>
      <c r="L9" s="9">
        <f>SUMIFS(Concentrado!M$2:M859,Concentrado!$A$2:$A859,"="&amp;$A9,Concentrado!$B$2:$B859, "=Guerrero")</f>
        <v>4.101</v>
      </c>
      <c r="M9" s="9">
        <f>SUMIFS(Concentrado!N$2:N859,Concentrado!$A$2:$A859,"="&amp;$A9,Concentrado!$B$2:$B859, "=Guerrero")</f>
        <v>42.545000000000002</v>
      </c>
      <c r="N9" s="9">
        <f>SUMIFS(Concentrado!O$2:O859,Concentrado!$A$2:$A859,"="&amp;$A9,Concentrado!$B$2:$B859, "=Guerrero")</f>
        <v>89.8</v>
      </c>
      <c r="O9" s="9">
        <f>SUMIFS(Concentrado!P$2:P859,Concentrado!$A$2:$A859,"="&amp;$A9,Concentrado!$B$2:$B859, "=Guerrero")</f>
        <v>18.216999999999999</v>
      </c>
      <c r="P9" s="9">
        <f>SUMIFS(Concentrado!Q$2:Q859,Concentrado!$A$2:$A859,"="&amp;$A9,Concentrado!$B$2:$B859, "=Guerrero")</f>
        <v>53.030999999999999</v>
      </c>
      <c r="Q9" s="9">
        <f>SUMIFS(Concentrado!R$2:R859,Concentrado!$A$2:$A859,"="&amp;$A9,Concentrado!$B$2:$B859, "=Guerrero")</f>
        <v>43.44</v>
      </c>
      <c r="R9" s="9">
        <f>SUMIFS(Concentrado!S$2:S859,Concentrado!$A$2:$A859,"="&amp;$A9,Concentrado!$B$2:$B859, "=Guerrero")</f>
        <v>47.64</v>
      </c>
      <c r="S9" s="9">
        <f>SUMIFS(Concentrado!T$2:T859,Concentrado!$A$2:$A859,"="&amp;$A9,Concentrado!$B$2:$B859, "=Guerrero")</f>
        <v>45.600999999999999</v>
      </c>
      <c r="T9" s="9">
        <f>SUMIFS(Concentrado!U$2:U859,Concentrado!$A$2:$A859,"="&amp;$A9,Concentrado!$B$2:$B859, "=Guerrero")</f>
        <v>8.1929999999999996</v>
      </c>
      <c r="U9" s="9">
        <f>SUMIFS(Concentrado!V$2:V859,Concentrado!$A$2:$A859,"="&amp;$A9,Concentrado!$B$2:$B859, "=Guerrero")</f>
        <v>9.1679999999999993</v>
      </c>
      <c r="V9" s="9">
        <f>SUMIFS(Concentrado!W$2:W859,Concentrado!$A$2:$A859,"="&amp;$A9,Concentrado!$B$2:$B859, "=Guerrero")</f>
        <v>8.6950000000000003</v>
      </c>
      <c r="W9" s="9">
        <f>SUMIFS(Concentrado!X$2:X859,Concentrado!$A$2:$A859,"="&amp;$A9,Concentrado!$B$2:$B859, "=Guerrero")</f>
        <v>33.722999999999999</v>
      </c>
      <c r="X9" s="9">
        <f>SUMIFS(Concentrado!Y$2:Y859,Concentrado!$A$2:$A859,"="&amp;$A9,Concentrado!$B$2:$B859, "=Guerrero")</f>
        <v>3.536</v>
      </c>
      <c r="Y9" s="9">
        <f>SUMIFS(Concentrado!Z$2:Z859,Concentrado!$A$2:$A859,"="&amp;$A9,Concentrado!$B$2:$B859, "=Guerrero")</f>
        <v>18.190999999999999</v>
      </c>
      <c r="Z9" s="9">
        <f>SUMIFS(Concentrado!AA$2:AA859,Concentrado!$A$2:$A859,"="&amp;$A9,Concentrado!$B$2:$B859, "=Guerrero")</f>
        <v>31.754000000000001</v>
      </c>
      <c r="AA9" s="9">
        <f>SUMIFS(Concentrado!AB$2:AB859,Concentrado!$A$2:$A859,"="&amp;$A9,Concentrado!$B$2:$B859, "=Guerrero")</f>
        <v>26.427</v>
      </c>
      <c r="AB9" s="9">
        <f>SUMIFS(Concentrado!AC$2:AC859,Concentrado!$A$2:$A859,"="&amp;$A9,Concentrado!$B$2:$B859, "=Guerrero")</f>
        <v>29.013000000000002</v>
      </c>
      <c r="AC9" s="9">
        <f>SUMIFS(Concentrado!AD$2:AD859,Concentrado!$A$2:$A859,"="&amp;$A9,Concentrado!$B$2:$B859, "=Guerrero")</f>
        <v>259.875</v>
      </c>
      <c r="AD9" s="9">
        <f>SUMIFS(Concentrado!AE$2:AE859,Concentrado!$A$2:$A859,"="&amp;$A9,Concentrado!$B$2:$B859, "=Guerrero")</f>
        <v>230.29</v>
      </c>
      <c r="AE9" s="9">
        <f>SUMIFS(Concentrado!AF$2:AF859,Concentrado!$A$2:$A859,"="&amp;$A9,Concentrado!$B$2:$B859, "=Guerrero")</f>
        <v>244.65299999999999</v>
      </c>
      <c r="AF9" s="9">
        <f>SUMIFS(Concentrado!AG$2:AG859,Concentrado!$A$2:$A859,"="&amp;$A9,Concentrado!$B$2:$B859, "=Guerrero")</f>
        <v>8.0660000000000007</v>
      </c>
      <c r="AG9" s="9">
        <f>SUMIFS(Concentrado!AH$2:AH859,Concentrado!$A$2:$A859,"="&amp;$A9,Concentrado!$B$2:$B859, "=Guerrero")</f>
        <v>5.7263554692421099</v>
      </c>
      <c r="AH9" s="9">
        <f>SUMIFS(Concentrado!AI$2:AI859,Concentrado!$A$2:$A859,"="&amp;$A9,Concentrado!$B$2:$B859, "=Guerrero")</f>
        <v>2.0044838762400801</v>
      </c>
      <c r="AI9" s="9">
        <f>SUMIFS(Concentrado!AJ$2:AJ859,Concentrado!$A$2:$A859,"="&amp;$A9,Concentrado!$B$2:$B859, "=Guerrero")</f>
        <v>3.8102646943254799</v>
      </c>
      <c r="AJ9" s="9">
        <f>SUMIFS(Concentrado!AK$2:AK859,Concentrado!$A$2:$A859,"="&amp;$A9,Concentrado!$B$2:$B859, "=Guerrero")</f>
        <v>4.5090000000000003</v>
      </c>
      <c r="AK9" s="9">
        <f>SUMIFS(Concentrado!AL$2:AL859,Concentrado!$A$2:$A859,"="&amp;$A9,Concentrado!$B$2:$B859, "=Guerrero")</f>
        <v>0.83899999999999997</v>
      </c>
      <c r="AL9" s="9">
        <f>SUMIFS(Concentrado!AM$2:AM859,Concentrado!$A$2:$A859,"="&amp;$A9,Concentrado!$B$2:$B859, "=Guerrero")</f>
        <v>2.621</v>
      </c>
      <c r="AM9" s="9">
        <f>SUMIFS(Concentrado!AN$2:AN859,Concentrado!$A$2:$A859,"="&amp;$A9,Concentrado!$B$2:$B859, "=Guerrero")</f>
        <v>59.19</v>
      </c>
      <c r="AN9" s="9">
        <f>SUMIFS(Concentrado!AO$2:AO859,Concentrado!$A$2:$A859,"="&amp;$A9,Concentrado!$B$2:$B859, "=Guerrero")</f>
        <v>48.658999999999999</v>
      </c>
      <c r="AO9" s="9">
        <f>SUMIFS(Concentrado!AP$2:AP859,Concentrado!$A$2:$A859,"="&amp;$A9,Concentrado!$B$2:$B859, "=Guerrero")</f>
        <v>53.832999999999998</v>
      </c>
      <c r="AP9" s="9">
        <f>SUMIFS(Concentrado!AQ$2:AQ859,Concentrado!$A$2:$A859,"="&amp;$A9,Concentrado!$B$2:$B859, "=Guerrero")</f>
        <v>4.0010000000000003</v>
      </c>
      <c r="AQ9" s="9">
        <f>SUMIFS(Concentrado!AR$2:AR859,Concentrado!$A$2:$A859,"="&amp;$A9,Concentrado!$B$2:$B859, "=Guerrero")</f>
        <v>2.0369999999999999</v>
      </c>
      <c r="AR9" s="9">
        <f>SUMIFS(Concentrado!AS$2:AS859,Concentrado!$A$2:$A859,"="&amp;$A9,Concentrado!$B$2:$B859, "=Guerrero")</f>
        <v>2.9910000000000001</v>
      </c>
      <c r="AS9" s="9">
        <f>SUMIFS(Concentrado!AT$2:AT859,Concentrado!$A$2:$A859,"="&amp;$A9,Concentrado!$B$2:$B859, "=Guerrero")</f>
        <v>8.3829999999999991</v>
      </c>
      <c r="AT9" s="9">
        <f>SUMIFS(Concentrado!AU$2:AU859,Concentrado!$A$2:$A859,"="&amp;$A9,Concentrado!$B$2:$B859, "=Guerrero")</f>
        <v>2.5169999999999999</v>
      </c>
      <c r="AU9" s="9">
        <f>SUMIFS(Concentrado!AV$2:AV859,Concentrado!$A$2:$A859,"="&amp;$A9,Concentrado!$B$2:$B859, "=Guerrero")</f>
        <v>5.3650000000000002</v>
      </c>
      <c r="AV9" s="9">
        <f>SUMIFS(Concentrado!AW$2:AW859,Concentrado!$A$2:$A859,"="&amp;$A9,Concentrado!$B$2:$B859, "=Guerrero")</f>
        <v>417.375</v>
      </c>
      <c r="AW9" s="9">
        <f>SUMIFS(Concentrado!AX$2:AX859,Concentrado!$A$2:$A859,"="&amp;$A9,Concentrado!$B$2:$B859, "=Guerrero")</f>
        <v>304.11599999999999</v>
      </c>
      <c r="AX9" s="9">
        <f>SUMIFS(Concentrado!AY$2:AY859,Concentrado!$A$2:$A859,"="&amp;$A9,Concentrado!$B$2:$B859, "=Guerrero")</f>
        <v>359.22500000000002</v>
      </c>
      <c r="AY9" s="9">
        <f>SUMIFS(Concentrado!AZ$2:AZ859,Concentrado!$A$2:$A859,"="&amp;$A9,Concentrado!$B$2:$B859, "=Guerrero")</f>
        <v>4.1740000000000004</v>
      </c>
      <c r="AZ9" s="9">
        <f>SUMIFS(Concentrado!BA$2:BA859,Concentrado!$A$2:$A859,"="&amp;$A9,Concentrado!$B$2:$B859, "=Guerrero")</f>
        <v>3.0409999999999999</v>
      </c>
      <c r="BA9" s="9">
        <f>SUMIFS(Concentrado!BB$2:BB859,Concentrado!$A$2:$A859,"="&amp;$A9,Concentrado!$B$2:$B859, "=Guerrero")</f>
        <v>3.5920000000000001</v>
      </c>
      <c r="BB9" s="9">
        <f>SUMIFS(Concentrado!BC$2:BC859,Concentrado!$A$2:$A859,"="&amp;$A9,Concentrado!$B$2:$B859, "=Guerrero")</f>
        <v>24.01</v>
      </c>
      <c r="BC9" s="9">
        <f>SUMIFS(Concentrado!BD$2:BD859,Concentrado!$A$2:$A859,"="&amp;$A9,Concentrado!$B$2:$B859, "=Guerrero")</f>
        <v>34.055</v>
      </c>
      <c r="BD9" s="9">
        <f>SUMIFS(Concentrado!BE$2:BE859,Concentrado!$A$2:$A859,"="&amp;$A9,Concentrado!$B$2:$B859, "=Guerrero")</f>
        <v>19.071000000000002</v>
      </c>
      <c r="BE9" s="9">
        <f>SUMIFS(Concentrado!BF$2:BF859,Concentrado!$A$2:$A859,"="&amp;$A9,Concentrado!$B$2:$B859, "=Guerrero")</f>
        <v>22.67</v>
      </c>
      <c r="BF9" s="9">
        <f>SUMIFS(Concentrado!BG$2:BG859,Concentrado!$A$2:$A859,"="&amp;$A9,Concentrado!$B$2:$B859, "=Guerrero")</f>
        <v>101.74</v>
      </c>
      <c r="BG9" s="9">
        <f>SUMIFS(Concentrado!BH$2:BH859,Concentrado!$A$2:$A859,"="&amp;$A9,Concentrado!$B$2:$B859, "=Guerrero")</f>
        <v>5.6854906279175541</v>
      </c>
    </row>
    <row r="10" spans="1:59" x14ac:dyDescent="0.25">
      <c r="A10" s="4">
        <v>2006</v>
      </c>
      <c r="B10" s="9">
        <f>SUMIFS(Concentrado!C$2:C859,Concentrado!$A$2:$A859,"="&amp;$A10,Concentrado!$B$2:$B859, "=Guerrero")</f>
        <v>10.069000000000001</v>
      </c>
      <c r="C10" s="9">
        <f>SUMIFS(Concentrado!D$2:D859,Concentrado!$A$2:$A859,"="&amp;$A10,Concentrado!$B$2:$B859, "=Guerrero")</f>
        <v>2.843</v>
      </c>
      <c r="D10" s="9">
        <f>SUMIFS(Concentrado!E$2:E859,Concentrado!$A$2:$A859,"="&amp;$A10,Concentrado!$B$2:$B859, "=Guerrero")</f>
        <v>6.3460000000000001</v>
      </c>
      <c r="E10" s="9">
        <f>SUMIFS(Concentrado!F$2:F859,Concentrado!$A$2:$A859,"="&amp;$A10,Concentrado!$B$2:$B859, "=Guerrero")</f>
        <v>16.643999999999998</v>
      </c>
      <c r="F10" s="9">
        <f>SUMIFS(Concentrado!G$2:G859,Concentrado!$A$2:$A859,"="&amp;$A10,Concentrado!$B$2:$B859, "=Guerrero")</f>
        <v>11.096</v>
      </c>
      <c r="G10" s="9">
        <f>SUMIFS(Concentrado!H$2:H859,Concentrado!$A$2:$A859,"="&amp;$A10,Concentrado!$B$2:$B859, "=Guerrero")</f>
        <v>2.2650000000000001</v>
      </c>
      <c r="H10" s="9">
        <f>SUMIFS(Concentrado!I$2:I859,Concentrado!$A$2:$A859,"="&amp;$A10,Concentrado!$B$2:$B859, "=Guerrero")</f>
        <v>1.421</v>
      </c>
      <c r="I10" s="9">
        <f>SUMIFS(Concentrado!J$2:J859,Concentrado!$A$2:$A859,"="&amp;$A10,Concentrado!$B$2:$B859, "=Guerrero")</f>
        <v>1.831</v>
      </c>
      <c r="J10" s="9">
        <f>SUMIFS(Concentrado!K$2:K859,Concentrado!$A$2:$A859,"="&amp;$A10,Concentrado!$B$2:$B859, "=Guerrero")</f>
        <v>5.8520000000000003</v>
      </c>
      <c r="K10" s="9">
        <f>SUMIFS(Concentrado!L$2:L859,Concentrado!$A$2:$A859,"="&amp;$A10,Concentrado!$B$2:$B859, "=Guerrero")</f>
        <v>3.3170000000000002</v>
      </c>
      <c r="L10" s="9">
        <f>SUMIFS(Concentrado!M$2:M859,Concentrado!$A$2:$A859,"="&amp;$A10,Concentrado!$B$2:$B859, "=Guerrero")</f>
        <v>4.5460000000000003</v>
      </c>
      <c r="M10" s="9">
        <f>SUMIFS(Concentrado!N$2:N859,Concentrado!$A$2:$A859,"="&amp;$A10,Concentrado!$B$2:$B859, "=Guerrero")</f>
        <v>36.741</v>
      </c>
      <c r="N10" s="9">
        <f>SUMIFS(Concentrado!O$2:O859,Concentrado!$A$2:$A859,"="&amp;$A10,Concentrado!$B$2:$B859, "=Guerrero")</f>
        <v>99.930999999999997</v>
      </c>
      <c r="O10" s="9">
        <f>SUMIFS(Concentrado!P$2:P859,Concentrado!$A$2:$A859,"="&amp;$A10,Concentrado!$B$2:$B859, "=Guerrero")</f>
        <v>23.04</v>
      </c>
      <c r="P10" s="9">
        <f>SUMIFS(Concentrado!Q$2:Q859,Concentrado!$A$2:$A859,"="&amp;$A10,Concentrado!$B$2:$B859, "=Guerrero")</f>
        <v>60.411999999999999</v>
      </c>
      <c r="Q10" s="9">
        <f>SUMIFS(Concentrado!R$2:R859,Concentrado!$A$2:$A859,"="&amp;$A10,Concentrado!$B$2:$B859, "=Guerrero")</f>
        <v>42.350999999999999</v>
      </c>
      <c r="R10" s="9">
        <f>SUMIFS(Concentrado!S$2:S859,Concentrado!$A$2:$A859,"="&amp;$A10,Concentrado!$B$2:$B859, "=Guerrero")</f>
        <v>43.77</v>
      </c>
      <c r="S10" s="9">
        <f>SUMIFS(Concentrado!T$2:T859,Concentrado!$A$2:$A859,"="&amp;$A10,Concentrado!$B$2:$B859, "=Guerrero")</f>
        <v>43.082000000000001</v>
      </c>
      <c r="T10" s="9">
        <f>SUMIFS(Concentrado!U$2:U859,Concentrado!$A$2:$A859,"="&amp;$A10,Concentrado!$B$2:$B859, "=Guerrero")</f>
        <v>7.992</v>
      </c>
      <c r="U10" s="9">
        <f>SUMIFS(Concentrado!V$2:V859,Concentrado!$A$2:$A859,"="&amp;$A10,Concentrado!$B$2:$B859, "=Guerrero")</f>
        <v>11.313000000000001</v>
      </c>
      <c r="V10" s="9">
        <f>SUMIFS(Concentrado!W$2:W859,Concentrado!$A$2:$A859,"="&amp;$A10,Concentrado!$B$2:$B859, "=Guerrero")</f>
        <v>9.7029999999999994</v>
      </c>
      <c r="W10" s="9">
        <f>SUMIFS(Concentrado!X$2:X859,Concentrado!$A$2:$A859,"="&amp;$A10,Concentrado!$B$2:$B859, "=Guerrero")</f>
        <v>43.357999999999997</v>
      </c>
      <c r="X10" s="9">
        <f>SUMIFS(Concentrado!Y$2:Y859,Concentrado!$A$2:$A859,"="&amp;$A10,Concentrado!$B$2:$B859, "=Guerrero")</f>
        <v>5.4489999999999998</v>
      </c>
      <c r="Y10" s="9">
        <f>SUMIFS(Concentrado!Z$2:Z859,Concentrado!$A$2:$A859,"="&amp;$A10,Concentrado!$B$2:$B859, "=Guerrero")</f>
        <v>23.829000000000001</v>
      </c>
      <c r="Z10" s="9">
        <f>SUMIFS(Concentrado!AA$2:AA859,Concentrado!$A$2:$A859,"="&amp;$A10,Concentrado!$B$2:$B859, "=Guerrero")</f>
        <v>33.100999999999999</v>
      </c>
      <c r="AA10" s="9">
        <f>SUMIFS(Concentrado!AB$2:AB859,Concentrado!$A$2:$A859,"="&amp;$A10,Concentrado!$B$2:$B859, "=Guerrero")</f>
        <v>25.408999999999999</v>
      </c>
      <c r="AB10" s="9">
        <f>SUMIFS(Concentrado!AC$2:AC859,Concentrado!$A$2:$A859,"="&amp;$A10,Concentrado!$B$2:$B859, "=Guerrero")</f>
        <v>29.138000000000002</v>
      </c>
      <c r="AC10" s="9">
        <f>SUMIFS(Concentrado!AD$2:AD859,Concentrado!$A$2:$A859,"="&amp;$A10,Concentrado!$B$2:$B859, "=Guerrero")</f>
        <v>248.065</v>
      </c>
      <c r="AD10" s="9">
        <f>SUMIFS(Concentrado!AE$2:AE859,Concentrado!$A$2:$A859,"="&amp;$A10,Concentrado!$B$2:$B859, "=Guerrero")</f>
        <v>221.93</v>
      </c>
      <c r="AE10" s="9">
        <f>SUMIFS(Concentrado!AF$2:AF859,Concentrado!$A$2:$A859,"="&amp;$A10,Concentrado!$B$2:$B859, "=Guerrero")</f>
        <v>234.63200000000001</v>
      </c>
      <c r="AF10" s="9">
        <f>SUMIFS(Concentrado!AG$2:AG859,Concentrado!$A$2:$A859,"="&amp;$A10,Concentrado!$B$2:$B859, "=Guerrero")</f>
        <v>7.048</v>
      </c>
      <c r="AG10" s="9">
        <f>SUMIFS(Concentrado!AH$2:AH859,Concentrado!$A$2:$A859,"="&amp;$A10,Concentrado!$B$2:$B859, "=Guerrero")</f>
        <v>3.2393647605704499</v>
      </c>
      <c r="AH10" s="9">
        <f>SUMIFS(Concentrado!AI$2:AI859,Concentrado!$A$2:$A859,"="&amp;$A10,Concentrado!$B$2:$B859, "=Guerrero")</f>
        <v>1.2223313832054701</v>
      </c>
      <c r="AI10" s="9">
        <f>SUMIFS(Concentrado!AJ$2:AJ859,Concentrado!$A$2:$A859,"="&amp;$A10,Concentrado!$B$2:$B859, "=Guerrero")</f>
        <v>2.2014447767577701</v>
      </c>
      <c r="AJ10" s="9">
        <f>SUMIFS(Concentrado!AK$2:AK859,Concentrado!$A$2:$A859,"="&amp;$A10,Concentrado!$B$2:$B859, "=Guerrero")</f>
        <v>2.9580000000000002</v>
      </c>
      <c r="AK10" s="9">
        <f>SUMIFS(Concentrado!AL$2:AL859,Concentrado!$A$2:$A859,"="&amp;$A10,Concentrado!$B$2:$B859, "=Guerrero")</f>
        <v>0.65200000000000002</v>
      </c>
      <c r="AL10" s="9">
        <f>SUMIFS(Concentrado!AM$2:AM859,Concentrado!$A$2:$A859,"="&amp;$A10,Concentrado!$B$2:$B859, "=Guerrero")</f>
        <v>1.77</v>
      </c>
      <c r="AM10" s="9">
        <f>SUMIFS(Concentrado!AN$2:AN859,Concentrado!$A$2:$A859,"="&amp;$A10,Concentrado!$B$2:$B859, "=Guerrero")</f>
        <v>55.566000000000003</v>
      </c>
      <c r="AN10" s="9">
        <f>SUMIFS(Concentrado!AO$2:AO859,Concentrado!$A$2:$A859,"="&amp;$A10,Concentrado!$B$2:$B859, "=Guerrero")</f>
        <v>47.500999999999998</v>
      </c>
      <c r="AO10" s="9">
        <f>SUMIFS(Concentrado!AP$2:AP859,Concentrado!$A$2:$A859,"="&amp;$A10,Concentrado!$B$2:$B859, "=Guerrero")</f>
        <v>51.411999999999999</v>
      </c>
      <c r="AP10" s="9">
        <f>SUMIFS(Concentrado!AQ$2:AQ859,Concentrado!$A$2:$A859,"="&amp;$A10,Concentrado!$B$2:$B859, "=Guerrero")</f>
        <v>2.895</v>
      </c>
      <c r="AQ10" s="9">
        <f>SUMIFS(Concentrado!AR$2:AR859,Concentrado!$A$2:$A859,"="&amp;$A10,Concentrado!$B$2:$B859, "=Guerrero")</f>
        <v>1.7769999999999999</v>
      </c>
      <c r="AR10" s="9">
        <f>SUMIFS(Concentrado!AS$2:AS859,Concentrado!$A$2:$A859,"="&amp;$A10,Concentrado!$B$2:$B859, "=Guerrero")</f>
        <v>2.319</v>
      </c>
      <c r="AS10" s="9">
        <f>SUMIFS(Concentrado!AT$2:AT859,Concentrado!$A$2:$A859,"="&amp;$A10,Concentrado!$B$2:$B859, "=Guerrero")</f>
        <v>9.125</v>
      </c>
      <c r="AT10" s="9">
        <f>SUMIFS(Concentrado!AU$2:AU859,Concentrado!$A$2:$A859,"="&amp;$A10,Concentrado!$B$2:$B859, "=Guerrero")</f>
        <v>2.31</v>
      </c>
      <c r="AU10" s="9">
        <f>SUMIFS(Concentrado!AV$2:AV859,Concentrado!$A$2:$A859,"="&amp;$A10,Concentrado!$B$2:$B859, "=Guerrero")</f>
        <v>5.6139999999999999</v>
      </c>
      <c r="AV10" s="9">
        <f>SUMIFS(Concentrado!AW$2:AW859,Concentrado!$A$2:$A859,"="&amp;$A10,Concentrado!$B$2:$B859, "=Guerrero")</f>
        <v>413.19</v>
      </c>
      <c r="AW10" s="9">
        <f>SUMIFS(Concentrado!AX$2:AX859,Concentrado!$A$2:$A859,"="&amp;$A10,Concentrado!$B$2:$B859, "=Guerrero")</f>
        <v>301.23700000000002</v>
      </c>
      <c r="AX10" s="9">
        <f>SUMIFS(Concentrado!AY$2:AY859,Concentrado!$A$2:$A859,"="&amp;$A10,Concentrado!$B$2:$B859, "=Guerrero")</f>
        <v>355.64</v>
      </c>
      <c r="AY10" s="9">
        <f>SUMIFS(Concentrado!AZ$2:AZ859,Concentrado!$A$2:$A859,"="&amp;$A10,Concentrado!$B$2:$B859, "=Guerrero")</f>
        <v>4.1319999999999997</v>
      </c>
      <c r="AZ10" s="9">
        <f>SUMIFS(Concentrado!BA$2:BA859,Concentrado!$A$2:$A859,"="&amp;$A10,Concentrado!$B$2:$B859, "=Guerrero")</f>
        <v>3.012</v>
      </c>
      <c r="BA10" s="9">
        <f>SUMIFS(Concentrado!BB$2:BB859,Concentrado!$A$2:$A859,"="&amp;$A10,Concentrado!$B$2:$B859, "=Guerrero")</f>
        <v>3.556</v>
      </c>
      <c r="BB10" s="9">
        <f>SUMIFS(Concentrado!BC$2:BC859,Concentrado!$A$2:$A859,"="&amp;$A10,Concentrado!$B$2:$B859, "=Guerrero")</f>
        <v>18.100000000000001</v>
      </c>
      <c r="BC10" s="9">
        <f>SUMIFS(Concentrado!BD$2:BD859,Concentrado!$A$2:$A859,"="&amp;$A10,Concentrado!$B$2:$B859, "=Guerrero")</f>
        <v>18.843</v>
      </c>
      <c r="BD10" s="9">
        <f>SUMIFS(Concentrado!BE$2:BE859,Concentrado!$A$2:$A859,"="&amp;$A10,Concentrado!$B$2:$B859, "=Guerrero")</f>
        <v>18.669</v>
      </c>
      <c r="BE10" s="9">
        <f>SUMIFS(Concentrado!BF$2:BF859,Concentrado!$A$2:$A859,"="&amp;$A10,Concentrado!$B$2:$B859, "=Guerrero")</f>
        <v>22.216000000000001</v>
      </c>
      <c r="BF10" s="9">
        <f>SUMIFS(Concentrado!BG$2:BG859,Concentrado!$A$2:$A859,"="&amp;$A10,Concentrado!$B$2:$B859, "=Guerrero")</f>
        <v>100.82</v>
      </c>
      <c r="BG10" s="9">
        <f>SUMIFS(Concentrado!BH$2:BH859,Concentrado!$A$2:$A859,"="&amp;$A10,Concentrado!$B$2:$B859, "=Guerrero")</f>
        <v>6.6613056159007167</v>
      </c>
    </row>
    <row r="11" spans="1:59" x14ac:dyDescent="0.25">
      <c r="A11" s="4">
        <v>2007</v>
      </c>
      <c r="B11" s="9">
        <f>SUMIFS(Concentrado!C$2:C859,Concentrado!$A$2:$A859,"="&amp;$A11,Concentrado!$B$2:$B859, "=Guerrero")</f>
        <v>10.863</v>
      </c>
      <c r="C11" s="9">
        <f>SUMIFS(Concentrado!D$2:D859,Concentrado!$A$2:$A859,"="&amp;$A11,Concentrado!$B$2:$B859, "=Guerrero")</f>
        <v>1.984</v>
      </c>
      <c r="D11" s="9">
        <f>SUMIFS(Concentrado!E$2:E859,Concentrado!$A$2:$A859,"="&amp;$A11,Concentrado!$B$2:$B859, "=Guerrero")</f>
        <v>6.2869999999999999</v>
      </c>
      <c r="E11" s="9">
        <f>SUMIFS(Concentrado!F$2:F859,Concentrado!$A$2:$A859,"="&amp;$A11,Concentrado!$B$2:$B859, "=Guerrero")</f>
        <v>16.966999999999999</v>
      </c>
      <c r="F11" s="9">
        <f>SUMIFS(Concentrado!G$2:G859,Concentrado!$A$2:$A859,"="&amp;$A11,Concentrado!$B$2:$B859, "=Guerrero")</f>
        <v>10.797000000000001</v>
      </c>
      <c r="G11" s="9">
        <f>SUMIFS(Concentrado!H$2:H859,Concentrado!$A$2:$A859,"="&amp;$A11,Concentrado!$B$2:$B859, "=Guerrero")</f>
        <v>2.173</v>
      </c>
      <c r="H11" s="9">
        <f>SUMIFS(Concentrado!I$2:I859,Concentrado!$A$2:$A859,"="&amp;$A11,Concentrado!$B$2:$B859, "=Guerrero")</f>
        <v>1.8680000000000001</v>
      </c>
      <c r="I11" s="9">
        <f>SUMIFS(Concentrado!J$2:J859,Concentrado!$A$2:$A859,"="&amp;$A11,Concentrado!$B$2:$B859, "=Guerrero")</f>
        <v>2.0150000000000001</v>
      </c>
      <c r="J11" s="9">
        <f>SUMIFS(Concentrado!K$2:K859,Concentrado!$A$2:$A859,"="&amp;$A11,Concentrado!$B$2:$B859, "=Guerrero")</f>
        <v>5.7729999999999997</v>
      </c>
      <c r="K11" s="9">
        <f>SUMIFS(Concentrado!L$2:L859,Concentrado!$A$2:$A859,"="&amp;$A11,Concentrado!$B$2:$B859, "=Guerrero")</f>
        <v>3.5019999999999998</v>
      </c>
      <c r="L11" s="9">
        <f>SUMIFS(Concentrado!M$2:M859,Concentrado!$A$2:$A859,"="&amp;$A11,Concentrado!$B$2:$B859, "=Guerrero")</f>
        <v>4.6020000000000003</v>
      </c>
      <c r="M11" s="9">
        <f>SUMIFS(Concentrado!N$2:N859,Concentrado!$A$2:$A859,"="&amp;$A11,Concentrado!$B$2:$B859, "=Guerrero")</f>
        <v>40.076000000000001</v>
      </c>
      <c r="N11" s="9">
        <f>SUMIFS(Concentrado!O$2:O859,Concentrado!$A$2:$A859,"="&amp;$A11,Concentrado!$B$2:$B859, "=Guerrero")</f>
        <v>116.696</v>
      </c>
      <c r="O11" s="9">
        <f>SUMIFS(Concentrado!P$2:P859,Concentrado!$A$2:$A859,"="&amp;$A11,Concentrado!$B$2:$B859, "=Guerrero")</f>
        <v>24.861000000000001</v>
      </c>
      <c r="P11" s="9">
        <f>SUMIFS(Concentrado!Q$2:Q859,Concentrado!$A$2:$A859,"="&amp;$A11,Concentrado!$B$2:$B859, "=Guerrero")</f>
        <v>69.424000000000007</v>
      </c>
      <c r="Q11" s="9">
        <f>SUMIFS(Concentrado!R$2:R859,Concentrado!$A$2:$A859,"="&amp;$A11,Concentrado!$B$2:$B859, "=Guerrero")</f>
        <v>46.679000000000002</v>
      </c>
      <c r="R11" s="9">
        <f>SUMIFS(Concentrado!S$2:S859,Concentrado!$A$2:$A859,"="&amp;$A11,Concentrado!$B$2:$B859, "=Guerrero")</f>
        <v>49.139000000000003</v>
      </c>
      <c r="S11" s="9">
        <f>SUMIFS(Concentrado!T$2:T859,Concentrado!$A$2:$A859,"="&amp;$A11,Concentrado!$B$2:$B859, "=Guerrero")</f>
        <v>47.947000000000003</v>
      </c>
      <c r="T11" s="9">
        <f>SUMIFS(Concentrado!U$2:U859,Concentrado!$A$2:$A859,"="&amp;$A11,Concentrado!$B$2:$B859, "=Guerrero")</f>
        <v>10.739000000000001</v>
      </c>
      <c r="U11" s="9">
        <f>SUMIFS(Concentrado!V$2:V859,Concentrado!$A$2:$A859,"="&amp;$A11,Concentrado!$B$2:$B859, "=Guerrero")</f>
        <v>13.073</v>
      </c>
      <c r="V11" s="9">
        <f>SUMIFS(Concentrado!W$2:W859,Concentrado!$A$2:$A859,"="&amp;$A11,Concentrado!$B$2:$B859, "=Guerrero")</f>
        <v>11.942</v>
      </c>
      <c r="W11" s="9">
        <f>SUMIFS(Concentrado!X$2:X859,Concentrado!$A$2:$A859,"="&amp;$A11,Concentrado!$B$2:$B859, "=Guerrero")</f>
        <v>41.651000000000003</v>
      </c>
      <c r="X11" s="9">
        <f>SUMIFS(Concentrado!Y$2:Y859,Concentrado!$A$2:$A859,"="&amp;$A11,Concentrado!$B$2:$B859, "=Guerrero")</f>
        <v>4.7270000000000003</v>
      </c>
      <c r="Y11" s="9">
        <f>SUMIFS(Concentrado!Z$2:Z859,Concentrado!$A$2:$A859,"="&amp;$A11,Concentrado!$B$2:$B859, "=Guerrero")</f>
        <v>22.62</v>
      </c>
      <c r="Z11" s="9">
        <f>SUMIFS(Concentrado!AA$2:AA859,Concentrado!$A$2:$A859,"="&amp;$A11,Concentrado!$B$2:$B859, "=Guerrero")</f>
        <v>38.049999999999997</v>
      </c>
      <c r="AA11" s="9">
        <f>SUMIFS(Concentrado!AB$2:AB859,Concentrado!$A$2:$A859,"="&amp;$A11,Concentrado!$B$2:$B859, "=Guerrero")</f>
        <v>29.588999999999999</v>
      </c>
      <c r="AB11" s="9">
        <f>SUMIFS(Concentrado!AC$2:AC859,Concentrado!$A$2:$A859,"="&amp;$A11,Concentrado!$B$2:$B859, "=Guerrero")</f>
        <v>33.689</v>
      </c>
      <c r="AC11" s="9">
        <f>SUMIFS(Concentrado!AD$2:AD859,Concentrado!$A$2:$A859,"="&amp;$A11,Concentrado!$B$2:$B859, "=Guerrero")</f>
        <v>293.29300000000001</v>
      </c>
      <c r="AD11" s="9">
        <f>SUMIFS(Concentrado!AE$2:AE859,Concentrado!$A$2:$A859,"="&amp;$A11,Concentrado!$B$2:$B859, "=Guerrero")</f>
        <v>244.70500000000001</v>
      </c>
      <c r="AE11" s="9">
        <f>SUMIFS(Concentrado!AF$2:AF859,Concentrado!$A$2:$A859,"="&amp;$A11,Concentrado!$B$2:$B859, "=Guerrero")</f>
        <v>268.25</v>
      </c>
      <c r="AF11" s="9">
        <f>SUMIFS(Concentrado!AG$2:AG859,Concentrado!$A$2:$A859,"="&amp;$A11,Concentrado!$B$2:$B859, "=Guerrero")</f>
        <v>7.8209999999999997</v>
      </c>
      <c r="AG11" s="9">
        <f>SUMIFS(Concentrado!AH$2:AH859,Concentrado!$A$2:$A859,"="&amp;$A11,Concentrado!$B$2:$B859, "=Guerrero")</f>
        <v>2.39242081087116</v>
      </c>
      <c r="AH11" s="9">
        <f>SUMIFS(Concentrado!AI$2:AI859,Concentrado!$A$2:$A859,"="&amp;$A11,Concentrado!$B$2:$B859, "=Guerrero")</f>
        <v>1.5092608244186301</v>
      </c>
      <c r="AI11" s="9">
        <f>SUMIFS(Concentrado!AJ$2:AJ859,Concentrado!$A$2:$A859,"="&amp;$A11,Concentrado!$B$2:$B859, "=Guerrero")</f>
        <v>1.93865175300646</v>
      </c>
      <c r="AJ11" s="9">
        <f>SUMIFS(Concentrado!AK$2:AK859,Concentrado!$A$2:$A859,"="&amp;$A11,Concentrado!$B$2:$B859, "=Guerrero")</f>
        <v>2.7930000000000001</v>
      </c>
      <c r="AK11" s="9">
        <f>SUMIFS(Concentrado!AL$2:AL859,Concentrado!$A$2:$A859,"="&amp;$A11,Concentrado!$B$2:$B859, "=Guerrero")</f>
        <v>0.875</v>
      </c>
      <c r="AL11" s="9">
        <f>SUMIFS(Concentrado!AM$2:AM859,Concentrado!$A$2:$A859,"="&amp;$A11,Concentrado!$B$2:$B859, "=Guerrero")</f>
        <v>1.8049999999999999</v>
      </c>
      <c r="AM11" s="9">
        <f>SUMIFS(Concentrado!AN$2:AN859,Concentrado!$A$2:$A859,"="&amp;$A11,Concentrado!$B$2:$B859, "=Guerrero")</f>
        <v>59.527999999999999</v>
      </c>
      <c r="AN11" s="9">
        <f>SUMIFS(Concentrado!AO$2:AO859,Concentrado!$A$2:$A859,"="&amp;$A11,Concentrado!$B$2:$B859, "=Guerrero")</f>
        <v>48.847999999999999</v>
      </c>
      <c r="AO11" s="9">
        <f>SUMIFS(Concentrado!AP$2:AP859,Concentrado!$A$2:$A859,"="&amp;$A11,Concentrado!$B$2:$B859, "=Guerrero")</f>
        <v>54.052999999999997</v>
      </c>
      <c r="AP11" s="9">
        <f>SUMIFS(Concentrado!AQ$2:AQ859,Concentrado!$A$2:$A859,"="&amp;$A11,Concentrado!$B$2:$B859, "=Guerrero")</f>
        <v>4.718</v>
      </c>
      <c r="AQ11" s="9">
        <f>SUMIFS(Concentrado!AR$2:AR859,Concentrado!$A$2:$A859,"="&amp;$A11,Concentrado!$B$2:$B859, "=Guerrero")</f>
        <v>1.6919999999999999</v>
      </c>
      <c r="AR11" s="9">
        <f>SUMIFS(Concentrado!AS$2:AS859,Concentrado!$A$2:$A859,"="&amp;$A11,Concentrado!$B$2:$B859, "=Guerrero")</f>
        <v>3.1579999999999999</v>
      </c>
      <c r="AS11" s="9">
        <f>SUMIFS(Concentrado!AT$2:AT859,Concentrado!$A$2:$A859,"="&amp;$A11,Concentrado!$B$2:$B859, "=Guerrero")</f>
        <v>8.3179999999999996</v>
      </c>
      <c r="AT11" s="9">
        <f>SUMIFS(Concentrado!AU$2:AU859,Concentrado!$A$2:$A859,"="&amp;$A11,Concentrado!$B$2:$B859, "=Guerrero")</f>
        <v>2.4510000000000001</v>
      </c>
      <c r="AU11" s="9">
        <f>SUMIFS(Concentrado!AV$2:AV859,Concentrado!$A$2:$A859,"="&amp;$A11,Concentrado!$B$2:$B859, "=Guerrero")</f>
        <v>5.2939999999999996</v>
      </c>
      <c r="AV11" s="9">
        <f>SUMIFS(Concentrado!AW$2:AW859,Concentrado!$A$2:$A859,"="&amp;$A11,Concentrado!$B$2:$B859, "=Guerrero")</f>
        <v>489.19400000000002</v>
      </c>
      <c r="AW11" s="9">
        <f>SUMIFS(Concentrado!AX$2:AX859,Concentrado!$A$2:$A859,"="&amp;$A11,Concentrado!$B$2:$B859, "=Guerrero")</f>
        <v>330.96100000000001</v>
      </c>
      <c r="AX11" s="9">
        <f>SUMIFS(Concentrado!AY$2:AY859,Concentrado!$A$2:$A859,"="&amp;$A11,Concentrado!$B$2:$B859, "=Guerrero")</f>
        <v>407.72899999999998</v>
      </c>
      <c r="AY11" s="9">
        <f>SUMIFS(Concentrado!AZ$2:AZ859,Concentrado!$A$2:$A859,"="&amp;$A11,Concentrado!$B$2:$B859, "=Guerrero")</f>
        <v>4.8920000000000003</v>
      </c>
      <c r="AZ11" s="9">
        <f>SUMIFS(Concentrado!BA$2:BA859,Concentrado!$A$2:$A859,"="&amp;$A11,Concentrado!$B$2:$B859, "=Guerrero")</f>
        <v>3.31</v>
      </c>
      <c r="BA11" s="9">
        <f>SUMIFS(Concentrado!BB$2:BB859,Concentrado!$A$2:$A859,"="&amp;$A11,Concentrado!$B$2:$B859, "=Guerrero")</f>
        <v>4.077</v>
      </c>
      <c r="BB11" s="9">
        <f>SUMIFS(Concentrado!BC$2:BC859,Concentrado!$A$2:$A859,"="&amp;$A11,Concentrado!$B$2:$B859, "=Guerrero")</f>
        <v>16.216000000000001</v>
      </c>
      <c r="BC11" s="9">
        <f>SUMIFS(Concentrado!BD$2:BD859,Concentrado!$A$2:$A859,"="&amp;$A11,Concentrado!$B$2:$B859, "=Guerrero")</f>
        <v>28.69</v>
      </c>
      <c r="BD11" s="9">
        <f>SUMIFS(Concentrado!BE$2:BE859,Concentrado!$A$2:$A859,"="&amp;$A11,Concentrado!$B$2:$B859, "=Guerrero")</f>
        <v>18.494</v>
      </c>
      <c r="BE11" s="9">
        <f>SUMIFS(Concentrado!BF$2:BF859,Concentrado!$A$2:$A859,"="&amp;$A11,Concentrado!$B$2:$B859, "=Guerrero")</f>
        <v>22.021000000000001</v>
      </c>
      <c r="BF11" s="9">
        <f>SUMIFS(Concentrado!BG$2:BG859,Concentrado!$A$2:$A859,"="&amp;$A11,Concentrado!$B$2:$B859, "=Guerrero")</f>
        <v>76.635000000000005</v>
      </c>
      <c r="BG11" s="9">
        <f>SUMIFS(Concentrado!BH$2:BH859,Concentrado!$A$2:$A859,"="&amp;$A11,Concentrado!$B$2:$B859, "=Guerrero")</f>
        <v>6.4780333600756768</v>
      </c>
    </row>
    <row r="12" spans="1:59" x14ac:dyDescent="0.25">
      <c r="A12" s="4">
        <v>2008</v>
      </c>
      <c r="B12" s="9">
        <f>SUMIFS(Concentrado!C$2:C859,Concentrado!$A$2:$A859,"="&amp;$A12,Concentrado!$B$2:$B859, "=Guerrero")</f>
        <v>11.981999999999999</v>
      </c>
      <c r="C12" s="9">
        <f>SUMIFS(Concentrado!D$2:D859,Concentrado!$A$2:$A859,"="&amp;$A12,Concentrado!$B$2:$B859, "=Guerrero")</f>
        <v>3.6240000000000001</v>
      </c>
      <c r="D12" s="9">
        <f>SUMIFS(Concentrado!E$2:E859,Concentrado!$A$2:$A859,"="&amp;$A12,Concentrado!$B$2:$B859, "=Guerrero")</f>
        <v>7.7050000000000001</v>
      </c>
      <c r="E12" s="9">
        <f>SUMIFS(Concentrado!F$2:F859,Concentrado!$A$2:$A859,"="&amp;$A12,Concentrado!$B$2:$B859, "=Guerrero")</f>
        <v>20.021999999999998</v>
      </c>
      <c r="F12" s="9">
        <f>SUMIFS(Concentrado!G$2:G859,Concentrado!$A$2:$A859,"="&amp;$A12,Concentrado!$B$2:$B859, "=Guerrero")</f>
        <v>10.762</v>
      </c>
      <c r="G12" s="9">
        <f>SUMIFS(Concentrado!H$2:H859,Concentrado!$A$2:$A859,"="&amp;$A12,Concentrado!$B$2:$B859, "=Guerrero")</f>
        <v>2.262</v>
      </c>
      <c r="H12" s="9">
        <f>SUMIFS(Concentrado!I$2:I859,Concentrado!$A$2:$A859,"="&amp;$A12,Concentrado!$B$2:$B859, "=Guerrero")</f>
        <v>2.4159999999999999</v>
      </c>
      <c r="I12" s="9">
        <f>SUMIFS(Concentrado!J$2:J859,Concentrado!$A$2:$A859,"="&amp;$A12,Concentrado!$B$2:$B859, "=Guerrero")</f>
        <v>2.3410000000000002</v>
      </c>
      <c r="J12" s="9">
        <f>SUMIFS(Concentrado!K$2:K859,Concentrado!$A$2:$A859,"="&amp;$A12,Concentrado!$B$2:$B859, "=Guerrero")</f>
        <v>5.8079999999999998</v>
      </c>
      <c r="K12" s="9">
        <f>SUMIFS(Concentrado!L$2:L859,Concentrado!$A$2:$A859,"="&amp;$A12,Concentrado!$B$2:$B859, "=Guerrero")</f>
        <v>3.1629999999999998</v>
      </c>
      <c r="L12" s="9">
        <f>SUMIFS(Concentrado!M$2:M859,Concentrado!$A$2:$A859,"="&amp;$A12,Concentrado!$B$2:$B859, "=Guerrero")</f>
        <v>4.4450000000000003</v>
      </c>
      <c r="M12" s="9">
        <f>SUMIFS(Concentrado!N$2:N859,Concentrado!$A$2:$A859,"="&amp;$A12,Concentrado!$B$2:$B859, "=Guerrero")</f>
        <v>46.557000000000002</v>
      </c>
      <c r="N12" s="9">
        <f>SUMIFS(Concentrado!O$2:O859,Concentrado!$A$2:$A859,"="&amp;$A12,Concentrado!$B$2:$B859, "=Guerrero")</f>
        <v>121.22799999999999</v>
      </c>
      <c r="O12" s="9">
        <f>SUMIFS(Concentrado!P$2:P859,Concentrado!$A$2:$A859,"="&amp;$A12,Concentrado!$B$2:$B859, "=Guerrero")</f>
        <v>25.077000000000002</v>
      </c>
      <c r="P12" s="9">
        <f>SUMIFS(Concentrado!Q$2:Q859,Concentrado!$A$2:$A859,"="&amp;$A12,Concentrado!$B$2:$B859, "=Guerrero")</f>
        <v>71.775999999999996</v>
      </c>
      <c r="Q12" s="9">
        <f>SUMIFS(Concentrado!R$2:R859,Concentrado!$A$2:$A859,"="&amp;$A12,Concentrado!$B$2:$B859, "=Guerrero")</f>
        <v>51.597000000000001</v>
      </c>
      <c r="R12" s="9">
        <f>SUMIFS(Concentrado!S$2:S859,Concentrado!$A$2:$A859,"="&amp;$A12,Concentrado!$B$2:$B859, "=Guerrero")</f>
        <v>54.526000000000003</v>
      </c>
      <c r="S12" s="9">
        <f>SUMIFS(Concentrado!T$2:T859,Concentrado!$A$2:$A859,"="&amp;$A12,Concentrado!$B$2:$B859, "=Guerrero")</f>
        <v>53.106000000000002</v>
      </c>
      <c r="T12" s="9">
        <f>SUMIFS(Concentrado!U$2:U859,Concentrado!$A$2:$A859,"="&amp;$A12,Concentrado!$B$2:$B859, "=Guerrero")</f>
        <v>11.065</v>
      </c>
      <c r="U12" s="9">
        <f>SUMIFS(Concentrado!V$2:V859,Concentrado!$A$2:$A859,"="&amp;$A12,Concentrado!$B$2:$B859, "=Guerrero")</f>
        <v>13.804</v>
      </c>
      <c r="V12" s="9">
        <f>SUMIFS(Concentrado!W$2:W859,Concentrado!$A$2:$A859,"="&amp;$A12,Concentrado!$B$2:$B859, "=Guerrero")</f>
        <v>12.476000000000001</v>
      </c>
      <c r="W12" s="9">
        <f>SUMIFS(Concentrado!X$2:X859,Concentrado!$A$2:$A859,"="&amp;$A12,Concentrado!$B$2:$B859, "=Guerrero")</f>
        <v>55.509</v>
      </c>
      <c r="X12" s="9">
        <f>SUMIFS(Concentrado!Y$2:Y859,Concentrado!$A$2:$A859,"="&amp;$A12,Concentrado!$B$2:$B859, "=Guerrero")</f>
        <v>4.6589999999999998</v>
      </c>
      <c r="Y12" s="9">
        <f>SUMIFS(Concentrado!Z$2:Z859,Concentrado!$A$2:$A859,"="&amp;$A12,Concentrado!$B$2:$B859, "=Guerrero")</f>
        <v>29.338999999999999</v>
      </c>
      <c r="Z12" s="9">
        <f>SUMIFS(Concentrado!AA$2:AA859,Concentrado!$A$2:$A859,"="&amp;$A12,Concentrado!$B$2:$B859, "=Guerrero")</f>
        <v>42.304000000000002</v>
      </c>
      <c r="AA12" s="9">
        <f>SUMIFS(Concentrado!AB$2:AB859,Concentrado!$A$2:$A859,"="&amp;$A12,Concentrado!$B$2:$B859, "=Guerrero")</f>
        <v>32.957000000000001</v>
      </c>
      <c r="AB12" s="9">
        <f>SUMIFS(Concentrado!AC$2:AC859,Concentrado!$A$2:$A859,"="&amp;$A12,Concentrado!$B$2:$B859, "=Guerrero")</f>
        <v>37.488</v>
      </c>
      <c r="AC12" s="9">
        <f>SUMIFS(Concentrado!AD$2:AD859,Concentrado!$A$2:$A859,"="&amp;$A12,Concentrado!$B$2:$B859, "=Guerrero")</f>
        <v>304.38400000000001</v>
      </c>
      <c r="AD12" s="9">
        <f>SUMIFS(Concentrado!AE$2:AE859,Concentrado!$A$2:$A859,"="&amp;$A12,Concentrado!$B$2:$B859, "=Guerrero")</f>
        <v>268.02800000000002</v>
      </c>
      <c r="AE12" s="9">
        <f>SUMIFS(Concentrado!AF$2:AF859,Concentrado!$A$2:$A859,"="&amp;$A12,Concentrado!$B$2:$B859, "=Guerrero")</f>
        <v>285.65199999999999</v>
      </c>
      <c r="AF12" s="9">
        <f>SUMIFS(Concentrado!AG$2:AG859,Concentrado!$A$2:$A859,"="&amp;$A12,Concentrado!$B$2:$B859, "=Guerrero")</f>
        <v>9.17</v>
      </c>
      <c r="AG12" s="9">
        <f>SUMIFS(Concentrado!AH$2:AH859,Concentrado!$A$2:$A859,"="&amp;$A12,Concentrado!$B$2:$B859, "=Guerrero")</f>
        <v>3.4470061967770498</v>
      </c>
      <c r="AH12" s="9">
        <f>SUMIFS(Concentrado!AI$2:AI859,Concentrado!$A$2:$A859,"="&amp;$A12,Concentrado!$B$2:$B859, "=Guerrero")</f>
        <v>2.5343932066335499</v>
      </c>
      <c r="AI12" s="9">
        <f>SUMIFS(Concentrado!AJ$2:AJ859,Concentrado!$A$2:$A859,"="&amp;$A12,Concentrado!$B$2:$B859, "=Guerrero")</f>
        <v>2.9793576352150901</v>
      </c>
      <c r="AJ12" s="9">
        <f>SUMIFS(Concentrado!AK$2:AK859,Concentrado!$A$2:$A859,"="&amp;$A12,Concentrado!$B$2:$B859, "=Guerrero")</f>
        <v>4.0350000000000001</v>
      </c>
      <c r="AK12" s="9">
        <f>SUMIFS(Concentrado!AL$2:AL859,Concentrado!$A$2:$A859,"="&amp;$A12,Concentrado!$B$2:$B859, "=Guerrero")</f>
        <v>1.4379999999999999</v>
      </c>
      <c r="AL12" s="9">
        <f>SUMIFS(Concentrado!AM$2:AM859,Concentrado!$A$2:$A859,"="&amp;$A12,Concentrado!$B$2:$B859, "=Guerrero")</f>
        <v>2.6970000000000001</v>
      </c>
      <c r="AM12" s="9">
        <f>SUMIFS(Concentrado!AN$2:AN859,Concentrado!$A$2:$A859,"="&amp;$A12,Concentrado!$B$2:$B859, "=Guerrero")</f>
        <v>57.281999999999996</v>
      </c>
      <c r="AN12" s="9">
        <f>SUMIFS(Concentrado!AO$2:AO859,Concentrado!$A$2:$A859,"="&amp;$A12,Concentrado!$B$2:$B859, "=Guerrero")</f>
        <v>48.140999999999998</v>
      </c>
      <c r="AO12" s="9">
        <f>SUMIFS(Concentrado!AP$2:AP859,Concentrado!$A$2:$A859,"="&amp;$A12,Concentrado!$B$2:$B859, "=Guerrero")</f>
        <v>52.572000000000003</v>
      </c>
      <c r="AP12" s="9">
        <f>SUMIFS(Concentrado!AQ$2:AQ859,Concentrado!$A$2:$A859,"="&amp;$A12,Concentrado!$B$2:$B859, "=Guerrero")</f>
        <v>4.6459999999999999</v>
      </c>
      <c r="AQ12" s="9">
        <f>SUMIFS(Concentrado!AR$2:AR859,Concentrado!$A$2:$A859,"="&amp;$A12,Concentrado!$B$2:$B859, "=Guerrero")</f>
        <v>2.4159999999999999</v>
      </c>
      <c r="AR12" s="9">
        <f>SUMIFS(Concentrado!AS$2:AS859,Concentrado!$A$2:$A859,"="&amp;$A12,Concentrado!$B$2:$B859, "=Guerrero")</f>
        <v>3.4969999999999999</v>
      </c>
      <c r="AS12" s="9">
        <f>SUMIFS(Concentrado!AT$2:AT859,Concentrado!$A$2:$A859,"="&amp;$A12,Concentrado!$B$2:$B859, "=Guerrero")</f>
        <v>8.3140000000000001</v>
      </c>
      <c r="AT12" s="9">
        <f>SUMIFS(Concentrado!AU$2:AU859,Concentrado!$A$2:$A859,"="&amp;$A12,Concentrado!$B$2:$B859, "=Guerrero")</f>
        <v>2.8180000000000001</v>
      </c>
      <c r="AU12" s="9">
        <f>SUMIFS(Concentrado!AV$2:AV859,Concentrado!$A$2:$A859,"="&amp;$A12,Concentrado!$B$2:$B859, "=Guerrero")</f>
        <v>5.4820000000000002</v>
      </c>
      <c r="AV12" s="9">
        <f>SUMIFS(Concentrado!AW$2:AW859,Concentrado!$A$2:$A859,"="&amp;$A12,Concentrado!$B$2:$B859, "=Guerrero")</f>
        <v>497.19900000000001</v>
      </c>
      <c r="AW12" s="9">
        <f>SUMIFS(Concentrado!AX$2:AX859,Concentrado!$A$2:$A859,"="&amp;$A12,Concentrado!$B$2:$B859, "=Guerrero")</f>
        <v>352.29</v>
      </c>
      <c r="AX12" s="9">
        <f>SUMIFS(Concentrado!AY$2:AY859,Concentrado!$A$2:$A859,"="&amp;$A12,Concentrado!$B$2:$B859, "=Guerrero")</f>
        <v>422.654</v>
      </c>
      <c r="AY12" s="9">
        <f>SUMIFS(Concentrado!AZ$2:AZ859,Concentrado!$A$2:$A859,"="&amp;$A12,Concentrado!$B$2:$B859, "=Guerrero")</f>
        <v>4.9720000000000004</v>
      </c>
      <c r="AZ12" s="9">
        <f>SUMIFS(Concentrado!BA$2:BA859,Concentrado!$A$2:$A859,"="&amp;$A12,Concentrado!$B$2:$B859, "=Guerrero")</f>
        <v>3.5230000000000001</v>
      </c>
      <c r="BA12" s="9">
        <f>SUMIFS(Concentrado!BB$2:BB859,Concentrado!$A$2:$A859,"="&amp;$A12,Concentrado!$B$2:$B859, "=Guerrero")</f>
        <v>4.2270000000000003</v>
      </c>
      <c r="BB12" s="9">
        <f>SUMIFS(Concentrado!BC$2:BC859,Concentrado!$A$2:$A859,"="&amp;$A12,Concentrado!$B$2:$B859, "=Guerrero")</f>
        <v>18.257000000000001</v>
      </c>
      <c r="BC12" s="9">
        <f>SUMIFS(Concentrado!BD$2:BD859,Concentrado!$A$2:$A859,"="&amp;$A12,Concentrado!$B$2:$B859, "=Guerrero")</f>
        <v>19.507000000000001</v>
      </c>
      <c r="BD12" s="9">
        <f>SUMIFS(Concentrado!BE$2:BE859,Concentrado!$A$2:$A859,"="&amp;$A12,Concentrado!$B$2:$B859, "=Guerrero")</f>
        <v>18.434000000000001</v>
      </c>
      <c r="BE12" s="9">
        <f>SUMIFS(Concentrado!BF$2:BF859,Concentrado!$A$2:$A859,"="&amp;$A12,Concentrado!$B$2:$B859, "=Guerrero")</f>
        <v>22.058</v>
      </c>
      <c r="BF12" s="9">
        <f>SUMIFS(Concentrado!BG$2:BG859,Concentrado!$A$2:$A859,"="&amp;$A12,Concentrado!$B$2:$B859, "=Guerrero")</f>
        <v>74.043999999999997</v>
      </c>
      <c r="BG12" s="9">
        <f>SUMIFS(Concentrado!BH$2:BH859,Concentrado!$A$2:$A859,"="&amp;$A12,Concentrado!$B$2:$B859, "=Guerrero")</f>
        <v>5.7921513363747108</v>
      </c>
    </row>
    <row r="13" spans="1:59" x14ac:dyDescent="0.25">
      <c r="A13" s="4">
        <v>2009</v>
      </c>
      <c r="B13" s="9">
        <f>SUMIFS(Concentrado!C$2:C859,Concentrado!$A$2:$A859,"="&amp;$A13,Concentrado!$B$2:$B859, "=Guerrero")</f>
        <v>10.946999999999999</v>
      </c>
      <c r="C13" s="9">
        <f>SUMIFS(Concentrado!D$2:D859,Concentrado!$A$2:$A859,"="&amp;$A13,Concentrado!$B$2:$B859, "=Guerrero")</f>
        <v>3.5750000000000002</v>
      </c>
      <c r="D13" s="9">
        <f>SUMIFS(Concentrado!E$2:E859,Concentrado!$A$2:$A859,"="&amp;$A13,Concentrado!$B$2:$B859, "=Guerrero")</f>
        <v>7.1529999999999996</v>
      </c>
      <c r="E13" s="9">
        <f>SUMIFS(Concentrado!F$2:F859,Concentrado!$A$2:$A859,"="&amp;$A13,Concentrado!$B$2:$B859, "=Guerrero")</f>
        <v>19.388999999999999</v>
      </c>
      <c r="F13" s="9">
        <f>SUMIFS(Concentrado!G$2:G859,Concentrado!$A$2:$A859,"="&amp;$A13,Concentrado!$B$2:$B859, "=Guerrero")</f>
        <v>11.462999999999999</v>
      </c>
      <c r="G13" s="9">
        <f>SUMIFS(Concentrado!H$2:H859,Concentrado!$A$2:$A859,"="&amp;$A13,Concentrado!$B$2:$B859, "=Guerrero")</f>
        <v>2.165</v>
      </c>
      <c r="H13" s="9">
        <f>SUMIFS(Concentrado!I$2:I859,Concentrado!$A$2:$A859,"="&amp;$A13,Concentrado!$B$2:$B859, "=Guerrero")</f>
        <v>2.3260000000000001</v>
      </c>
      <c r="I13" s="9">
        <f>SUMIFS(Concentrado!J$2:J859,Concentrado!$A$2:$A859,"="&amp;$A13,Concentrado!$B$2:$B859, "=Guerrero")</f>
        <v>2.2480000000000002</v>
      </c>
      <c r="J13" s="9">
        <f>SUMIFS(Concentrado!K$2:K859,Concentrado!$A$2:$A859,"="&amp;$A13,Concentrado!$B$2:$B859, "=Guerrero")</f>
        <v>6.1950000000000003</v>
      </c>
      <c r="K13" s="9">
        <f>SUMIFS(Concentrado!L$2:L859,Concentrado!$A$2:$A859,"="&amp;$A13,Concentrado!$B$2:$B859, "=Guerrero")</f>
        <v>3.0640000000000001</v>
      </c>
      <c r="L13" s="9">
        <f>SUMIFS(Concentrado!M$2:M859,Concentrado!$A$2:$A859,"="&amp;$A13,Concentrado!$B$2:$B859, "=Guerrero")</f>
        <v>4.5839999999999996</v>
      </c>
      <c r="M13" s="9">
        <f>SUMIFS(Concentrado!N$2:N859,Concentrado!$A$2:$A859,"="&amp;$A13,Concentrado!$B$2:$B859, "=Guerrero")</f>
        <v>45.655999999999999</v>
      </c>
      <c r="N13" s="9">
        <f>SUMIFS(Concentrado!O$2:O859,Concentrado!$A$2:$A859,"="&amp;$A13,Concentrado!$B$2:$B859, "=Guerrero")</f>
        <v>175.99</v>
      </c>
      <c r="O13" s="9">
        <f>SUMIFS(Concentrado!P$2:P859,Concentrado!$A$2:$A859,"="&amp;$A13,Concentrado!$B$2:$B859, "=Guerrero")</f>
        <v>31.887</v>
      </c>
      <c r="P13" s="9">
        <f>SUMIFS(Concentrado!Q$2:Q859,Concentrado!$A$2:$A859,"="&amp;$A13,Concentrado!$B$2:$B859, "=Guerrero")</f>
        <v>102.071</v>
      </c>
      <c r="Q13" s="9">
        <f>SUMIFS(Concentrado!R$2:R859,Concentrado!$A$2:$A859,"="&amp;$A13,Concentrado!$B$2:$B859, "=Guerrero")</f>
        <v>53.29</v>
      </c>
      <c r="R13" s="9">
        <f>SUMIFS(Concentrado!S$2:S859,Concentrado!$A$2:$A859,"="&amp;$A13,Concentrado!$B$2:$B859, "=Guerrero")</f>
        <v>57.987000000000002</v>
      </c>
      <c r="S13" s="9">
        <f>SUMIFS(Concentrado!T$2:T859,Concentrado!$A$2:$A859,"="&amp;$A13,Concentrado!$B$2:$B859, "=Guerrero")</f>
        <v>55.707000000000001</v>
      </c>
      <c r="T13" s="9">
        <f>SUMIFS(Concentrado!U$2:U859,Concentrado!$A$2:$A859,"="&amp;$A13,Concentrado!$B$2:$B859, "=Guerrero")</f>
        <v>13.052</v>
      </c>
      <c r="U13" s="9">
        <f>SUMIFS(Concentrado!V$2:V859,Concentrado!$A$2:$A859,"="&amp;$A13,Concentrado!$B$2:$B859, "=Guerrero")</f>
        <v>16.965</v>
      </c>
      <c r="V13" s="9">
        <f>SUMIFS(Concentrado!W$2:W859,Concentrado!$A$2:$A859,"="&amp;$A13,Concentrado!$B$2:$B859, "=Guerrero")</f>
        <v>15.065</v>
      </c>
      <c r="W13" s="9">
        <f>SUMIFS(Concentrado!X$2:X859,Concentrado!$A$2:$A859,"="&amp;$A13,Concentrado!$B$2:$B859, "=Guerrero")</f>
        <v>95.572999999999993</v>
      </c>
      <c r="X13" s="9">
        <f>SUMIFS(Concentrado!Y$2:Y859,Concentrado!$A$2:$A859,"="&amp;$A13,Concentrado!$B$2:$B859, "=Guerrero")</f>
        <v>8.6240000000000006</v>
      </c>
      <c r="Y13" s="9">
        <f>SUMIFS(Concentrado!Z$2:Z859,Concentrado!$A$2:$A859,"="&amp;$A13,Concentrado!$B$2:$B859, "=Guerrero")</f>
        <v>51.064999999999998</v>
      </c>
      <c r="Z13" s="9">
        <f>SUMIFS(Concentrado!AA$2:AA859,Concentrado!$A$2:$A859,"="&amp;$A13,Concentrado!$B$2:$B859, "=Guerrero")</f>
        <v>51.005000000000003</v>
      </c>
      <c r="AA13" s="9">
        <f>SUMIFS(Concentrado!AB$2:AB859,Concentrado!$A$2:$A859,"="&amp;$A13,Concentrado!$B$2:$B859, "=Guerrero")</f>
        <v>36.482999999999997</v>
      </c>
      <c r="AB13" s="9">
        <f>SUMIFS(Concentrado!AC$2:AC859,Concentrado!$A$2:$A859,"="&amp;$A13,Concentrado!$B$2:$B859, "=Guerrero")</f>
        <v>43.531999999999996</v>
      </c>
      <c r="AC13" s="9">
        <f>SUMIFS(Concentrado!AD$2:AD859,Concentrado!$A$2:$A859,"="&amp;$A13,Concentrado!$B$2:$B859, "=Guerrero")</f>
        <v>333.45499999999998</v>
      </c>
      <c r="AD13" s="9">
        <f>SUMIFS(Concentrado!AE$2:AE859,Concentrado!$A$2:$A859,"="&amp;$A13,Concentrado!$B$2:$B859, "=Guerrero")</f>
        <v>287.834</v>
      </c>
      <c r="AE13" s="9">
        <f>SUMIFS(Concentrado!AF$2:AF859,Concentrado!$A$2:$A859,"="&amp;$A13,Concentrado!$B$2:$B859, "=Guerrero")</f>
        <v>310.03800000000001</v>
      </c>
      <c r="AF13" s="9">
        <f>SUMIFS(Concentrado!AG$2:AG859,Concentrado!$A$2:$A859,"="&amp;$A13,Concentrado!$B$2:$B859, "=Guerrero")</f>
        <v>9.1419999999999995</v>
      </c>
      <c r="AG13" s="9">
        <f>SUMIFS(Concentrado!AH$2:AH859,Concentrado!$A$2:$A859,"="&amp;$A13,Concentrado!$B$2:$B859, "=Guerrero")</f>
        <v>5.2236810973417596</v>
      </c>
      <c r="AH13" s="9">
        <f>SUMIFS(Concentrado!AI$2:AI859,Concentrado!$A$2:$A859,"="&amp;$A13,Concentrado!$B$2:$B859, "=Guerrero")</f>
        <v>3.8312651869141701</v>
      </c>
      <c r="AI13" s="9">
        <f>SUMIFS(Concentrado!AJ$2:AJ859,Concentrado!$A$2:$A859,"="&amp;$A13,Concentrado!$B$2:$B859, "=Guerrero")</f>
        <v>4.5129442523518097</v>
      </c>
      <c r="AJ13" s="9">
        <f>SUMIFS(Concentrado!AK$2:AK859,Concentrado!$A$2:$A859,"="&amp;$A13,Concentrado!$B$2:$B859, "=Guerrero")</f>
        <v>4.2699999999999996</v>
      </c>
      <c r="AK13" s="9">
        <f>SUMIFS(Concentrado!AL$2:AL859,Concentrado!$A$2:$A859,"="&amp;$A13,Concentrado!$B$2:$B859, "=Guerrero")</f>
        <v>1.986</v>
      </c>
      <c r="AL13" s="9">
        <f>SUMIFS(Concentrado!AM$2:AM859,Concentrado!$A$2:$A859,"="&amp;$A13,Concentrado!$B$2:$B859, "=Guerrero")</f>
        <v>3.0950000000000002</v>
      </c>
      <c r="AM13" s="9">
        <f>SUMIFS(Concentrado!AN$2:AN859,Concentrado!$A$2:$A859,"="&amp;$A13,Concentrado!$B$2:$B859, "=Guerrero")</f>
        <v>63.033999999999999</v>
      </c>
      <c r="AN13" s="9">
        <f>SUMIFS(Concentrado!AO$2:AO859,Concentrado!$A$2:$A859,"="&amp;$A13,Concentrado!$B$2:$B859, "=Guerrero")</f>
        <v>48.228000000000002</v>
      </c>
      <c r="AO13" s="9">
        <f>SUMIFS(Concentrado!AP$2:AP859,Concentrado!$A$2:$A859,"="&amp;$A13,Concentrado!$B$2:$B859, "=Guerrero")</f>
        <v>55.414999999999999</v>
      </c>
      <c r="AP13" s="9">
        <f>SUMIFS(Concentrado!AQ$2:AQ859,Concentrado!$A$2:$A859,"="&amp;$A13,Concentrado!$B$2:$B859, "=Guerrero")</f>
        <v>3.97</v>
      </c>
      <c r="AQ13" s="9">
        <f>SUMIFS(Concentrado!AR$2:AR859,Concentrado!$A$2:$A859,"="&amp;$A13,Concentrado!$B$2:$B859, "=Guerrero")</f>
        <v>2.6669999999999998</v>
      </c>
      <c r="AR13" s="9">
        <f>SUMIFS(Concentrado!AS$2:AS859,Concentrado!$A$2:$A859,"="&amp;$A13,Concentrado!$B$2:$B859, "=Guerrero")</f>
        <v>3.2989999999999999</v>
      </c>
      <c r="AS13" s="9">
        <f>SUMIFS(Concentrado!AT$2:AT859,Concentrado!$A$2:$A859,"="&amp;$A13,Concentrado!$B$2:$B859, "=Guerrero")</f>
        <v>9.0820000000000007</v>
      </c>
      <c r="AT13" s="9">
        <f>SUMIFS(Concentrado!AU$2:AU859,Concentrado!$A$2:$A859,"="&amp;$A13,Concentrado!$B$2:$B859, "=Guerrero")</f>
        <v>1.986</v>
      </c>
      <c r="AU13" s="9">
        <f>SUMIFS(Concentrado!AV$2:AV859,Concentrado!$A$2:$A859,"="&amp;$A13,Concentrado!$B$2:$B859, "=Guerrero")</f>
        <v>5.431</v>
      </c>
      <c r="AV13" s="9">
        <f>SUMIFS(Concentrado!AW$2:AW859,Concentrado!$A$2:$A859,"="&amp;$A13,Concentrado!$B$2:$B859, "=Guerrero")</f>
        <v>591.96600000000001</v>
      </c>
      <c r="AW13" s="9">
        <f>SUMIFS(Concentrado!AX$2:AX859,Concentrado!$A$2:$A859,"="&amp;$A13,Concentrado!$B$2:$B859, "=Guerrero")</f>
        <v>382.64400000000001</v>
      </c>
      <c r="AX13" s="9">
        <f>SUMIFS(Concentrado!AY$2:AY859,Concentrado!$A$2:$A859,"="&amp;$A13,Concentrado!$B$2:$B859, "=Guerrero")</f>
        <v>484.74900000000002</v>
      </c>
      <c r="AY13" s="9">
        <f>SUMIFS(Concentrado!AZ$2:AZ859,Concentrado!$A$2:$A859,"="&amp;$A13,Concentrado!$B$2:$B859, "=Guerrero")</f>
        <v>5.92</v>
      </c>
      <c r="AZ13" s="9">
        <f>SUMIFS(Concentrado!BA$2:BA859,Concentrado!$A$2:$A859,"="&amp;$A13,Concentrado!$B$2:$B859, "=Guerrero")</f>
        <v>3.8260000000000001</v>
      </c>
      <c r="BA13" s="9">
        <f>SUMIFS(Concentrado!BB$2:BB859,Concentrado!$A$2:$A859,"="&amp;$A13,Concentrado!$B$2:$B859, "=Guerrero")</f>
        <v>4.8470000000000004</v>
      </c>
      <c r="BB13" s="9">
        <f>SUMIFS(Concentrado!BC$2:BC859,Concentrado!$A$2:$A859,"="&amp;$A13,Concentrado!$B$2:$B859, "=Guerrero")</f>
        <v>21.016999999999999</v>
      </c>
      <c r="BC13" s="9">
        <f>SUMIFS(Concentrado!BD$2:BD859,Concentrado!$A$2:$A859,"="&amp;$A13,Concentrado!$B$2:$B859, "=Guerrero")</f>
        <v>8.7569999999999997</v>
      </c>
      <c r="BD13" s="9">
        <f>SUMIFS(Concentrado!BE$2:BE859,Concentrado!$A$2:$A859,"="&amp;$A13,Concentrado!$B$2:$B859, "=Guerrero")</f>
        <v>18.381</v>
      </c>
      <c r="BE13" s="9">
        <f>SUMIFS(Concentrado!BF$2:BF859,Concentrado!$A$2:$A859,"="&amp;$A13,Concentrado!$B$2:$B859, "=Guerrero")</f>
        <v>21.393000000000001</v>
      </c>
      <c r="BF13" s="9">
        <f>SUMIFS(Concentrado!BG$2:BG859,Concentrado!$A$2:$A859,"="&amp;$A13,Concentrado!$B$2:$B859, "=Guerrero")</f>
        <v>81.179000000000002</v>
      </c>
      <c r="BG13" s="9">
        <f>SUMIFS(Concentrado!BH$2:BH859,Concentrado!$A$2:$A859,"="&amp;$A13,Concentrado!$B$2:$B859, "=Guerrero")</f>
        <v>6.6017238497719841</v>
      </c>
    </row>
    <row r="14" spans="1:59" x14ac:dyDescent="0.25">
      <c r="A14" s="4">
        <v>2010</v>
      </c>
      <c r="B14" s="9">
        <f>SUMIFS(Concentrado!C$2:C859,Concentrado!$A$2:$A859,"="&amp;$A14,Concentrado!$B$2:$B859, "=Guerrero")</f>
        <v>9.3659999999999997</v>
      </c>
      <c r="C14" s="9">
        <f>SUMIFS(Concentrado!D$2:D859,Concentrado!$A$2:$A859,"="&amp;$A14,Concentrado!$B$2:$B859, "=Guerrero")</f>
        <v>3.194</v>
      </c>
      <c r="D14" s="9">
        <f>SUMIFS(Concentrado!E$2:E859,Concentrado!$A$2:$A859,"="&amp;$A14,Concentrado!$B$2:$B859, "=Guerrero")</f>
        <v>6.1929999999999996</v>
      </c>
      <c r="E14" s="9">
        <f>SUMIFS(Concentrado!F$2:F859,Concentrado!$A$2:$A859,"="&amp;$A14,Concentrado!$B$2:$B859, "=Guerrero")</f>
        <v>16.638000000000002</v>
      </c>
      <c r="F14" s="9">
        <f>SUMIFS(Concentrado!G$2:G859,Concentrado!$A$2:$A859,"="&amp;$A14,Concentrado!$B$2:$B859, "=Guerrero")</f>
        <v>12.835000000000001</v>
      </c>
      <c r="G14" s="9">
        <f>SUMIFS(Concentrado!H$2:H859,Concentrado!$A$2:$A859,"="&amp;$A14,Concentrado!$B$2:$B859, "=Guerrero")</f>
        <v>2.4900000000000002</v>
      </c>
      <c r="H14" s="9">
        <f>SUMIFS(Concentrado!I$2:I859,Concentrado!$A$2:$A859,"="&amp;$A14,Concentrado!$B$2:$B859, "=Guerrero")</f>
        <v>2.3530000000000002</v>
      </c>
      <c r="I14" s="9">
        <f>SUMIFS(Concentrado!J$2:J859,Concentrado!$A$2:$A859,"="&amp;$A14,Concentrado!$B$2:$B859, "=Guerrero")</f>
        <v>2.42</v>
      </c>
      <c r="J14" s="9">
        <f>SUMIFS(Concentrado!K$2:K859,Concentrado!$A$2:$A859,"="&amp;$A14,Concentrado!$B$2:$B859, "=Guerrero")</f>
        <v>5.8090000000000002</v>
      </c>
      <c r="K14" s="9">
        <f>SUMIFS(Concentrado!L$2:L859,Concentrado!$A$2:$A859,"="&amp;$A14,Concentrado!$B$2:$B859, "=Guerrero")</f>
        <v>3.194</v>
      </c>
      <c r="L14" s="9">
        <f>SUMIFS(Concentrado!M$2:M859,Concentrado!$A$2:$A859,"="&amp;$A14,Concentrado!$B$2:$B859, "=Guerrero")</f>
        <v>4.4649999999999999</v>
      </c>
      <c r="M14" s="9">
        <f>SUMIFS(Concentrado!N$2:N859,Concentrado!$A$2:$A859,"="&amp;$A14,Concentrado!$B$2:$B859, "=Guerrero")</f>
        <v>46.258000000000003</v>
      </c>
      <c r="N14" s="9">
        <f>SUMIFS(Concentrado!O$2:O859,Concentrado!$A$2:$A859,"="&amp;$A14,Concentrado!$B$2:$B859, "=Guerrero")</f>
        <v>144.69800000000001</v>
      </c>
      <c r="O14" s="9">
        <f>SUMIFS(Concentrado!P$2:P859,Concentrado!$A$2:$A859,"="&amp;$A14,Concentrado!$B$2:$B859, "=Guerrero")</f>
        <v>26.67</v>
      </c>
      <c r="P14" s="9">
        <f>SUMIFS(Concentrado!Q$2:Q859,Concentrado!$A$2:$A859,"="&amp;$A14,Concentrado!$B$2:$B859, "=Guerrero")</f>
        <v>84.337999999999994</v>
      </c>
      <c r="Q14" s="9">
        <f>SUMIFS(Concentrado!R$2:R859,Concentrado!$A$2:$A859,"="&amp;$A14,Concentrado!$B$2:$B859, "=Guerrero")</f>
        <v>58.210999999999999</v>
      </c>
      <c r="R14" s="9">
        <f>SUMIFS(Concentrado!S$2:S859,Concentrado!$A$2:$A859,"="&amp;$A14,Concentrado!$B$2:$B859, "=Guerrero")</f>
        <v>63.256999999999998</v>
      </c>
      <c r="S14" s="9">
        <f>SUMIFS(Concentrado!T$2:T859,Concentrado!$A$2:$A859,"="&amp;$A14,Concentrado!$B$2:$B859, "=Guerrero")</f>
        <v>60.805</v>
      </c>
      <c r="T14" s="9">
        <f>SUMIFS(Concentrado!U$2:U859,Concentrado!$A$2:$A859,"="&amp;$A14,Concentrado!$B$2:$B859, "=Guerrero")</f>
        <v>14.345000000000001</v>
      </c>
      <c r="U14" s="9">
        <f>SUMIFS(Concentrado!V$2:V859,Concentrado!$A$2:$A859,"="&amp;$A14,Concentrado!$B$2:$B859, "=Guerrero")</f>
        <v>16.585000000000001</v>
      </c>
      <c r="V14" s="9">
        <f>SUMIFS(Concentrado!W$2:W859,Concentrado!$A$2:$A859,"="&amp;$A14,Concentrado!$B$2:$B859, "=Guerrero")</f>
        <v>15.497</v>
      </c>
      <c r="W14" s="9">
        <f>SUMIFS(Concentrado!X$2:X859,Concentrado!$A$2:$A859,"="&amp;$A14,Concentrado!$B$2:$B859, "=Guerrero")</f>
        <v>82.692999999999998</v>
      </c>
      <c r="X14" s="9">
        <f>SUMIFS(Concentrado!Y$2:Y859,Concentrado!$A$2:$A859,"="&amp;$A14,Concentrado!$B$2:$B859, "=Guerrero")</f>
        <v>6.3310000000000004</v>
      </c>
      <c r="Y14" s="9">
        <f>SUMIFS(Concentrado!Z$2:Z859,Concentrado!$A$2:$A859,"="&amp;$A14,Concentrado!$B$2:$B859, "=Guerrero")</f>
        <v>43.637999999999998</v>
      </c>
      <c r="Z14" s="9">
        <f>SUMIFS(Concentrado!AA$2:AA859,Concentrado!$A$2:$A859,"="&amp;$A14,Concentrado!$B$2:$B859, "=Guerrero")</f>
        <v>56.728999999999999</v>
      </c>
      <c r="AA14" s="9">
        <f>SUMIFS(Concentrado!AB$2:AB859,Concentrado!$A$2:$A859,"="&amp;$A14,Concentrado!$B$2:$B859, "=Guerrero")</f>
        <v>44.151000000000003</v>
      </c>
      <c r="AB14" s="9">
        <f>SUMIFS(Concentrado!AC$2:AC859,Concentrado!$A$2:$A859,"="&amp;$A14,Concentrado!$B$2:$B859, "=Guerrero")</f>
        <v>50.262999999999998</v>
      </c>
      <c r="AC14" s="9">
        <f>SUMIFS(Concentrado!AD$2:AD859,Concentrado!$A$2:$A859,"="&amp;$A14,Concentrado!$B$2:$B859, "=Guerrero")</f>
        <v>342.51</v>
      </c>
      <c r="AD14" s="9">
        <f>SUMIFS(Concentrado!AE$2:AE859,Concentrado!$A$2:$A859,"="&amp;$A14,Concentrado!$B$2:$B859, "=Guerrero")</f>
        <v>297.01</v>
      </c>
      <c r="AE14" s="9">
        <f>SUMIFS(Concentrado!AF$2:AF859,Concentrado!$A$2:$A859,"="&amp;$A14,Concentrado!$B$2:$B859, "=Guerrero")</f>
        <v>319.11900000000003</v>
      </c>
      <c r="AF14" s="9">
        <f>SUMIFS(Concentrado!AG$2:AG859,Concentrado!$A$2:$A859,"="&amp;$A14,Concentrado!$B$2:$B859, "=Guerrero")</f>
        <v>9.5440000000000005</v>
      </c>
      <c r="AG14" s="9">
        <f>SUMIFS(Concentrado!AH$2:AH859,Concentrado!$A$2:$A859,"="&amp;$A14,Concentrado!$B$2:$B859, "=Guerrero")</f>
        <v>3.6306810703852901</v>
      </c>
      <c r="AH14" s="9">
        <f>SUMIFS(Concentrado!AI$2:AI859,Concentrado!$A$2:$A859,"="&amp;$A14,Concentrado!$B$2:$B859, "=Guerrero")</f>
        <v>2.0448344560448199</v>
      </c>
      <c r="AI14" s="9">
        <f>SUMIFS(Concentrado!AJ$2:AJ859,Concentrado!$A$2:$A859,"="&amp;$A14,Concentrado!$B$2:$B859, "=Guerrero")</f>
        <v>2.8238406462136401</v>
      </c>
      <c r="AJ14" s="9">
        <f>SUMIFS(Concentrado!AK$2:AK859,Concentrado!$A$2:$A859,"="&amp;$A14,Concentrado!$B$2:$B859, "=Guerrero")</f>
        <v>3.8530000000000002</v>
      </c>
      <c r="AK14" s="9">
        <f>SUMIFS(Concentrado!AL$2:AL859,Concentrado!$A$2:$A859,"="&amp;$A14,Concentrado!$B$2:$B859, "=Guerrero")</f>
        <v>1.4570000000000001</v>
      </c>
      <c r="AL14" s="9">
        <f>SUMIFS(Concentrado!AM$2:AM859,Concentrado!$A$2:$A859,"="&amp;$A14,Concentrado!$B$2:$B859, "=Guerrero")</f>
        <v>2.621</v>
      </c>
      <c r="AM14" s="9">
        <f>SUMIFS(Concentrado!AN$2:AN859,Concentrado!$A$2:$A859,"="&amp;$A14,Concentrado!$B$2:$B859, "=Guerrero")</f>
        <v>62.893999999999998</v>
      </c>
      <c r="AN14" s="9">
        <f>SUMIFS(Concentrado!AO$2:AO859,Concentrado!$A$2:$A859,"="&amp;$A14,Concentrado!$B$2:$B859, "=Guerrero")</f>
        <v>44.151000000000003</v>
      </c>
      <c r="AO14" s="9">
        <f>SUMIFS(Concentrado!AP$2:AP859,Concentrado!$A$2:$A859,"="&amp;$A14,Concentrado!$B$2:$B859, "=Guerrero")</f>
        <v>53.316000000000003</v>
      </c>
      <c r="AP14" s="9">
        <f>SUMIFS(Concentrado!AQ$2:AQ859,Concentrado!$A$2:$A859,"="&amp;$A14,Concentrado!$B$2:$B859, "=Guerrero")</f>
        <v>4.5640000000000001</v>
      </c>
      <c r="AQ14" s="9">
        <f>SUMIFS(Concentrado!AR$2:AR859,Concentrado!$A$2:$A859,"="&amp;$A14,Concentrado!$B$2:$B859, "=Guerrero")</f>
        <v>1.681</v>
      </c>
      <c r="AR14" s="9">
        <f>SUMIFS(Concentrado!AS$2:AS859,Concentrado!$A$2:$A859,"="&amp;$A14,Concentrado!$B$2:$B859, "=Guerrero")</f>
        <v>3.0819999999999999</v>
      </c>
      <c r="AS14" s="9">
        <f>SUMIFS(Concentrado!AT$2:AT859,Concentrado!$A$2:$A859,"="&amp;$A14,Concentrado!$B$2:$B859, "=Guerrero")</f>
        <v>9.3070000000000004</v>
      </c>
      <c r="AT14" s="9">
        <f>SUMIFS(Concentrado!AU$2:AU859,Concentrado!$A$2:$A859,"="&amp;$A14,Concentrado!$B$2:$B859, "=Guerrero")</f>
        <v>2.4089999999999998</v>
      </c>
      <c r="AU14" s="9">
        <f>SUMIFS(Concentrado!AV$2:AV859,Concentrado!$A$2:$A859,"="&amp;$A14,Concentrado!$B$2:$B859, "=Guerrero")</f>
        <v>5.7610000000000001</v>
      </c>
      <c r="AV14" s="9">
        <f>SUMIFS(Concentrado!AW$2:AW859,Concentrado!$A$2:$A859,"="&amp;$A14,Concentrado!$B$2:$B859, "=Guerrero")</f>
        <v>568.30200000000002</v>
      </c>
      <c r="AW14" s="9">
        <f>SUMIFS(Concentrado!AX$2:AX859,Concentrado!$A$2:$A859,"="&amp;$A14,Concentrado!$B$2:$B859, "=Guerrero")</f>
        <v>384.64</v>
      </c>
      <c r="AX14" s="9">
        <f>SUMIFS(Concentrado!AY$2:AY859,Concentrado!$A$2:$A859,"="&amp;$A14,Concentrado!$B$2:$B859, "=Guerrero")</f>
        <v>474.459</v>
      </c>
      <c r="AY14" s="9">
        <f>SUMIFS(Concentrado!AZ$2:AZ859,Concentrado!$A$2:$A859,"="&amp;$A14,Concentrado!$B$2:$B859, "=Guerrero")</f>
        <v>5.6829999999999998</v>
      </c>
      <c r="AZ14" s="9">
        <f>SUMIFS(Concentrado!BA$2:BA859,Concentrado!$A$2:$A859,"="&amp;$A14,Concentrado!$B$2:$B859, "=Guerrero")</f>
        <v>3.8460000000000001</v>
      </c>
      <c r="BA14" s="9">
        <f>SUMIFS(Concentrado!BB$2:BB859,Concentrado!$A$2:$A859,"="&amp;$A14,Concentrado!$B$2:$B859, "=Guerrero")</f>
        <v>4.7450000000000001</v>
      </c>
      <c r="BB14" s="9">
        <f>SUMIFS(Concentrado!BC$2:BC859,Concentrado!$A$2:$A859,"="&amp;$A14,Concentrado!$B$2:$B859, "=Guerrero")</f>
        <v>17.247</v>
      </c>
      <c r="BC14" s="9">
        <f>SUMIFS(Concentrado!BD$2:BD859,Concentrado!$A$2:$A859,"="&amp;$A14,Concentrado!$B$2:$B859, "=Guerrero")</f>
        <v>9.4979999999999993</v>
      </c>
      <c r="BD14" s="9">
        <f>SUMIFS(Concentrado!BE$2:BE859,Concentrado!$A$2:$A859,"="&amp;$A14,Concentrado!$B$2:$B859, "=Guerrero")</f>
        <v>18.358000000000001</v>
      </c>
      <c r="BE14" s="9">
        <f>SUMIFS(Concentrado!BF$2:BF859,Concentrado!$A$2:$A859,"="&amp;$A14,Concentrado!$B$2:$B859, "=Guerrero")</f>
        <v>21.896999999999998</v>
      </c>
      <c r="BF14" s="9">
        <f>SUMIFS(Concentrado!BG$2:BG859,Concentrado!$A$2:$A859,"="&amp;$A14,Concentrado!$B$2:$B859, "=Guerrero")</f>
        <v>63.521000000000001</v>
      </c>
      <c r="BG14" s="9">
        <f>SUMIFS(Concentrado!BH$2:BH859,Concentrado!$A$2:$A859,"="&amp;$A14,Concentrado!$B$2:$B859, "=Guerrero")</f>
        <v>5.6809329194482068</v>
      </c>
    </row>
    <row r="15" spans="1:59" x14ac:dyDescent="0.25">
      <c r="A15" s="4">
        <v>2011</v>
      </c>
      <c r="B15" s="9">
        <f>SUMIFS(Concentrado!C$2:C859,Concentrado!$A$2:$A859,"="&amp;$A15,Concentrado!$B$2:$B859, "=Guerrero")</f>
        <v>11.488</v>
      </c>
      <c r="C15" s="9">
        <f>SUMIFS(Concentrado!D$2:D859,Concentrado!$A$2:$A859,"="&amp;$A15,Concentrado!$B$2:$B859, "=Guerrero")</f>
        <v>4.2670000000000003</v>
      </c>
      <c r="D15" s="9">
        <f>SUMIFS(Concentrado!E$2:E859,Concentrado!$A$2:$A859,"="&amp;$A15,Concentrado!$B$2:$B859, "=Guerrero")</f>
        <v>7.7759999999999998</v>
      </c>
      <c r="E15" s="9">
        <f>SUMIFS(Concentrado!F$2:F859,Concentrado!$A$2:$A859,"="&amp;$A15,Concentrado!$B$2:$B859, "=Guerrero")</f>
        <v>15.877000000000001</v>
      </c>
      <c r="F15" s="9">
        <f>SUMIFS(Concentrado!G$2:G859,Concentrado!$A$2:$A859,"="&amp;$A15,Concentrado!$B$2:$B859, "=Guerrero")</f>
        <v>10.778</v>
      </c>
      <c r="G15" s="9">
        <f>SUMIFS(Concentrado!H$2:H859,Concentrado!$A$2:$A859,"="&amp;$A15,Concentrado!$B$2:$B859, "=Guerrero")</f>
        <v>2.2269999999999999</v>
      </c>
      <c r="H15" s="9">
        <f>SUMIFS(Concentrado!I$2:I859,Concentrado!$A$2:$A859,"="&amp;$A15,Concentrado!$B$2:$B859, "=Guerrero")</f>
        <v>2.327</v>
      </c>
      <c r="I15" s="9">
        <f>SUMIFS(Concentrado!J$2:J859,Concentrado!$A$2:$A859,"="&amp;$A15,Concentrado!$B$2:$B859, "=Guerrero")</f>
        <v>2.2789999999999999</v>
      </c>
      <c r="J15" s="9">
        <f>SUMIFS(Concentrado!K$2:K859,Concentrado!$A$2:$A859,"="&amp;$A15,Concentrado!$B$2:$B859, "=Guerrero")</f>
        <v>4.923</v>
      </c>
      <c r="K15" s="9">
        <f>SUMIFS(Concentrado!L$2:L859,Concentrado!$A$2:$A859,"="&amp;$A15,Concentrado!$B$2:$B859, "=Guerrero")</f>
        <v>3.38</v>
      </c>
      <c r="L15" s="9">
        <f>SUMIFS(Concentrado!M$2:M859,Concentrado!$A$2:$A859,"="&amp;$A15,Concentrado!$B$2:$B859, "=Guerrero")</f>
        <v>4.13</v>
      </c>
      <c r="M15" s="9">
        <f>SUMIFS(Concentrado!N$2:N859,Concentrado!$A$2:$A859,"="&amp;$A15,Concentrado!$B$2:$B859, "=Guerrero")</f>
        <v>47.167000000000002</v>
      </c>
      <c r="N15" s="9">
        <f>SUMIFS(Concentrado!O$2:O859,Concentrado!$A$2:$A859,"="&amp;$A15,Concentrado!$B$2:$B859, "=Guerrero")</f>
        <v>200.45099999999999</v>
      </c>
      <c r="O15" s="9">
        <f>SUMIFS(Concentrado!P$2:P859,Concentrado!$A$2:$A859,"="&amp;$A15,Concentrado!$B$2:$B859, "=Guerrero")</f>
        <v>33.411999999999999</v>
      </c>
      <c r="P15" s="9">
        <f>SUMIFS(Concentrado!Q$2:Q859,Concentrado!$A$2:$A859,"="&amp;$A15,Concentrado!$B$2:$B859, "=Guerrero")</f>
        <v>115.127</v>
      </c>
      <c r="Q15" s="9">
        <f>SUMIFS(Concentrado!R$2:R859,Concentrado!$A$2:$A859,"="&amp;$A15,Concentrado!$B$2:$B859, "=Guerrero")</f>
        <v>60.838999999999999</v>
      </c>
      <c r="R15" s="9">
        <f>SUMIFS(Concentrado!S$2:S859,Concentrado!$A$2:$A859,"="&amp;$A15,Concentrado!$B$2:$B859, "=Guerrero")</f>
        <v>63.887</v>
      </c>
      <c r="S15" s="9">
        <f>SUMIFS(Concentrado!T$2:T859,Concentrado!$A$2:$A859,"="&amp;$A15,Concentrado!$B$2:$B859, "=Guerrero")</f>
        <v>62.405000000000001</v>
      </c>
      <c r="T15" s="9">
        <f>SUMIFS(Concentrado!U$2:U859,Concentrado!$A$2:$A859,"="&amp;$A15,Concentrado!$B$2:$B859, "=Guerrero")</f>
        <v>14.183999999999999</v>
      </c>
      <c r="U15" s="9">
        <f>SUMIFS(Concentrado!V$2:V859,Concentrado!$A$2:$A859,"="&amp;$A15,Concentrado!$B$2:$B859, "=Guerrero")</f>
        <v>20.501000000000001</v>
      </c>
      <c r="V15" s="9">
        <f>SUMIFS(Concentrado!W$2:W859,Concentrado!$A$2:$A859,"="&amp;$A15,Concentrado!$B$2:$B859, "=Guerrero")</f>
        <v>17.431000000000001</v>
      </c>
      <c r="W15" s="9">
        <f>SUMIFS(Concentrado!X$2:X859,Concentrado!$A$2:$A859,"="&amp;$A15,Concentrado!$B$2:$B859, "=Guerrero")</f>
        <v>127.714</v>
      </c>
      <c r="X15" s="9">
        <f>SUMIFS(Concentrado!Y$2:Y859,Concentrado!$A$2:$A859,"="&amp;$A15,Concentrado!$B$2:$B859, "=Guerrero")</f>
        <v>10.305999999999999</v>
      </c>
      <c r="Y15" s="9">
        <f>SUMIFS(Concentrado!Z$2:Z859,Concentrado!$A$2:$A859,"="&amp;$A15,Concentrado!$B$2:$B859, "=Guerrero")</f>
        <v>67.561000000000007</v>
      </c>
      <c r="Z15" s="9">
        <f>SUMIFS(Concentrado!AA$2:AA859,Concentrado!$A$2:$A859,"="&amp;$A15,Concentrado!$B$2:$B859, "=Guerrero")</f>
        <v>55.973999999999997</v>
      </c>
      <c r="AA15" s="9">
        <f>SUMIFS(Concentrado!AB$2:AB859,Concentrado!$A$2:$A859,"="&amp;$A15,Concentrado!$B$2:$B859, "=Guerrero")</f>
        <v>44.991999999999997</v>
      </c>
      <c r="AB15" s="9">
        <f>SUMIFS(Concentrado!AC$2:AC859,Concentrado!$A$2:$A859,"="&amp;$A15,Concentrado!$B$2:$B859, "=Guerrero")</f>
        <v>50.329000000000001</v>
      </c>
      <c r="AC15" s="9">
        <f>SUMIFS(Concentrado!AD$2:AD859,Concentrado!$A$2:$A859,"="&amp;$A15,Concentrado!$B$2:$B859, "=Guerrero")</f>
        <v>342.46600000000001</v>
      </c>
      <c r="AD15" s="9">
        <f>SUMIFS(Concentrado!AE$2:AE859,Concentrado!$A$2:$A859,"="&amp;$A15,Concentrado!$B$2:$B859, "=Guerrero")</f>
        <v>308.01900000000001</v>
      </c>
      <c r="AE15" s="9">
        <f>SUMIFS(Concentrado!AF$2:AF859,Concentrado!$A$2:$A859,"="&amp;$A15,Concentrado!$B$2:$B859, "=Guerrero")</f>
        <v>324.78699999999998</v>
      </c>
      <c r="AF15" s="9">
        <f>SUMIFS(Concentrado!AG$2:AG859,Concentrado!$A$2:$A859,"="&amp;$A15,Concentrado!$B$2:$B859, "=Guerrero")</f>
        <v>9.9049999999999994</v>
      </c>
      <c r="AG15" s="9">
        <f>SUMIFS(Concentrado!AH$2:AH859,Concentrado!$A$2:$A859,"="&amp;$A15,Concentrado!$B$2:$B859, "=Guerrero")</f>
        <v>2.9984512999035999</v>
      </c>
      <c r="AH15" s="9">
        <f>SUMIFS(Concentrado!AI$2:AI859,Concentrado!$A$2:$A859,"="&amp;$A15,Concentrado!$B$2:$B859, "=Guerrero")</f>
        <v>3.77822406031208</v>
      </c>
      <c r="AI15" s="9">
        <f>SUMIFS(Concentrado!AJ$2:AJ859,Concentrado!$A$2:$A859,"="&amp;$A15,Concentrado!$B$2:$B859, "=Guerrero")</f>
        <v>3.3944206056089099</v>
      </c>
      <c r="AJ15" s="9">
        <f>SUMIFS(Concentrado!AK$2:AK859,Concentrado!$A$2:$A859,"="&amp;$A15,Concentrado!$B$2:$B859, "=Guerrero")</f>
        <v>3.282</v>
      </c>
      <c r="AK15" s="9">
        <f>SUMIFS(Concentrado!AL$2:AL859,Concentrado!$A$2:$A859,"="&amp;$A15,Concentrado!$B$2:$B859, "=Guerrero")</f>
        <v>1.8839999999999999</v>
      </c>
      <c r="AL15" s="9">
        <f>SUMIFS(Concentrado!AM$2:AM859,Concentrado!$A$2:$A859,"="&amp;$A15,Concentrado!$B$2:$B859, "=Guerrero")</f>
        <v>2.5630000000000002</v>
      </c>
      <c r="AM15" s="9">
        <f>SUMIFS(Concentrado!AN$2:AN859,Concentrado!$A$2:$A859,"="&amp;$A15,Concentrado!$B$2:$B859, "=Guerrero")</f>
        <v>58.024999999999999</v>
      </c>
      <c r="AN15" s="9">
        <f>SUMIFS(Concentrado!AO$2:AO859,Concentrado!$A$2:$A859,"="&amp;$A15,Concentrado!$B$2:$B859, "=Guerrero")</f>
        <v>46.598999999999997</v>
      </c>
      <c r="AO15" s="9">
        <f>SUMIFS(Concentrado!AP$2:AP859,Concentrado!$A$2:$A859,"="&amp;$A15,Concentrado!$B$2:$B859, "=Guerrero")</f>
        <v>52.152000000000001</v>
      </c>
      <c r="AP15" s="9">
        <f>SUMIFS(Concentrado!AQ$2:AQ859,Concentrado!$A$2:$A859,"="&amp;$A15,Concentrado!$B$2:$B859, "=Guerrero")</f>
        <v>4.7480000000000002</v>
      </c>
      <c r="AQ15" s="9">
        <f>SUMIFS(Concentrado!AR$2:AR859,Concentrado!$A$2:$A859,"="&amp;$A15,Concentrado!$B$2:$B859, "=Guerrero")</f>
        <v>1.9390000000000001</v>
      </c>
      <c r="AR15" s="9">
        <f>SUMIFS(Concentrado!AS$2:AS859,Concentrado!$A$2:$A859,"="&amp;$A15,Concentrado!$B$2:$B859, "=Guerrero")</f>
        <v>3.3039999999999998</v>
      </c>
      <c r="AS15" s="9">
        <f>SUMIFS(Concentrado!AT$2:AT859,Concentrado!$A$2:$A859,"="&amp;$A15,Concentrado!$B$2:$B859, "=Guerrero")</f>
        <v>7.5609999999999999</v>
      </c>
      <c r="AT15" s="9">
        <f>SUMIFS(Concentrado!AU$2:AU859,Concentrado!$A$2:$A859,"="&amp;$A15,Concentrado!$B$2:$B859, "=Guerrero")</f>
        <v>2.4380000000000002</v>
      </c>
      <c r="AU15" s="9">
        <f>SUMIFS(Concentrado!AV$2:AV859,Concentrado!$A$2:$A859,"="&amp;$A15,Concentrado!$B$2:$B859, "=Guerrero")</f>
        <v>4.9269999999999996</v>
      </c>
      <c r="AV15" s="9">
        <f>SUMIFS(Concentrado!AW$2:AW859,Concentrado!$A$2:$A859,"="&amp;$A15,Concentrado!$B$2:$B859, "=Guerrero")</f>
        <v>618.35</v>
      </c>
      <c r="AW15" s="9">
        <f>SUMIFS(Concentrado!AX$2:AX859,Concentrado!$A$2:$A859,"="&amp;$A15,Concentrado!$B$2:$B859, "=Guerrero")</f>
        <v>402.76900000000001</v>
      </c>
      <c r="AX15" s="9">
        <f>SUMIFS(Concentrado!AY$2:AY859,Concentrado!$A$2:$A859,"="&amp;$A15,Concentrado!$B$2:$B859, "=Guerrero")</f>
        <v>508.15899999999999</v>
      </c>
      <c r="AY15" s="9">
        <f>SUMIFS(Concentrado!AZ$2:AZ859,Concentrado!$A$2:$A859,"="&amp;$A15,Concentrado!$B$2:$B859, "=Guerrero")</f>
        <v>6.1829999999999998</v>
      </c>
      <c r="AZ15" s="9">
        <f>SUMIFS(Concentrado!BA$2:BA859,Concentrado!$A$2:$A859,"="&amp;$A15,Concentrado!$B$2:$B859, "=Guerrero")</f>
        <v>4.0279999999999996</v>
      </c>
      <c r="BA15" s="9">
        <f>SUMIFS(Concentrado!BB$2:BB859,Concentrado!$A$2:$A859,"="&amp;$A15,Concentrado!$B$2:$B859, "=Guerrero")</f>
        <v>5.0819999999999999</v>
      </c>
      <c r="BB15" s="9">
        <f>SUMIFS(Concentrado!BC$2:BC859,Concentrado!$A$2:$A859,"="&amp;$A15,Concentrado!$B$2:$B859, "=Guerrero")</f>
        <v>26.472000000000001</v>
      </c>
      <c r="BC15" s="9">
        <f>SUMIFS(Concentrado!BD$2:BD859,Concentrado!$A$2:$A859,"="&amp;$A15,Concentrado!$B$2:$B859, "=Guerrero")</f>
        <v>11.488</v>
      </c>
      <c r="BD15" s="9">
        <f>SUMIFS(Concentrado!BE$2:BE859,Concentrado!$A$2:$A859,"="&amp;$A15,Concentrado!$B$2:$B859, "=Guerrero")</f>
        <v>18.753</v>
      </c>
      <c r="BE15" s="9">
        <f>SUMIFS(Concentrado!BF$2:BF859,Concentrado!$A$2:$A859,"="&amp;$A15,Concentrado!$B$2:$B859, "=Guerrero")</f>
        <v>21.596</v>
      </c>
      <c r="BF15" s="9">
        <f>SUMIFS(Concentrado!BG$2:BG859,Concentrado!$A$2:$A859,"="&amp;$A15,Concentrado!$B$2:$B859, "=Guerrero")</f>
        <v>82.054000000000002</v>
      </c>
      <c r="BG15" s="9">
        <f>SUMIFS(Concentrado!BH$2:BH859,Concentrado!$A$2:$A859,"="&amp;$A15,Concentrado!$B$2:$B859, "=Guerrero")</f>
        <v>5.9459395179032235</v>
      </c>
    </row>
    <row r="16" spans="1:59" x14ac:dyDescent="0.25">
      <c r="A16" s="4">
        <v>2012</v>
      </c>
      <c r="B16" s="9">
        <f>SUMIFS(Concentrado!C$2:C859,Concentrado!$A$2:$A859,"="&amp;$A16,Concentrado!$B$2:$B859, "=Guerrero")</f>
        <v>13.823</v>
      </c>
      <c r="C16" s="9">
        <f>SUMIFS(Concentrado!D$2:D859,Concentrado!$A$2:$A859,"="&amp;$A16,Concentrado!$B$2:$B859, "=Guerrero")</f>
        <v>4.0590000000000002</v>
      </c>
      <c r="D16" s="9">
        <f>SUMIFS(Concentrado!E$2:E859,Concentrado!$A$2:$A859,"="&amp;$A16,Concentrado!$B$2:$B859, "=Guerrero")</f>
        <v>8.8019999999999996</v>
      </c>
      <c r="E16" s="9">
        <f>SUMIFS(Concentrado!F$2:F859,Concentrado!$A$2:$A859,"="&amp;$A16,Concentrado!$B$2:$B859, "=Guerrero")</f>
        <v>13.801</v>
      </c>
      <c r="F16" s="9">
        <f>SUMIFS(Concentrado!G$2:G859,Concentrado!$A$2:$A859,"="&amp;$A16,Concentrado!$B$2:$B859, "=Guerrero")</f>
        <v>11.426</v>
      </c>
      <c r="G16" s="9">
        <f>SUMIFS(Concentrado!H$2:H859,Concentrado!$A$2:$A859,"="&amp;$A16,Concentrado!$B$2:$B859, "=Guerrero")</f>
        <v>2.7879999999999998</v>
      </c>
      <c r="H16" s="9">
        <f>SUMIFS(Concentrado!I$2:I859,Concentrado!$A$2:$A859,"="&amp;$A16,Concentrado!$B$2:$B859, "=Guerrero")</f>
        <v>2.085</v>
      </c>
      <c r="I16" s="9">
        <f>SUMIFS(Concentrado!J$2:J859,Concentrado!$A$2:$A859,"="&amp;$A16,Concentrado!$B$2:$B859, "=Guerrero")</f>
        <v>2.4260000000000002</v>
      </c>
      <c r="J16" s="9">
        <f>SUMIFS(Concentrado!K$2:K859,Concentrado!$A$2:$A859,"="&amp;$A16,Concentrado!$B$2:$B859, "=Guerrero")</f>
        <v>5.5179999999999998</v>
      </c>
      <c r="K16" s="9">
        <f>SUMIFS(Concentrado!L$2:L859,Concentrado!$A$2:$A859,"="&amp;$A16,Concentrado!$B$2:$B859, "=Guerrero")</f>
        <v>3.0720000000000001</v>
      </c>
      <c r="L16" s="9">
        <f>SUMIFS(Concentrado!M$2:M859,Concentrado!$A$2:$A859,"="&amp;$A16,Concentrado!$B$2:$B859, "=Guerrero")</f>
        <v>4.26</v>
      </c>
      <c r="M16" s="9">
        <f>SUMIFS(Concentrado!N$2:N859,Concentrado!$A$2:$A859,"="&amp;$A16,Concentrado!$B$2:$B859, "=Guerrero")</f>
        <v>42.584000000000003</v>
      </c>
      <c r="N16" s="9">
        <f>SUMIFS(Concentrado!O$2:O859,Concentrado!$A$2:$A859,"="&amp;$A16,Concentrado!$B$2:$B859, "=Guerrero")</f>
        <v>198.97900000000001</v>
      </c>
      <c r="O16" s="9">
        <f>SUMIFS(Concentrado!P$2:P859,Concentrado!$A$2:$A859,"="&amp;$A16,Concentrado!$B$2:$B859, "=Guerrero")</f>
        <v>32.749000000000002</v>
      </c>
      <c r="P16" s="9">
        <f>SUMIFS(Concentrado!Q$2:Q859,Concentrado!$A$2:$A859,"="&amp;$A16,Concentrado!$B$2:$B859, "=Guerrero")</f>
        <v>113.858</v>
      </c>
      <c r="Q16" s="9">
        <f>SUMIFS(Concentrado!R$2:R859,Concentrado!$A$2:$A859,"="&amp;$A16,Concentrado!$B$2:$B859, "=Guerrero")</f>
        <v>62.203000000000003</v>
      </c>
      <c r="R16" s="9">
        <f>SUMIFS(Concentrado!S$2:S859,Concentrado!$A$2:$A859,"="&amp;$A16,Concentrado!$B$2:$B859, "=Guerrero")</f>
        <v>67.691999999999993</v>
      </c>
      <c r="S16" s="9">
        <f>SUMIFS(Concentrado!T$2:T859,Concentrado!$A$2:$A859,"="&amp;$A16,Concentrado!$B$2:$B859, "=Guerrero")</f>
        <v>65.025999999999996</v>
      </c>
      <c r="T16" s="9">
        <f>SUMIFS(Concentrado!U$2:U859,Concentrado!$A$2:$A859,"="&amp;$A16,Concentrado!$B$2:$B859, "=Guerrero")</f>
        <v>16.959</v>
      </c>
      <c r="U16" s="9">
        <f>SUMIFS(Concentrado!V$2:V859,Concentrado!$A$2:$A859,"="&amp;$A16,Concentrado!$B$2:$B859, "=Guerrero")</f>
        <v>19.529</v>
      </c>
      <c r="V16" s="9">
        <f>SUMIFS(Concentrado!W$2:W859,Concentrado!$A$2:$A859,"="&amp;$A16,Concentrado!$B$2:$B859, "=Guerrero")</f>
        <v>18.280999999999999</v>
      </c>
      <c r="W16" s="9">
        <f>SUMIFS(Concentrado!X$2:X859,Concentrado!$A$2:$A859,"="&amp;$A16,Concentrado!$B$2:$B859, "=Guerrero")</f>
        <v>136.54400000000001</v>
      </c>
      <c r="X16" s="9">
        <f>SUMIFS(Concentrado!Y$2:Y859,Concentrado!$A$2:$A859,"="&amp;$A16,Concentrado!$B$2:$B859, "=Guerrero")</f>
        <v>12.781000000000001</v>
      </c>
      <c r="Y16" s="9">
        <f>SUMIFS(Concentrado!Z$2:Z859,Concentrado!$A$2:$A859,"="&amp;$A16,Concentrado!$B$2:$B859, "=Guerrero")</f>
        <v>73.150000000000006</v>
      </c>
      <c r="Z16" s="9">
        <f>SUMIFS(Concentrado!AA$2:AA859,Concentrado!$A$2:$A859,"="&amp;$A16,Concentrado!$B$2:$B859, "=Guerrero")</f>
        <v>54.478000000000002</v>
      </c>
      <c r="AA16" s="9">
        <f>SUMIFS(Concentrado!AB$2:AB859,Concentrado!$A$2:$A859,"="&amp;$A16,Concentrado!$B$2:$B859, "=Guerrero")</f>
        <v>42.238999999999997</v>
      </c>
      <c r="AB16" s="9">
        <f>SUMIFS(Concentrado!AC$2:AC859,Concentrado!$A$2:$A859,"="&amp;$A16,Concentrado!$B$2:$B859, "=Guerrero")</f>
        <v>48.183999999999997</v>
      </c>
      <c r="AC16" s="9">
        <f>SUMIFS(Concentrado!AD$2:AD859,Concentrado!$A$2:$A859,"="&amp;$A16,Concentrado!$B$2:$B859, "=Guerrero")</f>
        <v>351.20299999999997</v>
      </c>
      <c r="AD16" s="9">
        <f>SUMIFS(Concentrado!AE$2:AE859,Concentrado!$A$2:$A859,"="&amp;$A16,Concentrado!$B$2:$B859, "=Guerrero")</f>
        <v>309.935</v>
      </c>
      <c r="AE16" s="9">
        <f>SUMIFS(Concentrado!AF$2:AF859,Concentrado!$A$2:$A859,"="&amp;$A16,Concentrado!$B$2:$B859, "=Guerrero")</f>
        <v>329.98</v>
      </c>
      <c r="AF16" s="9">
        <f>SUMIFS(Concentrado!AG$2:AG859,Concentrado!$A$2:$A859,"="&amp;$A16,Concentrado!$B$2:$B859, "=Guerrero")</f>
        <v>9.0020000000000007</v>
      </c>
      <c r="AG16" s="9">
        <f>SUMIFS(Concentrado!AH$2:AH859,Concentrado!$A$2:$A859,"="&amp;$A16,Concentrado!$B$2:$B859, "=Guerrero")</f>
        <v>3.5784683559025301</v>
      </c>
      <c r="AH16" s="9">
        <f>SUMIFS(Concentrado!AI$2:AI859,Concentrado!$A$2:$A859,"="&amp;$A16,Concentrado!$B$2:$B859, "=Guerrero")</f>
        <v>2.89718610799261</v>
      </c>
      <c r="AI16" s="9">
        <f>SUMIFS(Concentrado!AJ$2:AJ859,Concentrado!$A$2:$A859,"="&amp;$A16,Concentrado!$B$2:$B859, "=Guerrero")</f>
        <v>3.23290984663516</v>
      </c>
      <c r="AJ16" s="9">
        <f>SUMIFS(Concentrado!AK$2:AK859,Concentrado!$A$2:$A859,"="&amp;$A16,Concentrado!$B$2:$B859, "=Guerrero")</f>
        <v>3.601</v>
      </c>
      <c r="AK16" s="9">
        <f>SUMIFS(Concentrado!AL$2:AL859,Concentrado!$A$2:$A859,"="&amp;$A16,Concentrado!$B$2:$B859, "=Guerrero")</f>
        <v>1.536</v>
      </c>
      <c r="AL16" s="9">
        <f>SUMIFS(Concentrado!AM$2:AM859,Concentrado!$A$2:$A859,"="&amp;$A16,Concentrado!$B$2:$B859, "=Guerrero")</f>
        <v>2.5390000000000001</v>
      </c>
      <c r="AM16" s="9">
        <f>SUMIFS(Concentrado!AN$2:AN859,Concentrado!$A$2:$A859,"="&amp;$A16,Concentrado!$B$2:$B859, "=Guerrero")</f>
        <v>59.241</v>
      </c>
      <c r="AN16" s="9">
        <f>SUMIFS(Concentrado!AO$2:AO859,Concentrado!$A$2:$A859,"="&amp;$A16,Concentrado!$B$2:$B859, "=Guerrero")</f>
        <v>48.328000000000003</v>
      </c>
      <c r="AO16" s="9">
        <f>SUMIFS(Concentrado!AP$2:AP859,Concentrado!$A$2:$A859,"="&amp;$A16,Concentrado!$B$2:$B859, "=Guerrero")</f>
        <v>53.628999999999998</v>
      </c>
      <c r="AP16" s="9">
        <f>SUMIFS(Concentrado!AQ$2:AQ859,Concentrado!$A$2:$A859,"="&amp;$A16,Concentrado!$B$2:$B859, "=Guerrero")</f>
        <v>5.2850000000000001</v>
      </c>
      <c r="AQ16" s="9">
        <f>SUMIFS(Concentrado!AR$2:AR859,Concentrado!$A$2:$A859,"="&amp;$A16,Concentrado!$B$2:$B859, "=Guerrero")</f>
        <v>1.81</v>
      </c>
      <c r="AR16" s="9">
        <f>SUMIFS(Concentrado!AS$2:AS859,Concentrado!$A$2:$A859,"="&amp;$A16,Concentrado!$B$2:$B859, "=Guerrero")</f>
        <v>3.4980000000000002</v>
      </c>
      <c r="AS16" s="9">
        <f>SUMIFS(Concentrado!AT$2:AT859,Concentrado!$A$2:$A859,"="&amp;$A16,Concentrado!$B$2:$B859, "=Guerrero")</f>
        <v>6.5629999999999997</v>
      </c>
      <c r="AT16" s="9">
        <f>SUMIFS(Concentrado!AU$2:AU859,Concentrado!$A$2:$A859,"="&amp;$A16,Concentrado!$B$2:$B859, "=Guerrero")</f>
        <v>2.1389999999999998</v>
      </c>
      <c r="AU16" s="9">
        <f>SUMIFS(Concentrado!AV$2:AV859,Concentrado!$A$2:$A859,"="&amp;$A16,Concentrado!$B$2:$B859, "=Guerrero")</f>
        <v>4.2880000000000003</v>
      </c>
      <c r="AV16" s="9">
        <f>SUMIFS(Concentrado!AW$2:AW859,Concentrado!$A$2:$A859,"="&amp;$A16,Concentrado!$B$2:$B859, "=Guerrero")</f>
        <v>624.23299999999995</v>
      </c>
      <c r="AW16" s="9">
        <f>SUMIFS(Concentrado!AX$2:AX859,Concentrado!$A$2:$A859,"="&amp;$A16,Concentrado!$B$2:$B859, "=Guerrero")</f>
        <v>404.61599999999999</v>
      </c>
      <c r="AX16" s="9">
        <f>SUMIFS(Concentrado!AY$2:AY859,Concentrado!$A$2:$A859,"="&amp;$A16,Concentrado!$B$2:$B859, "=Guerrero")</f>
        <v>511.65699999999998</v>
      </c>
      <c r="AY16" s="9">
        <f>SUMIFS(Concentrado!AZ$2:AZ859,Concentrado!$A$2:$A859,"="&amp;$A16,Concentrado!$B$2:$B859, "=Guerrero")</f>
        <v>6.242</v>
      </c>
      <c r="AZ16" s="9">
        <f>SUMIFS(Concentrado!BA$2:BA859,Concentrado!$A$2:$A859,"="&amp;$A16,Concentrado!$B$2:$B859, "=Guerrero")</f>
        <v>4.0460000000000003</v>
      </c>
      <c r="BA16" s="9">
        <f>SUMIFS(Concentrado!BB$2:BB859,Concentrado!$A$2:$A859,"="&amp;$A16,Concentrado!$B$2:$B859, "=Guerrero")</f>
        <v>5.117</v>
      </c>
      <c r="BB16" s="9">
        <f>SUMIFS(Concentrado!BC$2:BC859,Concentrado!$A$2:$A859,"="&amp;$A16,Concentrado!$B$2:$B859, "=Guerrero")</f>
        <v>14.505000000000001</v>
      </c>
      <c r="BC16" s="9">
        <f>SUMIFS(Concentrado!BD$2:BD859,Concentrado!$A$2:$A859,"="&amp;$A16,Concentrado!$B$2:$B859, "=Guerrero")</f>
        <v>10.254</v>
      </c>
      <c r="BD16" s="9">
        <f>SUMIFS(Concentrado!BE$2:BE859,Concentrado!$A$2:$A859,"="&amp;$A16,Concentrado!$B$2:$B859, "=Guerrero")</f>
        <v>17.765999999999998</v>
      </c>
      <c r="BE16" s="9">
        <f>SUMIFS(Concentrado!BF$2:BF859,Concentrado!$A$2:$A859,"="&amp;$A16,Concentrado!$B$2:$B859, "=Guerrero")</f>
        <v>20.292999999999999</v>
      </c>
      <c r="BF16" s="9">
        <f>SUMIFS(Concentrado!BG$2:BG859,Concentrado!$A$2:$A859,"="&amp;$A16,Concentrado!$B$2:$B859, "=Guerrero")</f>
        <v>69.040999999999997</v>
      </c>
      <c r="BG16" s="9">
        <f>SUMIFS(Concentrado!BH$2:BH859,Concentrado!$A$2:$A859,"="&amp;$A16,Concentrado!$B$2:$B859, "=Guerrero")</f>
        <v>6.6205570144616637</v>
      </c>
    </row>
    <row r="17" spans="1:59" x14ac:dyDescent="0.25">
      <c r="A17" s="4">
        <v>2013</v>
      </c>
      <c r="B17" s="9">
        <f>SUMIFS(Concentrado!C$2:C859,Concentrado!$A$2:$A859,"="&amp;$A17,Concentrado!$B$2:$B859, "=Guerrero")</f>
        <v>13.537000000000001</v>
      </c>
      <c r="C17" s="9">
        <f>SUMIFS(Concentrado!D$2:D859,Concentrado!$A$2:$A859,"="&amp;$A17,Concentrado!$B$2:$B859, "=Guerrero")</f>
        <v>3.423</v>
      </c>
      <c r="D17" s="9">
        <f>SUMIFS(Concentrado!E$2:E859,Concentrado!$A$2:$A859,"="&amp;$A17,Concentrado!$B$2:$B859, "=Guerrero")</f>
        <v>8.3610000000000007</v>
      </c>
      <c r="E17" s="9">
        <f>SUMIFS(Concentrado!F$2:F859,Concentrado!$A$2:$A859,"="&amp;$A17,Concentrado!$B$2:$B859, "=Guerrero")</f>
        <v>14.144</v>
      </c>
      <c r="F17" s="9">
        <f>SUMIFS(Concentrado!G$2:G859,Concentrado!$A$2:$A859,"="&amp;$A17,Concentrado!$B$2:$B859, "=Guerrero")</f>
        <v>10.387</v>
      </c>
      <c r="G17" s="9">
        <f>SUMIFS(Concentrado!H$2:H859,Concentrado!$A$2:$A859,"="&amp;$A17,Concentrado!$B$2:$B859, "=Guerrero")</f>
        <v>2.88</v>
      </c>
      <c r="H17" s="9">
        <f>SUMIFS(Concentrado!I$2:I859,Concentrado!$A$2:$A859,"="&amp;$A17,Concentrado!$B$2:$B859, "=Guerrero")</f>
        <v>2.1739999999999999</v>
      </c>
      <c r="I17" s="9">
        <f>SUMIFS(Concentrado!J$2:J859,Concentrado!$A$2:$A859,"="&amp;$A17,Concentrado!$B$2:$B859, "=Guerrero")</f>
        <v>2.5169999999999999</v>
      </c>
      <c r="J17" s="9">
        <f>SUMIFS(Concentrado!K$2:K859,Concentrado!$A$2:$A859,"="&amp;$A17,Concentrado!$B$2:$B859, "=Guerrero")</f>
        <v>5.8760000000000003</v>
      </c>
      <c r="K17" s="9">
        <f>SUMIFS(Concentrado!L$2:L859,Concentrado!$A$2:$A859,"="&amp;$A17,Concentrado!$B$2:$B859, "=Guerrero")</f>
        <v>3.097</v>
      </c>
      <c r="L17" s="9">
        <f>SUMIFS(Concentrado!M$2:M859,Concentrado!$A$2:$A859,"="&amp;$A17,Concentrado!$B$2:$B859, "=Guerrero")</f>
        <v>4.4459999999999997</v>
      </c>
      <c r="M17" s="9">
        <f>SUMIFS(Concentrado!N$2:N859,Concentrado!$A$2:$A859,"="&amp;$A17,Concentrado!$B$2:$B859, "=Guerrero")</f>
        <v>42.524000000000001</v>
      </c>
      <c r="N17" s="9">
        <f>SUMIFS(Concentrado!O$2:O859,Concentrado!$A$2:$A859,"="&amp;$A17,Concentrado!$B$2:$B859, "=Guerrero")</f>
        <v>178.8</v>
      </c>
      <c r="O17" s="9">
        <f>SUMIFS(Concentrado!P$2:P859,Concentrado!$A$2:$A859,"="&amp;$A17,Concentrado!$B$2:$B859, "=Guerrero")</f>
        <v>33.418999999999997</v>
      </c>
      <c r="P17" s="9">
        <f>SUMIFS(Concentrado!Q$2:Q859,Concentrado!$A$2:$A859,"="&amp;$A17,Concentrado!$B$2:$B859, "=Guerrero")</f>
        <v>105.08</v>
      </c>
      <c r="Q17" s="9">
        <f>SUMIFS(Concentrado!R$2:R859,Concentrado!$A$2:$A859,"="&amp;$A17,Concentrado!$B$2:$B859, "=Guerrero")</f>
        <v>68.835999999999999</v>
      </c>
      <c r="R17" s="9">
        <f>SUMIFS(Concentrado!S$2:S859,Concentrado!$A$2:$A859,"="&amp;$A17,Concentrado!$B$2:$B859, "=Guerrero")</f>
        <v>67.924000000000007</v>
      </c>
      <c r="S17" s="9">
        <f>SUMIFS(Concentrado!T$2:T859,Concentrado!$A$2:$A859,"="&amp;$A17,Concentrado!$B$2:$B859, "=Guerrero")</f>
        <v>68.367000000000004</v>
      </c>
      <c r="T17" s="9">
        <f>SUMIFS(Concentrado!U$2:U859,Concentrado!$A$2:$A859,"="&amp;$A17,Concentrado!$B$2:$B859, "=Guerrero")</f>
        <v>15.092000000000001</v>
      </c>
      <c r="U17" s="9">
        <f>SUMIFS(Concentrado!V$2:V859,Concentrado!$A$2:$A859,"="&amp;$A17,Concentrado!$B$2:$B859, "=Guerrero")</f>
        <v>18.963999999999999</v>
      </c>
      <c r="V17" s="9">
        <f>SUMIFS(Concentrado!W$2:W859,Concentrado!$A$2:$A859,"="&amp;$A17,Concentrado!$B$2:$B859, "=Guerrero")</f>
        <v>17.085000000000001</v>
      </c>
      <c r="W17" s="9">
        <f>SUMIFS(Concentrado!X$2:X859,Concentrado!$A$2:$A859,"="&amp;$A17,Concentrado!$B$2:$B859, "=Guerrero")</f>
        <v>115.84</v>
      </c>
      <c r="X17" s="9">
        <f>SUMIFS(Concentrado!Y$2:Y859,Concentrado!$A$2:$A859,"="&amp;$A17,Concentrado!$B$2:$B859, "=Guerrero")</f>
        <v>12.497999999999999</v>
      </c>
      <c r="Y17" s="9">
        <f>SUMIFS(Concentrado!Z$2:Z859,Concentrado!$A$2:$A859,"="&amp;$A17,Concentrado!$B$2:$B859, "=Guerrero")</f>
        <v>63.222000000000001</v>
      </c>
      <c r="Z17" s="9">
        <f>SUMIFS(Concentrado!AA$2:AA859,Concentrado!$A$2:$A859,"="&amp;$A17,Concentrado!$B$2:$B859, "=Guerrero")</f>
        <v>62.671999999999997</v>
      </c>
      <c r="AA17" s="9">
        <f>SUMIFS(Concentrado!AB$2:AB859,Concentrado!$A$2:$A859,"="&amp;$A17,Concentrado!$B$2:$B859, "=Guerrero")</f>
        <v>48.308</v>
      </c>
      <c r="AB17" s="9">
        <f>SUMIFS(Concentrado!AC$2:AC859,Concentrado!$A$2:$A859,"="&amp;$A17,Concentrado!$B$2:$B859, "=Guerrero")</f>
        <v>55.28</v>
      </c>
      <c r="AC17" s="9">
        <f>SUMIFS(Concentrado!AD$2:AD859,Concentrado!$A$2:$A859,"="&amp;$A17,Concentrado!$B$2:$B859, "=Guerrero")</f>
        <v>363.87900000000002</v>
      </c>
      <c r="AD17" s="9">
        <f>SUMIFS(Concentrado!AE$2:AE859,Concentrado!$A$2:$A859,"="&amp;$A17,Concentrado!$B$2:$B859, "=Guerrero")</f>
        <v>314.678</v>
      </c>
      <c r="AE17" s="9">
        <f>SUMIFS(Concentrado!AF$2:AF859,Concentrado!$A$2:$A859,"="&amp;$A17,Concentrado!$B$2:$B859, "=Guerrero")</f>
        <v>338.70100000000002</v>
      </c>
      <c r="AF17" s="9">
        <f>SUMIFS(Concentrado!AG$2:AG859,Concentrado!$A$2:$A859,"="&amp;$A17,Concentrado!$B$2:$B859, "=Guerrero")</f>
        <v>9.1590000000000007</v>
      </c>
      <c r="AG17" s="9">
        <f>SUMIFS(Concentrado!AH$2:AH859,Concentrado!$A$2:$A859,"="&amp;$A17,Concentrado!$B$2:$B859, "=Guerrero")</f>
        <v>4.6073771539488204</v>
      </c>
      <c r="AH17" s="9">
        <f>SUMIFS(Concentrado!AI$2:AI859,Concentrado!$A$2:$A859,"="&amp;$A17,Concentrado!$B$2:$B859, "=Guerrero")</f>
        <v>3.6153289949385399</v>
      </c>
      <c r="AI17" s="9">
        <f>SUMIFS(Concentrado!AJ$2:AJ859,Concentrado!$A$2:$A859,"="&amp;$A17,Concentrado!$B$2:$B859, "=Guerrero")</f>
        <v>4.1045667703069801</v>
      </c>
      <c r="AJ17" s="9">
        <f>SUMIFS(Concentrado!AK$2:AK859,Concentrado!$A$2:$A859,"="&amp;$A17,Concentrado!$B$2:$B859, "=Guerrero")</f>
        <v>3.9750000000000001</v>
      </c>
      <c r="AK17" s="9">
        <f>SUMIFS(Concentrado!AL$2:AL859,Concentrado!$A$2:$A859,"="&amp;$A17,Concentrado!$B$2:$B859, "=Guerrero")</f>
        <v>1.9019999999999999</v>
      </c>
      <c r="AL17" s="9">
        <f>SUMIFS(Concentrado!AM$2:AM859,Concentrado!$A$2:$A859,"="&amp;$A17,Concentrado!$B$2:$B859, "=Guerrero")</f>
        <v>2.9079999999999999</v>
      </c>
      <c r="AM17" s="9">
        <f>SUMIFS(Concentrado!AN$2:AN859,Concentrado!$A$2:$A859,"="&amp;$A17,Concentrado!$B$2:$B859, "=Guerrero")</f>
        <v>64.515000000000001</v>
      </c>
      <c r="AN17" s="9">
        <f>SUMIFS(Concentrado!AO$2:AO859,Concentrado!$A$2:$A859,"="&amp;$A17,Concentrado!$B$2:$B859, "=Guerrero")</f>
        <v>52.165999999999997</v>
      </c>
      <c r="AO17" s="9">
        <f>SUMIFS(Concentrado!AP$2:AP859,Concentrado!$A$2:$A859,"="&amp;$A17,Concentrado!$B$2:$B859, "=Guerrero")</f>
        <v>58.271999999999998</v>
      </c>
      <c r="AP17" s="9">
        <f>SUMIFS(Concentrado!AQ$2:AQ859,Concentrado!$A$2:$A859,"="&amp;$A17,Concentrado!$B$2:$B859, "=Guerrero")</f>
        <v>4.32</v>
      </c>
      <c r="AQ17" s="9">
        <f>SUMIFS(Concentrado!AR$2:AR859,Concentrado!$A$2:$A859,"="&amp;$A17,Concentrado!$B$2:$B859, "=Guerrero")</f>
        <v>2.7170000000000001</v>
      </c>
      <c r="AR17" s="9">
        <f>SUMIFS(Concentrado!AS$2:AS859,Concentrado!$A$2:$A859,"="&amp;$A17,Concentrado!$B$2:$B859, "=Guerrero")</f>
        <v>3.4950000000000001</v>
      </c>
      <c r="AS17" s="9">
        <f>SUMIFS(Concentrado!AT$2:AT859,Concentrado!$A$2:$A859,"="&amp;$A17,Concentrado!$B$2:$B859, "=Guerrero")</f>
        <v>7.6040000000000001</v>
      </c>
      <c r="AT17" s="9">
        <f>SUMIFS(Concentrado!AU$2:AU859,Concentrado!$A$2:$A859,"="&amp;$A17,Concentrado!$B$2:$B859, "=Guerrero")</f>
        <v>2.6080000000000001</v>
      </c>
      <c r="AU17" s="9">
        <f>SUMIFS(Concentrado!AV$2:AV859,Concentrado!$A$2:$A859,"="&amp;$A17,Concentrado!$B$2:$B859, "=Guerrero")</f>
        <v>5.0330000000000004</v>
      </c>
      <c r="AV17" s="9">
        <f>SUMIFS(Concentrado!AW$2:AW859,Concentrado!$A$2:$A859,"="&amp;$A17,Concentrado!$B$2:$B859, "=Guerrero")</f>
        <v>622.17100000000005</v>
      </c>
      <c r="AW17" s="9">
        <f>SUMIFS(Concentrado!AX$2:AX859,Concentrado!$A$2:$A859,"="&amp;$A17,Concentrado!$B$2:$B859, "=Guerrero")</f>
        <v>414.01100000000002</v>
      </c>
      <c r="AX17" s="9">
        <f>SUMIFS(Concentrado!AY$2:AY859,Concentrado!$A$2:$A859,"="&amp;$A17,Concentrado!$B$2:$B859, "=Guerrero")</f>
        <v>516.42600000000004</v>
      </c>
      <c r="AY17" s="9">
        <f>SUMIFS(Concentrado!AZ$2:AZ859,Concentrado!$A$2:$A859,"="&amp;$A17,Concentrado!$B$2:$B859, "=Guerrero")</f>
        <v>6.2220000000000004</v>
      </c>
      <c r="AZ17" s="9">
        <f>SUMIFS(Concentrado!BA$2:BA859,Concentrado!$A$2:$A859,"="&amp;$A17,Concentrado!$B$2:$B859, "=Guerrero")</f>
        <v>4.1399999999999997</v>
      </c>
      <c r="BA17" s="9">
        <f>SUMIFS(Concentrado!BB$2:BB859,Concentrado!$A$2:$A859,"="&amp;$A17,Concentrado!$B$2:$B859, "=Guerrero")</f>
        <v>5.1639999999999997</v>
      </c>
      <c r="BB17" s="9">
        <f>SUMIFS(Concentrado!BC$2:BC859,Concentrado!$A$2:$A859,"="&amp;$A17,Concentrado!$B$2:$B859, "=Guerrero")</f>
        <v>19.073</v>
      </c>
      <c r="BC17" s="9">
        <f>SUMIFS(Concentrado!BD$2:BD859,Concentrado!$A$2:$A859,"="&amp;$A17,Concentrado!$B$2:$B859, "=Guerrero")</f>
        <v>14.555999999999999</v>
      </c>
      <c r="BD17" s="9">
        <f>SUMIFS(Concentrado!BE$2:BE859,Concentrado!$A$2:$A859,"="&amp;$A17,Concentrado!$B$2:$B859, "=Guerrero")</f>
        <v>17.795000000000002</v>
      </c>
      <c r="BE17" s="9">
        <f>SUMIFS(Concentrado!BF$2:BF859,Concentrado!$A$2:$A859,"="&amp;$A17,Concentrado!$B$2:$B859, "=Guerrero")</f>
        <v>20.602</v>
      </c>
      <c r="BF17" s="9">
        <f>SUMIFS(Concentrado!BG$2:BG859,Concentrado!$A$2:$A859,"="&amp;$A17,Concentrado!$B$2:$B859, "=Guerrero")</f>
        <v>53.703000000000003</v>
      </c>
      <c r="BG17" s="9">
        <f>SUMIFS(Concentrado!BH$2:BH859,Concentrado!$A$2:$A859,"="&amp;$A17,Concentrado!$B$2:$B859, "=Guerrero")</f>
        <v>6.5298052043157737</v>
      </c>
    </row>
    <row r="18" spans="1:59" x14ac:dyDescent="0.25">
      <c r="A18" s="4">
        <v>2014</v>
      </c>
      <c r="B18" s="9">
        <f>SUMIFS(Concentrado!C$2:C859,Concentrado!$A$2:$A859,"="&amp;$A18,Concentrado!$B$2:$B859, "=Guerrero")</f>
        <v>12.694000000000001</v>
      </c>
      <c r="C18" s="9">
        <f>SUMIFS(Concentrado!D$2:D859,Concentrado!$A$2:$A859,"="&amp;$A18,Concentrado!$B$2:$B859, "=Guerrero")</f>
        <v>4.1479999999999997</v>
      </c>
      <c r="D18" s="9">
        <f>SUMIFS(Concentrado!E$2:E859,Concentrado!$A$2:$A859,"="&amp;$A18,Concentrado!$B$2:$B859, "=Guerrero")</f>
        <v>8.3490000000000002</v>
      </c>
      <c r="E18" s="9">
        <f>SUMIFS(Concentrado!F$2:F859,Concentrado!$A$2:$A859,"="&amp;$A18,Concentrado!$B$2:$B859, "=Guerrero")</f>
        <v>14.151</v>
      </c>
      <c r="F18" s="9">
        <f>SUMIFS(Concentrado!G$2:G859,Concentrado!$A$2:$A859,"="&amp;$A18,Concentrado!$B$2:$B859, "=Guerrero")</f>
        <v>12.422000000000001</v>
      </c>
      <c r="G18" s="9">
        <f>SUMIFS(Concentrado!H$2:H859,Concentrado!$A$2:$A859,"="&amp;$A18,Concentrado!$B$2:$B859, "=Guerrero")</f>
        <v>2.63</v>
      </c>
      <c r="H18" s="9">
        <f>SUMIFS(Concentrado!I$2:I859,Concentrado!$A$2:$A859,"="&amp;$A18,Concentrado!$B$2:$B859, "=Guerrero")</f>
        <v>1.9390000000000001</v>
      </c>
      <c r="I18" s="9">
        <f>SUMIFS(Concentrado!J$2:J859,Concentrado!$A$2:$A859,"="&amp;$A18,Concentrado!$B$2:$B859, "=Guerrero")</f>
        <v>2.2749999999999999</v>
      </c>
      <c r="J18" s="9">
        <f>SUMIFS(Concentrado!K$2:K859,Concentrado!$A$2:$A859,"="&amp;$A18,Concentrado!$B$2:$B859, "=Guerrero")</f>
        <v>5.375</v>
      </c>
      <c r="K18" s="9">
        <f>SUMIFS(Concentrado!L$2:L859,Concentrado!$A$2:$A859,"="&amp;$A18,Concentrado!$B$2:$B859, "=Guerrero")</f>
        <v>2.9630000000000001</v>
      </c>
      <c r="L18" s="9">
        <f>SUMIFS(Concentrado!M$2:M859,Concentrado!$A$2:$A859,"="&amp;$A18,Concentrado!$B$2:$B859, "=Guerrero")</f>
        <v>4.133</v>
      </c>
      <c r="M18" s="9">
        <f>SUMIFS(Concentrado!N$2:N859,Concentrado!$A$2:$A859,"="&amp;$A18,Concentrado!$B$2:$B859, "=Guerrero")</f>
        <v>39.088999999999999</v>
      </c>
      <c r="N18" s="9">
        <f>SUMIFS(Concentrado!O$2:O859,Concentrado!$A$2:$A859,"="&amp;$A18,Concentrado!$B$2:$B859, "=Guerrero")</f>
        <v>141.80699999999999</v>
      </c>
      <c r="O18" s="9">
        <f>SUMIFS(Concentrado!P$2:P859,Concentrado!$A$2:$A859,"="&amp;$A18,Concentrado!$B$2:$B859, "=Guerrero")</f>
        <v>29.305</v>
      </c>
      <c r="P18" s="9">
        <f>SUMIFS(Concentrado!Q$2:Q859,Concentrado!$A$2:$A859,"="&amp;$A18,Concentrado!$B$2:$B859, "=Guerrero")</f>
        <v>84.24</v>
      </c>
      <c r="Q18" s="9">
        <f>SUMIFS(Concentrado!R$2:R859,Concentrado!$A$2:$A859,"="&amp;$A18,Concentrado!$B$2:$B859, "=Guerrero")</f>
        <v>65.643000000000001</v>
      </c>
      <c r="R18" s="9">
        <f>SUMIFS(Concentrado!S$2:S859,Concentrado!$A$2:$A859,"="&amp;$A18,Concentrado!$B$2:$B859, "=Guerrero")</f>
        <v>71.540000000000006</v>
      </c>
      <c r="S18" s="9">
        <f>SUMIFS(Concentrado!T$2:T859,Concentrado!$A$2:$A859,"="&amp;$A18,Concentrado!$B$2:$B859, "=Guerrero")</f>
        <v>68.679000000000002</v>
      </c>
      <c r="T18" s="9">
        <f>SUMIFS(Concentrado!U$2:U859,Concentrado!$A$2:$A859,"="&amp;$A18,Concentrado!$B$2:$B859, "=Guerrero")</f>
        <v>17.326000000000001</v>
      </c>
      <c r="U18" s="9">
        <f>SUMIFS(Concentrado!V$2:V859,Concentrado!$A$2:$A859,"="&amp;$A18,Concentrado!$B$2:$B859, "=Guerrero")</f>
        <v>20.471</v>
      </c>
      <c r="V18" s="9">
        <f>SUMIFS(Concentrado!W$2:W859,Concentrado!$A$2:$A859,"="&amp;$A18,Concentrado!$B$2:$B859, "=Guerrero")</f>
        <v>18.945</v>
      </c>
      <c r="W18" s="9">
        <f>SUMIFS(Concentrado!X$2:X859,Concentrado!$A$2:$A859,"="&amp;$A18,Concentrado!$B$2:$B859, "=Guerrero")</f>
        <v>85.941999999999993</v>
      </c>
      <c r="X18" s="9">
        <f>SUMIFS(Concentrado!Y$2:Y859,Concentrado!$A$2:$A859,"="&amp;$A18,Concentrado!$B$2:$B859, "=Guerrero")</f>
        <v>10.128</v>
      </c>
      <c r="Y18" s="9">
        <f>SUMIFS(Concentrado!Z$2:Z859,Concentrado!$A$2:$A859,"="&amp;$A18,Concentrado!$B$2:$B859, "=Guerrero")</f>
        <v>47.098999999999997</v>
      </c>
      <c r="Z18" s="9">
        <f>SUMIFS(Concentrado!AA$2:AA859,Concentrado!$A$2:$A859,"="&amp;$A18,Concentrado!$B$2:$B859, "=Guerrero")</f>
        <v>61.069000000000003</v>
      </c>
      <c r="AA18" s="9">
        <f>SUMIFS(Concentrado!AB$2:AB859,Concentrado!$A$2:$A859,"="&amp;$A18,Concentrado!$B$2:$B859, "=Guerrero")</f>
        <v>44.551000000000002</v>
      </c>
      <c r="AB18" s="9">
        <f>SUMIFS(Concentrado!AC$2:AC859,Concentrado!$A$2:$A859,"="&amp;$A18,Concentrado!$B$2:$B859, "=Guerrero")</f>
        <v>52.564</v>
      </c>
      <c r="AC18" s="9">
        <f>SUMIFS(Concentrado!AD$2:AD859,Concentrado!$A$2:$A859,"="&amp;$A18,Concentrado!$B$2:$B859, "=Guerrero")</f>
        <v>358.178</v>
      </c>
      <c r="AD18" s="9">
        <f>SUMIFS(Concentrado!AE$2:AE859,Concentrado!$A$2:$A859,"="&amp;$A18,Concentrado!$B$2:$B859, "=Guerrero")</f>
        <v>313.57900000000001</v>
      </c>
      <c r="AE18" s="9">
        <f>SUMIFS(Concentrado!AF$2:AF859,Concentrado!$A$2:$A859,"="&amp;$A18,Concentrado!$B$2:$B859, "=Guerrero")</f>
        <v>335.35300000000001</v>
      </c>
      <c r="AF18" s="9">
        <f>SUMIFS(Concentrado!AG$2:AG859,Concentrado!$A$2:$A859,"="&amp;$A18,Concentrado!$B$2:$B859, "=Guerrero")</f>
        <v>8.6340000000000003</v>
      </c>
      <c r="AG18" s="9">
        <f>SUMIFS(Concentrado!AH$2:AH859,Concentrado!$A$2:$A859,"="&amp;$A18,Concentrado!$B$2:$B859, "=Guerrero")</f>
        <v>3.4146008331625999</v>
      </c>
      <c r="AH18" s="9">
        <f>SUMIFS(Concentrado!AI$2:AI859,Concentrado!$A$2:$A859,"="&amp;$A18,Concentrado!$B$2:$B859, "=Guerrero")</f>
        <v>2.4580646933708898</v>
      </c>
      <c r="AI18" s="9">
        <f>SUMIFS(Concentrado!AJ$2:AJ859,Concentrado!$A$2:$A859,"="&amp;$A18,Concentrado!$B$2:$B859, "=Guerrero")</f>
        <v>2.9300187008443599</v>
      </c>
      <c r="AJ18" s="9">
        <f>SUMIFS(Concentrado!AK$2:AK859,Concentrado!$A$2:$A859,"="&amp;$A18,Concentrado!$B$2:$B859, "=Guerrero")</f>
        <v>3.202</v>
      </c>
      <c r="AK18" s="9">
        <f>SUMIFS(Concentrado!AL$2:AL859,Concentrado!$A$2:$A859,"="&amp;$A18,Concentrado!$B$2:$B859, "=Guerrero")</f>
        <v>1.347</v>
      </c>
      <c r="AL18" s="9">
        <f>SUMIFS(Concentrado!AM$2:AM859,Concentrado!$A$2:$A859,"="&amp;$A18,Concentrado!$B$2:$B859, "=Guerrero")</f>
        <v>2.2469999999999999</v>
      </c>
      <c r="AM18" s="9">
        <f>SUMIFS(Concentrado!AN$2:AN859,Concentrado!$A$2:$A859,"="&amp;$A18,Concentrado!$B$2:$B859, "=Guerrero")</f>
        <v>61.354999999999997</v>
      </c>
      <c r="AN18" s="9">
        <f>SUMIFS(Concentrado!AO$2:AO859,Concentrado!$A$2:$A859,"="&amp;$A18,Concentrado!$B$2:$B859, "=Guerrero")</f>
        <v>43.957999999999998</v>
      </c>
      <c r="AO18" s="9">
        <f>SUMIFS(Concentrado!AP$2:AP859,Concentrado!$A$2:$A859,"="&amp;$A18,Concentrado!$B$2:$B859, "=Guerrero")</f>
        <v>52.564</v>
      </c>
      <c r="AP18" s="9">
        <f>SUMIFS(Concentrado!AQ$2:AQ859,Concentrado!$A$2:$A859,"="&amp;$A18,Concentrado!$B$2:$B859, "=Guerrero")</f>
        <v>3.831</v>
      </c>
      <c r="AQ18" s="9">
        <f>SUMIFS(Concentrado!AR$2:AR859,Concentrado!$A$2:$A859,"="&amp;$A18,Concentrado!$B$2:$B859, "=Guerrero")</f>
        <v>2.855</v>
      </c>
      <c r="AR18" s="9">
        <f>SUMIFS(Concentrado!AS$2:AS859,Concentrado!$A$2:$A859,"="&amp;$A18,Concentrado!$B$2:$B859, "=Guerrero")</f>
        <v>3.3290000000000002</v>
      </c>
      <c r="AS18" s="9">
        <f>SUMIFS(Concentrado!AT$2:AT859,Concentrado!$A$2:$A859,"="&amp;$A18,Concentrado!$B$2:$B859, "=Guerrero")</f>
        <v>7.7190000000000003</v>
      </c>
      <c r="AT18" s="9">
        <f>SUMIFS(Concentrado!AU$2:AU859,Concentrado!$A$2:$A859,"="&amp;$A18,Concentrado!$B$2:$B859, "=Guerrero")</f>
        <v>2.101</v>
      </c>
      <c r="AU18" s="9">
        <f>SUMIFS(Concentrado!AV$2:AV859,Concentrado!$A$2:$A859,"="&amp;$A18,Concentrado!$B$2:$B859, "=Guerrero")</f>
        <v>4.8259999999999996</v>
      </c>
      <c r="AV18" s="9">
        <f>SUMIFS(Concentrado!AW$2:AW859,Concentrado!$A$2:$A859,"="&amp;$A18,Concentrado!$B$2:$B859, "=Guerrero")</f>
        <v>576.03599999999994</v>
      </c>
      <c r="AW18" s="9">
        <f>SUMIFS(Concentrado!AX$2:AX859,Concentrado!$A$2:$A859,"="&amp;$A18,Concentrado!$B$2:$B859, "=Guerrero")</f>
        <v>400.90300000000002</v>
      </c>
      <c r="AX18" s="9">
        <f>SUMIFS(Concentrado!AY$2:AY859,Concentrado!$A$2:$A859,"="&amp;$A18,Concentrado!$B$2:$B859, "=Guerrero")</f>
        <v>486.52499999999998</v>
      </c>
      <c r="AY18" s="9">
        <f>SUMIFS(Concentrado!AZ$2:AZ859,Concentrado!$A$2:$A859,"="&amp;$A18,Concentrado!$B$2:$B859, "=Guerrero")</f>
        <v>5.76</v>
      </c>
      <c r="AZ18" s="9">
        <f>SUMIFS(Concentrado!BA$2:BA859,Concentrado!$A$2:$A859,"="&amp;$A18,Concentrado!$B$2:$B859, "=Guerrero")</f>
        <v>4.0090000000000003</v>
      </c>
      <c r="BA18" s="9">
        <f>SUMIFS(Concentrado!BB$2:BB859,Concentrado!$A$2:$A859,"="&amp;$A18,Concentrado!$B$2:$B859, "=Guerrero")</f>
        <v>4.8650000000000002</v>
      </c>
      <c r="BB18" s="9">
        <f>SUMIFS(Concentrado!BC$2:BC859,Concentrado!$A$2:$A859,"="&amp;$A18,Concentrado!$B$2:$B859, "=Guerrero")</f>
        <v>21.437000000000001</v>
      </c>
      <c r="BC18" s="9">
        <f>SUMIFS(Concentrado!BD$2:BD859,Concentrado!$A$2:$A859,"="&amp;$A18,Concentrado!$B$2:$B859, "=Guerrero")</f>
        <v>9.8360000000000003</v>
      </c>
      <c r="BD18" s="9">
        <f>SUMIFS(Concentrado!BE$2:BE859,Concentrado!$A$2:$A859,"="&amp;$A18,Concentrado!$B$2:$B859, "=Guerrero")</f>
        <v>17.13</v>
      </c>
      <c r="BE18" s="9">
        <f>SUMIFS(Concentrado!BF$2:BF859,Concentrado!$A$2:$A859,"="&amp;$A18,Concentrado!$B$2:$B859, "=Guerrero")</f>
        <v>19.452000000000002</v>
      </c>
      <c r="BF18" s="9">
        <f>SUMIFS(Concentrado!BG$2:BG859,Concentrado!$A$2:$A859,"="&amp;$A18,Concentrado!$B$2:$B859, "=Guerrero")</f>
        <v>52.54</v>
      </c>
      <c r="BG18" s="9">
        <f>SUMIFS(Concentrado!BH$2:BH859,Concentrado!$A$2:$A859,"="&amp;$A18,Concentrado!$B$2:$B859, "=Guerrero")</f>
        <v>6.4025023520643183</v>
      </c>
    </row>
    <row r="19" spans="1:59" x14ac:dyDescent="0.25">
      <c r="A19" s="4">
        <v>2015</v>
      </c>
      <c r="B19" s="9">
        <f>SUMIFS(Concentrado!C$2:C859,Concentrado!$A$2:$A859,"="&amp;$A19,Concentrado!$B$2:$B859, "=Guerrero")</f>
        <v>15.327</v>
      </c>
      <c r="C19" s="9">
        <f>SUMIFS(Concentrado!D$2:D859,Concentrado!$A$2:$A859,"="&amp;$A19,Concentrado!$B$2:$B859, "=Guerrero")</f>
        <v>4.181</v>
      </c>
      <c r="D19" s="9">
        <f>SUMIFS(Concentrado!E$2:E859,Concentrado!$A$2:$A859,"="&amp;$A19,Concentrado!$B$2:$B859, "=Guerrero")</f>
        <v>9.5839999999999996</v>
      </c>
      <c r="E19" s="9">
        <f>SUMIFS(Concentrado!F$2:F859,Concentrado!$A$2:$A859,"="&amp;$A19,Concentrado!$B$2:$B859, "=Guerrero")</f>
        <v>15.589</v>
      </c>
      <c r="F19" s="9">
        <f>SUMIFS(Concentrado!G$2:G859,Concentrado!$A$2:$A859,"="&amp;$A19,Concentrado!$B$2:$B859, "=Guerrero")</f>
        <v>12.513</v>
      </c>
      <c r="G19" s="9">
        <f>SUMIFS(Concentrado!H$2:H859,Concentrado!$A$2:$A859,"="&amp;$A19,Concentrado!$B$2:$B859, "=Guerrero")</f>
        <v>3.6469999999999998</v>
      </c>
      <c r="H19" s="9">
        <f>SUMIFS(Concentrado!I$2:I859,Concentrado!$A$2:$A859,"="&amp;$A19,Concentrado!$B$2:$B859, "=Guerrero")</f>
        <v>2.68</v>
      </c>
      <c r="I19" s="9">
        <f>SUMIFS(Concentrado!J$2:J859,Concentrado!$A$2:$A859,"="&amp;$A19,Concentrado!$B$2:$B859, "=Guerrero")</f>
        <v>3.149</v>
      </c>
      <c r="J19" s="9">
        <f>SUMIFS(Concentrado!K$2:K859,Concentrado!$A$2:$A859,"="&amp;$A19,Concentrado!$B$2:$B859, "=Guerrero")</f>
        <v>5.2990000000000004</v>
      </c>
      <c r="K19" s="9">
        <f>SUMIFS(Concentrado!L$2:L859,Concentrado!$A$2:$A859,"="&amp;$A19,Concentrado!$B$2:$B859, "=Guerrero")</f>
        <v>3.0550000000000002</v>
      </c>
      <c r="L19" s="9">
        <f>SUMIFS(Concentrado!M$2:M859,Concentrado!$A$2:$A859,"="&amp;$A19,Concentrado!$B$2:$B859, "=Guerrero")</f>
        <v>4.1429999999999998</v>
      </c>
      <c r="M19" s="9">
        <f>SUMIFS(Concentrado!N$2:N859,Concentrado!$A$2:$A859,"="&amp;$A19,Concentrado!$B$2:$B859, "=Guerrero")</f>
        <v>45.521000000000001</v>
      </c>
      <c r="N19" s="9">
        <f>SUMIFS(Concentrado!O$2:O859,Concentrado!$A$2:$A859,"="&amp;$A19,Concentrado!$B$2:$B859, "=Guerrero")</f>
        <v>177.88399999999999</v>
      </c>
      <c r="O19" s="9">
        <f>SUMIFS(Concentrado!P$2:P859,Concentrado!$A$2:$A859,"="&amp;$A19,Concentrado!$B$2:$B859, "=Guerrero")</f>
        <v>32.375</v>
      </c>
      <c r="P19" s="9">
        <f>SUMIFS(Concentrado!Q$2:Q859,Concentrado!$A$2:$A859,"="&amp;$A19,Concentrado!$B$2:$B859, "=Guerrero")</f>
        <v>103.65300000000001</v>
      </c>
      <c r="Q19" s="9">
        <f>SUMIFS(Concentrado!R$2:R859,Concentrado!$A$2:$A859,"="&amp;$A19,Concentrado!$B$2:$B859, "=Guerrero")</f>
        <v>82.959000000000003</v>
      </c>
      <c r="R19" s="9">
        <f>SUMIFS(Concentrado!S$2:S859,Concentrado!$A$2:$A859,"="&amp;$A19,Concentrado!$B$2:$B859, "=Guerrero")</f>
        <v>90.156000000000006</v>
      </c>
      <c r="S19" s="9">
        <f>SUMIFS(Concentrado!T$2:T859,Concentrado!$A$2:$A859,"="&amp;$A19,Concentrado!$B$2:$B859, "=Guerrero")</f>
        <v>86.667000000000002</v>
      </c>
      <c r="T19" s="9">
        <f>SUMIFS(Concentrado!U$2:U859,Concentrado!$A$2:$A859,"="&amp;$A19,Concentrado!$B$2:$B859, "=Guerrero")</f>
        <v>21.651</v>
      </c>
      <c r="U19" s="9">
        <f>SUMIFS(Concentrado!V$2:V859,Concentrado!$A$2:$A859,"="&amp;$A19,Concentrado!$B$2:$B859, "=Guerrero")</f>
        <v>23.638000000000002</v>
      </c>
      <c r="V19" s="9">
        <f>SUMIFS(Concentrado!W$2:W859,Concentrado!$A$2:$A859,"="&amp;$A19,Concentrado!$B$2:$B859, "=Guerrero")</f>
        <v>22.675000000000001</v>
      </c>
      <c r="W19" s="9">
        <f>SUMIFS(Concentrado!X$2:X859,Concentrado!$A$2:$A859,"="&amp;$A19,Concentrado!$B$2:$B859, "=Guerrero")</f>
        <v>122.673</v>
      </c>
      <c r="X19" s="9">
        <f>SUMIFS(Concentrado!Y$2:Y859,Concentrado!$A$2:$A859,"="&amp;$A19,Concentrado!$B$2:$B859, "=Guerrero")</f>
        <v>11.577999999999999</v>
      </c>
      <c r="Y19" s="9">
        <f>SUMIFS(Concentrado!Z$2:Z859,Concentrado!$A$2:$A859,"="&amp;$A19,Concentrado!$B$2:$B859, "=Guerrero")</f>
        <v>65.814999999999998</v>
      </c>
      <c r="Z19" s="9">
        <f>SUMIFS(Concentrado!AA$2:AA859,Concentrado!$A$2:$A859,"="&amp;$A19,Concentrado!$B$2:$B859, "=Guerrero")</f>
        <v>71.849000000000004</v>
      </c>
      <c r="AA19" s="9">
        <f>SUMIFS(Concentrado!AB$2:AB859,Concentrado!$A$2:$A859,"="&amp;$A19,Concentrado!$B$2:$B859, "=Guerrero")</f>
        <v>54.832999999999998</v>
      </c>
      <c r="AB19" s="9">
        <f>SUMIFS(Concentrado!AC$2:AC859,Concentrado!$A$2:$A859,"="&amp;$A19,Concentrado!$B$2:$B859, "=Guerrero")</f>
        <v>63.081000000000003</v>
      </c>
      <c r="AC19" s="9">
        <f>SUMIFS(Concentrado!AD$2:AD859,Concentrado!$A$2:$A859,"="&amp;$A19,Concentrado!$B$2:$B859, "=Guerrero")</f>
        <v>423.173</v>
      </c>
      <c r="AD19" s="9">
        <f>SUMIFS(Concentrado!AE$2:AE859,Concentrado!$A$2:$A859,"="&amp;$A19,Concentrado!$B$2:$B859, "=Guerrero")</f>
        <v>368.87700000000001</v>
      </c>
      <c r="AE19" s="9">
        <f>SUMIFS(Concentrado!AF$2:AF859,Concentrado!$A$2:$A859,"="&amp;$A19,Concentrado!$B$2:$B859, "=Guerrero")</f>
        <v>395.27800000000002</v>
      </c>
      <c r="AF19" s="9">
        <f>SUMIFS(Concentrado!AG$2:AG859,Concentrado!$A$2:$A859,"="&amp;$A19,Concentrado!$B$2:$B859, "=Guerrero")</f>
        <v>10.199</v>
      </c>
      <c r="AG19" s="9">
        <f>SUMIFS(Concentrado!AH$2:AH859,Concentrado!$A$2:$A859,"="&amp;$A19,Concentrado!$B$2:$B859, "=Guerrero")</f>
        <v>2.982572826972</v>
      </c>
      <c r="AH19" s="9">
        <f>SUMIFS(Concentrado!AI$2:AI859,Concentrado!$A$2:$A859,"="&amp;$A19,Concentrado!$B$2:$B859, "=Guerrero")</f>
        <v>1.88803104503971</v>
      </c>
      <c r="AI19" s="9">
        <f>SUMIFS(Concentrado!AJ$2:AJ859,Concentrado!$A$2:$A859,"="&amp;$A19,Concentrado!$B$2:$B859, "=Guerrero")</f>
        <v>2.4280595389630002</v>
      </c>
      <c r="AJ19" s="9">
        <f>SUMIFS(Concentrado!AK$2:AK859,Concentrado!$A$2:$A859,"="&amp;$A19,Concentrado!$B$2:$B859, "=Guerrero")</f>
        <v>2.7349999999999999</v>
      </c>
      <c r="AK19" s="9">
        <f>SUMIFS(Concentrado!AL$2:AL859,Concentrado!$A$2:$A859,"="&amp;$A19,Concentrado!$B$2:$B859, "=Guerrero")</f>
        <v>1.34</v>
      </c>
      <c r="AL19" s="9">
        <f>SUMIFS(Concentrado!AM$2:AM859,Concentrado!$A$2:$A859,"="&amp;$A19,Concentrado!$B$2:$B859, "=Guerrero")</f>
        <v>2.016</v>
      </c>
      <c r="AM19" s="9">
        <f>SUMIFS(Concentrado!AN$2:AN859,Concentrado!$A$2:$A859,"="&amp;$A19,Concentrado!$B$2:$B859, "=Guerrero")</f>
        <v>62.447000000000003</v>
      </c>
      <c r="AN19" s="9">
        <f>SUMIFS(Concentrado!AO$2:AO859,Concentrado!$A$2:$A859,"="&amp;$A19,Concentrado!$B$2:$B859, "=Guerrero")</f>
        <v>48.079000000000001</v>
      </c>
      <c r="AO19" s="9">
        <f>SUMIFS(Concentrado!AP$2:AP859,Concentrado!$A$2:$A859,"="&amp;$A19,Concentrado!$B$2:$B859, "=Guerrero")</f>
        <v>55.072000000000003</v>
      </c>
      <c r="AP19" s="9">
        <f>SUMIFS(Concentrado!AQ$2:AQ859,Concentrado!$A$2:$A859,"="&amp;$A19,Concentrado!$B$2:$B859, "=Guerrero")</f>
        <v>3.077</v>
      </c>
      <c r="AQ19" s="9">
        <f>SUMIFS(Concentrado!AR$2:AR859,Concentrado!$A$2:$A859,"="&amp;$A19,Concentrado!$B$2:$B859, "=Guerrero")</f>
        <v>1.7689999999999999</v>
      </c>
      <c r="AR19" s="9">
        <f>SUMIFS(Concentrado!AS$2:AS859,Concentrado!$A$2:$A859,"="&amp;$A19,Concentrado!$B$2:$B859, "=Guerrero")</f>
        <v>2.403</v>
      </c>
      <c r="AS19" s="9">
        <f>SUMIFS(Concentrado!AT$2:AT859,Concentrado!$A$2:$A859,"="&amp;$A19,Concentrado!$B$2:$B859, "=Guerrero")</f>
        <v>6.7229999999999999</v>
      </c>
      <c r="AT19" s="9">
        <f>SUMIFS(Concentrado!AU$2:AU859,Concentrado!$A$2:$A859,"="&amp;$A19,Concentrado!$B$2:$B859, "=Guerrero")</f>
        <v>2.6259999999999999</v>
      </c>
      <c r="AU19" s="9">
        <f>SUMIFS(Concentrado!AV$2:AV859,Concentrado!$A$2:$A859,"="&amp;$A19,Concentrado!$B$2:$B859, "=Guerrero")</f>
        <v>4.6120000000000001</v>
      </c>
      <c r="AV19" s="9">
        <f>SUMIFS(Concentrado!AW$2:AW859,Concentrado!$A$2:$A859,"="&amp;$A19,Concentrado!$B$2:$B859, "=Guerrero")</f>
        <v>681.33799999999997</v>
      </c>
      <c r="AW19" s="9">
        <f>SUMIFS(Concentrado!AX$2:AX859,Concentrado!$A$2:$A859,"="&amp;$A19,Concentrado!$B$2:$B859, "=Guerrero")</f>
        <v>463.964</v>
      </c>
      <c r="AX19" s="9">
        <f>SUMIFS(Concentrado!AY$2:AY859,Concentrado!$A$2:$A859,"="&amp;$A19,Concentrado!$B$2:$B859, "=Guerrero")</f>
        <v>570.18700000000001</v>
      </c>
      <c r="AY19" s="9">
        <f>SUMIFS(Concentrado!AZ$2:AZ859,Concentrado!$A$2:$A859,"="&amp;$A19,Concentrado!$B$2:$B859, "=Guerrero")</f>
        <v>6.8129999999999997</v>
      </c>
      <c r="AZ19" s="9">
        <f>SUMIFS(Concentrado!BA$2:BA859,Concentrado!$A$2:$A859,"="&amp;$A19,Concentrado!$B$2:$B859, "=Guerrero")</f>
        <v>4.6399999999999997</v>
      </c>
      <c r="BA19" s="9">
        <f>SUMIFS(Concentrado!BB$2:BB859,Concentrado!$A$2:$A859,"="&amp;$A19,Concentrado!$B$2:$B859, "=Guerrero")</f>
        <v>5.702</v>
      </c>
      <c r="BB19" s="9">
        <f>SUMIFS(Concentrado!BC$2:BC859,Concentrado!$A$2:$A859,"="&amp;$A19,Concentrado!$B$2:$B859, "=Guerrero")</f>
        <v>12.988</v>
      </c>
      <c r="BC19" s="9">
        <f>SUMIFS(Concentrado!BD$2:BD859,Concentrado!$A$2:$A859,"="&amp;$A19,Concentrado!$B$2:$B859, "=Guerrero")</f>
        <v>10.696</v>
      </c>
      <c r="BD19" s="9">
        <f>SUMIFS(Concentrado!BE$2:BE859,Concentrado!$A$2:$A859,"="&amp;$A19,Concentrado!$B$2:$B859, "=Guerrero")</f>
        <v>17.254000000000001</v>
      </c>
      <c r="BE19" s="9">
        <f>SUMIFS(Concentrado!BF$2:BF859,Concentrado!$A$2:$A859,"="&amp;$A19,Concentrado!$B$2:$B859, "=Guerrero")</f>
        <v>19.783999999999999</v>
      </c>
      <c r="BF19" s="9">
        <f>SUMIFS(Concentrado!BG$2:BG859,Concentrado!$A$2:$A859,"="&amp;$A19,Concentrado!$B$2:$B859, "=Guerrero")</f>
        <v>44.209000000000003</v>
      </c>
      <c r="BG19" s="9">
        <f>SUMIFS(Concentrado!BH$2:BH859,Concentrado!$A$2:$A859,"="&amp;$A19,Concentrado!$B$2:$B859, "=Guerrero")</f>
        <v>5.7717576844199376</v>
      </c>
    </row>
    <row r="20" spans="1:59" x14ac:dyDescent="0.25">
      <c r="A20" s="4">
        <v>2016</v>
      </c>
      <c r="B20" s="9">
        <f>SUMIFS(Concentrado!C$2:C859,Concentrado!$A$2:$A859,"="&amp;$A20,Concentrado!$B$2:$B859, "=Guerrero")</f>
        <v>12.202999999999999</v>
      </c>
      <c r="C20" s="9">
        <f>SUMIFS(Concentrado!D$2:D859,Concentrado!$A$2:$A859,"="&amp;$A20,Concentrado!$B$2:$B859, "=Guerrero")</f>
        <v>3.16</v>
      </c>
      <c r="D20" s="9">
        <f>SUMIFS(Concentrado!E$2:E859,Concentrado!$A$2:$A859,"="&amp;$A20,Concentrado!$B$2:$B859, "=Guerrero")</f>
        <v>7.5389999999999997</v>
      </c>
      <c r="E20" s="9">
        <f>SUMIFS(Concentrado!F$2:F859,Concentrado!$A$2:$A859,"="&amp;$A20,Concentrado!$B$2:$B859, "=Guerrero")</f>
        <v>11.606999999999999</v>
      </c>
      <c r="F20" s="9">
        <f>SUMIFS(Concentrado!G$2:G859,Concentrado!$A$2:$A859,"="&amp;$A20,Concentrado!$B$2:$B859, "=Guerrero")</f>
        <v>14.012</v>
      </c>
      <c r="G20" s="9">
        <f>SUMIFS(Concentrado!H$2:H859,Concentrado!$A$2:$A859,"="&amp;$A20,Concentrado!$B$2:$B859, "=Guerrero")</f>
        <v>3.0790000000000002</v>
      </c>
      <c r="H20" s="9">
        <f>SUMIFS(Concentrado!I$2:I859,Concentrado!$A$2:$A859,"="&amp;$A20,Concentrado!$B$2:$B859, "=Guerrero")</f>
        <v>2.7850000000000001</v>
      </c>
      <c r="I20" s="9">
        <f>SUMIFS(Concentrado!J$2:J859,Concentrado!$A$2:$A859,"="&amp;$A20,Concentrado!$B$2:$B859, "=Guerrero")</f>
        <v>2.927</v>
      </c>
      <c r="J20" s="9">
        <f>SUMIFS(Concentrado!K$2:K859,Concentrado!$A$2:$A859,"="&amp;$A20,Concentrado!$B$2:$B859, "=Guerrero")</f>
        <v>4.5620000000000003</v>
      </c>
      <c r="K20" s="9">
        <f>SUMIFS(Concentrado!L$2:L859,Concentrado!$A$2:$A859,"="&amp;$A20,Concentrado!$B$2:$B859, "=Guerrero")</f>
        <v>3.32</v>
      </c>
      <c r="L20" s="9">
        <f>SUMIFS(Concentrado!M$2:M859,Concentrado!$A$2:$A859,"="&amp;$A20,Concentrado!$B$2:$B859, "=Guerrero")</f>
        <v>3.9220000000000002</v>
      </c>
      <c r="M20" s="9">
        <f>SUMIFS(Concentrado!N$2:N859,Concentrado!$A$2:$A859,"="&amp;$A20,Concentrado!$B$2:$B859, "=Guerrero")</f>
        <v>46.250999999999998</v>
      </c>
      <c r="N20" s="9">
        <f>SUMIFS(Concentrado!O$2:O859,Concentrado!$A$2:$A859,"="&amp;$A20,Concentrado!$B$2:$B859, "=Guerrero")</f>
        <v>183.32599999999999</v>
      </c>
      <c r="O20" s="9">
        <f>SUMIFS(Concentrado!P$2:P859,Concentrado!$A$2:$A859,"="&amp;$A20,Concentrado!$B$2:$B859, "=Guerrero")</f>
        <v>30.739000000000001</v>
      </c>
      <c r="P20" s="9">
        <f>SUMIFS(Concentrado!Q$2:Q859,Concentrado!$A$2:$A859,"="&amp;$A20,Concentrado!$B$2:$B859, "=Guerrero")</f>
        <v>105.191</v>
      </c>
      <c r="Q20" s="9">
        <f>SUMIFS(Concentrado!R$2:R859,Concentrado!$A$2:$A859,"="&amp;$A20,Concentrado!$B$2:$B859, "=Guerrero")</f>
        <v>82.682000000000002</v>
      </c>
      <c r="R20" s="9">
        <f>SUMIFS(Concentrado!S$2:S859,Concentrado!$A$2:$A859,"="&amp;$A20,Concentrado!$B$2:$B859, "=Guerrero")</f>
        <v>86.38</v>
      </c>
      <c r="S20" s="9">
        <f>SUMIFS(Concentrado!T$2:T859,Concentrado!$A$2:$A859,"="&amp;$A20,Concentrado!$B$2:$B859, "=Guerrero")</f>
        <v>84.588999999999999</v>
      </c>
      <c r="T20" s="9">
        <f>SUMIFS(Concentrado!U$2:U859,Concentrado!$A$2:$A859,"="&amp;$A20,Concentrado!$B$2:$B859, "=Guerrero")</f>
        <v>18.247</v>
      </c>
      <c r="U20" s="9">
        <f>SUMIFS(Concentrado!V$2:V859,Concentrado!$A$2:$A859,"="&amp;$A20,Concentrado!$B$2:$B859, "=Guerrero")</f>
        <v>20.725000000000001</v>
      </c>
      <c r="V20" s="9">
        <f>SUMIFS(Concentrado!W$2:W859,Concentrado!$A$2:$A859,"="&amp;$A20,Concentrado!$B$2:$B859, "=Guerrero")</f>
        <v>19.524999999999999</v>
      </c>
      <c r="W20" s="9">
        <f>SUMIFS(Concentrado!X$2:X859,Concentrado!$A$2:$A859,"="&amp;$A20,Concentrado!$B$2:$B859, "=Guerrero")</f>
        <v>129.839</v>
      </c>
      <c r="X20" s="9">
        <f>SUMIFS(Concentrado!Y$2:Y859,Concentrado!$A$2:$A859,"="&amp;$A20,Concentrado!$B$2:$B859, "=Guerrero")</f>
        <v>13.013</v>
      </c>
      <c r="Y20" s="9">
        <f>SUMIFS(Concentrado!Z$2:Z859,Concentrado!$A$2:$A859,"="&amp;$A20,Concentrado!$B$2:$B859, "=Guerrero")</f>
        <v>69.98</v>
      </c>
      <c r="Z20" s="9">
        <f>SUMIFS(Concentrado!AA$2:AA859,Concentrado!$A$2:$A859,"="&amp;$A20,Concentrado!$B$2:$B859, "=Guerrero")</f>
        <v>76.866</v>
      </c>
      <c r="AA20" s="9">
        <f>SUMIFS(Concentrado!AB$2:AB859,Concentrado!$A$2:$A859,"="&amp;$A20,Concentrado!$B$2:$B859, "=Guerrero")</f>
        <v>57.353999999999999</v>
      </c>
      <c r="AB20" s="9">
        <f>SUMIFS(Concentrado!AC$2:AC859,Concentrado!$A$2:$A859,"="&amp;$A20,Concentrado!$B$2:$B859, "=Guerrero")</f>
        <v>66.804000000000002</v>
      </c>
      <c r="AC20" s="9">
        <f>SUMIFS(Concentrado!AD$2:AD859,Concentrado!$A$2:$A859,"="&amp;$A20,Concentrado!$B$2:$B859, "=Guerrero")</f>
        <v>410.04599999999999</v>
      </c>
      <c r="AD20" s="9">
        <f>SUMIFS(Concentrado!AE$2:AE859,Concentrado!$A$2:$A859,"="&amp;$A20,Concentrado!$B$2:$B859, "=Guerrero")</f>
        <v>356.97899999999998</v>
      </c>
      <c r="AE20" s="9">
        <f>SUMIFS(Concentrado!AF$2:AF859,Concentrado!$A$2:$A859,"="&amp;$A20,Concentrado!$B$2:$B859, "=Guerrero")</f>
        <v>382.73500000000001</v>
      </c>
      <c r="AF20" s="9">
        <f>SUMIFS(Concentrado!AG$2:AG859,Concentrado!$A$2:$A859,"="&amp;$A20,Concentrado!$B$2:$B859, "=Guerrero")</f>
        <v>10.663</v>
      </c>
      <c r="AG20" s="9">
        <f>SUMIFS(Concentrado!AH$2:AH859,Concentrado!$A$2:$A859,"="&amp;$A20,Concentrado!$B$2:$B859, "=Guerrero")</f>
        <v>4.3677198393883998</v>
      </c>
      <c r="AH20" s="9">
        <f>SUMIFS(Concentrado!AI$2:AI859,Concentrado!$A$2:$A859,"="&amp;$A20,Concentrado!$B$2:$B859, "=Guerrero")</f>
        <v>3.3703386750759101</v>
      </c>
      <c r="AI20" s="9">
        <f>SUMIFS(Concentrado!AJ$2:AJ859,Concentrado!$A$2:$A859,"="&amp;$A20,Concentrado!$B$2:$B859, "=Guerrero")</f>
        <v>3.86219108041825</v>
      </c>
      <c r="AJ20" s="9">
        <f>SUMIFS(Concentrado!AK$2:AK859,Concentrado!$A$2:$A859,"="&amp;$A20,Concentrado!$B$2:$B859, "=Guerrero")</f>
        <v>2.9649999999999999</v>
      </c>
      <c r="AK20" s="9">
        <f>SUMIFS(Concentrado!AL$2:AL859,Concentrado!$A$2:$A859,"="&amp;$A20,Concentrado!$B$2:$B859, "=Guerrero")</f>
        <v>1.66</v>
      </c>
      <c r="AL20" s="9">
        <f>SUMIFS(Concentrado!AM$2:AM859,Concentrado!$A$2:$A859,"="&amp;$A20,Concentrado!$B$2:$B859, "=Guerrero")</f>
        <v>2.2919999999999998</v>
      </c>
      <c r="AM20" s="9">
        <f>SUMIFS(Concentrado!AN$2:AN859,Concentrado!$A$2:$A859,"="&amp;$A20,Concentrado!$B$2:$B859, "=Guerrero")</f>
        <v>63.58</v>
      </c>
      <c r="AN20" s="9">
        <f>SUMIFS(Concentrado!AO$2:AO859,Concentrado!$A$2:$A859,"="&amp;$A20,Concentrado!$B$2:$B859, "=Guerrero")</f>
        <v>47.286999999999999</v>
      </c>
      <c r="AO20" s="9">
        <f>SUMIFS(Concentrado!AP$2:AP859,Concentrado!$A$2:$A859,"="&amp;$A20,Concentrado!$B$2:$B859, "=Guerrero")</f>
        <v>55.371000000000002</v>
      </c>
      <c r="AP20" s="9">
        <f>SUMIFS(Concentrado!AQ$2:AQ859,Concentrado!$A$2:$A859,"="&amp;$A20,Concentrado!$B$2:$B859, "=Guerrero")</f>
        <v>4.5620000000000003</v>
      </c>
      <c r="AQ20" s="9">
        <f>SUMIFS(Concentrado!AR$2:AR859,Concentrado!$A$2:$A859,"="&amp;$A20,Concentrado!$B$2:$B859, "=Guerrero")</f>
        <v>1.3919999999999999</v>
      </c>
      <c r="AR20" s="9">
        <f>SUMIFS(Concentrado!AS$2:AS859,Concentrado!$A$2:$A859,"="&amp;$A20,Concentrado!$B$2:$B859, "=Guerrero")</f>
        <v>2.927</v>
      </c>
      <c r="AS20" s="9">
        <f>SUMIFS(Concentrado!AT$2:AT859,Concentrado!$A$2:$A859,"="&amp;$A20,Concentrado!$B$2:$B859, "=Guerrero")</f>
        <v>5.8159999999999998</v>
      </c>
      <c r="AT20" s="9">
        <f>SUMIFS(Concentrado!AU$2:AU859,Concentrado!$A$2:$A859,"="&amp;$A20,Concentrado!$B$2:$B859, "=Guerrero")</f>
        <v>1.8740000000000001</v>
      </c>
      <c r="AU20" s="9">
        <f>SUMIFS(Concentrado!AV$2:AV859,Concentrado!$A$2:$A859,"="&amp;$A20,Concentrado!$B$2:$B859, "=Guerrero")</f>
        <v>3.7829999999999999</v>
      </c>
      <c r="AV20" s="9">
        <f>SUMIFS(Concentrado!AW$2:AW859,Concentrado!$A$2:$A859,"="&amp;$A20,Concentrado!$B$2:$B859, "=Guerrero")</f>
        <v>674.05799999999999</v>
      </c>
      <c r="AW20" s="9">
        <f>SUMIFS(Concentrado!AX$2:AX859,Concentrado!$A$2:$A859,"="&amp;$A20,Concentrado!$B$2:$B859, "=Guerrero")</f>
        <v>450.90899999999999</v>
      </c>
      <c r="AX20" s="9">
        <f>SUMIFS(Concentrado!AY$2:AY859,Concentrado!$A$2:$A859,"="&amp;$A20,Concentrado!$B$2:$B859, "=Guerrero")</f>
        <v>559.78300000000002</v>
      </c>
      <c r="AY20" s="9">
        <f>SUMIFS(Concentrado!AZ$2:AZ859,Concentrado!$A$2:$A859,"="&amp;$A20,Concentrado!$B$2:$B859, "=Guerrero")</f>
        <v>6.7409999999999997</v>
      </c>
      <c r="AZ20" s="9">
        <f>SUMIFS(Concentrado!BA$2:BA859,Concentrado!$A$2:$A859,"="&amp;$A20,Concentrado!$B$2:$B859, "=Guerrero")</f>
        <v>4.5090000000000003</v>
      </c>
      <c r="BA20" s="9">
        <f>SUMIFS(Concentrado!BB$2:BB859,Concentrado!$A$2:$A859,"="&amp;$A20,Concentrado!$B$2:$B859, "=Guerrero")</f>
        <v>5.5979999999999999</v>
      </c>
      <c r="BB20" s="9">
        <f>SUMIFS(Concentrado!BC$2:BC859,Concentrado!$A$2:$A859,"="&amp;$A20,Concentrado!$B$2:$B859, "=Guerrero")</f>
        <v>29.512</v>
      </c>
      <c r="BC20" s="9">
        <f>SUMIFS(Concentrado!BD$2:BD859,Concentrado!$A$2:$A859,"="&amp;$A20,Concentrado!$B$2:$B859, "=Guerrero")</f>
        <v>12.426</v>
      </c>
      <c r="BD20" s="9">
        <f>SUMIFS(Concentrado!BE$2:BE859,Concentrado!$A$2:$A859,"="&amp;$A20,Concentrado!$B$2:$B859, "=Guerrero")</f>
        <v>17.411999999999999</v>
      </c>
      <c r="BE20" s="9">
        <f>SUMIFS(Concentrado!BF$2:BF859,Concentrado!$A$2:$A859,"="&amp;$A20,Concentrado!$B$2:$B859, "=Guerrero")</f>
        <v>19.905999999999999</v>
      </c>
      <c r="BF20" s="9">
        <f>SUMIFS(Concentrado!BG$2:BG859,Concentrado!$A$2:$A859,"="&amp;$A20,Concentrado!$B$2:$B859, "=Guerrero")</f>
        <v>48.887999999999998</v>
      </c>
      <c r="BG20" s="9">
        <f>SUMIFS(Concentrado!BH$2:BH859,Concentrado!$A$2:$A859,"="&amp;$A20,Concentrado!$B$2:$B859, "=Guerrero")</f>
        <v>5.4654398676260438</v>
      </c>
    </row>
    <row r="21" spans="1:59" x14ac:dyDescent="0.25">
      <c r="A21" s="4">
        <v>2017</v>
      </c>
      <c r="B21" s="9">
        <f>SUMIFS(Concentrado!C$2:C859,Concentrado!$A$2:$A859,"="&amp;$A21,Concentrado!$B$2:$B859, "=Guerrero")</f>
        <v>12.629</v>
      </c>
      <c r="C21" s="9">
        <f>SUMIFS(Concentrado!D$2:D859,Concentrado!$A$2:$A859,"="&amp;$A21,Concentrado!$B$2:$B859, "=Guerrero")</f>
        <v>3.161</v>
      </c>
      <c r="D21" s="9">
        <f>SUMIFS(Concentrado!E$2:E859,Concentrado!$A$2:$A859,"="&amp;$A21,Concentrado!$B$2:$B859, "=Guerrero")</f>
        <v>7.742</v>
      </c>
      <c r="E21" s="9">
        <f>SUMIFS(Concentrado!F$2:F859,Concentrado!$A$2:$A859,"="&amp;$A21,Concentrado!$B$2:$B859, "=Guerrero")</f>
        <v>12.385</v>
      </c>
      <c r="F21" s="9">
        <f>SUMIFS(Concentrado!G$2:G859,Concentrado!$A$2:$A859,"="&amp;$A21,Concentrado!$B$2:$B859, "=Guerrero")</f>
        <v>13.211</v>
      </c>
      <c r="G21" s="9">
        <f>SUMIFS(Concentrado!H$2:H859,Concentrado!$A$2:$A859,"="&amp;$A21,Concentrado!$B$2:$B859, "=Guerrero")</f>
        <v>3.6</v>
      </c>
      <c r="H21" s="9">
        <f>SUMIFS(Concentrado!I$2:I859,Concentrado!$A$2:$A859,"="&amp;$A21,Concentrado!$B$2:$B859, "=Guerrero")</f>
        <v>3.6429999999999998</v>
      </c>
      <c r="I21" s="9">
        <f>SUMIFS(Concentrado!J$2:J859,Concentrado!$A$2:$A859,"="&amp;$A21,Concentrado!$B$2:$B859, "=Guerrero")</f>
        <v>3.6219999999999999</v>
      </c>
      <c r="J21" s="9">
        <f>SUMIFS(Concentrado!K$2:K859,Concentrado!$A$2:$A859,"="&amp;$A21,Concentrado!$B$2:$B859, "=Guerrero")</f>
        <v>4.5720000000000001</v>
      </c>
      <c r="K21" s="9">
        <f>SUMIFS(Concentrado!L$2:L859,Concentrado!$A$2:$A859,"="&amp;$A21,Concentrado!$B$2:$B859, "=Guerrero")</f>
        <v>3.75</v>
      </c>
      <c r="L21" s="9">
        <f>SUMIFS(Concentrado!M$2:M859,Concentrado!$A$2:$A859,"="&amp;$A21,Concentrado!$B$2:$B859, "=Guerrero")</f>
        <v>4.1479999999999997</v>
      </c>
      <c r="M21" s="9">
        <f>SUMIFS(Concentrado!N$2:N859,Concentrado!$A$2:$A859,"="&amp;$A21,Concentrado!$B$2:$B859, "=Guerrero")</f>
        <v>39.421999999999997</v>
      </c>
      <c r="N21" s="9">
        <f>SUMIFS(Concentrado!O$2:O859,Concentrado!$A$2:$A859,"="&amp;$A21,Concentrado!$B$2:$B859, "=Guerrero")</f>
        <v>180.298</v>
      </c>
      <c r="O21" s="9">
        <f>SUMIFS(Concentrado!P$2:P859,Concentrado!$A$2:$A859,"="&amp;$A21,Concentrado!$B$2:$B859, "=Guerrero")</f>
        <v>29.465</v>
      </c>
      <c r="P21" s="9">
        <f>SUMIFS(Concentrado!Q$2:Q859,Concentrado!$A$2:$A859,"="&amp;$A21,Concentrado!$B$2:$B859, "=Guerrero")</f>
        <v>102.77800000000001</v>
      </c>
      <c r="Q21" s="9">
        <f>SUMIFS(Concentrado!R$2:R859,Concentrado!$A$2:$A859,"="&amp;$A21,Concentrado!$B$2:$B859, "=Guerrero")</f>
        <v>88.805999999999997</v>
      </c>
      <c r="R21" s="9">
        <f>SUMIFS(Concentrado!S$2:S859,Concentrado!$A$2:$A859,"="&amp;$A21,Concentrado!$B$2:$B859, "=Guerrero")</f>
        <v>85.715999999999994</v>
      </c>
      <c r="S21" s="9">
        <f>SUMIFS(Concentrado!T$2:T859,Concentrado!$A$2:$A859,"="&amp;$A21,Concentrado!$B$2:$B859, "=Guerrero")</f>
        <v>87.210999999999999</v>
      </c>
      <c r="T21" s="9">
        <f>SUMIFS(Concentrado!U$2:U859,Concentrado!$A$2:$A859,"="&amp;$A21,Concentrado!$B$2:$B859, "=Guerrero")</f>
        <v>16.858000000000001</v>
      </c>
      <c r="U21" s="9">
        <f>SUMIFS(Concentrado!V$2:V859,Concentrado!$A$2:$A859,"="&amp;$A21,Concentrado!$B$2:$B859, "=Guerrero")</f>
        <v>21.59</v>
      </c>
      <c r="V21" s="9">
        <f>SUMIFS(Concentrado!W$2:W859,Concentrado!$A$2:$A859,"="&amp;$A21,Concentrado!$B$2:$B859, "=Guerrero")</f>
        <v>19.3</v>
      </c>
      <c r="W21" s="9">
        <f>SUMIFS(Concentrado!X$2:X859,Concentrado!$A$2:$A859,"="&amp;$A21,Concentrado!$B$2:$B859, "=Guerrero")</f>
        <v>128.12299999999999</v>
      </c>
      <c r="X21" s="9">
        <f>SUMIFS(Concentrado!Y$2:Y859,Concentrado!$A$2:$A859,"="&amp;$A21,Concentrado!$B$2:$B859, "=Guerrero")</f>
        <v>10.821999999999999</v>
      </c>
      <c r="Y21" s="9">
        <f>SUMIFS(Concentrado!Z$2:Z859,Concentrado!$A$2:$A859,"="&amp;$A21,Concentrado!$B$2:$B859, "=Guerrero")</f>
        <v>67.828000000000003</v>
      </c>
      <c r="Z21" s="9">
        <f>SUMIFS(Concentrado!AA$2:AA859,Concentrado!$A$2:$A859,"="&amp;$A21,Concentrado!$B$2:$B859, "=Guerrero")</f>
        <v>78.805000000000007</v>
      </c>
      <c r="AA21" s="9">
        <f>SUMIFS(Concentrado!AB$2:AB859,Concentrado!$A$2:$A859,"="&amp;$A21,Concentrado!$B$2:$B859, "=Guerrero")</f>
        <v>59.09</v>
      </c>
      <c r="AB21" s="9">
        <f>SUMIFS(Concentrado!AC$2:AC859,Concentrado!$A$2:$A859,"="&amp;$A21,Concentrado!$B$2:$B859, "=Guerrero")</f>
        <v>68.63</v>
      </c>
      <c r="AC21" s="9">
        <f>SUMIFS(Concentrado!AD$2:AD859,Concentrado!$A$2:$A859,"="&amp;$A21,Concentrado!$B$2:$B859, "=Guerrero")</f>
        <v>413.51299999999998</v>
      </c>
      <c r="AD21" s="9">
        <f>SUMIFS(Concentrado!AE$2:AE859,Concentrado!$A$2:$A859,"="&amp;$A21,Concentrado!$B$2:$B859, "=Guerrero")</f>
        <v>359.04199999999997</v>
      </c>
      <c r="AE21" s="9">
        <f>SUMIFS(Concentrado!AF$2:AF859,Concentrado!$A$2:$A859,"="&amp;$A21,Concentrado!$B$2:$B859, "=Guerrero")</f>
        <v>385.42599999999999</v>
      </c>
      <c r="AF21" s="9">
        <f>SUMIFS(Concentrado!AG$2:AG859,Concentrado!$A$2:$A859,"="&amp;$A21,Concentrado!$B$2:$B859, "=Guerrero")</f>
        <v>9.2579999999999991</v>
      </c>
      <c r="AG21" s="9">
        <f>SUMIFS(Concentrado!AH$2:AH859,Concentrado!$A$2:$A859,"="&amp;$A21,Concentrado!$B$2:$B859, "=Guerrero")</f>
        <v>4.4171091391511199</v>
      </c>
      <c r="AH21" s="9">
        <f>SUMIFS(Concentrado!AI$2:AI859,Concentrado!$A$2:$A859,"="&amp;$A21,Concentrado!$B$2:$B859, "=Guerrero")</f>
        <v>1.1838540071238399</v>
      </c>
      <c r="AI21" s="9">
        <f>SUMIFS(Concentrado!AJ$2:AJ859,Concentrado!$A$2:$A859,"="&amp;$A21,Concentrado!$B$2:$B859, "=Guerrero")</f>
        <v>2.77715854648025</v>
      </c>
      <c r="AJ21" s="9">
        <f>SUMIFS(Concentrado!AK$2:AK859,Concentrado!$A$2:$A859,"="&amp;$A21,Concentrado!$B$2:$B859, "=Guerrero")</f>
        <v>3.0859999999999999</v>
      </c>
      <c r="AK21" s="9">
        <f>SUMIFS(Concentrado!AL$2:AL859,Concentrado!$A$2:$A859,"="&amp;$A21,Concentrado!$B$2:$B859, "=Guerrero")</f>
        <v>1.018</v>
      </c>
      <c r="AL21" s="9">
        <f>SUMIFS(Concentrado!AM$2:AM859,Concentrado!$A$2:$A859,"="&amp;$A21,Concentrado!$B$2:$B859, "=Guerrero")</f>
        <v>2.0190000000000001</v>
      </c>
      <c r="AM21" s="9">
        <f>SUMIFS(Concentrado!AN$2:AN859,Concentrado!$A$2:$A859,"="&amp;$A21,Concentrado!$B$2:$B859, "=Guerrero")</f>
        <v>52.746000000000002</v>
      </c>
      <c r="AN21" s="9">
        <f>SUMIFS(Concentrado!AO$2:AO859,Concentrado!$A$2:$A859,"="&amp;$A21,Concentrado!$B$2:$B859, "=Guerrero")</f>
        <v>41.250999999999998</v>
      </c>
      <c r="AO21" s="9">
        <f>SUMIFS(Concentrado!AP$2:AP859,Concentrado!$A$2:$A859,"="&amp;$A21,Concentrado!$B$2:$B859, "=Guerrero")</f>
        <v>46.813000000000002</v>
      </c>
      <c r="AP21" s="9">
        <f>SUMIFS(Concentrado!AQ$2:AQ859,Concentrado!$A$2:$A859,"="&amp;$A21,Concentrado!$B$2:$B859, "=Guerrero")</f>
        <v>2.5720000000000001</v>
      </c>
      <c r="AQ21" s="9">
        <f>SUMIFS(Concentrado!AR$2:AR859,Concentrado!$A$2:$A859,"="&amp;$A21,Concentrado!$B$2:$B859, "=Guerrero")</f>
        <v>1.179</v>
      </c>
      <c r="AR21" s="9">
        <f>SUMIFS(Concentrado!AS$2:AS859,Concentrado!$A$2:$A859,"="&amp;$A21,Concentrado!$B$2:$B859, "=Guerrero")</f>
        <v>1.853</v>
      </c>
      <c r="AS21" s="9">
        <f>SUMIFS(Concentrado!AT$2:AT859,Concentrado!$A$2:$A859,"="&amp;$A21,Concentrado!$B$2:$B859, "=Guerrero")</f>
        <v>5.4290000000000003</v>
      </c>
      <c r="AT21" s="9">
        <f>SUMIFS(Concentrado!AU$2:AU859,Concentrado!$A$2:$A859,"="&amp;$A21,Concentrado!$B$2:$B859, "=Guerrero")</f>
        <v>1.5</v>
      </c>
      <c r="AU21" s="9">
        <f>SUMIFS(Concentrado!AV$2:AV859,Concentrado!$A$2:$A859,"="&amp;$A21,Concentrado!$B$2:$B859, "=Guerrero")</f>
        <v>3.4009999999999998</v>
      </c>
      <c r="AV21" s="9">
        <f>SUMIFS(Concentrado!AW$2:AW859,Concentrado!$A$2:$A859,"="&amp;$A21,Concentrado!$B$2:$B859, "=Guerrero")</f>
        <v>663.24400000000003</v>
      </c>
      <c r="AW21" s="9">
        <f>SUMIFS(Concentrado!AX$2:AX859,Concentrado!$A$2:$A859,"="&amp;$A21,Concentrado!$B$2:$B859, "=Guerrero")</f>
        <v>444.16800000000001</v>
      </c>
      <c r="AX21" s="9">
        <f>SUMIFS(Concentrado!AY$2:AY859,Concentrado!$A$2:$A859,"="&amp;$A21,Concentrado!$B$2:$B859, "=Guerrero")</f>
        <v>550.529</v>
      </c>
      <c r="AY21" s="9">
        <f>SUMIFS(Concentrado!AZ$2:AZ859,Concentrado!$A$2:$A859,"="&amp;$A21,Concentrado!$B$2:$B859, "=Guerrero")</f>
        <v>6.6319999999999997</v>
      </c>
      <c r="AZ21" s="9">
        <f>SUMIFS(Concentrado!BA$2:BA859,Concentrado!$A$2:$A859,"="&amp;$A21,Concentrado!$B$2:$B859, "=Guerrero")</f>
        <v>4.4420000000000002</v>
      </c>
      <c r="BA21" s="9">
        <f>SUMIFS(Concentrado!BB$2:BB859,Concentrado!$A$2:$A859,"="&amp;$A21,Concentrado!$B$2:$B859, "=Guerrero")</f>
        <v>5.5049999999999999</v>
      </c>
      <c r="BB21" s="9">
        <f>SUMIFS(Concentrado!BC$2:BC859,Concentrado!$A$2:$A859,"="&amp;$A21,Concentrado!$B$2:$B859, "=Guerrero")</f>
        <v>24.030999999999999</v>
      </c>
      <c r="BC21" s="9">
        <f>SUMIFS(Concentrado!BD$2:BD859,Concentrado!$A$2:$A859,"="&amp;$A21,Concentrado!$B$2:$B859, "=Guerrero")</f>
        <v>12.676</v>
      </c>
      <c r="BD21" s="9">
        <f>SUMIFS(Concentrado!BE$2:BE859,Concentrado!$A$2:$A859,"="&amp;$A21,Concentrado!$B$2:$B859, "=Guerrero")</f>
        <v>16.879000000000001</v>
      </c>
      <c r="BE21" s="9">
        <f>SUMIFS(Concentrado!BF$2:BF859,Concentrado!$A$2:$A859,"="&amp;$A21,Concentrado!$B$2:$B859, "=Guerrero")</f>
        <v>19.329000000000001</v>
      </c>
      <c r="BF21" s="9">
        <f>SUMIFS(Concentrado!BG$2:BG859,Concentrado!$A$2:$A859,"="&amp;$A21,Concentrado!$B$2:$B859, "=Guerrero")</f>
        <v>56.436</v>
      </c>
      <c r="BG21" s="9">
        <f>SUMIFS(Concentrado!BH$2:BH859,Concentrado!$A$2:$A859,"="&amp;$A21,Concentrado!$B$2:$B859, "=Guerrero")</f>
        <v>5.0022445969345224</v>
      </c>
    </row>
    <row r="22" spans="1:59" x14ac:dyDescent="0.25">
      <c r="A22" s="4">
        <v>2018</v>
      </c>
      <c r="B22" s="9">
        <f>SUMIFS(Concentrado!C$2:C859,Concentrado!$A$2:$A859,"="&amp;$A22,Concentrado!$B$2:$B859, "=Guerrero")</f>
        <v>10.77</v>
      </c>
      <c r="C22" s="9">
        <f>SUMIFS(Concentrado!D$2:D859,Concentrado!$A$2:$A859,"="&amp;$A22,Concentrado!$B$2:$B859, "=Guerrero")</f>
        <v>2.8410000000000002</v>
      </c>
      <c r="D22" s="9">
        <f>SUMIFS(Concentrado!E$2:E859,Concentrado!$A$2:$A859,"="&amp;$A22,Concentrado!$B$2:$B859, "=Guerrero")</f>
        <v>6.6740000000000004</v>
      </c>
      <c r="E22" s="9">
        <f>SUMIFS(Concentrado!F$2:F859,Concentrado!$A$2:$A859,"="&amp;$A22,Concentrado!$B$2:$B859, "=Guerrero")</f>
        <v>12.023</v>
      </c>
      <c r="F22" s="9">
        <f>SUMIFS(Concentrado!G$2:G859,Concentrado!$A$2:$A859,"="&amp;$A22,Concentrado!$B$2:$B859, "=Guerrero")</f>
        <v>14.571</v>
      </c>
      <c r="G22" s="9">
        <f>SUMIFS(Concentrado!H$2:H859,Concentrado!$A$2:$A859,"="&amp;$A22,Concentrado!$B$2:$B859, "=Guerrero")</f>
        <v>3.8380000000000001</v>
      </c>
      <c r="H22" s="9">
        <f>SUMIFS(Concentrado!I$2:I859,Concentrado!$A$2:$A859,"="&amp;$A22,Concentrado!$B$2:$B859, "=Guerrero")</f>
        <v>3.7519999999999998</v>
      </c>
      <c r="I22" s="9">
        <f>SUMIFS(Concentrado!J$2:J859,Concentrado!$A$2:$A859,"="&amp;$A22,Concentrado!$B$2:$B859, "=Guerrero")</f>
        <v>3.794</v>
      </c>
      <c r="J22" s="9">
        <f>SUMIFS(Concentrado!K$2:K859,Concentrado!$A$2:$A859,"="&amp;$A22,Concentrado!$B$2:$B859, "=Guerrero")</f>
        <v>3.9529999999999998</v>
      </c>
      <c r="K22" s="9">
        <f>SUMIFS(Concentrado!L$2:L859,Concentrado!$A$2:$A859,"="&amp;$A22,Concentrado!$B$2:$B859, "=Guerrero")</f>
        <v>3.484</v>
      </c>
      <c r="L22" s="9">
        <f>SUMIFS(Concentrado!M$2:M859,Concentrado!$A$2:$A859,"="&amp;$A22,Concentrado!$B$2:$B859, "=Guerrero")</f>
        <v>3.7109999999999999</v>
      </c>
      <c r="M22" s="9">
        <f>SUMIFS(Concentrado!N$2:N859,Concentrado!$A$2:$A859,"="&amp;$A22,Concentrado!$B$2:$B859, "=Guerrero")</f>
        <v>34.784999999999997</v>
      </c>
      <c r="N22" s="9">
        <f>SUMIFS(Concentrado!O$2:O859,Concentrado!$A$2:$A859,"="&amp;$A22,Concentrado!$B$2:$B859, "=Guerrero")</f>
        <v>151.13</v>
      </c>
      <c r="O22" s="9">
        <f>SUMIFS(Concentrado!P$2:P859,Concentrado!$A$2:$A859,"="&amp;$A22,Concentrado!$B$2:$B859, "=Guerrero")</f>
        <v>26.693000000000001</v>
      </c>
      <c r="P22" s="9">
        <f>SUMIFS(Concentrado!Q$2:Q859,Concentrado!$A$2:$A859,"="&amp;$A22,Concentrado!$B$2:$B859, "=Guerrero")</f>
        <v>86.840999999999994</v>
      </c>
      <c r="Q22" s="9">
        <f>SUMIFS(Concentrado!R$2:R859,Concentrado!$A$2:$A859,"="&amp;$A22,Concentrado!$B$2:$B859, "=Guerrero")</f>
        <v>77.055000000000007</v>
      </c>
      <c r="R22" s="9">
        <f>SUMIFS(Concentrado!S$2:S859,Concentrado!$A$2:$A859,"="&amp;$A22,Concentrado!$B$2:$B859, "=Guerrero")</f>
        <v>81.203999999999994</v>
      </c>
      <c r="S22" s="9">
        <f>SUMIFS(Concentrado!T$2:T859,Concentrado!$A$2:$A859,"="&amp;$A22,Concentrado!$B$2:$B859, "=Guerrero")</f>
        <v>79.197999999999993</v>
      </c>
      <c r="T22" s="9">
        <f>SUMIFS(Concentrado!U$2:U859,Concentrado!$A$2:$A859,"="&amp;$A22,Concentrado!$B$2:$B859, "=Guerrero")</f>
        <v>16.498999999999999</v>
      </c>
      <c r="U22" s="9">
        <f>SUMIFS(Concentrado!V$2:V859,Concentrado!$A$2:$A859,"="&amp;$A22,Concentrado!$B$2:$B859, "=Guerrero")</f>
        <v>18.867000000000001</v>
      </c>
      <c r="V22" s="9">
        <f>SUMIFS(Concentrado!W$2:W859,Concentrado!$A$2:$A859,"="&amp;$A22,Concentrado!$B$2:$B859, "=Guerrero")</f>
        <v>17.722999999999999</v>
      </c>
      <c r="W22" s="9">
        <f>SUMIFS(Concentrado!X$2:X859,Concentrado!$A$2:$A859,"="&amp;$A22,Concentrado!$B$2:$B859, "=Guerrero")</f>
        <v>106.73099999999999</v>
      </c>
      <c r="X22" s="9">
        <f>SUMIFS(Concentrado!Y$2:Y859,Concentrado!$A$2:$A859,"="&amp;$A22,Concentrado!$B$2:$B859, "=Guerrero")</f>
        <v>11.846</v>
      </c>
      <c r="Y22" s="9">
        <f>SUMIFS(Concentrado!Z$2:Z859,Concentrado!$A$2:$A859,"="&amp;$A22,Concentrado!$B$2:$B859, "=Guerrero")</f>
        <v>57.709000000000003</v>
      </c>
      <c r="Z22" s="9">
        <f>SUMIFS(Concentrado!AA$2:AA859,Concentrado!$A$2:$A859,"="&amp;$A22,Concentrado!$B$2:$B859, "=Guerrero")</f>
        <v>78.143000000000001</v>
      </c>
      <c r="AA22" s="9">
        <f>SUMIFS(Concentrado!AB$2:AB859,Concentrado!$A$2:$A859,"="&amp;$A22,Concentrado!$B$2:$B859, "=Guerrero")</f>
        <v>58.101999999999997</v>
      </c>
      <c r="AB22" s="9">
        <f>SUMIFS(Concentrado!AC$2:AC859,Concentrado!$A$2:$A859,"="&amp;$A22,Concentrado!$B$2:$B859, "=Guerrero")</f>
        <v>67.789000000000001</v>
      </c>
      <c r="AC22" s="9">
        <f>SUMIFS(Concentrado!AD$2:AD859,Concentrado!$A$2:$A859,"="&amp;$A22,Concentrado!$B$2:$B859, "=Guerrero")</f>
        <v>389.11200000000002</v>
      </c>
      <c r="AD22" s="9">
        <f>SUMIFS(Concentrado!AE$2:AE859,Concentrado!$A$2:$A859,"="&amp;$A22,Concentrado!$B$2:$B859, "=Guerrero")</f>
        <v>336.12400000000002</v>
      </c>
      <c r="AE22" s="9">
        <f>SUMIFS(Concentrado!AF$2:AF859,Concentrado!$A$2:$A859,"="&amp;$A22,Concentrado!$B$2:$B859, "=Guerrero")</f>
        <v>361.76400000000001</v>
      </c>
      <c r="AF22" s="9">
        <f>SUMIFS(Concentrado!AG$2:AG859,Concentrado!$A$2:$A859,"="&amp;$A22,Concentrado!$B$2:$B859, "=Guerrero")</f>
        <v>8.3640000000000008</v>
      </c>
      <c r="AG22" s="9">
        <f>SUMIFS(Concentrado!AH$2:AH859,Concentrado!$A$2:$A859,"="&amp;$A22,Concentrado!$B$2:$B859, "=Guerrero")</f>
        <v>2.0030754912927899</v>
      </c>
      <c r="AH22" s="9">
        <f>SUMIFS(Concentrado!AI$2:AI859,Concentrado!$A$2:$A859,"="&amp;$A22,Concentrado!$B$2:$B859, "=Guerrero")</f>
        <v>1.7932153696489299</v>
      </c>
      <c r="AI22" s="9">
        <f>SUMIFS(Concentrado!AJ$2:AJ859,Concentrado!$A$2:$A859,"="&amp;$A22,Concentrado!$B$2:$B859, "=Guerrero")</f>
        <v>1.8965385137662101</v>
      </c>
      <c r="AJ22" s="9">
        <f>SUMIFS(Concentrado!AK$2:AK859,Concentrado!$A$2:$A859,"="&amp;$A22,Concentrado!$B$2:$B859, "=Guerrero")</f>
        <v>2.5209999999999999</v>
      </c>
      <c r="AK22" s="9">
        <f>SUMIFS(Concentrado!AL$2:AL859,Concentrado!$A$2:$A859,"="&amp;$A22,Concentrado!$B$2:$B859, "=Guerrero")</f>
        <v>1.018</v>
      </c>
      <c r="AL22" s="9">
        <f>SUMIFS(Concentrado!AM$2:AM859,Concentrado!$A$2:$A859,"="&amp;$A22,Concentrado!$B$2:$B859, "=Guerrero")</f>
        <v>1.7450000000000001</v>
      </c>
      <c r="AM22" s="9">
        <f>SUMIFS(Concentrado!AN$2:AN859,Concentrado!$A$2:$A859,"="&amp;$A22,Concentrado!$B$2:$B859, "=Guerrero")</f>
        <v>52.363</v>
      </c>
      <c r="AN22" s="9">
        <f>SUMIFS(Concentrado!AO$2:AO859,Concentrado!$A$2:$A859,"="&amp;$A22,Concentrado!$B$2:$B859, "=Guerrero")</f>
        <v>44.540999999999997</v>
      </c>
      <c r="AO22" s="9">
        <f>SUMIFS(Concentrado!AP$2:AP859,Concentrado!$A$2:$A859,"="&amp;$A22,Concentrado!$B$2:$B859, "=Guerrero")</f>
        <v>48.322000000000003</v>
      </c>
      <c r="AP22" s="9">
        <f>SUMIFS(Concentrado!AQ$2:AQ859,Concentrado!$A$2:$A859,"="&amp;$A22,Concentrado!$B$2:$B859, "=Guerrero")</f>
        <v>3.4950000000000001</v>
      </c>
      <c r="AQ22" s="9">
        <f>SUMIFS(Concentrado!AR$2:AR859,Concentrado!$A$2:$A859,"="&amp;$A22,Concentrado!$B$2:$B859, "=Guerrero")</f>
        <v>1.4470000000000001</v>
      </c>
      <c r="AR22" s="9">
        <f>SUMIFS(Concentrado!AS$2:AS859,Concentrado!$A$2:$A859,"="&amp;$A22,Concentrado!$B$2:$B859, "=Guerrero")</f>
        <v>2.4369999999999998</v>
      </c>
      <c r="AS22" s="9">
        <f>SUMIFS(Concentrado!AT$2:AT859,Concentrado!$A$2:$A859,"="&amp;$A22,Concentrado!$B$2:$B859, "=Guerrero")</f>
        <v>5.6139999999999999</v>
      </c>
      <c r="AT22" s="9">
        <f>SUMIFS(Concentrado!AU$2:AU859,Concentrado!$A$2:$A859,"="&amp;$A22,Concentrado!$B$2:$B859, "=Guerrero")</f>
        <v>1.8759999999999999</v>
      </c>
      <c r="AU22" s="9">
        <f>SUMIFS(Concentrado!AV$2:AV859,Concentrado!$A$2:$A859,"="&amp;$A22,Concentrado!$B$2:$B859, "=Guerrero")</f>
        <v>3.6829999999999998</v>
      </c>
      <c r="AV22" s="9">
        <f>SUMIFS(Concentrado!AW$2:AW859,Concentrado!$A$2:$A859,"="&amp;$A22,Concentrado!$B$2:$B859, "=Guerrero")</f>
        <v>606.41200000000003</v>
      </c>
      <c r="AW22" s="9">
        <f>SUMIFS(Concentrado!AX$2:AX859,Concentrado!$A$2:$A859,"="&amp;$A22,Concentrado!$B$2:$B859, "=Guerrero")</f>
        <v>419.36500000000001</v>
      </c>
      <c r="AX22" s="9">
        <f>SUMIFS(Concentrado!AY$2:AY859,Concentrado!$A$2:$A859,"="&amp;$A22,Concentrado!$B$2:$B859, "=Guerrero")</f>
        <v>509.80399999999997</v>
      </c>
      <c r="AY22" s="9">
        <f>SUMIFS(Concentrado!AZ$2:AZ859,Concentrado!$A$2:$A859,"="&amp;$A22,Concentrado!$B$2:$B859, "=Guerrero")</f>
        <v>6.0640000000000001</v>
      </c>
      <c r="AZ22" s="9">
        <f>SUMIFS(Concentrado!BA$2:BA859,Concentrado!$A$2:$A859,"="&amp;$A22,Concentrado!$B$2:$B859, "=Guerrero")</f>
        <v>4.194</v>
      </c>
      <c r="BA22" s="9">
        <f>SUMIFS(Concentrado!BB$2:BB859,Concentrado!$A$2:$A859,"="&amp;$A22,Concentrado!$B$2:$B859, "=Guerrero")</f>
        <v>5.0979999999999999</v>
      </c>
      <c r="BB22" s="9">
        <f>SUMIFS(Concentrado!BC$2:BC859,Concentrado!$A$2:$A859,"="&amp;$A22,Concentrado!$B$2:$B859, "=Guerrero")</f>
        <v>26.693000000000001</v>
      </c>
      <c r="BC22" s="9">
        <f>SUMIFS(Concentrado!BD$2:BD859,Concentrado!$A$2:$A859,"="&amp;$A22,Concentrado!$B$2:$B859, "=Guerrero")</f>
        <v>7.28</v>
      </c>
      <c r="BD22" s="9">
        <f>SUMIFS(Concentrado!BE$2:BE859,Concentrado!$A$2:$A859,"="&amp;$A22,Concentrado!$B$2:$B859, "=Guerrero")</f>
        <v>17.12</v>
      </c>
      <c r="BE22" s="9">
        <f>SUMIFS(Concentrado!BF$2:BF859,Concentrado!$A$2:$A859,"="&amp;$A22,Concentrado!$B$2:$B859, "=Guerrero")</f>
        <v>19.317</v>
      </c>
      <c r="BF22" s="9">
        <f>SUMIFS(Concentrado!BG$2:BG859,Concentrado!$A$2:$A859,"="&amp;$A22,Concentrado!$B$2:$B859, "=Guerrero")</f>
        <v>25.998000000000001</v>
      </c>
      <c r="BG22" s="9">
        <f>SUMIFS(Concentrado!BH$2:BH859,Concentrado!$A$2:$A859,"="&amp;$A22,Concentrado!$B$2:$B859, "=Guerrero")</f>
        <v>5.4985766096010602</v>
      </c>
    </row>
    <row r="23" spans="1:59" x14ac:dyDescent="0.25">
      <c r="A23" s="4">
        <v>2019</v>
      </c>
      <c r="B23" s="9">
        <f>SUMIFS(Concentrado!C$2:C859,Concentrado!$A$2:$A859,"="&amp;$A23,Concentrado!$B$2:$B859, "=Guerrero")</f>
        <v>12.297000000000001</v>
      </c>
      <c r="C23" s="9">
        <f>SUMIFS(Concentrado!D$2:D859,Concentrado!$A$2:$A859,"="&amp;$A23,Concentrado!$B$2:$B859, "=Guerrero")</f>
        <v>2.8969999999999998</v>
      </c>
      <c r="D23" s="9">
        <f>SUMIFS(Concentrado!E$2:E859,Concentrado!$A$2:$A859,"="&amp;$A23,Concentrado!$B$2:$B859, "=Guerrero")</f>
        <v>7.4349999999999996</v>
      </c>
      <c r="E23" s="9">
        <f>SUMIFS(Concentrado!F$2:F859,Concentrado!$A$2:$A859,"="&amp;$A23,Concentrado!$B$2:$B859, "=Guerrero")</f>
        <v>11.574999999999999</v>
      </c>
      <c r="F23" s="9">
        <f>SUMIFS(Concentrado!G$2:G859,Concentrado!$A$2:$A859,"="&amp;$A23,Concentrado!$B$2:$B859, "=Guerrero")</f>
        <v>15.098000000000001</v>
      </c>
      <c r="G23" s="9">
        <f>SUMIFS(Concentrado!H$2:H859,Concentrado!$A$2:$A859,"="&amp;$A23,Concentrado!$B$2:$B859, "=Guerrero")</f>
        <v>3.7349999999999999</v>
      </c>
      <c r="H23" s="9">
        <f>SUMIFS(Concentrado!I$2:I859,Concentrado!$A$2:$A859,"="&amp;$A23,Concentrado!$B$2:$B859, "=Guerrero")</f>
        <v>3.4329999999999998</v>
      </c>
      <c r="I23" s="9">
        <f>SUMIFS(Concentrado!J$2:J859,Concentrado!$A$2:$A859,"="&amp;$A23,Concentrado!$B$2:$B859, "=Guerrero")</f>
        <v>3.5790000000000002</v>
      </c>
      <c r="J23" s="9">
        <f>SUMIFS(Concentrado!K$2:K859,Concentrado!$A$2:$A859,"="&amp;$A23,Concentrado!$B$2:$B859, "=Guerrero")</f>
        <v>5.3440000000000003</v>
      </c>
      <c r="K23" s="9">
        <f>SUMIFS(Concentrado!L$2:L859,Concentrado!$A$2:$A859,"="&amp;$A23,Concentrado!$B$2:$B859, "=Guerrero")</f>
        <v>3.004</v>
      </c>
      <c r="L23" s="9">
        <f>SUMIFS(Concentrado!M$2:M859,Concentrado!$A$2:$A859,"="&amp;$A23,Concentrado!$B$2:$B859, "=Guerrero")</f>
        <v>4.1340000000000003</v>
      </c>
      <c r="M23" s="9">
        <f>SUMIFS(Concentrado!N$2:N859,Concentrado!$A$2:$A859,"="&amp;$A23,Concentrado!$B$2:$B859, "=Guerrero")</f>
        <v>42.518000000000001</v>
      </c>
      <c r="N23" s="9">
        <f>SUMIFS(Concentrado!O$2:O859,Concentrado!$A$2:$A859,"="&amp;$A23,Concentrado!$B$2:$B859, "=Guerrero")</f>
        <v>140.15299999999999</v>
      </c>
      <c r="O23" s="9">
        <f>SUMIFS(Concentrado!P$2:P859,Concentrado!$A$2:$A859,"="&amp;$A23,Concentrado!$B$2:$B859, "=Guerrero")</f>
        <v>24.353000000000002</v>
      </c>
      <c r="P23" s="9">
        <f>SUMIFS(Concentrado!Q$2:Q859,Concentrado!$A$2:$A859,"="&amp;$A23,Concentrado!$B$2:$B859, "=Guerrero")</f>
        <v>80.260000000000005</v>
      </c>
      <c r="Q23" s="9">
        <f>SUMIFS(Concentrado!R$2:R859,Concentrado!$A$2:$A859,"="&amp;$A23,Concentrado!$B$2:$B859, "=Guerrero")</f>
        <v>86.769000000000005</v>
      </c>
      <c r="R23" s="9">
        <f>SUMIFS(Concentrado!S$2:S859,Concentrado!$A$2:$A859,"="&amp;$A23,Concentrado!$B$2:$B859, "=Guerrero")</f>
        <v>82.712999999999994</v>
      </c>
      <c r="S23" s="9">
        <f>SUMIFS(Concentrado!T$2:T859,Concentrado!$A$2:$A859,"="&amp;$A23,Concentrado!$B$2:$B859, "=Guerrero")</f>
        <v>84.671000000000006</v>
      </c>
      <c r="T23" s="9">
        <f>SUMIFS(Concentrado!U$2:U859,Concentrado!$A$2:$A859,"="&amp;$A23,Concentrado!$B$2:$B859, "=Guerrero")</f>
        <v>17.009</v>
      </c>
      <c r="U23" s="9">
        <f>SUMIFS(Concentrado!V$2:V859,Concentrado!$A$2:$A859,"="&amp;$A23,Concentrado!$B$2:$B859, "=Guerrero")</f>
        <v>19.954000000000001</v>
      </c>
      <c r="V23" s="9">
        <f>SUMIFS(Concentrado!W$2:W859,Concentrado!$A$2:$A859,"="&amp;$A23,Concentrado!$B$2:$B859, "=Guerrero")</f>
        <v>18.532</v>
      </c>
      <c r="W23" s="9">
        <f>SUMIFS(Concentrado!X$2:X859,Concentrado!$A$2:$A859,"="&amp;$A23,Concentrado!$B$2:$B859, "=Guerrero")</f>
        <v>92.802999999999997</v>
      </c>
      <c r="X23" s="9">
        <f>SUMIFS(Concentrado!Y$2:Y859,Concentrado!$A$2:$A859,"="&amp;$A23,Concentrado!$B$2:$B859, "=Guerrero")</f>
        <v>10.192</v>
      </c>
      <c r="Y23" s="9">
        <f>SUMIFS(Concentrado!Z$2:Z859,Concentrado!$A$2:$A859,"="&amp;$A23,Concentrado!$B$2:$B859, "=Guerrero")</f>
        <v>50.076000000000001</v>
      </c>
      <c r="Z23" s="9">
        <f>SUMIFS(Concentrado!AA$2:AA859,Concentrado!$A$2:$A859,"="&amp;$A23,Concentrado!$B$2:$B859, "=Guerrero")</f>
        <v>86.655000000000001</v>
      </c>
      <c r="AA23" s="9">
        <f>SUMIFS(Concentrado!AB$2:AB859,Concentrado!$A$2:$A859,"="&amp;$A23,Concentrado!$B$2:$B859, "=Guerrero")</f>
        <v>66.191999999999993</v>
      </c>
      <c r="AB23" s="9">
        <f>SUMIFS(Concentrado!AC$2:AC859,Concentrado!$A$2:$A859,"="&amp;$A23,Concentrado!$B$2:$B859, "=Guerrero")</f>
        <v>76.070999999999998</v>
      </c>
      <c r="AC23" s="9">
        <f>SUMIFS(Concentrado!AD$2:AD859,Concentrado!$A$2:$A859,"="&amp;$A23,Concentrado!$B$2:$B859, "=Guerrero")</f>
        <v>430.28500000000003</v>
      </c>
      <c r="AD23" s="9">
        <f>SUMIFS(Concentrado!AE$2:AE859,Concentrado!$A$2:$A859,"="&amp;$A23,Concentrado!$B$2:$B859, "=Guerrero")</f>
        <v>357.51100000000002</v>
      </c>
      <c r="AE23" s="9">
        <f>SUMIFS(Concentrado!AF$2:AF859,Concentrado!$A$2:$A859,"="&amp;$A23,Concentrado!$B$2:$B859, "=Guerrero")</f>
        <v>392.673</v>
      </c>
      <c r="AF23" s="9">
        <f>SUMIFS(Concentrado!AG$2:AG859,Concentrado!$A$2:$A859,"="&amp;$A23,Concentrado!$B$2:$B859, "=Guerrero")</f>
        <v>10.458</v>
      </c>
      <c r="AG23" s="9">
        <f>SUMIFS(Concentrado!AH$2:AH859,Concentrado!$A$2:$A859,"="&amp;$A23,Concentrado!$B$2:$B859, "=Guerrero")</f>
        <v>3.7434431254006699</v>
      </c>
      <c r="AH23" s="9">
        <f>SUMIFS(Concentrado!AI$2:AI859,Concentrado!$A$2:$A859,"="&amp;$A23,Concentrado!$B$2:$B859, "=Guerrero")</f>
        <v>1.9624952069828601</v>
      </c>
      <c r="AI23" s="9">
        <f>SUMIFS(Concentrado!AJ$2:AJ859,Concentrado!$A$2:$A859,"="&amp;$A23,Concentrado!$B$2:$B859, "=Guerrero")</f>
        <v>2.83841806522685</v>
      </c>
      <c r="AJ23" s="9">
        <f>SUMIFS(Concentrado!AK$2:AK859,Concentrado!$A$2:$A859,"="&amp;$A23,Concentrado!$B$2:$B859, "=Guerrero")</f>
        <v>3.2749999999999999</v>
      </c>
      <c r="AK23" s="9">
        <f>SUMIFS(Concentrado!AL$2:AL859,Concentrado!$A$2:$A859,"="&amp;$A23,Concentrado!$B$2:$B859, "=Guerrero")</f>
        <v>1.073</v>
      </c>
      <c r="AL23" s="9">
        <f>SUMIFS(Concentrado!AM$2:AM859,Concentrado!$A$2:$A859,"="&amp;$A23,Concentrado!$B$2:$B859, "=Guerrero")</f>
        <v>2.1360000000000001</v>
      </c>
      <c r="AM23" s="9">
        <f>SUMIFS(Concentrado!AN$2:AN859,Concentrado!$A$2:$A859,"="&amp;$A23,Concentrado!$B$2:$B859, "=Guerrero")</f>
        <v>58.152999999999999</v>
      </c>
      <c r="AN23" s="9">
        <f>SUMIFS(Concentrado!AO$2:AO859,Concentrado!$A$2:$A859,"="&amp;$A23,Concentrado!$B$2:$B859, "=Guerrero")</f>
        <v>45.97</v>
      </c>
      <c r="AO23" s="9">
        <f>SUMIFS(Concentrado!AP$2:AP859,Concentrado!$A$2:$A859,"="&amp;$A23,Concentrado!$B$2:$B859, "=Guerrero")</f>
        <v>51.906999999999996</v>
      </c>
      <c r="AP23" s="9">
        <f>SUMIFS(Concentrado!AQ$2:AQ859,Concentrado!$A$2:$A859,"="&amp;$A23,Concentrado!$B$2:$B859, "=Guerrero")</f>
        <v>2.528</v>
      </c>
      <c r="AQ23" s="9">
        <f>SUMIFS(Concentrado!AR$2:AR859,Concentrado!$A$2:$A859,"="&amp;$A23,Concentrado!$B$2:$B859, "=Guerrero")</f>
        <v>0.91200000000000003</v>
      </c>
      <c r="AR23" s="9">
        <f>SUMIFS(Concentrado!AS$2:AS859,Concentrado!$A$2:$A859,"="&amp;$A23,Concentrado!$B$2:$B859, "=Guerrero")</f>
        <v>1.6919999999999999</v>
      </c>
      <c r="AS23" s="9">
        <f>SUMIFS(Concentrado!AT$2:AT859,Concentrado!$A$2:$A859,"="&amp;$A23,Concentrado!$B$2:$B859, "=Guerrero")</f>
        <v>4.5970000000000004</v>
      </c>
      <c r="AT23" s="9">
        <f>SUMIFS(Concentrado!AU$2:AU859,Concentrado!$A$2:$A859,"="&amp;$A23,Concentrado!$B$2:$B859, "=Guerrero")</f>
        <v>1.556</v>
      </c>
      <c r="AU23" s="9">
        <f>SUMIFS(Concentrado!AV$2:AV859,Concentrado!$A$2:$A859,"="&amp;$A23,Concentrado!$B$2:$B859, "=Guerrero")</f>
        <v>3.024</v>
      </c>
      <c r="AV23" s="9">
        <f>SUMIFS(Concentrado!AW$2:AW859,Concentrado!$A$2:$A859,"="&amp;$A23,Concentrado!$B$2:$B859, "=Guerrero")</f>
        <v>644.16300000000001</v>
      </c>
      <c r="AW23" s="9">
        <f>SUMIFS(Concentrado!AX$2:AX859,Concentrado!$A$2:$A859,"="&amp;$A23,Concentrado!$B$2:$B859, "=Guerrero")</f>
        <v>441.726</v>
      </c>
      <c r="AX23" s="9">
        <f>SUMIFS(Concentrado!AY$2:AY859,Concentrado!$A$2:$A859,"="&amp;$A23,Concentrado!$B$2:$B859, "=Guerrero")</f>
        <v>539.54399999999998</v>
      </c>
      <c r="AY23" s="9">
        <f>SUMIFS(Concentrado!AZ$2:AZ859,Concentrado!$A$2:$A859,"="&amp;$A23,Concentrado!$B$2:$B859, "=Guerrero")</f>
        <v>6.4420000000000002</v>
      </c>
      <c r="AZ23" s="9">
        <f>SUMIFS(Concentrado!BA$2:BA859,Concentrado!$A$2:$A859,"="&amp;$A23,Concentrado!$B$2:$B859, "=Guerrero")</f>
        <v>4.4169999999999998</v>
      </c>
      <c r="BA23" s="9">
        <f>SUMIFS(Concentrado!BB$2:BB859,Concentrado!$A$2:$A859,"="&amp;$A23,Concentrado!$B$2:$B859, "=Guerrero")</f>
        <v>5.3949999999999996</v>
      </c>
      <c r="BB23" s="9">
        <f>SUMIFS(Concentrado!BC$2:BC859,Concentrado!$A$2:$A859,"="&amp;$A23,Concentrado!$B$2:$B859, "=Guerrero")</f>
        <v>23.132999999999999</v>
      </c>
      <c r="BC23" s="9">
        <f>SUMIFS(Concentrado!BD$2:BD859,Concentrado!$A$2:$A859,"="&amp;$A23,Concentrado!$B$2:$B859, "=Guerrero")</f>
        <v>12.117000000000001</v>
      </c>
      <c r="BD23" s="9">
        <f>SUMIFS(Concentrado!BE$2:BE859,Concentrado!$A$2:$A859,"="&amp;$A23,Concentrado!$B$2:$B859, "=Guerrero")</f>
        <v>16.913</v>
      </c>
      <c r="BE23" s="9">
        <f>SUMIFS(Concentrado!BF$2:BF859,Concentrado!$A$2:$A859,"="&amp;$A23,Concentrado!$B$2:$B859, "=Guerrero")</f>
        <v>19.312000000000001</v>
      </c>
      <c r="BF23" s="9">
        <f>SUMIFS(Concentrado!BG$2:BG859,Concentrado!$A$2:$A859,"="&amp;$A23,Concentrado!$B$2:$B859, "=Guerrero")</f>
        <v>51.692999999999998</v>
      </c>
      <c r="BG23" s="9">
        <f>SUMIFS(Concentrado!BH$2:BH859,Concentrado!$A$2:$A859,"="&amp;$A23,Concentrado!$B$2:$B859, "=Guerrero")</f>
        <v>5.9911193584730595</v>
      </c>
    </row>
    <row r="24" spans="1:59" x14ac:dyDescent="0.25">
      <c r="A24" s="4">
        <v>2020</v>
      </c>
      <c r="B24" s="9">
        <f>SUMIFS(Concentrado!C$2:C859,Concentrado!$A$2:$A859,"="&amp;$A24,Concentrado!$B$2:$B859, "=Guerrero")</f>
        <v>9.9079999999999995</v>
      </c>
      <c r="C24" s="9">
        <f>SUMIFS(Concentrado!D$2:D859,Concentrado!$A$2:$A859,"="&amp;$A24,Concentrado!$B$2:$B859, "=Guerrero")</f>
        <v>2.7360000000000002</v>
      </c>
      <c r="D24" s="9">
        <f>SUMIFS(Concentrado!E$2:E859,Concentrado!$A$2:$A859,"="&amp;$A24,Concentrado!$B$2:$B859, "=Guerrero")</f>
        <v>6.1950000000000003</v>
      </c>
      <c r="E24" s="9">
        <f>SUMIFS(Concentrado!F$2:F859,Concentrado!$A$2:$A859,"="&amp;$A24,Concentrado!$B$2:$B859, "=Guerrero")</f>
        <v>10.364000000000001</v>
      </c>
      <c r="F24" s="9">
        <f>SUMIFS(Concentrado!G$2:G859,Concentrado!$A$2:$A859,"="&amp;$A24,Concentrado!$B$2:$B859, "=Guerrero")</f>
        <v>12.755000000000001</v>
      </c>
      <c r="G24" s="9">
        <f>SUMIFS(Concentrado!H$2:H859,Concentrado!$A$2:$A859,"="&amp;$A24,Concentrado!$B$2:$B859, "=Guerrero")</f>
        <v>3.7440000000000002</v>
      </c>
      <c r="H24" s="9">
        <f>SUMIFS(Concentrado!I$2:I859,Concentrado!$A$2:$A859,"="&amp;$A24,Concentrado!$B$2:$B859, "=Guerrero")</f>
        <v>3.3260000000000001</v>
      </c>
      <c r="I24" s="9">
        <f>SUMIFS(Concentrado!J$2:J859,Concentrado!$A$2:$A859,"="&amp;$A24,Concentrado!$B$2:$B859, "=Guerrero")</f>
        <v>3.528</v>
      </c>
      <c r="J24" s="9">
        <f>SUMIFS(Concentrado!K$2:K859,Concentrado!$A$2:$A859,"="&amp;$A24,Concentrado!$B$2:$B859, "=Guerrero")</f>
        <v>4.5510000000000002</v>
      </c>
      <c r="K24" s="9">
        <f>SUMIFS(Concentrado!L$2:L859,Concentrado!$A$2:$A859,"="&amp;$A24,Concentrado!$B$2:$B859, "=Guerrero")</f>
        <v>2.9510000000000001</v>
      </c>
      <c r="L24" s="9">
        <f>SUMIFS(Concentrado!M$2:M859,Concentrado!$A$2:$A859,"="&amp;$A24,Concentrado!$B$2:$B859, "=Guerrero")</f>
        <v>3.722</v>
      </c>
      <c r="M24" s="9">
        <f>SUMIFS(Concentrado!N$2:N859,Concentrado!$A$2:$A859,"="&amp;$A24,Concentrado!$B$2:$B859, "=Guerrero")</f>
        <v>44.673999999999999</v>
      </c>
      <c r="N24" s="9">
        <f>SUMIFS(Concentrado!O$2:O859,Concentrado!$A$2:$A859,"="&amp;$A24,Concentrado!$B$2:$B859, "=Guerrero")</f>
        <v>112.045</v>
      </c>
      <c r="O24" s="9">
        <f>SUMIFS(Concentrado!P$2:P859,Concentrado!$A$2:$A859,"="&amp;$A24,Concentrado!$B$2:$B859, "=Guerrero")</f>
        <v>20.975999999999999</v>
      </c>
      <c r="P24" s="9">
        <f>SUMIFS(Concentrado!Q$2:Q859,Concentrado!$A$2:$A859,"="&amp;$A24,Concentrado!$B$2:$B859, "=Guerrero")</f>
        <v>64.89</v>
      </c>
      <c r="Q24" s="9">
        <f>SUMIFS(Concentrado!R$2:R859,Concentrado!$A$2:$A859,"="&amp;$A24,Concentrado!$B$2:$B859, "=Guerrero")</f>
        <v>120.628</v>
      </c>
      <c r="R24" s="9">
        <f>SUMIFS(Concentrado!S$2:S859,Concentrado!$A$2:$A859,"="&amp;$A24,Concentrado!$B$2:$B859, "=Guerrero")</f>
        <v>104.82599999999999</v>
      </c>
      <c r="S24" s="9">
        <f>SUMIFS(Concentrado!T$2:T859,Concentrado!$A$2:$A859,"="&amp;$A24,Concentrado!$B$2:$B859, "=Guerrero")</f>
        <v>112.446</v>
      </c>
      <c r="T24" s="9">
        <f>SUMIFS(Concentrado!U$2:U859,Concentrado!$A$2:$A859,"="&amp;$A24,Concentrado!$B$2:$B859, "=Guerrero")</f>
        <v>25.289000000000001</v>
      </c>
      <c r="U24" s="9">
        <f>SUMIFS(Concentrado!V$2:V859,Concentrado!$A$2:$A859,"="&amp;$A24,Concentrado!$B$2:$B859, "=Guerrero")</f>
        <v>24.891999999999999</v>
      </c>
      <c r="V24" s="9">
        <f>SUMIFS(Concentrado!W$2:W859,Concentrado!$A$2:$A859,"="&amp;$A24,Concentrado!$B$2:$B859, "=Guerrero")</f>
        <v>25.084</v>
      </c>
      <c r="W24" s="9">
        <f>SUMIFS(Concentrado!X$2:X859,Concentrado!$A$2:$A859,"="&amp;$A24,Concentrado!$B$2:$B859, "=Guerrero")</f>
        <v>70.971000000000004</v>
      </c>
      <c r="X24" s="9">
        <f>SUMIFS(Concentrado!Y$2:Y859,Concentrado!$A$2:$A859,"="&amp;$A24,Concentrado!$B$2:$B859, "=Guerrero")</f>
        <v>7.5110000000000001</v>
      </c>
      <c r="Y24" s="9">
        <f>SUMIFS(Concentrado!Z$2:Z859,Concentrado!$A$2:$A859,"="&amp;$A24,Concentrado!$B$2:$B859, "=Guerrero")</f>
        <v>38.112000000000002</v>
      </c>
      <c r="Z24" s="9">
        <f>SUMIFS(Concentrado!AA$2:AA859,Concentrado!$A$2:$A859,"="&amp;$A24,Concentrado!$B$2:$B859, "=Guerrero")</f>
        <v>119.07299999999999</v>
      </c>
      <c r="AA24" s="9">
        <f>SUMIFS(Concentrado!AB$2:AB859,Concentrado!$A$2:$A859,"="&amp;$A24,Concentrado!$B$2:$B859, "=Guerrero")</f>
        <v>81.114000000000004</v>
      </c>
      <c r="AB24" s="9">
        <f>SUMIFS(Concentrado!AC$2:AC859,Concentrado!$A$2:$A859,"="&amp;$A24,Concentrado!$B$2:$B859, "=Guerrero")</f>
        <v>99.418000000000006</v>
      </c>
      <c r="AC24" s="9">
        <f>SUMIFS(Concentrado!AD$2:AD859,Concentrado!$A$2:$A859,"="&amp;$A24,Concentrado!$B$2:$B859, "=Guerrero")</f>
        <v>504.80700000000002</v>
      </c>
      <c r="AD24" s="9">
        <f>SUMIFS(Concentrado!AE$2:AE859,Concentrado!$A$2:$A859,"="&amp;$A24,Concentrado!$B$2:$B859, "=Guerrero")</f>
        <v>394.30399999999997</v>
      </c>
      <c r="AE24" s="9">
        <f>SUMIFS(Concentrado!AF$2:AF859,Concentrado!$A$2:$A859,"="&amp;$A24,Concentrado!$B$2:$B859, "=Guerrero")</f>
        <v>447.589</v>
      </c>
      <c r="AF24" s="9">
        <f>SUMIFS(Concentrado!AG$2:AG859,Concentrado!$A$2:$A859,"="&amp;$A24,Concentrado!$B$2:$B859, "=Guerrero")</f>
        <v>11.118</v>
      </c>
      <c r="AG24" s="9">
        <f>SUMIFS(Concentrado!AH$2:AH859,Concentrado!$A$2:$A859,"="&amp;$A24,Concentrado!$B$2:$B859, "=Guerrero")</f>
        <v>2.5137075615465601</v>
      </c>
      <c r="AH24" s="9">
        <f>SUMIFS(Concentrado!AI$2:AI859,Concentrado!$A$2:$A859,"="&amp;$A24,Concentrado!$B$2:$B859, "=Guerrero")</f>
        <v>1.8253476907070001</v>
      </c>
      <c r="AI24" s="9">
        <f>SUMIFS(Concentrado!AJ$2:AJ859,Concentrado!$A$2:$A859,"="&amp;$A24,Concentrado!$B$2:$B859, "=Guerrero")</f>
        <v>2.16396853280615</v>
      </c>
      <c r="AJ24" s="9">
        <f>SUMIFS(Concentrado!AK$2:AK859,Concentrado!$A$2:$A859,"="&amp;$A24,Concentrado!$B$2:$B859, "=Guerrero")</f>
        <v>1.786</v>
      </c>
      <c r="AK24" s="9">
        <f>SUMIFS(Concentrado!AL$2:AL859,Concentrado!$A$2:$A859,"="&amp;$A24,Concentrado!$B$2:$B859, "=Guerrero")</f>
        <v>0.85799999999999998</v>
      </c>
      <c r="AL24" s="9">
        <f>SUMIFS(Concentrado!AM$2:AM859,Concentrado!$A$2:$A859,"="&amp;$A24,Concentrado!$B$2:$B859, "=Guerrero")</f>
        <v>1.306</v>
      </c>
      <c r="AM24" s="9">
        <f>SUMIFS(Concentrado!AN$2:AN859,Concentrado!$A$2:$A859,"="&amp;$A24,Concentrado!$B$2:$B859, "=Guerrero")</f>
        <v>253.124</v>
      </c>
      <c r="AN24" s="9">
        <f>SUMIFS(Concentrado!AO$2:AO859,Concentrado!$A$2:$A859,"="&amp;$A24,Concentrado!$B$2:$B859, "=Guerrero")</f>
        <v>134.922</v>
      </c>
      <c r="AO24" s="9">
        <f>SUMIFS(Concentrado!AP$2:AP859,Concentrado!$A$2:$A859,"="&amp;$A24,Concentrado!$B$2:$B859, "=Guerrero")</f>
        <v>191.947</v>
      </c>
      <c r="AP24" s="9">
        <f>SUMIFS(Concentrado!AQ$2:AQ859,Concentrado!$A$2:$A859,"="&amp;$A24,Concentrado!$B$2:$B859, "=Guerrero")</f>
        <v>1.901</v>
      </c>
      <c r="AQ24" s="9">
        <f>SUMIFS(Concentrado!AR$2:AR859,Concentrado!$A$2:$A859,"="&amp;$A24,Concentrado!$B$2:$B859, "=Guerrero")</f>
        <v>0.80500000000000005</v>
      </c>
      <c r="AR24" s="9">
        <f>SUMIFS(Concentrado!AS$2:AS859,Concentrado!$A$2:$A859,"="&amp;$A24,Concentrado!$B$2:$B859, "=Guerrero")</f>
        <v>1.333</v>
      </c>
      <c r="AS24" s="9">
        <f>SUMIFS(Concentrado!AT$2:AT859,Concentrado!$A$2:$A859,"="&amp;$A24,Concentrado!$B$2:$B859, "=Guerrero")</f>
        <v>3.9750000000000001</v>
      </c>
      <c r="AT24" s="9">
        <f>SUMIFS(Concentrado!AU$2:AU859,Concentrado!$A$2:$A859,"="&amp;$A24,Concentrado!$B$2:$B859, "=Guerrero")</f>
        <v>0.69699999999999995</v>
      </c>
      <c r="AU24" s="9">
        <f>SUMIFS(Concentrado!AV$2:AV859,Concentrado!$A$2:$A859,"="&amp;$A24,Concentrado!$B$2:$B859, "=Guerrero")</f>
        <v>2.278</v>
      </c>
      <c r="AV24" s="9">
        <f>SUMIFS(Concentrado!AW$2:AW859,Concentrado!$A$2:$A859,"="&amp;$A24,Concentrado!$B$2:$B859, "=Guerrero")</f>
        <v>885.702</v>
      </c>
      <c r="AW24" s="9">
        <f>SUMIFS(Concentrado!AX$2:AX859,Concentrado!$A$2:$A859,"="&amp;$A24,Concentrado!$B$2:$B859, "=Guerrero")</f>
        <v>562.32600000000002</v>
      </c>
      <c r="AX24" s="9">
        <f>SUMIFS(Concentrado!AY$2:AY859,Concentrado!$A$2:$A859,"="&amp;$A24,Concentrado!$B$2:$B859, "=Guerrero")</f>
        <v>718.31500000000005</v>
      </c>
      <c r="AY24" s="9">
        <f>SUMIFS(Concentrado!AZ$2:AZ859,Concentrado!$A$2:$A859,"="&amp;$A24,Concentrado!$B$2:$B859, "=Guerrero")</f>
        <v>8.8569999999999993</v>
      </c>
      <c r="AZ24" s="9">
        <f>SUMIFS(Concentrado!BA$2:BA859,Concentrado!$A$2:$A859,"="&amp;$A24,Concentrado!$B$2:$B859, "=Guerrero")</f>
        <v>5.6230000000000002</v>
      </c>
      <c r="BA24" s="9">
        <f>SUMIFS(Concentrado!BB$2:BB859,Concentrado!$A$2:$A859,"="&amp;$A24,Concentrado!$B$2:$B859, "=Guerrero")</f>
        <v>7.1829999999999998</v>
      </c>
      <c r="BB24" s="9">
        <f>SUMIFS(Concentrado!BC$2:BC859,Concentrado!$A$2:$A859,"="&amp;$A24,Concentrado!$B$2:$B859, "=Guerrero")</f>
        <v>26.513000000000002</v>
      </c>
      <c r="BC24" s="9">
        <f>SUMIFS(Concentrado!BD$2:BD859,Concentrado!$A$2:$A859,"="&amp;$A24,Concentrado!$B$2:$B859, "=Guerrero")</f>
        <v>9.4890000000000008</v>
      </c>
      <c r="BD24" s="9">
        <f>SUMIFS(Concentrado!BE$2:BE859,Concentrado!$A$2:$A859,"="&amp;$A24,Concentrado!$B$2:$B859, "=Guerrero")</f>
        <v>6.5880000000000001</v>
      </c>
      <c r="BE24" s="9">
        <f>SUMIFS(Concentrado!BF$2:BF859,Concentrado!$A$2:$A859,"="&amp;$A24,Concentrado!$B$2:$B859, "=Guerrero")</f>
        <v>13.436</v>
      </c>
      <c r="BF24" s="9">
        <f>SUMIFS(Concentrado!BG$2:BG859,Concentrado!$A$2:$A859,"="&amp;$A24,Concentrado!$B$2:$B859, "=Guerrero")</f>
        <v>61.508000000000003</v>
      </c>
      <c r="BG24" s="9">
        <f>SUMIFS(Concentrado!BH$2:BH859,Concentrado!$A$2:$A859,"="&amp;$A24,Concentrado!$B$2:$B859, "=Guerrero")</f>
        <v>3.4717950820792498</v>
      </c>
    </row>
    <row r="25" spans="1:59" x14ac:dyDescent="0.25">
      <c r="A25" s="4">
        <v>2021</v>
      </c>
      <c r="B25" s="9">
        <f>SUMIFS(Concentrado!C$2:C859,Concentrado!$A$2:$A859,"="&amp;$A25,Concentrado!$B$2:$B859, "=Guerrero")</f>
        <v>11.71</v>
      </c>
      <c r="C25" s="9">
        <f>SUMIFS(Concentrado!D$2:D859,Concentrado!$A$2:$A859,"="&amp;$A25,Concentrado!$B$2:$B859, "=Guerrero")</f>
        <v>2.7890000000000001</v>
      </c>
      <c r="D25" s="9">
        <f>SUMIFS(Concentrado!E$2:E859,Concentrado!$A$2:$A859,"="&amp;$A25,Concentrado!$B$2:$B859, "=Guerrero")</f>
        <v>7.0869999999999997</v>
      </c>
      <c r="E25" s="9">
        <f>SUMIFS(Concentrado!F$2:F859,Concentrado!$A$2:$A859,"="&amp;$A25,Concentrado!$B$2:$B859, "=Guerrero")</f>
        <v>9.3930000000000007</v>
      </c>
      <c r="F25" s="9">
        <f>SUMIFS(Concentrado!G$2:G859,Concentrado!$A$2:$A859,"="&amp;$A25,Concentrado!$B$2:$B859, "=Guerrero")</f>
        <v>13.348000000000001</v>
      </c>
      <c r="G25" s="9">
        <f>SUMIFS(Concentrado!H$2:H859,Concentrado!$A$2:$A859,"="&amp;$A25,Concentrado!$B$2:$B859, "=Guerrero")</f>
        <v>4.2110000000000003</v>
      </c>
      <c r="H25" s="9">
        <f>SUMIFS(Concentrado!I$2:I859,Concentrado!$A$2:$A859,"="&amp;$A25,Concentrado!$B$2:$B859, "=Guerrero")</f>
        <v>4.5049999999999999</v>
      </c>
      <c r="I25" s="9">
        <f>SUMIFS(Concentrado!J$2:J859,Concentrado!$A$2:$A859,"="&amp;$A25,Concentrado!$B$2:$B859, "=Guerrero")</f>
        <v>4.3630000000000004</v>
      </c>
      <c r="J25" s="9">
        <f>SUMIFS(Concentrado!K$2:K859,Concentrado!$A$2:$A859,"="&amp;$A25,Concentrado!$B$2:$B859, "=Guerrero")</f>
        <v>4.1529999999999996</v>
      </c>
      <c r="K25" s="9">
        <f>SUMIFS(Concentrado!L$2:L859,Concentrado!$A$2:$A859,"="&amp;$A25,Concentrado!$B$2:$B859, "=Guerrero")</f>
        <v>3.3250000000000002</v>
      </c>
      <c r="L25" s="9">
        <f>SUMIFS(Concentrado!M$2:M859,Concentrado!$A$2:$A859,"="&amp;$A25,Concentrado!$B$2:$B859, "=Guerrero")</f>
        <v>3.7240000000000002</v>
      </c>
      <c r="M25" s="9">
        <f>SUMIFS(Concentrado!N$2:N859,Concentrado!$A$2:$A859,"="&amp;$A25,Concentrado!$B$2:$B859, "=Guerrero")</f>
        <v>41.646999999999998</v>
      </c>
      <c r="N25" s="9">
        <f>SUMIFS(Concentrado!O$2:O859,Concentrado!$A$2:$A859,"="&amp;$A25,Concentrado!$B$2:$B859, "=Guerrero")</f>
        <v>114.56</v>
      </c>
      <c r="O25" s="9">
        <f>SUMIFS(Concentrado!P$2:P859,Concentrado!$A$2:$A859,"="&amp;$A25,Concentrado!$B$2:$B859, "=Guerrero")</f>
        <v>22.899000000000001</v>
      </c>
      <c r="P25" s="9">
        <f>SUMIFS(Concentrado!Q$2:Q859,Concentrado!$A$2:$A859,"="&amp;$A25,Concentrado!$B$2:$B859, "=Guerrero")</f>
        <v>67.114000000000004</v>
      </c>
      <c r="Q25" s="9">
        <f>SUMIFS(Concentrado!R$2:R859,Concentrado!$A$2:$A859,"="&amp;$A25,Concentrado!$B$2:$B859, "=Guerrero")</f>
        <v>110.349</v>
      </c>
      <c r="R25" s="9">
        <f>SUMIFS(Concentrado!S$2:S859,Concentrado!$A$2:$A859,"="&amp;$A25,Concentrado!$B$2:$B859, "=Guerrero")</f>
        <v>99.209000000000003</v>
      </c>
      <c r="S25" s="9">
        <f>SUMIFS(Concentrado!T$2:T859,Concentrado!$A$2:$A859,"="&amp;$A25,Concentrado!$B$2:$B859, "=Guerrero")</f>
        <v>104.57599999999999</v>
      </c>
      <c r="T25" s="9">
        <f>SUMIFS(Concentrado!U$2:U859,Concentrado!$A$2:$A859,"="&amp;$A25,Concentrado!$B$2:$B859, "=Guerrero")</f>
        <v>23.361999999999998</v>
      </c>
      <c r="U25" s="9">
        <f>SUMIFS(Concentrado!V$2:V859,Concentrado!$A$2:$A859,"="&amp;$A25,Concentrado!$B$2:$B859, "=Guerrero")</f>
        <v>25.312000000000001</v>
      </c>
      <c r="V25" s="9">
        <f>SUMIFS(Concentrado!W$2:W859,Concentrado!$A$2:$A859,"="&amp;$A25,Concentrado!$B$2:$B859, "=Guerrero")</f>
        <v>24.372</v>
      </c>
      <c r="W25" s="9">
        <f>SUMIFS(Concentrado!X$2:X859,Concentrado!$A$2:$A859,"="&amp;$A25,Concentrado!$B$2:$B859, "=Guerrero")</f>
        <v>69.682000000000002</v>
      </c>
      <c r="X25" s="9">
        <f>SUMIFS(Concentrado!Y$2:Y859,Concentrado!$A$2:$A859,"="&amp;$A25,Concentrado!$B$2:$B859, "=Guerrero")</f>
        <v>7.9370000000000003</v>
      </c>
      <c r="Y25" s="9">
        <f>SUMIFS(Concentrado!Z$2:Z859,Concentrado!$A$2:$A859,"="&amp;$A25,Concentrado!$B$2:$B859, "=Guerrero")</f>
        <v>37.74</v>
      </c>
      <c r="Z25" s="9">
        <f>SUMIFS(Concentrado!AA$2:AA859,Concentrado!$A$2:$A859,"="&amp;$A25,Concentrado!$B$2:$B859, "=Guerrero")</f>
        <v>129.96199999999999</v>
      </c>
      <c r="AA25" s="9">
        <f>SUMIFS(Concentrado!AB$2:AB859,Concentrado!$A$2:$A859,"="&amp;$A25,Concentrado!$B$2:$B859, "=Guerrero")</f>
        <v>91.486999999999995</v>
      </c>
      <c r="AB25" s="9">
        <f>SUMIFS(Concentrado!AC$2:AC859,Concentrado!$A$2:$A859,"="&amp;$A25,Concentrado!$B$2:$B859, "=Guerrero")</f>
        <v>110.023</v>
      </c>
      <c r="AC25" s="9">
        <f>SUMIFS(Concentrado!AD$2:AD859,Concentrado!$A$2:$A859,"="&amp;$A25,Concentrado!$B$2:$B859, "=Guerrero")</f>
        <v>494.06099999999998</v>
      </c>
      <c r="AD25" s="9">
        <f>SUMIFS(Concentrado!AE$2:AE859,Concentrado!$A$2:$A859,"="&amp;$A25,Concentrado!$B$2:$B859, "=Guerrero")</f>
        <v>402.09300000000002</v>
      </c>
      <c r="AE25" s="9">
        <f>SUMIFS(Concentrado!AF$2:AF859,Concentrado!$A$2:$A859,"="&amp;$A25,Concentrado!$B$2:$B859, "=Guerrero")</f>
        <v>446.45699999999999</v>
      </c>
      <c r="AF25" s="9">
        <f>SUMIFS(Concentrado!AG$2:AG859,Concentrado!$A$2:$A859,"="&amp;$A25,Concentrado!$B$2:$B859, "=Guerrero")</f>
        <v>10.382999999999999</v>
      </c>
      <c r="AG25" s="9">
        <f>SUMIFS(Concentrado!AH$2:AH859,Concentrado!$A$2:$A859,"="&amp;$A25,Concentrado!$B$2:$B859, "=Guerrero")</f>
        <v>2.36122305057425</v>
      </c>
      <c r="AH25" s="9">
        <f>SUMIFS(Concentrado!AI$2:AI859,Concentrado!$A$2:$A859,"="&amp;$A25,Concentrado!$B$2:$B859, "=Guerrero")</f>
        <v>0.61173865301265995</v>
      </c>
      <c r="AI25" s="9">
        <f>SUMIFS(Concentrado!AJ$2:AJ859,Concentrado!$A$2:$A859,"="&amp;$A25,Concentrado!$B$2:$B859, "=Guerrero")</f>
        <v>1.4738530708116599</v>
      </c>
      <c r="AJ25" s="9">
        <f>SUMIFS(Concentrado!AK$2:AK859,Concentrado!$A$2:$A859,"="&amp;$A25,Concentrado!$B$2:$B859, "=Guerrero")</f>
        <v>2.077</v>
      </c>
      <c r="AK25" s="9">
        <f>SUMIFS(Concentrado!AL$2:AL859,Concentrado!$A$2:$A859,"="&amp;$A25,Concentrado!$B$2:$B859, "=Guerrero")</f>
        <v>0.48299999999999998</v>
      </c>
      <c r="AL25" s="9">
        <f>SUMIFS(Concentrado!AM$2:AM859,Concentrado!$A$2:$A859,"="&amp;$A25,Concentrado!$B$2:$B859, "=Guerrero")</f>
        <v>1.2509999999999999</v>
      </c>
      <c r="AM25" s="9">
        <f>SUMIFS(Concentrado!AN$2:AN859,Concentrado!$A$2:$A859,"="&amp;$A25,Concentrado!$B$2:$B859, "=Guerrero")</f>
        <v>319.45299999999997</v>
      </c>
      <c r="AN25" s="9">
        <f>SUMIFS(Concentrado!AO$2:AO859,Concentrado!$A$2:$A859,"="&amp;$A25,Concentrado!$B$2:$B859, "=Guerrero")</f>
        <v>195.46899999999999</v>
      </c>
      <c r="AO25" s="9">
        <f>SUMIFS(Concentrado!AP$2:AP859,Concentrado!$A$2:$A859,"="&amp;$A25,Concentrado!$B$2:$B859, "=Guerrero")</f>
        <v>255.202</v>
      </c>
      <c r="AP25" s="9">
        <f>SUMIFS(Concentrado!AQ$2:AQ859,Concentrado!$A$2:$A859,"="&amp;$A25,Concentrado!$B$2:$B859, "=Guerrero")</f>
        <v>2.9420000000000002</v>
      </c>
      <c r="AQ25" s="9">
        <f>SUMIFS(Concentrado!AR$2:AR859,Concentrado!$A$2:$A859,"="&amp;$A25,Concentrado!$B$2:$B859, "=Guerrero")</f>
        <v>0.80400000000000005</v>
      </c>
      <c r="AR25" s="9">
        <f>SUMIFS(Concentrado!AS$2:AS859,Concentrado!$A$2:$A859,"="&amp;$A25,Concentrado!$B$2:$B859, "=Guerrero")</f>
        <v>1.8340000000000001</v>
      </c>
      <c r="AS25" s="9">
        <f>SUMIFS(Concentrado!AT$2:AT859,Concentrado!$A$2:$A859,"="&amp;$A25,Concentrado!$B$2:$B859, "=Guerrero")</f>
        <v>3.8069999999999999</v>
      </c>
      <c r="AT25" s="9">
        <f>SUMIFS(Concentrado!AU$2:AU859,Concentrado!$A$2:$A859,"="&amp;$A25,Concentrado!$B$2:$B859, "=Guerrero")</f>
        <v>1.2869999999999999</v>
      </c>
      <c r="AU25" s="9">
        <f>SUMIFS(Concentrado!AV$2:AV859,Concentrado!$A$2:$A859,"="&amp;$A25,Concentrado!$B$2:$B859, "=Guerrero")</f>
        <v>2.5009999999999999</v>
      </c>
      <c r="AV25" s="9">
        <f>SUMIFS(Concentrado!AW$2:AW859,Concentrado!$A$2:$A859,"="&amp;$A25,Concentrado!$B$2:$B859, "=Guerrero")</f>
        <v>944.572</v>
      </c>
      <c r="AW25" s="9">
        <f>SUMIFS(Concentrado!AX$2:AX859,Concentrado!$A$2:$A859,"="&amp;$A25,Concentrado!$B$2:$B859, "=Guerrero")</f>
        <v>632.68799999999999</v>
      </c>
      <c r="AX25" s="9">
        <f>SUMIFS(Concentrado!AY$2:AY859,Concentrado!$A$2:$A859,"="&amp;$A25,Concentrado!$B$2:$B859, "=Guerrero")</f>
        <v>783.05700000000002</v>
      </c>
      <c r="AY25" s="9">
        <f>SUMIFS(Concentrado!AZ$2:AZ859,Concentrado!$A$2:$A859,"="&amp;$A25,Concentrado!$B$2:$B859, "=Guerrero")</f>
        <v>9.4459999999999997</v>
      </c>
      <c r="AZ25" s="9">
        <f>SUMIFS(Concentrado!BA$2:BA859,Concentrado!$A$2:$A859,"="&amp;$A25,Concentrado!$B$2:$B859, "=Guerrero")</f>
        <v>6.327</v>
      </c>
      <c r="BA25" s="9">
        <f>SUMIFS(Concentrado!BB$2:BB859,Concentrado!$A$2:$A859,"="&amp;$A25,Concentrado!$B$2:$B859, "=Guerrero")</f>
        <v>7.8310000000000004</v>
      </c>
      <c r="BB25" s="9">
        <f>SUMIFS(Concentrado!BC$2:BC859,Concentrado!$A$2:$A859,"="&amp;$A25,Concentrado!$B$2:$B859, "=Guerrero")</f>
        <v>17.138000000000002</v>
      </c>
      <c r="BC25" s="9">
        <f>SUMIFS(Concentrado!BD$2:BD859,Concentrado!$A$2:$A859,"="&amp;$A25,Concentrado!$B$2:$B859, "=Guerrero")</f>
        <v>7.8659999999999997</v>
      </c>
      <c r="BD25" s="9">
        <f>SUMIFS(Concentrado!BE$2:BE859,Concentrado!$A$2:$A859,"="&amp;$A25,Concentrado!$B$2:$B859, "=Guerrero")</f>
        <v>7.1470000000000002</v>
      </c>
      <c r="BE25" s="9">
        <f>SUMIFS(Concentrado!BF$2:BF859,Concentrado!$A$2:$A859,"="&amp;$A25,Concentrado!$B$2:$B859, "=Guerrero")</f>
        <v>15.464</v>
      </c>
      <c r="BF25" s="9">
        <f>SUMIFS(Concentrado!BG$2:BG859,Concentrado!$A$2:$A859,"="&amp;$A25,Concentrado!$B$2:$B859, "=Guerrero")</f>
        <v>63.341999999999999</v>
      </c>
      <c r="BG25" s="9">
        <f>SUMIFS(Concentrado!BH$2:BH859,Concentrado!$A$2:$A859,"="&amp;$A25,Concentrado!$B$2:$B859, "=Guerrero")</f>
        <v>4.8883258516702934</v>
      </c>
    </row>
    <row r="26" spans="1:59" x14ac:dyDescent="0.25">
      <c r="A26" s="4">
        <v>2022</v>
      </c>
      <c r="B26" s="9">
        <f>SUMIFS(Concentrado!C$2:C859,Concentrado!$A$2:$A859,"="&amp;$A26,Concentrado!$B$2:$B859, "=Guerrero")</f>
        <v>15.631</v>
      </c>
      <c r="C26" s="9">
        <f>SUMIFS(Concentrado!D$2:D859,Concentrado!$A$2:$A859,"="&amp;$A26,Concentrado!$B$2:$B859, "=Guerrero")</f>
        <v>4.1260000000000003</v>
      </c>
      <c r="D26" s="9">
        <f>SUMIFS(Concentrado!E$2:E859,Concentrado!$A$2:$A859,"="&amp;$A26,Concentrado!$B$2:$B859, "=Guerrero")</f>
        <v>9.6669999999999998</v>
      </c>
      <c r="E26" s="9">
        <f>SUMIFS(Concentrado!F$2:F859,Concentrado!$A$2:$A859,"="&amp;$A26,Concentrado!$B$2:$B859, "=Guerrero")</f>
        <v>11.56</v>
      </c>
      <c r="F26" s="9">
        <f>SUMIFS(Concentrado!G$2:G859,Concentrado!$A$2:$A859,"="&amp;$A26,Concentrado!$B$2:$B859, "=Guerrero")</f>
        <v>13.715</v>
      </c>
      <c r="G26" s="9">
        <f>SUMIFS(Concentrado!H$2:H859,Concentrado!$A$2:$A859,"="&amp;$A26,Concentrado!$B$2:$B859, "=Guerrero")</f>
        <v>4.2679999999999998</v>
      </c>
      <c r="H26" s="9">
        <f>SUMIFS(Concentrado!I$2:I859,Concentrado!$A$2:$A859,"="&amp;$A26,Concentrado!$B$2:$B859, "=Guerrero")</f>
        <v>4.34</v>
      </c>
      <c r="I26" s="9">
        <f>SUMIFS(Concentrado!J$2:J859,Concentrado!$A$2:$A859,"="&amp;$A26,Concentrado!$B$2:$B859, "=Guerrero")</f>
        <v>4.306</v>
      </c>
      <c r="J26" s="9">
        <f>SUMIFS(Concentrado!K$2:K859,Concentrado!$A$2:$A859,"="&amp;$A26,Concentrado!$B$2:$B859, "=Guerrero")</f>
        <v>3.9220000000000002</v>
      </c>
      <c r="K26" s="9">
        <f>SUMIFS(Concentrado!L$2:L859,Concentrado!$A$2:$A859,"="&amp;$A26,Concentrado!$B$2:$B859, "=Guerrero")</f>
        <v>2.5720000000000001</v>
      </c>
      <c r="L26" s="9">
        <f>SUMIFS(Concentrado!M$2:M859,Concentrado!$A$2:$A859,"="&amp;$A26,Concentrado!$B$2:$B859, "=Guerrero")</f>
        <v>3.222</v>
      </c>
      <c r="M26" s="9">
        <f>SUMIFS(Concentrado!N$2:N859,Concentrado!$A$2:$A859,"="&amp;$A26,Concentrado!$B$2:$B859, "=Guerrero")</f>
        <v>40.423000000000002</v>
      </c>
      <c r="N26" s="9">
        <f>SUMIFS(Concentrado!O$2:O859,Concentrado!$A$2:$A859,"="&amp;$A26,Concentrado!$B$2:$B859, "=Guerrero")</f>
        <v>114.322</v>
      </c>
      <c r="O26" s="9">
        <f>SUMIFS(Concentrado!P$2:P859,Concentrado!$A$2:$A859,"="&amp;$A26,Concentrado!$B$2:$B859, "=Guerrero")</f>
        <v>22.13</v>
      </c>
      <c r="P26" s="9">
        <f>SUMIFS(Concentrado!Q$2:Q859,Concentrado!$A$2:$A859,"="&amp;$A26,Concentrado!$B$2:$B859, "=Guerrero")</f>
        <v>66.528999999999996</v>
      </c>
      <c r="Q26" s="9">
        <f>SUMIFS(Concentrado!R$2:R859,Concentrado!$A$2:$A859,"="&amp;$A26,Concentrado!$B$2:$B859, "=Guerrero")</f>
        <v>95.921999999999997</v>
      </c>
      <c r="R26" s="9">
        <f>SUMIFS(Concentrado!S$2:S859,Concentrado!$A$2:$A859,"="&amp;$A26,Concentrado!$B$2:$B859, "=Guerrero")</f>
        <v>91.037999999999997</v>
      </c>
      <c r="S26" s="9">
        <f>SUMIFS(Concentrado!T$2:T859,Concentrado!$A$2:$A859,"="&amp;$A26,Concentrado!$B$2:$B859, "=Guerrero")</f>
        <v>93.39</v>
      </c>
      <c r="T26" s="9">
        <f>SUMIFS(Concentrado!U$2:U859,Concentrado!$A$2:$A859,"="&amp;$A26,Concentrado!$B$2:$B859, "=Guerrero")</f>
        <v>21.687999999999999</v>
      </c>
      <c r="U26" s="9">
        <f>SUMIFS(Concentrado!V$2:V859,Concentrado!$A$2:$A859,"="&amp;$A26,Concentrado!$B$2:$B859, "=Guerrero")</f>
        <v>24.488</v>
      </c>
      <c r="V26" s="9">
        <f>SUMIFS(Concentrado!W$2:W859,Concentrado!$A$2:$A859,"="&amp;$A26,Concentrado!$B$2:$B859, "=Guerrero")</f>
        <v>23.138999999999999</v>
      </c>
      <c r="W26" s="9">
        <f>SUMIFS(Concentrado!X$2:X859,Concentrado!$A$2:$A859,"="&amp;$A26,Concentrado!$B$2:$B859, "=Guerrero")</f>
        <v>67.024000000000001</v>
      </c>
      <c r="X26" s="9">
        <f>SUMIFS(Concentrado!Y$2:Y859,Concentrado!$A$2:$A859,"="&amp;$A26,Concentrado!$B$2:$B859, "=Guerrero")</f>
        <v>6.8049999999999997</v>
      </c>
      <c r="Y26" s="9">
        <f>SUMIFS(Concentrado!Z$2:Z859,Concentrado!$A$2:$A859,"="&amp;$A26,Concentrado!$B$2:$B859, "=Guerrero")</f>
        <v>35.805999999999997</v>
      </c>
      <c r="Z26" s="9">
        <f>SUMIFS(Concentrado!AA$2:AA859,Concentrado!$A$2:$A859,"="&amp;$A26,Concentrado!$B$2:$B859, "=Guerrero")</f>
        <v>109.592</v>
      </c>
      <c r="AA26" s="9">
        <f>SUMIFS(Concentrado!AB$2:AB859,Concentrado!$A$2:$A859,"="&amp;$A26,Concentrado!$B$2:$B859, "=Guerrero")</f>
        <v>79.786000000000001</v>
      </c>
      <c r="AB26" s="9">
        <f>SUMIFS(Concentrado!AC$2:AC859,Concentrado!$A$2:$A859,"="&amp;$A26,Concentrado!$B$2:$B859, "=Guerrero")</f>
        <v>94.14</v>
      </c>
      <c r="AC26" s="9">
        <f>SUMIFS(Concentrado!AD$2:AD859,Concentrado!$A$2:$A859,"="&amp;$A26,Concentrado!$B$2:$B859, "=Guerrero")</f>
        <v>463.63099999999997</v>
      </c>
      <c r="AD26" s="9">
        <f>SUMIFS(Concentrado!AE$2:AE859,Concentrado!$A$2:$A859,"="&amp;$A26,Concentrado!$B$2:$B859, "=Guerrero")</f>
        <v>378.62099999999998</v>
      </c>
      <c r="AE26" s="9">
        <f>SUMIFS(Concentrado!AF$2:AF859,Concentrado!$A$2:$A859,"="&amp;$A26,Concentrado!$B$2:$B859, "=Guerrero")</f>
        <v>419.56099999999998</v>
      </c>
      <c r="AF26" s="9">
        <f>SUMIFS(Concentrado!AG$2:AG859,Concentrado!$A$2:$A859,"="&amp;$A26,Concentrado!$B$2:$B859, "=Guerrero")</f>
        <v>10.151999999999999</v>
      </c>
      <c r="AG26" s="9">
        <f>SUMIFS(Concentrado!AH$2:AH859,Concentrado!$A$2:$A859,"="&amp;$A26,Concentrado!$B$2:$B859, "=Guerrero")</f>
        <v>4.4225772568964601</v>
      </c>
      <c r="AH26" s="9">
        <f>SUMIFS(Concentrado!AI$2:AI859,Concentrado!$A$2:$A859,"="&amp;$A26,Concentrado!$B$2:$B859, "=Guerrero")</f>
        <v>1.0777670514294999</v>
      </c>
      <c r="AI26" s="9">
        <f>SUMIFS(Concentrado!AJ$2:AJ859,Concentrado!$A$2:$A859,"="&amp;$A26,Concentrado!$B$2:$B859, "=Guerrero")</f>
        <v>2.7288192944676699</v>
      </c>
      <c r="AJ26" s="9">
        <f>SUMIFS(Concentrado!AK$2:AK859,Concentrado!$A$2:$A859,"="&amp;$A26,Concentrado!$B$2:$B859, "=Guerrero")</f>
        <v>4.2679999999999998</v>
      </c>
      <c r="AK26" s="9">
        <f>SUMIFS(Concentrado!AL$2:AL859,Concentrado!$A$2:$A859,"="&amp;$A26,Concentrado!$B$2:$B859, "=Guerrero")</f>
        <v>0.75</v>
      </c>
      <c r="AL26" s="9">
        <f>SUMIFS(Concentrado!AM$2:AM859,Concentrado!$A$2:$A859,"="&amp;$A26,Concentrado!$B$2:$B859, "=Guerrero")</f>
        <v>2.444</v>
      </c>
      <c r="AM26" s="9">
        <f>SUMIFS(Concentrado!AN$2:AN859,Concentrado!$A$2:$A859,"="&amp;$A26,Concentrado!$B$2:$B859, "=Guerrero")</f>
        <v>89.287999999999997</v>
      </c>
      <c r="AN26" s="9">
        <f>SUMIFS(Concentrado!AO$2:AO859,Concentrado!$A$2:$A859,"="&amp;$A26,Concentrado!$B$2:$B859, "=Guerrero")</f>
        <v>57.87</v>
      </c>
      <c r="AO26" s="9">
        <f>SUMIFS(Concentrado!AP$2:AP859,Concentrado!$A$2:$A859,"="&amp;$A26,Concentrado!$B$2:$B859, "=Guerrero")</f>
        <v>73.057000000000002</v>
      </c>
      <c r="AP26" s="9">
        <f>SUMIFS(Concentrado!AQ$2:AQ859,Concentrado!$A$2:$A859,"="&amp;$A26,Concentrado!$B$2:$B859, "=Guerrero")</f>
        <v>2.653</v>
      </c>
      <c r="AQ26" s="9">
        <f>SUMIFS(Concentrado!AR$2:AR859,Concentrado!$A$2:$A859,"="&amp;$A26,Concentrado!$B$2:$B859, "=Guerrero")</f>
        <v>1.4470000000000001</v>
      </c>
      <c r="AR26" s="9">
        <f>SUMIFS(Concentrado!AS$2:AS859,Concentrado!$A$2:$A859,"="&amp;$A26,Concentrado!$B$2:$B859, "=Guerrero")</f>
        <v>2.028</v>
      </c>
      <c r="AS26" s="9">
        <f>SUMIFS(Concentrado!AT$2:AT859,Concentrado!$A$2:$A859,"="&amp;$A26,Concentrado!$B$2:$B859, "=Guerrero")</f>
        <v>5.1340000000000003</v>
      </c>
      <c r="AT26" s="9">
        <f>SUMIFS(Concentrado!AU$2:AU859,Concentrado!$A$2:$A859,"="&amp;$A26,Concentrado!$B$2:$B859, "=Guerrero")</f>
        <v>1.393</v>
      </c>
      <c r="AU26" s="9">
        <f>SUMIFS(Concentrado!AV$2:AV859,Concentrado!$A$2:$A859,"="&amp;$A26,Concentrado!$B$2:$B859, "=Guerrero")</f>
        <v>3.194</v>
      </c>
      <c r="AV26" s="9">
        <f>SUMIFS(Concentrado!AW$2:AW859,Concentrado!$A$2:$A859,"="&amp;$A26,Concentrado!$B$2:$B859, "=Guerrero")</f>
        <v>682.35299999999995</v>
      </c>
      <c r="AW26" s="9">
        <f>SUMIFS(Concentrado!AX$2:AX859,Concentrado!$A$2:$A859,"="&amp;$A26,Concentrado!$B$2:$B859, "=Guerrero")</f>
        <v>470.839</v>
      </c>
      <c r="AX26" s="9">
        <f>SUMIFS(Concentrado!AY$2:AY859,Concentrado!$A$2:$A859,"="&amp;$A26,Concentrado!$B$2:$B859, "=Guerrero")</f>
        <v>572.75800000000004</v>
      </c>
      <c r="AY26" s="9">
        <f>SUMIFS(Concentrado!AZ$2:AZ859,Concentrado!$A$2:$A859,"="&amp;$A26,Concentrado!$B$2:$B859, "=Guerrero")</f>
        <v>6.8239999999999998</v>
      </c>
      <c r="AZ26" s="9">
        <f>SUMIFS(Concentrado!BA$2:BA859,Concentrado!$A$2:$A859,"="&amp;$A26,Concentrado!$B$2:$B859, "=Guerrero")</f>
        <v>4.7080000000000002</v>
      </c>
      <c r="BA26" s="9">
        <f>SUMIFS(Concentrado!BB$2:BB859,Concentrado!$A$2:$A859,"="&amp;$A26,Concentrado!$B$2:$B859, "=Guerrero")</f>
        <v>5.7279999999999998</v>
      </c>
      <c r="BB26" s="9">
        <f>SUMIFS(Concentrado!BC$2:BC859,Concentrado!$A$2:$A859,"="&amp;$A26,Concentrado!$B$2:$B859, "=Guerrero")</f>
        <v>17.042000000000002</v>
      </c>
      <c r="BC26" s="9">
        <f>SUMIFS(Concentrado!BD$2:BD859,Concentrado!$A$2:$A859,"="&amp;$A26,Concentrado!$B$2:$B859, "=Guerrero")</f>
        <v>12.497999999999999</v>
      </c>
      <c r="BD26" s="9">
        <f>SUMIFS(Concentrado!BE$2:BE859,Concentrado!$A$2:$A859,"="&amp;$A26,Concentrado!$B$2:$B859, "=Guerrero")</f>
        <v>12.087999999999999</v>
      </c>
      <c r="BE26" s="9">
        <f>SUMIFS(Concentrado!BF$2:BF859,Concentrado!$A$2:$A859,"="&amp;$A26,Concentrado!$B$2:$B859, "=Guerrero")</f>
        <v>16.021000000000001</v>
      </c>
      <c r="BF26" s="9">
        <f>SUMIFS(Concentrado!BG$2:BG859,Concentrado!$A$2:$A859,"="&amp;$A26,Concentrado!$B$2:$B859, "=Guerrero")</f>
        <v>47.545000000000002</v>
      </c>
      <c r="BG26" s="9">
        <f>SUMIFS(Concentrado!BH$2:BH859,Concentrado!$A$2:$A859,"="&amp;$A26,Concentrado!$B$2:$B859, "=Guerrero")</f>
        <v>5.2731673582295988</v>
      </c>
    </row>
    <row r="27" spans="1:59" x14ac:dyDescent="0.25">
      <c r="A27" s="4">
        <v>2023</v>
      </c>
      <c r="B27" s="9">
        <f>SUMIFS(Concentrado!C$2:C859,Concentrado!$A$2:$A859,"="&amp;$A27,Concentrado!$B$2:$B859, "=Guerrero")</f>
        <v>13.022</v>
      </c>
      <c r="C27" s="9">
        <f>SUMIFS(Concentrado!D$2:D859,Concentrado!$A$2:$A859,"="&amp;$A27,Concentrado!$B$2:$B859, "=Guerrero")</f>
        <v>2.9969999999999999</v>
      </c>
      <c r="D27" s="9">
        <f>SUMIFS(Concentrado!E$2:E859,Concentrado!$A$2:$A859,"="&amp;$A27,Concentrado!$B$2:$B859, "=Guerrero")</f>
        <v>7.8239999999999998</v>
      </c>
      <c r="E27" s="9">
        <f>SUMIFS(Concentrado!F$2:F859,Concentrado!$A$2:$A859,"="&amp;$A27,Concentrado!$B$2:$B859, "=Guerrero")</f>
        <v>10.756</v>
      </c>
      <c r="F27" s="9">
        <f>SUMIFS(Concentrado!G$2:G859,Concentrado!$A$2:$A859,"="&amp;$A27,Concentrado!$B$2:$B859, "=Guerrero")</f>
        <v>12.79</v>
      </c>
      <c r="G27" s="9">
        <f>SUMIFS(Concentrado!H$2:H859,Concentrado!$A$2:$A859,"="&amp;$A27,Concentrado!$B$2:$B859, "=Guerrero")</f>
        <v>4.0910000000000002</v>
      </c>
      <c r="H27" s="9">
        <f>SUMIFS(Concentrado!I$2:I859,Concentrado!$A$2:$A859,"="&amp;$A27,Concentrado!$B$2:$B859, "=Guerrero")</f>
        <v>3.585</v>
      </c>
      <c r="I27" s="9">
        <f>SUMIFS(Concentrado!J$2:J859,Concentrado!$A$2:$A859,"="&amp;$A27,Concentrado!$B$2:$B859, "=Guerrero")</f>
        <v>3.8290000000000002</v>
      </c>
      <c r="J27" s="9">
        <f>SUMIFS(Concentrado!K$2:K859,Concentrado!$A$2:$A859,"="&amp;$A27,Concentrado!$B$2:$B859, "=Guerrero")</f>
        <v>4.4939999999999998</v>
      </c>
      <c r="K27" s="9">
        <f>SUMIFS(Concentrado!L$2:L859,Concentrado!$A$2:$A859,"="&amp;$A27,Concentrado!$B$2:$B859, "=Guerrero")</f>
        <v>2.4079999999999999</v>
      </c>
      <c r="L27" s="9">
        <f>SUMIFS(Concentrado!M$2:M859,Concentrado!$A$2:$A859,"="&amp;$A27,Concentrado!$B$2:$B859, "=Guerrero")</f>
        <v>3.4129999999999998</v>
      </c>
      <c r="M27" s="9">
        <f>SUMIFS(Concentrado!N$2:N859,Concentrado!$A$2:$A859,"="&amp;$A27,Concentrado!$B$2:$B859, "=Guerrero")</f>
        <v>33.094999999999999</v>
      </c>
      <c r="N27" s="9">
        <f>SUMIFS(Concentrado!O$2:O859,Concentrado!$A$2:$A859,"="&amp;$A27,Concentrado!$B$2:$B859, "=Guerrero")</f>
        <v>130.048</v>
      </c>
      <c r="O27" s="9">
        <f>SUMIFS(Concentrado!P$2:P859,Concentrado!$A$2:$A859,"="&amp;$A27,Concentrado!$B$2:$B859, "=Guerrero")</f>
        <v>23.385000000000002</v>
      </c>
      <c r="P27" s="9">
        <f>SUMIFS(Concentrado!Q$2:Q859,Concentrado!$A$2:$A859,"="&amp;$A27,Concentrado!$B$2:$B859, "=Guerrero")</f>
        <v>74.745999999999995</v>
      </c>
      <c r="Q27" s="9">
        <f>SUMIFS(Concentrado!R$2:R859,Concentrado!$A$2:$A859,"="&amp;$A27,Concentrado!$B$2:$B859, "=Guerrero")</f>
        <v>87.813000000000002</v>
      </c>
      <c r="R27" s="9">
        <f>SUMIFS(Concentrado!S$2:S859,Concentrado!$A$2:$A859,"="&amp;$A27,Concentrado!$B$2:$B859, "=Guerrero")</f>
        <v>86.691000000000003</v>
      </c>
      <c r="S27" s="9">
        <f>SUMIFS(Concentrado!T$2:T859,Concentrado!$A$2:$A859,"="&amp;$A27,Concentrado!$B$2:$B859, "=Guerrero")</f>
        <v>87.230999999999995</v>
      </c>
      <c r="T27" s="9">
        <f>SUMIFS(Concentrado!U$2:U859,Concentrado!$A$2:$A859,"="&amp;$A27,Concentrado!$B$2:$B859, "=Guerrero")</f>
        <v>18.265999999999998</v>
      </c>
      <c r="U27" s="9">
        <f>SUMIFS(Concentrado!V$2:V859,Concentrado!$A$2:$A859,"="&amp;$A27,Concentrado!$B$2:$B859, "=Guerrero")</f>
        <v>21.94</v>
      </c>
      <c r="V27" s="9">
        <f>SUMIFS(Concentrado!W$2:W859,Concentrado!$A$2:$A859,"="&amp;$A27,Concentrado!$B$2:$B859, "=Guerrero")</f>
        <v>20.199000000000002</v>
      </c>
      <c r="W27" s="9">
        <f>SUMIFS(Concentrado!X$2:X859,Concentrado!$A$2:$A859,"="&amp;$A27,Concentrado!$B$2:$B859, "=Guerrero")</f>
        <v>84.298000000000002</v>
      </c>
      <c r="X27" s="9">
        <f>SUMIFS(Concentrado!Y$2:Y859,Concentrado!$A$2:$A859,"="&amp;$A27,Concentrado!$B$2:$B859, "=Guerrero")</f>
        <v>8.2949999999999999</v>
      </c>
      <c r="Y27" s="9">
        <f>SUMIFS(Concentrado!Z$2:Z859,Concentrado!$A$2:$A859,"="&amp;$A27,Concentrado!$B$2:$B859, "=Guerrero")</f>
        <v>44.892000000000003</v>
      </c>
      <c r="Z27" s="9">
        <f>SUMIFS(Concentrado!AA$2:AA859,Concentrado!$A$2:$A859,"="&amp;$A27,Concentrado!$B$2:$B859, "=Guerrero")</f>
        <v>101.93</v>
      </c>
      <c r="AA27" s="9">
        <f>SUMIFS(Concentrado!AB$2:AB859,Concentrado!$A$2:$A859,"="&amp;$A27,Concentrado!$B$2:$B859, "=Guerrero")</f>
        <v>75.935000000000002</v>
      </c>
      <c r="AB27" s="9">
        <f>SUMIFS(Concentrado!AC$2:AC859,Concentrado!$A$2:$A859,"="&amp;$A27,Concentrado!$B$2:$B859, "=Guerrero")</f>
        <v>88.451999999999998</v>
      </c>
      <c r="AC27" s="9">
        <f>SUMIFS(Concentrado!AD$2:AD859,Concentrado!$A$2:$A859,"="&amp;$A27,Concentrado!$B$2:$B859, "=Guerrero")</f>
        <v>423.04500000000002</v>
      </c>
      <c r="AD27" s="9">
        <f>SUMIFS(Concentrado!AE$2:AE859,Concentrado!$A$2:$A859,"="&amp;$A27,Concentrado!$B$2:$B859, "=Guerrero")</f>
        <v>363.08600000000001</v>
      </c>
      <c r="AE27" s="9">
        <f>SUMIFS(Concentrado!AF$2:AF859,Concentrado!$A$2:$A859,"="&amp;$A27,Concentrado!$B$2:$B859, "=Guerrero")</f>
        <v>391.98500000000001</v>
      </c>
      <c r="AF27" s="9">
        <f>SUMIFS(Concentrado!AG$2:AG859,Concentrado!$A$2:$A859,"="&amp;$A27,Concentrado!$B$2:$B859, "=Guerrero")</f>
        <v>8.4700000000000006</v>
      </c>
      <c r="AG27" s="9">
        <f>SUMIFS(Concentrado!AH$2:AH859,Concentrado!$A$2:$A859,"="&amp;$A27,Concentrado!$B$2:$B859, "=Guerrero")</f>
        <v>3.9679264568638799</v>
      </c>
      <c r="AH27" s="9">
        <f>SUMIFS(Concentrado!AI$2:AI859,Concentrado!$A$2:$A859,"="&amp;$A27,Concentrado!$B$2:$B859, "=Guerrero")</f>
        <v>1.86215982607427</v>
      </c>
      <c r="AI27" s="9">
        <f>SUMIFS(Concentrado!AJ$2:AJ859,Concentrado!$A$2:$A859,"="&amp;$A27,Concentrado!$B$2:$B859, "=Guerrero")</f>
        <v>2.9031789809841801</v>
      </c>
      <c r="AJ27" s="9">
        <f>SUMIFS(Concentrado!AK$2:AK859,Concentrado!$A$2:$A859,"="&amp;$A27,Concentrado!$B$2:$B859, "=Guerrero")</f>
        <v>2.9390000000000001</v>
      </c>
      <c r="AK27" s="9">
        <f>SUMIFS(Concentrado!AL$2:AL859,Concentrado!$A$2:$A859,"="&amp;$A27,Concentrado!$B$2:$B859, "=Guerrero")</f>
        <v>1.284</v>
      </c>
      <c r="AL27" s="9">
        <f>SUMIFS(Concentrado!AM$2:AM859,Concentrado!$A$2:$A859,"="&amp;$A27,Concentrado!$B$2:$B859, "=Guerrero")</f>
        <v>2.081</v>
      </c>
      <c r="AM27" s="9">
        <f>SUMIFS(Concentrado!AN$2:AN859,Concentrado!$A$2:$A859,"="&amp;$A27,Concentrado!$B$2:$B859, "=Guerrero")</f>
        <v>56.351999999999997</v>
      </c>
      <c r="AN27" s="9">
        <f>SUMIFS(Concentrado!AO$2:AO859,Concentrado!$A$2:$A859,"="&amp;$A27,Concentrado!$B$2:$B859, "=Guerrero")</f>
        <v>43.988</v>
      </c>
      <c r="AO27" s="9">
        <f>SUMIFS(Concentrado!AP$2:AP859,Concentrado!$A$2:$A859,"="&amp;$A27,Concentrado!$B$2:$B859, "=Guerrero")</f>
        <v>49.942</v>
      </c>
      <c r="AP27" s="9">
        <f>SUMIFS(Concentrado!AQ$2:AQ859,Concentrado!$A$2:$A859,"="&amp;$A27,Concentrado!$B$2:$B859, "=Guerrero")</f>
        <v>2.8809999999999998</v>
      </c>
      <c r="AQ27" s="9">
        <f>SUMIFS(Concentrado!AR$2:AR859,Concentrado!$A$2:$A859,"="&amp;$A27,Concentrado!$B$2:$B859, "=Guerrero")</f>
        <v>1.3380000000000001</v>
      </c>
      <c r="AR27" s="9">
        <f>SUMIFS(Concentrado!AS$2:AS859,Concentrado!$A$2:$A859,"="&amp;$A27,Concentrado!$B$2:$B859, "=Guerrero")</f>
        <v>2.081</v>
      </c>
      <c r="AS27" s="9">
        <f>SUMIFS(Concentrado!AT$2:AT859,Concentrado!$A$2:$A859,"="&amp;$A27,Concentrado!$B$2:$B859, "=Guerrero")</f>
        <v>5.0129999999999999</v>
      </c>
      <c r="AT27" s="9">
        <f>SUMIFS(Concentrado!AU$2:AU859,Concentrado!$A$2:$A859,"="&amp;$A27,Concentrado!$B$2:$B859, "=Guerrero")</f>
        <v>1.177</v>
      </c>
      <c r="AU27" s="9">
        <f>SUMIFS(Concentrado!AV$2:AV859,Concentrado!$A$2:$A859,"="&amp;$A27,Concentrado!$B$2:$B859, "=Guerrero")</f>
        <v>3.024</v>
      </c>
      <c r="AV27" s="9">
        <f>SUMIFS(Concentrado!AW$2:AW859,Concentrado!$A$2:$A859,"="&amp;$A27,Concentrado!$B$2:$B859, "=Guerrero")</f>
        <v>621.94899999999996</v>
      </c>
      <c r="AW27" s="9">
        <f>SUMIFS(Concentrado!AX$2:AX859,Concentrado!$A$2:$A859,"="&amp;$A27,Concentrado!$B$2:$B859, "=Guerrero")</f>
        <v>441.536</v>
      </c>
      <c r="AX27" s="9">
        <f>SUMIFS(Concentrado!AY$2:AY859,Concentrado!$A$2:$A859,"="&amp;$A27,Concentrado!$B$2:$B859, "=Guerrero")</f>
        <v>528.43700000000001</v>
      </c>
      <c r="AY27" s="9">
        <f>SUMIFS(Concentrado!AZ$2:AZ859,Concentrado!$A$2:$A859,"="&amp;$A27,Concentrado!$B$2:$B859, "=Guerrero")</f>
        <v>6.2190000000000003</v>
      </c>
      <c r="AZ27" s="9">
        <f>SUMIFS(Concentrado!BA$2:BA859,Concentrado!$A$2:$A859,"="&amp;$A27,Concentrado!$B$2:$B859, "=Guerrero")</f>
        <v>4.415</v>
      </c>
      <c r="BA27" s="9">
        <f>SUMIFS(Concentrado!BB$2:BB859,Concentrado!$A$2:$A859,"="&amp;$A27,Concentrado!$B$2:$B859, "=Guerrero")</f>
        <v>5.2839999999999998</v>
      </c>
      <c r="BB27" s="9">
        <f>SUMIFS(Concentrado!BC$2:BC859,Concentrado!$A$2:$A859,"="&amp;$A27,Concentrado!$B$2:$B859, "=Guerrero")</f>
        <v>14.736000000000001</v>
      </c>
      <c r="BC27" s="9">
        <f>SUMIFS(Concentrado!BD$2:BD859,Concentrado!$A$2:$A859,"="&amp;$A27,Concentrado!$B$2:$B859, "=Guerrero")</f>
        <v>10.401999999999999</v>
      </c>
      <c r="BD27" s="9">
        <f>SUMIFS(Concentrado!BE$2:BE859,Concentrado!$A$2:$A859,"="&amp;$A27,Concentrado!$B$2:$B859, "=Guerrero")</f>
        <v>14.744</v>
      </c>
      <c r="BE27" s="9">
        <f>SUMIFS(Concentrado!BF$2:BF859,Concentrado!$A$2:$A859,"="&amp;$A27,Concentrado!$B$2:$B859, "=Guerrero")</f>
        <v>17.256</v>
      </c>
      <c r="BF27" s="9">
        <f>SUMIFS(Concentrado!BG$2:BG859,Concentrado!$A$2:$A859,"="&amp;$A27,Concentrado!$B$2:$B859, "=Guerrero")</f>
        <v>55.664999999999999</v>
      </c>
      <c r="BG27" s="9">
        <f>SUMIFS(Concentrado!BH$2:BH859,Concentrado!$A$2:$A859,"="&amp;$A27,Concentrado!$B$2:$B859, "=Guerrero")</f>
        <v>9.4028795378296657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"=Hidalgo")</f>
        <v>13.802</v>
      </c>
      <c r="C2" s="9">
        <f>SUMIFS(Concentrado!D$2:D826,Concentrado!$A$2:$A826,"="&amp;$A2,Concentrado!$B$2:$B826, "=Hidalgo")</f>
        <v>3.774</v>
      </c>
      <c r="D2" s="9">
        <f>SUMIFS(Concentrado!E$2:E826,Concentrado!$A$2:$A826,"="&amp;$A2,Concentrado!$B$2:$B826, "=Hidalgo")</f>
        <v>8.7029999999999994</v>
      </c>
      <c r="E2" s="9">
        <f>SUMIFS(Concentrado!F$2:F826,Concentrado!$A$2:$A826,"="&amp;$A2,Concentrado!$B$2:$B826, "=Hidalgo")</f>
        <v>15.019</v>
      </c>
      <c r="F2" s="9">
        <f>SUMIFS(Concentrado!G$2:G826,Concentrado!$A$2:$A826,"="&amp;$A2,Concentrado!$B$2:$B826, "=Hidalgo")</f>
        <v>12.015000000000001</v>
      </c>
      <c r="G2" s="9">
        <f>SUMIFS(Concentrado!H$2:H826,Concentrado!$A$2:$A826,"="&amp;$A2,Concentrado!$B$2:$B826, "=Hidalgo")</f>
        <v>1.907</v>
      </c>
      <c r="H2" s="9">
        <f>SUMIFS(Concentrado!I$2:I826,Concentrado!$A$2:$A826,"="&amp;$A2,Concentrado!$B$2:$B826, "=Hidalgo")</f>
        <v>2.1059999999999999</v>
      </c>
      <c r="I2" s="9">
        <f>SUMIFS(Concentrado!J$2:J826,Concentrado!$A$2:$A826,"="&amp;$A2,Concentrado!$B$2:$B826, "=Hidalgo")</f>
        <v>2.008</v>
      </c>
      <c r="J2" s="9">
        <f>SUMIFS(Concentrado!K$2:K826,Concentrado!$A$2:$A826,"="&amp;$A2,Concentrado!$B$2:$B826, "=Hidalgo")</f>
        <v>4.4489999999999998</v>
      </c>
      <c r="K2" s="9">
        <f>SUMIFS(Concentrado!L$2:L826,Concentrado!$A$2:$A826,"="&amp;$A2,Concentrado!$B$2:$B826, "=Hidalgo")</f>
        <v>2.4580000000000002</v>
      </c>
      <c r="L2" s="9">
        <f>SUMIFS(Concentrado!M$2:M826,Concentrado!$A$2:$A826,"="&amp;$A2,Concentrado!$B$2:$B826, "=Hidalgo")</f>
        <v>3.4369999999999998</v>
      </c>
      <c r="M2" s="9">
        <f>SUMIFS(Concentrado!N$2:N826,Concentrado!$A$2:$A826,"="&amp;$A2,Concentrado!$B$2:$B826, "=Hidalgo")</f>
        <v>25.817</v>
      </c>
      <c r="N2" s="9">
        <f>SUMIFS(Concentrado!O$2:O826,Concentrado!$A$2:$A826,"="&amp;$A2,Concentrado!$B$2:$B826, "=Hidalgo")</f>
        <v>88.712999999999994</v>
      </c>
      <c r="O2" s="9">
        <f>SUMIFS(Concentrado!P$2:P826,Concentrado!$A$2:$A826,"="&amp;$A2,Concentrado!$B$2:$B826, "=Hidalgo")</f>
        <v>26.681999999999999</v>
      </c>
      <c r="P2" s="9">
        <f>SUMIFS(Concentrado!Q$2:Q826,Concentrado!$A$2:$A826,"="&amp;$A2,Concentrado!$B$2:$B826, "=Hidalgo")</f>
        <v>57.170999999999999</v>
      </c>
      <c r="Q2" s="9">
        <f>SUMIFS(Concentrado!R$2:R826,Concentrado!$A$2:$A826,"="&amp;$A2,Concentrado!$B$2:$B826, "=Hidalgo")</f>
        <v>34.051000000000002</v>
      </c>
      <c r="R2" s="9">
        <f>SUMIFS(Concentrado!S$2:S826,Concentrado!$A$2:$A826,"="&amp;$A2,Concentrado!$B$2:$B826, "=Hidalgo")</f>
        <v>38.003999999999998</v>
      </c>
      <c r="S2" s="9">
        <f>SUMIFS(Concentrado!T$2:T826,Concentrado!$A$2:$A826,"="&amp;$A2,Concentrado!$B$2:$B826, "=Hidalgo")</f>
        <v>36.061</v>
      </c>
      <c r="T2" s="9">
        <f>SUMIFS(Concentrado!U$2:U826,Concentrado!$A$2:$A826,"="&amp;$A2,Concentrado!$B$2:$B826, "=Hidalgo")</f>
        <v>7.2640000000000002</v>
      </c>
      <c r="U2" s="9">
        <f>SUMIFS(Concentrado!V$2:V826,Concentrado!$A$2:$A826,"="&amp;$A2,Concentrado!$B$2:$B826, "=Hidalgo")</f>
        <v>12.288</v>
      </c>
      <c r="V2" s="9">
        <f>SUMIFS(Concentrado!W$2:W826,Concentrado!$A$2:$A826,"="&amp;$A2,Concentrado!$B$2:$B826, "=Hidalgo")</f>
        <v>9.8190000000000008</v>
      </c>
      <c r="W2" s="9">
        <f>SUMIFS(Concentrado!X$2:X826,Concentrado!$A$2:$A826,"="&amp;$A2,Concentrado!$B$2:$B826, "=Hidalgo")</f>
        <v>13.166</v>
      </c>
      <c r="X2" s="9">
        <f>SUMIFS(Concentrado!Y$2:Y826,Concentrado!$A$2:$A826,"="&amp;$A2,Concentrado!$B$2:$B826, "=Hidalgo")</f>
        <v>1.931</v>
      </c>
      <c r="Y2" s="9">
        <f>SUMIFS(Concentrado!Z$2:Z826,Concentrado!$A$2:$A826,"="&amp;$A2,Concentrado!$B$2:$B826, "=Hidalgo")</f>
        <v>7.4530000000000003</v>
      </c>
      <c r="Z2" s="9">
        <f>SUMIFS(Concentrado!AA$2:AA826,Concentrado!$A$2:$A826,"="&amp;$A2,Concentrado!$B$2:$B826, "=Hidalgo")</f>
        <v>37.591999999999999</v>
      </c>
      <c r="AA2" s="9">
        <f>SUMIFS(Concentrado!AB$2:AB826,Concentrado!$A$2:$A826,"="&amp;$A2,Concentrado!$B$2:$B826, "=Hidalgo")</f>
        <v>33.616</v>
      </c>
      <c r="AB2" s="9">
        <f>SUMIFS(Concentrado!AC$2:AC826,Concentrado!$A$2:$A826,"="&amp;$A2,Concentrado!$B$2:$B826, "=Hidalgo")</f>
        <v>35.57</v>
      </c>
      <c r="AC2" s="9">
        <f>SUMIFS(Concentrado!AD$2:AD826,Concentrado!$A$2:$A826,"="&amp;$A2,Concentrado!$B$2:$B826, "=Hidalgo")</f>
        <v>333.60399999999998</v>
      </c>
      <c r="AD2" s="9">
        <f>SUMIFS(Concentrado!AE$2:AE826,Concentrado!$A$2:$A826,"="&amp;$A2,Concentrado!$B$2:$B826, "=Hidalgo")</f>
        <v>284.024</v>
      </c>
      <c r="AE2" s="9">
        <f>SUMIFS(Concentrado!AF$2:AF826,Concentrado!$A$2:$A826,"="&amp;$A2,Concentrado!$B$2:$B826, "=Hidalgo")</f>
        <v>308.39299999999997</v>
      </c>
      <c r="AF2" s="9">
        <f>SUMIFS(Concentrado!AG$2:AG826,Concentrado!$A$2:$A826,"="&amp;$A2,Concentrado!$B$2:$B826, "=Hidalgo")</f>
        <v>4.54</v>
      </c>
      <c r="AG2" s="9">
        <f>SUMIFS(Concentrado!AH$2:AH826,Concentrado!$A$2:$A826,"="&amp;$A2,Concentrado!$B$2:$B826, "=Hidalgo")</f>
        <v>3.7122625312062101</v>
      </c>
      <c r="AH2" s="9">
        <f>SUMIFS(Concentrado!AI$2:AI826,Concentrado!$A$2:$A826,"="&amp;$A2,Concentrado!$B$2:$B826, "=Hidalgo")</f>
        <v>1.9944156362185901</v>
      </c>
      <c r="AI2" s="9">
        <f>SUMIFS(Concentrado!AJ$2:AJ826,Concentrado!$A$2:$A826,"="&amp;$A2,Concentrado!$B$2:$B826, "=Hidalgo")</f>
        <v>2.8336189621247199</v>
      </c>
      <c r="AJ2" s="9">
        <f>SUMIFS(Concentrado!AK$2:AK826,Concentrado!$A$2:$A826,"="&amp;$A2,Concentrado!$B$2:$B826, "=Hidalgo")</f>
        <v>2.9060000000000001</v>
      </c>
      <c r="AK2" s="9">
        <f>SUMIFS(Concentrado!AL$2:AL826,Concentrado!$A$2:$A826,"="&amp;$A2,Concentrado!$B$2:$B826, "=Hidalgo")</f>
        <v>1.141</v>
      </c>
      <c r="AL2" s="9">
        <f>SUMIFS(Concentrado!AM$2:AM826,Concentrado!$A$2:$A826,"="&amp;$A2,Concentrado!$B$2:$B826, "=Hidalgo")</f>
        <v>2.008</v>
      </c>
      <c r="AM2" s="9">
        <f>SUMIFS(Concentrado!AN$2:AN826,Concentrado!$A$2:$A826,"="&amp;$A2,Concentrado!$B$2:$B826, "=Hidalgo")</f>
        <v>85.262</v>
      </c>
      <c r="AN2" s="9">
        <f>SUMIFS(Concentrado!AO$2:AO826,Concentrado!$A$2:$A826,"="&amp;$A2,Concentrado!$B$2:$B826, "=Hidalgo")</f>
        <v>72.936999999999998</v>
      </c>
      <c r="AO2" s="9">
        <f>SUMIFS(Concentrado!AP$2:AP826,Concentrado!$A$2:$A826,"="&amp;$A2,Concentrado!$B$2:$B826, "=Hidalgo")</f>
        <v>78.995000000000005</v>
      </c>
      <c r="AP2" s="9">
        <f>SUMIFS(Concentrado!AQ$2:AQ826,Concentrado!$A$2:$A826,"="&amp;$A2,Concentrado!$B$2:$B826, "=Hidalgo")</f>
        <v>4.8120000000000003</v>
      </c>
      <c r="AQ2" s="9">
        <f>SUMIFS(Concentrado!AR$2:AR826,Concentrado!$A$2:$A826,"="&amp;$A2,Concentrado!$B$2:$B826, "=Hidalgo")</f>
        <v>3.6859999999999999</v>
      </c>
      <c r="AR2" s="9">
        <f>SUMIFS(Concentrado!AS$2:AS826,Concentrado!$A$2:$A826,"="&amp;$A2,Concentrado!$B$2:$B826, "=Hidalgo")</f>
        <v>4.24</v>
      </c>
      <c r="AS2" s="9">
        <f>SUMIFS(Concentrado!AT$2:AT826,Concentrado!$A$2:$A826,"="&amp;$A2,Concentrado!$B$2:$B826, "=Hidalgo")</f>
        <v>3.1779999999999999</v>
      </c>
      <c r="AT2" s="9">
        <f>SUMIFS(Concentrado!AU$2:AU826,Concentrado!$A$2:$A826,"="&amp;$A2,Concentrado!$B$2:$B826, "=Hidalgo")</f>
        <v>0.35099999999999998</v>
      </c>
      <c r="AU2" s="9">
        <f>SUMIFS(Concentrado!AV$2:AV826,Concentrado!$A$2:$A826,"="&amp;$A2,Concentrado!$B$2:$B826, "=Hidalgo")</f>
        <v>1.7410000000000001</v>
      </c>
      <c r="AV2" s="9">
        <f>SUMIFS(Concentrado!AW$2:AW826,Concentrado!$A$2:$A826,"="&amp;$A2,Concentrado!$B$2:$B826, "=Hidalgo")</f>
        <v>514.75300000000004</v>
      </c>
      <c r="AW2" s="9">
        <f>SUMIFS(Concentrado!AX$2:AX826,Concentrado!$A$2:$A826,"="&amp;$A2,Concentrado!$B$2:$B826, "=Hidalgo")</f>
        <v>391.98200000000003</v>
      </c>
      <c r="AX2" s="9">
        <f>SUMIFS(Concentrado!AY$2:AY826,Concentrado!$A$2:$A826,"="&amp;$A2,Concentrado!$B$2:$B826, "=Hidalgo")</f>
        <v>452.37</v>
      </c>
      <c r="AY2" s="9">
        <f>SUMIFS(Concentrado!AZ$2:AZ826,Concentrado!$A$2:$A826,"="&amp;$A2,Concentrado!$B$2:$B826, "=Hidalgo")</f>
        <v>5.1479999999999997</v>
      </c>
      <c r="AZ2" s="9">
        <f>SUMIFS(Concentrado!BA$2:BA826,Concentrado!$A$2:$A826,"="&amp;$A2,Concentrado!$B$2:$B826, "=Hidalgo")</f>
        <v>3.92</v>
      </c>
      <c r="BA2" s="9">
        <f>SUMIFS(Concentrado!BB$2:BB826,Concentrado!$A$2:$A826,"="&amp;$A2,Concentrado!$B$2:$B826, "=Hidalgo")</f>
        <v>4.524</v>
      </c>
      <c r="BB2" s="9">
        <f>SUMIFS(Concentrado!BC$2:BC826,Concentrado!$A$2:$A826,"="&amp;$A2,Concentrado!$B$2:$B826, "=Hidalgo")</f>
        <v>73.816999999999993</v>
      </c>
      <c r="BC2" s="9">
        <f>SUMIFS(Concentrado!BD$2:BD826,Concentrado!$A$2:$A826,"="&amp;$A2,Concentrado!$B$2:$B826, "=Hidalgo")</f>
        <v>26.135999999999999</v>
      </c>
      <c r="BD2" s="9">
        <f>SUMIFS(Concentrado!BE$2:BE826,Concentrado!$A$2:$A826,"="&amp;$A2,Concentrado!$B$2:$B826, "=Hidalgo")</f>
        <v>27.2</v>
      </c>
      <c r="BE2" s="9">
        <f>SUMIFS(Concentrado!BF$2:BF826,Concentrado!$A$2:$A826,"="&amp;$A2,Concentrado!$B$2:$B826, "=Hidalgo")</f>
        <v>32.200000000000003</v>
      </c>
      <c r="BF2" s="9">
        <f>SUMIFS(Concentrado!BG$2:BG826,Concentrado!$A$2:$A826,"="&amp;$A2,Concentrado!$B$2:$B826, "=Hidalgo")</f>
        <v>60.753999999999998</v>
      </c>
      <c r="BG2" s="9">
        <f>SUMIFS(Concentrado!BH$2:BH826,Concentrado!$A$2:$A826,"="&amp;$A2,Concentrado!$B$2:$B826, "=Hidalgo")</f>
        <v>10.189380131576664</v>
      </c>
    </row>
    <row r="3" spans="1:59" x14ac:dyDescent="0.25">
      <c r="A3" s="4">
        <v>1999</v>
      </c>
      <c r="B3" s="9">
        <f>SUMIFS(Concentrado!C$2:C859,Concentrado!$A$2:$A859,"="&amp;$A3,Concentrado!$B$2:$B859, "=Hidalgo")</f>
        <v>13.15</v>
      </c>
      <c r="C3" s="9">
        <f>SUMIFS(Concentrado!D$2:D859,Concentrado!$A$2:$A859,"="&amp;$A3,Concentrado!$B$2:$B859, "=Hidalgo")</f>
        <v>2.5939999999999999</v>
      </c>
      <c r="D3" s="9">
        <f>SUMIFS(Concentrado!E$2:E859,Concentrado!$A$2:$A859,"="&amp;$A3,Concentrado!$B$2:$B859, "=Hidalgo")</f>
        <v>7.7640000000000002</v>
      </c>
      <c r="E3" s="9">
        <f>SUMIFS(Concentrado!F$2:F859,Concentrado!$A$2:$A859,"="&amp;$A3,Concentrado!$B$2:$B859, "=Hidalgo")</f>
        <v>14.356</v>
      </c>
      <c r="F3" s="9">
        <f>SUMIFS(Concentrado!G$2:G859,Concentrado!$A$2:$A859,"="&amp;$A3,Concentrado!$B$2:$B859, "=Hidalgo")</f>
        <v>12.222</v>
      </c>
      <c r="G3" s="9">
        <f>SUMIFS(Concentrado!H$2:H859,Concentrado!$A$2:$A859,"="&amp;$A3,Concentrado!$B$2:$B859, "=Hidalgo")</f>
        <v>2.4319999999999999</v>
      </c>
      <c r="H3" s="9">
        <f>SUMIFS(Concentrado!I$2:I859,Concentrado!$A$2:$A859,"="&amp;$A3,Concentrado!$B$2:$B859, "=Hidalgo")</f>
        <v>2.0750000000000002</v>
      </c>
      <c r="I3" s="9">
        <f>SUMIFS(Concentrado!J$2:J859,Concentrado!$A$2:$A859,"="&amp;$A3,Concentrado!$B$2:$B859, "=Hidalgo")</f>
        <v>2.25</v>
      </c>
      <c r="J3" s="9">
        <f>SUMIFS(Concentrado!K$2:K859,Concentrado!$A$2:$A859,"="&amp;$A3,Concentrado!$B$2:$B859, "=Hidalgo")</f>
        <v>3.6030000000000002</v>
      </c>
      <c r="K3" s="9">
        <f>SUMIFS(Concentrado!L$2:L859,Concentrado!$A$2:$A859,"="&amp;$A3,Concentrado!$B$2:$B859, "=Hidalgo")</f>
        <v>2.3340000000000001</v>
      </c>
      <c r="L3" s="9">
        <f>SUMIFS(Concentrado!M$2:M859,Concentrado!$A$2:$A859,"="&amp;$A3,Concentrado!$B$2:$B859, "=Hidalgo")</f>
        <v>2.956</v>
      </c>
      <c r="M3" s="9">
        <f>SUMIFS(Concentrado!N$2:N859,Concentrado!$A$2:$A859,"="&amp;$A3,Concentrado!$B$2:$B859, "=Hidalgo")</f>
        <v>49.006</v>
      </c>
      <c r="N3" s="9">
        <f>SUMIFS(Concentrado!O$2:O859,Concentrado!$A$2:$A859,"="&amp;$A3,Concentrado!$B$2:$B859, "=Hidalgo")</f>
        <v>87.459000000000003</v>
      </c>
      <c r="O3" s="9">
        <f>SUMIFS(Concentrado!P$2:P859,Concentrado!$A$2:$A859,"="&amp;$A3,Concentrado!$B$2:$B859, "=Hidalgo")</f>
        <v>22.045999999999999</v>
      </c>
      <c r="P3" s="9">
        <f>SUMIFS(Concentrado!Q$2:Q859,Concentrado!$A$2:$A859,"="&amp;$A3,Concentrado!$B$2:$B859, "=Hidalgo")</f>
        <v>54.125999999999998</v>
      </c>
      <c r="Q3" s="9">
        <f>SUMIFS(Concentrado!R$2:R859,Concentrado!$A$2:$A859,"="&amp;$A3,Concentrado!$B$2:$B859, "=Hidalgo")</f>
        <v>36.569000000000003</v>
      </c>
      <c r="R3" s="9">
        <f>SUMIFS(Concentrado!S$2:S859,Concentrado!$A$2:$A859,"="&amp;$A3,Concentrado!$B$2:$B859, "=Hidalgo")</f>
        <v>42.622</v>
      </c>
      <c r="S3" s="9">
        <f>SUMIFS(Concentrado!T$2:T859,Concentrado!$A$2:$A859,"="&amp;$A3,Concentrado!$B$2:$B859, "=Hidalgo")</f>
        <v>39.656999999999996</v>
      </c>
      <c r="T3" s="9">
        <f>SUMIFS(Concentrado!U$2:U859,Concentrado!$A$2:$A859,"="&amp;$A3,Concentrado!$B$2:$B859, "=Hidalgo")</f>
        <v>6.665</v>
      </c>
      <c r="U3" s="9">
        <f>SUMIFS(Concentrado!V$2:V859,Concentrado!$A$2:$A859,"="&amp;$A3,Concentrado!$B$2:$B859, "=Hidalgo")</f>
        <v>10.029</v>
      </c>
      <c r="V3" s="9">
        <f>SUMIFS(Concentrado!W$2:W859,Concentrado!$A$2:$A859,"="&amp;$A3,Concentrado!$B$2:$B859, "=Hidalgo")</f>
        <v>8.3810000000000002</v>
      </c>
      <c r="W3" s="9">
        <f>SUMIFS(Concentrado!X$2:X859,Concentrado!$A$2:$A859,"="&amp;$A3,Concentrado!$B$2:$B859, "=Hidalgo")</f>
        <v>9.7279999999999998</v>
      </c>
      <c r="X3" s="9">
        <f>SUMIFS(Concentrado!Y$2:Y859,Concentrado!$A$2:$A859,"="&amp;$A3,Concentrado!$B$2:$B859, "=Hidalgo")</f>
        <v>2.2480000000000002</v>
      </c>
      <c r="Y3" s="9">
        <f>SUMIFS(Concentrado!Z$2:Z859,Concentrado!$A$2:$A859,"="&amp;$A3,Concentrado!$B$2:$B859, "=Hidalgo")</f>
        <v>5.9109999999999996</v>
      </c>
      <c r="Z3" s="9">
        <f>SUMIFS(Concentrado!AA$2:AA859,Concentrado!$A$2:$A859,"="&amp;$A3,Concentrado!$B$2:$B859, "=Hidalgo")</f>
        <v>34.406999999999996</v>
      </c>
      <c r="AA3" s="9">
        <f>SUMIFS(Concentrado!AB$2:AB859,Concentrado!$A$2:$A859,"="&amp;$A3,Concentrado!$B$2:$B859, "=Hidalgo")</f>
        <v>30.344999999999999</v>
      </c>
      <c r="AB3" s="9">
        <f>SUMIFS(Concentrado!AC$2:AC859,Concentrado!$A$2:$A859,"="&amp;$A3,Concentrado!$B$2:$B859, "=Hidalgo")</f>
        <v>32.335000000000001</v>
      </c>
      <c r="AC3" s="9">
        <f>SUMIFS(Concentrado!AD$2:AD859,Concentrado!$A$2:$A859,"="&amp;$A3,Concentrado!$B$2:$B859, "=Hidalgo")</f>
        <v>332.27300000000002</v>
      </c>
      <c r="AD3" s="9">
        <f>SUMIFS(Concentrado!AE$2:AE859,Concentrado!$A$2:$A859,"="&amp;$A3,Concentrado!$B$2:$B859, "=Hidalgo")</f>
        <v>288.411</v>
      </c>
      <c r="AE3" s="9">
        <f>SUMIFS(Concentrado!AF$2:AF859,Concentrado!$A$2:$A859,"="&amp;$A3,Concentrado!$B$2:$B859, "=Hidalgo")</f>
        <v>309.89299999999997</v>
      </c>
      <c r="AF3" s="9">
        <f>SUMIFS(Concentrado!AG$2:AG859,Concentrado!$A$2:$A859,"="&amp;$A3,Concentrado!$B$2:$B859, "=Hidalgo")</f>
        <v>8.827</v>
      </c>
      <c r="AG3" s="9">
        <f>SUMIFS(Concentrado!AH$2:AH859,Concentrado!$A$2:$A859,"="&amp;$A3,Concentrado!$B$2:$B859, "=Hidalgo")</f>
        <v>4.6486762894265903</v>
      </c>
      <c r="AH3" s="9">
        <f>SUMIFS(Concentrado!AI$2:AI859,Concentrado!$A$2:$A859,"="&amp;$A3,Concentrado!$B$2:$B859, "=Hidalgo")</f>
        <v>1.7556256830481201</v>
      </c>
      <c r="AI3" s="9">
        <f>SUMIFS(Concentrado!AJ$2:AJ859,Concentrado!$A$2:$A859,"="&amp;$A3,Concentrado!$B$2:$B859, "=Hidalgo")</f>
        <v>3.1605990689778198</v>
      </c>
      <c r="AJ3" s="9">
        <f>SUMIFS(Concentrado!AK$2:AK859,Concentrado!$A$2:$A859,"="&amp;$A3,Concentrado!$B$2:$B859, "=Hidalgo")</f>
        <v>3.3330000000000002</v>
      </c>
      <c r="AK3" s="9">
        <f>SUMIFS(Concentrado!AL$2:AL859,Concentrado!$A$2:$A859,"="&amp;$A3,Concentrado!$B$2:$B859, "=Hidalgo")</f>
        <v>1.0369999999999999</v>
      </c>
      <c r="AL3" s="9">
        <f>SUMIFS(Concentrado!AM$2:AM859,Concentrado!$A$2:$A859,"="&amp;$A3,Concentrado!$B$2:$B859, "=Hidalgo")</f>
        <v>2.1619999999999999</v>
      </c>
      <c r="AM3" s="9">
        <f>SUMIFS(Concentrado!AN$2:AN859,Concentrado!$A$2:$A859,"="&amp;$A3,Concentrado!$B$2:$B859, "=Hidalgo")</f>
        <v>74.129000000000005</v>
      </c>
      <c r="AN3" s="9">
        <f>SUMIFS(Concentrado!AO$2:AO859,Concentrado!$A$2:$A859,"="&amp;$A3,Concentrado!$B$2:$B859, "=Hidalgo")</f>
        <v>66.569999999999993</v>
      </c>
      <c r="AO3" s="9">
        <f>SUMIFS(Concentrado!AP$2:AP859,Concentrado!$A$2:$A859,"="&amp;$A3,Concentrado!$B$2:$B859, "=Hidalgo")</f>
        <v>70.272000000000006</v>
      </c>
      <c r="AP3" s="9">
        <f>SUMIFS(Concentrado!AQ$2:AQ859,Concentrado!$A$2:$A859,"="&amp;$A3,Concentrado!$B$2:$B859, "=Hidalgo")</f>
        <v>4.774</v>
      </c>
      <c r="AQ3" s="9">
        <f>SUMIFS(Concentrado!AR$2:AR859,Concentrado!$A$2:$A859,"="&amp;$A3,Concentrado!$B$2:$B859, "=Hidalgo")</f>
        <v>3.4580000000000002</v>
      </c>
      <c r="AR3" s="9">
        <f>SUMIFS(Concentrado!AS$2:AS859,Concentrado!$A$2:$A859,"="&amp;$A3,Concentrado!$B$2:$B859, "=Hidalgo")</f>
        <v>4.1020000000000003</v>
      </c>
      <c r="AS3" s="9">
        <f>SUMIFS(Concentrado!AT$2:AT859,Concentrado!$A$2:$A859,"="&amp;$A3,Concentrado!$B$2:$B859, "=Hidalgo")</f>
        <v>3.0619999999999998</v>
      </c>
      <c r="AT3" s="9">
        <f>SUMIFS(Concentrado!AU$2:AU859,Concentrado!$A$2:$A859,"="&amp;$A3,Concentrado!$B$2:$B859, "=Hidalgo")</f>
        <v>0.25900000000000001</v>
      </c>
      <c r="AU3" s="9">
        <f>SUMIFS(Concentrado!AV$2:AV859,Concentrado!$A$2:$A859,"="&amp;$A3,Concentrado!$B$2:$B859, "=Hidalgo")</f>
        <v>1.6319999999999999</v>
      </c>
      <c r="AV3" s="9">
        <f>SUMIFS(Concentrado!AW$2:AW859,Concentrado!$A$2:$A859,"="&amp;$A3,Concentrado!$B$2:$B859, "=Hidalgo")</f>
        <v>501.51799999999997</v>
      </c>
      <c r="AW3" s="9">
        <f>SUMIFS(Concentrado!AX$2:AX859,Concentrado!$A$2:$A859,"="&amp;$A3,Concentrado!$B$2:$B859, "=Hidalgo")</f>
        <v>386.36399999999998</v>
      </c>
      <c r="AX3" s="9">
        <f>SUMIFS(Concentrado!AY$2:AY859,Concentrado!$A$2:$A859,"="&amp;$A3,Concentrado!$B$2:$B859, "=Hidalgo")</f>
        <v>442.80500000000001</v>
      </c>
      <c r="AY3" s="9">
        <f>SUMIFS(Concentrado!AZ$2:AZ859,Concentrado!$A$2:$A859,"="&amp;$A3,Concentrado!$B$2:$B859, "=Hidalgo")</f>
        <v>5.0149999999999997</v>
      </c>
      <c r="AZ3" s="9">
        <f>SUMIFS(Concentrado!BA$2:BA859,Concentrado!$A$2:$A859,"="&amp;$A3,Concentrado!$B$2:$B859, "=Hidalgo")</f>
        <v>3.8639999999999999</v>
      </c>
      <c r="BA3" s="9">
        <f>SUMIFS(Concentrado!BB$2:BB859,Concentrado!$A$2:$A859,"="&amp;$A3,Concentrado!$B$2:$B859, "=Hidalgo")</f>
        <v>4.4279999999999999</v>
      </c>
      <c r="BB3" s="9">
        <f>SUMIFS(Concentrado!BC$2:BC859,Concentrado!$A$2:$A859,"="&amp;$A3,Concentrado!$B$2:$B859, "=Hidalgo")</f>
        <v>59.988999999999997</v>
      </c>
      <c r="BC3" s="9">
        <f>SUMIFS(Concentrado!BD$2:BD859,Concentrado!$A$2:$A859,"="&amp;$A3,Concentrado!$B$2:$B859, "=Hidalgo")</f>
        <v>31.422999999999998</v>
      </c>
      <c r="BD3" s="9">
        <f>SUMIFS(Concentrado!BE$2:BE859,Concentrado!$A$2:$A859,"="&amp;$A3,Concentrado!$B$2:$B859, "=Hidalgo")</f>
        <v>25.873000000000001</v>
      </c>
      <c r="BE3" s="9">
        <f>SUMIFS(Concentrado!BF$2:BF859,Concentrado!$A$2:$A859,"="&amp;$A3,Concentrado!$B$2:$B859, "=Hidalgo")</f>
        <v>30.466999999999999</v>
      </c>
      <c r="BF3" s="9">
        <f>SUMIFS(Concentrado!BG$2:BG859,Concentrado!$A$2:$A859,"="&amp;$A3,Concentrado!$B$2:$B859, "=Hidalgo")</f>
        <v>89.093999999999994</v>
      </c>
      <c r="BG3" s="9">
        <f>SUMIFS(Concentrado!BH$2:BH859,Concentrado!$A$2:$A859,"="&amp;$A3,Concentrado!$B$2:$B859, "=Hidalgo")</f>
        <v>9.206365843858638</v>
      </c>
    </row>
    <row r="4" spans="1:59" x14ac:dyDescent="0.25">
      <c r="A4" s="4">
        <v>2000</v>
      </c>
      <c r="B4" s="9">
        <f>SUMIFS(Concentrado!C$2:C859,Concentrado!$A$2:$A859,"="&amp;$A4,Concentrado!$B$2:$B859, "=Hidalgo")</f>
        <v>10.722</v>
      </c>
      <c r="C4" s="9">
        <f>SUMIFS(Concentrado!D$2:D859,Concentrado!$A$2:$A859,"="&amp;$A4,Concentrado!$B$2:$B859, "=Hidalgo")</f>
        <v>2.8140000000000001</v>
      </c>
      <c r="D4" s="9">
        <f>SUMIFS(Concentrado!E$2:E859,Concentrado!$A$2:$A859,"="&amp;$A4,Concentrado!$B$2:$B859, "=Hidalgo")</f>
        <v>6.6760000000000002</v>
      </c>
      <c r="E4" s="9">
        <f>SUMIFS(Concentrado!F$2:F859,Concentrado!$A$2:$A859,"="&amp;$A4,Concentrado!$B$2:$B859, "=Hidalgo")</f>
        <v>14.114000000000001</v>
      </c>
      <c r="F4" s="9">
        <f>SUMIFS(Concentrado!G$2:G859,Concentrado!$A$2:$A859,"="&amp;$A4,Concentrado!$B$2:$B859, "=Hidalgo")</f>
        <v>11.478999999999999</v>
      </c>
      <c r="G4" s="9">
        <f>SUMIFS(Concentrado!H$2:H859,Concentrado!$A$2:$A859,"="&amp;$A4,Concentrado!$B$2:$B859, "=Hidalgo")</f>
        <v>2.1440000000000001</v>
      </c>
      <c r="H4" s="9">
        <f>SUMIFS(Concentrado!I$2:I859,Concentrado!$A$2:$A859,"="&amp;$A4,Concentrado!$B$2:$B859, "=Hidalgo")</f>
        <v>2.2170000000000001</v>
      </c>
      <c r="I4" s="9">
        <f>SUMIFS(Concentrado!J$2:J859,Concentrado!$A$2:$A859,"="&amp;$A4,Concentrado!$B$2:$B859, "=Hidalgo")</f>
        <v>2.1819999999999999</v>
      </c>
      <c r="J4" s="9">
        <f>SUMIFS(Concentrado!K$2:K859,Concentrado!$A$2:$A859,"="&amp;$A4,Concentrado!$B$2:$B859, "=Hidalgo")</f>
        <v>4.0209999999999999</v>
      </c>
      <c r="K4" s="9">
        <f>SUMIFS(Concentrado!L$2:L859,Concentrado!$A$2:$A859,"="&amp;$A4,Concentrado!$B$2:$B859, "=Hidalgo")</f>
        <v>1.7909999999999999</v>
      </c>
      <c r="L4" s="9">
        <f>SUMIFS(Concentrado!M$2:M859,Concentrado!$A$2:$A859,"="&amp;$A4,Concentrado!$B$2:$B859, "=Hidalgo")</f>
        <v>2.88</v>
      </c>
      <c r="M4" s="9">
        <f>SUMIFS(Concentrado!N$2:N859,Concentrado!$A$2:$A859,"="&amp;$A4,Concentrado!$B$2:$B859, "=Hidalgo")</f>
        <v>36.109000000000002</v>
      </c>
      <c r="N4" s="9">
        <f>SUMIFS(Concentrado!O$2:O859,Concentrado!$A$2:$A859,"="&amp;$A4,Concentrado!$B$2:$B859, "=Hidalgo")</f>
        <v>79.61</v>
      </c>
      <c r="O4" s="9">
        <f>SUMIFS(Concentrado!P$2:P859,Concentrado!$A$2:$A859,"="&amp;$A4,Concentrado!$B$2:$B859, "=Hidalgo")</f>
        <v>22.26</v>
      </c>
      <c r="P4" s="9">
        <f>SUMIFS(Concentrado!Q$2:Q859,Concentrado!$A$2:$A859,"="&amp;$A4,Concentrado!$B$2:$B859, "=Hidalgo")</f>
        <v>50.311</v>
      </c>
      <c r="Q4" s="9">
        <f>SUMIFS(Concentrado!R$2:R859,Concentrado!$A$2:$A859,"="&amp;$A4,Concentrado!$B$2:$B859, "=Hidalgo")</f>
        <v>34.936</v>
      </c>
      <c r="R4" s="9">
        <f>SUMIFS(Concentrado!S$2:S859,Concentrado!$A$2:$A859,"="&amp;$A4,Concentrado!$B$2:$B859, "=Hidalgo")</f>
        <v>45.457000000000001</v>
      </c>
      <c r="S4" s="9">
        <f>SUMIFS(Concentrado!T$2:T859,Concentrado!$A$2:$A859,"="&amp;$A4,Concentrado!$B$2:$B859, "=Hidalgo")</f>
        <v>40.319000000000003</v>
      </c>
      <c r="T4" s="9">
        <f>SUMIFS(Concentrado!U$2:U859,Concentrado!$A$2:$A859,"="&amp;$A4,Concentrado!$B$2:$B859, "=Hidalgo")</f>
        <v>6.6120000000000001</v>
      </c>
      <c r="U4" s="9">
        <f>SUMIFS(Concentrado!V$2:V859,Concentrado!$A$2:$A859,"="&amp;$A4,Concentrado!$B$2:$B859, "=Hidalgo")</f>
        <v>10.831</v>
      </c>
      <c r="V4" s="9">
        <f>SUMIFS(Concentrado!W$2:W859,Concentrado!$A$2:$A859,"="&amp;$A4,Concentrado!$B$2:$B859, "=Hidalgo")</f>
        <v>8.7710000000000008</v>
      </c>
      <c r="W4" s="9">
        <f>SUMIFS(Concentrado!X$2:X859,Concentrado!$A$2:$A859,"="&amp;$A4,Concentrado!$B$2:$B859, "=Hidalgo")</f>
        <v>7.2370000000000001</v>
      </c>
      <c r="X4" s="9">
        <f>SUMIFS(Concentrado!Y$2:Y859,Concentrado!$A$2:$A859,"="&amp;$A4,Concentrado!$B$2:$B859, "=Hidalgo")</f>
        <v>1.2789999999999999</v>
      </c>
      <c r="Y4" s="9">
        <f>SUMIFS(Concentrado!Z$2:Z859,Concentrado!$A$2:$A859,"="&amp;$A4,Concentrado!$B$2:$B859, "=Hidalgo")</f>
        <v>4.1890000000000001</v>
      </c>
      <c r="Z4" s="9">
        <f>SUMIFS(Concentrado!AA$2:AA859,Concentrado!$A$2:$A859,"="&amp;$A4,Concentrado!$B$2:$B859, "=Hidalgo")</f>
        <v>31.451000000000001</v>
      </c>
      <c r="AA4" s="9">
        <f>SUMIFS(Concentrado!AB$2:AB859,Concentrado!$A$2:$A859,"="&amp;$A4,Concentrado!$B$2:$B859, "=Hidalgo")</f>
        <v>28.059000000000001</v>
      </c>
      <c r="AB4" s="9">
        <f>SUMIFS(Concentrado!AC$2:AC859,Concentrado!$A$2:$A859,"="&amp;$A4,Concentrado!$B$2:$B859, "=Hidalgo")</f>
        <v>29.716000000000001</v>
      </c>
      <c r="AC4" s="9">
        <f>SUMIFS(Concentrado!AD$2:AD859,Concentrado!$A$2:$A859,"="&amp;$A4,Concentrado!$B$2:$B859, "=Hidalgo")</f>
        <v>306.29000000000002</v>
      </c>
      <c r="AD4" s="9">
        <f>SUMIFS(Concentrado!AE$2:AE859,Concentrado!$A$2:$A859,"="&amp;$A4,Concentrado!$B$2:$B859, "=Hidalgo")</f>
        <v>260.71899999999999</v>
      </c>
      <c r="AE4" s="9">
        <f>SUMIFS(Concentrado!AF$2:AF859,Concentrado!$A$2:$A859,"="&amp;$A4,Concentrado!$B$2:$B859, "=Hidalgo")</f>
        <v>283.01799999999997</v>
      </c>
      <c r="AF4" s="9">
        <f>SUMIFS(Concentrado!AG$2:AG859,Concentrado!$A$2:$A859,"="&amp;$A4,Concentrado!$B$2:$B859, "=Hidalgo")</f>
        <v>6.5229999999999997</v>
      </c>
      <c r="AG4" s="9">
        <f>SUMIFS(Concentrado!AH$2:AH859,Concentrado!$A$2:$A859,"="&amp;$A4,Concentrado!$B$2:$B859, "=Hidalgo")</f>
        <v>6.0417344425338104</v>
      </c>
      <c r="AH4" s="9">
        <f>SUMIFS(Concentrado!AI$2:AI859,Concentrado!$A$2:$A859,"="&amp;$A4,Concentrado!$B$2:$B859, "=Hidalgo")</f>
        <v>0.87040155975959499</v>
      </c>
      <c r="AI4" s="9">
        <f>SUMIFS(Concentrado!AJ$2:AJ859,Concentrado!$A$2:$A859,"="&amp;$A4,Concentrado!$B$2:$B859, "=Hidalgo")</f>
        <v>3.3711728759925301</v>
      </c>
      <c r="AJ4" s="9">
        <f>SUMIFS(Concentrado!AK$2:AK859,Concentrado!$A$2:$A859,"="&amp;$A4,Concentrado!$B$2:$B859, "=Hidalgo")</f>
        <v>4.5570000000000004</v>
      </c>
      <c r="AK4" s="9">
        <f>SUMIFS(Concentrado!AL$2:AL859,Concentrado!$A$2:$A859,"="&amp;$A4,Concentrado!$B$2:$B859, "=Hidalgo")</f>
        <v>0.85299999999999998</v>
      </c>
      <c r="AL4" s="9">
        <f>SUMIFS(Concentrado!AM$2:AM859,Concentrado!$A$2:$A859,"="&amp;$A4,Concentrado!$B$2:$B859, "=Hidalgo")</f>
        <v>2.6619999999999999</v>
      </c>
      <c r="AM4" s="9">
        <f>SUMIFS(Concentrado!AN$2:AN859,Concentrado!$A$2:$A859,"="&amp;$A4,Concentrado!$B$2:$B859, "=Hidalgo")</f>
        <v>62.366</v>
      </c>
      <c r="AN4" s="9">
        <f>SUMIFS(Concentrado!AO$2:AO859,Concentrado!$A$2:$A859,"="&amp;$A4,Concentrado!$B$2:$B859, "=Hidalgo")</f>
        <v>52.877000000000002</v>
      </c>
      <c r="AO4" s="9">
        <f>SUMIFS(Concentrado!AP$2:AP859,Concentrado!$A$2:$A859,"="&amp;$A4,Concentrado!$B$2:$B859, "=Hidalgo")</f>
        <v>57.511000000000003</v>
      </c>
      <c r="AP4" s="9">
        <f>SUMIFS(Concentrado!AQ$2:AQ859,Concentrado!$A$2:$A859,"="&amp;$A4,Concentrado!$B$2:$B859, "=Hidalgo")</f>
        <v>3.306</v>
      </c>
      <c r="AQ4" s="9">
        <f>SUMIFS(Concentrado!AR$2:AR859,Concentrado!$A$2:$A859,"="&amp;$A4,Concentrado!$B$2:$B859, "=Hidalgo")</f>
        <v>1.62</v>
      </c>
      <c r="AR4" s="9">
        <f>SUMIFS(Concentrado!AS$2:AS859,Concentrado!$A$2:$A859,"="&amp;$A4,Concentrado!$B$2:$B859, "=Hidalgo")</f>
        <v>2.444</v>
      </c>
      <c r="AS4" s="9">
        <f>SUMIFS(Concentrado!AT$2:AT859,Concentrado!$A$2:$A859,"="&amp;$A4,Concentrado!$B$2:$B859, "=Hidalgo")</f>
        <v>2.68</v>
      </c>
      <c r="AT4" s="9">
        <f>SUMIFS(Concentrado!AU$2:AU859,Concentrado!$A$2:$A859,"="&amp;$A4,Concentrado!$B$2:$B859, "=Hidalgo")</f>
        <v>0.51200000000000001</v>
      </c>
      <c r="AU4" s="9">
        <f>SUMIFS(Concentrado!AV$2:AV859,Concentrado!$A$2:$A859,"="&amp;$A4,Concentrado!$B$2:$B859, "=Hidalgo")</f>
        <v>1.571</v>
      </c>
      <c r="AV4" s="9">
        <f>SUMIFS(Concentrado!AW$2:AW859,Concentrado!$A$2:$A859,"="&amp;$A4,Concentrado!$B$2:$B859, "=Hidalgo")</f>
        <v>454.16300000000001</v>
      </c>
      <c r="AW4" s="9">
        <f>SUMIFS(Concentrado!AX$2:AX859,Concentrado!$A$2:$A859,"="&amp;$A4,Concentrado!$B$2:$B859, "=Hidalgo")</f>
        <v>343.53199999999998</v>
      </c>
      <c r="AX4" s="9">
        <f>SUMIFS(Concentrado!AY$2:AY859,Concentrado!$A$2:$A859,"="&amp;$A4,Concentrado!$B$2:$B859, "=Hidalgo")</f>
        <v>397.64800000000002</v>
      </c>
      <c r="AY4" s="9">
        <f>SUMIFS(Concentrado!AZ$2:AZ859,Concentrado!$A$2:$A859,"="&amp;$A4,Concentrado!$B$2:$B859, "=Hidalgo")</f>
        <v>4.5419999999999998</v>
      </c>
      <c r="AZ4" s="9">
        <f>SUMIFS(Concentrado!BA$2:BA859,Concentrado!$A$2:$A859,"="&amp;$A4,Concentrado!$B$2:$B859, "=Hidalgo")</f>
        <v>3.4350000000000001</v>
      </c>
      <c r="BA4" s="9">
        <f>SUMIFS(Concentrado!BB$2:BB859,Concentrado!$A$2:$A859,"="&amp;$A4,Concentrado!$B$2:$B859, "=Hidalgo")</f>
        <v>3.976</v>
      </c>
      <c r="BB4" s="9">
        <f>SUMIFS(Concentrado!BC$2:BC859,Concentrado!$A$2:$A859,"="&amp;$A4,Concentrado!$B$2:$B859, "=Hidalgo")</f>
        <v>44.375999999999998</v>
      </c>
      <c r="BC4" s="9">
        <f>SUMIFS(Concentrado!BD$2:BD859,Concentrado!$A$2:$A859,"="&amp;$A4,Concentrado!$B$2:$B859, "=Hidalgo")</f>
        <v>17.678000000000001</v>
      </c>
      <c r="BD4" s="9">
        <f>SUMIFS(Concentrado!BE$2:BE859,Concentrado!$A$2:$A859,"="&amp;$A4,Concentrado!$B$2:$B859, "=Hidalgo")</f>
        <v>24.471</v>
      </c>
      <c r="BE4" s="9">
        <f>SUMIFS(Concentrado!BF$2:BF859,Concentrado!$A$2:$A859,"="&amp;$A4,Concentrado!$B$2:$B859, "=Hidalgo")</f>
        <v>28.837</v>
      </c>
      <c r="BF4" s="9">
        <f>SUMIFS(Concentrado!BG$2:BG859,Concentrado!$A$2:$A859,"="&amp;$A4,Concentrado!$B$2:$B859, "=Hidalgo")</f>
        <v>56.578000000000003</v>
      </c>
      <c r="BG4" s="9">
        <f>SUMIFS(Concentrado!BH$2:BH859,Concentrado!$A$2:$A859,"="&amp;$A4,Concentrado!$B$2:$B859, "=Hidalgo")</f>
        <v>8.4336710337877268</v>
      </c>
    </row>
    <row r="5" spans="1:59" x14ac:dyDescent="0.25">
      <c r="A5" s="4">
        <v>2001</v>
      </c>
      <c r="B5" s="9">
        <f>SUMIFS(Concentrado!C$2:C859,Concentrado!$A$2:$A859,"="&amp;$A5,Concentrado!$B$2:$B859, "=Hidalgo")</f>
        <v>9.8260000000000005</v>
      </c>
      <c r="C5" s="9">
        <f>SUMIFS(Concentrado!D$2:D859,Concentrado!$A$2:$A859,"="&amp;$A5,Concentrado!$B$2:$B859, "=Hidalgo")</f>
        <v>3.3679999999999999</v>
      </c>
      <c r="D5" s="9">
        <f>SUMIFS(Concentrado!E$2:E859,Concentrado!$A$2:$A859,"="&amp;$A5,Concentrado!$B$2:$B859, "=Hidalgo")</f>
        <v>6.5170000000000003</v>
      </c>
      <c r="E5" s="9">
        <f>SUMIFS(Concentrado!F$2:F859,Concentrado!$A$2:$A859,"="&amp;$A5,Concentrado!$B$2:$B859, "=Hidalgo")</f>
        <v>16.995000000000001</v>
      </c>
      <c r="F5" s="9">
        <f>SUMIFS(Concentrado!G$2:G859,Concentrado!$A$2:$A859,"="&amp;$A5,Concentrado!$B$2:$B859, "=Hidalgo")</f>
        <v>12.427</v>
      </c>
      <c r="G5" s="9">
        <f>SUMIFS(Concentrado!H$2:H859,Concentrado!$A$2:$A859,"="&amp;$A5,Concentrado!$B$2:$B859, "=Hidalgo")</f>
        <v>2.4790000000000001</v>
      </c>
      <c r="H5" s="9">
        <f>SUMIFS(Concentrado!I$2:I859,Concentrado!$A$2:$A859,"="&amp;$A5,Concentrado!$B$2:$B859, "=Hidalgo")</f>
        <v>2.3580000000000001</v>
      </c>
      <c r="I5" s="9">
        <f>SUMIFS(Concentrado!J$2:J859,Concentrado!$A$2:$A859,"="&amp;$A5,Concentrado!$B$2:$B859, "=Hidalgo")</f>
        <v>2.4169999999999998</v>
      </c>
      <c r="J5" s="9">
        <f>SUMIFS(Concentrado!K$2:K859,Concentrado!$A$2:$A859,"="&amp;$A5,Concentrado!$B$2:$B859, "=Hidalgo")</f>
        <v>5.4</v>
      </c>
      <c r="K5" s="9">
        <f>SUMIFS(Concentrado!L$2:L859,Concentrado!$A$2:$A859,"="&amp;$A5,Concentrado!$B$2:$B859, "=Hidalgo")</f>
        <v>3.2</v>
      </c>
      <c r="L5" s="9">
        <f>SUMIFS(Concentrado!M$2:M859,Concentrado!$A$2:$A859,"="&amp;$A5,Concentrado!$B$2:$B859, "=Hidalgo")</f>
        <v>4.2720000000000002</v>
      </c>
      <c r="M5" s="9">
        <f>SUMIFS(Concentrado!N$2:N859,Concentrado!$A$2:$A859,"="&amp;$A5,Concentrado!$B$2:$B859, "=Hidalgo")</f>
        <v>43.137999999999998</v>
      </c>
      <c r="N5" s="9">
        <f>SUMIFS(Concentrado!O$2:O859,Concentrado!$A$2:$A859,"="&amp;$A5,Concentrado!$B$2:$B859, "=Hidalgo")</f>
        <v>78.165999999999997</v>
      </c>
      <c r="O5" s="9">
        <f>SUMIFS(Concentrado!P$2:P859,Concentrado!$A$2:$A859,"="&amp;$A5,Concentrado!$B$2:$B859, "=Hidalgo")</f>
        <v>22.736999999999998</v>
      </c>
      <c r="P5" s="9">
        <f>SUMIFS(Concentrado!Q$2:Q859,Concentrado!$A$2:$A859,"="&amp;$A5,Concentrado!$B$2:$B859, "=Hidalgo")</f>
        <v>49.802999999999997</v>
      </c>
      <c r="Q5" s="9">
        <f>SUMIFS(Concentrado!R$2:R859,Concentrado!$A$2:$A859,"="&amp;$A5,Concentrado!$B$2:$B859, "=Hidalgo")</f>
        <v>40.012</v>
      </c>
      <c r="R5" s="9">
        <f>SUMIFS(Concentrado!S$2:S859,Concentrado!$A$2:$A859,"="&amp;$A5,Concentrado!$B$2:$B859, "=Hidalgo")</f>
        <v>49.768999999999998</v>
      </c>
      <c r="S5" s="9">
        <f>SUMIFS(Concentrado!T$2:T859,Concentrado!$A$2:$A859,"="&amp;$A5,Concentrado!$B$2:$B859, "=Hidalgo")</f>
        <v>45.012</v>
      </c>
      <c r="T5" s="9">
        <f>SUMIFS(Concentrado!U$2:U859,Concentrado!$A$2:$A859,"="&amp;$A5,Concentrado!$B$2:$B859, "=Hidalgo")</f>
        <v>7.3470000000000004</v>
      </c>
      <c r="U5" s="9">
        <f>SUMIFS(Concentrado!V$2:V859,Concentrado!$A$2:$A859,"="&amp;$A5,Concentrado!$B$2:$B859, "=Hidalgo")</f>
        <v>11.116</v>
      </c>
      <c r="V5" s="9">
        <f>SUMIFS(Concentrado!W$2:W859,Concentrado!$A$2:$A859,"="&amp;$A5,Concentrado!$B$2:$B859, "=Hidalgo")</f>
        <v>9.2789999999999999</v>
      </c>
      <c r="W5" s="9">
        <f>SUMIFS(Concentrado!X$2:X859,Concentrado!$A$2:$A859,"="&amp;$A5,Concentrado!$B$2:$B859, "=Hidalgo")</f>
        <v>9.1180000000000003</v>
      </c>
      <c r="X5" s="9">
        <f>SUMIFS(Concentrado!Y$2:Y859,Concentrado!$A$2:$A859,"="&amp;$A5,Concentrado!$B$2:$B859, "=Hidalgo")</f>
        <v>1.6839999999999999</v>
      </c>
      <c r="Y5" s="9">
        <f>SUMIFS(Concentrado!Z$2:Z859,Concentrado!$A$2:$A859,"="&amp;$A5,Concentrado!$B$2:$B859, "=Hidalgo")</f>
        <v>5.3079999999999998</v>
      </c>
      <c r="Z5" s="9">
        <f>SUMIFS(Concentrado!AA$2:AA859,Concentrado!$A$2:$A859,"="&amp;$A5,Concentrado!$B$2:$B859, "=Hidalgo")</f>
        <v>33.107999999999997</v>
      </c>
      <c r="AA5" s="9">
        <f>SUMIFS(Concentrado!AB$2:AB859,Concentrado!$A$2:$A859,"="&amp;$A5,Concentrado!$B$2:$B859, "=Hidalgo")</f>
        <v>30.062999999999999</v>
      </c>
      <c r="AB5" s="9">
        <f>SUMIFS(Concentrado!AC$2:AC859,Concentrado!$A$2:$A859,"="&amp;$A5,Concentrado!$B$2:$B859, "=Hidalgo")</f>
        <v>31.547000000000001</v>
      </c>
      <c r="AC5" s="9">
        <f>SUMIFS(Concentrado!AD$2:AD859,Concentrado!$A$2:$A859,"="&amp;$A5,Concentrado!$B$2:$B859, "=Hidalgo")</f>
        <v>337.714</v>
      </c>
      <c r="AD5" s="9">
        <f>SUMIFS(Concentrado!AE$2:AE859,Concentrado!$A$2:$A859,"="&amp;$A5,Concentrado!$B$2:$B859, "=Hidalgo")</f>
        <v>277.47500000000002</v>
      </c>
      <c r="AE5" s="9">
        <f>SUMIFS(Concentrado!AF$2:AF859,Concentrado!$A$2:$A859,"="&amp;$A5,Concentrado!$B$2:$B859, "=Hidalgo")</f>
        <v>306.92899999999997</v>
      </c>
      <c r="AF5" s="9">
        <f>SUMIFS(Concentrado!AG$2:AG859,Concentrado!$A$2:$A859,"="&amp;$A5,Concentrado!$B$2:$B859, "=Hidalgo")</f>
        <v>7.9669999999999996</v>
      </c>
      <c r="AG5" s="9">
        <f>SUMIFS(Concentrado!AH$2:AH859,Concentrado!$A$2:$A859,"="&amp;$A5,Concentrado!$B$2:$B859, "=Hidalgo")</f>
        <v>5.5499670470706599</v>
      </c>
      <c r="AH5" s="9">
        <f>SUMIFS(Concentrado!AI$2:AI859,Concentrado!$A$2:$A859,"="&amp;$A5,Concentrado!$B$2:$B859, "=Hidalgo")</f>
        <v>1.9423216786838799</v>
      </c>
      <c r="AI5" s="9">
        <f>SUMIFS(Concentrado!AJ$2:AJ859,Concentrado!$A$2:$A859,"="&amp;$A5,Concentrado!$B$2:$B859, "=Hidalgo")</f>
        <v>3.6838662287703299</v>
      </c>
      <c r="AJ5" s="9">
        <f>SUMIFS(Concentrado!AK$2:AK859,Concentrado!$A$2:$A859,"="&amp;$A5,Concentrado!$B$2:$B859, "=Hidalgo")</f>
        <v>4.5149999999999997</v>
      </c>
      <c r="AK5" s="9">
        <f>SUMIFS(Concentrado!AL$2:AL859,Concentrado!$A$2:$A859,"="&amp;$A5,Concentrado!$B$2:$B859, "=Hidalgo")</f>
        <v>1.179</v>
      </c>
      <c r="AL5" s="9">
        <f>SUMIFS(Concentrado!AM$2:AM859,Concentrado!$A$2:$A859,"="&amp;$A5,Concentrado!$B$2:$B859, "=Hidalgo")</f>
        <v>2.8050000000000002</v>
      </c>
      <c r="AM5" s="9">
        <f>SUMIFS(Concentrado!AN$2:AN859,Concentrado!$A$2:$A859,"="&amp;$A5,Concentrado!$B$2:$B859, "=Hidalgo")</f>
        <v>56.743000000000002</v>
      </c>
      <c r="AN5" s="9">
        <f>SUMIFS(Concentrado!AO$2:AO859,Concentrado!$A$2:$A859,"="&amp;$A5,Concentrado!$B$2:$B859, "=Hidalgo")</f>
        <v>52.631999999999998</v>
      </c>
      <c r="AO5" s="9">
        <f>SUMIFS(Concentrado!AP$2:AP859,Concentrado!$A$2:$A859,"="&amp;$A5,Concentrado!$B$2:$B859, "=Hidalgo")</f>
        <v>54.722000000000001</v>
      </c>
      <c r="AP5" s="9">
        <f>SUMIFS(Concentrado!AQ$2:AQ859,Concentrado!$A$2:$A859,"="&amp;$A5,Concentrado!$B$2:$B859, "=Hidalgo")</f>
        <v>3.452</v>
      </c>
      <c r="AQ5" s="9">
        <f>SUMIFS(Concentrado!AR$2:AR859,Concentrado!$A$2:$A859,"="&amp;$A5,Concentrado!$B$2:$B859, "=Hidalgo")</f>
        <v>2.0209999999999999</v>
      </c>
      <c r="AR5" s="9">
        <f>SUMIFS(Concentrado!AS$2:AS859,Concentrado!$A$2:$A859,"="&amp;$A5,Concentrado!$B$2:$B859, "=Hidalgo")</f>
        <v>2.7189999999999999</v>
      </c>
      <c r="AS5" s="9">
        <f>SUMIFS(Concentrado!AT$2:AT859,Concentrado!$A$2:$A859,"="&amp;$A5,Concentrado!$B$2:$B859, "=Hidalgo")</f>
        <v>3.806</v>
      </c>
      <c r="AT5" s="9">
        <f>SUMIFS(Concentrado!AU$2:AU859,Concentrado!$A$2:$A859,"="&amp;$A5,Concentrado!$B$2:$B859, "=Hidalgo")</f>
        <v>0.67400000000000004</v>
      </c>
      <c r="AU5" s="9">
        <f>SUMIFS(Concentrado!AV$2:AV859,Concentrado!$A$2:$A859,"="&amp;$A5,Concentrado!$B$2:$B859, "=Hidalgo")</f>
        <v>2.2010000000000001</v>
      </c>
      <c r="AV5" s="9">
        <f>SUMIFS(Concentrado!AW$2:AW859,Concentrado!$A$2:$A859,"="&amp;$A5,Concentrado!$B$2:$B859, "=Hidalgo")</f>
        <v>479.79300000000001</v>
      </c>
      <c r="AW5" s="9">
        <f>SUMIFS(Concentrado!AX$2:AX859,Concentrado!$A$2:$A859,"="&amp;$A5,Concentrado!$B$2:$B859, "=Hidalgo")</f>
        <v>359.41199999999998</v>
      </c>
      <c r="AX5" s="9">
        <f>SUMIFS(Concentrado!AY$2:AY859,Concentrado!$A$2:$A859,"="&amp;$A5,Concentrado!$B$2:$B859, "=Hidalgo")</f>
        <v>418.31599999999997</v>
      </c>
      <c r="AY5" s="9">
        <f>SUMIFS(Concentrado!AZ$2:AZ859,Concentrado!$A$2:$A859,"="&amp;$A5,Concentrado!$B$2:$B859, "=Hidalgo")</f>
        <v>4.798</v>
      </c>
      <c r="AZ5" s="9">
        <f>SUMIFS(Concentrado!BA$2:BA859,Concentrado!$A$2:$A859,"="&amp;$A5,Concentrado!$B$2:$B859, "=Hidalgo")</f>
        <v>3.5939999999999999</v>
      </c>
      <c r="BA5" s="9">
        <f>SUMIFS(Concentrado!BB$2:BB859,Concentrado!$A$2:$A859,"="&amp;$A5,Concentrado!$B$2:$B859, "=Hidalgo")</f>
        <v>4.1829999999999998</v>
      </c>
      <c r="BB5" s="9">
        <f>SUMIFS(Concentrado!BC$2:BC859,Concentrado!$A$2:$A859,"="&amp;$A5,Concentrado!$B$2:$B859, "=Hidalgo")</f>
        <v>34.228999999999999</v>
      </c>
      <c r="BC5" s="9">
        <f>SUMIFS(Concentrado!BD$2:BD859,Concentrado!$A$2:$A859,"="&amp;$A5,Concentrado!$B$2:$B859, "=Hidalgo")</f>
        <v>19.664000000000001</v>
      </c>
      <c r="BD5" s="9">
        <f>SUMIFS(Concentrado!BE$2:BE859,Concentrado!$A$2:$A859,"="&amp;$A5,Concentrado!$B$2:$B859, "=Hidalgo")</f>
        <v>23.084</v>
      </c>
      <c r="BE5" s="9">
        <f>SUMIFS(Concentrado!BF$2:BF859,Concentrado!$A$2:$A859,"="&amp;$A5,Concentrado!$B$2:$B859, "=Hidalgo")</f>
        <v>27.146000000000001</v>
      </c>
      <c r="BF5" s="9">
        <f>SUMIFS(Concentrado!BG$2:BG859,Concentrado!$A$2:$A859,"="&amp;$A5,Concentrado!$B$2:$B859, "=Hidalgo")</f>
        <v>53.968000000000004</v>
      </c>
      <c r="BG5" s="9">
        <f>SUMIFS(Concentrado!BH$2:BH859,Concentrado!$A$2:$A859,"="&amp;$A5,Concentrado!$B$2:$B859, "=Hidalgo")</f>
        <v>8.1132618550766349</v>
      </c>
    </row>
    <row r="6" spans="1:59" x14ac:dyDescent="0.25">
      <c r="A6" s="4">
        <v>2002</v>
      </c>
      <c r="B6" s="9">
        <f>SUMIFS(Concentrado!C$2:C859,Concentrado!$A$2:$A859,"="&amp;$A6,Concentrado!$B$2:$B859, "=Hidalgo")</f>
        <v>10.430999999999999</v>
      </c>
      <c r="C6" s="9">
        <f>SUMIFS(Concentrado!D$2:D859,Concentrado!$A$2:$A859,"="&amp;$A6,Concentrado!$B$2:$B859, "=Hidalgo")</f>
        <v>1.663</v>
      </c>
      <c r="D6" s="9">
        <f>SUMIFS(Concentrado!E$2:E859,Concentrado!$A$2:$A859,"="&amp;$A6,Concentrado!$B$2:$B859, "=Hidalgo")</f>
        <v>5.931</v>
      </c>
      <c r="E6" s="9">
        <f>SUMIFS(Concentrado!F$2:F859,Concentrado!$A$2:$A859,"="&amp;$A6,Concentrado!$B$2:$B859, "=Hidalgo")</f>
        <v>10.657</v>
      </c>
      <c r="F6" s="9">
        <f>SUMIFS(Concentrado!G$2:G859,Concentrado!$A$2:$A859,"="&amp;$A6,Concentrado!$B$2:$B859, "=Hidalgo")</f>
        <v>10.835000000000001</v>
      </c>
      <c r="G6" s="9">
        <f>SUMIFS(Concentrado!H$2:H859,Concentrado!$A$2:$A859,"="&amp;$A6,Concentrado!$B$2:$B859, "=Hidalgo")</f>
        <v>2.367</v>
      </c>
      <c r="H6" s="9">
        <f>SUMIFS(Concentrado!I$2:I859,Concentrado!$A$2:$A859,"="&amp;$A6,Concentrado!$B$2:$B859, "=Hidalgo")</f>
        <v>1.9950000000000001</v>
      </c>
      <c r="I6" s="9">
        <f>SUMIFS(Concentrado!J$2:J859,Concentrado!$A$2:$A859,"="&amp;$A6,Concentrado!$B$2:$B859, "=Hidalgo")</f>
        <v>2.1760000000000002</v>
      </c>
      <c r="J6" s="9">
        <f>SUMIFS(Concentrado!K$2:K859,Concentrado!$A$2:$A859,"="&amp;$A6,Concentrado!$B$2:$B859, "=Hidalgo")</f>
        <v>3.7690000000000001</v>
      </c>
      <c r="K6" s="9">
        <f>SUMIFS(Concentrado!L$2:L859,Concentrado!$A$2:$A859,"="&amp;$A6,Concentrado!$B$2:$B859, "=Hidalgo")</f>
        <v>3.492</v>
      </c>
      <c r="L6" s="9">
        <f>SUMIFS(Concentrado!M$2:M859,Concentrado!$A$2:$A859,"="&amp;$A6,Concentrado!$B$2:$B859, "=Hidalgo")</f>
        <v>3.6269999999999998</v>
      </c>
      <c r="M6" s="9">
        <f>SUMIFS(Concentrado!N$2:N859,Concentrado!$A$2:$A859,"="&amp;$A6,Concentrado!$B$2:$B859, "=Hidalgo")</f>
        <v>37.146000000000001</v>
      </c>
      <c r="N6" s="9">
        <f>SUMIFS(Concentrado!O$2:O859,Concentrado!$A$2:$A859,"="&amp;$A6,Concentrado!$B$2:$B859, "=Hidalgo")</f>
        <v>72.316000000000003</v>
      </c>
      <c r="O6" s="9">
        <f>SUMIFS(Concentrado!P$2:P859,Concentrado!$A$2:$A859,"="&amp;$A6,Concentrado!$B$2:$B859, "=Hidalgo")</f>
        <v>16.71</v>
      </c>
      <c r="P6" s="9">
        <f>SUMIFS(Concentrado!Q$2:Q859,Concentrado!$A$2:$A859,"="&amp;$A6,Concentrado!$B$2:$B859, "=Hidalgo")</f>
        <v>43.777000000000001</v>
      </c>
      <c r="Q6" s="9">
        <f>SUMIFS(Concentrado!R$2:R859,Concentrado!$A$2:$A859,"="&amp;$A6,Concentrado!$B$2:$B859, "=Hidalgo")</f>
        <v>41.372999999999998</v>
      </c>
      <c r="R6" s="9">
        <f>SUMIFS(Concentrado!S$2:S859,Concentrado!$A$2:$A859,"="&amp;$A6,Concentrado!$B$2:$B859, "=Hidalgo")</f>
        <v>48.302</v>
      </c>
      <c r="S6" s="9">
        <f>SUMIFS(Concentrado!T$2:T859,Concentrado!$A$2:$A859,"="&amp;$A6,Concentrado!$B$2:$B859, "=Hidalgo")</f>
        <v>44.929000000000002</v>
      </c>
      <c r="T6" s="9">
        <f>SUMIFS(Concentrado!U$2:U859,Concentrado!$A$2:$A859,"="&amp;$A6,Concentrado!$B$2:$B859, "=Hidalgo")</f>
        <v>9.2040000000000006</v>
      </c>
      <c r="U6" s="9">
        <f>SUMIFS(Concentrado!V$2:V859,Concentrado!$A$2:$A859,"="&amp;$A6,Concentrado!$B$2:$B859, "=Hidalgo")</f>
        <v>11.39</v>
      </c>
      <c r="V6" s="9">
        <f>SUMIFS(Concentrado!W$2:W859,Concentrado!$A$2:$A859,"="&amp;$A6,Concentrado!$B$2:$B859, "=Hidalgo")</f>
        <v>10.326000000000001</v>
      </c>
      <c r="W6" s="9">
        <f>SUMIFS(Concentrado!X$2:X859,Concentrado!$A$2:$A859,"="&amp;$A6,Concentrado!$B$2:$B859, "=Hidalgo")</f>
        <v>5.61</v>
      </c>
      <c r="X6" s="9">
        <f>SUMIFS(Concentrado!Y$2:Y859,Concentrado!$A$2:$A859,"="&amp;$A6,Concentrado!$B$2:$B859, "=Hidalgo")</f>
        <v>0.748</v>
      </c>
      <c r="Y6" s="9">
        <f>SUMIFS(Concentrado!Z$2:Z859,Concentrado!$A$2:$A859,"="&amp;$A6,Concentrado!$B$2:$B859, "=Hidalgo")</f>
        <v>3.1150000000000002</v>
      </c>
      <c r="Z6" s="9">
        <f>SUMIFS(Concentrado!AA$2:AA859,Concentrado!$A$2:$A859,"="&amp;$A6,Concentrado!$B$2:$B859, "=Hidalgo")</f>
        <v>46.633000000000003</v>
      </c>
      <c r="AA6" s="9">
        <f>SUMIFS(Concentrado!AB$2:AB859,Concentrado!$A$2:$A859,"="&amp;$A6,Concentrado!$B$2:$B859, "=Hidalgo")</f>
        <v>39.655999999999999</v>
      </c>
      <c r="AB6" s="9">
        <f>SUMIFS(Concentrado!AC$2:AC859,Concentrado!$A$2:$A859,"="&amp;$A6,Concentrado!$B$2:$B859, "=Hidalgo")</f>
        <v>43.052</v>
      </c>
      <c r="AC6" s="9">
        <f>SUMIFS(Concentrado!AD$2:AD859,Concentrado!$A$2:$A859,"="&amp;$A6,Concentrado!$B$2:$B859, "=Hidalgo")</f>
        <v>359.56200000000001</v>
      </c>
      <c r="AD6" s="9">
        <f>SUMIFS(Concentrado!AE$2:AE859,Concentrado!$A$2:$A859,"="&amp;$A6,Concentrado!$B$2:$B859, "=Hidalgo")</f>
        <v>289.48099999999999</v>
      </c>
      <c r="AE6" s="9">
        <f>SUMIFS(Concentrado!AF$2:AF859,Concentrado!$A$2:$A859,"="&amp;$A6,Concentrado!$B$2:$B859, "=Hidalgo")</f>
        <v>323.59399999999999</v>
      </c>
      <c r="AF6" s="9">
        <f>SUMIFS(Concentrado!AG$2:AG859,Concentrado!$A$2:$A859,"="&amp;$A6,Concentrado!$B$2:$B859, "=Hidalgo")</f>
        <v>7.0119999999999996</v>
      </c>
      <c r="AG6" s="9">
        <f>SUMIFS(Concentrado!AH$2:AH859,Concentrado!$A$2:$A859,"="&amp;$A6,Concentrado!$B$2:$B859, "=Hidalgo")</f>
        <v>5.0530919180388496</v>
      </c>
      <c r="AH6" s="9">
        <f>SUMIFS(Concentrado!AI$2:AI859,Concentrado!$A$2:$A859,"="&amp;$A6,Concentrado!$B$2:$B859, "=Hidalgo")</f>
        <v>1.06968574772103</v>
      </c>
      <c r="AI6" s="9">
        <f>SUMIFS(Concentrado!AJ$2:AJ859,Concentrado!$A$2:$A859,"="&amp;$A6,Concentrado!$B$2:$B859, "=Hidalgo")</f>
        <v>2.9906823629492099</v>
      </c>
      <c r="AJ6" s="9">
        <f>SUMIFS(Concentrado!AK$2:AK859,Concentrado!$A$2:$A859,"="&amp;$A6,Concentrado!$B$2:$B859, "=Hidalgo")</f>
        <v>3.6819999999999999</v>
      </c>
      <c r="AK6" s="9">
        <f>SUMIFS(Concentrado!AL$2:AL859,Concentrado!$A$2:$A859,"="&amp;$A6,Concentrado!$B$2:$B859, "=Hidalgo")</f>
        <v>0.499</v>
      </c>
      <c r="AL6" s="9">
        <f>SUMIFS(Concentrado!AM$2:AM859,Concentrado!$A$2:$A859,"="&amp;$A6,Concentrado!$B$2:$B859, "=Hidalgo")</f>
        <v>2.048</v>
      </c>
      <c r="AM6" s="9">
        <f>SUMIFS(Concentrado!AN$2:AN859,Concentrado!$A$2:$A859,"="&amp;$A6,Concentrado!$B$2:$B859, "=Hidalgo")</f>
        <v>66.355000000000004</v>
      </c>
      <c r="AN6" s="9">
        <f>SUMIFS(Concentrado!AO$2:AO859,Concentrado!$A$2:$A859,"="&amp;$A6,Concentrado!$B$2:$B859, "=Hidalgo")</f>
        <v>53.124000000000002</v>
      </c>
      <c r="AO6" s="9">
        <f>SUMIFS(Concentrado!AP$2:AP859,Concentrado!$A$2:$A859,"="&amp;$A6,Concentrado!$B$2:$B859, "=Hidalgo")</f>
        <v>59.606999999999999</v>
      </c>
      <c r="AP6" s="9">
        <f>SUMIFS(Concentrado!AQ$2:AQ859,Concentrado!$A$2:$A859,"="&amp;$A6,Concentrado!$B$2:$B859, "=Hidalgo")</f>
        <v>2.98</v>
      </c>
      <c r="AQ6" s="9">
        <f>SUMIFS(Concentrado!AR$2:AR859,Concentrado!$A$2:$A859,"="&amp;$A6,Concentrado!$B$2:$B859, "=Hidalgo")</f>
        <v>1.9119999999999999</v>
      </c>
      <c r="AR6" s="9">
        <f>SUMIFS(Concentrado!AS$2:AS859,Concentrado!$A$2:$A859,"="&amp;$A6,Concentrado!$B$2:$B859, "=Hidalgo")</f>
        <v>2.4319999999999999</v>
      </c>
      <c r="AS6" s="9">
        <f>SUMIFS(Concentrado!AT$2:AT859,Concentrado!$A$2:$A859,"="&amp;$A6,Concentrado!$B$2:$B859, "=Hidalgo")</f>
        <v>3.1560000000000001</v>
      </c>
      <c r="AT6" s="9">
        <f>SUMIFS(Concentrado!AU$2:AU859,Concentrado!$A$2:$A859,"="&amp;$A6,Concentrado!$B$2:$B859, "=Hidalgo")</f>
        <v>0.748</v>
      </c>
      <c r="AU6" s="9">
        <f>SUMIFS(Concentrado!AV$2:AV859,Concentrado!$A$2:$A859,"="&amp;$A6,Concentrado!$B$2:$B859, "=Hidalgo")</f>
        <v>1.92</v>
      </c>
      <c r="AV6" s="9">
        <f>SUMIFS(Concentrado!AW$2:AW859,Concentrado!$A$2:$A859,"="&amp;$A6,Concentrado!$B$2:$B859, "=Hidalgo")</f>
        <v>503.84300000000002</v>
      </c>
      <c r="AW6" s="9">
        <f>SUMIFS(Concentrado!AX$2:AX859,Concentrado!$A$2:$A859,"="&amp;$A6,Concentrado!$B$2:$B859, "=Hidalgo")</f>
        <v>365.96600000000001</v>
      </c>
      <c r="AX6" s="9">
        <f>SUMIFS(Concentrado!AY$2:AY859,Concentrado!$A$2:$A859,"="&amp;$A6,Concentrado!$B$2:$B859, "=Hidalgo")</f>
        <v>433.12299999999999</v>
      </c>
      <c r="AY6" s="9">
        <f>SUMIFS(Concentrado!AZ$2:AZ859,Concentrado!$A$2:$A859,"="&amp;$A6,Concentrado!$B$2:$B859, "=Hidalgo")</f>
        <v>5.0380000000000003</v>
      </c>
      <c r="AZ6" s="9">
        <f>SUMIFS(Concentrado!BA$2:BA859,Concentrado!$A$2:$A859,"="&amp;$A6,Concentrado!$B$2:$B859, "=Hidalgo")</f>
        <v>3.66</v>
      </c>
      <c r="BA6" s="9">
        <f>SUMIFS(Concentrado!BB$2:BB859,Concentrado!$A$2:$A859,"="&amp;$A6,Concentrado!$B$2:$B859, "=Hidalgo")</f>
        <v>4.3310000000000004</v>
      </c>
      <c r="BB6" s="9">
        <f>SUMIFS(Concentrado!BC$2:BC859,Concentrado!$A$2:$A859,"="&amp;$A6,Concentrado!$B$2:$B859, "=Hidalgo")</f>
        <v>41.878</v>
      </c>
      <c r="BC6" s="9">
        <f>SUMIFS(Concentrado!BD$2:BD859,Concentrado!$A$2:$A859,"="&amp;$A6,Concentrado!$B$2:$B859, "=Hidalgo")</f>
        <v>26.817</v>
      </c>
      <c r="BD6" s="9">
        <f>SUMIFS(Concentrado!BE$2:BE859,Concentrado!$A$2:$A859,"="&amp;$A6,Concentrado!$B$2:$B859, "=Hidalgo")</f>
        <v>21.827999999999999</v>
      </c>
      <c r="BE6" s="9">
        <f>SUMIFS(Concentrado!BF$2:BF859,Concentrado!$A$2:$A859,"="&amp;$A6,Concentrado!$B$2:$B859, "=Hidalgo")</f>
        <v>25.693000000000001</v>
      </c>
      <c r="BF6" s="9">
        <f>SUMIFS(Concentrado!BG$2:BG859,Concentrado!$A$2:$A859,"="&amp;$A6,Concentrado!$B$2:$B859, "=Hidalgo")</f>
        <v>56.85</v>
      </c>
      <c r="BG6" s="9">
        <f>SUMIFS(Concentrado!BH$2:BH859,Concentrado!$A$2:$A859,"="&amp;$A6,Concentrado!$B$2:$B859, "=Hidalgo")</f>
        <v>8.8943497955216504</v>
      </c>
    </row>
    <row r="7" spans="1:59" x14ac:dyDescent="0.25">
      <c r="A7" s="4">
        <v>2003</v>
      </c>
      <c r="B7" s="9">
        <f>SUMIFS(Concentrado!C$2:C859,Concentrado!$A$2:$A859,"="&amp;$A7,Concentrado!$B$2:$B859, "=Hidalgo")</f>
        <v>9.0299999999999994</v>
      </c>
      <c r="C7" s="9">
        <f>SUMIFS(Concentrado!D$2:D859,Concentrado!$A$2:$A859,"="&amp;$A7,Concentrado!$B$2:$B859, "=Hidalgo")</f>
        <v>1.97</v>
      </c>
      <c r="D7" s="9">
        <f>SUMIFS(Concentrado!E$2:E859,Concentrado!$A$2:$A859,"="&amp;$A7,Concentrado!$B$2:$B859, "=Hidalgo")</f>
        <v>5.4</v>
      </c>
      <c r="E7" s="9">
        <f>SUMIFS(Concentrado!F$2:F859,Concentrado!$A$2:$A859,"="&amp;$A7,Concentrado!$B$2:$B859, "=Hidalgo")</f>
        <v>13.648</v>
      </c>
      <c r="F7" s="9">
        <f>SUMIFS(Concentrado!G$2:G859,Concentrado!$A$2:$A859,"="&amp;$A7,Concentrado!$B$2:$B859, "=Hidalgo")</f>
        <v>12.784000000000001</v>
      </c>
      <c r="G7" s="9">
        <f>SUMIFS(Concentrado!H$2:H859,Concentrado!$A$2:$A859,"="&amp;$A7,Concentrado!$B$2:$B859, "=Hidalgo")</f>
        <v>1.823</v>
      </c>
      <c r="H7" s="9">
        <f>SUMIFS(Concentrado!I$2:I859,Concentrado!$A$2:$A859,"="&amp;$A7,Concentrado!$B$2:$B859, "=Hidalgo")</f>
        <v>2.052</v>
      </c>
      <c r="I7" s="9">
        <f>SUMIFS(Concentrado!J$2:J859,Concentrado!$A$2:$A859,"="&amp;$A7,Concentrado!$B$2:$B859, "=Hidalgo")</f>
        <v>1.9410000000000001</v>
      </c>
      <c r="J7" s="9">
        <f>SUMIFS(Concentrado!K$2:K859,Concentrado!$A$2:$A859,"="&amp;$A7,Concentrado!$B$2:$B859, "=Hidalgo")</f>
        <v>5.0359999999999996</v>
      </c>
      <c r="K7" s="9">
        <f>SUMIFS(Concentrado!L$2:L859,Concentrado!$A$2:$A859,"="&amp;$A7,Concentrado!$B$2:$B859, "=Hidalgo")</f>
        <v>2.7080000000000002</v>
      </c>
      <c r="L7" s="9">
        <f>SUMIFS(Concentrado!M$2:M859,Concentrado!$A$2:$A859,"="&amp;$A7,Concentrado!$B$2:$B859, "=Hidalgo")</f>
        <v>3.839</v>
      </c>
      <c r="M7" s="9">
        <f>SUMIFS(Concentrado!N$2:N859,Concentrado!$A$2:$A859,"="&amp;$A7,Concentrado!$B$2:$B859, "=Hidalgo")</f>
        <v>40.478999999999999</v>
      </c>
      <c r="N7" s="9">
        <f>SUMIFS(Concentrado!O$2:O859,Concentrado!$A$2:$A859,"="&amp;$A7,Concentrado!$B$2:$B859, "=Hidalgo")</f>
        <v>73.718000000000004</v>
      </c>
      <c r="O7" s="9">
        <f>SUMIFS(Concentrado!P$2:P859,Concentrado!$A$2:$A859,"="&amp;$A7,Concentrado!$B$2:$B859, "=Hidalgo")</f>
        <v>19.286000000000001</v>
      </c>
      <c r="P7" s="9">
        <f>SUMIFS(Concentrado!Q$2:Q859,Concentrado!$A$2:$A859,"="&amp;$A7,Concentrado!$B$2:$B859, "=Hidalgo")</f>
        <v>45.777000000000001</v>
      </c>
      <c r="Q7" s="9">
        <f>SUMIFS(Concentrado!R$2:R859,Concentrado!$A$2:$A859,"="&amp;$A7,Concentrado!$B$2:$B859, "=Hidalgo")</f>
        <v>42.807000000000002</v>
      </c>
      <c r="R7" s="9">
        <f>SUMIFS(Concentrado!S$2:S859,Concentrado!$A$2:$A859,"="&amp;$A7,Concentrado!$B$2:$B859, "=Hidalgo")</f>
        <v>49.405000000000001</v>
      </c>
      <c r="S7" s="9">
        <f>SUMIFS(Concentrado!T$2:T859,Concentrado!$A$2:$A859,"="&amp;$A7,Concentrado!$B$2:$B859, "=Hidalgo")</f>
        <v>46.198999999999998</v>
      </c>
      <c r="T7" s="9">
        <f>SUMIFS(Concentrado!U$2:U859,Concentrado!$A$2:$A859,"="&amp;$A7,Concentrado!$B$2:$B859, "=Hidalgo")</f>
        <v>8.1620000000000008</v>
      </c>
      <c r="U7" s="9">
        <f>SUMIFS(Concentrado!V$2:V859,Concentrado!$A$2:$A859,"="&amp;$A7,Concentrado!$B$2:$B859, "=Hidalgo")</f>
        <v>11.49</v>
      </c>
      <c r="V7" s="9">
        <f>SUMIFS(Concentrado!W$2:W859,Concentrado!$A$2:$A859,"="&amp;$A7,Concentrado!$B$2:$B859, "=Hidalgo")</f>
        <v>9.8729999999999993</v>
      </c>
      <c r="W7" s="9">
        <f>SUMIFS(Concentrado!X$2:X859,Concentrado!$A$2:$A859,"="&amp;$A7,Concentrado!$B$2:$B859, "=Hidalgo")</f>
        <v>6.5119999999999996</v>
      </c>
      <c r="X7" s="9">
        <f>SUMIFS(Concentrado!Y$2:Y859,Concentrado!$A$2:$A859,"="&amp;$A7,Concentrado!$B$2:$B859, "=Hidalgo")</f>
        <v>0.82099999999999995</v>
      </c>
      <c r="Y7" s="9">
        <f>SUMIFS(Concentrado!Z$2:Z859,Concentrado!$A$2:$A859,"="&amp;$A7,Concentrado!$B$2:$B859, "=Hidalgo")</f>
        <v>3.5859999999999999</v>
      </c>
      <c r="Z7" s="9">
        <f>SUMIFS(Concentrado!AA$2:AA859,Concentrado!$A$2:$A859,"="&amp;$A7,Concentrado!$B$2:$B859, "=Hidalgo")</f>
        <v>46.54</v>
      </c>
      <c r="AA7" s="9">
        <f>SUMIFS(Concentrado!AB$2:AB859,Concentrado!$A$2:$A859,"="&amp;$A7,Concentrado!$B$2:$B859, "=Hidalgo")</f>
        <v>37.668999999999997</v>
      </c>
      <c r="AB7" s="9">
        <f>SUMIFS(Concentrado!AC$2:AC859,Concentrado!$A$2:$A859,"="&amp;$A7,Concentrado!$B$2:$B859, "=Hidalgo")</f>
        <v>41.98</v>
      </c>
      <c r="AC7" s="9">
        <f>SUMIFS(Concentrado!AD$2:AD859,Concentrado!$A$2:$A859,"="&amp;$A7,Concentrado!$B$2:$B859, "=Hidalgo")</f>
        <v>349.92200000000003</v>
      </c>
      <c r="AD7" s="9">
        <f>SUMIFS(Concentrado!AE$2:AE859,Concentrado!$A$2:$A859,"="&amp;$A7,Concentrado!$B$2:$B859, "=Hidalgo")</f>
        <v>290.27499999999998</v>
      </c>
      <c r="AE7" s="9">
        <f>SUMIFS(Concentrado!AF$2:AF859,Concentrado!$A$2:$A859,"="&amp;$A7,Concentrado!$B$2:$B859, "=Hidalgo")</f>
        <v>319.25799999999998</v>
      </c>
      <c r="AF7" s="9">
        <f>SUMIFS(Concentrado!AG$2:AG859,Concentrado!$A$2:$A859,"="&amp;$A7,Concentrado!$B$2:$B859, "=Hidalgo")</f>
        <v>7.8150000000000004</v>
      </c>
      <c r="AG7" s="9">
        <f>SUMIFS(Concentrado!AH$2:AH859,Concentrado!$A$2:$A859,"="&amp;$A7,Concentrado!$B$2:$B859, "=Hidalgo")</f>
        <v>4.3356723144503402</v>
      </c>
      <c r="AH7" s="9">
        <f>SUMIFS(Concentrado!AI$2:AI859,Concentrado!$A$2:$A859,"="&amp;$A7,Concentrado!$B$2:$B859, "=Hidalgo")</f>
        <v>1.2725479591512101</v>
      </c>
      <c r="AI7" s="9">
        <f>SUMIFS(Concentrado!AJ$2:AJ859,Concentrado!$A$2:$A859,"="&amp;$A7,Concentrado!$B$2:$B859, "=Hidalgo")</f>
        <v>2.74809831596535</v>
      </c>
      <c r="AJ7" s="9">
        <f>SUMIFS(Concentrado!AK$2:AK859,Concentrado!$A$2:$A859,"="&amp;$A7,Concentrado!$B$2:$B859, "=Hidalgo")</f>
        <v>4.0810000000000004</v>
      </c>
      <c r="AK7" s="9">
        <f>SUMIFS(Concentrado!AL$2:AL859,Concentrado!$A$2:$A859,"="&amp;$A7,Concentrado!$B$2:$B859, "=Hidalgo")</f>
        <v>0.82099999999999995</v>
      </c>
      <c r="AL7" s="9">
        <f>SUMIFS(Concentrado!AM$2:AM859,Concentrado!$A$2:$A859,"="&amp;$A7,Concentrado!$B$2:$B859, "=Hidalgo")</f>
        <v>2.4049999999999998</v>
      </c>
      <c r="AM7" s="9">
        <f>SUMIFS(Concentrado!AN$2:AN859,Concentrado!$A$2:$A859,"="&amp;$A7,Concentrado!$B$2:$B859, "=Hidalgo")</f>
        <v>62.951000000000001</v>
      </c>
      <c r="AN7" s="9">
        <f>SUMIFS(Concentrado!AO$2:AO859,Concentrado!$A$2:$A859,"="&amp;$A7,Concentrado!$B$2:$B859, "=Hidalgo")</f>
        <v>46.369</v>
      </c>
      <c r="AO7" s="9">
        <f>SUMIFS(Concentrado!AP$2:AP859,Concentrado!$A$2:$A859,"="&amp;$A7,Concentrado!$B$2:$B859, "=Hidalgo")</f>
        <v>54.426000000000002</v>
      </c>
      <c r="AP7" s="9">
        <f>SUMIFS(Concentrado!AQ$2:AQ859,Concentrado!$A$2:$A859,"="&amp;$A7,Concentrado!$B$2:$B859, "=Hidalgo")</f>
        <v>2.8650000000000002</v>
      </c>
      <c r="AQ7" s="9">
        <f>SUMIFS(Concentrado!AR$2:AR859,Concentrado!$A$2:$A859,"="&amp;$A7,Concentrado!$B$2:$B859, "=Hidalgo")</f>
        <v>0.90300000000000002</v>
      </c>
      <c r="AR7" s="9">
        <f>SUMIFS(Concentrado!AS$2:AS859,Concentrado!$A$2:$A859,"="&amp;$A7,Concentrado!$B$2:$B859, "=Hidalgo")</f>
        <v>1.8560000000000001</v>
      </c>
      <c r="AS7" s="9">
        <f>SUMIFS(Concentrado!AT$2:AT859,Concentrado!$A$2:$A859,"="&amp;$A7,Concentrado!$B$2:$B859, "=Hidalgo")</f>
        <v>2.952</v>
      </c>
      <c r="AT7" s="9">
        <f>SUMIFS(Concentrado!AU$2:AU859,Concentrado!$A$2:$A859,"="&amp;$A7,Concentrado!$B$2:$B859, "=Hidalgo")</f>
        <v>0.49199999999999999</v>
      </c>
      <c r="AU7" s="9">
        <f>SUMIFS(Concentrado!AV$2:AV859,Concentrado!$A$2:$A859,"="&amp;$A7,Concentrado!$B$2:$B859, "=Hidalgo")</f>
        <v>1.6879999999999999</v>
      </c>
      <c r="AV7" s="9">
        <f>SUMIFS(Concentrado!AW$2:AW859,Concentrado!$A$2:$A859,"="&amp;$A7,Concentrado!$B$2:$B859, "=Hidalgo")</f>
        <v>491.54</v>
      </c>
      <c r="AW7" s="9">
        <f>SUMIFS(Concentrado!AX$2:AX859,Concentrado!$A$2:$A859,"="&amp;$A7,Concentrado!$B$2:$B859, "=Hidalgo")</f>
        <v>363.31599999999997</v>
      </c>
      <c r="AX7" s="9">
        <f>SUMIFS(Concentrado!AY$2:AY859,Concentrado!$A$2:$A859,"="&amp;$A7,Concentrado!$B$2:$B859, "=Hidalgo")</f>
        <v>425.66300000000001</v>
      </c>
      <c r="AY7" s="9">
        <f>SUMIFS(Concentrado!AZ$2:AZ859,Concentrado!$A$2:$A859,"="&amp;$A7,Concentrado!$B$2:$B859, "=Hidalgo")</f>
        <v>4.915</v>
      </c>
      <c r="AZ7" s="9">
        <f>SUMIFS(Concentrado!BA$2:BA859,Concentrado!$A$2:$A859,"="&amp;$A7,Concentrado!$B$2:$B859, "=Hidalgo")</f>
        <v>3.633</v>
      </c>
      <c r="BA7" s="9">
        <f>SUMIFS(Concentrado!BB$2:BB859,Concentrado!$A$2:$A859,"="&amp;$A7,Concentrado!$B$2:$B859, "=Hidalgo")</f>
        <v>4.2569999999999997</v>
      </c>
      <c r="BB7" s="9">
        <f>SUMIFS(Concentrado!BC$2:BC859,Concentrado!$A$2:$A859,"="&amp;$A7,Concentrado!$B$2:$B859, "=Hidalgo")</f>
        <v>24.472999999999999</v>
      </c>
      <c r="BC7" s="9">
        <f>SUMIFS(Concentrado!BD$2:BD859,Concentrado!$A$2:$A859,"="&amp;$A7,Concentrado!$B$2:$B859, "=Hidalgo")</f>
        <v>9.641</v>
      </c>
      <c r="BD7" s="9">
        <f>SUMIFS(Concentrado!BE$2:BE859,Concentrado!$A$2:$A859,"="&amp;$A7,Concentrado!$B$2:$B859, "=Hidalgo")</f>
        <v>20.745000000000001</v>
      </c>
      <c r="BE7" s="9">
        <f>SUMIFS(Concentrado!BF$2:BF859,Concentrado!$A$2:$A859,"="&amp;$A7,Concentrado!$B$2:$B859, "=Hidalgo")</f>
        <v>24.442</v>
      </c>
      <c r="BF7" s="9">
        <f>SUMIFS(Concentrado!BG$2:BG859,Concentrado!$A$2:$A859,"="&amp;$A7,Concentrado!$B$2:$B859, "=Hidalgo")</f>
        <v>59.57</v>
      </c>
      <c r="BG7" s="9">
        <f>SUMIFS(Concentrado!BH$2:BH859,Concentrado!$A$2:$A859,"="&amp;$A7,Concentrado!$B$2:$B859, "=Hidalgo")</f>
        <v>7.8186082877247847</v>
      </c>
    </row>
    <row r="8" spans="1:59" x14ac:dyDescent="0.25">
      <c r="A8" s="4">
        <v>2004</v>
      </c>
      <c r="B8" s="9">
        <f>SUMIFS(Concentrado!C$2:C859,Concentrado!$A$2:$A859,"="&amp;$A8,Concentrado!$B$2:$B859, "=Hidalgo")</f>
        <v>10.157999999999999</v>
      </c>
      <c r="C8" s="9">
        <f>SUMIFS(Concentrado!D$2:D859,Concentrado!$A$2:$A859,"="&amp;$A8,Concentrado!$B$2:$B859, "=Hidalgo")</f>
        <v>3.3220000000000001</v>
      </c>
      <c r="D8" s="9">
        <f>SUMIFS(Concentrado!E$2:E859,Concentrado!$A$2:$A859,"="&amp;$A8,Concentrado!$B$2:$B859, "=Hidalgo")</f>
        <v>6.6360000000000001</v>
      </c>
      <c r="E8" s="9">
        <f>SUMIFS(Concentrado!F$2:F859,Concentrado!$A$2:$A859,"="&amp;$A8,Concentrado!$B$2:$B859, "=Hidalgo")</f>
        <v>13.952999999999999</v>
      </c>
      <c r="F8" s="9">
        <f>SUMIFS(Concentrado!G$2:G859,Concentrado!$A$2:$A859,"="&amp;$A8,Concentrado!$B$2:$B859, "=Hidalgo")</f>
        <v>12.103999999999999</v>
      </c>
      <c r="G8" s="9">
        <f>SUMIFS(Concentrado!H$2:H859,Concentrado!$A$2:$A859,"="&amp;$A8,Concentrado!$B$2:$B859, "=Hidalgo")</f>
        <v>1.98</v>
      </c>
      <c r="H8" s="9">
        <f>SUMIFS(Concentrado!I$2:I859,Concentrado!$A$2:$A859,"="&amp;$A8,Concentrado!$B$2:$B859, "=Hidalgo")</f>
        <v>2.7549999999999999</v>
      </c>
      <c r="I8" s="9">
        <f>SUMIFS(Concentrado!J$2:J859,Concentrado!$A$2:$A859,"="&amp;$A8,Concentrado!$B$2:$B859, "=Hidalgo")</f>
        <v>2.379</v>
      </c>
      <c r="J8" s="9">
        <f>SUMIFS(Concentrado!K$2:K859,Concentrado!$A$2:$A859,"="&amp;$A8,Concentrado!$B$2:$B859, "=Hidalgo")</f>
        <v>4.476</v>
      </c>
      <c r="K8" s="9">
        <f>SUMIFS(Concentrado!L$2:L859,Concentrado!$A$2:$A859,"="&amp;$A8,Concentrado!$B$2:$B859, "=Hidalgo")</f>
        <v>3.484</v>
      </c>
      <c r="L8" s="9">
        <f>SUMIFS(Concentrado!M$2:M859,Concentrado!$A$2:$A859,"="&amp;$A8,Concentrado!$B$2:$B859, "=Hidalgo")</f>
        <v>3.9649999999999999</v>
      </c>
      <c r="M8" s="9">
        <f>SUMIFS(Concentrado!N$2:N859,Concentrado!$A$2:$A859,"="&amp;$A8,Concentrado!$B$2:$B859, "=Hidalgo")</f>
        <v>37.892000000000003</v>
      </c>
      <c r="N8" s="9">
        <f>SUMIFS(Concentrado!O$2:O859,Concentrado!$A$2:$A859,"="&amp;$A8,Concentrado!$B$2:$B859, "=Hidalgo")</f>
        <v>82.120999999999995</v>
      </c>
      <c r="O8" s="9">
        <f>SUMIFS(Concentrado!P$2:P859,Concentrado!$A$2:$A859,"="&amp;$A8,Concentrado!$B$2:$B859, "=Hidalgo")</f>
        <v>22.684999999999999</v>
      </c>
      <c r="P8" s="9">
        <f>SUMIFS(Concentrado!Q$2:Q859,Concentrado!$A$2:$A859,"="&amp;$A8,Concentrado!$B$2:$B859, "=Hidalgo")</f>
        <v>51.502000000000002</v>
      </c>
      <c r="Q8" s="9">
        <f>SUMIFS(Concentrado!R$2:R859,Concentrado!$A$2:$A859,"="&amp;$A8,Concentrado!$B$2:$B859, "=Hidalgo")</f>
        <v>47.344000000000001</v>
      </c>
      <c r="R8" s="9">
        <f>SUMIFS(Concentrado!S$2:S859,Concentrado!$A$2:$A859,"="&amp;$A8,Concentrado!$B$2:$B859, "=Hidalgo")</f>
        <v>51.930999999999997</v>
      </c>
      <c r="S8" s="9">
        <f>SUMIFS(Concentrado!T$2:T859,Concentrado!$A$2:$A859,"="&amp;$A8,Concentrado!$B$2:$B859, "=Hidalgo")</f>
        <v>49.707000000000001</v>
      </c>
      <c r="T8" s="9">
        <f>SUMIFS(Concentrado!U$2:U859,Concentrado!$A$2:$A859,"="&amp;$A8,Concentrado!$B$2:$B859, "=Hidalgo")</f>
        <v>6.9729999999999999</v>
      </c>
      <c r="U8" s="9">
        <f>SUMIFS(Concentrado!V$2:V859,Concentrado!$A$2:$A859,"="&amp;$A8,Concentrado!$B$2:$B859, "=Hidalgo")</f>
        <v>12.071</v>
      </c>
      <c r="V8" s="9">
        <f>SUMIFS(Concentrado!W$2:W859,Concentrado!$A$2:$A859,"="&amp;$A8,Concentrado!$B$2:$B859, "=Hidalgo")</f>
        <v>9.5990000000000002</v>
      </c>
      <c r="W8" s="9">
        <f>SUMIFS(Concentrado!X$2:X859,Concentrado!$A$2:$A859,"="&amp;$A8,Concentrado!$B$2:$B859, "=Hidalgo")</f>
        <v>7.1449999999999996</v>
      </c>
      <c r="X8" s="9">
        <f>SUMIFS(Concentrado!Y$2:Y859,Concentrado!$A$2:$A859,"="&amp;$A8,Concentrado!$B$2:$B859, "=Hidalgo")</f>
        <v>0.89100000000000001</v>
      </c>
      <c r="Y8" s="9">
        <f>SUMIFS(Concentrado!Z$2:Z859,Concentrado!$A$2:$A859,"="&amp;$A8,Concentrado!$B$2:$B859, "=Hidalgo")</f>
        <v>3.923</v>
      </c>
      <c r="Z8" s="9">
        <f>SUMIFS(Concentrado!AA$2:AA859,Concentrado!$A$2:$A859,"="&amp;$A8,Concentrado!$B$2:$B859, "=Hidalgo")</f>
        <v>57.845999999999997</v>
      </c>
      <c r="AA8" s="9">
        <f>SUMIFS(Concentrado!AB$2:AB859,Concentrado!$A$2:$A859,"="&amp;$A8,Concentrado!$B$2:$B859, "=Hidalgo")</f>
        <v>39.212000000000003</v>
      </c>
      <c r="AB8" s="9">
        <f>SUMIFS(Concentrado!AC$2:AC859,Concentrado!$A$2:$A859,"="&amp;$A8,Concentrado!$B$2:$B859, "=Hidalgo")</f>
        <v>48.287999999999997</v>
      </c>
      <c r="AC8" s="9">
        <f>SUMIFS(Concentrado!AD$2:AD859,Concentrado!$A$2:$A859,"="&amp;$A8,Concentrado!$B$2:$B859, "=Hidalgo")</f>
        <v>364.03500000000003</v>
      </c>
      <c r="AD8" s="9">
        <f>SUMIFS(Concentrado!AE$2:AE859,Concentrado!$A$2:$A859,"="&amp;$A8,Concentrado!$B$2:$B859, "=Hidalgo")</f>
        <v>299.19299999999998</v>
      </c>
      <c r="AE8" s="9">
        <f>SUMIFS(Concentrado!AF$2:AF859,Concentrado!$A$2:$A859,"="&amp;$A8,Concentrado!$B$2:$B859, "=Hidalgo")</f>
        <v>330.71499999999997</v>
      </c>
      <c r="AF8" s="9">
        <f>SUMIFS(Concentrado!AG$2:AG859,Concentrado!$A$2:$A859,"="&amp;$A8,Concentrado!$B$2:$B859, "=Hidalgo")</f>
        <v>7.4889999999999999</v>
      </c>
      <c r="AG8" s="9">
        <f>SUMIFS(Concentrado!AH$2:AH859,Concentrado!$A$2:$A859,"="&amp;$A8,Concentrado!$B$2:$B859, "=Hidalgo")</f>
        <v>3.8598291685019799</v>
      </c>
      <c r="AH8" s="9">
        <f>SUMIFS(Concentrado!AI$2:AI859,Concentrado!$A$2:$A859,"="&amp;$A8,Concentrado!$B$2:$B859, "=Hidalgo")</f>
        <v>1.0520092324330199</v>
      </c>
      <c r="AI8" s="9">
        <f>SUMIFS(Concentrado!AJ$2:AJ859,Concentrado!$A$2:$A859,"="&amp;$A8,Concentrado!$B$2:$B859, "=Hidalgo")</f>
        <v>2.4024942258235402</v>
      </c>
      <c r="AJ8" s="9">
        <f>SUMIFS(Concentrado!AK$2:AK859,Concentrado!$A$2:$A859,"="&amp;$A8,Concentrado!$B$2:$B859, "=Hidalgo")</f>
        <v>3.0990000000000002</v>
      </c>
      <c r="AK8" s="9">
        <f>SUMIFS(Concentrado!AL$2:AL859,Concentrado!$A$2:$A859,"="&amp;$A8,Concentrado!$B$2:$B859, "=Hidalgo")</f>
        <v>0.72899999999999998</v>
      </c>
      <c r="AL8" s="9">
        <f>SUMIFS(Concentrado!AM$2:AM859,Concentrado!$A$2:$A859,"="&amp;$A8,Concentrado!$B$2:$B859, "=Hidalgo")</f>
        <v>1.8779999999999999</v>
      </c>
      <c r="AM8" s="9">
        <f>SUMIFS(Concentrado!AN$2:AN859,Concentrado!$A$2:$A859,"="&amp;$A8,Concentrado!$B$2:$B859, "=Hidalgo")</f>
        <v>56.469000000000001</v>
      </c>
      <c r="AN8" s="9">
        <f>SUMIFS(Concentrado!AO$2:AO859,Concentrado!$A$2:$A859,"="&amp;$A8,Concentrado!$B$2:$B859, "=Hidalgo")</f>
        <v>51.121000000000002</v>
      </c>
      <c r="AO8" s="9">
        <f>SUMIFS(Concentrado!AP$2:AP859,Concentrado!$A$2:$A859,"="&amp;$A8,Concentrado!$B$2:$B859, "=Hidalgo")</f>
        <v>53.713999999999999</v>
      </c>
      <c r="AP8" s="9">
        <f>SUMIFS(Concentrado!AQ$2:AQ859,Concentrado!$A$2:$A859,"="&amp;$A8,Concentrado!$B$2:$B859, "=Hidalgo")</f>
        <v>1.4630000000000001</v>
      </c>
      <c r="AQ8" s="9">
        <f>SUMIFS(Concentrado!AR$2:AR859,Concentrado!$A$2:$A859,"="&amp;$A8,Concentrado!$B$2:$B859, "=Hidalgo")</f>
        <v>1.2150000000000001</v>
      </c>
      <c r="AR8" s="9">
        <f>SUMIFS(Concentrado!AS$2:AS859,Concentrado!$A$2:$A859,"="&amp;$A8,Concentrado!$B$2:$B859, "=Hidalgo")</f>
        <v>1.3360000000000001</v>
      </c>
      <c r="AS8" s="9">
        <f>SUMIFS(Concentrado!AT$2:AT859,Concentrado!$A$2:$A859,"="&amp;$A8,Concentrado!$B$2:$B859, "=Hidalgo")</f>
        <v>2.8410000000000002</v>
      </c>
      <c r="AT8" s="9">
        <f>SUMIFS(Concentrado!AU$2:AU859,Concentrado!$A$2:$A859,"="&amp;$A8,Concentrado!$B$2:$B859, "=Hidalgo")</f>
        <v>0.97199999999999998</v>
      </c>
      <c r="AU8" s="9">
        <f>SUMIFS(Concentrado!AV$2:AV859,Concentrado!$A$2:$A859,"="&amp;$A8,Concentrado!$B$2:$B859, "=Hidalgo")</f>
        <v>1.8779999999999999</v>
      </c>
      <c r="AV8" s="9">
        <f>SUMIFS(Concentrado!AW$2:AW859,Concentrado!$A$2:$A859,"="&amp;$A8,Concentrado!$B$2:$B859, "=Hidalgo")</f>
        <v>506.84199999999998</v>
      </c>
      <c r="AW8" s="9">
        <f>SUMIFS(Concentrado!AX$2:AX859,Concentrado!$A$2:$A859,"="&amp;$A8,Concentrado!$B$2:$B859, "=Hidalgo")</f>
        <v>378.42700000000002</v>
      </c>
      <c r="AX8" s="9">
        <f>SUMIFS(Concentrado!AY$2:AY859,Concentrado!$A$2:$A859,"="&amp;$A8,Concentrado!$B$2:$B859, "=Hidalgo")</f>
        <v>440.77199999999999</v>
      </c>
      <c r="AY8" s="9">
        <f>SUMIFS(Concentrado!AZ$2:AZ859,Concentrado!$A$2:$A859,"="&amp;$A8,Concentrado!$B$2:$B859, "=Hidalgo")</f>
        <v>5.0679999999999996</v>
      </c>
      <c r="AZ8" s="9">
        <f>SUMIFS(Concentrado!BA$2:BA859,Concentrado!$A$2:$A859,"="&amp;$A8,Concentrado!$B$2:$B859, "=Hidalgo")</f>
        <v>3.7839999999999998</v>
      </c>
      <c r="BA8" s="9">
        <f>SUMIFS(Concentrado!BB$2:BB859,Concentrado!$A$2:$A859,"="&amp;$A8,Concentrado!$B$2:$B859, "=Hidalgo")</f>
        <v>4.4080000000000004</v>
      </c>
      <c r="BB8" s="9">
        <f>SUMIFS(Concentrado!BC$2:BC859,Concentrado!$A$2:$A859,"="&amp;$A8,Concentrado!$B$2:$B859, "=Hidalgo")</f>
        <v>22.484999999999999</v>
      </c>
      <c r="BC8" s="9">
        <f>SUMIFS(Concentrado!BD$2:BD859,Concentrado!$A$2:$A859,"="&amp;$A8,Concentrado!$B$2:$B859, "=Hidalgo")</f>
        <v>10.118</v>
      </c>
      <c r="BD8" s="9">
        <f>SUMIFS(Concentrado!BE$2:BE859,Concentrado!$A$2:$A859,"="&amp;$A8,Concentrado!$B$2:$B859, "=Hidalgo")</f>
        <v>19.786000000000001</v>
      </c>
      <c r="BE8" s="9">
        <f>SUMIFS(Concentrado!BF$2:BF859,Concentrado!$A$2:$A859,"="&amp;$A8,Concentrado!$B$2:$B859, "=Hidalgo")</f>
        <v>23.306000000000001</v>
      </c>
      <c r="BF8" s="9">
        <f>SUMIFS(Concentrado!BG$2:BG859,Concentrado!$A$2:$A859,"="&amp;$A8,Concentrado!$B$2:$B859, "=Hidalgo")</f>
        <v>63.798999999999999</v>
      </c>
      <c r="BG8" s="9">
        <f>SUMIFS(Concentrado!BH$2:BH859,Concentrado!$A$2:$A859,"="&amp;$A8,Concentrado!$B$2:$B859, "=Hidalgo")</f>
        <v>6.9804098176086464</v>
      </c>
    </row>
    <row r="9" spans="1:59" x14ac:dyDescent="0.25">
      <c r="A9" s="4">
        <v>2005</v>
      </c>
      <c r="B9" s="9">
        <f>SUMIFS(Concentrado!C$2:C859,Concentrado!$A$2:$A859,"="&amp;$A9,Concentrado!$B$2:$B859, "=Hidalgo")</f>
        <v>11.849</v>
      </c>
      <c r="C9" s="9">
        <f>SUMIFS(Concentrado!D$2:D859,Concentrado!$A$2:$A859,"="&amp;$A9,Concentrado!$B$2:$B859, "=Hidalgo")</f>
        <v>2.714</v>
      </c>
      <c r="D9" s="9">
        <f>SUMIFS(Concentrado!E$2:E859,Concentrado!$A$2:$A859,"="&amp;$A9,Concentrado!$B$2:$B859, "=Hidalgo")</f>
        <v>7.173</v>
      </c>
      <c r="E9" s="9">
        <f>SUMIFS(Concentrado!F$2:F859,Concentrado!$A$2:$A859,"="&amp;$A9,Concentrado!$B$2:$B859, "=Hidalgo")</f>
        <v>15.366</v>
      </c>
      <c r="F9" s="9">
        <f>SUMIFS(Concentrado!G$2:G859,Concentrado!$A$2:$A859,"="&amp;$A9,Concentrado!$B$2:$B859, "=Hidalgo")</f>
        <v>13.404</v>
      </c>
      <c r="G9" s="9">
        <f>SUMIFS(Concentrado!H$2:H859,Concentrado!$A$2:$A859,"="&amp;$A9,Concentrado!$B$2:$B859, "=Hidalgo")</f>
        <v>3.41</v>
      </c>
      <c r="H9" s="9">
        <f>SUMIFS(Concentrado!I$2:I859,Concentrado!$A$2:$A859,"="&amp;$A9,Concentrado!$B$2:$B859, "=Hidalgo")</f>
        <v>1.9159999999999999</v>
      </c>
      <c r="I9" s="9">
        <f>SUMIFS(Concentrado!J$2:J859,Concentrado!$A$2:$A859,"="&amp;$A9,Concentrado!$B$2:$B859, "=Hidalgo")</f>
        <v>2.6379999999999999</v>
      </c>
      <c r="J9" s="9">
        <f>SUMIFS(Concentrado!K$2:K859,Concentrado!$A$2:$A859,"="&amp;$A9,Concentrado!$B$2:$B859, "=Hidalgo")</f>
        <v>4.4329999999999998</v>
      </c>
      <c r="K9" s="9">
        <f>SUMIFS(Concentrado!L$2:L859,Concentrado!$A$2:$A859,"="&amp;$A9,Concentrado!$B$2:$B859, "=Hidalgo")</f>
        <v>2.9540000000000002</v>
      </c>
      <c r="L9" s="9">
        <f>SUMIFS(Concentrado!M$2:M859,Concentrado!$A$2:$A859,"="&amp;$A9,Concentrado!$B$2:$B859, "=Hidalgo")</f>
        <v>3.669</v>
      </c>
      <c r="M9" s="9">
        <f>SUMIFS(Concentrado!N$2:N859,Concentrado!$A$2:$A859,"="&amp;$A9,Concentrado!$B$2:$B859, "=Hidalgo")</f>
        <v>44.749000000000002</v>
      </c>
      <c r="N9" s="9">
        <f>SUMIFS(Concentrado!O$2:O859,Concentrado!$A$2:$A859,"="&amp;$A9,Concentrado!$B$2:$B859, "=Hidalgo")</f>
        <v>73.393000000000001</v>
      </c>
      <c r="O9" s="9">
        <f>SUMIFS(Concentrado!P$2:P859,Concentrado!$A$2:$A859,"="&amp;$A9,Concentrado!$B$2:$B859, "=Hidalgo")</f>
        <v>19.8</v>
      </c>
      <c r="P9" s="9">
        <f>SUMIFS(Concentrado!Q$2:Q859,Concentrado!$A$2:$A859,"="&amp;$A9,Concentrado!$B$2:$B859, "=Hidalgo")</f>
        <v>45.76</v>
      </c>
      <c r="Q9" s="9">
        <f>SUMIFS(Concentrado!R$2:R859,Concentrado!$A$2:$A859,"="&amp;$A9,Concentrado!$B$2:$B859, "=Hidalgo")</f>
        <v>51.741999999999997</v>
      </c>
      <c r="R9" s="9">
        <f>SUMIFS(Concentrado!S$2:S859,Concentrado!$A$2:$A859,"="&amp;$A9,Concentrado!$B$2:$B859, "=Hidalgo")</f>
        <v>57.402999999999999</v>
      </c>
      <c r="S9" s="9">
        <f>SUMIFS(Concentrado!T$2:T859,Concentrado!$A$2:$A859,"="&amp;$A9,Concentrado!$B$2:$B859, "=Hidalgo")</f>
        <v>54.664999999999999</v>
      </c>
      <c r="T9" s="9">
        <f>SUMIFS(Concentrado!U$2:U859,Concentrado!$A$2:$A859,"="&amp;$A9,Concentrado!$B$2:$B859, "=Hidalgo")</f>
        <v>8.3539999999999992</v>
      </c>
      <c r="U9" s="9">
        <f>SUMIFS(Concentrado!V$2:V859,Concentrado!$A$2:$A859,"="&amp;$A9,Concentrado!$B$2:$B859, "=Hidalgo")</f>
        <v>14.371</v>
      </c>
      <c r="V9" s="9">
        <f>SUMIFS(Concentrado!W$2:W859,Concentrado!$A$2:$A859,"="&amp;$A9,Concentrado!$B$2:$B859, "=Hidalgo")</f>
        <v>11.461</v>
      </c>
      <c r="W9" s="9">
        <f>SUMIFS(Concentrado!X$2:X859,Concentrado!$A$2:$A859,"="&amp;$A9,Concentrado!$B$2:$B859, "=Hidalgo")</f>
        <v>5.8819999999999997</v>
      </c>
      <c r="X9" s="9">
        <f>SUMIFS(Concentrado!Y$2:Y859,Concentrado!$A$2:$A859,"="&amp;$A9,Concentrado!$B$2:$B859, "=Hidalgo")</f>
        <v>0.878</v>
      </c>
      <c r="Y9" s="9">
        <f>SUMIFS(Concentrado!Z$2:Z859,Concentrado!$A$2:$A859,"="&amp;$A9,Concentrado!$B$2:$B859, "=Hidalgo")</f>
        <v>3.298</v>
      </c>
      <c r="Z9" s="9">
        <f>SUMIFS(Concentrado!AA$2:AA859,Concentrado!$A$2:$A859,"="&amp;$A9,Concentrado!$B$2:$B859, "=Hidalgo")</f>
        <v>55.322000000000003</v>
      </c>
      <c r="AA9" s="9">
        <f>SUMIFS(Concentrado!AB$2:AB859,Concentrado!$A$2:$A859,"="&amp;$A9,Concentrado!$B$2:$B859, "=Hidalgo")</f>
        <v>42.073999999999998</v>
      </c>
      <c r="AB9" s="9">
        <f>SUMIFS(Concentrado!AC$2:AC859,Concentrado!$A$2:$A859,"="&amp;$A9,Concentrado!$B$2:$B859, "=Hidalgo")</f>
        <v>48.481000000000002</v>
      </c>
      <c r="AC9" s="9">
        <f>SUMIFS(Concentrado!AD$2:AD859,Concentrado!$A$2:$A859,"="&amp;$A9,Concentrado!$B$2:$B859, "=Hidalgo")</f>
        <v>378.98599999999999</v>
      </c>
      <c r="AD9" s="9">
        <f>SUMIFS(Concentrado!AE$2:AE859,Concentrado!$A$2:$A859,"="&amp;$A9,Concentrado!$B$2:$B859, "=Hidalgo")</f>
        <v>316.71300000000002</v>
      </c>
      <c r="AE9" s="9">
        <f>SUMIFS(Concentrado!AF$2:AF859,Concentrado!$A$2:$A859,"="&amp;$A9,Concentrado!$B$2:$B859, "=Hidalgo")</f>
        <v>346.95400000000001</v>
      </c>
      <c r="AF9" s="9">
        <f>SUMIFS(Concentrado!AG$2:AG859,Concentrado!$A$2:$A859,"="&amp;$A9,Concentrado!$B$2:$B859, "=Hidalgo")</f>
        <v>9.0359999999999996</v>
      </c>
      <c r="AG9" s="9">
        <f>SUMIFS(Concentrado!AH$2:AH859,Concentrado!$A$2:$A859,"="&amp;$A9,Concentrado!$B$2:$B859, "=Hidalgo")</f>
        <v>3.38653963380218</v>
      </c>
      <c r="AH9" s="9">
        <f>SUMIFS(Concentrado!AI$2:AI859,Concentrado!$A$2:$A859,"="&amp;$A9,Concentrado!$B$2:$B859, "=Hidalgo")</f>
        <v>1.6705472086200199</v>
      </c>
      <c r="AI9" s="9">
        <f>SUMIFS(Concentrado!AJ$2:AJ859,Concentrado!$A$2:$A859,"="&amp;$A9,Concentrado!$B$2:$B859, "=Hidalgo")</f>
        <v>2.49507764573152</v>
      </c>
      <c r="AJ9" s="9">
        <f>SUMIFS(Concentrado!AK$2:AK859,Concentrado!$A$2:$A859,"="&amp;$A9,Concentrado!$B$2:$B859, "=Hidalgo")</f>
        <v>2.1309999999999998</v>
      </c>
      <c r="AK9" s="9">
        <f>SUMIFS(Concentrado!AL$2:AL859,Concentrado!$A$2:$A859,"="&amp;$A9,Concentrado!$B$2:$B859, "=Hidalgo")</f>
        <v>1.1180000000000001</v>
      </c>
      <c r="AL9" s="9">
        <f>SUMIFS(Concentrado!AM$2:AM859,Concentrado!$A$2:$A859,"="&amp;$A9,Concentrado!$B$2:$B859, "=Hidalgo")</f>
        <v>1.6080000000000001</v>
      </c>
      <c r="AM9" s="9">
        <f>SUMIFS(Concentrado!AN$2:AN859,Concentrado!$A$2:$A859,"="&amp;$A9,Concentrado!$B$2:$B859, "=Hidalgo")</f>
        <v>59.755000000000003</v>
      </c>
      <c r="AN9" s="9">
        <f>SUMIFS(Concentrado!AO$2:AO859,Concentrado!$A$2:$A859,"="&amp;$A9,Concentrado!$B$2:$B859, "=Hidalgo")</f>
        <v>51.734000000000002</v>
      </c>
      <c r="AO9" s="9">
        <f>SUMIFS(Concentrado!AP$2:AP859,Concentrado!$A$2:$A859,"="&amp;$A9,Concentrado!$B$2:$B859, "=Hidalgo")</f>
        <v>55.777999999999999</v>
      </c>
      <c r="AP9" s="9">
        <f>SUMIFS(Concentrado!AQ$2:AQ859,Concentrado!$A$2:$A859,"="&amp;$A9,Concentrado!$B$2:$B859, "=Hidalgo")</f>
        <v>1.0229999999999999</v>
      </c>
      <c r="AQ9" s="9">
        <f>SUMIFS(Concentrado!AR$2:AR859,Concentrado!$A$2:$A859,"="&amp;$A9,Concentrado!$B$2:$B859, "=Hidalgo")</f>
        <v>0.47899999999999998</v>
      </c>
      <c r="AR9" s="9">
        <f>SUMIFS(Concentrado!AS$2:AS859,Concentrado!$A$2:$A859,"="&amp;$A9,Concentrado!$B$2:$B859, "=Hidalgo")</f>
        <v>0.74199999999999999</v>
      </c>
      <c r="AS9" s="9">
        <f>SUMIFS(Concentrado!AT$2:AT859,Concentrado!$A$2:$A859,"="&amp;$A9,Concentrado!$B$2:$B859, "=Hidalgo")</f>
        <v>2.1309999999999998</v>
      </c>
      <c r="AT9" s="9">
        <f>SUMIFS(Concentrado!AU$2:AU859,Concentrado!$A$2:$A859,"="&amp;$A9,Concentrado!$B$2:$B859, "=Hidalgo")</f>
        <v>0.71899999999999997</v>
      </c>
      <c r="AU9" s="9">
        <f>SUMIFS(Concentrado!AV$2:AV859,Concentrado!$A$2:$A859,"="&amp;$A9,Concentrado!$B$2:$B859, "=Hidalgo")</f>
        <v>1.4019999999999999</v>
      </c>
      <c r="AV9" s="9">
        <f>SUMIFS(Concentrado!AW$2:AW859,Concentrado!$A$2:$A859,"="&amp;$A9,Concentrado!$B$2:$B859, "=Hidalgo")</f>
        <v>515.11800000000005</v>
      </c>
      <c r="AW9" s="9">
        <f>SUMIFS(Concentrado!AX$2:AX859,Concentrado!$A$2:$A859,"="&amp;$A9,Concentrado!$B$2:$B859, "=Hidalgo")</f>
        <v>391.52</v>
      </c>
      <c r="AX9" s="9">
        <f>SUMIFS(Concentrado!AY$2:AY859,Concentrado!$A$2:$A859,"="&amp;$A9,Concentrado!$B$2:$B859, "=Hidalgo")</f>
        <v>451.62599999999998</v>
      </c>
      <c r="AY9" s="9">
        <f>SUMIFS(Concentrado!AZ$2:AZ859,Concentrado!$A$2:$A859,"="&amp;$A9,Concentrado!$B$2:$B859, "=Hidalgo")</f>
        <v>5.1509999999999998</v>
      </c>
      <c r="AZ9" s="9">
        <f>SUMIFS(Concentrado!BA$2:BA859,Concentrado!$A$2:$A859,"="&amp;$A9,Concentrado!$B$2:$B859, "=Hidalgo")</f>
        <v>3.915</v>
      </c>
      <c r="BA9" s="9">
        <f>SUMIFS(Concentrado!BB$2:BB859,Concentrado!$A$2:$A859,"="&amp;$A9,Concentrado!$B$2:$B859, "=Hidalgo")</f>
        <v>4.516</v>
      </c>
      <c r="BB9" s="9">
        <f>SUMIFS(Concentrado!BC$2:BC859,Concentrado!$A$2:$A859,"="&amp;$A9,Concentrado!$B$2:$B859, "=Hidalgo")</f>
        <v>27.57</v>
      </c>
      <c r="BC9" s="9">
        <f>SUMIFS(Concentrado!BD$2:BD859,Concentrado!$A$2:$A859,"="&amp;$A9,Concentrado!$B$2:$B859, "=Hidalgo")</f>
        <v>12.086</v>
      </c>
      <c r="BD9" s="9">
        <f>SUMIFS(Concentrado!BE$2:BE859,Concentrado!$A$2:$A859,"="&amp;$A9,Concentrado!$B$2:$B859, "=Hidalgo")</f>
        <v>18.989000000000001</v>
      </c>
      <c r="BE9" s="9">
        <f>SUMIFS(Concentrado!BF$2:BF859,Concentrado!$A$2:$A859,"="&amp;$A9,Concentrado!$B$2:$B859, "=Hidalgo")</f>
        <v>22.306999999999999</v>
      </c>
      <c r="BF9" s="9">
        <f>SUMIFS(Concentrado!BG$2:BG859,Concentrado!$A$2:$A859,"="&amp;$A9,Concentrado!$B$2:$B859, "=Hidalgo")</f>
        <v>69.591999999999999</v>
      </c>
      <c r="BG9" s="9">
        <f>SUMIFS(Concentrado!BH$2:BH859,Concentrado!$A$2:$A859,"="&amp;$A9,Concentrado!$B$2:$B859, "=Hidalgo")</f>
        <v>7.4482291647074312</v>
      </c>
    </row>
    <row r="10" spans="1:59" x14ac:dyDescent="0.25">
      <c r="A10" s="4">
        <v>2006</v>
      </c>
      <c r="B10" s="9">
        <f>SUMIFS(Concentrado!C$2:C859,Concentrado!$A$2:$A859,"="&amp;$A10,Concentrado!$B$2:$B859, "=Hidalgo")</f>
        <v>11.82</v>
      </c>
      <c r="C10" s="9">
        <f>SUMIFS(Concentrado!D$2:D859,Concentrado!$A$2:$A859,"="&amp;$A10,Concentrado!$B$2:$B859, "=Hidalgo")</f>
        <v>3.52</v>
      </c>
      <c r="D10" s="9">
        <f>SUMIFS(Concentrado!E$2:E859,Concentrado!$A$2:$A859,"="&amp;$A10,Concentrado!$B$2:$B859, "=Hidalgo")</f>
        <v>7.5259999999999998</v>
      </c>
      <c r="E10" s="9">
        <f>SUMIFS(Concentrado!F$2:F859,Concentrado!$A$2:$A859,"="&amp;$A10,Concentrado!$B$2:$B859, "=Hidalgo")</f>
        <v>12.968</v>
      </c>
      <c r="F10" s="9">
        <f>SUMIFS(Concentrado!G$2:G859,Concentrado!$A$2:$A859,"="&amp;$A10,Concentrado!$B$2:$B859, "=Hidalgo")</f>
        <v>12.494</v>
      </c>
      <c r="G10" s="9">
        <f>SUMIFS(Concentrado!H$2:H859,Concentrado!$A$2:$A859,"="&amp;$A10,Concentrado!$B$2:$B859, "=Hidalgo")</f>
        <v>2.5990000000000002</v>
      </c>
      <c r="H10" s="9">
        <f>SUMIFS(Concentrado!I$2:I859,Concentrado!$A$2:$A859,"="&amp;$A10,Concentrado!$B$2:$B859, "=Hidalgo")</f>
        <v>2.2679999999999998</v>
      </c>
      <c r="I10" s="9">
        <f>SUMIFS(Concentrado!J$2:J859,Concentrado!$A$2:$A859,"="&amp;$A10,Concentrado!$B$2:$B859, "=Hidalgo")</f>
        <v>2.4279999999999999</v>
      </c>
      <c r="J10" s="9">
        <f>SUMIFS(Concentrado!K$2:K859,Concentrado!$A$2:$A859,"="&amp;$A10,Concentrado!$B$2:$B859, "=Hidalgo")</f>
        <v>5.3650000000000002</v>
      </c>
      <c r="K10" s="9">
        <f>SUMIFS(Concentrado!L$2:L859,Concentrado!$A$2:$A859,"="&amp;$A10,Concentrado!$B$2:$B859, "=Hidalgo")</f>
        <v>2.19</v>
      </c>
      <c r="L10" s="9">
        <f>SUMIFS(Concentrado!M$2:M859,Concentrado!$A$2:$A859,"="&amp;$A10,Concentrado!$B$2:$B859, "=Hidalgo")</f>
        <v>3.7229999999999999</v>
      </c>
      <c r="M10" s="9">
        <f>SUMIFS(Concentrado!N$2:N859,Concentrado!$A$2:$A859,"="&amp;$A10,Concentrado!$B$2:$B859, "=Hidalgo")</f>
        <v>42.777999999999999</v>
      </c>
      <c r="N10" s="9">
        <f>SUMIFS(Concentrado!O$2:O859,Concentrado!$A$2:$A859,"="&amp;$A10,Concentrado!$B$2:$B859, "=Hidalgo")</f>
        <v>71.507000000000005</v>
      </c>
      <c r="O10" s="9">
        <f>SUMIFS(Concentrado!P$2:P859,Concentrado!$A$2:$A859,"="&amp;$A10,Concentrado!$B$2:$B859, "=Hidalgo")</f>
        <v>19.632999999999999</v>
      </c>
      <c r="P10" s="9">
        <f>SUMIFS(Concentrado!Q$2:Q859,Concentrado!$A$2:$A859,"="&amp;$A10,Concentrado!$B$2:$B859, "=Hidalgo")</f>
        <v>44.671999999999997</v>
      </c>
      <c r="Q10" s="9">
        <f>SUMIFS(Concentrado!R$2:R859,Concentrado!$A$2:$A859,"="&amp;$A10,Concentrado!$B$2:$B859, "=Hidalgo")</f>
        <v>52.728999999999999</v>
      </c>
      <c r="R10" s="9">
        <f>SUMIFS(Concentrado!S$2:S859,Concentrado!$A$2:$A859,"="&amp;$A10,Concentrado!$B$2:$B859, "=Hidalgo")</f>
        <v>58.350999999999999</v>
      </c>
      <c r="S10" s="9">
        <f>SUMIFS(Concentrado!T$2:T859,Concentrado!$A$2:$A859,"="&amp;$A10,Concentrado!$B$2:$B859, "=Hidalgo")</f>
        <v>55.637</v>
      </c>
      <c r="T10" s="9">
        <f>SUMIFS(Concentrado!U$2:U859,Concentrado!$A$2:$A859,"="&amp;$A10,Concentrado!$B$2:$B859, "=Hidalgo")</f>
        <v>10.73</v>
      </c>
      <c r="U10" s="9">
        <f>SUMIFS(Concentrado!V$2:V859,Concentrado!$A$2:$A859,"="&amp;$A10,Concentrado!$B$2:$B859, "=Hidalgo")</f>
        <v>13.218999999999999</v>
      </c>
      <c r="V10" s="9">
        <f>SUMIFS(Concentrado!W$2:W859,Concentrado!$A$2:$A859,"="&amp;$A10,Concentrado!$B$2:$B859, "=Hidalgo")</f>
        <v>12.018000000000001</v>
      </c>
      <c r="W10" s="9">
        <f>SUMIFS(Concentrado!X$2:X859,Concentrado!$A$2:$A859,"="&amp;$A10,Concentrado!$B$2:$B859, "=Hidalgo")</f>
        <v>3.8559999999999999</v>
      </c>
      <c r="X10" s="9">
        <f>SUMIFS(Concentrado!Y$2:Y859,Concentrado!$A$2:$A859,"="&amp;$A10,Concentrado!$B$2:$B859, "=Hidalgo")</f>
        <v>0.86</v>
      </c>
      <c r="Y10" s="9">
        <f>SUMIFS(Concentrado!Z$2:Z859,Concentrado!$A$2:$A859,"="&amp;$A10,Concentrado!$B$2:$B859, "=Hidalgo")</f>
        <v>2.306</v>
      </c>
      <c r="Z10" s="9">
        <f>SUMIFS(Concentrado!AA$2:AA859,Concentrado!$A$2:$A859,"="&amp;$A10,Concentrado!$B$2:$B859, "=Hidalgo")</f>
        <v>55.411999999999999</v>
      </c>
      <c r="AA10" s="9">
        <f>SUMIFS(Concentrado!AB$2:AB859,Concentrado!$A$2:$A859,"="&amp;$A10,Concentrado!$B$2:$B859, "=Hidalgo")</f>
        <v>40.594999999999999</v>
      </c>
      <c r="AB10" s="9">
        <f>SUMIFS(Concentrado!AC$2:AC859,Concentrado!$A$2:$A859,"="&amp;$A10,Concentrado!$B$2:$B859, "=Hidalgo")</f>
        <v>47.747</v>
      </c>
      <c r="AC10" s="9">
        <f>SUMIFS(Concentrado!AD$2:AD859,Concentrado!$A$2:$A859,"="&amp;$A10,Concentrado!$B$2:$B859, "=Hidalgo")</f>
        <v>371.03100000000001</v>
      </c>
      <c r="AD10" s="9">
        <f>SUMIFS(Concentrado!AE$2:AE859,Concentrado!$A$2:$A859,"="&amp;$A10,Concentrado!$B$2:$B859, "=Hidalgo")</f>
        <v>304.19099999999997</v>
      </c>
      <c r="AE10" s="9">
        <f>SUMIFS(Concentrado!AF$2:AF859,Concentrado!$A$2:$A859,"="&amp;$A10,Concentrado!$B$2:$B859, "=Hidalgo")</f>
        <v>336.45400000000001</v>
      </c>
      <c r="AF10" s="9">
        <f>SUMIFS(Concentrado!AG$2:AG859,Concentrado!$A$2:$A859,"="&amp;$A10,Concentrado!$B$2:$B859, "=Hidalgo")</f>
        <v>8.8019999999999996</v>
      </c>
      <c r="AG10" s="9">
        <f>SUMIFS(Concentrado!AH$2:AH859,Concentrado!$A$2:$A859,"="&amp;$A10,Concentrado!$B$2:$B859, "=Hidalgo")</f>
        <v>3.34250665715909</v>
      </c>
      <c r="AH10" s="9">
        <f>SUMIFS(Concentrado!AI$2:AI859,Concentrado!$A$2:$A859,"="&amp;$A10,Concentrado!$B$2:$B859, "=Hidalgo")</f>
        <v>1.23833386306504</v>
      </c>
      <c r="AI10" s="9">
        <f>SUMIFS(Concentrado!AJ$2:AJ859,Concentrado!$A$2:$A859,"="&amp;$A10,Concentrado!$B$2:$B859, "=Hidalgo")</f>
        <v>2.25011170197378</v>
      </c>
      <c r="AJ10" s="9">
        <f>SUMIFS(Concentrado!AK$2:AK859,Concentrado!$A$2:$A859,"="&amp;$A10,Concentrado!$B$2:$B859, "=Hidalgo")</f>
        <v>3.605</v>
      </c>
      <c r="AK10" s="9">
        <f>SUMIFS(Concentrado!AL$2:AL859,Concentrado!$A$2:$A859,"="&amp;$A10,Concentrado!$B$2:$B859, "=Hidalgo")</f>
        <v>0.70399999999999996</v>
      </c>
      <c r="AL10" s="9">
        <f>SUMIFS(Concentrado!AM$2:AM859,Concentrado!$A$2:$A859,"="&amp;$A10,Concentrado!$B$2:$B859, "=Hidalgo")</f>
        <v>2.1040000000000001</v>
      </c>
      <c r="AM10" s="9">
        <f>SUMIFS(Concentrado!AN$2:AN859,Concentrado!$A$2:$A859,"="&amp;$A10,Concentrado!$B$2:$B859, "=Hidalgo")</f>
        <v>59.938000000000002</v>
      </c>
      <c r="AN10" s="9">
        <f>SUMIFS(Concentrado!AO$2:AO859,Concentrado!$A$2:$A859,"="&amp;$A10,Concentrado!$B$2:$B859, "=Hidalgo")</f>
        <v>51.155000000000001</v>
      </c>
      <c r="AO10" s="9">
        <f>SUMIFS(Concentrado!AP$2:AP859,Concentrado!$A$2:$A859,"="&amp;$A10,Concentrado!$B$2:$B859, "=Hidalgo")</f>
        <v>55.395000000000003</v>
      </c>
      <c r="AP10" s="9">
        <f>SUMIFS(Concentrado!AQ$2:AQ859,Concentrado!$A$2:$A859,"="&amp;$A10,Concentrado!$B$2:$B859, "=Hidalgo")</f>
        <v>2.1800000000000002</v>
      </c>
      <c r="AQ10" s="9">
        <f>SUMIFS(Concentrado!AR$2:AR859,Concentrado!$A$2:$A859,"="&amp;$A10,Concentrado!$B$2:$B859, "=Hidalgo")</f>
        <v>0.626</v>
      </c>
      <c r="AR10" s="9">
        <f>SUMIFS(Concentrado!AS$2:AS859,Concentrado!$A$2:$A859,"="&amp;$A10,Concentrado!$B$2:$B859, "=Hidalgo")</f>
        <v>1.3759999999999999</v>
      </c>
      <c r="AS10" s="9">
        <f>SUMIFS(Concentrado!AT$2:AT859,Concentrado!$A$2:$A859,"="&amp;$A10,Concentrado!$B$2:$B859, "=Hidalgo")</f>
        <v>2.766</v>
      </c>
      <c r="AT10" s="9">
        <f>SUMIFS(Concentrado!AU$2:AU859,Concentrado!$A$2:$A859,"="&amp;$A10,Concentrado!$B$2:$B859, "=Hidalgo")</f>
        <v>0.70399999999999996</v>
      </c>
      <c r="AU10" s="9">
        <f>SUMIFS(Concentrado!AV$2:AV859,Concentrado!$A$2:$A859,"="&amp;$A10,Concentrado!$B$2:$B859, "=Hidalgo")</f>
        <v>1.6990000000000001</v>
      </c>
      <c r="AV10" s="9">
        <f>SUMIFS(Concentrado!AW$2:AW859,Concentrado!$A$2:$A859,"="&amp;$A10,Concentrado!$B$2:$B859, "=Hidalgo")</f>
        <v>508.34500000000003</v>
      </c>
      <c r="AW10" s="9">
        <f>SUMIFS(Concentrado!AX$2:AX859,Concentrado!$A$2:$A859,"="&amp;$A10,Concentrado!$B$2:$B859, "=Hidalgo")</f>
        <v>380.298</v>
      </c>
      <c r="AX10" s="9">
        <f>SUMIFS(Concentrado!AY$2:AY859,Concentrado!$A$2:$A859,"="&amp;$A10,Concentrado!$B$2:$B859, "=Hidalgo")</f>
        <v>442.10399999999998</v>
      </c>
      <c r="AY10" s="9">
        <f>SUMIFS(Concentrado!AZ$2:AZ859,Concentrado!$A$2:$A859,"="&amp;$A10,Concentrado!$B$2:$B859, "=Hidalgo")</f>
        <v>5.0830000000000002</v>
      </c>
      <c r="AZ10" s="9">
        <f>SUMIFS(Concentrado!BA$2:BA859,Concentrado!$A$2:$A859,"="&amp;$A10,Concentrado!$B$2:$B859, "=Hidalgo")</f>
        <v>3.8029999999999999</v>
      </c>
      <c r="BA10" s="9">
        <f>SUMIFS(Concentrado!BB$2:BB859,Concentrado!$A$2:$A859,"="&amp;$A10,Concentrado!$B$2:$B859, "=Hidalgo")</f>
        <v>4.4210000000000003</v>
      </c>
      <c r="BB10" s="9">
        <f>SUMIFS(Concentrado!BC$2:BC859,Concentrado!$A$2:$A859,"="&amp;$A10,Concentrado!$B$2:$B859, "=Hidalgo")</f>
        <v>25.683</v>
      </c>
      <c r="BC10" s="9">
        <f>SUMIFS(Concentrado!BD$2:BD859,Concentrado!$A$2:$A859,"="&amp;$A10,Concentrado!$B$2:$B859, "=Hidalgo")</f>
        <v>12.086</v>
      </c>
      <c r="BD10" s="9">
        <f>SUMIFS(Concentrado!BE$2:BE859,Concentrado!$A$2:$A859,"="&amp;$A10,Concentrado!$B$2:$B859, "=Hidalgo")</f>
        <v>18.382999999999999</v>
      </c>
      <c r="BE10" s="9">
        <f>SUMIFS(Concentrado!BF$2:BF859,Concentrado!$A$2:$A859,"="&amp;$A10,Concentrado!$B$2:$B859, "=Hidalgo")</f>
        <v>21.436</v>
      </c>
      <c r="BF10" s="9">
        <f>SUMIFS(Concentrado!BG$2:BG859,Concentrado!$A$2:$A859,"="&amp;$A10,Concentrado!$B$2:$B859, "=Hidalgo")</f>
        <v>48.591000000000001</v>
      </c>
      <c r="BG10" s="9">
        <f>SUMIFS(Concentrado!BH$2:BH859,Concentrado!$A$2:$A859,"="&amp;$A10,Concentrado!$B$2:$B859, "=Hidalgo")</f>
        <v>7.0643642072213506</v>
      </c>
    </row>
    <row r="11" spans="1:59" x14ac:dyDescent="0.25">
      <c r="A11" s="4">
        <v>2007</v>
      </c>
      <c r="B11" s="9">
        <f>SUMIFS(Concentrado!C$2:C859,Concentrado!$A$2:$A859,"="&amp;$A11,Concentrado!$B$2:$B859, "=Hidalgo")</f>
        <v>11.228</v>
      </c>
      <c r="C11" s="9">
        <f>SUMIFS(Concentrado!D$2:D859,Concentrado!$A$2:$A859,"="&amp;$A11,Concentrado!$B$2:$B859, "=Hidalgo")</f>
        <v>3.6619999999999999</v>
      </c>
      <c r="D11" s="9">
        <f>SUMIFS(Concentrado!E$2:E859,Concentrado!$A$2:$A859,"="&amp;$A11,Concentrado!$B$2:$B859, "=Hidalgo")</f>
        <v>7.3090000000000002</v>
      </c>
      <c r="E11" s="9">
        <f>SUMIFS(Concentrado!F$2:F859,Concentrado!$A$2:$A859,"="&amp;$A11,Concentrado!$B$2:$B859, "=Hidalgo")</f>
        <v>10.513</v>
      </c>
      <c r="F11" s="9">
        <f>SUMIFS(Concentrado!G$2:G859,Concentrado!$A$2:$A859,"="&amp;$A11,Concentrado!$B$2:$B859, "=Hidalgo")</f>
        <v>10.664999999999999</v>
      </c>
      <c r="G11" s="9">
        <f>SUMIFS(Concentrado!H$2:H859,Concentrado!$A$2:$A859,"="&amp;$A11,Concentrado!$B$2:$B859, "=Hidalgo")</f>
        <v>3.77</v>
      </c>
      <c r="H11" s="9">
        <f>SUMIFS(Concentrado!I$2:I859,Concentrado!$A$2:$A859,"="&amp;$A11,Concentrado!$B$2:$B859, "=Hidalgo")</f>
        <v>3.28</v>
      </c>
      <c r="I11" s="9">
        <f>SUMIFS(Concentrado!J$2:J859,Concentrado!$A$2:$A859,"="&amp;$A11,Concentrado!$B$2:$B859, "=Hidalgo")</f>
        <v>3.516</v>
      </c>
      <c r="J11" s="9">
        <f>SUMIFS(Concentrado!K$2:K859,Concentrado!$A$2:$A859,"="&amp;$A11,Concentrado!$B$2:$B859, "=Hidalgo")</f>
        <v>4.3440000000000003</v>
      </c>
      <c r="K11" s="9">
        <f>SUMIFS(Concentrado!L$2:L859,Concentrado!$A$2:$A859,"="&amp;$A11,Concentrado!$B$2:$B859, "=Hidalgo")</f>
        <v>2.746</v>
      </c>
      <c r="L11" s="9">
        <f>SUMIFS(Concentrado!M$2:M859,Concentrado!$A$2:$A859,"="&amp;$A11,Concentrado!$B$2:$B859, "=Hidalgo")</f>
        <v>3.516</v>
      </c>
      <c r="M11" s="9">
        <f>SUMIFS(Concentrado!N$2:N859,Concentrado!$A$2:$A859,"="&amp;$A11,Concentrado!$B$2:$B859, "=Hidalgo")</f>
        <v>40.670999999999999</v>
      </c>
      <c r="N11" s="9">
        <f>SUMIFS(Concentrado!O$2:O859,Concentrado!$A$2:$A859,"="&amp;$A11,Concentrado!$B$2:$B859, "=Hidalgo")</f>
        <v>72.364999999999995</v>
      </c>
      <c r="O11" s="9">
        <f>SUMIFS(Concentrado!P$2:P859,Concentrado!$A$2:$A859,"="&amp;$A11,Concentrado!$B$2:$B859, "=Hidalgo")</f>
        <v>21.818000000000001</v>
      </c>
      <c r="P11" s="9">
        <f>SUMIFS(Concentrado!Q$2:Q859,Concentrado!$A$2:$A859,"="&amp;$A11,Concentrado!$B$2:$B859, "=Hidalgo")</f>
        <v>46.186</v>
      </c>
      <c r="Q11" s="9">
        <f>SUMIFS(Concentrado!R$2:R859,Concentrado!$A$2:$A859,"="&amp;$A11,Concentrado!$B$2:$B859, "=Hidalgo")</f>
        <v>55.892000000000003</v>
      </c>
      <c r="R11" s="9">
        <f>SUMIFS(Concentrado!S$2:S859,Concentrado!$A$2:$A859,"="&amp;$A11,Concentrado!$B$2:$B859, "=Hidalgo")</f>
        <v>59.732999999999997</v>
      </c>
      <c r="S11" s="9">
        <f>SUMIFS(Concentrado!T$2:T859,Concentrado!$A$2:$A859,"="&amp;$A11,Concentrado!$B$2:$B859, "=Hidalgo")</f>
        <v>57.881</v>
      </c>
      <c r="T11" s="9">
        <f>SUMIFS(Concentrado!U$2:U859,Concentrado!$A$2:$A859,"="&amp;$A11,Concentrado!$B$2:$B859, "=Hidalgo")</f>
        <v>11.064</v>
      </c>
      <c r="U11" s="9">
        <f>SUMIFS(Concentrado!V$2:V859,Concentrado!$A$2:$A859,"="&amp;$A11,Concentrado!$B$2:$B859, "=Hidalgo")</f>
        <v>15.180999999999999</v>
      </c>
      <c r="V11" s="9">
        <f>SUMIFS(Concentrado!W$2:W859,Concentrado!$A$2:$A859,"="&amp;$A11,Concentrado!$B$2:$B859, "=Hidalgo")</f>
        <v>13.196</v>
      </c>
      <c r="W11" s="9">
        <f>SUMIFS(Concentrado!X$2:X859,Concentrado!$A$2:$A859,"="&amp;$A11,Concentrado!$B$2:$B859, "=Hidalgo")</f>
        <v>5.6550000000000002</v>
      </c>
      <c r="X11" s="9">
        <f>SUMIFS(Concentrado!Y$2:Y859,Concentrado!$A$2:$A859,"="&amp;$A11,Concentrado!$B$2:$B859, "=Hidalgo")</f>
        <v>0.99199999999999999</v>
      </c>
      <c r="Y11" s="9">
        <f>SUMIFS(Concentrado!Z$2:Z859,Concentrado!$A$2:$A859,"="&amp;$A11,Concentrado!$B$2:$B859, "=Hidalgo")</f>
        <v>3.24</v>
      </c>
      <c r="Z11" s="9">
        <f>SUMIFS(Concentrado!AA$2:AA859,Concentrado!$A$2:$A859,"="&amp;$A11,Concentrado!$B$2:$B859, "=Hidalgo")</f>
        <v>58.761000000000003</v>
      </c>
      <c r="AA11" s="9">
        <f>SUMIFS(Concentrado!AB$2:AB859,Concentrado!$A$2:$A859,"="&amp;$A11,Concentrado!$B$2:$B859, "=Hidalgo")</f>
        <v>44.780999999999999</v>
      </c>
      <c r="AB11" s="9">
        <f>SUMIFS(Concentrado!AC$2:AC859,Concentrado!$A$2:$A859,"="&amp;$A11,Concentrado!$B$2:$B859, "=Hidalgo")</f>
        <v>51.52</v>
      </c>
      <c r="AC11" s="9">
        <f>SUMIFS(Concentrado!AD$2:AD859,Concentrado!$A$2:$A859,"="&amp;$A11,Concentrado!$B$2:$B859, "=Hidalgo")</f>
        <v>387.31099999999998</v>
      </c>
      <c r="AD11" s="9">
        <f>SUMIFS(Concentrado!AE$2:AE859,Concentrado!$A$2:$A859,"="&amp;$A11,Concentrado!$B$2:$B859, "=Hidalgo")</f>
        <v>327.80599999999998</v>
      </c>
      <c r="AE11" s="9">
        <f>SUMIFS(Concentrado!AF$2:AF859,Concentrado!$A$2:$A859,"="&amp;$A11,Concentrado!$B$2:$B859, "=Hidalgo")</f>
        <v>356.49299999999999</v>
      </c>
      <c r="AF11" s="9">
        <f>SUMIFS(Concentrado!AG$2:AG859,Concentrado!$A$2:$A859,"="&amp;$A11,Concentrado!$B$2:$B859, "=Hidalgo")</f>
        <v>8.6869999999999994</v>
      </c>
      <c r="AG11" s="9">
        <f>SUMIFS(Concentrado!AH$2:AH859,Concentrado!$A$2:$A859,"="&amp;$A11,Concentrado!$B$2:$B859, "=Hidalgo")</f>
        <v>2.1842120782559502</v>
      </c>
      <c r="AH11" s="9">
        <f>SUMIFS(Concentrado!AI$2:AI859,Concentrado!$A$2:$A859,"="&amp;$A11,Concentrado!$B$2:$B859, "=Hidalgo")</f>
        <v>1.0151336118859999</v>
      </c>
      <c r="AI11" s="9">
        <f>SUMIFS(Concentrado!AJ$2:AJ859,Concentrado!$A$2:$A859,"="&amp;$A11,Concentrado!$B$2:$B859, "=Hidalgo")</f>
        <v>1.5783210241830301</v>
      </c>
      <c r="AJ11" s="9">
        <f>SUMIFS(Concentrado!AK$2:AK859,Concentrado!$A$2:$A859,"="&amp;$A11,Concentrado!$B$2:$B859, "=Hidalgo")</f>
        <v>1.8029999999999999</v>
      </c>
      <c r="AK11" s="9">
        <f>SUMIFS(Concentrado!AL$2:AL859,Concentrado!$A$2:$A859,"="&amp;$A11,Concentrado!$B$2:$B859, "=Hidalgo")</f>
        <v>0.45800000000000002</v>
      </c>
      <c r="AL11" s="9">
        <f>SUMIFS(Concentrado!AM$2:AM859,Concentrado!$A$2:$A859,"="&amp;$A11,Concentrado!$B$2:$B859, "=Hidalgo")</f>
        <v>1.1060000000000001</v>
      </c>
      <c r="AM11" s="9">
        <f>SUMIFS(Concentrado!AN$2:AN859,Concentrado!$A$2:$A859,"="&amp;$A11,Concentrado!$B$2:$B859, "=Hidalgo")</f>
        <v>55.4</v>
      </c>
      <c r="AN11" s="9">
        <f>SUMIFS(Concentrado!AO$2:AO859,Concentrado!$A$2:$A859,"="&amp;$A11,Concentrado!$B$2:$B859, "=Hidalgo")</f>
        <v>46.764000000000003</v>
      </c>
      <c r="AO11" s="9">
        <f>SUMIFS(Concentrado!AP$2:AP859,Concentrado!$A$2:$A859,"="&amp;$A11,Concentrado!$B$2:$B859, "=Hidalgo")</f>
        <v>50.927999999999997</v>
      </c>
      <c r="AP11" s="9">
        <f>SUMIFS(Concentrado!AQ$2:AQ859,Concentrado!$A$2:$A859,"="&amp;$A11,Concentrado!$B$2:$B859, "=Hidalgo")</f>
        <v>1.2290000000000001</v>
      </c>
      <c r="AQ11" s="9">
        <f>SUMIFS(Concentrado!AR$2:AR859,Concentrado!$A$2:$A859,"="&amp;$A11,Concentrado!$B$2:$B859, "=Hidalgo")</f>
        <v>0.83899999999999997</v>
      </c>
      <c r="AR11" s="9">
        <f>SUMIFS(Concentrado!AS$2:AS859,Concentrado!$A$2:$A859,"="&amp;$A11,Concentrado!$B$2:$B859, "=Hidalgo")</f>
        <v>1.0269999999999999</v>
      </c>
      <c r="AS11" s="9">
        <f>SUMIFS(Concentrado!AT$2:AT859,Concentrado!$A$2:$A859,"="&amp;$A11,Concentrado!$B$2:$B859, "=Hidalgo")</f>
        <v>2.786</v>
      </c>
      <c r="AT11" s="9">
        <f>SUMIFS(Concentrado!AU$2:AU859,Concentrado!$A$2:$A859,"="&amp;$A11,Concentrado!$B$2:$B859, "=Hidalgo")</f>
        <v>0.99199999999999999</v>
      </c>
      <c r="AU11" s="9">
        <f>SUMIFS(Concentrado!AV$2:AV859,Concentrado!$A$2:$A859,"="&amp;$A11,Concentrado!$B$2:$B859, "=Hidalgo")</f>
        <v>1.857</v>
      </c>
      <c r="AV11" s="9">
        <f>SUMIFS(Concentrado!AW$2:AW859,Concentrado!$A$2:$A859,"="&amp;$A11,Concentrado!$B$2:$B859, "=Hidalgo")</f>
        <v>520.48500000000001</v>
      </c>
      <c r="AW11" s="9">
        <f>SUMIFS(Concentrado!AX$2:AX859,Concentrado!$A$2:$A859,"="&amp;$A11,Concentrado!$B$2:$B859, "=Hidalgo")</f>
        <v>402.56700000000001</v>
      </c>
      <c r="AX11" s="9">
        <f>SUMIFS(Concentrado!AY$2:AY859,Concentrado!$A$2:$A859,"="&amp;$A11,Concentrado!$B$2:$B859, "=Hidalgo")</f>
        <v>459.41500000000002</v>
      </c>
      <c r="AY11" s="9">
        <f>SUMIFS(Concentrado!AZ$2:AZ859,Concentrado!$A$2:$A859,"="&amp;$A11,Concentrado!$B$2:$B859, "=Hidalgo")</f>
        <v>5.2050000000000001</v>
      </c>
      <c r="AZ11" s="9">
        <f>SUMIFS(Concentrado!BA$2:BA859,Concentrado!$A$2:$A859,"="&amp;$A11,Concentrado!$B$2:$B859, "=Hidalgo")</f>
        <v>4.0259999999999998</v>
      </c>
      <c r="BA11" s="9">
        <f>SUMIFS(Concentrado!BB$2:BB859,Concentrado!$A$2:$A859,"="&amp;$A11,Concentrado!$B$2:$B859, "=Hidalgo")</f>
        <v>4.5940000000000003</v>
      </c>
      <c r="BB11" s="9">
        <f>SUMIFS(Concentrado!BC$2:BC859,Concentrado!$A$2:$A859,"="&amp;$A11,Concentrado!$B$2:$B859, "=Hidalgo")</f>
        <v>12.746</v>
      </c>
      <c r="BC11" s="9">
        <f>SUMIFS(Concentrado!BD$2:BD859,Concentrado!$A$2:$A859,"="&amp;$A11,Concentrado!$B$2:$B859, "=Hidalgo")</f>
        <v>19.119</v>
      </c>
      <c r="BD11" s="9">
        <f>SUMIFS(Concentrado!BE$2:BE859,Concentrado!$A$2:$A859,"="&amp;$A11,Concentrado!$B$2:$B859, "=Hidalgo")</f>
        <v>17.89</v>
      </c>
      <c r="BE11" s="9">
        <f>SUMIFS(Concentrado!BF$2:BF859,Concentrado!$A$2:$A859,"="&amp;$A11,Concentrado!$B$2:$B859, "=Hidalgo")</f>
        <v>20.789000000000001</v>
      </c>
      <c r="BF11" s="9">
        <f>SUMIFS(Concentrado!BG$2:BG859,Concentrado!$A$2:$A859,"="&amp;$A11,Concentrado!$B$2:$B859, "=Hidalgo")</f>
        <v>55.29</v>
      </c>
      <c r="BG11" s="9">
        <f>SUMIFS(Concentrado!BH$2:BH859,Concentrado!$A$2:$A859,"="&amp;$A11,Concentrado!$B$2:$B859, "=Hidalgo")</f>
        <v>7.5932103429845741</v>
      </c>
    </row>
    <row r="12" spans="1:59" x14ac:dyDescent="0.25">
      <c r="A12" s="4">
        <v>2008</v>
      </c>
      <c r="B12" s="9">
        <f>SUMIFS(Concentrado!C$2:C859,Concentrado!$A$2:$A859,"="&amp;$A12,Concentrado!$B$2:$B859, "=Hidalgo")</f>
        <v>12.56</v>
      </c>
      <c r="C12" s="9">
        <f>SUMIFS(Concentrado!D$2:D859,Concentrado!$A$2:$A859,"="&amp;$A12,Concentrado!$B$2:$B859, "=Hidalgo")</f>
        <v>3.0510000000000002</v>
      </c>
      <c r="D12" s="9">
        <f>SUMIFS(Concentrado!E$2:E859,Concentrado!$A$2:$A859,"="&amp;$A12,Concentrado!$B$2:$B859, "=Hidalgo")</f>
        <v>7.6340000000000003</v>
      </c>
      <c r="E12" s="9">
        <f>SUMIFS(Concentrado!F$2:F859,Concentrado!$A$2:$A859,"="&amp;$A12,Concentrado!$B$2:$B859, "=Hidalgo")</f>
        <v>12.189</v>
      </c>
      <c r="F12" s="9">
        <f>SUMIFS(Concentrado!G$2:G859,Concentrado!$A$2:$A859,"="&amp;$A12,Concentrado!$B$2:$B859, "=Hidalgo")</f>
        <v>11.013999999999999</v>
      </c>
      <c r="G12" s="9">
        <f>SUMIFS(Concentrado!H$2:H859,Concentrado!$A$2:$A859,"="&amp;$A12,Concentrado!$B$2:$B859, "=Hidalgo")</f>
        <v>3.04</v>
      </c>
      <c r="H12" s="9">
        <f>SUMIFS(Concentrado!I$2:I859,Concentrado!$A$2:$A859,"="&amp;$A12,Concentrado!$B$2:$B859, "=Hidalgo")</f>
        <v>3.2749999999999999</v>
      </c>
      <c r="I12" s="9">
        <f>SUMIFS(Concentrado!J$2:J859,Concentrado!$A$2:$A859,"="&amp;$A12,Concentrado!$B$2:$B859, "=Hidalgo")</f>
        <v>3.1619999999999999</v>
      </c>
      <c r="J12" s="9">
        <f>SUMIFS(Concentrado!K$2:K859,Concentrado!$A$2:$A859,"="&amp;$A12,Concentrado!$B$2:$B859, "=Hidalgo")</f>
        <v>4.88</v>
      </c>
      <c r="K12" s="9">
        <f>SUMIFS(Concentrado!L$2:L859,Concentrado!$A$2:$A859,"="&amp;$A12,Concentrado!$B$2:$B859, "=Hidalgo")</f>
        <v>3.7210000000000001</v>
      </c>
      <c r="L12" s="9">
        <f>SUMIFS(Concentrado!M$2:M859,Concentrado!$A$2:$A859,"="&amp;$A12,Concentrado!$B$2:$B859, "=Hidalgo")</f>
        <v>4.28</v>
      </c>
      <c r="M12" s="9">
        <f>SUMIFS(Concentrado!N$2:N859,Concentrado!$A$2:$A859,"="&amp;$A12,Concentrado!$B$2:$B859, "=Hidalgo")</f>
        <v>47.279000000000003</v>
      </c>
      <c r="N12" s="9">
        <f>SUMIFS(Concentrado!O$2:O859,Concentrado!$A$2:$A859,"="&amp;$A12,Concentrado!$B$2:$B859, "=Hidalgo")</f>
        <v>77.521000000000001</v>
      </c>
      <c r="O12" s="9">
        <f>SUMIFS(Concentrado!P$2:P859,Concentrado!$A$2:$A859,"="&amp;$A12,Concentrado!$B$2:$B859, "=Hidalgo")</f>
        <v>20.838000000000001</v>
      </c>
      <c r="P12" s="9">
        <f>SUMIFS(Concentrado!Q$2:Q859,Concentrado!$A$2:$A859,"="&amp;$A12,Concentrado!$B$2:$B859, "=Hidalgo")</f>
        <v>48.195</v>
      </c>
      <c r="Q12" s="9">
        <f>SUMIFS(Concentrado!R$2:R859,Concentrado!$A$2:$A859,"="&amp;$A12,Concentrado!$B$2:$B859, "=Hidalgo")</f>
        <v>62.000999999999998</v>
      </c>
      <c r="R12" s="9">
        <f>SUMIFS(Concentrado!S$2:S859,Concentrado!$A$2:$A859,"="&amp;$A12,Concentrado!$B$2:$B859, "=Hidalgo")</f>
        <v>61.176000000000002</v>
      </c>
      <c r="S12" s="9">
        <f>SUMIFS(Concentrado!T$2:T859,Concentrado!$A$2:$A859,"="&amp;$A12,Concentrado!$B$2:$B859, "=Hidalgo")</f>
        <v>61.573</v>
      </c>
      <c r="T12" s="9">
        <f>SUMIFS(Concentrado!U$2:U859,Concentrado!$A$2:$A859,"="&amp;$A12,Concentrado!$B$2:$B859, "=Hidalgo")</f>
        <v>12.16</v>
      </c>
      <c r="U12" s="9">
        <f>SUMIFS(Concentrado!V$2:V859,Concentrado!$A$2:$A859,"="&amp;$A12,Concentrado!$B$2:$B859, "=Hidalgo")</f>
        <v>15.331</v>
      </c>
      <c r="V12" s="9">
        <f>SUMIFS(Concentrado!W$2:W859,Concentrado!$A$2:$A859,"="&amp;$A12,Concentrado!$B$2:$B859, "=Hidalgo")</f>
        <v>13.803000000000001</v>
      </c>
      <c r="W12" s="9">
        <f>SUMIFS(Concentrado!X$2:X859,Concentrado!$A$2:$A859,"="&amp;$A12,Concentrado!$B$2:$B859, "=Hidalgo")</f>
        <v>7.36</v>
      </c>
      <c r="X12" s="9">
        <f>SUMIFS(Concentrado!Y$2:Y859,Concentrado!$A$2:$A859,"="&amp;$A12,Concentrado!$B$2:$B859, "=Hidalgo")</f>
        <v>1.1910000000000001</v>
      </c>
      <c r="Y12" s="9">
        <f>SUMIFS(Concentrado!Z$2:Z859,Concentrado!$A$2:$A859,"="&amp;$A12,Concentrado!$B$2:$B859, "=Hidalgo")</f>
        <v>4.1639999999999997</v>
      </c>
      <c r="Z12" s="9">
        <f>SUMIFS(Concentrado!AA$2:AA859,Concentrado!$A$2:$A859,"="&amp;$A12,Concentrado!$B$2:$B859, "=Hidalgo")</f>
        <v>58.320999999999998</v>
      </c>
      <c r="AA12" s="9">
        <f>SUMIFS(Concentrado!AB$2:AB859,Concentrado!$A$2:$A859,"="&amp;$A12,Concentrado!$B$2:$B859, "=Hidalgo")</f>
        <v>48.152000000000001</v>
      </c>
      <c r="AB12" s="9">
        <f>SUMIFS(Concentrado!AC$2:AC859,Concentrado!$A$2:$A859,"="&amp;$A12,Concentrado!$B$2:$B859, "=Hidalgo")</f>
        <v>53.052999999999997</v>
      </c>
      <c r="AC12" s="9">
        <f>SUMIFS(Concentrado!AD$2:AD859,Concentrado!$A$2:$A859,"="&amp;$A12,Concentrado!$B$2:$B859, "=Hidalgo")</f>
        <v>408.48399999999998</v>
      </c>
      <c r="AD12" s="9">
        <f>SUMIFS(Concentrado!AE$2:AE859,Concentrado!$A$2:$A859,"="&amp;$A12,Concentrado!$B$2:$B859, "=Hidalgo")</f>
        <v>343.09100000000001</v>
      </c>
      <c r="AE12" s="9">
        <f>SUMIFS(Concentrado!AF$2:AF859,Concentrado!$A$2:$A859,"="&amp;$A12,Concentrado!$B$2:$B859, "=Hidalgo")</f>
        <v>374.64499999999998</v>
      </c>
      <c r="AF12" s="9">
        <f>SUMIFS(Concentrado!AG$2:AG859,Concentrado!$A$2:$A859,"="&amp;$A12,Concentrado!$B$2:$B859, "=Hidalgo")</f>
        <v>10.08</v>
      </c>
      <c r="AG12" s="9">
        <f>SUMIFS(Concentrado!AH$2:AH859,Concentrado!$A$2:$A859,"="&amp;$A12,Concentrado!$B$2:$B859, "=Hidalgo")</f>
        <v>5.1255875738671897</v>
      </c>
      <c r="AH12" s="9">
        <f>SUMIFS(Concentrado!AI$2:AI859,Concentrado!$A$2:$A859,"="&amp;$A12,Concentrado!$B$2:$B859, "=Hidalgo")</f>
        <v>0.99860993497052097</v>
      </c>
      <c r="AI12" s="9">
        <f>SUMIFS(Concentrado!AJ$2:AJ859,Concentrado!$A$2:$A859,"="&amp;$A12,Concentrado!$B$2:$B859, "=Hidalgo")</f>
        <v>2.99297682507083</v>
      </c>
      <c r="AJ12" s="9">
        <f>SUMIFS(Concentrado!AK$2:AK859,Concentrado!$A$2:$A859,"="&amp;$A12,Concentrado!$B$2:$B859, "=Hidalgo")</f>
        <v>3.92</v>
      </c>
      <c r="AK12" s="9">
        <f>SUMIFS(Concentrado!AL$2:AL859,Concentrado!$A$2:$A859,"="&amp;$A12,Concentrado!$B$2:$B859, "=Hidalgo")</f>
        <v>0.81899999999999995</v>
      </c>
      <c r="AL12" s="9">
        <f>SUMIFS(Concentrado!AM$2:AM859,Concentrado!$A$2:$A859,"="&amp;$A12,Concentrado!$B$2:$B859, "=Hidalgo")</f>
        <v>2.3130000000000002</v>
      </c>
      <c r="AM12" s="9">
        <f>SUMIFS(Concentrado!AN$2:AN859,Concentrado!$A$2:$A859,"="&amp;$A12,Concentrado!$B$2:$B859, "=Hidalgo")</f>
        <v>50.64</v>
      </c>
      <c r="AN12" s="9">
        <f>SUMIFS(Concentrado!AO$2:AO859,Concentrado!$A$2:$A859,"="&amp;$A12,Concentrado!$B$2:$B859, "=Hidalgo")</f>
        <v>44.802999999999997</v>
      </c>
      <c r="AO12" s="9">
        <f>SUMIFS(Concentrado!AP$2:AP859,Concentrado!$A$2:$A859,"="&amp;$A12,Concentrado!$B$2:$B859, "=Hidalgo")</f>
        <v>47.616</v>
      </c>
      <c r="AP12" s="9">
        <f>SUMIFS(Concentrado!AQ$2:AQ859,Concentrado!$A$2:$A859,"="&amp;$A12,Concentrado!$B$2:$B859, "=Hidalgo")</f>
        <v>1.44</v>
      </c>
      <c r="AQ12" s="9">
        <f>SUMIFS(Concentrado!AR$2:AR859,Concentrado!$A$2:$A859,"="&amp;$A12,Concentrado!$B$2:$B859, "=Hidalgo")</f>
        <v>0.59499999999999997</v>
      </c>
      <c r="AR12" s="9">
        <f>SUMIFS(Concentrado!AS$2:AS859,Concentrado!$A$2:$A859,"="&amp;$A12,Concentrado!$B$2:$B859, "=Hidalgo")</f>
        <v>1.002</v>
      </c>
      <c r="AS12" s="9">
        <f>SUMIFS(Concentrado!AT$2:AT859,Concentrado!$A$2:$A859,"="&amp;$A12,Concentrado!$B$2:$B859, "=Hidalgo")</f>
        <v>2.72</v>
      </c>
      <c r="AT12" s="9">
        <f>SUMIFS(Concentrado!AU$2:AU859,Concentrado!$A$2:$A859,"="&amp;$A12,Concentrado!$B$2:$B859, "=Hidalgo")</f>
        <v>0.67</v>
      </c>
      <c r="AU12" s="9">
        <f>SUMIFS(Concentrado!AV$2:AV859,Concentrado!$A$2:$A859,"="&amp;$A12,Concentrado!$B$2:$B859, "=Hidalgo")</f>
        <v>1.6579999999999999</v>
      </c>
      <c r="AV12" s="9">
        <f>SUMIFS(Concentrado!AW$2:AW859,Concentrado!$A$2:$A859,"="&amp;$A12,Concentrado!$B$2:$B859, "=Hidalgo")</f>
        <v>542.72500000000002</v>
      </c>
      <c r="AW12" s="9">
        <f>SUMIFS(Concentrado!AX$2:AX859,Concentrado!$A$2:$A859,"="&amp;$A12,Concentrado!$B$2:$B859, "=Hidalgo")</f>
        <v>415.05799999999999</v>
      </c>
      <c r="AX12" s="9">
        <f>SUMIFS(Concentrado!AY$2:AY859,Concentrado!$A$2:$A859,"="&amp;$A12,Concentrado!$B$2:$B859, "=Hidalgo")</f>
        <v>476.66300000000001</v>
      </c>
      <c r="AY12" s="9">
        <f>SUMIFS(Concentrado!AZ$2:AZ859,Concentrado!$A$2:$A859,"="&amp;$A12,Concentrado!$B$2:$B859, "=Hidalgo")</f>
        <v>5.4269999999999996</v>
      </c>
      <c r="AZ12" s="9">
        <f>SUMIFS(Concentrado!BA$2:BA859,Concentrado!$A$2:$A859,"="&amp;$A12,Concentrado!$B$2:$B859, "=Hidalgo")</f>
        <v>4.1509999999999998</v>
      </c>
      <c r="BA12" s="9">
        <f>SUMIFS(Concentrado!BB$2:BB859,Concentrado!$A$2:$A859,"="&amp;$A12,Concentrado!$B$2:$B859, "=Hidalgo")</f>
        <v>4.7670000000000003</v>
      </c>
      <c r="BB12" s="9">
        <f>SUMIFS(Concentrado!BC$2:BC859,Concentrado!$A$2:$A859,"="&amp;$A12,Concentrado!$B$2:$B859, "=Hidalgo")</f>
        <v>13.709</v>
      </c>
      <c r="BC12" s="9">
        <f>SUMIFS(Concentrado!BD$2:BD859,Concentrado!$A$2:$A859,"="&amp;$A12,Concentrado!$B$2:$B859, "=Hidalgo")</f>
        <v>10.744999999999999</v>
      </c>
      <c r="BD12" s="9">
        <f>SUMIFS(Concentrado!BE$2:BE859,Concentrado!$A$2:$A859,"="&amp;$A12,Concentrado!$B$2:$B859, "=Hidalgo")</f>
        <v>17.475000000000001</v>
      </c>
      <c r="BE12" s="9">
        <f>SUMIFS(Concentrado!BF$2:BF859,Concentrado!$A$2:$A859,"="&amp;$A12,Concentrado!$B$2:$B859, "=Hidalgo")</f>
        <v>20.353999999999999</v>
      </c>
      <c r="BF12" s="9">
        <f>SUMIFS(Concentrado!BG$2:BG859,Concentrado!$A$2:$A859,"="&amp;$A12,Concentrado!$B$2:$B859, "=Hidalgo")</f>
        <v>50.93</v>
      </c>
      <c r="BG12" s="9">
        <f>SUMIFS(Concentrado!BH$2:BH859,Concentrado!$A$2:$A859,"="&amp;$A12,Concentrado!$B$2:$B859, "=Hidalgo")</f>
        <v>6.7846554013496556</v>
      </c>
    </row>
    <row r="13" spans="1:59" x14ac:dyDescent="0.25">
      <c r="A13" s="4">
        <v>2009</v>
      </c>
      <c r="B13" s="9">
        <f>SUMIFS(Concentrado!C$2:C859,Concentrado!$A$2:$A859,"="&amp;$A13,Concentrado!$B$2:$B859, "=Hidalgo")</f>
        <v>13.734</v>
      </c>
      <c r="C13" s="9">
        <f>SUMIFS(Concentrado!D$2:D859,Concentrado!$A$2:$A859,"="&amp;$A13,Concentrado!$B$2:$B859, "=Hidalgo")</f>
        <v>4.5789999999999997</v>
      </c>
      <c r="D13" s="9">
        <f>SUMIFS(Concentrado!E$2:E859,Concentrado!$A$2:$A859,"="&amp;$A13,Concentrado!$B$2:$B859, "=Hidalgo")</f>
        <v>8.9939999999999998</v>
      </c>
      <c r="E13" s="9">
        <f>SUMIFS(Concentrado!F$2:F859,Concentrado!$A$2:$A859,"="&amp;$A13,Concentrado!$B$2:$B859, "=Hidalgo")</f>
        <v>10.912000000000001</v>
      </c>
      <c r="F13" s="9">
        <f>SUMIFS(Concentrado!G$2:G859,Concentrado!$A$2:$A859,"="&amp;$A13,Concentrado!$B$2:$B859, "=Hidalgo")</f>
        <v>12.896000000000001</v>
      </c>
      <c r="G13" s="9">
        <f>SUMIFS(Concentrado!H$2:H859,Concentrado!$A$2:$A859,"="&amp;$A13,Concentrado!$B$2:$B859, "=Hidalgo")</f>
        <v>2.8090000000000002</v>
      </c>
      <c r="H13" s="9">
        <f>SUMIFS(Concentrado!I$2:I859,Concentrado!$A$2:$A859,"="&amp;$A13,Concentrado!$B$2:$B859, "=Hidalgo")</f>
        <v>2.181</v>
      </c>
      <c r="I13" s="9">
        <f>SUMIFS(Concentrado!J$2:J859,Concentrado!$A$2:$A859,"="&amp;$A13,Concentrado!$B$2:$B859, "=Hidalgo")</f>
        <v>2.484</v>
      </c>
      <c r="J13" s="9">
        <f>SUMIFS(Concentrado!K$2:K859,Concentrado!$A$2:$A859,"="&amp;$A13,Concentrado!$B$2:$B859, "=Hidalgo")</f>
        <v>4.8380000000000001</v>
      </c>
      <c r="K13" s="9">
        <f>SUMIFS(Concentrado!L$2:L859,Concentrado!$A$2:$A859,"="&amp;$A13,Concentrado!$B$2:$B859, "=Hidalgo")</f>
        <v>3.4159999999999999</v>
      </c>
      <c r="L13" s="9">
        <f>SUMIFS(Concentrado!M$2:M859,Concentrado!$A$2:$A859,"="&amp;$A13,Concentrado!$B$2:$B859, "=Hidalgo")</f>
        <v>4.1020000000000003</v>
      </c>
      <c r="M13" s="9">
        <f>SUMIFS(Concentrado!N$2:N859,Concentrado!$A$2:$A859,"="&amp;$A13,Concentrado!$B$2:$B859, "=Hidalgo")</f>
        <v>35.633000000000003</v>
      </c>
      <c r="N13" s="9">
        <f>SUMIFS(Concentrado!O$2:O859,Concentrado!$A$2:$A859,"="&amp;$A13,Concentrado!$B$2:$B859, "=Hidalgo")</f>
        <v>95.668000000000006</v>
      </c>
      <c r="O13" s="9">
        <f>SUMIFS(Concentrado!P$2:P859,Concentrado!$A$2:$A859,"="&amp;$A13,Concentrado!$B$2:$B859, "=Hidalgo")</f>
        <v>25.077000000000002</v>
      </c>
      <c r="P13" s="9">
        <f>SUMIFS(Concentrado!Q$2:Q859,Concentrado!$A$2:$A859,"="&amp;$A13,Concentrado!$B$2:$B859, "=Hidalgo")</f>
        <v>59.271000000000001</v>
      </c>
      <c r="Q13" s="9">
        <f>SUMIFS(Concentrado!R$2:R859,Concentrado!$A$2:$A859,"="&amp;$A13,Concentrado!$B$2:$B859, "=Hidalgo")</f>
        <v>56.338999999999999</v>
      </c>
      <c r="R13" s="9">
        <f>SUMIFS(Concentrado!S$2:S859,Concentrado!$A$2:$A859,"="&amp;$A13,Concentrado!$B$2:$B859, "=Hidalgo")</f>
        <v>57.786999999999999</v>
      </c>
      <c r="S13" s="9">
        <f>SUMIFS(Concentrado!T$2:T859,Concentrado!$A$2:$A859,"="&amp;$A13,Concentrado!$B$2:$B859, "=Hidalgo")</f>
        <v>57.088999999999999</v>
      </c>
      <c r="T13" s="9">
        <f>SUMIFS(Concentrado!U$2:U859,Concentrado!$A$2:$A859,"="&amp;$A13,Concentrado!$B$2:$B859, "=Hidalgo")</f>
        <v>13.968</v>
      </c>
      <c r="U13" s="9">
        <f>SUMIFS(Concentrado!V$2:V859,Concentrado!$A$2:$A859,"="&amp;$A13,Concentrado!$B$2:$B859, "=Hidalgo")</f>
        <v>14.391999999999999</v>
      </c>
      <c r="V13" s="9">
        <f>SUMIFS(Concentrado!W$2:W859,Concentrado!$A$2:$A859,"="&amp;$A13,Concentrado!$B$2:$B859, "=Hidalgo")</f>
        <v>14.188000000000001</v>
      </c>
      <c r="W13" s="9">
        <f>SUMIFS(Concentrado!X$2:X859,Concentrado!$A$2:$A859,"="&amp;$A13,Concentrado!$B$2:$B859, "=Hidalgo")</f>
        <v>10.925000000000001</v>
      </c>
      <c r="X13" s="9">
        <f>SUMIFS(Concentrado!Y$2:Y859,Concentrado!$A$2:$A859,"="&amp;$A13,Concentrado!$B$2:$B859, "=Hidalgo")</f>
        <v>1.599</v>
      </c>
      <c r="Y13" s="9">
        <f>SUMIFS(Concentrado!Z$2:Z859,Concentrado!$A$2:$A859,"="&amp;$A13,Concentrado!$B$2:$B859, "=Hidalgo")</f>
        <v>6.1340000000000003</v>
      </c>
      <c r="Z13" s="9">
        <f>SUMIFS(Concentrado!AA$2:AA859,Concentrado!$A$2:$A859,"="&amp;$A13,Concentrado!$B$2:$B859, "=Hidalgo")</f>
        <v>66.796000000000006</v>
      </c>
      <c r="AA13" s="9">
        <f>SUMIFS(Concentrado!AB$2:AB859,Concentrado!$A$2:$A859,"="&amp;$A13,Concentrado!$B$2:$B859, "=Hidalgo")</f>
        <v>50.226999999999997</v>
      </c>
      <c r="AB13" s="9">
        <f>SUMIFS(Concentrado!AC$2:AC859,Concentrado!$A$2:$A859,"="&amp;$A13,Concentrado!$B$2:$B859, "=Hidalgo")</f>
        <v>58.218000000000004</v>
      </c>
      <c r="AC13" s="9">
        <f>SUMIFS(Concentrado!AD$2:AD859,Concentrado!$A$2:$A859,"="&amp;$A13,Concentrado!$B$2:$B859, "=Hidalgo")</f>
        <v>398.19900000000001</v>
      </c>
      <c r="AD13" s="9">
        <f>SUMIFS(Concentrado!AE$2:AE859,Concentrado!$A$2:$A859,"="&amp;$A13,Concentrado!$B$2:$B859, "=Hidalgo")</f>
        <v>327.822</v>
      </c>
      <c r="AE13" s="9">
        <f>SUMIFS(Concentrado!AF$2:AF859,Concentrado!$A$2:$A859,"="&amp;$A13,Concentrado!$B$2:$B859, "=Hidalgo")</f>
        <v>361.83800000000002</v>
      </c>
      <c r="AF13" s="9">
        <f>SUMIFS(Concentrado!AG$2:AG859,Concentrado!$A$2:$A859,"="&amp;$A13,Concentrado!$B$2:$B859, "=Hidalgo")</f>
        <v>7.7249999999999996</v>
      </c>
      <c r="AG13" s="9">
        <f>SUMIFS(Concentrado!AH$2:AH859,Concentrado!$A$2:$A859,"="&amp;$A13,Concentrado!$B$2:$B859, "=Hidalgo")</f>
        <v>2.7096204030247701</v>
      </c>
      <c r="AH13" s="9">
        <f>SUMIFS(Concentrado!AI$2:AI859,Concentrado!$A$2:$A859,"="&amp;$A13,Concentrado!$B$2:$B859, "=Hidalgo")</f>
        <v>0.98309277053238397</v>
      </c>
      <c r="AI13" s="9">
        <f>SUMIFS(Concentrado!AJ$2:AJ859,Concentrado!$A$2:$A859,"="&amp;$A13,Concentrado!$B$2:$B859, "=Hidalgo")</f>
        <v>1.82117848459738</v>
      </c>
      <c r="AJ13" s="9">
        <f>SUMIFS(Concentrado!AK$2:AK859,Concentrado!$A$2:$A859,"="&amp;$A13,Concentrado!$B$2:$B859, "=Hidalgo")</f>
        <v>3.2770000000000001</v>
      </c>
      <c r="AK13" s="9">
        <f>SUMIFS(Concentrado!AL$2:AL859,Concentrado!$A$2:$A859,"="&amp;$A13,Concentrado!$B$2:$B859, "=Hidalgo")</f>
        <v>0.50900000000000001</v>
      </c>
      <c r="AL13" s="9">
        <f>SUMIFS(Concentrado!AM$2:AM859,Concentrado!$A$2:$A859,"="&amp;$A13,Concentrado!$B$2:$B859, "=Hidalgo")</f>
        <v>1.8440000000000001</v>
      </c>
      <c r="AM13" s="9">
        <f>SUMIFS(Concentrado!AN$2:AN859,Concentrado!$A$2:$A859,"="&amp;$A13,Concentrado!$B$2:$B859, "=Hidalgo")</f>
        <v>61.411000000000001</v>
      </c>
      <c r="AN13" s="9">
        <f>SUMIFS(Concentrado!AO$2:AO859,Concentrado!$A$2:$A859,"="&amp;$A13,Concentrado!$B$2:$B859, "=Hidalgo")</f>
        <v>46.302</v>
      </c>
      <c r="AO13" s="9">
        <f>SUMIFS(Concentrado!AP$2:AP859,Concentrado!$A$2:$A859,"="&amp;$A13,Concentrado!$B$2:$B859, "=Hidalgo")</f>
        <v>53.627000000000002</v>
      </c>
      <c r="AP13" s="9">
        <f>SUMIFS(Concentrado!AQ$2:AQ859,Concentrado!$A$2:$A859,"="&amp;$A13,Concentrado!$B$2:$B859, "=Hidalgo")</f>
        <v>2.1850000000000001</v>
      </c>
      <c r="AQ13" s="9">
        <f>SUMIFS(Concentrado!AR$2:AR859,Concentrado!$A$2:$A859,"="&amp;$A13,Concentrado!$B$2:$B859, "=Hidalgo")</f>
        <v>0.58199999999999996</v>
      </c>
      <c r="AR13" s="9">
        <f>SUMIFS(Concentrado!AS$2:AS859,Concentrado!$A$2:$A859,"="&amp;$A13,Concentrado!$B$2:$B859, "=Hidalgo")</f>
        <v>1.355</v>
      </c>
      <c r="AS13" s="9">
        <f>SUMIFS(Concentrado!AT$2:AT859,Concentrado!$A$2:$A859,"="&amp;$A13,Concentrado!$B$2:$B859, "=Hidalgo")</f>
        <v>3.6680000000000001</v>
      </c>
      <c r="AT13" s="9">
        <f>SUMIFS(Concentrado!AU$2:AU859,Concentrado!$A$2:$A859,"="&amp;$A13,Concentrado!$B$2:$B859, "=Hidalgo")</f>
        <v>0.65400000000000003</v>
      </c>
      <c r="AU13" s="9">
        <f>SUMIFS(Concentrado!AV$2:AV859,Concentrado!$A$2:$A859,"="&amp;$A13,Concentrado!$B$2:$B859, "=Hidalgo")</f>
        <v>2.1070000000000002</v>
      </c>
      <c r="AV13" s="9">
        <f>SUMIFS(Concentrado!AW$2:AW859,Concentrado!$A$2:$A859,"="&amp;$A13,Concentrado!$B$2:$B859, "=Hidalgo")</f>
        <v>566.82600000000002</v>
      </c>
      <c r="AW13" s="9">
        <f>SUMIFS(Concentrado!AX$2:AX859,Concentrado!$A$2:$A859,"="&amp;$A13,Concentrado!$B$2:$B859, "=Hidalgo")</f>
        <v>407.70600000000002</v>
      </c>
      <c r="AX13" s="9">
        <f>SUMIFS(Concentrado!AY$2:AY859,Concentrado!$A$2:$A859,"="&amp;$A13,Concentrado!$B$2:$B859, "=Hidalgo")</f>
        <v>485.46100000000001</v>
      </c>
      <c r="AY13" s="9">
        <f>SUMIFS(Concentrado!AZ$2:AZ859,Concentrado!$A$2:$A859,"="&amp;$A13,Concentrado!$B$2:$B859, "=Hidalgo")</f>
        <v>5.6680000000000001</v>
      </c>
      <c r="AZ13" s="9">
        <f>SUMIFS(Concentrado!BA$2:BA859,Concentrado!$A$2:$A859,"="&amp;$A13,Concentrado!$B$2:$B859, "=Hidalgo")</f>
        <v>4.077</v>
      </c>
      <c r="BA13" s="9">
        <f>SUMIFS(Concentrado!BB$2:BB859,Concentrado!$A$2:$A859,"="&amp;$A13,Concentrado!$B$2:$B859, "=Hidalgo")</f>
        <v>4.8550000000000004</v>
      </c>
      <c r="BB13" s="9">
        <f>SUMIFS(Concentrado!BC$2:BC859,Concentrado!$A$2:$A859,"="&amp;$A13,Concentrado!$B$2:$B859, "=Hidalgo")</f>
        <v>14.634</v>
      </c>
      <c r="BC13" s="9">
        <f>SUMIFS(Concentrado!BD$2:BD859,Concentrado!$A$2:$A859,"="&amp;$A13,Concentrado!$B$2:$B859, "=Hidalgo")</f>
        <v>7.3170000000000002</v>
      </c>
      <c r="BD13" s="9">
        <f>SUMIFS(Concentrado!BE$2:BE859,Concentrado!$A$2:$A859,"="&amp;$A13,Concentrado!$B$2:$B859, "=Hidalgo")</f>
        <v>17.117000000000001</v>
      </c>
      <c r="BE13" s="9">
        <f>SUMIFS(Concentrado!BF$2:BF859,Concentrado!$A$2:$A859,"="&amp;$A13,Concentrado!$B$2:$B859, "=Hidalgo")</f>
        <v>19.393000000000001</v>
      </c>
      <c r="BF13" s="9">
        <f>SUMIFS(Concentrado!BG$2:BG859,Concentrado!$A$2:$A859,"="&amp;$A13,Concentrado!$B$2:$B859, "=Hidalgo")</f>
        <v>54.121000000000002</v>
      </c>
      <c r="BG13" s="9">
        <f>SUMIFS(Concentrado!BH$2:BH859,Concentrado!$A$2:$A859,"="&amp;$A13,Concentrado!$B$2:$B859, "=Hidalgo")</f>
        <v>6.7290866121845179</v>
      </c>
    </row>
    <row r="14" spans="1:59" x14ac:dyDescent="0.25">
      <c r="A14" s="4">
        <v>2010</v>
      </c>
      <c r="B14" s="9">
        <f>SUMIFS(Concentrado!C$2:C859,Concentrado!$A$2:$A859,"="&amp;$A14,Concentrado!$B$2:$B859, "=Hidalgo")</f>
        <v>9.8409999999999993</v>
      </c>
      <c r="C14" s="9">
        <f>SUMIFS(Concentrado!D$2:D859,Concentrado!$A$2:$A859,"="&amp;$A14,Concentrado!$B$2:$B859, "=Hidalgo")</f>
        <v>1.7789999999999999</v>
      </c>
      <c r="D14" s="9">
        <f>SUMIFS(Concentrado!E$2:E859,Concentrado!$A$2:$A859,"="&amp;$A14,Concentrado!$B$2:$B859, "=Hidalgo")</f>
        <v>5.67</v>
      </c>
      <c r="E14" s="9">
        <f>SUMIFS(Concentrado!F$2:F859,Concentrado!$A$2:$A859,"="&amp;$A14,Concentrado!$B$2:$B859, "=Hidalgo")</f>
        <v>11.102</v>
      </c>
      <c r="F14" s="9">
        <f>SUMIFS(Concentrado!G$2:G859,Concentrado!$A$2:$A859,"="&amp;$A14,Concentrado!$B$2:$B859, "=Hidalgo")</f>
        <v>10.554</v>
      </c>
      <c r="G14" s="9">
        <f>SUMIFS(Concentrado!H$2:H859,Concentrado!$A$2:$A859,"="&amp;$A14,Concentrado!$B$2:$B859, "=Hidalgo")</f>
        <v>4.0430000000000001</v>
      </c>
      <c r="H14" s="9">
        <f>SUMIFS(Concentrado!I$2:I859,Concentrado!$A$2:$A859,"="&amp;$A14,Concentrado!$B$2:$B859, "=Hidalgo")</f>
        <v>2.206</v>
      </c>
      <c r="I14" s="9">
        <f>SUMIFS(Concentrado!J$2:J859,Concentrado!$A$2:$A859,"="&amp;$A14,Concentrado!$B$2:$B859, "=Hidalgo")</f>
        <v>3.093</v>
      </c>
      <c r="J14" s="9">
        <f>SUMIFS(Concentrado!K$2:K859,Concentrado!$A$2:$A859,"="&amp;$A14,Concentrado!$B$2:$B859, "=Hidalgo")</f>
        <v>4.3490000000000002</v>
      </c>
      <c r="K14" s="9">
        <f>SUMIFS(Concentrado!L$2:L859,Concentrado!$A$2:$A859,"="&amp;$A14,Concentrado!$B$2:$B859, "=Hidalgo")</f>
        <v>3.629</v>
      </c>
      <c r="L14" s="9">
        <f>SUMIFS(Concentrado!M$2:M859,Concentrado!$A$2:$A859,"="&amp;$A14,Concentrado!$B$2:$B859, "=Hidalgo")</f>
        <v>3.976</v>
      </c>
      <c r="M14" s="9">
        <f>SUMIFS(Concentrado!N$2:N859,Concentrado!$A$2:$A859,"="&amp;$A14,Concentrado!$B$2:$B859, "=Hidalgo")</f>
        <v>45.287999999999997</v>
      </c>
      <c r="N14" s="9">
        <f>SUMIFS(Concentrado!O$2:O859,Concentrado!$A$2:$A859,"="&amp;$A14,Concentrado!$B$2:$B859, "=Hidalgo")</f>
        <v>69.271000000000001</v>
      </c>
      <c r="O14" s="9">
        <f>SUMIFS(Concentrado!P$2:P859,Concentrado!$A$2:$A859,"="&amp;$A14,Concentrado!$B$2:$B859, "=Hidalgo")</f>
        <v>18.571999999999999</v>
      </c>
      <c r="P14" s="9">
        <f>SUMIFS(Concentrado!Q$2:Q859,Concentrado!$A$2:$A859,"="&amp;$A14,Concentrado!$B$2:$B859, "=Hidalgo")</f>
        <v>43.076000000000001</v>
      </c>
      <c r="Q14" s="9">
        <f>SUMIFS(Concentrado!R$2:R859,Concentrado!$A$2:$A859,"="&amp;$A14,Concentrado!$B$2:$B859, "=Hidalgo")</f>
        <v>64.311999999999998</v>
      </c>
      <c r="R14" s="9">
        <f>SUMIFS(Concentrado!S$2:S859,Concentrado!$A$2:$A859,"="&amp;$A14,Concentrado!$B$2:$B859, "=Hidalgo")</f>
        <v>67.171999999999997</v>
      </c>
      <c r="S14" s="9">
        <f>SUMIFS(Concentrado!T$2:T859,Concentrado!$A$2:$A859,"="&amp;$A14,Concentrado!$B$2:$B859, "=Hidalgo")</f>
        <v>65.792000000000002</v>
      </c>
      <c r="T14" s="9">
        <f>SUMIFS(Concentrado!U$2:U859,Concentrado!$A$2:$A859,"="&amp;$A14,Concentrado!$B$2:$B859, "=Hidalgo")</f>
        <v>11.672000000000001</v>
      </c>
      <c r="U14" s="9">
        <f>SUMIFS(Concentrado!V$2:V859,Concentrado!$A$2:$A859,"="&amp;$A14,Concentrado!$B$2:$B859, "=Hidalgo")</f>
        <v>15.228</v>
      </c>
      <c r="V14" s="9">
        <f>SUMIFS(Concentrado!W$2:W859,Concentrado!$A$2:$A859,"="&amp;$A14,Concentrado!$B$2:$B859, "=Hidalgo")</f>
        <v>13.512</v>
      </c>
      <c r="W14" s="9">
        <f>SUMIFS(Concentrado!X$2:X859,Concentrado!$A$2:$A859,"="&amp;$A14,Concentrado!$B$2:$B859, "=Hidalgo")</f>
        <v>8.6969999999999992</v>
      </c>
      <c r="X14" s="9">
        <f>SUMIFS(Concentrado!Y$2:Y859,Concentrado!$A$2:$A859,"="&amp;$A14,Concentrado!$B$2:$B859, "=Hidalgo")</f>
        <v>1.637</v>
      </c>
      <c r="Y14" s="9">
        <f>SUMIFS(Concentrado!Z$2:Z859,Concentrado!$A$2:$A859,"="&amp;$A14,Concentrado!$B$2:$B859, "=Hidalgo")</f>
        <v>5.0439999999999996</v>
      </c>
      <c r="Z14" s="9">
        <f>SUMIFS(Concentrado!AA$2:AA859,Concentrado!$A$2:$A859,"="&amp;$A14,Concentrado!$B$2:$B859, "=Hidalgo")</f>
        <v>68.736999999999995</v>
      </c>
      <c r="AA14" s="9">
        <f>SUMIFS(Concentrado!AB$2:AB859,Concentrado!$A$2:$A859,"="&amp;$A14,Concentrado!$B$2:$B859, "=Hidalgo")</f>
        <v>56.926000000000002</v>
      </c>
      <c r="AB14" s="9">
        <f>SUMIFS(Concentrado!AC$2:AC859,Concentrado!$A$2:$A859,"="&amp;$A14,Concentrado!$B$2:$B859, "=Hidalgo")</f>
        <v>62.625999999999998</v>
      </c>
      <c r="AC14" s="9">
        <f>SUMIFS(Concentrado!AD$2:AD859,Concentrado!$A$2:$A859,"="&amp;$A14,Concentrado!$B$2:$B859, "=Hidalgo")</f>
        <v>413.79599999999999</v>
      </c>
      <c r="AD14" s="9">
        <f>SUMIFS(Concentrado!AE$2:AE859,Concentrado!$A$2:$A859,"="&amp;$A14,Concentrado!$B$2:$B859, "=Hidalgo")</f>
        <v>345.04</v>
      </c>
      <c r="AE14" s="9">
        <f>SUMIFS(Concentrado!AF$2:AF859,Concentrado!$A$2:$A859,"="&amp;$A14,Concentrado!$B$2:$B859, "=Hidalgo")</f>
        <v>378.25799999999998</v>
      </c>
      <c r="AF14" s="9">
        <f>SUMIFS(Concentrado!AG$2:AG859,Concentrado!$A$2:$A859,"="&amp;$A14,Concentrado!$B$2:$B859, "=Hidalgo")</f>
        <v>9.9939999999999998</v>
      </c>
      <c r="AG14" s="9">
        <f>SUMIFS(Concentrado!AH$2:AH859,Concentrado!$A$2:$A859,"="&amp;$A14,Concentrado!$B$2:$B859, "=Hidalgo")</f>
        <v>4.2828823390248099</v>
      </c>
      <c r="AH14" s="9">
        <f>SUMIFS(Concentrado!AI$2:AI859,Concentrado!$A$2:$A859,"="&amp;$A14,Concentrado!$B$2:$B859, "=Hidalgo")</f>
        <v>1.1642685967652699</v>
      </c>
      <c r="AI14" s="9">
        <f>SUMIFS(Concentrado!AJ$2:AJ859,Concentrado!$A$2:$A859,"="&amp;$A14,Concentrado!$B$2:$B859, "=Hidalgo")</f>
        <v>2.6847799822804501</v>
      </c>
      <c r="AJ14" s="9">
        <f>SUMIFS(Concentrado!AK$2:AK859,Concentrado!$A$2:$A859,"="&amp;$A14,Concentrado!$B$2:$B859, "=Hidalgo")</f>
        <v>3.5859999999999999</v>
      </c>
      <c r="AK14" s="9">
        <f>SUMIFS(Concentrado!AL$2:AL859,Concentrado!$A$2:$A859,"="&amp;$A14,Concentrado!$B$2:$B859, "=Hidalgo")</f>
        <v>0.64</v>
      </c>
      <c r="AL14" s="9">
        <f>SUMIFS(Concentrado!AM$2:AM859,Concentrado!$A$2:$A859,"="&amp;$A14,Concentrado!$B$2:$B859, "=Hidalgo")</f>
        <v>2.0619999999999998</v>
      </c>
      <c r="AM14" s="9">
        <f>SUMIFS(Concentrado!AN$2:AN859,Concentrado!$A$2:$A859,"="&amp;$A14,Concentrado!$B$2:$B859, "=Hidalgo")</f>
        <v>54.395000000000003</v>
      </c>
      <c r="AN14" s="9">
        <f>SUMIFS(Concentrado!AO$2:AO859,Concentrado!$A$2:$A859,"="&amp;$A14,Concentrado!$B$2:$B859, "=Hidalgo")</f>
        <v>45.612000000000002</v>
      </c>
      <c r="AO14" s="9">
        <f>SUMIFS(Concentrado!AP$2:AP859,Concentrado!$A$2:$A859,"="&amp;$A14,Concentrado!$B$2:$B859, "=Hidalgo")</f>
        <v>49.85</v>
      </c>
      <c r="AP14" s="9">
        <f>SUMIFS(Concentrado!AQ$2:AQ859,Concentrado!$A$2:$A859,"="&amp;$A14,Concentrado!$B$2:$B859, "=Hidalgo")</f>
        <v>1.373</v>
      </c>
      <c r="AQ14" s="9">
        <f>SUMIFS(Concentrado!AR$2:AR859,Concentrado!$A$2:$A859,"="&amp;$A14,Concentrado!$B$2:$B859, "=Hidalgo")</f>
        <v>1.0669999999999999</v>
      </c>
      <c r="AR14" s="9">
        <f>SUMIFS(Concentrado!AS$2:AS859,Concentrado!$A$2:$A859,"="&amp;$A14,Concentrado!$B$2:$B859, "=Hidalgo")</f>
        <v>1.2150000000000001</v>
      </c>
      <c r="AS14" s="9">
        <f>SUMIFS(Concentrado!AT$2:AT859,Concentrado!$A$2:$A859,"="&amp;$A14,Concentrado!$B$2:$B859, "=Hidalgo")</f>
        <v>2.9750000000000001</v>
      </c>
      <c r="AT14" s="9">
        <f>SUMIFS(Concentrado!AU$2:AU859,Concentrado!$A$2:$A859,"="&amp;$A14,Concentrado!$B$2:$B859, "=Hidalgo")</f>
        <v>0.498</v>
      </c>
      <c r="AU14" s="9">
        <f>SUMIFS(Concentrado!AV$2:AV859,Concentrado!$A$2:$A859,"="&amp;$A14,Concentrado!$B$2:$B859, "=Hidalgo")</f>
        <v>1.694</v>
      </c>
      <c r="AV14" s="9">
        <f>SUMIFS(Concentrado!AW$2:AW859,Concentrado!$A$2:$A859,"="&amp;$A14,Concentrado!$B$2:$B859, "=Hidalgo")</f>
        <v>545.39599999999996</v>
      </c>
      <c r="AW14" s="9">
        <f>SUMIFS(Concentrado!AX$2:AX859,Concentrado!$A$2:$A859,"="&amp;$A14,Concentrado!$B$2:$B859, "=Hidalgo")</f>
        <v>415.48599999999999</v>
      </c>
      <c r="AX14" s="9">
        <f>SUMIFS(Concentrado!AY$2:AY859,Concentrado!$A$2:$A859,"="&amp;$A14,Concentrado!$B$2:$B859, "=Hidalgo")</f>
        <v>478.25299999999999</v>
      </c>
      <c r="AY14" s="9">
        <f>SUMIFS(Concentrado!AZ$2:AZ859,Concentrado!$A$2:$A859,"="&amp;$A14,Concentrado!$B$2:$B859, "=Hidalgo")</f>
        <v>5.4539999999999997</v>
      </c>
      <c r="AZ14" s="9">
        <f>SUMIFS(Concentrado!BA$2:BA859,Concentrado!$A$2:$A859,"="&amp;$A14,Concentrado!$B$2:$B859, "=Hidalgo")</f>
        <v>4.1550000000000002</v>
      </c>
      <c r="BA14" s="9">
        <f>SUMIFS(Concentrado!BB$2:BB859,Concentrado!$A$2:$A859,"="&amp;$A14,Concentrado!$B$2:$B859, "=Hidalgo")</f>
        <v>4.7830000000000004</v>
      </c>
      <c r="BB14" s="9">
        <f>SUMIFS(Concentrado!BC$2:BC859,Concentrado!$A$2:$A859,"="&amp;$A14,Concentrado!$B$2:$B859, "=Hidalgo")</f>
        <v>16.306999999999999</v>
      </c>
      <c r="BC14" s="9">
        <f>SUMIFS(Concentrado!BD$2:BD859,Concentrado!$A$2:$A859,"="&amp;$A14,Concentrado!$B$2:$B859, "=Hidalgo")</f>
        <v>3.2610000000000001</v>
      </c>
      <c r="BD14" s="9">
        <f>SUMIFS(Concentrado!BE$2:BE859,Concentrado!$A$2:$A859,"="&amp;$A14,Concentrado!$B$2:$B859, "=Hidalgo")</f>
        <v>16.818000000000001</v>
      </c>
      <c r="BE14" s="9">
        <f>SUMIFS(Concentrado!BF$2:BF859,Concentrado!$A$2:$A859,"="&amp;$A14,Concentrado!$B$2:$B859, "=Hidalgo")</f>
        <v>19.425999999999998</v>
      </c>
      <c r="BF14" s="9">
        <f>SUMIFS(Concentrado!BG$2:BG859,Concentrado!$A$2:$A859,"="&amp;$A14,Concentrado!$B$2:$B859, "=Hidalgo")</f>
        <v>52.454000000000001</v>
      </c>
      <c r="BG14" s="9">
        <f>SUMIFS(Concentrado!BH$2:BH859,Concentrado!$A$2:$A859,"="&amp;$A14,Concentrado!$B$2:$B859, "=Hidalgo")</f>
        <v>6.6923508238826486</v>
      </c>
    </row>
    <row r="15" spans="1:59" x14ac:dyDescent="0.25">
      <c r="A15" s="4">
        <v>2011</v>
      </c>
      <c r="B15" s="9">
        <f>SUMIFS(Concentrado!C$2:C859,Concentrado!$A$2:$A859,"="&amp;$A15,Concentrado!$B$2:$B859, "=Hidalgo")</f>
        <v>12.131</v>
      </c>
      <c r="C15" s="9">
        <f>SUMIFS(Concentrado!D$2:D859,Concentrado!$A$2:$A859,"="&amp;$A15,Concentrado!$B$2:$B859, "=Hidalgo")</f>
        <v>2.6560000000000001</v>
      </c>
      <c r="D15" s="9">
        <f>SUMIFS(Concentrado!E$2:E859,Concentrado!$A$2:$A859,"="&amp;$A15,Concentrado!$B$2:$B859, "=Hidalgo")</f>
        <v>7.2309999999999999</v>
      </c>
      <c r="E15" s="9">
        <f>SUMIFS(Concentrado!F$2:F859,Concentrado!$A$2:$A859,"="&amp;$A15,Concentrado!$B$2:$B859, "=Hidalgo")</f>
        <v>8.7789999999999999</v>
      </c>
      <c r="F15" s="9">
        <f>SUMIFS(Concentrado!G$2:G859,Concentrado!$A$2:$A859,"="&amp;$A15,Concentrado!$B$2:$B859, "=Hidalgo")</f>
        <v>13.302</v>
      </c>
      <c r="G15" s="9">
        <f>SUMIFS(Concentrado!H$2:H859,Concentrado!$A$2:$A859,"="&amp;$A15,Concentrado!$B$2:$B859, "=Hidalgo")</f>
        <v>3.819</v>
      </c>
      <c r="H15" s="9">
        <f>SUMIFS(Concentrado!I$2:I859,Concentrado!$A$2:$A859,"="&amp;$A15,Concentrado!$B$2:$B859, "=Hidalgo")</f>
        <v>2.9359999999999999</v>
      </c>
      <c r="I15" s="9">
        <f>SUMIFS(Concentrado!J$2:J859,Concentrado!$A$2:$A859,"="&amp;$A15,Concentrado!$B$2:$B859, "=Hidalgo")</f>
        <v>3.3980000000000001</v>
      </c>
      <c r="J15" s="9">
        <f>SUMIFS(Concentrado!K$2:K859,Concentrado!$A$2:$A859,"="&amp;$A15,Concentrado!$B$2:$B859, "=Hidalgo")</f>
        <v>3.5939999999999999</v>
      </c>
      <c r="K15" s="9">
        <f>SUMIFS(Concentrado!L$2:L859,Concentrado!$A$2:$A859,"="&amp;$A15,Concentrado!$B$2:$B859, "=Hidalgo")</f>
        <v>2.2370000000000001</v>
      </c>
      <c r="L15" s="9">
        <f>SUMIFS(Concentrado!M$2:M859,Concentrado!$A$2:$A859,"="&amp;$A15,Concentrado!$B$2:$B859, "=Hidalgo")</f>
        <v>2.8919999999999999</v>
      </c>
      <c r="M15" s="9">
        <f>SUMIFS(Concentrado!N$2:N859,Concentrado!$A$2:$A859,"="&amp;$A15,Concentrado!$B$2:$B859, "=Hidalgo")</f>
        <v>37.287999999999997</v>
      </c>
      <c r="N15" s="9">
        <f>SUMIFS(Concentrado!O$2:O859,Concentrado!$A$2:$A859,"="&amp;$A15,Concentrado!$B$2:$B859, "=Hidalgo")</f>
        <v>82.596999999999994</v>
      </c>
      <c r="O15" s="9">
        <f>SUMIFS(Concentrado!P$2:P859,Concentrado!$A$2:$A859,"="&amp;$A15,Concentrado!$B$2:$B859, "=Hidalgo")</f>
        <v>21.879000000000001</v>
      </c>
      <c r="P15" s="9">
        <f>SUMIFS(Concentrado!Q$2:Q859,Concentrado!$A$2:$A859,"="&amp;$A15,Concentrado!$B$2:$B859, "=Hidalgo")</f>
        <v>51.41</v>
      </c>
      <c r="Q15" s="9">
        <f>SUMIFS(Concentrado!R$2:R859,Concentrado!$A$2:$A859,"="&amp;$A15,Concentrado!$B$2:$B859, "=Hidalgo")</f>
        <v>60.281999999999996</v>
      </c>
      <c r="R15" s="9">
        <f>SUMIFS(Concentrado!S$2:S859,Concentrado!$A$2:$A859,"="&amp;$A15,Concentrado!$B$2:$B859, "=Hidalgo")</f>
        <v>65.149000000000001</v>
      </c>
      <c r="S15" s="9">
        <f>SUMIFS(Concentrado!T$2:T859,Concentrado!$A$2:$A859,"="&amp;$A15,Concentrado!$B$2:$B859, "=Hidalgo")</f>
        <v>62.798999999999999</v>
      </c>
      <c r="T15" s="9">
        <f>SUMIFS(Concentrado!U$2:U859,Concentrado!$A$2:$A859,"="&amp;$A15,Concentrado!$B$2:$B859, "=Hidalgo")</f>
        <v>13.18</v>
      </c>
      <c r="U15" s="9">
        <f>SUMIFS(Concentrado!V$2:V859,Concentrado!$A$2:$A859,"="&amp;$A15,Concentrado!$B$2:$B859, "=Hidalgo")</f>
        <v>17.684999999999999</v>
      </c>
      <c r="V15" s="9">
        <f>SUMIFS(Concentrado!W$2:W859,Concentrado!$A$2:$A859,"="&amp;$A15,Concentrado!$B$2:$B859, "=Hidalgo")</f>
        <v>15.51</v>
      </c>
      <c r="W15" s="9">
        <f>SUMIFS(Concentrado!X$2:X859,Concentrado!$A$2:$A859,"="&amp;$A15,Concentrado!$B$2:$B859, "=Hidalgo")</f>
        <v>14.602</v>
      </c>
      <c r="X15" s="9">
        <f>SUMIFS(Concentrado!Y$2:Y859,Concentrado!$A$2:$A859,"="&amp;$A15,Concentrado!$B$2:$B859, "=Hidalgo")</f>
        <v>2.1669999999999998</v>
      </c>
      <c r="Y15" s="9">
        <f>SUMIFS(Concentrado!Z$2:Z859,Concentrado!$A$2:$A859,"="&amp;$A15,Concentrado!$B$2:$B859, "=Hidalgo")</f>
        <v>8.2789999999999999</v>
      </c>
      <c r="Z15" s="9">
        <f>SUMIFS(Concentrado!AA$2:AA859,Concentrado!$A$2:$A859,"="&amp;$A15,Concentrado!$B$2:$B859, "=Hidalgo")</f>
        <v>70.016000000000005</v>
      </c>
      <c r="AA15" s="9">
        <f>SUMIFS(Concentrado!AB$2:AB859,Concentrado!$A$2:$A859,"="&amp;$A15,Concentrado!$B$2:$B859, "=Hidalgo")</f>
        <v>58.997</v>
      </c>
      <c r="AB15" s="9">
        <f>SUMIFS(Concentrado!AC$2:AC859,Concentrado!$A$2:$A859,"="&amp;$A15,Concentrado!$B$2:$B859, "=Hidalgo")</f>
        <v>64.316999999999993</v>
      </c>
      <c r="AC15" s="9">
        <f>SUMIFS(Concentrado!AD$2:AD859,Concentrado!$A$2:$A859,"="&amp;$A15,Concentrado!$B$2:$B859, "=Hidalgo")</f>
        <v>404.44799999999998</v>
      </c>
      <c r="AD15" s="9">
        <f>SUMIFS(Concentrado!AE$2:AE859,Concentrado!$A$2:$A859,"="&amp;$A15,Concentrado!$B$2:$B859, "=Hidalgo")</f>
        <v>343.91800000000001</v>
      </c>
      <c r="AE15" s="9">
        <f>SUMIFS(Concentrado!AF$2:AF859,Concentrado!$A$2:$A859,"="&amp;$A15,Concentrado!$B$2:$B859, "=Hidalgo")</f>
        <v>373.214</v>
      </c>
      <c r="AF15" s="9">
        <f>SUMIFS(Concentrado!AG$2:AG859,Concentrado!$A$2:$A859,"="&amp;$A15,Concentrado!$B$2:$B859, "=Hidalgo")</f>
        <v>8.3870000000000005</v>
      </c>
      <c r="AG15" s="9">
        <f>SUMIFS(Concentrado!AH$2:AH859,Concentrado!$A$2:$A859,"="&amp;$A15,Concentrado!$B$2:$B859, "=Hidalgo")</f>
        <v>9.6254303870826696</v>
      </c>
      <c r="AH15" s="9">
        <f>SUMIFS(Concentrado!AI$2:AI859,Concentrado!$A$2:$A859,"="&amp;$A15,Concentrado!$B$2:$B859, "=Hidalgo")</f>
        <v>4.0378325683883904</v>
      </c>
      <c r="AI15" s="9">
        <f>SUMIFS(Concentrado!AJ$2:AJ859,Concentrado!$A$2:$A859,"="&amp;$A15,Concentrado!$B$2:$B859, "=Hidalgo")</f>
        <v>6.7729396521261096</v>
      </c>
      <c r="AJ15" s="9">
        <f>SUMIFS(Concentrado!AK$2:AK859,Concentrado!$A$2:$A859,"="&amp;$A15,Concentrado!$B$2:$B859, "=Hidalgo")</f>
        <v>6.0659999999999998</v>
      </c>
      <c r="AK15" s="9">
        <f>SUMIFS(Concentrado!AL$2:AL859,Concentrado!$A$2:$A859,"="&amp;$A15,Concentrado!$B$2:$B859, "=Hidalgo")</f>
        <v>2.2370000000000001</v>
      </c>
      <c r="AL15" s="9">
        <f>SUMIFS(Concentrado!AM$2:AM859,Concentrado!$A$2:$A859,"="&amp;$A15,Concentrado!$B$2:$B859, "=Hidalgo")</f>
        <v>4.085</v>
      </c>
      <c r="AM15" s="9">
        <f>SUMIFS(Concentrado!AN$2:AN859,Concentrado!$A$2:$A859,"="&amp;$A15,Concentrado!$B$2:$B859, "=Hidalgo")</f>
        <v>48.375</v>
      </c>
      <c r="AN15" s="9">
        <f>SUMIFS(Concentrado!AO$2:AO859,Concentrado!$A$2:$A859,"="&amp;$A15,Concentrado!$B$2:$B859, "=Hidalgo")</f>
        <v>40.753</v>
      </c>
      <c r="AO15" s="9">
        <f>SUMIFS(Concentrado!AP$2:AP859,Concentrado!$A$2:$A859,"="&amp;$A15,Concentrado!$B$2:$B859, "=Hidalgo")</f>
        <v>44.433</v>
      </c>
      <c r="AP15" s="9">
        <f>SUMIFS(Concentrado!AQ$2:AQ859,Concentrado!$A$2:$A859,"="&amp;$A15,Concentrado!$B$2:$B859, "=Hidalgo")</f>
        <v>1.647</v>
      </c>
      <c r="AQ15" s="9">
        <f>SUMIFS(Concentrado!AR$2:AR859,Concentrado!$A$2:$A859,"="&amp;$A15,Concentrado!$B$2:$B859, "=Hidalgo")</f>
        <v>0.90900000000000003</v>
      </c>
      <c r="AR15" s="9">
        <f>SUMIFS(Concentrado!AS$2:AS859,Concentrado!$A$2:$A859,"="&amp;$A15,Concentrado!$B$2:$B859, "=Hidalgo")</f>
        <v>1.2649999999999999</v>
      </c>
      <c r="AS15" s="9">
        <f>SUMIFS(Concentrado!AT$2:AT859,Concentrado!$A$2:$A859,"="&amp;$A15,Concentrado!$B$2:$B859, "=Hidalgo")</f>
        <v>2.621</v>
      </c>
      <c r="AT15" s="9">
        <f>SUMIFS(Concentrado!AU$2:AU859,Concentrado!$A$2:$A859,"="&amp;$A15,Concentrado!$B$2:$B859, "=Hidalgo")</f>
        <v>0.69899999999999995</v>
      </c>
      <c r="AU15" s="9">
        <f>SUMIFS(Concentrado!AV$2:AV859,Concentrado!$A$2:$A859,"="&amp;$A15,Concentrado!$B$2:$B859, "=Hidalgo")</f>
        <v>1.627</v>
      </c>
      <c r="AV15" s="9">
        <f>SUMIFS(Concentrado!AW$2:AW859,Concentrado!$A$2:$A859,"="&amp;$A15,Concentrado!$B$2:$B859, "=Hidalgo")</f>
        <v>541.63499999999999</v>
      </c>
      <c r="AW15" s="9">
        <f>SUMIFS(Concentrado!AX$2:AX859,Concentrado!$A$2:$A859,"="&amp;$A15,Concentrado!$B$2:$B859, "=Hidalgo")</f>
        <v>413.05200000000002</v>
      </c>
      <c r="AX15" s="9">
        <f>SUMIFS(Concentrado!AY$2:AY859,Concentrado!$A$2:$A859,"="&amp;$A15,Concentrado!$B$2:$B859, "=Hidalgo")</f>
        <v>475.42</v>
      </c>
      <c r="AY15" s="9">
        <f>SUMIFS(Concentrado!AZ$2:AZ859,Concentrado!$A$2:$A859,"="&amp;$A15,Concentrado!$B$2:$B859, "=Hidalgo")</f>
        <v>5.4160000000000004</v>
      </c>
      <c r="AZ15" s="9">
        <f>SUMIFS(Concentrado!BA$2:BA859,Concentrado!$A$2:$A859,"="&amp;$A15,Concentrado!$B$2:$B859, "=Hidalgo")</f>
        <v>4.1310000000000002</v>
      </c>
      <c r="BA15" s="9">
        <f>SUMIFS(Concentrado!BB$2:BB859,Concentrado!$A$2:$A859,"="&amp;$A15,Concentrado!$B$2:$B859, "=Hidalgo")</f>
        <v>4.7539999999999996</v>
      </c>
      <c r="BB15" s="9">
        <f>SUMIFS(Concentrado!BC$2:BC859,Concentrado!$A$2:$A859,"="&amp;$A15,Concentrado!$B$2:$B859, "=Hidalgo")</f>
        <v>11.206</v>
      </c>
      <c r="BC15" s="9">
        <f>SUMIFS(Concentrado!BD$2:BD859,Concentrado!$A$2:$A859,"="&amp;$A15,Concentrado!$B$2:$B859, "=Hidalgo")</f>
        <v>6.8680000000000003</v>
      </c>
      <c r="BD15" s="9">
        <f>SUMIFS(Concentrado!BE$2:BE859,Concentrado!$A$2:$A859,"="&amp;$A15,Concentrado!$B$2:$B859, "=Hidalgo")</f>
        <v>12.407</v>
      </c>
      <c r="BE15" s="9">
        <f>SUMIFS(Concentrado!BF$2:BF859,Concentrado!$A$2:$A859,"="&amp;$A15,Concentrado!$B$2:$B859, "=Hidalgo")</f>
        <v>14.782999999999999</v>
      </c>
      <c r="BF15" s="9">
        <f>SUMIFS(Concentrado!BG$2:BG859,Concentrado!$A$2:$A859,"="&amp;$A15,Concentrado!$B$2:$B859, "=Hidalgo")</f>
        <v>31.411000000000001</v>
      </c>
      <c r="BG15" s="9">
        <f>SUMIFS(Concentrado!BH$2:BH859,Concentrado!$A$2:$A859,"="&amp;$A15,Concentrado!$B$2:$B859, "=Hidalgo")</f>
        <v>7.7939415356224355</v>
      </c>
    </row>
    <row r="16" spans="1:59" x14ac:dyDescent="0.25">
      <c r="A16" s="4">
        <v>2012</v>
      </c>
      <c r="B16" s="9">
        <f>SUMIFS(Concentrado!C$2:C859,Concentrado!$A$2:$A859,"="&amp;$A16,Concentrado!$B$2:$B859, "=Hidalgo")</f>
        <v>11.128</v>
      </c>
      <c r="C16" s="9">
        <f>SUMIFS(Concentrado!D$2:D859,Concentrado!$A$2:$A859,"="&amp;$A16,Concentrado!$B$2:$B859, "=Hidalgo")</f>
        <v>2.8210000000000002</v>
      </c>
      <c r="D16" s="9">
        <f>SUMIFS(Concentrado!E$2:E859,Concentrado!$A$2:$A859,"="&amp;$A16,Concentrado!$B$2:$B859, "=Hidalgo")</f>
        <v>6.8330000000000002</v>
      </c>
      <c r="E16" s="9">
        <f>SUMIFS(Concentrado!F$2:F859,Concentrado!$A$2:$A859,"="&amp;$A16,Concentrado!$B$2:$B859, "=Hidalgo")</f>
        <v>7.8890000000000002</v>
      </c>
      <c r="F16" s="9">
        <f>SUMIFS(Concentrado!G$2:G859,Concentrado!$A$2:$A859,"="&amp;$A16,Concentrado!$B$2:$B859, "=Hidalgo")</f>
        <v>13.837</v>
      </c>
      <c r="G16" s="9">
        <f>SUMIFS(Concentrado!H$2:H859,Concentrado!$A$2:$A859,"="&amp;$A16,Concentrado!$B$2:$B859, "=Hidalgo")</f>
        <v>4.0529999999999999</v>
      </c>
      <c r="H16" s="9">
        <f>SUMIFS(Concentrado!I$2:I859,Concentrado!$A$2:$A859,"="&amp;$A16,Concentrado!$B$2:$B859, "=Hidalgo")</f>
        <v>2.8210000000000002</v>
      </c>
      <c r="I16" s="9">
        <f>SUMIFS(Concentrado!J$2:J859,Concentrado!$A$2:$A859,"="&amp;$A16,Concentrado!$B$2:$B859, "=Hidalgo")</f>
        <v>3.4159999999999999</v>
      </c>
      <c r="J16" s="9">
        <f>SUMIFS(Concentrado!K$2:K859,Concentrado!$A$2:$A859,"="&amp;$A16,Concentrado!$B$2:$B859, "=Hidalgo")</f>
        <v>3.6850000000000001</v>
      </c>
      <c r="K16" s="9">
        <f>SUMIFS(Concentrado!L$2:L859,Concentrado!$A$2:$A859,"="&amp;$A16,Concentrado!$B$2:$B859, "=Hidalgo")</f>
        <v>2.34</v>
      </c>
      <c r="L16" s="9">
        <f>SUMIFS(Concentrado!M$2:M859,Concentrado!$A$2:$A859,"="&amp;$A16,Concentrado!$B$2:$B859, "=Hidalgo")</f>
        <v>2.9889999999999999</v>
      </c>
      <c r="M16" s="9">
        <f>SUMIFS(Concentrado!N$2:N859,Concentrado!$A$2:$A859,"="&amp;$A16,Concentrado!$B$2:$B859, "=Hidalgo")</f>
        <v>35.661000000000001</v>
      </c>
      <c r="N16" s="9">
        <f>SUMIFS(Concentrado!O$2:O859,Concentrado!$A$2:$A859,"="&amp;$A16,Concentrado!$B$2:$B859, "=Hidalgo")</f>
        <v>70.159000000000006</v>
      </c>
      <c r="O16" s="9">
        <f>SUMIFS(Concentrado!P$2:P859,Concentrado!$A$2:$A859,"="&amp;$A16,Concentrado!$B$2:$B859, "=Hidalgo")</f>
        <v>19.268999999999998</v>
      </c>
      <c r="P16" s="9">
        <f>SUMIFS(Concentrado!Q$2:Q859,Concentrado!$A$2:$A859,"="&amp;$A16,Concentrado!$B$2:$B859, "=Hidalgo")</f>
        <v>44.162999999999997</v>
      </c>
      <c r="Q16" s="9">
        <f>SUMIFS(Concentrado!R$2:R859,Concentrado!$A$2:$A859,"="&amp;$A16,Concentrado!$B$2:$B859, "=Hidalgo")</f>
        <v>64.484999999999999</v>
      </c>
      <c r="R16" s="9">
        <f>SUMIFS(Concentrado!S$2:S859,Concentrado!$A$2:$A859,"="&amp;$A16,Concentrado!$B$2:$B859, "=Hidalgo")</f>
        <v>65.789000000000001</v>
      </c>
      <c r="S16" s="9">
        <f>SUMIFS(Concentrado!T$2:T859,Concentrado!$A$2:$A859,"="&amp;$A16,Concentrado!$B$2:$B859, "=Hidalgo")</f>
        <v>65.159000000000006</v>
      </c>
      <c r="T16" s="9">
        <f>SUMIFS(Concentrado!U$2:U859,Concentrado!$A$2:$A859,"="&amp;$A16,Concentrado!$B$2:$B859, "=Hidalgo")</f>
        <v>13.708</v>
      </c>
      <c r="U16" s="9">
        <f>SUMIFS(Concentrado!V$2:V859,Concentrado!$A$2:$A859,"="&amp;$A16,Concentrado!$B$2:$B859, "=Hidalgo")</f>
        <v>16.722000000000001</v>
      </c>
      <c r="V16" s="9">
        <f>SUMIFS(Concentrado!W$2:W859,Concentrado!$A$2:$A859,"="&amp;$A16,Concentrado!$B$2:$B859, "=Hidalgo")</f>
        <v>15.266999999999999</v>
      </c>
      <c r="W16" s="9">
        <f>SUMIFS(Concentrado!X$2:X859,Concentrado!$A$2:$A859,"="&amp;$A16,Concentrado!$B$2:$B859, "=Hidalgo")</f>
        <v>9.5069999999999997</v>
      </c>
      <c r="X16" s="9">
        <f>SUMIFS(Concentrado!Y$2:Y859,Concentrado!$A$2:$A859,"="&amp;$A16,Concentrado!$B$2:$B859, "=Hidalgo")</f>
        <v>2.2709999999999999</v>
      </c>
      <c r="Y16" s="9">
        <f>SUMIFS(Concentrado!Z$2:Z859,Concentrado!$A$2:$A859,"="&amp;$A16,Concentrado!$B$2:$B859, "=Hidalgo")</f>
        <v>5.9429999999999996</v>
      </c>
      <c r="Z16" s="9">
        <f>SUMIFS(Concentrado!AA$2:AA859,Concentrado!$A$2:$A859,"="&amp;$A16,Concentrado!$B$2:$B859, "=Hidalgo")</f>
        <v>71.265000000000001</v>
      </c>
      <c r="AA16" s="9">
        <f>SUMIFS(Concentrado!AB$2:AB859,Concentrado!$A$2:$A859,"="&amp;$A16,Concentrado!$B$2:$B859, "=Hidalgo")</f>
        <v>58.424999999999997</v>
      </c>
      <c r="AB16" s="9">
        <f>SUMIFS(Concentrado!AC$2:AC859,Concentrado!$A$2:$A859,"="&amp;$A16,Concentrado!$B$2:$B859, "=Hidalgo")</f>
        <v>64.625</v>
      </c>
      <c r="AC16" s="9">
        <f>SUMIFS(Concentrado!AD$2:AD859,Concentrado!$A$2:$A859,"="&amp;$A16,Concentrado!$B$2:$B859, "=Hidalgo")</f>
        <v>404.74299999999999</v>
      </c>
      <c r="AD16" s="9">
        <f>SUMIFS(Concentrado!AE$2:AE859,Concentrado!$A$2:$A859,"="&amp;$A16,Concentrado!$B$2:$B859, "=Hidalgo")</f>
        <v>351.99700000000001</v>
      </c>
      <c r="AE16" s="9">
        <f>SUMIFS(Concentrado!AF$2:AF859,Concentrado!$A$2:$A859,"="&amp;$A16,Concentrado!$B$2:$B859, "=Hidalgo")</f>
        <v>377.53800000000001</v>
      </c>
      <c r="AF16" s="9">
        <f>SUMIFS(Concentrado!AG$2:AG859,Concentrado!$A$2:$A859,"="&amp;$A16,Concentrado!$B$2:$B859, "=Hidalgo")</f>
        <v>8.18</v>
      </c>
      <c r="AG16" s="9">
        <f>SUMIFS(Concentrado!AH$2:AH859,Concentrado!$A$2:$A859,"="&amp;$A16,Concentrado!$B$2:$B859, "=Hidalgo")</f>
        <v>7.9142725992054102</v>
      </c>
      <c r="AH16" s="9">
        <f>SUMIFS(Concentrado!AI$2:AI859,Concentrado!$A$2:$A859,"="&amp;$A16,Concentrado!$B$2:$B859, "=Hidalgo")</f>
        <v>3.8205999105979598</v>
      </c>
      <c r="AI16" s="9">
        <f>SUMIFS(Concentrado!AJ$2:AJ859,Concentrado!$A$2:$A859,"="&amp;$A16,Concentrado!$B$2:$B859, "=Hidalgo")</f>
        <v>5.8315045087249002</v>
      </c>
      <c r="AJ16" s="9">
        <f>SUMIFS(Concentrado!AK$2:AK859,Concentrado!$A$2:$A859,"="&amp;$A16,Concentrado!$B$2:$B859, "=Hidalgo")</f>
        <v>5.601</v>
      </c>
      <c r="AK16" s="9">
        <f>SUMIFS(Concentrado!AL$2:AL859,Concentrado!$A$2:$A859,"="&amp;$A16,Concentrado!$B$2:$B859, "=Hidalgo")</f>
        <v>1.7889999999999999</v>
      </c>
      <c r="AL16" s="9">
        <f>SUMIFS(Concentrado!AM$2:AM859,Concentrado!$A$2:$A859,"="&amp;$A16,Concentrado!$B$2:$B859, "=Hidalgo")</f>
        <v>3.63</v>
      </c>
      <c r="AM16" s="9">
        <f>SUMIFS(Concentrado!AN$2:AN859,Concentrado!$A$2:$A859,"="&amp;$A16,Concentrado!$B$2:$B859, "=Hidalgo")</f>
        <v>49.451000000000001</v>
      </c>
      <c r="AN16" s="9">
        <f>SUMIFS(Concentrado!AO$2:AO859,Concentrado!$A$2:$A859,"="&amp;$A16,Concentrado!$B$2:$B859, "=Hidalgo")</f>
        <v>40.326000000000001</v>
      </c>
      <c r="AO16" s="9">
        <f>SUMIFS(Concentrado!AP$2:AP859,Concentrado!$A$2:$A859,"="&amp;$A16,Concentrado!$B$2:$B859, "=Hidalgo")</f>
        <v>44.804000000000002</v>
      </c>
      <c r="AP16" s="9">
        <f>SUMIFS(Concentrado!AQ$2:AQ859,Concentrado!$A$2:$A859,"="&amp;$A16,Concentrado!$B$2:$B859, "=Hidalgo")</f>
        <v>1.4</v>
      </c>
      <c r="AQ16" s="9">
        <f>SUMIFS(Concentrado!AR$2:AR859,Concentrado!$A$2:$A859,"="&amp;$A16,Concentrado!$B$2:$B859, "=Hidalgo")</f>
        <v>0.68799999999999994</v>
      </c>
      <c r="AR16" s="9">
        <f>SUMIFS(Concentrado!AS$2:AS859,Concentrado!$A$2:$A859,"="&amp;$A16,Concentrado!$B$2:$B859, "=Hidalgo")</f>
        <v>1.032</v>
      </c>
      <c r="AS16" s="9">
        <f>SUMIFS(Concentrado!AT$2:AT859,Concentrado!$A$2:$A859,"="&amp;$A16,Concentrado!$B$2:$B859, "=Hidalgo")</f>
        <v>3.0950000000000002</v>
      </c>
      <c r="AT16" s="9">
        <f>SUMIFS(Concentrado!AU$2:AU859,Concentrado!$A$2:$A859,"="&amp;$A16,Concentrado!$B$2:$B859, "=Hidalgo")</f>
        <v>0.41299999999999998</v>
      </c>
      <c r="AU16" s="9">
        <f>SUMIFS(Concentrado!AV$2:AV859,Concentrado!$A$2:$A859,"="&amp;$A16,Concentrado!$B$2:$B859, "=Hidalgo")</f>
        <v>1.708</v>
      </c>
      <c r="AV16" s="9">
        <f>SUMIFS(Concentrado!AW$2:AW859,Concentrado!$A$2:$A859,"="&amp;$A16,Concentrado!$B$2:$B859, "=Hidalgo")</f>
        <v>528.25900000000001</v>
      </c>
      <c r="AW16" s="9">
        <f>SUMIFS(Concentrado!AX$2:AX859,Concentrado!$A$2:$A859,"="&amp;$A16,Concentrado!$B$2:$B859, "=Hidalgo")</f>
        <v>417.37200000000001</v>
      </c>
      <c r="AX16" s="9">
        <f>SUMIFS(Concentrado!AY$2:AY859,Concentrado!$A$2:$A859,"="&amp;$A16,Concentrado!$B$2:$B859, "=Hidalgo")</f>
        <v>471.38</v>
      </c>
      <c r="AY16" s="9">
        <f>SUMIFS(Concentrado!AZ$2:AZ859,Concentrado!$A$2:$A859,"="&amp;$A16,Concentrado!$B$2:$B859, "=Hidalgo")</f>
        <v>5.2830000000000004</v>
      </c>
      <c r="AZ16" s="9">
        <f>SUMIFS(Concentrado!BA$2:BA859,Concentrado!$A$2:$A859,"="&amp;$A16,Concentrado!$B$2:$B859, "=Hidalgo")</f>
        <v>4.1740000000000004</v>
      </c>
      <c r="BA16" s="9">
        <f>SUMIFS(Concentrado!BB$2:BB859,Concentrado!$A$2:$A859,"="&amp;$A16,Concentrado!$B$2:$B859, "=Hidalgo")</f>
        <v>4.7140000000000004</v>
      </c>
      <c r="BB16" s="9">
        <f>SUMIFS(Concentrado!BC$2:BC859,Concentrado!$A$2:$A859,"="&amp;$A16,Concentrado!$B$2:$B859, "=Hidalgo")</f>
        <v>7.99</v>
      </c>
      <c r="BC16" s="9">
        <f>SUMIFS(Concentrado!BD$2:BD859,Concentrado!$A$2:$A859,"="&amp;$A16,Concentrado!$B$2:$B859, "=Hidalgo")</f>
        <v>5.4480000000000004</v>
      </c>
      <c r="BD16" s="9">
        <f>SUMIFS(Concentrado!BE$2:BE859,Concentrado!$A$2:$A859,"="&amp;$A16,Concentrado!$B$2:$B859, "=Hidalgo")</f>
        <v>12.87</v>
      </c>
      <c r="BE16" s="9">
        <f>SUMIFS(Concentrado!BF$2:BF859,Concentrado!$A$2:$A859,"="&amp;$A16,Concentrado!$B$2:$B859, "=Hidalgo")</f>
        <v>15.159000000000001</v>
      </c>
      <c r="BF16" s="9">
        <f>SUMIFS(Concentrado!BG$2:BG859,Concentrado!$A$2:$A859,"="&amp;$A16,Concentrado!$B$2:$B859, "=Hidalgo")</f>
        <v>41.451000000000001</v>
      </c>
      <c r="BG16" s="9">
        <f>SUMIFS(Concentrado!BH$2:BH859,Concentrado!$A$2:$A859,"="&amp;$A16,Concentrado!$B$2:$B859, "=Hidalgo")</f>
        <v>7.757293434921638</v>
      </c>
    </row>
    <row r="17" spans="1:59" x14ac:dyDescent="0.25">
      <c r="A17" s="4">
        <v>2013</v>
      </c>
      <c r="B17" s="9">
        <f>SUMIFS(Concentrado!C$2:C859,Concentrado!$A$2:$A859,"="&amp;$A17,Concentrado!$B$2:$B859, "=Hidalgo")</f>
        <v>12.199</v>
      </c>
      <c r="C17" s="9">
        <f>SUMIFS(Concentrado!D$2:D859,Concentrado!$A$2:$A859,"="&amp;$A17,Concentrado!$B$2:$B859, "=Hidalgo")</f>
        <v>2.78</v>
      </c>
      <c r="D17" s="9">
        <f>SUMIFS(Concentrado!E$2:E859,Concentrado!$A$2:$A859,"="&amp;$A17,Concentrado!$B$2:$B859, "=Hidalgo")</f>
        <v>7.3280000000000003</v>
      </c>
      <c r="E17" s="9">
        <f>SUMIFS(Concentrado!F$2:F859,Concentrado!$A$2:$A859,"="&amp;$A17,Concentrado!$B$2:$B859, "=Hidalgo")</f>
        <v>9.9380000000000006</v>
      </c>
      <c r="F17" s="9">
        <f>SUMIFS(Concentrado!G$2:G859,Concentrado!$A$2:$A859,"="&amp;$A17,Concentrado!$B$2:$B859, "=Hidalgo")</f>
        <v>13.209</v>
      </c>
      <c r="G17" s="9">
        <f>SUMIFS(Concentrado!H$2:H859,Concentrado!$A$2:$A859,"="&amp;$A17,Concentrado!$B$2:$B859, "=Hidalgo")</f>
        <v>3.9209999999999998</v>
      </c>
      <c r="H17" s="9">
        <f>SUMIFS(Concentrado!I$2:I859,Concentrado!$A$2:$A859,"="&amp;$A17,Concentrado!$B$2:$B859, "=Hidalgo")</f>
        <v>3.2549999999999999</v>
      </c>
      <c r="I17" s="9">
        <f>SUMIFS(Concentrado!J$2:J859,Concentrado!$A$2:$A859,"="&amp;$A17,Concentrado!$B$2:$B859, "=Hidalgo")</f>
        <v>3.5760000000000001</v>
      </c>
      <c r="J17" s="9">
        <f>SUMIFS(Concentrado!K$2:K859,Concentrado!$A$2:$A859,"="&amp;$A17,Concentrado!$B$2:$B859, "=Hidalgo")</f>
        <v>3.7759999999999998</v>
      </c>
      <c r="K17" s="9">
        <f>SUMIFS(Concentrado!L$2:L859,Concentrado!$A$2:$A859,"="&amp;$A17,Concentrado!$B$2:$B859, "=Hidalgo")</f>
        <v>2.78</v>
      </c>
      <c r="L17" s="9">
        <f>SUMIFS(Concentrado!M$2:M859,Concentrado!$A$2:$A859,"="&amp;$A17,Concentrado!$B$2:$B859, "=Hidalgo")</f>
        <v>3.2610000000000001</v>
      </c>
      <c r="M17" s="9">
        <f>SUMIFS(Concentrado!N$2:N859,Concentrado!$A$2:$A859,"="&amp;$A17,Concentrado!$B$2:$B859, "=Hidalgo")</f>
        <v>36.299999999999997</v>
      </c>
      <c r="N17" s="9">
        <f>SUMIFS(Concentrado!O$2:O859,Concentrado!$A$2:$A859,"="&amp;$A17,Concentrado!$B$2:$B859, "=Hidalgo")</f>
        <v>73.191999999999993</v>
      </c>
      <c r="O17" s="9">
        <f>SUMIFS(Concentrado!P$2:P859,Concentrado!$A$2:$A859,"="&amp;$A17,Concentrado!$B$2:$B859, "=Hidalgo")</f>
        <v>18.713999999999999</v>
      </c>
      <c r="P17" s="9">
        <f>SUMIFS(Concentrado!Q$2:Q859,Concentrado!$A$2:$A859,"="&amp;$A17,Concentrado!$B$2:$B859, "=Hidalgo")</f>
        <v>45.055999999999997</v>
      </c>
      <c r="Q17" s="9">
        <f>SUMIFS(Concentrado!R$2:R859,Concentrado!$A$2:$A859,"="&amp;$A17,Concentrado!$B$2:$B859, "=Hidalgo")</f>
        <v>63.753</v>
      </c>
      <c r="R17" s="9">
        <f>SUMIFS(Concentrado!S$2:S859,Concentrado!$A$2:$A859,"="&amp;$A17,Concentrado!$B$2:$B859, "=Hidalgo")</f>
        <v>68.55</v>
      </c>
      <c r="S17" s="9">
        <f>SUMIFS(Concentrado!T$2:T859,Concentrado!$A$2:$A859,"="&amp;$A17,Concentrado!$B$2:$B859, "=Hidalgo")</f>
        <v>66.269000000000005</v>
      </c>
      <c r="T17" s="9">
        <f>SUMIFS(Concentrado!U$2:U859,Concentrado!$A$2:$A859,"="&amp;$A17,Concentrado!$B$2:$B859, "=Hidalgo")</f>
        <v>11.327</v>
      </c>
      <c r="U17" s="9">
        <f>SUMIFS(Concentrado!V$2:V859,Concentrado!$A$2:$A859,"="&amp;$A17,Concentrado!$B$2:$B859, "=Hidalgo")</f>
        <v>15.731</v>
      </c>
      <c r="V17" s="9">
        <f>SUMIFS(Concentrado!W$2:W859,Concentrado!$A$2:$A859,"="&amp;$A17,Concentrado!$B$2:$B859, "=Hidalgo")</f>
        <v>13.603999999999999</v>
      </c>
      <c r="W17" s="9">
        <f>SUMIFS(Concentrado!X$2:X859,Concentrado!$A$2:$A859,"="&amp;$A17,Concentrado!$B$2:$B859, "=Hidalgo")</f>
        <v>11.618</v>
      </c>
      <c r="X17" s="9">
        <f>SUMIFS(Concentrado!Y$2:Y859,Concentrado!$A$2:$A859,"="&amp;$A17,Concentrado!$B$2:$B859, "=Hidalgo")</f>
        <v>2.0339999999999998</v>
      </c>
      <c r="Y17" s="9">
        <f>SUMIFS(Concentrado!Z$2:Z859,Concentrado!$A$2:$A859,"="&amp;$A17,Concentrado!$B$2:$B859, "=Hidalgo")</f>
        <v>6.6619999999999999</v>
      </c>
      <c r="Z17" s="9">
        <f>SUMIFS(Concentrado!AA$2:AA859,Concentrado!$A$2:$A859,"="&amp;$A17,Concentrado!$B$2:$B859, "=Hidalgo")</f>
        <v>76.096999999999994</v>
      </c>
      <c r="AA17" s="9">
        <f>SUMIFS(Concentrado!AB$2:AB859,Concentrado!$A$2:$A859,"="&amp;$A17,Concentrado!$B$2:$B859, "=Hidalgo")</f>
        <v>65.77</v>
      </c>
      <c r="AB17" s="9">
        <f>SUMIFS(Concentrado!AC$2:AC859,Concentrado!$A$2:$A859,"="&amp;$A17,Concentrado!$B$2:$B859, "=Hidalgo")</f>
        <v>70.757000000000005</v>
      </c>
      <c r="AC17" s="9">
        <f>SUMIFS(Concentrado!AD$2:AD859,Concentrado!$A$2:$A859,"="&amp;$A17,Concentrado!$B$2:$B859, "=Hidalgo")</f>
        <v>414.03</v>
      </c>
      <c r="AD17" s="9">
        <f>SUMIFS(Concentrado!AE$2:AE859,Concentrado!$A$2:$A859,"="&amp;$A17,Concentrado!$B$2:$B859, "=Hidalgo")</f>
        <v>367.63400000000001</v>
      </c>
      <c r="AE17" s="9">
        <f>SUMIFS(Concentrado!AF$2:AF859,Concentrado!$A$2:$A859,"="&amp;$A17,Concentrado!$B$2:$B859, "=Hidalgo")</f>
        <v>390.178</v>
      </c>
      <c r="AF17" s="9">
        <f>SUMIFS(Concentrado!AG$2:AG859,Concentrado!$A$2:$A859,"="&amp;$A17,Concentrado!$B$2:$B859, "=Hidalgo")</f>
        <v>8.4960000000000004</v>
      </c>
      <c r="AG17" s="9">
        <f>SUMIFS(Concentrado!AH$2:AH859,Concentrado!$A$2:$A859,"="&amp;$A17,Concentrado!$B$2:$B859, "=Hidalgo")</f>
        <v>5.4790446111639399</v>
      </c>
      <c r="AH17" s="9">
        <f>SUMIFS(Concentrado!AI$2:AI859,Concentrado!$A$2:$A859,"="&amp;$A17,Concentrado!$B$2:$B859, "=Hidalgo")</f>
        <v>2.4710788730359701</v>
      </c>
      <c r="AI17" s="9">
        <f>SUMIFS(Concentrado!AJ$2:AJ859,Concentrado!$A$2:$A859,"="&amp;$A17,Concentrado!$B$2:$B859, "=Hidalgo")</f>
        <v>3.95323992116661</v>
      </c>
      <c r="AJ17" s="9">
        <f>SUMIFS(Concentrado!AK$2:AK859,Concentrado!$A$2:$A859,"="&amp;$A17,Concentrado!$B$2:$B859, "=Hidalgo")</f>
        <v>6.4619999999999997</v>
      </c>
      <c r="AK17" s="9">
        <f>SUMIFS(Concentrado!AL$2:AL859,Concentrado!$A$2:$A859,"="&amp;$A17,Concentrado!$B$2:$B859, "=Hidalgo")</f>
        <v>1.5589999999999999</v>
      </c>
      <c r="AL17" s="9">
        <f>SUMIFS(Concentrado!AM$2:AM859,Concentrado!$A$2:$A859,"="&amp;$A17,Concentrado!$B$2:$B859, "=Hidalgo")</f>
        <v>3.927</v>
      </c>
      <c r="AM17" s="9">
        <f>SUMIFS(Concentrado!AN$2:AN859,Concentrado!$A$2:$A859,"="&amp;$A17,Concentrado!$B$2:$B859, "=Hidalgo")</f>
        <v>53.66</v>
      </c>
      <c r="AN17" s="9">
        <f>SUMIFS(Concentrado!AO$2:AO859,Concentrado!$A$2:$A859,"="&amp;$A17,Concentrado!$B$2:$B859, "=Hidalgo")</f>
        <v>38.716000000000001</v>
      </c>
      <c r="AO17" s="9">
        <f>SUMIFS(Concentrado!AP$2:AP859,Concentrado!$A$2:$A859,"="&amp;$A17,Concentrado!$B$2:$B859, "=Hidalgo")</f>
        <v>45.966999999999999</v>
      </c>
      <c r="AP17" s="9">
        <f>SUMIFS(Concentrado!AQ$2:AQ859,Concentrado!$A$2:$A859,"="&amp;$A17,Concentrado!$B$2:$B859, "=Hidalgo")</f>
        <v>2.3959999999999999</v>
      </c>
      <c r="AQ17" s="9">
        <f>SUMIFS(Concentrado!AR$2:AR859,Concentrado!$A$2:$A859,"="&amp;$A17,Concentrado!$B$2:$B859, "=Hidalgo")</f>
        <v>1.0169999999999999</v>
      </c>
      <c r="AR17" s="9">
        <f>SUMIFS(Concentrado!AS$2:AS859,Concentrado!$A$2:$A859,"="&amp;$A17,Concentrado!$B$2:$B859, "=Hidalgo")</f>
        <v>1.6830000000000001</v>
      </c>
      <c r="AS17" s="9">
        <f>SUMIFS(Concentrado!AT$2:AT859,Concentrado!$A$2:$A859,"="&amp;$A17,Concentrado!$B$2:$B859, "=Hidalgo")</f>
        <v>3.4129999999999998</v>
      </c>
      <c r="AT17" s="9">
        <f>SUMIFS(Concentrado!AU$2:AU859,Concentrado!$A$2:$A859,"="&amp;$A17,Concentrado!$B$2:$B859, "=Hidalgo")</f>
        <v>0.47499999999999998</v>
      </c>
      <c r="AU17" s="9">
        <f>SUMIFS(Concentrado!AV$2:AV859,Concentrado!$A$2:$A859,"="&amp;$A17,Concentrado!$B$2:$B859, "=Hidalgo")</f>
        <v>1.893</v>
      </c>
      <c r="AV17" s="9">
        <f>SUMIFS(Concentrado!AW$2:AW859,Concentrado!$A$2:$A859,"="&amp;$A17,Concentrado!$B$2:$B859, "=Hidalgo")</f>
        <v>546.03800000000001</v>
      </c>
      <c r="AW17" s="9">
        <f>SUMIFS(Concentrado!AX$2:AX859,Concentrado!$A$2:$A859,"="&amp;$A17,Concentrado!$B$2:$B859, "=Hidalgo")</f>
        <v>430.69099999999997</v>
      </c>
      <c r="AX17" s="9">
        <f>SUMIFS(Concentrado!AY$2:AY859,Concentrado!$A$2:$A859,"="&amp;$A17,Concentrado!$B$2:$B859, "=Hidalgo")</f>
        <v>486.6</v>
      </c>
      <c r="AY17" s="9">
        <f>SUMIFS(Concentrado!AZ$2:AZ859,Concentrado!$A$2:$A859,"="&amp;$A17,Concentrado!$B$2:$B859, "=Hidalgo")</f>
        <v>5.46</v>
      </c>
      <c r="AZ17" s="9">
        <f>SUMIFS(Concentrado!BA$2:BA859,Concentrado!$A$2:$A859,"="&amp;$A17,Concentrado!$B$2:$B859, "=Hidalgo")</f>
        <v>4.3070000000000004</v>
      </c>
      <c r="BA17" s="9">
        <f>SUMIFS(Concentrado!BB$2:BB859,Concentrado!$A$2:$A859,"="&amp;$A17,Concentrado!$B$2:$B859, "=Hidalgo")</f>
        <v>4.8659999999999997</v>
      </c>
      <c r="BB17" s="9">
        <f>SUMIFS(Concentrado!BC$2:BC859,Concentrado!$A$2:$A859,"="&amp;$A17,Concentrado!$B$2:$B859, "=Hidalgo")</f>
        <v>11.733000000000001</v>
      </c>
      <c r="BC17" s="9">
        <f>SUMIFS(Concentrado!BD$2:BD859,Concentrado!$A$2:$A859,"="&amp;$A17,Concentrado!$B$2:$B859, "=Hidalgo")</f>
        <v>2.5670000000000002</v>
      </c>
      <c r="BD17" s="9">
        <f>SUMIFS(Concentrado!BE$2:BE859,Concentrado!$A$2:$A859,"="&amp;$A17,Concentrado!$B$2:$B859, "=Hidalgo")</f>
        <v>11.747999999999999</v>
      </c>
      <c r="BE17" s="9">
        <f>SUMIFS(Concentrado!BF$2:BF859,Concentrado!$A$2:$A859,"="&amp;$A17,Concentrado!$B$2:$B859, "=Hidalgo")</f>
        <v>14.006</v>
      </c>
      <c r="BF17" s="9">
        <f>SUMIFS(Concentrado!BG$2:BG859,Concentrado!$A$2:$A859,"="&amp;$A17,Concentrado!$B$2:$B859, "=Hidalgo")</f>
        <v>40.180999999999997</v>
      </c>
      <c r="BG17" s="9">
        <f>SUMIFS(Concentrado!BH$2:BH859,Concentrado!$A$2:$A859,"="&amp;$A17,Concentrado!$B$2:$B859, "=Hidalgo")</f>
        <v>6.3907544534374221</v>
      </c>
    </row>
    <row r="18" spans="1:59" x14ac:dyDescent="0.25">
      <c r="A18" s="4">
        <v>2014</v>
      </c>
      <c r="B18" s="9">
        <f>SUMIFS(Concentrado!C$2:C859,Concentrado!$A$2:$A859,"="&amp;$A18,Concentrado!$B$2:$B859, "=Hidalgo")</f>
        <v>11.888</v>
      </c>
      <c r="C18" s="9">
        <f>SUMIFS(Concentrado!D$2:D859,Concentrado!$A$2:$A859,"="&amp;$A18,Concentrado!$B$2:$B859, "=Hidalgo")</f>
        <v>3.544</v>
      </c>
      <c r="D18" s="9">
        <f>SUMIFS(Concentrado!E$2:E859,Concentrado!$A$2:$A859,"="&amp;$A18,Concentrado!$B$2:$B859, "=Hidalgo")</f>
        <v>7.5730000000000004</v>
      </c>
      <c r="E18" s="9">
        <f>SUMIFS(Concentrado!F$2:F859,Concentrado!$A$2:$A859,"="&amp;$A18,Concentrado!$B$2:$B859, "=Hidalgo")</f>
        <v>7.1040000000000001</v>
      </c>
      <c r="F18" s="9">
        <f>SUMIFS(Concentrado!G$2:G859,Concentrado!$A$2:$A859,"="&amp;$A18,Concentrado!$B$2:$B859, "=Hidalgo")</f>
        <v>12.004</v>
      </c>
      <c r="G18" s="9">
        <f>SUMIFS(Concentrado!H$2:H859,Concentrado!$A$2:$A859,"="&amp;$A18,Concentrado!$B$2:$B859, "=Hidalgo")</f>
        <v>3.4369999999999998</v>
      </c>
      <c r="H18" s="9">
        <f>SUMIFS(Concentrado!I$2:I859,Concentrado!$A$2:$A859,"="&amp;$A18,Concentrado!$B$2:$B859, "=Hidalgo")</f>
        <v>3.6110000000000002</v>
      </c>
      <c r="I18" s="9">
        <f>SUMIFS(Concentrado!J$2:J859,Concentrado!$A$2:$A859,"="&amp;$A18,Concentrado!$B$2:$B859, "=Hidalgo")</f>
        <v>3.5270000000000001</v>
      </c>
      <c r="J18" s="9">
        <f>SUMIFS(Concentrado!K$2:K859,Concentrado!$A$2:$A859,"="&amp;$A18,Concentrado!$B$2:$B859, "=Hidalgo")</f>
        <v>3.9390000000000001</v>
      </c>
      <c r="K18" s="9">
        <f>SUMIFS(Concentrado!L$2:L859,Concentrado!$A$2:$A859,"="&amp;$A18,Concentrado!$B$2:$B859, "=Hidalgo")</f>
        <v>3.4769999999999999</v>
      </c>
      <c r="L18" s="9">
        <f>SUMIFS(Concentrado!M$2:M859,Concentrado!$A$2:$A859,"="&amp;$A18,Concentrado!$B$2:$B859, "=Hidalgo")</f>
        <v>3.7</v>
      </c>
      <c r="M18" s="9">
        <f>SUMIFS(Concentrado!N$2:N859,Concentrado!$A$2:$A859,"="&amp;$A18,Concentrado!$B$2:$B859, "=Hidalgo")</f>
        <v>44.386000000000003</v>
      </c>
      <c r="N18" s="9">
        <f>SUMIFS(Concentrado!O$2:O859,Concentrado!$A$2:$A859,"="&amp;$A18,Concentrado!$B$2:$B859, "=Hidalgo")</f>
        <v>71.397999999999996</v>
      </c>
      <c r="O18" s="9">
        <f>SUMIFS(Concentrado!P$2:P859,Concentrado!$A$2:$A859,"="&amp;$A18,Concentrado!$B$2:$B859, "=Hidalgo")</f>
        <v>22.402000000000001</v>
      </c>
      <c r="P18" s="9">
        <f>SUMIFS(Concentrado!Q$2:Q859,Concentrado!$A$2:$A859,"="&amp;$A18,Concentrado!$B$2:$B859, "=Hidalgo")</f>
        <v>46.234000000000002</v>
      </c>
      <c r="Q18" s="9">
        <f>SUMIFS(Concentrado!R$2:R859,Concentrado!$A$2:$A859,"="&amp;$A18,Concentrado!$B$2:$B859, "=Hidalgo")</f>
        <v>65.668999999999997</v>
      </c>
      <c r="R18" s="9">
        <f>SUMIFS(Concentrado!S$2:S859,Concentrado!$A$2:$A859,"="&amp;$A18,Concentrado!$B$2:$B859, "=Hidalgo")</f>
        <v>68.073999999999998</v>
      </c>
      <c r="S18" s="9">
        <f>SUMIFS(Concentrado!T$2:T859,Concentrado!$A$2:$A859,"="&amp;$A18,Concentrado!$B$2:$B859, "=Hidalgo")</f>
        <v>66.912999999999997</v>
      </c>
      <c r="T18" s="9">
        <f>SUMIFS(Concentrado!U$2:U859,Concentrado!$A$2:$A859,"="&amp;$A18,Concentrado!$B$2:$B859, "=Hidalgo")</f>
        <v>16.041</v>
      </c>
      <c r="U18" s="9">
        <f>SUMIFS(Concentrado!V$2:V859,Concentrado!$A$2:$A859,"="&amp;$A18,Concentrado!$B$2:$B859, "=Hidalgo")</f>
        <v>16.850999999999999</v>
      </c>
      <c r="V18" s="9">
        <f>SUMIFS(Concentrado!W$2:W859,Concentrado!$A$2:$A859,"="&amp;$A18,Concentrado!$B$2:$B859, "=Hidalgo")</f>
        <v>16.46</v>
      </c>
      <c r="W18" s="9">
        <f>SUMIFS(Concentrado!X$2:X859,Concentrado!$A$2:$A859,"="&amp;$A18,Concentrado!$B$2:$B859, "=Hidalgo")</f>
        <v>12.676</v>
      </c>
      <c r="X18" s="9">
        <f>SUMIFS(Concentrado!Y$2:Y859,Concentrado!$A$2:$A859,"="&amp;$A18,Concentrado!$B$2:$B859, "=Hidalgo")</f>
        <v>2.742</v>
      </c>
      <c r="Y18" s="9">
        <f>SUMIFS(Concentrado!Z$2:Z859,Concentrado!$A$2:$A859,"="&amp;$A18,Concentrado!$B$2:$B859, "=Hidalgo")</f>
        <v>7.5380000000000003</v>
      </c>
      <c r="Z18" s="9">
        <f>SUMIFS(Concentrado!AA$2:AA859,Concentrado!$A$2:$A859,"="&amp;$A18,Concentrado!$B$2:$B859, "=Hidalgo")</f>
        <v>81.638999999999996</v>
      </c>
      <c r="AA18" s="9">
        <f>SUMIFS(Concentrado!AB$2:AB859,Concentrado!$A$2:$A859,"="&amp;$A18,Concentrado!$B$2:$B859, "=Hidalgo")</f>
        <v>65.533000000000001</v>
      </c>
      <c r="AB18" s="9">
        <f>SUMIFS(Concentrado!AC$2:AC859,Concentrado!$A$2:$A859,"="&amp;$A18,Concentrado!$B$2:$B859, "=Hidalgo")</f>
        <v>73.31</v>
      </c>
      <c r="AC18" s="9">
        <f>SUMIFS(Concentrado!AD$2:AD859,Concentrado!$A$2:$A859,"="&amp;$A18,Concentrado!$B$2:$B859, "=Hidalgo")</f>
        <v>423.44900000000001</v>
      </c>
      <c r="AD18" s="9">
        <f>SUMIFS(Concentrado!AE$2:AE859,Concentrado!$A$2:$A859,"="&amp;$A18,Concentrado!$B$2:$B859, "=Hidalgo")</f>
        <v>360.56400000000002</v>
      </c>
      <c r="AE18" s="9">
        <f>SUMIFS(Concentrado!AF$2:AF859,Concentrado!$A$2:$A859,"="&amp;$A18,Concentrado!$B$2:$B859, "=Hidalgo")</f>
        <v>390.99900000000002</v>
      </c>
      <c r="AF18" s="9">
        <f>SUMIFS(Concentrado!AG$2:AG859,Concentrado!$A$2:$A859,"="&amp;$A18,Concentrado!$B$2:$B859, "=Hidalgo")</f>
        <v>10.599</v>
      </c>
      <c r="AG18" s="9">
        <f>SUMIFS(Concentrado!AH$2:AH859,Concentrado!$A$2:$A859,"="&amp;$A18,Concentrado!$B$2:$B859, "=Hidalgo")</f>
        <v>7.5637830551865202</v>
      </c>
      <c r="AH18" s="9">
        <f>SUMIFS(Concentrado!AI$2:AI859,Concentrado!$A$2:$A859,"="&amp;$A18,Concentrado!$B$2:$B859, "=Hidalgo")</f>
        <v>2.4628582037806801</v>
      </c>
      <c r="AI18" s="9">
        <f>SUMIFS(Concentrado!AJ$2:AJ859,Concentrado!$A$2:$A859,"="&amp;$A18,Concentrado!$B$2:$B859, "=Hidalgo")</f>
        <v>4.9834348708188303</v>
      </c>
      <c r="AJ18" s="9">
        <f>SUMIFS(Concentrado!AK$2:AK859,Concentrado!$A$2:$A859,"="&amp;$A18,Concentrado!$B$2:$B859, "=Hidalgo")</f>
        <v>6.9459999999999997</v>
      </c>
      <c r="AK18" s="9">
        <f>SUMIFS(Concentrado!AL$2:AL859,Concentrado!$A$2:$A859,"="&amp;$A18,Concentrado!$B$2:$B859, "=Hidalgo")</f>
        <v>1.9390000000000001</v>
      </c>
      <c r="AL18" s="9">
        <f>SUMIFS(Concentrado!AM$2:AM859,Concentrado!$A$2:$A859,"="&amp;$A18,Concentrado!$B$2:$B859, "=Hidalgo")</f>
        <v>4.3570000000000002</v>
      </c>
      <c r="AM18" s="9">
        <f>SUMIFS(Concentrado!AN$2:AN859,Concentrado!$A$2:$A859,"="&amp;$A18,Concentrado!$B$2:$B859, "=Hidalgo")</f>
        <v>52.491999999999997</v>
      </c>
      <c r="AN18" s="9">
        <f>SUMIFS(Concentrado!AO$2:AO859,Concentrado!$A$2:$A859,"="&amp;$A18,Concentrado!$B$2:$B859, "=Hidalgo")</f>
        <v>39.720999999999997</v>
      </c>
      <c r="AO18" s="9">
        <f>SUMIFS(Concentrado!AP$2:AP859,Concentrado!$A$2:$A859,"="&amp;$A18,Concentrado!$B$2:$B859, "=Hidalgo")</f>
        <v>45.923000000000002</v>
      </c>
      <c r="AP18" s="9">
        <f>SUMIFS(Concentrado!AQ$2:AQ859,Concentrado!$A$2:$A859,"="&amp;$A18,Concentrado!$B$2:$B859, "=Hidalgo")</f>
        <v>1.2170000000000001</v>
      </c>
      <c r="AQ18" s="9">
        <f>SUMIFS(Concentrado!AR$2:AR859,Concentrado!$A$2:$A859,"="&amp;$A18,Concentrado!$B$2:$B859, "=Hidalgo")</f>
        <v>0.46800000000000003</v>
      </c>
      <c r="AR18" s="9">
        <f>SUMIFS(Concentrado!AS$2:AS859,Concentrado!$A$2:$A859,"="&amp;$A18,Concentrado!$B$2:$B859, "=Hidalgo")</f>
        <v>0.83</v>
      </c>
      <c r="AS18" s="9">
        <f>SUMIFS(Concentrado!AT$2:AT859,Concentrado!$A$2:$A859,"="&amp;$A18,Concentrado!$B$2:$B859, "=Hidalgo")</f>
        <v>2.7210000000000001</v>
      </c>
      <c r="AT18" s="9">
        <f>SUMIFS(Concentrado!AU$2:AU859,Concentrado!$A$2:$A859,"="&amp;$A18,Concentrado!$B$2:$B859, "=Hidalgo")</f>
        <v>0.13400000000000001</v>
      </c>
      <c r="AU18" s="9">
        <f>SUMIFS(Concentrado!AV$2:AV859,Concentrado!$A$2:$A859,"="&amp;$A18,Concentrado!$B$2:$B859, "=Hidalgo")</f>
        <v>1.383</v>
      </c>
      <c r="AV18" s="9">
        <f>SUMIFS(Concentrado!AW$2:AW859,Concentrado!$A$2:$A859,"="&amp;$A18,Concentrado!$B$2:$B859, "=Hidalgo")</f>
        <v>552.78300000000002</v>
      </c>
      <c r="AW18" s="9">
        <f>SUMIFS(Concentrado!AX$2:AX859,Concentrado!$A$2:$A859,"="&amp;$A18,Concentrado!$B$2:$B859, "=Hidalgo")</f>
        <v>428.97199999999998</v>
      </c>
      <c r="AX18" s="9">
        <f>SUMIFS(Concentrado!AY$2:AY859,Concentrado!$A$2:$A859,"="&amp;$A18,Concentrado!$B$2:$B859, "=Hidalgo")</f>
        <v>489.03399999999999</v>
      </c>
      <c r="AY18" s="9">
        <f>SUMIFS(Concentrado!AZ$2:AZ859,Concentrado!$A$2:$A859,"="&amp;$A18,Concentrado!$B$2:$B859, "=Hidalgo")</f>
        <v>5.5279999999999996</v>
      </c>
      <c r="AZ18" s="9">
        <f>SUMIFS(Concentrado!BA$2:BA859,Concentrado!$A$2:$A859,"="&amp;$A18,Concentrado!$B$2:$B859, "=Hidalgo")</f>
        <v>4.29</v>
      </c>
      <c r="BA18" s="9">
        <f>SUMIFS(Concentrado!BB$2:BB859,Concentrado!$A$2:$A859,"="&amp;$A18,Concentrado!$B$2:$B859, "=Hidalgo")</f>
        <v>4.8899999999999997</v>
      </c>
      <c r="BB18" s="9">
        <f>SUMIFS(Concentrado!BC$2:BC859,Concentrado!$A$2:$A859,"="&amp;$A18,Concentrado!$B$2:$B859, "=Hidalgo")</f>
        <v>14.858000000000001</v>
      </c>
      <c r="BC18" s="9">
        <f>SUMIFS(Concentrado!BD$2:BD859,Concentrado!$A$2:$A859,"="&amp;$A18,Concentrado!$B$2:$B859, "=Hidalgo")</f>
        <v>2.6</v>
      </c>
      <c r="BD18" s="9">
        <f>SUMIFS(Concentrado!BE$2:BE859,Concentrado!$A$2:$A859,"="&amp;$A18,Concentrado!$B$2:$B859, "=Hidalgo")</f>
        <v>11.715999999999999</v>
      </c>
      <c r="BE18" s="9">
        <f>SUMIFS(Concentrado!BF$2:BF859,Concentrado!$A$2:$A859,"="&amp;$A18,Concentrado!$B$2:$B859, "=Hidalgo")</f>
        <v>14.06</v>
      </c>
      <c r="BF18" s="9">
        <f>SUMIFS(Concentrado!BG$2:BG859,Concentrado!$A$2:$A859,"="&amp;$A18,Concentrado!$B$2:$B859, "=Hidalgo")</f>
        <v>71.489999999999995</v>
      </c>
      <c r="BG18" s="9">
        <f>SUMIFS(Concentrado!BH$2:BH859,Concentrado!$A$2:$A859,"="&amp;$A18,Concentrado!$B$2:$B859, "=Hidalgo")</f>
        <v>7.228389300395178</v>
      </c>
    </row>
    <row r="19" spans="1:59" x14ac:dyDescent="0.25">
      <c r="A19" s="4">
        <v>2015</v>
      </c>
      <c r="B19" s="9">
        <f>SUMIFS(Concentrado!C$2:C859,Concentrado!$A$2:$A859,"="&amp;$A19,Concentrado!$B$2:$B859, "=Hidalgo")</f>
        <v>13.566000000000001</v>
      </c>
      <c r="C19" s="9">
        <f>SUMIFS(Concentrado!D$2:D859,Concentrado!$A$2:$A859,"="&amp;$A19,Concentrado!$B$2:$B859, "=Hidalgo")</f>
        <v>3.43</v>
      </c>
      <c r="D19" s="9">
        <f>SUMIFS(Concentrado!E$2:E859,Concentrado!$A$2:$A859,"="&amp;$A19,Concentrado!$B$2:$B859, "=Hidalgo")</f>
        <v>8.3239999999999998</v>
      </c>
      <c r="E19" s="9">
        <f>SUMIFS(Concentrado!F$2:F859,Concentrado!$A$2:$A859,"="&amp;$A19,Concentrado!$B$2:$B859, "=Hidalgo")</f>
        <v>7.5209999999999999</v>
      </c>
      <c r="F19" s="9">
        <f>SUMIFS(Concentrado!G$2:G859,Concentrado!$A$2:$A859,"="&amp;$A19,Concentrado!$B$2:$B859, "=Hidalgo")</f>
        <v>14.205</v>
      </c>
      <c r="G19" s="9">
        <f>SUMIFS(Concentrado!H$2:H859,Concentrado!$A$2:$A859,"="&amp;$A19,Concentrado!$B$2:$B859, "=Hidalgo")</f>
        <v>3.7450000000000001</v>
      </c>
      <c r="H19" s="9">
        <f>SUMIFS(Concentrado!I$2:I859,Concentrado!$A$2:$A859,"="&amp;$A19,Concentrado!$B$2:$B859, "=Hidalgo")</f>
        <v>2.9689999999999999</v>
      </c>
      <c r="I19" s="9">
        <f>SUMIFS(Concentrado!J$2:J859,Concentrado!$A$2:$A859,"="&amp;$A19,Concentrado!$B$2:$B859, "=Hidalgo")</f>
        <v>3.343</v>
      </c>
      <c r="J19" s="9">
        <f>SUMIFS(Concentrado!K$2:K859,Concentrado!$A$2:$A859,"="&amp;$A19,Concentrado!$B$2:$B859, "=Hidalgo")</f>
        <v>3.6739999999999999</v>
      </c>
      <c r="K19" s="9">
        <f>SUMIFS(Concentrado!L$2:L859,Concentrado!$A$2:$A859,"="&amp;$A19,Concentrado!$B$2:$B859, "=Hidalgo")</f>
        <v>2.6389999999999998</v>
      </c>
      <c r="L19" s="9">
        <f>SUMIFS(Concentrado!M$2:M859,Concentrado!$A$2:$A859,"="&amp;$A19,Concentrado!$B$2:$B859, "=Hidalgo")</f>
        <v>3.1389999999999998</v>
      </c>
      <c r="M19" s="9">
        <f>SUMIFS(Concentrado!N$2:N859,Concentrado!$A$2:$A859,"="&amp;$A19,Concentrado!$B$2:$B859, "=Hidalgo")</f>
        <v>37.113</v>
      </c>
      <c r="N19" s="9">
        <f>SUMIFS(Concentrado!O$2:O859,Concentrado!$A$2:$A859,"="&amp;$A19,Concentrado!$B$2:$B859, "=Hidalgo")</f>
        <v>70.162000000000006</v>
      </c>
      <c r="O19" s="9">
        <f>SUMIFS(Concentrado!P$2:P859,Concentrado!$A$2:$A859,"="&amp;$A19,Concentrado!$B$2:$B859, "=Hidalgo")</f>
        <v>20.318999999999999</v>
      </c>
      <c r="P19" s="9">
        <f>SUMIFS(Concentrado!Q$2:Q859,Concentrado!$A$2:$A859,"="&amp;$A19,Concentrado!$B$2:$B859, "=Hidalgo")</f>
        <v>44.454000000000001</v>
      </c>
      <c r="Q19" s="9">
        <f>SUMIFS(Concentrado!R$2:R859,Concentrado!$A$2:$A859,"="&amp;$A19,Concentrado!$B$2:$B859, "=Hidalgo")</f>
        <v>75.39</v>
      </c>
      <c r="R19" s="9">
        <f>SUMIFS(Concentrado!S$2:S859,Concentrado!$A$2:$A859,"="&amp;$A19,Concentrado!$B$2:$B859, "=Hidalgo")</f>
        <v>69.334999999999994</v>
      </c>
      <c r="S19" s="9">
        <f>SUMIFS(Concentrado!T$2:T859,Concentrado!$A$2:$A859,"="&amp;$A19,Concentrado!$B$2:$B859, "=Hidalgo")</f>
        <v>72.259</v>
      </c>
      <c r="T19" s="9">
        <f>SUMIFS(Concentrado!U$2:U859,Concentrado!$A$2:$A859,"="&amp;$A19,Concentrado!$B$2:$B859, "=Hidalgo")</f>
        <v>17.946999999999999</v>
      </c>
      <c r="U19" s="9">
        <f>SUMIFS(Concentrado!V$2:V859,Concentrado!$A$2:$A859,"="&amp;$A19,Concentrado!$B$2:$B859, "=Hidalgo")</f>
        <v>19.658999999999999</v>
      </c>
      <c r="V19" s="9">
        <f>SUMIFS(Concentrado!W$2:W859,Concentrado!$A$2:$A859,"="&amp;$A19,Concentrado!$B$2:$B859, "=Hidalgo")</f>
        <v>18.832000000000001</v>
      </c>
      <c r="W19" s="9">
        <f>SUMIFS(Concentrado!X$2:X859,Concentrado!$A$2:$A859,"="&amp;$A19,Concentrado!$B$2:$B859, "=Hidalgo")</f>
        <v>12.577</v>
      </c>
      <c r="X19" s="9">
        <f>SUMIFS(Concentrado!Y$2:Y859,Concentrado!$A$2:$A859,"="&amp;$A19,Concentrado!$B$2:$B859, "=Hidalgo")</f>
        <v>3.2989999999999999</v>
      </c>
      <c r="Y19" s="9">
        <f>SUMIFS(Concentrado!Z$2:Z859,Concentrado!$A$2:$A859,"="&amp;$A19,Concentrado!$B$2:$B859, "=Hidalgo")</f>
        <v>7.7789999999999999</v>
      </c>
      <c r="Z19" s="9">
        <f>SUMIFS(Concentrado!AA$2:AA859,Concentrado!$A$2:$A859,"="&amp;$A19,Concentrado!$B$2:$B859, "=Hidalgo")</f>
        <v>84.364000000000004</v>
      </c>
      <c r="AA19" s="9">
        <f>SUMIFS(Concentrado!AB$2:AB859,Concentrado!$A$2:$A859,"="&amp;$A19,Concentrado!$B$2:$B859, "=Hidalgo")</f>
        <v>71.116</v>
      </c>
      <c r="AB19" s="9">
        <f>SUMIFS(Concentrado!AC$2:AC859,Concentrado!$A$2:$A859,"="&amp;$A19,Concentrado!$B$2:$B859, "=Hidalgo")</f>
        <v>77.513000000000005</v>
      </c>
      <c r="AC19" s="9">
        <f>SUMIFS(Concentrado!AD$2:AD859,Concentrado!$A$2:$A859,"="&amp;$A19,Concentrado!$B$2:$B859, "=Hidalgo")</f>
        <v>437.363</v>
      </c>
      <c r="AD19" s="9">
        <f>SUMIFS(Concentrado!AE$2:AE859,Concentrado!$A$2:$A859,"="&amp;$A19,Concentrado!$B$2:$B859, "=Hidalgo")</f>
        <v>381.37599999999998</v>
      </c>
      <c r="AE19" s="9">
        <f>SUMIFS(Concentrado!AF$2:AF859,Concentrado!$A$2:$A859,"="&amp;$A19,Concentrado!$B$2:$B859, "=Hidalgo")</f>
        <v>408.47800000000001</v>
      </c>
      <c r="AF19" s="9">
        <f>SUMIFS(Concentrado!AG$2:AG859,Concentrado!$A$2:$A859,"="&amp;$A19,Concentrado!$B$2:$B859, "=Hidalgo")</f>
        <v>9.1150000000000002</v>
      </c>
      <c r="AG19" s="9">
        <f>SUMIFS(Concentrado!AH$2:AH859,Concentrado!$A$2:$A859,"="&amp;$A19,Concentrado!$B$2:$B859, "=Hidalgo")</f>
        <v>7.8825841033272201</v>
      </c>
      <c r="AH19" s="9">
        <f>SUMIFS(Concentrado!AI$2:AI859,Concentrado!$A$2:$A859,"="&amp;$A19,Concentrado!$B$2:$B859, "=Hidalgo")</f>
        <v>4.7141970873804704</v>
      </c>
      <c r="AI19" s="9">
        <f>SUMIFS(Concentrado!AJ$2:AJ859,Concentrado!$A$2:$A859,"="&amp;$A19,Concentrado!$B$2:$B859, "=Hidalgo")</f>
        <v>6.2830395060388602</v>
      </c>
      <c r="AJ19" s="9">
        <f>SUMIFS(Concentrado!AK$2:AK859,Concentrado!$A$2:$A859,"="&amp;$A19,Concentrado!$B$2:$B859, "=Hidalgo")</f>
        <v>5.7229999999999999</v>
      </c>
      <c r="AK19" s="9">
        <f>SUMIFS(Concentrado!AL$2:AL859,Concentrado!$A$2:$A859,"="&amp;$A19,Concentrado!$B$2:$B859, "=Hidalgo")</f>
        <v>2.375</v>
      </c>
      <c r="AL19" s="9">
        <f>SUMIFS(Concentrado!AM$2:AM859,Concentrado!$A$2:$A859,"="&amp;$A19,Concentrado!$B$2:$B859, "=Hidalgo")</f>
        <v>3.992</v>
      </c>
      <c r="AM19" s="9">
        <f>SUMIFS(Concentrado!AN$2:AN859,Concentrado!$A$2:$A859,"="&amp;$A19,Concentrado!$B$2:$B859, "=Hidalgo")</f>
        <v>42.323</v>
      </c>
      <c r="AN19" s="9">
        <f>SUMIFS(Concentrado!AO$2:AO859,Concentrado!$A$2:$A859,"="&amp;$A19,Concentrado!$B$2:$B859, "=Hidalgo")</f>
        <v>36.68</v>
      </c>
      <c r="AO19" s="9">
        <f>SUMIFS(Concentrado!AP$2:AP859,Concentrado!$A$2:$A859,"="&amp;$A19,Concentrado!$B$2:$B859, "=Hidalgo")</f>
        <v>39.506999999999998</v>
      </c>
      <c r="AP19" s="9">
        <f>SUMIFS(Concentrado!AQ$2:AQ859,Concentrado!$A$2:$A859,"="&amp;$A19,Concentrado!$B$2:$B859, "=Hidalgo")</f>
        <v>1.2010000000000001</v>
      </c>
      <c r="AQ19" s="9">
        <f>SUMIFS(Concentrado!AR$2:AR859,Concentrado!$A$2:$A859,"="&amp;$A19,Concentrado!$B$2:$B859, "=Hidalgo")</f>
        <v>0.52800000000000002</v>
      </c>
      <c r="AR19" s="9">
        <f>SUMIFS(Concentrado!AS$2:AS859,Concentrado!$A$2:$A859,"="&amp;$A19,Concentrado!$B$2:$B859, "=Hidalgo")</f>
        <v>0.85299999999999998</v>
      </c>
      <c r="AS19" s="9">
        <f>SUMIFS(Concentrado!AT$2:AT859,Concentrado!$A$2:$A859,"="&amp;$A19,Concentrado!$B$2:$B859, "=Hidalgo")</f>
        <v>2.544</v>
      </c>
      <c r="AT19" s="9">
        <f>SUMIFS(Concentrado!AU$2:AU859,Concentrado!$A$2:$A859,"="&amp;$A19,Concentrado!$B$2:$B859, "=Hidalgo")</f>
        <v>0.19800000000000001</v>
      </c>
      <c r="AU19" s="9">
        <f>SUMIFS(Concentrado!AV$2:AV859,Concentrado!$A$2:$A859,"="&amp;$A19,Concentrado!$B$2:$B859, "=Hidalgo")</f>
        <v>1.331</v>
      </c>
      <c r="AV19" s="9">
        <f>SUMIFS(Concentrado!AW$2:AW859,Concentrado!$A$2:$A859,"="&amp;$A19,Concentrado!$B$2:$B859, "=Hidalgo")</f>
        <v>555.42999999999995</v>
      </c>
      <c r="AW19" s="9">
        <f>SUMIFS(Concentrado!AX$2:AX859,Concentrado!$A$2:$A859,"="&amp;$A19,Concentrado!$B$2:$B859, "=Hidalgo")</f>
        <v>443.78500000000003</v>
      </c>
      <c r="AX19" s="9">
        <f>SUMIFS(Concentrado!AY$2:AY859,Concentrado!$A$2:$A859,"="&amp;$A19,Concentrado!$B$2:$B859, "=Hidalgo")</f>
        <v>497.93200000000002</v>
      </c>
      <c r="AY19" s="9">
        <f>SUMIFS(Concentrado!AZ$2:AZ859,Concentrado!$A$2:$A859,"="&amp;$A19,Concentrado!$B$2:$B859, "=Hidalgo")</f>
        <v>5.5540000000000003</v>
      </c>
      <c r="AZ19" s="9">
        <f>SUMIFS(Concentrado!BA$2:BA859,Concentrado!$A$2:$A859,"="&amp;$A19,Concentrado!$B$2:$B859, "=Hidalgo")</f>
        <v>4.4379999999999997</v>
      </c>
      <c r="BA19" s="9">
        <f>SUMIFS(Concentrado!BB$2:BB859,Concentrado!$A$2:$A859,"="&amp;$A19,Concentrado!$B$2:$B859, "=Hidalgo")</f>
        <v>4.9790000000000001</v>
      </c>
      <c r="BB19" s="9">
        <f>SUMIFS(Concentrado!BC$2:BC859,Concentrado!$A$2:$A859,"="&amp;$A19,Concentrado!$B$2:$B859, "=Hidalgo")</f>
        <v>9.8119999999999994</v>
      </c>
      <c r="BC19" s="9">
        <f>SUMIFS(Concentrado!BD$2:BD859,Concentrado!$A$2:$A859,"="&amp;$A19,Concentrado!$B$2:$B859, "=Hidalgo")</f>
        <v>2.6419999999999999</v>
      </c>
      <c r="BD19" s="9">
        <f>SUMIFS(Concentrado!BE$2:BE859,Concentrado!$A$2:$A859,"="&amp;$A19,Concentrado!$B$2:$B859, "=Hidalgo")</f>
        <v>11.89</v>
      </c>
      <c r="BE19" s="9">
        <f>SUMIFS(Concentrado!BF$2:BF859,Concentrado!$A$2:$A859,"="&amp;$A19,Concentrado!$B$2:$B859, "=Hidalgo")</f>
        <v>14.023</v>
      </c>
      <c r="BF19" s="9">
        <f>SUMIFS(Concentrado!BG$2:BG859,Concentrado!$A$2:$A859,"="&amp;$A19,Concentrado!$B$2:$B859, "=Hidalgo")</f>
        <v>36.213999999999999</v>
      </c>
      <c r="BG19" s="9">
        <f>SUMIFS(Concentrado!BH$2:BH859,Concentrado!$A$2:$A859,"="&amp;$A19,Concentrado!$B$2:$B859, "=Hidalgo")</f>
        <v>7.1221632061805886</v>
      </c>
    </row>
    <row r="20" spans="1:59" x14ac:dyDescent="0.25">
      <c r="A20" s="4">
        <v>2016</v>
      </c>
      <c r="B20" s="9">
        <f>SUMIFS(Concentrado!C$2:C859,Concentrado!$A$2:$A859,"="&amp;$A20,Concentrado!$B$2:$B859, "=Hidalgo")</f>
        <v>12.964</v>
      </c>
      <c r="C20" s="9">
        <f>SUMIFS(Concentrado!D$2:D859,Concentrado!$A$2:$A859,"="&amp;$A20,Concentrado!$B$2:$B859, "=Hidalgo")</f>
        <v>3.1230000000000002</v>
      </c>
      <c r="D20" s="9">
        <f>SUMIFS(Concentrado!E$2:E859,Concentrado!$A$2:$A859,"="&amp;$A20,Concentrado!$B$2:$B859, "=Hidalgo")</f>
        <v>7.9420000000000002</v>
      </c>
      <c r="E20" s="9">
        <f>SUMIFS(Concentrado!F$2:F859,Concentrado!$A$2:$A859,"="&amp;$A20,Concentrado!$B$2:$B859, "=Hidalgo")</f>
        <v>7.681</v>
      </c>
      <c r="F20" s="9">
        <f>SUMIFS(Concentrado!G$2:G859,Concentrado!$A$2:$A859,"="&amp;$A20,Concentrado!$B$2:$B859, "=Hidalgo")</f>
        <v>12.57</v>
      </c>
      <c r="G20" s="9">
        <f>SUMIFS(Concentrado!H$2:H859,Concentrado!$A$2:$A859,"="&amp;$A20,Concentrado!$B$2:$B859, "=Hidalgo")</f>
        <v>5.0179999999999998</v>
      </c>
      <c r="H20" s="9">
        <f>SUMIFS(Concentrado!I$2:I859,Concentrado!$A$2:$A859,"="&amp;$A20,Concentrado!$B$2:$B859, "=Hidalgo")</f>
        <v>5.01</v>
      </c>
      <c r="I20" s="9">
        <f>SUMIFS(Concentrado!J$2:J859,Concentrado!$A$2:$A859,"="&amp;$A20,Concentrado!$B$2:$B859, "=Hidalgo")</f>
        <v>5.0140000000000002</v>
      </c>
      <c r="J20" s="9">
        <f>SUMIFS(Concentrado!K$2:K859,Concentrado!$A$2:$A859,"="&amp;$A20,Concentrado!$B$2:$B859, "=Hidalgo")</f>
        <v>3.9729999999999999</v>
      </c>
      <c r="K20" s="9">
        <f>SUMIFS(Concentrado!L$2:L859,Concentrado!$A$2:$A859,"="&amp;$A20,Concentrado!$B$2:$B859, "=Hidalgo")</f>
        <v>3.839</v>
      </c>
      <c r="L20" s="9">
        <f>SUMIFS(Concentrado!M$2:M859,Concentrado!$A$2:$A859,"="&amp;$A20,Concentrado!$B$2:$B859, "=Hidalgo")</f>
        <v>3.9039999999999999</v>
      </c>
      <c r="M20" s="9">
        <f>SUMIFS(Concentrado!N$2:N859,Concentrado!$A$2:$A859,"="&amp;$A20,Concentrado!$B$2:$B859, "=Hidalgo")</f>
        <v>47.640999999999998</v>
      </c>
      <c r="N20" s="9">
        <f>SUMIFS(Concentrado!O$2:O859,Concentrado!$A$2:$A859,"="&amp;$A20,Concentrado!$B$2:$B859, "=Hidalgo")</f>
        <v>74.927999999999997</v>
      </c>
      <c r="O20" s="9">
        <f>SUMIFS(Concentrado!P$2:P859,Concentrado!$A$2:$A859,"="&amp;$A20,Concentrado!$B$2:$B859, "=Hidalgo")</f>
        <v>19.780999999999999</v>
      </c>
      <c r="P20" s="9">
        <f>SUMIFS(Concentrado!Q$2:Q859,Concentrado!$A$2:$A859,"="&amp;$A20,Concentrado!$B$2:$B859, "=Hidalgo")</f>
        <v>46.540999999999997</v>
      </c>
      <c r="Q20" s="9">
        <f>SUMIFS(Concentrado!R$2:R859,Concentrado!$A$2:$A859,"="&amp;$A20,Concentrado!$B$2:$B859, "=Hidalgo")</f>
        <v>77.367000000000004</v>
      </c>
      <c r="R20" s="9">
        <f>SUMIFS(Concentrado!S$2:S859,Concentrado!$A$2:$A859,"="&amp;$A20,Concentrado!$B$2:$B859, "=Hidalgo")</f>
        <v>77.301000000000002</v>
      </c>
      <c r="S20" s="9">
        <f>SUMIFS(Concentrado!T$2:T859,Concentrado!$A$2:$A859,"="&amp;$A20,Concentrado!$B$2:$B859, "=Hidalgo")</f>
        <v>77.332999999999998</v>
      </c>
      <c r="T20" s="9">
        <f>SUMIFS(Concentrado!U$2:U859,Concentrado!$A$2:$A859,"="&amp;$A20,Concentrado!$B$2:$B859, "=Hidalgo")</f>
        <v>15.752000000000001</v>
      </c>
      <c r="U20" s="9">
        <f>SUMIFS(Concentrado!V$2:V859,Concentrado!$A$2:$A859,"="&amp;$A20,Concentrado!$B$2:$B859, "=Hidalgo")</f>
        <v>19.651</v>
      </c>
      <c r="V20" s="9">
        <f>SUMIFS(Concentrado!W$2:W859,Concentrado!$A$2:$A859,"="&amp;$A20,Concentrado!$B$2:$B859, "=Hidalgo")</f>
        <v>17.768000000000001</v>
      </c>
      <c r="W20" s="9">
        <f>SUMIFS(Concentrado!X$2:X859,Concentrado!$A$2:$A859,"="&amp;$A20,Concentrado!$B$2:$B859, "=Hidalgo")</f>
        <v>13.103999999999999</v>
      </c>
      <c r="X20" s="9">
        <f>SUMIFS(Concentrado!Y$2:Y859,Concentrado!$A$2:$A859,"="&amp;$A20,Concentrado!$B$2:$B859, "=Hidalgo")</f>
        <v>2.7330000000000001</v>
      </c>
      <c r="Y20" s="9">
        <f>SUMIFS(Concentrado!Z$2:Z859,Concentrado!$A$2:$A859,"="&amp;$A20,Concentrado!$B$2:$B859, "=Hidalgo")</f>
        <v>7.74</v>
      </c>
      <c r="Z20" s="9">
        <f>SUMIFS(Concentrado!AA$2:AA859,Concentrado!$A$2:$A859,"="&amp;$A20,Concentrado!$B$2:$B859, "=Hidalgo")</f>
        <v>96.186999999999998</v>
      </c>
      <c r="AA20" s="9">
        <f>SUMIFS(Concentrado!AB$2:AB859,Concentrado!$A$2:$A859,"="&amp;$A20,Concentrado!$B$2:$B859, "=Hidalgo")</f>
        <v>72.161000000000001</v>
      </c>
      <c r="AB20" s="9">
        <f>SUMIFS(Concentrado!AC$2:AC859,Concentrado!$A$2:$A859,"="&amp;$A20,Concentrado!$B$2:$B859, "=Hidalgo")</f>
        <v>83.760999999999996</v>
      </c>
      <c r="AC20" s="9">
        <f>SUMIFS(Concentrado!AD$2:AD859,Concentrado!$A$2:$A859,"="&amp;$A20,Concentrado!$B$2:$B859, "=Hidalgo")</f>
        <v>466.15699999999998</v>
      </c>
      <c r="AD20" s="9">
        <f>SUMIFS(Concentrado!AE$2:AE859,Concentrado!$A$2:$A859,"="&amp;$A20,Concentrado!$B$2:$B859, "=Hidalgo")</f>
        <v>389.23899999999998</v>
      </c>
      <c r="AE20" s="9">
        <f>SUMIFS(Concentrado!AF$2:AF859,Concentrado!$A$2:$A859,"="&amp;$A20,Concentrado!$B$2:$B859, "=Hidalgo")</f>
        <v>426.44400000000002</v>
      </c>
      <c r="AF20" s="9">
        <f>SUMIFS(Concentrado!AG$2:AG859,Concentrado!$A$2:$A859,"="&amp;$A20,Concentrado!$B$2:$B859, "=Hidalgo")</f>
        <v>11.849</v>
      </c>
      <c r="AG20" s="9">
        <f>SUMIFS(Concentrado!AH$2:AH859,Concentrado!$A$2:$A859,"="&amp;$A20,Concentrado!$B$2:$B859, "=Hidalgo")</f>
        <v>5.9026594336874298</v>
      </c>
      <c r="AH20" s="9">
        <f>SUMIFS(Concentrado!AI$2:AI859,Concentrado!$A$2:$A859,"="&amp;$A20,Concentrado!$B$2:$B859, "=Hidalgo")</f>
        <v>2.8087520714546499</v>
      </c>
      <c r="AI20" s="9">
        <f>SUMIFS(Concentrado!AJ$2:AJ859,Concentrado!$A$2:$A859,"="&amp;$A20,Concentrado!$B$2:$B859, "=Hidalgo")</f>
        <v>4.3427691006313998</v>
      </c>
      <c r="AJ20" s="9">
        <f>SUMIFS(Concentrado!AK$2:AK859,Concentrado!$A$2:$A859,"="&amp;$A20,Concentrado!$B$2:$B859, "=Hidalgo")</f>
        <v>5.9939999999999998</v>
      </c>
      <c r="AK20" s="9">
        <f>SUMIFS(Concentrado!AL$2:AL859,Concentrado!$A$2:$A859,"="&amp;$A20,Concentrado!$B$2:$B859, "=Hidalgo")</f>
        <v>1.7569999999999999</v>
      </c>
      <c r="AL20" s="9">
        <f>SUMIFS(Concentrado!AM$2:AM859,Concentrado!$A$2:$A859,"="&amp;$A20,Concentrado!$B$2:$B859, "=Hidalgo")</f>
        <v>3.8029999999999999</v>
      </c>
      <c r="AM20" s="9">
        <f>SUMIFS(Concentrado!AN$2:AN859,Concentrado!$A$2:$A859,"="&amp;$A20,Concentrado!$B$2:$B859, "=Hidalgo")</f>
        <v>46.49</v>
      </c>
      <c r="AN20" s="9">
        <f>SUMIFS(Concentrado!AO$2:AO859,Concentrado!$A$2:$A859,"="&amp;$A20,Concentrado!$B$2:$B859, "=Hidalgo")</f>
        <v>37.935000000000002</v>
      </c>
      <c r="AO20" s="9">
        <f>SUMIFS(Concentrado!AP$2:AP859,Concentrado!$A$2:$A859,"="&amp;$A20,Concentrado!$B$2:$B859, "=Hidalgo")</f>
        <v>42.066000000000003</v>
      </c>
      <c r="AP20" s="9">
        <f>SUMIFS(Concentrado!AQ$2:AQ859,Concentrado!$A$2:$A859,"="&amp;$A20,Concentrado!$B$2:$B859, "=Hidalgo")</f>
        <v>1.1850000000000001</v>
      </c>
      <c r="AQ20" s="9">
        <f>SUMIFS(Concentrado!AR$2:AR859,Concentrado!$A$2:$A859,"="&amp;$A20,Concentrado!$B$2:$B859, "=Hidalgo")</f>
        <v>0.39</v>
      </c>
      <c r="AR20" s="9">
        <f>SUMIFS(Concentrado!AS$2:AS859,Concentrado!$A$2:$A859,"="&amp;$A20,Concentrado!$B$2:$B859, "=Hidalgo")</f>
        <v>0.77400000000000002</v>
      </c>
      <c r="AS20" s="9">
        <f>SUMIFS(Concentrado!AT$2:AT859,Concentrado!$A$2:$A859,"="&amp;$A20,Concentrado!$B$2:$B859, "=Hidalgo")</f>
        <v>2.9969999999999999</v>
      </c>
      <c r="AT20" s="9">
        <f>SUMIFS(Concentrado!AU$2:AU859,Concentrado!$A$2:$A859,"="&amp;$A20,Concentrado!$B$2:$B859, "=Hidalgo")</f>
        <v>0.32500000000000001</v>
      </c>
      <c r="AU20" s="9">
        <f>SUMIFS(Concentrado!AV$2:AV859,Concentrado!$A$2:$A859,"="&amp;$A20,Concentrado!$B$2:$B859, "=Hidalgo")</f>
        <v>1.615</v>
      </c>
      <c r="AV20" s="9">
        <f>SUMIFS(Concentrado!AW$2:AW859,Concentrado!$A$2:$A859,"="&amp;$A20,Concentrado!$B$2:$B859, "=Hidalgo")</f>
        <v>590.71100000000001</v>
      </c>
      <c r="AW20" s="9">
        <f>SUMIFS(Concentrado!AX$2:AX859,Concentrado!$A$2:$A859,"="&amp;$A20,Concentrado!$B$2:$B859, "=Hidalgo")</f>
        <v>449.62299999999999</v>
      </c>
      <c r="AX20" s="9">
        <f>SUMIFS(Concentrado!AY$2:AY859,Concentrado!$A$2:$A859,"="&amp;$A20,Concentrado!$B$2:$B859, "=Hidalgo")</f>
        <v>517.94399999999996</v>
      </c>
      <c r="AY20" s="9">
        <f>SUMIFS(Concentrado!AZ$2:AZ859,Concentrado!$A$2:$A859,"="&amp;$A20,Concentrado!$B$2:$B859, "=Hidalgo")</f>
        <v>5.907</v>
      </c>
      <c r="AZ20" s="9">
        <f>SUMIFS(Concentrado!BA$2:BA859,Concentrado!$A$2:$A859,"="&amp;$A20,Concentrado!$B$2:$B859, "=Hidalgo")</f>
        <v>4.4960000000000004</v>
      </c>
      <c r="BA20" s="9">
        <f>SUMIFS(Concentrado!BB$2:BB859,Concentrado!$A$2:$A859,"="&amp;$A20,Concentrado!$B$2:$B859, "=Hidalgo")</f>
        <v>5.1790000000000003</v>
      </c>
      <c r="BB20" s="9">
        <f>SUMIFS(Concentrado!BC$2:BC859,Concentrado!$A$2:$A859,"="&amp;$A20,Concentrado!$B$2:$B859, "=Hidalgo")</f>
        <v>9.2219999999999995</v>
      </c>
      <c r="BC20" s="9">
        <f>SUMIFS(Concentrado!BD$2:BD859,Concentrado!$A$2:$A859,"="&amp;$A20,Concentrado!$B$2:$B859, "=Hidalgo")</f>
        <v>1.921</v>
      </c>
      <c r="BD20" s="9">
        <f>SUMIFS(Concentrado!BE$2:BE859,Concentrado!$A$2:$A859,"="&amp;$A20,Concentrado!$B$2:$B859, "=Hidalgo")</f>
        <v>16.257000000000001</v>
      </c>
      <c r="BE20" s="9">
        <f>SUMIFS(Concentrado!BF$2:BF859,Concentrado!$A$2:$A859,"="&amp;$A20,Concentrado!$B$2:$B859, "=Hidalgo")</f>
        <v>18.535</v>
      </c>
      <c r="BF20" s="9">
        <f>SUMIFS(Concentrado!BG$2:BG859,Concentrado!$A$2:$A859,"="&amp;$A20,Concentrado!$B$2:$B859, "=Hidalgo")</f>
        <v>48.497999999999998</v>
      </c>
      <c r="BG20" s="9">
        <f>SUMIFS(Concentrado!BH$2:BH859,Concentrado!$A$2:$A859,"="&amp;$A20,Concentrado!$B$2:$B859, "=Hidalgo")</f>
        <v>6.7474960463890357</v>
      </c>
    </row>
    <row r="21" spans="1:59" x14ac:dyDescent="0.25">
      <c r="A21" s="4">
        <v>2017</v>
      </c>
      <c r="B21" s="9">
        <f>SUMIFS(Concentrado!C$2:C859,Concentrado!$A$2:$A859,"="&amp;$A21,Concentrado!$B$2:$B859, "=Hidalgo")</f>
        <v>16.434999999999999</v>
      </c>
      <c r="C21" s="9">
        <f>SUMIFS(Concentrado!D$2:D859,Concentrado!$A$2:$A859,"="&amp;$A21,Concentrado!$B$2:$B859, "=Hidalgo")</f>
        <v>4.4290000000000003</v>
      </c>
      <c r="D21" s="9">
        <f>SUMIFS(Concentrado!E$2:E859,Concentrado!$A$2:$A859,"="&amp;$A21,Concentrado!$B$2:$B859, "=Hidalgo")</f>
        <v>10.225</v>
      </c>
      <c r="E21" s="9">
        <f>SUMIFS(Concentrado!F$2:F859,Concentrado!$A$2:$A859,"="&amp;$A21,Concentrado!$B$2:$B859, "=Hidalgo")</f>
        <v>7.4889999999999999</v>
      </c>
      <c r="F21" s="9">
        <f>SUMIFS(Concentrado!G$2:G859,Concentrado!$A$2:$A859,"="&amp;$A21,Concentrado!$B$2:$B859, "=Hidalgo")</f>
        <v>13.617000000000001</v>
      </c>
      <c r="G21" s="9">
        <f>SUMIFS(Concentrado!H$2:H859,Concentrado!$A$2:$A859,"="&amp;$A21,Concentrado!$B$2:$B859, "=Hidalgo")</f>
        <v>4.6070000000000002</v>
      </c>
      <c r="H21" s="9">
        <f>SUMIFS(Concentrado!I$2:I859,Concentrado!$A$2:$A859,"="&amp;$A21,Concentrado!$B$2:$B859, "=Hidalgo")</f>
        <v>4.3</v>
      </c>
      <c r="I21" s="9">
        <f>SUMIFS(Concentrado!J$2:J859,Concentrado!$A$2:$A859,"="&amp;$A21,Concentrado!$B$2:$B859, "=Hidalgo")</f>
        <v>4.4489999999999998</v>
      </c>
      <c r="J21" s="9">
        <f>SUMIFS(Concentrado!K$2:K859,Concentrado!$A$2:$A859,"="&amp;$A21,Concentrado!$B$2:$B859, "=Hidalgo")</f>
        <v>3.3010000000000002</v>
      </c>
      <c r="K21" s="9">
        <f>SUMIFS(Concentrado!L$2:L859,Concentrado!$A$2:$A859,"="&amp;$A21,Concentrado!$B$2:$B859, "=Hidalgo")</f>
        <v>3.3380000000000001</v>
      </c>
      <c r="L21" s="9">
        <f>SUMIFS(Concentrado!M$2:M859,Concentrado!$A$2:$A859,"="&amp;$A21,Concentrado!$B$2:$B859, "=Hidalgo")</f>
        <v>3.32</v>
      </c>
      <c r="M21" s="9">
        <f>SUMIFS(Concentrado!N$2:N859,Concentrado!$A$2:$A859,"="&amp;$A21,Concentrado!$B$2:$B859, "=Hidalgo")</f>
        <v>34.664000000000001</v>
      </c>
      <c r="N21" s="9">
        <f>SUMIFS(Concentrado!O$2:O859,Concentrado!$A$2:$A859,"="&amp;$A21,Concentrado!$B$2:$B859, "=Hidalgo")</f>
        <v>78.12</v>
      </c>
      <c r="O21" s="9">
        <f>SUMIFS(Concentrado!P$2:P859,Concentrado!$A$2:$A859,"="&amp;$A21,Concentrado!$B$2:$B859, "=Hidalgo")</f>
        <v>20.731999999999999</v>
      </c>
      <c r="P21" s="9">
        <f>SUMIFS(Concentrado!Q$2:Q859,Concentrado!$A$2:$A859,"="&amp;$A21,Concentrado!$B$2:$B859, "=Hidalgo")</f>
        <v>48.436999999999998</v>
      </c>
      <c r="Q21" s="9">
        <f>SUMIFS(Concentrado!R$2:R859,Concentrado!$A$2:$A859,"="&amp;$A21,Concentrado!$B$2:$B859, "=Hidalgo")</f>
        <v>76.745000000000005</v>
      </c>
      <c r="R21" s="9">
        <f>SUMIFS(Concentrado!S$2:S859,Concentrado!$A$2:$A859,"="&amp;$A21,Concentrado!$B$2:$B859, "=Hidalgo")</f>
        <v>74.84</v>
      </c>
      <c r="S21" s="9">
        <f>SUMIFS(Concentrado!T$2:T859,Concentrado!$A$2:$A859,"="&amp;$A21,Concentrado!$B$2:$B859, "=Hidalgo")</f>
        <v>75.759</v>
      </c>
      <c r="T21" s="9">
        <f>SUMIFS(Concentrado!U$2:U859,Concentrado!$A$2:$A859,"="&amp;$A21,Concentrado!$B$2:$B859, "=Hidalgo")</f>
        <v>16.986000000000001</v>
      </c>
      <c r="U21" s="9">
        <f>SUMIFS(Concentrado!V$2:V859,Concentrado!$A$2:$A859,"="&amp;$A21,Concentrado!$B$2:$B859, "=Hidalgo")</f>
        <v>18.614000000000001</v>
      </c>
      <c r="V21" s="9">
        <f>SUMIFS(Concentrado!W$2:W859,Concentrado!$A$2:$A859,"="&amp;$A21,Concentrado!$B$2:$B859, "=Hidalgo")</f>
        <v>17.827999999999999</v>
      </c>
      <c r="W21" s="9">
        <f>SUMIFS(Concentrado!X$2:X859,Concentrado!$A$2:$A859,"="&amp;$A21,Concentrado!$B$2:$B859, "=Hidalgo")</f>
        <v>17.811</v>
      </c>
      <c r="X21" s="9">
        <f>SUMIFS(Concentrado!Y$2:Y859,Concentrado!$A$2:$A859,"="&amp;$A21,Concentrado!$B$2:$B859, "=Hidalgo")</f>
        <v>3.2090000000000001</v>
      </c>
      <c r="Y21" s="9">
        <f>SUMIFS(Concentrado!Z$2:Z859,Concentrado!$A$2:$A859,"="&amp;$A21,Concentrado!$B$2:$B859, "=Hidalgo")</f>
        <v>10.257999999999999</v>
      </c>
      <c r="Z21" s="9">
        <f>SUMIFS(Concentrado!AA$2:AA859,Concentrado!$A$2:$A859,"="&amp;$A21,Concentrado!$B$2:$B859, "=Hidalgo")</f>
        <v>94.004999999999995</v>
      </c>
      <c r="AA21" s="9">
        <f>SUMIFS(Concentrado!AB$2:AB859,Concentrado!$A$2:$A859,"="&amp;$A21,Concentrado!$B$2:$B859, "=Hidalgo")</f>
        <v>80.680000000000007</v>
      </c>
      <c r="AB21" s="9">
        <f>SUMIFS(Concentrado!AC$2:AC859,Concentrado!$A$2:$A859,"="&amp;$A21,Concentrado!$B$2:$B859, "=Hidalgo")</f>
        <v>87.146000000000001</v>
      </c>
      <c r="AC21" s="9">
        <f>SUMIFS(Concentrado!AD$2:AD859,Concentrado!$A$2:$A859,"="&amp;$A21,Concentrado!$B$2:$B859, "=Hidalgo")</f>
        <v>454.69200000000001</v>
      </c>
      <c r="AD21" s="9">
        <f>SUMIFS(Concentrado!AE$2:AE859,Concentrado!$A$2:$A859,"="&amp;$A21,Concentrado!$B$2:$B859, "=Hidalgo")</f>
        <v>397.30399999999997</v>
      </c>
      <c r="AE21" s="9">
        <f>SUMIFS(Concentrado!AF$2:AF859,Concentrado!$A$2:$A859,"="&amp;$A21,Concentrado!$B$2:$B859, "=Hidalgo")</f>
        <v>425.04199999999997</v>
      </c>
      <c r="AF21" s="9">
        <f>SUMIFS(Concentrado!AG$2:AG859,Concentrado!$A$2:$A859,"="&amp;$A21,Concentrado!$B$2:$B859, "=Hidalgo")</f>
        <v>8.8019999999999996</v>
      </c>
      <c r="AG21" s="9">
        <f>SUMIFS(Concentrado!AH$2:AH859,Concentrado!$A$2:$A859,"="&amp;$A21,Concentrado!$B$2:$B859, "=Hidalgo")</f>
        <v>7.1680125553398897</v>
      </c>
      <c r="AH21" s="9">
        <f>SUMIFS(Concentrado!AI$2:AI859,Concentrado!$A$2:$A859,"="&amp;$A21,Concentrado!$B$2:$B859, "=Hidalgo")</f>
        <v>2.4169139355539202</v>
      </c>
      <c r="AI21" s="9">
        <f>SUMIFS(Concentrado!AJ$2:AJ859,Concentrado!$A$2:$A859,"="&amp;$A21,Concentrado!$B$2:$B859, "=Hidalgo")</f>
        <v>4.7752406580843401</v>
      </c>
      <c r="AJ21" s="9">
        <f>SUMIFS(Concentrado!AK$2:AK859,Concentrado!$A$2:$A859,"="&amp;$A21,Concentrado!$B$2:$B859, "=Hidalgo")</f>
        <v>6.1890000000000001</v>
      </c>
      <c r="AK21" s="9">
        <f>SUMIFS(Concentrado!AL$2:AL859,Concentrado!$A$2:$A859,"="&amp;$A21,Concentrado!$B$2:$B859, "=Hidalgo")</f>
        <v>1.669</v>
      </c>
      <c r="AL21" s="9">
        <f>SUMIFS(Concentrado!AM$2:AM859,Concentrado!$A$2:$A859,"="&amp;$A21,Concentrado!$B$2:$B859, "=Hidalgo")</f>
        <v>3.851</v>
      </c>
      <c r="AM21" s="9">
        <f>SUMIFS(Concentrado!AN$2:AN859,Concentrado!$A$2:$A859,"="&amp;$A21,Concentrado!$B$2:$B859, "=Hidalgo")</f>
        <v>49.719000000000001</v>
      </c>
      <c r="AN21" s="9">
        <f>SUMIFS(Concentrado!AO$2:AO859,Concentrado!$A$2:$A859,"="&amp;$A21,Concentrado!$B$2:$B859, "=Hidalgo")</f>
        <v>37.484000000000002</v>
      </c>
      <c r="AO21" s="9">
        <f>SUMIFS(Concentrado!AP$2:AP859,Concentrado!$A$2:$A859,"="&amp;$A21,Concentrado!$B$2:$B859, "=Hidalgo")</f>
        <v>43.423999999999999</v>
      </c>
      <c r="AP21" s="9">
        <f>SUMIFS(Concentrado!AQ$2:AQ859,Concentrado!$A$2:$A859,"="&amp;$A21,Concentrado!$B$2:$B859, "=Hidalgo")</f>
        <v>0.68799999999999994</v>
      </c>
      <c r="AQ21" s="9">
        <f>SUMIFS(Concentrado!AR$2:AR859,Concentrado!$A$2:$A859,"="&amp;$A21,Concentrado!$B$2:$B859, "=Hidalgo")</f>
        <v>0.44900000000000001</v>
      </c>
      <c r="AR21" s="9">
        <f>SUMIFS(Concentrado!AS$2:AS859,Concentrado!$A$2:$A859,"="&amp;$A21,Concentrado!$B$2:$B859, "=Hidalgo")</f>
        <v>0.56399999999999995</v>
      </c>
      <c r="AS21" s="9">
        <f>SUMIFS(Concentrado!AT$2:AT859,Concentrado!$A$2:$A859,"="&amp;$A21,Concentrado!$B$2:$B859, "=Hidalgo")</f>
        <v>3.4380000000000002</v>
      </c>
      <c r="AT21" s="9">
        <f>SUMIFS(Concentrado!AU$2:AU859,Concentrado!$A$2:$A859,"="&amp;$A21,Concentrado!$B$2:$B859, "=Hidalgo")</f>
        <v>0.51300000000000001</v>
      </c>
      <c r="AU21" s="9">
        <f>SUMIFS(Concentrado!AV$2:AV859,Concentrado!$A$2:$A859,"="&amp;$A21,Concentrado!$B$2:$B859, "=Hidalgo")</f>
        <v>1.9259999999999999</v>
      </c>
      <c r="AV21" s="9">
        <f>SUMIFS(Concentrado!AW$2:AW859,Concentrado!$A$2:$A859,"="&amp;$A21,Concentrado!$B$2:$B859, "=Hidalgo")</f>
        <v>586.31299999999999</v>
      </c>
      <c r="AW21" s="9">
        <f>SUMIFS(Concentrado!AX$2:AX859,Concentrado!$A$2:$A859,"="&amp;$A21,Concentrado!$B$2:$B859, "=Hidalgo")</f>
        <v>458.72899999999998</v>
      </c>
      <c r="AX21" s="9">
        <f>SUMIFS(Concentrado!AY$2:AY859,Concentrado!$A$2:$A859,"="&amp;$A21,Concentrado!$B$2:$B859, "=Hidalgo")</f>
        <v>520.38900000000001</v>
      </c>
      <c r="AY21" s="9">
        <f>SUMIFS(Concentrado!AZ$2:AZ859,Concentrado!$A$2:$A859,"="&amp;$A21,Concentrado!$B$2:$B859, "=Hidalgo")</f>
        <v>5.8630000000000004</v>
      </c>
      <c r="AZ21" s="9">
        <f>SUMIFS(Concentrado!BA$2:BA859,Concentrado!$A$2:$A859,"="&amp;$A21,Concentrado!$B$2:$B859, "=Hidalgo")</f>
        <v>4.5869999999999997</v>
      </c>
      <c r="BA21" s="9">
        <f>SUMIFS(Concentrado!BB$2:BB859,Concentrado!$A$2:$A859,"="&amp;$A21,Concentrado!$B$2:$B859, "=Hidalgo")</f>
        <v>5.2039999999999997</v>
      </c>
      <c r="BB21" s="9">
        <f>SUMIFS(Concentrado!BC$2:BC859,Concentrado!$A$2:$A859,"="&amp;$A21,Concentrado!$B$2:$B859, "=Hidalgo")</f>
        <v>13.709</v>
      </c>
      <c r="BC21" s="9">
        <f>SUMIFS(Concentrado!BD$2:BD859,Concentrado!$A$2:$A859,"="&amp;$A21,Concentrado!$B$2:$B859, "=Hidalgo")</f>
        <v>1.175</v>
      </c>
      <c r="BD21" s="9">
        <f>SUMIFS(Concentrado!BE$2:BE859,Concentrado!$A$2:$A859,"="&amp;$A21,Concentrado!$B$2:$B859, "=Hidalgo")</f>
        <v>16.52</v>
      </c>
      <c r="BE21" s="9">
        <f>SUMIFS(Concentrado!BF$2:BF859,Concentrado!$A$2:$A859,"="&amp;$A21,Concentrado!$B$2:$B859, "=Hidalgo")</f>
        <v>18.651</v>
      </c>
      <c r="BF21" s="9">
        <f>SUMIFS(Concentrado!BG$2:BG859,Concentrado!$A$2:$A859,"="&amp;$A21,Concentrado!$B$2:$B859, "=Hidalgo")</f>
        <v>38.368000000000002</v>
      </c>
      <c r="BG21" s="9">
        <f>SUMIFS(Concentrado!BH$2:BH859,Concentrado!$A$2:$A859,"="&amp;$A21,Concentrado!$B$2:$B859, "=Hidalgo")</f>
        <v>6.2454704352645258</v>
      </c>
    </row>
    <row r="22" spans="1:59" x14ac:dyDescent="0.25">
      <c r="A22" s="4">
        <v>2018</v>
      </c>
      <c r="B22" s="9">
        <f>SUMIFS(Concentrado!C$2:C859,Concentrado!$A$2:$A859,"="&amp;$A22,Concentrado!$B$2:$B859, "=Hidalgo")</f>
        <v>16.079999999999998</v>
      </c>
      <c r="C22" s="9">
        <f>SUMIFS(Concentrado!D$2:D859,Concentrado!$A$2:$A859,"="&amp;$A22,Concentrado!$B$2:$B859, "=Hidalgo")</f>
        <v>4.3049999999999997</v>
      </c>
      <c r="D22" s="9">
        <f>SUMIFS(Concentrado!E$2:E859,Concentrado!$A$2:$A859,"="&amp;$A22,Concentrado!$B$2:$B859, "=Hidalgo")</f>
        <v>9.9879999999999995</v>
      </c>
      <c r="E22" s="9">
        <f>SUMIFS(Concentrado!F$2:F859,Concentrado!$A$2:$A859,"="&amp;$A22,Concentrado!$B$2:$B859, "=Hidalgo")</f>
        <v>8.9619999999999997</v>
      </c>
      <c r="F22" s="9">
        <f>SUMIFS(Concentrado!G$2:G859,Concentrado!$A$2:$A859,"="&amp;$A22,Concentrado!$B$2:$B859, "=Hidalgo")</f>
        <v>14.715</v>
      </c>
      <c r="G22" s="9">
        <f>SUMIFS(Concentrado!H$2:H859,Concentrado!$A$2:$A859,"="&amp;$A22,Concentrado!$B$2:$B859, "=Hidalgo")</f>
        <v>5.1559999999999997</v>
      </c>
      <c r="H22" s="9">
        <f>SUMIFS(Concentrado!I$2:I859,Concentrado!$A$2:$A859,"="&amp;$A22,Concentrado!$B$2:$B859, "=Hidalgo")</f>
        <v>3.7349999999999999</v>
      </c>
      <c r="I22" s="9">
        <f>SUMIFS(Concentrado!J$2:J859,Concentrado!$A$2:$A859,"="&amp;$A22,Concentrado!$B$2:$B859, "=Hidalgo")</f>
        <v>4.4210000000000003</v>
      </c>
      <c r="J22" s="9">
        <f>SUMIFS(Concentrado!K$2:K859,Concentrado!$A$2:$A859,"="&amp;$A22,Concentrado!$B$2:$B859, "=Hidalgo")</f>
        <v>4.5460000000000003</v>
      </c>
      <c r="K22" s="9">
        <f>SUMIFS(Concentrado!L$2:L859,Concentrado!$A$2:$A859,"="&amp;$A22,Concentrado!$B$2:$B859, "=Hidalgo")</f>
        <v>3.2290000000000001</v>
      </c>
      <c r="L22" s="9">
        <f>SUMIFS(Concentrado!M$2:M859,Concentrado!$A$2:$A859,"="&amp;$A22,Concentrado!$B$2:$B859, "=Hidalgo")</f>
        <v>3.8639999999999999</v>
      </c>
      <c r="M22" s="9">
        <f>SUMIFS(Concentrado!N$2:N859,Concentrado!$A$2:$A859,"="&amp;$A22,Concentrado!$B$2:$B859, "=Hidalgo")</f>
        <v>39.265999999999998</v>
      </c>
      <c r="N22" s="9">
        <f>SUMIFS(Concentrado!O$2:O859,Concentrado!$A$2:$A859,"="&amp;$A22,Concentrado!$B$2:$B859, "=Hidalgo")</f>
        <v>72.052999999999997</v>
      </c>
      <c r="O22" s="9">
        <f>SUMIFS(Concentrado!P$2:P859,Concentrado!$A$2:$A859,"="&amp;$A22,Concentrado!$B$2:$B859, "=Hidalgo")</f>
        <v>20.448</v>
      </c>
      <c r="P22" s="9">
        <f>SUMIFS(Concentrado!Q$2:Q859,Concentrado!$A$2:$A859,"="&amp;$A22,Concentrado!$B$2:$B859, "=Hidalgo")</f>
        <v>45.356999999999999</v>
      </c>
      <c r="Q22" s="9">
        <f>SUMIFS(Concentrado!R$2:R859,Concentrado!$A$2:$A859,"="&amp;$A22,Concentrado!$B$2:$B859, "=Hidalgo")</f>
        <v>74.834999999999994</v>
      </c>
      <c r="R22" s="9">
        <f>SUMIFS(Concentrado!S$2:S859,Concentrado!$A$2:$A859,"="&amp;$A22,Concentrado!$B$2:$B859, "=Hidalgo")</f>
        <v>74.131</v>
      </c>
      <c r="S22" s="9">
        <f>SUMIFS(Concentrado!T$2:T859,Concentrado!$A$2:$A859,"="&amp;$A22,Concentrado!$B$2:$B859, "=Hidalgo")</f>
        <v>74.471000000000004</v>
      </c>
      <c r="T22" s="9">
        <f>SUMIFS(Concentrado!U$2:U859,Concentrado!$A$2:$A859,"="&amp;$A22,Concentrado!$B$2:$B859, "=Hidalgo")</f>
        <v>16.283000000000001</v>
      </c>
      <c r="U22" s="9">
        <f>SUMIFS(Concentrado!V$2:V859,Concentrado!$A$2:$A859,"="&amp;$A22,Concentrado!$B$2:$B859, "=Hidalgo")</f>
        <v>17.029</v>
      </c>
      <c r="V22" s="9">
        <f>SUMIFS(Concentrado!W$2:W859,Concentrado!$A$2:$A859,"="&amp;$A22,Concentrado!$B$2:$B859, "=Hidalgo")</f>
        <v>16.669</v>
      </c>
      <c r="W22" s="9">
        <f>SUMIFS(Concentrado!X$2:X859,Concentrado!$A$2:$A859,"="&amp;$A22,Concentrado!$B$2:$B859, "=Hidalgo")</f>
        <v>17.978999999999999</v>
      </c>
      <c r="X22" s="9">
        <f>SUMIFS(Concentrado!Y$2:Y859,Concentrado!$A$2:$A859,"="&amp;$A22,Concentrado!$B$2:$B859, "=Hidalgo")</f>
        <v>3.2290000000000001</v>
      </c>
      <c r="Y22" s="9">
        <f>SUMIFS(Concentrado!Z$2:Z859,Concentrado!$A$2:$A859,"="&amp;$A22,Concentrado!$B$2:$B859, "=Hidalgo")</f>
        <v>10.349</v>
      </c>
      <c r="Z22" s="9">
        <f>SUMIFS(Concentrado!AA$2:AA859,Concentrado!$A$2:$A859,"="&amp;$A22,Concentrado!$B$2:$B859, "=Hidalgo")</f>
        <v>100.413</v>
      </c>
      <c r="AA22" s="9">
        <f>SUMIFS(Concentrado!AB$2:AB859,Concentrado!$A$2:$A859,"="&amp;$A22,Concentrado!$B$2:$B859, "=Hidalgo")</f>
        <v>80.650999999999996</v>
      </c>
      <c r="AB22" s="9">
        <f>SUMIFS(Concentrado!AC$2:AC859,Concentrado!$A$2:$A859,"="&amp;$A22,Concentrado!$B$2:$B859, "=Hidalgo")</f>
        <v>90.19</v>
      </c>
      <c r="AC22" s="9">
        <f>SUMIFS(Concentrado!AD$2:AD859,Concentrado!$A$2:$A859,"="&amp;$A22,Concentrado!$B$2:$B859, "=Hidalgo")</f>
        <v>463.46100000000001</v>
      </c>
      <c r="AD22" s="9">
        <f>SUMIFS(Concentrado!AE$2:AE859,Concentrado!$A$2:$A859,"="&amp;$A22,Concentrado!$B$2:$B859, "=Hidalgo")</f>
        <v>394.90100000000001</v>
      </c>
      <c r="AE22" s="9">
        <f>SUMIFS(Concentrado!AF$2:AF859,Concentrado!$A$2:$A859,"="&amp;$A22,Concentrado!$B$2:$B859, "=Hidalgo")</f>
        <v>428.02699999999999</v>
      </c>
      <c r="AF22" s="9">
        <f>SUMIFS(Concentrado!AG$2:AG859,Concentrado!$A$2:$A859,"="&amp;$A22,Concentrado!$B$2:$B859, "=Hidalgo")</f>
        <v>10.177</v>
      </c>
      <c r="AG22" s="9">
        <f>SUMIFS(Concentrado!AH$2:AH859,Concentrado!$A$2:$A859,"="&amp;$A22,Concentrado!$B$2:$B859, "=Hidalgo")</f>
        <v>4.4854112000717699</v>
      </c>
      <c r="AH22" s="9">
        <f>SUMIFS(Concentrado!AI$2:AI859,Concentrado!$A$2:$A859,"="&amp;$A22,Concentrado!$B$2:$B859, "=Hidalgo")</f>
        <v>3.1374865041940798</v>
      </c>
      <c r="AI22" s="9">
        <f>SUMIFS(Concentrado!AJ$2:AJ859,Concentrado!$A$2:$A859,"="&amp;$A22,Concentrado!$B$2:$B859, "=Hidalgo")</f>
        <v>3.8072138344864901</v>
      </c>
      <c r="AJ22" s="9">
        <f>SUMIFS(Concentrado!AK$2:AK859,Concentrado!$A$2:$A859,"="&amp;$A22,Concentrado!$B$2:$B859, "=Hidalgo")</f>
        <v>5.6989999999999998</v>
      </c>
      <c r="AK22" s="9">
        <f>SUMIFS(Concentrado!AL$2:AL859,Concentrado!$A$2:$A859,"="&amp;$A22,Concentrado!$B$2:$B859, "=Hidalgo")</f>
        <v>1.583</v>
      </c>
      <c r="AL22" s="9">
        <f>SUMIFS(Concentrado!AM$2:AM859,Concentrado!$A$2:$A859,"="&amp;$A22,Concentrado!$B$2:$B859, "=Hidalgo")</f>
        <v>3.57</v>
      </c>
      <c r="AM22" s="9">
        <f>SUMIFS(Concentrado!AN$2:AN859,Concentrado!$A$2:$A859,"="&amp;$A22,Concentrado!$B$2:$B859, "=Hidalgo")</f>
        <v>50.817</v>
      </c>
      <c r="AN22" s="9">
        <f>SUMIFS(Concentrado!AO$2:AO859,Concentrado!$A$2:$A859,"="&amp;$A22,Concentrado!$B$2:$B859, "=Hidalgo")</f>
        <v>40.959000000000003</v>
      </c>
      <c r="AO22" s="9">
        <f>SUMIFS(Concentrado!AP$2:AP859,Concentrado!$A$2:$A859,"="&amp;$A22,Concentrado!$B$2:$B859, "=Hidalgo")</f>
        <v>45.716999999999999</v>
      </c>
      <c r="AP22" s="9">
        <f>SUMIFS(Concentrado!AQ$2:AQ859,Concentrado!$A$2:$A859,"="&amp;$A22,Concentrado!$B$2:$B859, "=Hidalgo")</f>
        <v>0.67800000000000005</v>
      </c>
      <c r="AQ22" s="9">
        <f>SUMIFS(Concentrado!AR$2:AR859,Concentrado!$A$2:$A859,"="&amp;$A22,Concentrado!$B$2:$B859, "=Hidalgo")</f>
        <v>0.56999999999999995</v>
      </c>
      <c r="AR22" s="9">
        <f>SUMIFS(Concentrado!AS$2:AS859,Concentrado!$A$2:$A859,"="&amp;$A22,Concentrado!$B$2:$B859, "=Hidalgo")</f>
        <v>0.622</v>
      </c>
      <c r="AS22" s="9">
        <f>SUMIFS(Concentrado!AT$2:AT859,Concentrado!$A$2:$A859,"="&amp;$A22,Concentrado!$B$2:$B859, "=Hidalgo")</f>
        <v>4.274</v>
      </c>
      <c r="AT22" s="9">
        <f>SUMIFS(Concentrado!AU$2:AU859,Concentrado!$A$2:$A859,"="&amp;$A22,Concentrado!$B$2:$B859, "=Hidalgo")</f>
        <v>0.63300000000000001</v>
      </c>
      <c r="AU22" s="9">
        <f>SUMIFS(Concentrado!AV$2:AV859,Concentrado!$A$2:$A859,"="&amp;$A22,Concentrado!$B$2:$B859, "=Hidalgo")</f>
        <v>2.391</v>
      </c>
      <c r="AV22" s="9">
        <f>SUMIFS(Concentrado!AW$2:AW859,Concentrado!$A$2:$A859,"="&amp;$A22,Concentrado!$B$2:$B859, "=Hidalgo")</f>
        <v>589.65499999999997</v>
      </c>
      <c r="AW22" s="9">
        <f>SUMIFS(Concentrado!AX$2:AX859,Concentrado!$A$2:$A859,"="&amp;$A22,Concentrado!$B$2:$B859, "=Hidalgo")</f>
        <v>459.15600000000001</v>
      </c>
      <c r="AX22" s="9">
        <f>SUMIFS(Concentrado!AY$2:AY859,Concentrado!$A$2:$A859,"="&amp;$A22,Concentrado!$B$2:$B859, "=Hidalgo")</f>
        <v>522.17899999999997</v>
      </c>
      <c r="AY22" s="9">
        <f>SUMIFS(Concentrado!AZ$2:AZ859,Concentrado!$A$2:$A859,"="&amp;$A22,Concentrado!$B$2:$B859, "=Hidalgo")</f>
        <v>5.8970000000000002</v>
      </c>
      <c r="AZ22" s="9">
        <f>SUMIFS(Concentrado!BA$2:BA859,Concentrado!$A$2:$A859,"="&amp;$A22,Concentrado!$B$2:$B859, "=Hidalgo")</f>
        <v>4.5919999999999996</v>
      </c>
      <c r="BA22" s="9">
        <f>SUMIFS(Concentrado!BB$2:BB859,Concentrado!$A$2:$A859,"="&amp;$A22,Concentrado!$B$2:$B859, "=Hidalgo")</f>
        <v>5.2220000000000004</v>
      </c>
      <c r="BB22" s="9">
        <f>SUMIFS(Concentrado!BC$2:BC859,Concentrado!$A$2:$A859,"="&amp;$A22,Concentrado!$B$2:$B859, "=Hidalgo")</f>
        <v>8.7840000000000007</v>
      </c>
      <c r="BC22" s="9">
        <f>SUMIFS(Concentrado!BD$2:BD859,Concentrado!$A$2:$A859,"="&amp;$A22,Concentrado!$B$2:$B859, "=Hidalgo")</f>
        <v>3.194</v>
      </c>
      <c r="BD22" s="9">
        <f>SUMIFS(Concentrado!BE$2:BE859,Concentrado!$A$2:$A859,"="&amp;$A22,Concentrado!$B$2:$B859, "=Hidalgo")</f>
        <v>16.545999999999999</v>
      </c>
      <c r="BE22" s="9">
        <f>SUMIFS(Concentrado!BF$2:BF859,Concentrado!$A$2:$A859,"="&amp;$A22,Concentrado!$B$2:$B859, "=Hidalgo")</f>
        <v>18.867999999999999</v>
      </c>
      <c r="BF22" s="9">
        <f>SUMIFS(Concentrado!BG$2:BG859,Concentrado!$A$2:$A859,"="&amp;$A22,Concentrado!$B$2:$B859, "=Hidalgo")</f>
        <v>31.559000000000001</v>
      </c>
      <c r="BG22" s="9">
        <f>SUMIFS(Concentrado!BH$2:BH859,Concentrado!$A$2:$A859,"="&amp;$A22,Concentrado!$B$2:$B859, "=Hidalgo")</f>
        <v>7.0332048420910258</v>
      </c>
    </row>
    <row r="23" spans="1:59" x14ac:dyDescent="0.25">
      <c r="A23" s="4">
        <v>2019</v>
      </c>
      <c r="B23" s="9">
        <f>SUMIFS(Concentrado!C$2:C859,Concentrado!$A$2:$A859,"="&amp;$A23,Concentrado!$B$2:$B859, "=Hidalgo")</f>
        <v>14.327999999999999</v>
      </c>
      <c r="C23" s="9">
        <f>SUMIFS(Concentrado!D$2:D859,Concentrado!$A$2:$A859,"="&amp;$A23,Concentrado!$B$2:$B859, "=Hidalgo")</f>
        <v>3.4969999999999999</v>
      </c>
      <c r="D23" s="9">
        <f>SUMIFS(Concentrado!E$2:E859,Concentrado!$A$2:$A859,"="&amp;$A23,Concentrado!$B$2:$B859, "=Hidalgo")</f>
        <v>8.7230000000000008</v>
      </c>
      <c r="E23" s="9">
        <f>SUMIFS(Concentrado!F$2:F859,Concentrado!$A$2:$A859,"="&amp;$A23,Concentrado!$B$2:$B859, "=Hidalgo")</f>
        <v>8.5259999999999998</v>
      </c>
      <c r="F23" s="9">
        <f>SUMIFS(Concentrado!G$2:G859,Concentrado!$A$2:$A859,"="&amp;$A23,Concentrado!$B$2:$B859, "=Hidalgo")</f>
        <v>16.404</v>
      </c>
      <c r="G23" s="9">
        <f>SUMIFS(Concentrado!H$2:H859,Concentrado!$A$2:$A859,"="&amp;$A23,Concentrado!$B$2:$B859, "=Hidalgo")</f>
        <v>5.0209999999999999</v>
      </c>
      <c r="H23" s="9">
        <f>SUMIFS(Concentrado!I$2:I859,Concentrado!$A$2:$A859,"="&amp;$A23,Concentrado!$B$2:$B859, "=Hidalgo")</f>
        <v>4.5579999999999998</v>
      </c>
      <c r="I23" s="9">
        <f>SUMIFS(Concentrado!J$2:J859,Concentrado!$A$2:$A859,"="&amp;$A23,Concentrado!$B$2:$B859, "=Hidalgo")</f>
        <v>4.782</v>
      </c>
      <c r="J23" s="9">
        <f>SUMIFS(Concentrado!K$2:K859,Concentrado!$A$2:$A859,"="&amp;$A23,Concentrado!$B$2:$B859, "=Hidalgo")</f>
        <v>4.218</v>
      </c>
      <c r="K23" s="9">
        <f>SUMIFS(Concentrado!L$2:L859,Concentrado!$A$2:$A859,"="&amp;$A23,Concentrado!$B$2:$B859, "=Hidalgo")</f>
        <v>3.1840000000000002</v>
      </c>
      <c r="L23" s="9">
        <f>SUMIFS(Concentrado!M$2:M859,Concentrado!$A$2:$A859,"="&amp;$A23,Concentrado!$B$2:$B859, "=Hidalgo")</f>
        <v>3.6829999999999998</v>
      </c>
      <c r="M23" s="9">
        <f>SUMIFS(Concentrado!N$2:N859,Concentrado!$A$2:$A859,"="&amp;$A23,Concentrado!$B$2:$B859, "=Hidalgo")</f>
        <v>42.308</v>
      </c>
      <c r="N23" s="9">
        <f>SUMIFS(Concentrado!O$2:O859,Concentrado!$A$2:$A859,"="&amp;$A23,Concentrado!$B$2:$B859, "=Hidalgo")</f>
        <v>87.843000000000004</v>
      </c>
      <c r="O23" s="9">
        <f>SUMIFS(Concentrado!P$2:P859,Concentrado!$A$2:$A859,"="&amp;$A23,Concentrado!$B$2:$B859, "=Hidalgo")</f>
        <v>20.042999999999999</v>
      </c>
      <c r="P23" s="9">
        <f>SUMIFS(Concentrado!Q$2:Q859,Concentrado!$A$2:$A859,"="&amp;$A23,Concentrado!$B$2:$B859, "=Hidalgo")</f>
        <v>52.76</v>
      </c>
      <c r="Q23" s="9">
        <f>SUMIFS(Concentrado!R$2:R859,Concentrado!$A$2:$A859,"="&amp;$A23,Concentrado!$B$2:$B859, "=Hidalgo")</f>
        <v>73.313999999999993</v>
      </c>
      <c r="R23" s="9">
        <f>SUMIFS(Concentrado!S$2:S859,Concentrado!$A$2:$A859,"="&amp;$A23,Concentrado!$B$2:$B859, "=Hidalgo")</f>
        <v>66.436000000000007</v>
      </c>
      <c r="S23" s="9">
        <f>SUMIFS(Concentrado!T$2:T859,Concentrado!$A$2:$A859,"="&amp;$A23,Concentrado!$B$2:$B859, "=Hidalgo")</f>
        <v>69.754999999999995</v>
      </c>
      <c r="T23" s="9">
        <f>SUMIFS(Concentrado!U$2:U859,Concentrado!$A$2:$A859,"="&amp;$A23,Concentrado!$B$2:$B859, "=Hidalgo")</f>
        <v>15.801</v>
      </c>
      <c r="U23" s="9">
        <f>SUMIFS(Concentrado!V$2:V859,Concentrado!$A$2:$A859,"="&amp;$A23,Concentrado!$B$2:$B859, "=Hidalgo")</f>
        <v>18.606999999999999</v>
      </c>
      <c r="V23" s="9">
        <f>SUMIFS(Concentrado!W$2:W859,Concentrado!$A$2:$A859,"="&amp;$A23,Concentrado!$B$2:$B859, "=Hidalgo")</f>
        <v>17.253</v>
      </c>
      <c r="W23" s="9">
        <f>SUMIFS(Concentrado!X$2:X859,Concentrado!$A$2:$A859,"="&amp;$A23,Concentrado!$B$2:$B859, "=Hidalgo")</f>
        <v>25.777000000000001</v>
      </c>
      <c r="X23" s="9">
        <f>SUMIFS(Concentrado!Y$2:Y859,Concentrado!$A$2:$A859,"="&amp;$A23,Concentrado!$B$2:$B859, "=Hidalgo")</f>
        <v>3.9340000000000002</v>
      </c>
      <c r="Y23" s="9">
        <f>SUMIFS(Concentrado!Z$2:Z859,Concentrado!$A$2:$A859,"="&amp;$A23,Concentrado!$B$2:$B859, "=Hidalgo")</f>
        <v>14.474</v>
      </c>
      <c r="Z23" s="9">
        <f>SUMIFS(Concentrado!AA$2:AA859,Concentrado!$A$2:$A859,"="&amp;$A23,Concentrado!$B$2:$B859, "=Hidalgo")</f>
        <v>105.786</v>
      </c>
      <c r="AA23" s="9">
        <f>SUMIFS(Concentrado!AB$2:AB859,Concentrado!$A$2:$A859,"="&amp;$A23,Concentrado!$B$2:$B859, "=Hidalgo")</f>
        <v>82.046000000000006</v>
      </c>
      <c r="AB23" s="9">
        <f>SUMIFS(Concentrado!AC$2:AC859,Concentrado!$A$2:$A859,"="&amp;$A23,Concentrado!$B$2:$B859, "=Hidalgo")</f>
        <v>93.501999999999995</v>
      </c>
      <c r="AC23" s="9">
        <f>SUMIFS(Concentrado!AD$2:AD859,Concentrado!$A$2:$A859,"="&amp;$A23,Concentrado!$B$2:$B859, "=Hidalgo")</f>
        <v>470.07799999999997</v>
      </c>
      <c r="AD23" s="9">
        <f>SUMIFS(Concentrado!AE$2:AE859,Concentrado!$A$2:$A859,"="&amp;$A23,Concentrado!$B$2:$B859, "=Hidalgo")</f>
        <v>390.12299999999999</v>
      </c>
      <c r="AE23" s="9">
        <f>SUMIFS(Concentrado!AF$2:AF859,Concentrado!$A$2:$A859,"="&amp;$A23,Concentrado!$B$2:$B859, "=Hidalgo")</f>
        <v>428.77100000000002</v>
      </c>
      <c r="AF23" s="9">
        <f>SUMIFS(Concentrado!AG$2:AG859,Concentrado!$A$2:$A859,"="&amp;$A23,Concentrado!$B$2:$B859, "=Hidalgo")</f>
        <v>11.180999999999999</v>
      </c>
      <c r="AG23" s="9">
        <f>SUMIFS(Concentrado!AH$2:AH859,Concentrado!$A$2:$A859,"="&amp;$A23,Concentrado!$B$2:$B859, "=Hidalgo")</f>
        <v>8.5225272628236208</v>
      </c>
      <c r="AH23" s="9">
        <f>SUMIFS(Concentrado!AI$2:AI859,Concentrado!$A$2:$A859,"="&amp;$A23,Concentrado!$B$2:$B859, "=Hidalgo")</f>
        <v>2.1991232828512399</v>
      </c>
      <c r="AI23" s="9">
        <f>SUMIFS(Concentrado!AJ$2:AJ859,Concentrado!$A$2:$A859,"="&amp;$A23,Concentrado!$B$2:$B859, "=Hidalgo")</f>
        <v>5.3435634935112599</v>
      </c>
      <c r="AJ23" s="9">
        <f>SUMIFS(Concentrado!AK$2:AK859,Concentrado!$A$2:$A859,"="&amp;$A23,Concentrado!$B$2:$B859, "=Hidalgo")</f>
        <v>6.16</v>
      </c>
      <c r="AK23" s="9">
        <f>SUMIFS(Concentrado!AL$2:AL859,Concentrado!$A$2:$A859,"="&amp;$A23,Concentrado!$B$2:$B859, "=Hidalgo")</f>
        <v>1.5609999999999999</v>
      </c>
      <c r="AL23" s="9">
        <f>SUMIFS(Concentrado!AM$2:AM859,Concentrado!$A$2:$A859,"="&amp;$A23,Concentrado!$B$2:$B859, "=Hidalgo")</f>
        <v>3.78</v>
      </c>
      <c r="AM23" s="9">
        <f>SUMIFS(Concentrado!AN$2:AN859,Concentrado!$A$2:$A859,"="&amp;$A23,Concentrado!$B$2:$B859, "=Hidalgo")</f>
        <v>49.277999999999999</v>
      </c>
      <c r="AN23" s="9">
        <f>SUMIFS(Concentrado!AO$2:AO859,Concentrado!$A$2:$A859,"="&amp;$A23,Concentrado!$B$2:$B859, "=Hidalgo")</f>
        <v>39.212000000000003</v>
      </c>
      <c r="AO23" s="9">
        <f>SUMIFS(Concentrado!AP$2:AP859,Concentrado!$A$2:$A859,"="&amp;$A23,Concentrado!$B$2:$B859, "=Hidalgo")</f>
        <v>44.069000000000003</v>
      </c>
      <c r="AP23" s="9">
        <f>SUMIFS(Concentrado!AQ$2:AQ859,Concentrado!$A$2:$A859,"="&amp;$A23,Concentrado!$B$2:$B859, "=Hidalgo")</f>
        <v>1.004</v>
      </c>
      <c r="AQ23" s="9">
        <f>SUMIFS(Concentrado!AR$2:AR859,Concentrado!$A$2:$A859,"="&amp;$A23,Concentrado!$B$2:$B859, "=Hidalgo")</f>
        <v>0.437</v>
      </c>
      <c r="AR23" s="9">
        <f>SUMIFS(Concentrado!AS$2:AS859,Concentrado!$A$2:$A859,"="&amp;$A23,Concentrado!$B$2:$B859, "=Hidalgo")</f>
        <v>0.71099999999999997</v>
      </c>
      <c r="AS23" s="9">
        <f>SUMIFS(Concentrado!AT$2:AT859,Concentrado!$A$2:$A859,"="&amp;$A23,Concentrado!$B$2:$B859, "=Hidalgo")</f>
        <v>4.0839999999999996</v>
      </c>
      <c r="AT23" s="9">
        <f>SUMIFS(Concentrado!AU$2:AU859,Concentrado!$A$2:$A859,"="&amp;$A23,Concentrado!$B$2:$B859, "=Hidalgo")</f>
        <v>0.68700000000000006</v>
      </c>
      <c r="AU23" s="9">
        <f>SUMIFS(Concentrado!AV$2:AV859,Concentrado!$A$2:$A859,"="&amp;$A23,Concentrado!$B$2:$B859, "=Hidalgo")</f>
        <v>2.3260000000000001</v>
      </c>
      <c r="AV23" s="9">
        <f>SUMIFS(Concentrado!AW$2:AW859,Concentrado!$A$2:$A859,"="&amp;$A23,Concentrado!$B$2:$B859, "=Hidalgo")</f>
        <v>611.75099999999998</v>
      </c>
      <c r="AW23" s="9">
        <f>SUMIFS(Concentrado!AX$2:AX859,Concentrado!$A$2:$A859,"="&amp;$A23,Concentrado!$B$2:$B859, "=Hidalgo")</f>
        <v>454.24900000000002</v>
      </c>
      <c r="AX23" s="9">
        <f>SUMIFS(Concentrado!AY$2:AY859,Concentrado!$A$2:$A859,"="&amp;$A23,Concentrado!$B$2:$B859, "=Hidalgo")</f>
        <v>530.31700000000001</v>
      </c>
      <c r="AY23" s="9">
        <f>SUMIFS(Concentrado!AZ$2:AZ859,Concentrado!$A$2:$A859,"="&amp;$A23,Concentrado!$B$2:$B859, "=Hidalgo")</f>
        <v>6.1180000000000003</v>
      </c>
      <c r="AZ23" s="9">
        <f>SUMIFS(Concentrado!BA$2:BA859,Concentrado!$A$2:$A859,"="&amp;$A23,Concentrado!$B$2:$B859, "=Hidalgo")</f>
        <v>4.5419999999999998</v>
      </c>
      <c r="BA23" s="9">
        <f>SUMIFS(Concentrado!BB$2:BB859,Concentrado!$A$2:$A859,"="&amp;$A23,Concentrado!$B$2:$B859, "=Hidalgo")</f>
        <v>5.3029999999999999</v>
      </c>
      <c r="BB23" s="9">
        <f>SUMIFS(Concentrado!BC$2:BC859,Concentrado!$A$2:$A859,"="&amp;$A23,Concentrado!$B$2:$B859, "=Hidalgo")</f>
        <v>10.571999999999999</v>
      </c>
      <c r="BC23" s="9">
        <f>SUMIFS(Concentrado!BD$2:BD859,Concentrado!$A$2:$A859,"="&amp;$A23,Concentrado!$B$2:$B859, "=Hidalgo")</f>
        <v>4.0659999999999998</v>
      </c>
      <c r="BD23" s="9">
        <f>SUMIFS(Concentrado!BE$2:BE859,Concentrado!$A$2:$A859,"="&amp;$A23,Concentrado!$B$2:$B859, "=Hidalgo")</f>
        <v>17.006</v>
      </c>
      <c r="BE23" s="9">
        <f>SUMIFS(Concentrado!BF$2:BF859,Concentrado!$A$2:$A859,"="&amp;$A23,Concentrado!$B$2:$B859, "=Hidalgo")</f>
        <v>19.196999999999999</v>
      </c>
      <c r="BF23" s="9">
        <f>SUMIFS(Concentrado!BG$2:BG859,Concentrado!$A$2:$A859,"="&amp;$A23,Concentrado!$B$2:$B859, "=Hidalgo")</f>
        <v>30.963000000000001</v>
      </c>
      <c r="BG23" s="9">
        <f>SUMIFS(Concentrado!BH$2:BH859,Concentrado!$A$2:$A859,"="&amp;$A23,Concentrado!$B$2:$B859, "=Hidalgo")</f>
        <v>7.3834135187919783</v>
      </c>
    </row>
    <row r="24" spans="1:59" x14ac:dyDescent="0.25">
      <c r="A24" s="4">
        <v>2020</v>
      </c>
      <c r="B24" s="9">
        <f>SUMIFS(Concentrado!C$2:C859,Concentrado!$A$2:$A859,"="&amp;$A24,Concentrado!$B$2:$B859, "=Hidalgo")</f>
        <v>13.522</v>
      </c>
      <c r="C24" s="9">
        <f>SUMIFS(Concentrado!D$2:D859,Concentrado!$A$2:$A859,"="&amp;$A24,Concentrado!$B$2:$B859, "=Hidalgo")</f>
        <v>3.0219999999999998</v>
      </c>
      <c r="D24" s="9">
        <f>SUMIFS(Concentrado!E$2:E859,Concentrado!$A$2:$A859,"="&amp;$A24,Concentrado!$B$2:$B859, "=Hidalgo")</f>
        <v>8.0830000000000002</v>
      </c>
      <c r="E24" s="9">
        <f>SUMIFS(Concentrado!F$2:F859,Concentrado!$A$2:$A859,"="&amp;$A24,Concentrado!$B$2:$B859, "=Hidalgo")</f>
        <v>8.7620000000000005</v>
      </c>
      <c r="F24" s="9">
        <f>SUMIFS(Concentrado!G$2:G859,Concentrado!$A$2:$A859,"="&amp;$A24,Concentrado!$B$2:$B859, "=Hidalgo")</f>
        <v>16.152000000000001</v>
      </c>
      <c r="G24" s="9">
        <f>SUMIFS(Concentrado!H$2:H859,Concentrado!$A$2:$A859,"="&amp;$A24,Concentrado!$B$2:$B859, "=Hidalgo")</f>
        <v>5.3689999999999998</v>
      </c>
      <c r="H24" s="9">
        <f>SUMIFS(Concentrado!I$2:I859,Concentrado!$A$2:$A859,"="&amp;$A24,Concentrado!$B$2:$B859, "=Hidalgo")</f>
        <v>4.4400000000000004</v>
      </c>
      <c r="I24" s="9">
        <f>SUMIFS(Concentrado!J$2:J859,Concentrado!$A$2:$A859,"="&amp;$A24,Concentrado!$B$2:$B859, "=Hidalgo")</f>
        <v>4.8879999999999999</v>
      </c>
      <c r="J24" s="9">
        <f>SUMIFS(Concentrado!K$2:K859,Concentrado!$A$2:$A859,"="&amp;$A24,Concentrado!$B$2:$B859, "=Hidalgo")</f>
        <v>4.5069999999999997</v>
      </c>
      <c r="K24" s="9">
        <f>SUMIFS(Concentrado!L$2:L859,Concentrado!$A$2:$A859,"="&amp;$A24,Concentrado!$B$2:$B859, "=Hidalgo")</f>
        <v>3.3919999999999999</v>
      </c>
      <c r="L24" s="9">
        <f>SUMIFS(Concentrado!M$2:M859,Concentrado!$A$2:$A859,"="&amp;$A24,Concentrado!$B$2:$B859, "=Hidalgo")</f>
        <v>3.93</v>
      </c>
      <c r="M24" s="9">
        <f>SUMIFS(Concentrado!N$2:N859,Concentrado!$A$2:$A859,"="&amp;$A24,Concentrado!$B$2:$B859, "=Hidalgo")</f>
        <v>42.072000000000003</v>
      </c>
      <c r="N24" s="9">
        <f>SUMIFS(Concentrado!O$2:O859,Concentrado!$A$2:$A859,"="&amp;$A24,Concentrado!$B$2:$B859, "=Hidalgo")</f>
        <v>77.287000000000006</v>
      </c>
      <c r="O24" s="9">
        <f>SUMIFS(Concentrado!P$2:P859,Concentrado!$A$2:$A859,"="&amp;$A24,Concentrado!$B$2:$B859, "=Hidalgo")</f>
        <v>16.219000000000001</v>
      </c>
      <c r="P24" s="9">
        <f>SUMIFS(Concentrado!Q$2:Q859,Concentrado!$A$2:$A859,"="&amp;$A24,Concentrado!$B$2:$B859, "=Hidalgo")</f>
        <v>45.652999999999999</v>
      </c>
      <c r="Q24" s="9">
        <f>SUMIFS(Concentrado!R$2:R859,Concentrado!$A$2:$A859,"="&amp;$A24,Concentrado!$B$2:$B859, "=Hidalgo")</f>
        <v>105.32599999999999</v>
      </c>
      <c r="R24" s="9">
        <f>SUMIFS(Concentrado!S$2:S859,Concentrado!$A$2:$A859,"="&amp;$A24,Concentrado!$B$2:$B859, "=Hidalgo")</f>
        <v>89.114000000000004</v>
      </c>
      <c r="S24" s="9">
        <f>SUMIFS(Concentrado!T$2:T859,Concentrado!$A$2:$A859,"="&amp;$A24,Concentrado!$B$2:$B859, "=Hidalgo")</f>
        <v>96.927999999999997</v>
      </c>
      <c r="T24" s="9">
        <f>SUMIFS(Concentrado!U$2:U859,Concentrado!$A$2:$A859,"="&amp;$A24,Concentrado!$B$2:$B859, "=Hidalgo")</f>
        <v>21.145</v>
      </c>
      <c r="U24" s="9">
        <f>SUMIFS(Concentrado!V$2:V859,Concentrado!$A$2:$A859,"="&amp;$A24,Concentrado!$B$2:$B859, "=Hidalgo")</f>
        <v>22.51</v>
      </c>
      <c r="V24" s="9">
        <f>SUMIFS(Concentrado!W$2:W859,Concentrado!$A$2:$A859,"="&amp;$A24,Concentrado!$B$2:$B859, "=Hidalgo")</f>
        <v>21.852</v>
      </c>
      <c r="W24" s="9">
        <f>SUMIFS(Concentrado!X$2:X859,Concentrado!$A$2:$A859,"="&amp;$A24,Concentrado!$B$2:$B859, "=Hidalgo")</f>
        <v>21.808</v>
      </c>
      <c r="X24" s="9">
        <f>SUMIFS(Concentrado!Y$2:Y859,Concentrado!$A$2:$A859,"="&amp;$A24,Concentrado!$B$2:$B859, "=Hidalgo")</f>
        <v>2.7749999999999999</v>
      </c>
      <c r="Y24" s="9">
        <f>SUMIFS(Concentrado!Z$2:Z859,Concentrado!$A$2:$A859,"="&amp;$A24,Concentrado!$B$2:$B859, "=Hidalgo")</f>
        <v>11.948</v>
      </c>
      <c r="Z24" s="9">
        <f>SUMIFS(Concentrado!AA$2:AA859,Concentrado!$A$2:$A859,"="&amp;$A24,Concentrado!$B$2:$B859, "=Hidalgo")</f>
        <v>142.97499999999999</v>
      </c>
      <c r="AA24" s="9">
        <f>SUMIFS(Concentrado!AB$2:AB859,Concentrado!$A$2:$A859,"="&amp;$A24,Concentrado!$B$2:$B859, "=Hidalgo")</f>
        <v>104.532</v>
      </c>
      <c r="AB24" s="9">
        <f>SUMIFS(Concentrado!AC$2:AC859,Concentrado!$A$2:$A859,"="&amp;$A24,Concentrado!$B$2:$B859, "=Hidalgo")</f>
        <v>123.06100000000001</v>
      </c>
      <c r="AC24" s="9">
        <f>SUMIFS(Concentrado!AD$2:AD859,Concentrado!$A$2:$A859,"="&amp;$A24,Concentrado!$B$2:$B859, "=Hidalgo")</f>
        <v>532.52700000000004</v>
      </c>
      <c r="AD24" s="9">
        <f>SUMIFS(Concentrado!AE$2:AE859,Concentrado!$A$2:$A859,"="&amp;$A24,Concentrado!$B$2:$B859, "=Hidalgo")</f>
        <v>440.33</v>
      </c>
      <c r="AE24" s="9">
        <f>SUMIFS(Concentrado!AF$2:AF859,Concentrado!$A$2:$A859,"="&amp;$A24,Concentrado!$B$2:$B859, "=Hidalgo")</f>
        <v>484.767</v>
      </c>
      <c r="AF24" s="9">
        <f>SUMIFS(Concentrado!AG$2:AG859,Concentrado!$A$2:$A859,"="&amp;$A24,Concentrado!$B$2:$B859, "=Hidalgo")</f>
        <v>11.335000000000001</v>
      </c>
      <c r="AG24" s="9">
        <f>SUMIFS(Concentrado!AH$2:AH859,Concentrado!$A$2:$A859,"="&amp;$A24,Concentrado!$B$2:$B859, "=Hidalgo")</f>
        <v>7.5363352456018102</v>
      </c>
      <c r="AH24" s="9">
        <f>SUMIFS(Concentrado!AI$2:AI859,Concentrado!$A$2:$A859,"="&amp;$A24,Concentrado!$B$2:$B859, "=Hidalgo")</f>
        <v>4.18492263351723</v>
      </c>
      <c r="AI24" s="9">
        <f>SUMIFS(Concentrado!AJ$2:AJ859,Concentrado!$A$2:$A859,"="&amp;$A24,Concentrado!$B$2:$B859, "=Hidalgo")</f>
        <v>5.8521080847787603</v>
      </c>
      <c r="AJ24" s="9">
        <f>SUMIFS(Concentrado!AK$2:AK859,Concentrado!$A$2:$A859,"="&amp;$A24,Concentrado!$B$2:$B859, "=Hidalgo")</f>
        <v>6.4960000000000004</v>
      </c>
      <c r="AK24" s="9">
        <f>SUMIFS(Concentrado!AL$2:AL859,Concentrado!$A$2:$A859,"="&amp;$A24,Concentrado!$B$2:$B859, "=Hidalgo")</f>
        <v>2.097</v>
      </c>
      <c r="AL24" s="9">
        <f>SUMIFS(Concentrado!AM$2:AM859,Concentrado!$A$2:$A859,"="&amp;$A24,Concentrado!$B$2:$B859, "=Hidalgo")</f>
        <v>4.2169999999999996</v>
      </c>
      <c r="AM24" s="9">
        <f>SUMIFS(Concentrado!AN$2:AN859,Concentrado!$A$2:$A859,"="&amp;$A24,Concentrado!$B$2:$B859, "=Hidalgo")</f>
        <v>250.81899999999999</v>
      </c>
      <c r="AN24" s="9">
        <f>SUMIFS(Concentrado!AO$2:AO859,Concentrado!$A$2:$A859,"="&amp;$A24,Concentrado!$B$2:$B859, "=Hidalgo")</f>
        <v>129.571</v>
      </c>
      <c r="AO24" s="9">
        <f>SUMIFS(Concentrado!AP$2:AP859,Concentrado!$A$2:$A859,"="&amp;$A24,Concentrado!$B$2:$B859, "=Hidalgo")</f>
        <v>188.041</v>
      </c>
      <c r="AP24" s="9">
        <f>SUMIFS(Concentrado!AQ$2:AQ859,Concentrado!$A$2:$A859,"="&amp;$A24,Concentrado!$B$2:$B859, "=Hidalgo")</f>
        <v>0.79500000000000004</v>
      </c>
      <c r="AQ24" s="9">
        <f>SUMIFS(Concentrado!AR$2:AR859,Concentrado!$A$2:$A859,"="&amp;$A24,Concentrado!$B$2:$B859, "=Hidalgo")</f>
        <v>0.185</v>
      </c>
      <c r="AR24" s="9">
        <f>SUMIFS(Concentrado!AS$2:AS859,Concentrado!$A$2:$A859,"="&amp;$A24,Concentrado!$B$2:$B859, "=Hidalgo")</f>
        <v>0.47899999999999998</v>
      </c>
      <c r="AS24" s="9">
        <f>SUMIFS(Concentrado!AT$2:AT859,Concentrado!$A$2:$A859,"="&amp;$A24,Concentrado!$B$2:$B859, "=Hidalgo")</f>
        <v>3.4470000000000001</v>
      </c>
      <c r="AT24" s="9">
        <f>SUMIFS(Concentrado!AU$2:AU859,Concentrado!$A$2:$A859,"="&amp;$A24,Concentrado!$B$2:$B859, "=Hidalgo")</f>
        <v>0.55500000000000005</v>
      </c>
      <c r="AU24" s="9">
        <f>SUMIFS(Concentrado!AV$2:AV859,Concentrado!$A$2:$A859,"="&amp;$A24,Concentrado!$B$2:$B859, "=Hidalgo")</f>
        <v>1.9490000000000001</v>
      </c>
      <c r="AV24" s="9">
        <f>SUMIFS(Concentrado!AW$2:AW859,Concentrado!$A$2:$A859,"="&amp;$A24,Concentrado!$B$2:$B859, "=Hidalgo")</f>
        <v>866.40099999999995</v>
      </c>
      <c r="AW24" s="9">
        <f>SUMIFS(Concentrado!AX$2:AX859,Concentrado!$A$2:$A859,"="&amp;$A24,Concentrado!$B$2:$B859, "=Hidalgo")</f>
        <v>590.99199999999996</v>
      </c>
      <c r="AX24" s="9">
        <f>SUMIFS(Concentrado!AY$2:AY859,Concentrado!$A$2:$A859,"="&amp;$A24,Concentrado!$B$2:$B859, "=Hidalgo")</f>
        <v>723.76400000000001</v>
      </c>
      <c r="AY24" s="9">
        <f>SUMIFS(Concentrado!AZ$2:AZ859,Concentrado!$A$2:$A859,"="&amp;$A24,Concentrado!$B$2:$B859, "=Hidalgo")</f>
        <v>8.6639999999999997</v>
      </c>
      <c r="AZ24" s="9">
        <f>SUMIFS(Concentrado!BA$2:BA859,Concentrado!$A$2:$A859,"="&amp;$A24,Concentrado!$B$2:$B859, "=Hidalgo")</f>
        <v>5.91</v>
      </c>
      <c r="BA24" s="9">
        <f>SUMIFS(Concentrado!BB$2:BB859,Concentrado!$A$2:$A859,"="&amp;$A24,Concentrado!$B$2:$B859, "=Hidalgo")</f>
        <v>7.2380000000000004</v>
      </c>
      <c r="BB24" s="9">
        <f>SUMIFS(Concentrado!BC$2:BC859,Concentrado!$A$2:$A859,"="&amp;$A24,Concentrado!$B$2:$B859, "=Hidalgo")</f>
        <v>6.2039999999999997</v>
      </c>
      <c r="BC24" s="9">
        <f>SUMIFS(Concentrado!BD$2:BD859,Concentrado!$A$2:$A859,"="&amp;$A24,Concentrado!$B$2:$B859, "=Hidalgo")</f>
        <v>2.4820000000000002</v>
      </c>
      <c r="BD24" s="9">
        <f>SUMIFS(Concentrado!BE$2:BE859,Concentrado!$A$2:$A859,"="&amp;$A24,Concentrado!$B$2:$B859, "=Hidalgo")</f>
        <v>8.7989999999999995</v>
      </c>
      <c r="BE24" s="9">
        <f>SUMIFS(Concentrado!BF$2:BF859,Concentrado!$A$2:$A859,"="&amp;$A24,Concentrado!$B$2:$B859, "=Hidalgo")</f>
        <v>10.805999999999999</v>
      </c>
      <c r="BF24" s="9">
        <f>SUMIFS(Concentrado!BG$2:BG859,Concentrado!$A$2:$A859,"="&amp;$A24,Concentrado!$B$2:$B859, "=Hidalgo")</f>
        <v>30.875</v>
      </c>
      <c r="BG24" s="9">
        <f>SUMIFS(Concentrado!BH$2:BH859,Concentrado!$A$2:$A859,"="&amp;$A24,Concentrado!$B$2:$B859, "=Hidalgo")</f>
        <v>6.0206864611742912</v>
      </c>
    </row>
    <row r="25" spans="1:59" x14ac:dyDescent="0.25">
      <c r="A25" s="4">
        <v>2021</v>
      </c>
      <c r="B25" s="9">
        <f>SUMIFS(Concentrado!C$2:C859,Concentrado!$A$2:$A859,"="&amp;$A25,Concentrado!$B$2:$B859, "=Hidalgo")</f>
        <v>12.772</v>
      </c>
      <c r="C25" s="9">
        <f>SUMIFS(Concentrado!D$2:D859,Concentrado!$A$2:$A859,"="&amp;$A25,Concentrado!$B$2:$B859, "=Hidalgo")</f>
        <v>2.99</v>
      </c>
      <c r="D25" s="9">
        <f>SUMIFS(Concentrado!E$2:E859,Concentrado!$A$2:$A859,"="&amp;$A25,Concentrado!$B$2:$B859, "=Hidalgo")</f>
        <v>7.6950000000000003</v>
      </c>
      <c r="E25" s="9">
        <f>SUMIFS(Concentrado!F$2:F859,Concentrado!$A$2:$A859,"="&amp;$A25,Concentrado!$B$2:$B859, "=Hidalgo")</f>
        <v>7.0430000000000001</v>
      </c>
      <c r="F25" s="9">
        <f>SUMIFS(Concentrado!G$2:G859,Concentrado!$A$2:$A859,"="&amp;$A25,Concentrado!$B$2:$B859, "=Hidalgo")</f>
        <v>14.292</v>
      </c>
      <c r="G25" s="9">
        <f>SUMIFS(Concentrado!H$2:H859,Concentrado!$A$2:$A859,"="&amp;$A25,Concentrado!$B$2:$B859, "=Hidalgo")</f>
        <v>5.7939999999999996</v>
      </c>
      <c r="H25" s="9">
        <f>SUMIFS(Concentrado!I$2:I859,Concentrado!$A$2:$A859,"="&amp;$A25,Concentrado!$B$2:$B859, "=Hidalgo")</f>
        <v>4.21</v>
      </c>
      <c r="I25" s="9">
        <f>SUMIFS(Concentrado!J$2:J859,Concentrado!$A$2:$A859,"="&amp;$A25,Concentrado!$B$2:$B859, "=Hidalgo")</f>
        <v>4.9720000000000004</v>
      </c>
      <c r="J25" s="9">
        <f>SUMIFS(Concentrado!K$2:K859,Concentrado!$A$2:$A859,"="&amp;$A25,Concentrado!$B$2:$B859, "=Hidalgo")</f>
        <v>4.8719999999999999</v>
      </c>
      <c r="K25" s="9">
        <f>SUMIFS(Concentrado!L$2:L859,Concentrado!$A$2:$A859,"="&amp;$A25,Concentrado!$B$2:$B859, "=Hidalgo")</f>
        <v>3.5390000000000001</v>
      </c>
      <c r="L25" s="9">
        <f>SUMIFS(Concentrado!M$2:M859,Concentrado!$A$2:$A859,"="&amp;$A25,Concentrado!$B$2:$B859, "=Hidalgo")</f>
        <v>4.18</v>
      </c>
      <c r="M25" s="9">
        <f>SUMIFS(Concentrado!N$2:N859,Concentrado!$A$2:$A859,"="&amp;$A25,Concentrado!$B$2:$B859, "=Hidalgo")</f>
        <v>40.012</v>
      </c>
      <c r="N25" s="9">
        <f>SUMIFS(Concentrado!O$2:O859,Concentrado!$A$2:$A859,"="&amp;$A25,Concentrado!$B$2:$B859, "=Hidalgo")</f>
        <v>78.543999999999997</v>
      </c>
      <c r="O25" s="9">
        <f>SUMIFS(Concentrado!P$2:P859,Concentrado!$A$2:$A859,"="&amp;$A25,Concentrado!$B$2:$B859, "=Hidalgo")</f>
        <v>17.693000000000001</v>
      </c>
      <c r="P25" s="9">
        <f>SUMIFS(Concentrado!Q$2:Q859,Concentrado!$A$2:$A859,"="&amp;$A25,Concentrado!$B$2:$B859, "=Hidalgo")</f>
        <v>46.960999999999999</v>
      </c>
      <c r="Q25" s="9">
        <f>SUMIFS(Concentrado!R$2:R859,Concentrado!$A$2:$A859,"="&amp;$A25,Concentrado!$B$2:$B859, "=Hidalgo")</f>
        <v>103.167</v>
      </c>
      <c r="R25" s="9">
        <f>SUMIFS(Concentrado!S$2:S859,Concentrado!$A$2:$A859,"="&amp;$A25,Concentrado!$B$2:$B859, "=Hidalgo")</f>
        <v>87.245999999999995</v>
      </c>
      <c r="S25" s="9">
        <f>SUMIFS(Concentrado!T$2:T859,Concentrado!$A$2:$A859,"="&amp;$A25,Concentrado!$B$2:$B859, "=Hidalgo")</f>
        <v>94.903000000000006</v>
      </c>
      <c r="T25" s="9">
        <f>SUMIFS(Concentrado!U$2:U859,Concentrado!$A$2:$A859,"="&amp;$A25,Concentrado!$B$2:$B859, "=Hidalgo")</f>
        <v>21.858000000000001</v>
      </c>
      <c r="U25" s="9">
        <f>SUMIFS(Concentrado!V$2:V859,Concentrado!$A$2:$A859,"="&amp;$A25,Concentrado!$B$2:$B859, "=Hidalgo")</f>
        <v>19.645</v>
      </c>
      <c r="V25" s="9">
        <f>SUMIFS(Concentrado!W$2:W859,Concentrado!$A$2:$A859,"="&amp;$A25,Concentrado!$B$2:$B859, "=Hidalgo")</f>
        <v>20.71</v>
      </c>
      <c r="W25" s="9">
        <f>SUMIFS(Concentrado!X$2:X859,Concentrado!$A$2:$A859,"="&amp;$A25,Concentrado!$B$2:$B859, "=Hidalgo")</f>
        <v>17.248999999999999</v>
      </c>
      <c r="X25" s="9">
        <f>SUMIFS(Concentrado!Y$2:Y859,Concentrado!$A$2:$A859,"="&amp;$A25,Concentrado!$B$2:$B859, "=Hidalgo")</f>
        <v>2.8679999999999999</v>
      </c>
      <c r="Y25" s="9">
        <f>SUMIFS(Concentrado!Z$2:Z859,Concentrado!$A$2:$A859,"="&amp;$A25,Concentrado!$B$2:$B859, "=Hidalgo")</f>
        <v>9.7850000000000001</v>
      </c>
      <c r="Z25" s="9">
        <f>SUMIFS(Concentrado!AA$2:AA859,Concentrado!$A$2:$A859,"="&amp;$A25,Concentrado!$B$2:$B859, "=Hidalgo")</f>
        <v>153.20400000000001</v>
      </c>
      <c r="AA25" s="9">
        <f>SUMIFS(Concentrado!AB$2:AB859,Concentrado!$A$2:$A859,"="&amp;$A25,Concentrado!$B$2:$B859, "=Hidalgo")</f>
        <v>116.28700000000001</v>
      </c>
      <c r="AB25" s="9">
        <f>SUMIFS(Concentrado!AC$2:AC859,Concentrado!$A$2:$A859,"="&amp;$A25,Concentrado!$B$2:$B859, "=Hidalgo")</f>
        <v>134.04300000000001</v>
      </c>
      <c r="AC25" s="9">
        <f>SUMIFS(Concentrado!AD$2:AD859,Concentrado!$A$2:$A859,"="&amp;$A25,Concentrado!$B$2:$B859, "=Hidalgo")</f>
        <v>551.71699999999998</v>
      </c>
      <c r="AD25" s="9">
        <f>SUMIFS(Concentrado!AE$2:AE859,Concentrado!$A$2:$A859,"="&amp;$A25,Concentrado!$B$2:$B859, "=Hidalgo")</f>
        <v>430.73700000000002</v>
      </c>
      <c r="AE25" s="9">
        <f>SUMIFS(Concentrado!AF$2:AF859,Concentrado!$A$2:$A859,"="&amp;$A25,Concentrado!$B$2:$B859, "=Hidalgo")</f>
        <v>488.92500000000001</v>
      </c>
      <c r="AF25" s="9">
        <f>SUMIFS(Concentrado!AG$2:AG859,Concentrado!$A$2:$A859,"="&amp;$A25,Concentrado!$B$2:$B859, "=Hidalgo")</f>
        <v>10.797000000000001</v>
      </c>
      <c r="AG25" s="9">
        <f>SUMIFS(Concentrado!AH$2:AH859,Concentrado!$A$2:$A859,"="&amp;$A25,Concentrado!$B$2:$B859, "=Hidalgo")</f>
        <v>11.863673613912299</v>
      </c>
      <c r="AH25" s="9">
        <f>SUMIFS(Concentrado!AI$2:AI859,Concentrado!$A$2:$A859,"="&amp;$A25,Concentrado!$B$2:$B859, "=Hidalgo")</f>
        <v>4.3374460756052997</v>
      </c>
      <c r="AI25" s="9">
        <f>SUMIFS(Concentrado!AJ$2:AJ859,Concentrado!$A$2:$A859,"="&amp;$A25,Concentrado!$B$2:$B859, "=Hidalgo")</f>
        <v>8.0820041917450993</v>
      </c>
      <c r="AJ25" s="9">
        <f>SUMIFS(Concentrado!AK$2:AK859,Concentrado!$A$2:$A859,"="&amp;$A25,Concentrado!$B$2:$B859, "=Hidalgo")</f>
        <v>10.007</v>
      </c>
      <c r="AK25" s="9">
        <f>SUMIFS(Concentrado!AL$2:AL859,Concentrado!$A$2:$A859,"="&amp;$A25,Concentrado!$B$2:$B859, "=Hidalgo")</f>
        <v>2.0129999999999999</v>
      </c>
      <c r="AL25" s="9">
        <f>SUMIFS(Concentrado!AM$2:AM859,Concentrado!$A$2:$A859,"="&amp;$A25,Concentrado!$B$2:$B859, "=Hidalgo")</f>
        <v>5.8579999999999997</v>
      </c>
      <c r="AM25" s="9">
        <f>SUMIFS(Concentrado!AN$2:AN859,Concentrado!$A$2:$A859,"="&amp;$A25,Concentrado!$B$2:$B859, "=Hidalgo")</f>
        <v>322.60300000000001</v>
      </c>
      <c r="AN25" s="9">
        <f>SUMIFS(Concentrado!AO$2:AO859,Concentrado!$A$2:$A859,"="&amp;$A25,Concentrado!$B$2:$B859, "=Hidalgo")</f>
        <v>188.58500000000001</v>
      </c>
      <c r="AO25" s="9">
        <f>SUMIFS(Concentrado!AP$2:AP859,Concentrado!$A$2:$A859,"="&amp;$A25,Concentrado!$B$2:$B859, "=Hidalgo")</f>
        <v>253.07599999999999</v>
      </c>
      <c r="AP25" s="9">
        <f>SUMIFS(Concentrado!AQ$2:AQ859,Concentrado!$A$2:$A859,"="&amp;$A25,Concentrado!$B$2:$B859, "=Hidalgo")</f>
        <v>0.85599999999999998</v>
      </c>
      <c r="AQ25" s="9">
        <f>SUMIFS(Concentrado!AR$2:AR859,Concentrado!$A$2:$A859,"="&amp;$A25,Concentrado!$B$2:$B859, "=Hidalgo")</f>
        <v>0.54900000000000004</v>
      </c>
      <c r="AR25" s="9">
        <f>SUMIFS(Concentrado!AS$2:AS859,Concentrado!$A$2:$A859,"="&amp;$A25,Concentrado!$B$2:$B859, "=Hidalgo")</f>
        <v>0.69699999999999995</v>
      </c>
      <c r="AS25" s="9">
        <f>SUMIFS(Concentrado!AT$2:AT859,Concentrado!$A$2:$A859,"="&amp;$A25,Concentrado!$B$2:$B859, "=Hidalgo")</f>
        <v>4.2789999999999999</v>
      </c>
      <c r="AT25" s="9">
        <f>SUMIFS(Concentrado!AU$2:AU859,Concentrado!$A$2:$A859,"="&amp;$A25,Concentrado!$B$2:$B859, "=Hidalgo")</f>
        <v>0.42699999999999999</v>
      </c>
      <c r="AU25" s="9">
        <f>SUMIFS(Concentrado!AV$2:AV859,Concentrado!$A$2:$A859,"="&amp;$A25,Concentrado!$B$2:$B859, "=Hidalgo")</f>
        <v>2.2799999999999998</v>
      </c>
      <c r="AV25" s="9">
        <f>SUMIFS(Concentrado!AW$2:AW859,Concentrado!$A$2:$A859,"="&amp;$A25,Concentrado!$B$2:$B859, "=Hidalgo")</f>
        <v>958.39499999999998</v>
      </c>
      <c r="AW25" s="9">
        <f>SUMIFS(Concentrado!AX$2:AX859,Concentrado!$A$2:$A859,"="&amp;$A25,Concentrado!$B$2:$B859, "=Hidalgo")</f>
        <v>643.54200000000003</v>
      </c>
      <c r="AX25" s="9">
        <f>SUMIFS(Concentrado!AY$2:AY859,Concentrado!$A$2:$A859,"="&amp;$A25,Concentrado!$B$2:$B859, "=Hidalgo")</f>
        <v>795.01</v>
      </c>
      <c r="AY25" s="9">
        <f>SUMIFS(Concentrado!AZ$2:AZ859,Concentrado!$A$2:$A859,"="&amp;$A25,Concentrado!$B$2:$B859, "=Hidalgo")</f>
        <v>9.5839999999999996</v>
      </c>
      <c r="AZ25" s="9">
        <f>SUMIFS(Concentrado!BA$2:BA859,Concentrado!$A$2:$A859,"="&amp;$A25,Concentrado!$B$2:$B859, "=Hidalgo")</f>
        <v>6.4349999999999996</v>
      </c>
      <c r="BA25" s="9">
        <f>SUMIFS(Concentrado!BB$2:BB859,Concentrado!$A$2:$A859,"="&amp;$A25,Concentrado!$B$2:$B859, "=Hidalgo")</f>
        <v>7.95</v>
      </c>
      <c r="BB25" s="9">
        <f>SUMIFS(Concentrado!BC$2:BC859,Concentrado!$A$2:$A859,"="&amp;$A25,Concentrado!$B$2:$B859, "=Hidalgo")</f>
        <v>2.9390000000000001</v>
      </c>
      <c r="BC25" s="9">
        <f>SUMIFS(Concentrado!BD$2:BD859,Concentrado!$A$2:$A859,"="&amp;$A25,Concentrado!$B$2:$B859, "=Hidalgo")</f>
        <v>3.778</v>
      </c>
      <c r="BD25" s="9">
        <f>SUMIFS(Concentrado!BE$2:BE859,Concentrado!$A$2:$A859,"="&amp;$A25,Concentrado!$B$2:$B859, "=Hidalgo")</f>
        <v>11.708</v>
      </c>
      <c r="BE25" s="9">
        <f>SUMIFS(Concentrado!BF$2:BF859,Concentrado!$A$2:$A859,"="&amp;$A25,Concentrado!$B$2:$B859, "=Hidalgo")</f>
        <v>14.223000000000001</v>
      </c>
      <c r="BF25" s="9">
        <f>SUMIFS(Concentrado!BG$2:BG859,Concentrado!$A$2:$A859,"="&amp;$A25,Concentrado!$B$2:$B859, "=Hidalgo")</f>
        <v>72.652000000000001</v>
      </c>
      <c r="BG25" s="9">
        <f>SUMIFS(Concentrado!BH$2:BH859,Concentrado!$A$2:$A859,"="&amp;$A25,Concentrado!$B$2:$B859, "=Hidalgo")</f>
        <v>8.7461927515578282</v>
      </c>
    </row>
    <row r="26" spans="1:59" x14ac:dyDescent="0.25">
      <c r="A26" s="4">
        <v>2022</v>
      </c>
      <c r="B26" s="9">
        <f>SUMIFS(Concentrado!C$2:C859,Concentrado!$A$2:$A859,"="&amp;$A26,Concentrado!$B$2:$B859, "=Hidalgo")</f>
        <v>16.446000000000002</v>
      </c>
      <c r="C26" s="9">
        <f>SUMIFS(Concentrado!D$2:D859,Concentrado!$A$2:$A859,"="&amp;$A26,Concentrado!$B$2:$B859, "=Hidalgo")</f>
        <v>3.5579999999999998</v>
      </c>
      <c r="D26" s="9">
        <f>SUMIFS(Concentrado!E$2:E859,Concentrado!$A$2:$A859,"="&amp;$A26,Concentrado!$B$2:$B859, "=Hidalgo")</f>
        <v>9.7479999999999993</v>
      </c>
      <c r="E26" s="9">
        <f>SUMIFS(Concentrado!F$2:F859,Concentrado!$A$2:$A859,"="&amp;$A26,Concentrado!$B$2:$B859, "=Hidalgo")</f>
        <v>8.1150000000000002</v>
      </c>
      <c r="F26" s="9">
        <f>SUMIFS(Concentrado!G$2:G859,Concentrado!$A$2:$A859,"="&amp;$A26,Concentrado!$B$2:$B859, "=Hidalgo")</f>
        <v>16.128</v>
      </c>
      <c r="G26" s="9">
        <f>SUMIFS(Concentrado!H$2:H859,Concentrado!$A$2:$A859,"="&amp;$A26,Concentrado!$B$2:$B859, "=Hidalgo")</f>
        <v>6.33</v>
      </c>
      <c r="H26" s="9">
        <f>SUMIFS(Concentrado!I$2:I859,Concentrado!$A$2:$A859,"="&amp;$A26,Concentrado!$B$2:$B859, "=Hidalgo")</f>
        <v>5.0659999999999998</v>
      </c>
      <c r="I26" s="9">
        <f>SUMIFS(Concentrado!J$2:J859,Concentrado!$A$2:$A859,"="&amp;$A26,Concentrado!$B$2:$B859, "=Hidalgo")</f>
        <v>5.673</v>
      </c>
      <c r="J26" s="9">
        <f>SUMIFS(Concentrado!K$2:K859,Concentrado!$A$2:$A859,"="&amp;$A26,Concentrado!$B$2:$B859, "=Hidalgo")</f>
        <v>3.133</v>
      </c>
      <c r="K26" s="9">
        <f>SUMIFS(Concentrado!L$2:L859,Concentrado!$A$2:$A859,"="&amp;$A26,Concentrado!$B$2:$B859, "=Hidalgo")</f>
        <v>3.5579999999999998</v>
      </c>
      <c r="L26" s="9">
        <f>SUMIFS(Concentrado!M$2:M859,Concentrado!$A$2:$A859,"="&amp;$A26,Concentrado!$B$2:$B859, "=Hidalgo")</f>
        <v>3.3540000000000001</v>
      </c>
      <c r="M26" s="9">
        <f>SUMIFS(Concentrado!N$2:N859,Concentrado!$A$2:$A859,"="&amp;$A26,Concentrado!$B$2:$B859, "=Hidalgo")</f>
        <v>43.985999999999997</v>
      </c>
      <c r="N26" s="9">
        <f>SUMIFS(Concentrado!O$2:O859,Concentrado!$A$2:$A859,"="&amp;$A26,Concentrado!$B$2:$B859, "=Hidalgo")</f>
        <v>79.816000000000003</v>
      </c>
      <c r="O26" s="9">
        <f>SUMIFS(Concentrado!P$2:P859,Concentrado!$A$2:$A859,"="&amp;$A26,Concentrado!$B$2:$B859, "=Hidalgo")</f>
        <v>19.902999999999999</v>
      </c>
      <c r="P26" s="9">
        <f>SUMIFS(Concentrado!Q$2:Q859,Concentrado!$A$2:$A859,"="&amp;$A26,Concentrado!$B$2:$B859, "=Hidalgo")</f>
        <v>48.677999999999997</v>
      </c>
      <c r="Q26" s="9">
        <f>SUMIFS(Concentrado!R$2:R859,Concentrado!$A$2:$A859,"="&amp;$A26,Concentrado!$B$2:$B859, "=Hidalgo")</f>
        <v>81.578000000000003</v>
      </c>
      <c r="R26" s="9">
        <f>SUMIFS(Concentrado!S$2:S859,Concentrado!$A$2:$A859,"="&amp;$A26,Concentrado!$B$2:$B859, "=Hidalgo")</f>
        <v>75.510000000000005</v>
      </c>
      <c r="S26" s="9">
        <f>SUMIFS(Concentrado!T$2:T859,Concentrado!$A$2:$A859,"="&amp;$A26,Concentrado!$B$2:$B859, "=Hidalgo")</f>
        <v>78.424000000000007</v>
      </c>
      <c r="T26" s="9">
        <f>SUMIFS(Concentrado!U$2:U859,Concentrado!$A$2:$A859,"="&amp;$A26,Concentrado!$B$2:$B859, "=Hidalgo")</f>
        <v>18.664999999999999</v>
      </c>
      <c r="U26" s="9">
        <f>SUMIFS(Concentrado!V$2:V859,Concentrado!$A$2:$A859,"="&amp;$A26,Concentrado!$B$2:$B859, "=Hidalgo")</f>
        <v>18.576000000000001</v>
      </c>
      <c r="V26" s="9">
        <f>SUMIFS(Concentrado!W$2:W859,Concentrado!$A$2:$A859,"="&amp;$A26,Concentrado!$B$2:$B859, "=Hidalgo")</f>
        <v>18.619</v>
      </c>
      <c r="W26" s="9">
        <f>SUMIFS(Concentrado!X$2:X859,Concentrado!$A$2:$A859,"="&amp;$A26,Concentrado!$B$2:$B859, "=Hidalgo")</f>
        <v>19.579000000000001</v>
      </c>
      <c r="X26" s="9">
        <f>SUMIFS(Concentrado!Y$2:Y859,Concentrado!$A$2:$A859,"="&amp;$A26,Concentrado!$B$2:$B859, "=Hidalgo")</f>
        <v>3.6190000000000002</v>
      </c>
      <c r="Y26" s="9">
        <f>SUMIFS(Concentrado!Z$2:Z859,Concentrado!$A$2:$A859,"="&amp;$A26,Concentrado!$B$2:$B859, "=Hidalgo")</f>
        <v>11.284000000000001</v>
      </c>
      <c r="Z26" s="9">
        <f>SUMIFS(Concentrado!AA$2:AA859,Concentrado!$A$2:$A859,"="&amp;$A26,Concentrado!$B$2:$B859, "=Hidalgo")</f>
        <v>128.501</v>
      </c>
      <c r="AA26" s="9">
        <f>SUMIFS(Concentrado!AB$2:AB859,Concentrado!$A$2:$A859,"="&amp;$A26,Concentrado!$B$2:$B859, "=Hidalgo")</f>
        <v>101.565</v>
      </c>
      <c r="AB26" s="9">
        <f>SUMIFS(Concentrado!AC$2:AC859,Concentrado!$A$2:$A859,"="&amp;$A26,Concentrado!$B$2:$B859, "=Hidalgo")</f>
        <v>114.502</v>
      </c>
      <c r="AC26" s="9">
        <f>SUMIFS(Concentrado!AD$2:AD859,Concentrado!$A$2:$A859,"="&amp;$A26,Concentrado!$B$2:$B859, "=Hidalgo")</f>
        <v>498.79899999999998</v>
      </c>
      <c r="AD26" s="9">
        <f>SUMIFS(Concentrado!AE$2:AE859,Concentrado!$A$2:$A859,"="&amp;$A26,Concentrado!$B$2:$B859, "=Hidalgo")</f>
        <v>422.786</v>
      </c>
      <c r="AE26" s="9">
        <f>SUMIFS(Concentrado!AF$2:AF859,Concentrado!$A$2:$A859,"="&amp;$A26,Concentrado!$B$2:$B859, "=Hidalgo")</f>
        <v>459.35700000000003</v>
      </c>
      <c r="AF26" s="9">
        <f>SUMIFS(Concentrado!AG$2:AG859,Concentrado!$A$2:$A859,"="&amp;$A26,Concentrado!$B$2:$B859, "=Hidalgo")</f>
        <v>12.007999999999999</v>
      </c>
      <c r="AG26" s="9">
        <f>SUMIFS(Concentrado!AH$2:AH859,Concentrado!$A$2:$A859,"="&amp;$A26,Concentrado!$B$2:$B859, "=Hidalgo")</f>
        <v>6.5316549399269199</v>
      </c>
      <c r="AH26" s="9">
        <f>SUMIFS(Concentrado!AI$2:AI859,Concentrado!$A$2:$A859,"="&amp;$A26,Concentrado!$B$2:$B859, "=Hidalgo")</f>
        <v>3.0555645425100901</v>
      </c>
      <c r="AI26" s="9">
        <f>SUMIFS(Concentrado!AJ$2:AJ859,Concentrado!$A$2:$A859,"="&amp;$A26,Concentrado!$B$2:$B859, "=Hidalgo")</f>
        <v>4.7854493446643103</v>
      </c>
      <c r="AJ26" s="9">
        <f>SUMIFS(Concentrado!AK$2:AK859,Concentrado!$A$2:$A859,"="&amp;$A26,Concentrado!$B$2:$B859, "=Hidalgo")</f>
        <v>6.33</v>
      </c>
      <c r="AK26" s="9">
        <f>SUMIFS(Concentrado!AL$2:AL859,Concentrado!$A$2:$A859,"="&amp;$A26,Concentrado!$B$2:$B859, "=Hidalgo")</f>
        <v>1.5680000000000001</v>
      </c>
      <c r="AL26" s="9">
        <f>SUMIFS(Concentrado!AM$2:AM859,Concentrado!$A$2:$A859,"="&amp;$A26,Concentrado!$B$2:$B859, "=Hidalgo")</f>
        <v>3.855</v>
      </c>
      <c r="AM26" s="9">
        <f>SUMIFS(Concentrado!AN$2:AN859,Concentrado!$A$2:$A859,"="&amp;$A26,Concentrado!$B$2:$B859, "=Hidalgo")</f>
        <v>80.272000000000006</v>
      </c>
      <c r="AN26" s="9">
        <f>SUMIFS(Concentrado!AO$2:AO859,Concentrado!$A$2:$A859,"="&amp;$A26,Concentrado!$B$2:$B859, "=Hidalgo")</f>
        <v>54.280999999999999</v>
      </c>
      <c r="AO26" s="9">
        <f>SUMIFS(Concentrado!AP$2:AP859,Concentrado!$A$2:$A859,"="&amp;$A26,Concentrado!$B$2:$B859, "=Hidalgo")</f>
        <v>66.796000000000006</v>
      </c>
      <c r="AP26" s="9">
        <f>SUMIFS(Concentrado!AQ$2:AQ859,Concentrado!$A$2:$A859,"="&amp;$A26,Concentrado!$B$2:$B859, "=Hidalgo")</f>
        <v>0.84799999999999998</v>
      </c>
      <c r="AQ26" s="9">
        <f>SUMIFS(Concentrado!AR$2:AR859,Concentrado!$A$2:$A859,"="&amp;$A26,Concentrado!$B$2:$B859, "=Hidalgo")</f>
        <v>0.54300000000000004</v>
      </c>
      <c r="AR26" s="9">
        <f>SUMIFS(Concentrado!AS$2:AS859,Concentrado!$A$2:$A859,"="&amp;$A26,Concentrado!$B$2:$B859, "=Hidalgo")</f>
        <v>0.69</v>
      </c>
      <c r="AS26" s="9">
        <f>SUMIFS(Concentrado!AT$2:AT859,Concentrado!$A$2:$A859,"="&amp;$A26,Concentrado!$B$2:$B859, "=Hidalgo")</f>
        <v>3.198</v>
      </c>
      <c r="AT26" s="9">
        <f>SUMIFS(Concentrado!AU$2:AU859,Concentrado!$A$2:$A859,"="&amp;$A26,Concentrado!$B$2:$B859, "=Hidalgo")</f>
        <v>0.24099999999999999</v>
      </c>
      <c r="AU26" s="9">
        <f>SUMIFS(Concentrado!AV$2:AV859,Concentrado!$A$2:$A859,"="&amp;$A26,Concentrado!$B$2:$B859, "=Hidalgo")</f>
        <v>1.661</v>
      </c>
      <c r="AV26" s="9">
        <f>SUMIFS(Concentrado!AW$2:AW859,Concentrado!$A$2:$A859,"="&amp;$A26,Concentrado!$B$2:$B859, "=Hidalgo")</f>
        <v>666.78300000000002</v>
      </c>
      <c r="AW26" s="9">
        <f>SUMIFS(Concentrado!AX$2:AX859,Concentrado!$A$2:$A859,"="&amp;$A26,Concentrado!$B$2:$B859, "=Hidalgo")</f>
        <v>503.90499999999997</v>
      </c>
      <c r="AX26" s="9">
        <f>SUMIFS(Concentrado!AY$2:AY859,Concentrado!$A$2:$A859,"="&amp;$A26,Concentrado!$B$2:$B859, "=Hidalgo")</f>
        <v>582.22799999999995</v>
      </c>
      <c r="AY26" s="9">
        <f>SUMIFS(Concentrado!AZ$2:AZ859,Concentrado!$A$2:$A859,"="&amp;$A26,Concentrado!$B$2:$B859, "=Hidalgo")</f>
        <v>6.6680000000000001</v>
      </c>
      <c r="AZ26" s="9">
        <f>SUMIFS(Concentrado!BA$2:BA859,Concentrado!$A$2:$A859,"="&amp;$A26,Concentrado!$B$2:$B859, "=Hidalgo")</f>
        <v>5.0389999999999997</v>
      </c>
      <c r="BA26" s="9">
        <f>SUMIFS(Concentrado!BB$2:BB859,Concentrado!$A$2:$A859,"="&amp;$A26,Concentrado!$B$2:$B859, "=Hidalgo")</f>
        <v>5.8220000000000001</v>
      </c>
      <c r="BB26" s="9">
        <f>SUMIFS(Concentrado!BC$2:BC859,Concentrado!$A$2:$A859,"="&amp;$A26,Concentrado!$B$2:$B859, "=Hidalgo")</f>
        <v>12.75</v>
      </c>
      <c r="BC26" s="9">
        <f>SUMIFS(Concentrado!BD$2:BD859,Concentrado!$A$2:$A859,"="&amp;$A26,Concentrado!$B$2:$B859, "=Hidalgo")</f>
        <v>3.4</v>
      </c>
      <c r="BD26" s="9">
        <f>SUMIFS(Concentrado!BE$2:BE859,Concentrado!$A$2:$A859,"="&amp;$A26,Concentrado!$B$2:$B859, "=Hidalgo")</f>
        <v>12.494999999999999</v>
      </c>
      <c r="BE26" s="9">
        <f>SUMIFS(Concentrado!BF$2:BF859,Concentrado!$A$2:$A859,"="&amp;$A26,Concentrado!$B$2:$B859, "=Hidalgo")</f>
        <v>16.809000000000001</v>
      </c>
      <c r="BF26" s="9">
        <f>SUMIFS(Concentrado!BG$2:BG859,Concentrado!$A$2:$A859,"="&amp;$A26,Concentrado!$B$2:$B859, "=Hidalgo")</f>
        <v>36.42</v>
      </c>
      <c r="BG26" s="9">
        <f>SUMIFS(Concentrado!BH$2:BH859,Concentrado!$A$2:$A859,"="&amp;$A26,Concentrado!$B$2:$B859, "=Hidalgo")</f>
        <v>8.628659476117102</v>
      </c>
    </row>
    <row r="27" spans="1:59" x14ac:dyDescent="0.25">
      <c r="A27" s="4">
        <v>2023</v>
      </c>
      <c r="B27" s="9">
        <f>SUMIFS(Concentrado!C$2:C859,Concentrado!$A$2:$A859,"="&amp;$A27,Concentrado!$B$2:$B859, "=Hidalgo")</f>
        <v>14.007999999999999</v>
      </c>
      <c r="C27" s="9">
        <f>SUMIFS(Concentrado!D$2:D859,Concentrado!$A$2:$A859,"="&amp;$A27,Concentrado!$B$2:$B859, "=Hidalgo")</f>
        <v>3.0979999999999999</v>
      </c>
      <c r="D27" s="9">
        <f>SUMIFS(Concentrado!E$2:E859,Concentrado!$A$2:$A859,"="&amp;$A27,Concentrado!$B$2:$B859, "=Hidalgo")</f>
        <v>8.3339999999999996</v>
      </c>
      <c r="E27" s="9">
        <f>SUMIFS(Concentrado!F$2:F859,Concentrado!$A$2:$A859,"="&amp;$A27,Concentrado!$B$2:$B859, "=Hidalgo")</f>
        <v>6.8419999999999996</v>
      </c>
      <c r="F27" s="9">
        <f>SUMIFS(Concentrado!G$2:G859,Concentrado!$A$2:$A859,"="&amp;$A27,Concentrado!$B$2:$B859, "=Hidalgo")</f>
        <v>14.973000000000001</v>
      </c>
      <c r="G27" s="9">
        <f>SUMIFS(Concentrado!H$2:H859,Concentrado!$A$2:$A859,"="&amp;$A27,Concentrado!$B$2:$B859, "=Hidalgo")</f>
        <v>6.7779999999999996</v>
      </c>
      <c r="H27" s="9">
        <f>SUMIFS(Concentrado!I$2:I859,Concentrado!$A$2:$A859,"="&amp;$A27,Concentrado!$B$2:$B859, "=Hidalgo")</f>
        <v>5.4809999999999999</v>
      </c>
      <c r="I27" s="9">
        <f>SUMIFS(Concentrado!J$2:J859,Concentrado!$A$2:$A859,"="&amp;$A27,Concentrado!$B$2:$B859, "=Hidalgo")</f>
        <v>6.1029999999999998</v>
      </c>
      <c r="J27" s="9">
        <f>SUMIFS(Concentrado!K$2:K859,Concentrado!$A$2:$A859,"="&amp;$A27,Concentrado!$B$2:$B859, "=Hidalgo")</f>
        <v>3.0990000000000002</v>
      </c>
      <c r="K27" s="9">
        <f>SUMIFS(Concentrado!L$2:L859,Concentrado!$A$2:$A859,"="&amp;$A27,Concentrado!$B$2:$B859, "=Hidalgo")</f>
        <v>2.859</v>
      </c>
      <c r="L27" s="9">
        <f>SUMIFS(Concentrado!M$2:M859,Concentrado!$A$2:$A859,"="&amp;$A27,Concentrado!$B$2:$B859, "=Hidalgo")</f>
        <v>2.9740000000000002</v>
      </c>
      <c r="M27" s="9">
        <f>SUMIFS(Concentrado!N$2:N859,Concentrado!$A$2:$A859,"="&amp;$A27,Concentrado!$B$2:$B859, "=Hidalgo")</f>
        <v>33.523000000000003</v>
      </c>
      <c r="N27" s="9">
        <f>SUMIFS(Concentrado!O$2:O859,Concentrado!$A$2:$A859,"="&amp;$A27,Concentrado!$B$2:$B859, "=Hidalgo")</f>
        <v>78.238</v>
      </c>
      <c r="O27" s="9">
        <f>SUMIFS(Concentrado!P$2:P859,Concentrado!$A$2:$A859,"="&amp;$A27,Concentrado!$B$2:$B859, "=Hidalgo")</f>
        <v>18.824000000000002</v>
      </c>
      <c r="P27" s="9">
        <f>SUMIFS(Concentrado!Q$2:Q859,Concentrado!$A$2:$A859,"="&amp;$A27,Concentrado!$B$2:$B859, "=Hidalgo")</f>
        <v>47.338999999999999</v>
      </c>
      <c r="Q27" s="9">
        <f>SUMIFS(Concentrado!R$2:R859,Concentrado!$A$2:$A859,"="&amp;$A27,Concentrado!$B$2:$B859, "=Hidalgo")</f>
        <v>82.433000000000007</v>
      </c>
      <c r="R27" s="9">
        <f>SUMIFS(Concentrado!S$2:S859,Concentrado!$A$2:$A859,"="&amp;$A27,Concentrado!$B$2:$B859, "=Hidalgo")</f>
        <v>76.489000000000004</v>
      </c>
      <c r="S27" s="9">
        <f>SUMIFS(Concentrado!T$2:T859,Concentrado!$A$2:$A859,"="&amp;$A27,Concentrado!$B$2:$B859, "=Hidalgo")</f>
        <v>79.341999999999999</v>
      </c>
      <c r="T27" s="9">
        <f>SUMIFS(Concentrado!U$2:U859,Concentrado!$A$2:$A859,"="&amp;$A27,Concentrado!$B$2:$B859, "=Hidalgo")</f>
        <v>17.428999999999998</v>
      </c>
      <c r="U27" s="9">
        <f>SUMIFS(Concentrado!V$2:V859,Concentrado!$A$2:$A859,"="&amp;$A27,Concentrado!$B$2:$B859, "=Hidalgo")</f>
        <v>21.088000000000001</v>
      </c>
      <c r="V27" s="9">
        <f>SUMIFS(Concentrado!W$2:W859,Concentrado!$A$2:$A859,"="&amp;$A27,Concentrado!$B$2:$B859, "=Hidalgo")</f>
        <v>19.332000000000001</v>
      </c>
      <c r="W27" s="9">
        <f>SUMIFS(Concentrado!X$2:X859,Concentrado!$A$2:$A859,"="&amp;$A27,Concentrado!$B$2:$B859, "=Hidalgo")</f>
        <v>20.399000000000001</v>
      </c>
      <c r="X27" s="9">
        <f>SUMIFS(Concentrado!Y$2:Y859,Concentrado!$A$2:$A859,"="&amp;$A27,Concentrado!$B$2:$B859, "=Hidalgo")</f>
        <v>3.0979999999999999</v>
      </c>
      <c r="Y27" s="9">
        <f>SUMIFS(Concentrado!Z$2:Z859,Concentrado!$A$2:$A859,"="&amp;$A27,Concentrado!$B$2:$B859, "=Hidalgo")</f>
        <v>11.401</v>
      </c>
      <c r="Z27" s="9">
        <f>SUMIFS(Concentrado!AA$2:AA859,Concentrado!$A$2:$A859,"="&amp;$A27,Concentrado!$B$2:$B859, "=Hidalgo")</f>
        <v>113.096</v>
      </c>
      <c r="AA27" s="9">
        <f>SUMIFS(Concentrado!AB$2:AB859,Concentrado!$A$2:$A859,"="&amp;$A27,Concentrado!$B$2:$B859, "=Hidalgo")</f>
        <v>90.846000000000004</v>
      </c>
      <c r="AB27" s="9">
        <f>SUMIFS(Concentrado!AC$2:AC859,Concentrado!$A$2:$A859,"="&amp;$A27,Concentrado!$B$2:$B859, "=Hidalgo")</f>
        <v>101.524</v>
      </c>
      <c r="AC27" s="9">
        <f>SUMIFS(Concentrado!AD$2:AD859,Concentrado!$A$2:$A859,"="&amp;$A27,Concentrado!$B$2:$B859, "=Hidalgo")</f>
        <v>481.10899999999998</v>
      </c>
      <c r="AD27" s="9">
        <f>SUMIFS(Concentrado!AE$2:AE859,Concentrado!$A$2:$A859,"="&amp;$A27,Concentrado!$B$2:$B859, "=Hidalgo")</f>
        <v>412.29</v>
      </c>
      <c r="AE27" s="9">
        <f>SUMIFS(Concentrado!AF$2:AF859,Concentrado!$A$2:$A859,"="&amp;$A27,Concentrado!$B$2:$B859, "=Hidalgo")</f>
        <v>445.35</v>
      </c>
      <c r="AF27" s="9">
        <f>SUMIFS(Concentrado!AG$2:AG859,Concentrado!$A$2:$A859,"="&amp;$A27,Concentrado!$B$2:$B859, "=Hidalgo")</f>
        <v>9.2959999999999994</v>
      </c>
      <c r="AG27" s="9">
        <f>SUMIFS(Concentrado!AH$2:AH859,Concentrado!$A$2:$A859,"="&amp;$A27,Concentrado!$B$2:$B859, "=Hidalgo")</f>
        <v>13.3603428913949</v>
      </c>
      <c r="AH27" s="9">
        <f>SUMIFS(Concentrado!AI$2:AI859,Concentrado!$A$2:$A859,"="&amp;$A27,Concentrado!$B$2:$B859, "=Hidalgo")</f>
        <v>5.0102620903887098</v>
      </c>
      <c r="AI27" s="9">
        <f>SUMIFS(Concentrado!AJ$2:AJ859,Concentrado!$A$2:$A859,"="&amp;$A27,Concentrado!$B$2:$B859, "=Hidalgo")</f>
        <v>9.1666359614318296</v>
      </c>
      <c r="AJ27" s="9">
        <f>SUMIFS(Concentrado!AK$2:AK859,Concentrado!$A$2:$A859,"="&amp;$A27,Concentrado!$B$2:$B859, "=Hidalgo")</f>
        <v>10.327999999999999</v>
      </c>
      <c r="AK27" s="9">
        <f>SUMIFS(Concentrado!AL$2:AL859,Concentrado!$A$2:$A859,"="&amp;$A27,Concentrado!$B$2:$B859, "=Hidalgo")</f>
        <v>2.5619999999999998</v>
      </c>
      <c r="AL27" s="9">
        <f>SUMIFS(Concentrado!AM$2:AM859,Concentrado!$A$2:$A859,"="&amp;$A27,Concentrado!$B$2:$B859, "=Hidalgo")</f>
        <v>6.2889999999999997</v>
      </c>
      <c r="AM27" s="9">
        <f>SUMIFS(Concentrado!AN$2:AN859,Concentrado!$A$2:$A859,"="&amp;$A27,Concentrado!$B$2:$B859, "=Hidalgo")</f>
        <v>56.225000000000001</v>
      </c>
      <c r="AN27" s="9">
        <f>SUMIFS(Concentrado!AO$2:AO859,Concentrado!$A$2:$A859,"="&amp;$A27,Concentrado!$B$2:$B859, "=Hidalgo")</f>
        <v>37.828000000000003</v>
      </c>
      <c r="AO27" s="9">
        <f>SUMIFS(Concentrado!AP$2:AP859,Concentrado!$A$2:$A859,"="&amp;$A27,Concentrado!$B$2:$B859, "=Hidalgo")</f>
        <v>46.656999999999996</v>
      </c>
      <c r="AP27" s="9">
        <f>SUMIFS(Concentrado!AQ$2:AQ859,Concentrado!$A$2:$A859,"="&amp;$A27,Concentrado!$B$2:$B859, "=Hidalgo")</f>
        <v>1.3560000000000001</v>
      </c>
      <c r="AQ27" s="9">
        <f>SUMIFS(Concentrado!AR$2:AR859,Concentrado!$A$2:$A859,"="&amp;$A27,Concentrado!$B$2:$B859, "=Hidalgo")</f>
        <v>0.41699999999999998</v>
      </c>
      <c r="AR27" s="9">
        <f>SUMIFS(Concentrado!AS$2:AS859,Concentrado!$A$2:$A859,"="&amp;$A27,Concentrado!$B$2:$B859, "=Hidalgo")</f>
        <v>0.86699999999999999</v>
      </c>
      <c r="AS27" s="9">
        <f>SUMIFS(Concentrado!AT$2:AT859,Concentrado!$A$2:$A859,"="&amp;$A27,Concentrado!$B$2:$B859, "=Hidalgo")</f>
        <v>3.2280000000000002</v>
      </c>
      <c r="AT27" s="9">
        <f>SUMIFS(Concentrado!AU$2:AU859,Concentrado!$A$2:$A859,"="&amp;$A27,Concentrado!$B$2:$B859, "=Hidalgo")</f>
        <v>0.65500000000000003</v>
      </c>
      <c r="AU27" s="9">
        <f>SUMIFS(Concentrado!AV$2:AV859,Concentrado!$A$2:$A859,"="&amp;$A27,Concentrado!$B$2:$B859, "=Hidalgo")</f>
        <v>1.89</v>
      </c>
      <c r="AV27" s="9">
        <f>SUMIFS(Concentrado!AW$2:AW859,Concentrado!$A$2:$A859,"="&amp;$A27,Concentrado!$B$2:$B859, "=Hidalgo")</f>
        <v>622.67200000000003</v>
      </c>
      <c r="AW27" s="9">
        <f>SUMIFS(Concentrado!AX$2:AX859,Concentrado!$A$2:$A859,"="&amp;$A27,Concentrado!$B$2:$B859, "=Hidalgo")</f>
        <v>475.61399999999998</v>
      </c>
      <c r="AX27" s="9">
        <f>SUMIFS(Concentrado!AY$2:AY859,Concentrado!$A$2:$A859,"="&amp;$A27,Concentrado!$B$2:$B859, "=Hidalgo")</f>
        <v>546.22299999999996</v>
      </c>
      <c r="AY27" s="9">
        <f>SUMIFS(Concentrado!AZ$2:AZ859,Concentrado!$A$2:$A859,"="&amp;$A27,Concentrado!$B$2:$B859, "=Hidalgo")</f>
        <v>6.2270000000000003</v>
      </c>
      <c r="AZ27" s="9">
        <f>SUMIFS(Concentrado!BA$2:BA859,Concentrado!$A$2:$A859,"="&amp;$A27,Concentrado!$B$2:$B859, "=Hidalgo")</f>
        <v>4.7560000000000002</v>
      </c>
      <c r="BA27" s="9">
        <f>SUMIFS(Concentrado!BB$2:BB859,Concentrado!$A$2:$A859,"="&amp;$A27,Concentrado!$B$2:$B859, "=Hidalgo")</f>
        <v>5.4619999999999997</v>
      </c>
      <c r="BB27" s="9">
        <f>SUMIFS(Concentrado!BC$2:BC859,Concentrado!$A$2:$A859,"="&amp;$A27,Concentrado!$B$2:$B859, "=Hidalgo")</f>
        <v>16.338000000000001</v>
      </c>
      <c r="BC27" s="9">
        <f>SUMIFS(Concentrado!BD$2:BD859,Concentrado!$A$2:$A859,"="&amp;$A27,Concentrado!$B$2:$B859, "=Hidalgo")</f>
        <v>2.58</v>
      </c>
      <c r="BD27" s="9">
        <f>SUMIFS(Concentrado!BE$2:BE859,Concentrado!$A$2:$A859,"="&amp;$A27,Concentrado!$B$2:$B859, "=Hidalgo")</f>
        <v>12.615</v>
      </c>
      <c r="BE27" s="9">
        <f>SUMIFS(Concentrado!BF$2:BF859,Concentrado!$A$2:$A859,"="&amp;$A27,Concentrado!$B$2:$B859, "=Hidalgo")</f>
        <v>15.474</v>
      </c>
      <c r="BF27" s="9">
        <f>SUMIFS(Concentrado!BG$2:BG859,Concentrado!$A$2:$A859,"="&amp;$A27,Concentrado!$B$2:$B859, "=Hidalgo")</f>
        <v>32.423000000000002</v>
      </c>
      <c r="BG27" s="9">
        <f>SUMIFS(Concentrado!BH$2:BH859,Concentrado!$A$2:$A859,"="&amp;$A27,Concentrado!$B$2:$B859, "=Hidalgo")</f>
        <v>8.1645886756860317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"=Jalisco")</f>
        <v>25.937999999999999</v>
      </c>
      <c r="C2" s="9">
        <f>SUMIFS(Concentrado!D$2:D826,Concentrado!$A$2:$A826,"="&amp;$A2,Concentrado!$B$2:$B826, "=Jalisco")</f>
        <v>8.5470000000000006</v>
      </c>
      <c r="D2" s="9">
        <f>SUMIFS(Concentrado!E$2:E826,Concentrado!$A$2:$A826,"="&amp;$A2,Concentrado!$B$2:$B826, "=Jalisco")</f>
        <v>17.074999999999999</v>
      </c>
      <c r="E2" s="9">
        <f>SUMIFS(Concentrado!F$2:F826,Concentrado!$A$2:$A826,"="&amp;$A2,Concentrado!$B$2:$B826, "=Jalisco")</f>
        <v>20.782</v>
      </c>
      <c r="F2" s="9">
        <f>SUMIFS(Concentrado!G$2:G826,Concentrado!$A$2:$A826,"="&amp;$A2,Concentrado!$B$2:$B826, "=Jalisco")</f>
        <v>19.405999999999999</v>
      </c>
      <c r="G2" s="9">
        <f>SUMIFS(Concentrado!H$2:H826,Concentrado!$A$2:$A826,"="&amp;$A2,Concentrado!$B$2:$B826, "=Jalisco")</f>
        <v>2.5739999999999998</v>
      </c>
      <c r="H2" s="9">
        <f>SUMIFS(Concentrado!I$2:I826,Concentrado!$A$2:$A826,"="&amp;$A2,Concentrado!$B$2:$B826, "=Jalisco")</f>
        <v>2.7559999999999998</v>
      </c>
      <c r="I2" s="9">
        <f>SUMIFS(Concentrado!J$2:J826,Concentrado!$A$2:$A826,"="&amp;$A2,Concentrado!$B$2:$B826, "=Jalisco")</f>
        <v>2.6669999999999998</v>
      </c>
      <c r="J2" s="9">
        <f>SUMIFS(Concentrado!K$2:K826,Concentrado!$A$2:$A826,"="&amp;$A2,Concentrado!$B$2:$B826, "=Jalisco")</f>
        <v>12.068</v>
      </c>
      <c r="K2" s="9">
        <f>SUMIFS(Concentrado!L$2:L826,Concentrado!$A$2:$A826,"="&amp;$A2,Concentrado!$B$2:$B826, "=Jalisco")</f>
        <v>6.5960000000000001</v>
      </c>
      <c r="L2" s="9">
        <f>SUMIFS(Concentrado!M$2:M826,Concentrado!$A$2:$A826,"="&amp;$A2,Concentrado!$B$2:$B826, "=Jalisco")</f>
        <v>9.2789999999999999</v>
      </c>
      <c r="M2" s="9">
        <f>SUMIFS(Concentrado!N$2:N826,Concentrado!$A$2:$A826,"="&amp;$A2,Concentrado!$B$2:$B826, "=Jalisco")</f>
        <v>59.253</v>
      </c>
      <c r="N2" s="9">
        <f>SUMIFS(Concentrado!O$2:O826,Concentrado!$A$2:$A826,"="&amp;$A2,Concentrado!$B$2:$B826, "=Jalisco")</f>
        <v>89.944999999999993</v>
      </c>
      <c r="O2" s="9">
        <f>SUMIFS(Concentrado!P$2:P826,Concentrado!$A$2:$A826,"="&amp;$A2,Concentrado!$B$2:$B826, "=Jalisco")</f>
        <v>25.734000000000002</v>
      </c>
      <c r="P2" s="9">
        <f>SUMIFS(Concentrado!Q$2:Q826,Concentrado!$A$2:$A826,"="&amp;$A2,Concentrado!$B$2:$B826, "=Jalisco")</f>
        <v>57.238999999999997</v>
      </c>
      <c r="Q2" s="9">
        <f>SUMIFS(Concentrado!R$2:R826,Concentrado!$A$2:$A826,"="&amp;$A2,Concentrado!$B$2:$B826, "=Jalisco")</f>
        <v>45.277999999999999</v>
      </c>
      <c r="R2" s="9">
        <f>SUMIFS(Concentrado!S$2:S826,Concentrado!$A$2:$A826,"="&amp;$A2,Concentrado!$B$2:$B826, "=Jalisco")</f>
        <v>52.49</v>
      </c>
      <c r="S2" s="9">
        <f>SUMIFS(Concentrado!T$2:T826,Concentrado!$A$2:$A826,"="&amp;$A2,Concentrado!$B$2:$B826, "=Jalisco")</f>
        <v>48.954000000000001</v>
      </c>
      <c r="T2" s="9">
        <f>SUMIFS(Concentrado!U$2:U826,Concentrado!$A$2:$A826,"="&amp;$A2,Concentrado!$B$2:$B826, "=Jalisco")</f>
        <v>7.0149999999999997</v>
      </c>
      <c r="U2" s="9">
        <f>SUMIFS(Concentrado!V$2:V826,Concentrado!$A$2:$A826,"="&amp;$A2,Concentrado!$B$2:$B826, "=Jalisco")</f>
        <v>11.241</v>
      </c>
      <c r="V2" s="9">
        <f>SUMIFS(Concentrado!W$2:W826,Concentrado!$A$2:$A826,"="&amp;$A2,Concentrado!$B$2:$B826, "=Jalisco")</f>
        <v>9.1690000000000005</v>
      </c>
      <c r="W2" s="9">
        <f>SUMIFS(Concentrado!X$2:X826,Concentrado!$A$2:$A826,"="&amp;$A2,Concentrado!$B$2:$B826, "=Jalisco")</f>
        <v>15.769</v>
      </c>
      <c r="X2" s="9">
        <f>SUMIFS(Concentrado!Y$2:Y826,Concentrado!$A$2:$A826,"="&amp;$A2,Concentrado!$B$2:$B826, "=Jalisco")</f>
        <v>2.044</v>
      </c>
      <c r="Y2" s="9">
        <f>SUMIFS(Concentrado!Z$2:Z826,Concentrado!$A$2:$A826,"="&amp;$A2,Concentrado!$B$2:$B826, "=Jalisco")</f>
        <v>8.7739999999999991</v>
      </c>
      <c r="Z2" s="9">
        <f>SUMIFS(Concentrado!AA$2:AA826,Concentrado!$A$2:$A826,"="&amp;$A2,Concentrado!$B$2:$B826, "=Jalisco")</f>
        <v>57.152999999999999</v>
      </c>
      <c r="AA2" s="9">
        <f>SUMIFS(Concentrado!AB$2:AB826,Concentrado!$A$2:$A826,"="&amp;$A2,Concentrado!$B$2:$B826, "=Jalisco")</f>
        <v>45.368000000000002</v>
      </c>
      <c r="AB2" s="9">
        <f>SUMIFS(Concentrado!AC$2:AC826,Concentrado!$A$2:$A826,"="&amp;$A2,Concentrado!$B$2:$B826, "=Jalisco")</f>
        <v>51.162999999999997</v>
      </c>
      <c r="AC2" s="9">
        <f>SUMIFS(Concentrado!AD$2:AD826,Concentrado!$A$2:$A826,"="&amp;$A2,Concentrado!$B$2:$B826, "=Jalisco")</f>
        <v>362.935</v>
      </c>
      <c r="AD2" s="9">
        <f>SUMIFS(Concentrado!AE$2:AE826,Concentrado!$A$2:$A826,"="&amp;$A2,Concentrado!$B$2:$B826, "=Jalisco")</f>
        <v>341.72800000000001</v>
      </c>
      <c r="AE2" s="9">
        <f>SUMIFS(Concentrado!AF$2:AF826,Concentrado!$A$2:$A826,"="&amp;$A2,Concentrado!$B$2:$B826, "=Jalisco")</f>
        <v>352.286</v>
      </c>
      <c r="AF2" s="9">
        <f>SUMIFS(Concentrado!AG$2:AG826,Concentrado!$A$2:$A826,"="&amp;$A2,Concentrado!$B$2:$B826, "=Jalisco")</f>
        <v>10.169</v>
      </c>
      <c r="AG2" s="9">
        <f>SUMIFS(Concentrado!AH$2:AH826,Concentrado!$A$2:$A826,"="&amp;$A2,Concentrado!$B$2:$B826, "=Jalisco")</f>
        <v>10.6050118800419</v>
      </c>
      <c r="AH2" s="9">
        <f>SUMIFS(Concentrado!AI$2:AI826,Concentrado!$A$2:$A826,"="&amp;$A2,Concentrado!$B$2:$B826, "=Jalisco")</f>
        <v>1.7180171583059101</v>
      </c>
      <c r="AI2" s="9">
        <f>SUMIFS(Concentrado!AJ$2:AJ826,Concentrado!$A$2:$A826,"="&amp;$A2,Concentrado!$B$2:$B826, "=Jalisco")</f>
        <v>6.0815379215688301</v>
      </c>
      <c r="AJ2" s="9">
        <f>SUMIFS(Concentrado!AK$2:AK826,Concentrado!$A$2:$A826,"="&amp;$A2,Concentrado!$B$2:$B826, "=Jalisco")</f>
        <v>8.8819999999999997</v>
      </c>
      <c r="AK2" s="9">
        <f>SUMIFS(Concentrado!AL$2:AL826,Concentrado!$A$2:$A826,"="&amp;$A2,Concentrado!$B$2:$B826, "=Jalisco")</f>
        <v>1.1459999999999999</v>
      </c>
      <c r="AL2" s="9">
        <f>SUMIFS(Concentrado!AM$2:AM826,Concentrado!$A$2:$A826,"="&amp;$A2,Concentrado!$B$2:$B826, "=Jalisco")</f>
        <v>4.9400000000000004</v>
      </c>
      <c r="AM2" s="9">
        <f>SUMIFS(Concentrado!AN$2:AN826,Concentrado!$A$2:$A826,"="&amp;$A2,Concentrado!$B$2:$B826, "=Jalisco")</f>
        <v>77.813000000000002</v>
      </c>
      <c r="AN2" s="9">
        <f>SUMIFS(Concentrado!AO$2:AO826,Concentrado!$A$2:$A826,"="&amp;$A2,Concentrado!$B$2:$B826, "=Jalisco")</f>
        <v>63.668999999999997</v>
      </c>
      <c r="AO2" s="9">
        <f>SUMIFS(Concentrado!AP$2:AP826,Concentrado!$A$2:$A826,"="&amp;$A2,Concentrado!$B$2:$B826, "=Jalisco")</f>
        <v>70.620999999999995</v>
      </c>
      <c r="AP2" s="9">
        <f>SUMIFS(Concentrado!AQ$2:AQ826,Concentrado!$A$2:$A826,"="&amp;$A2,Concentrado!$B$2:$B826, "=Jalisco")</f>
        <v>3.4430000000000001</v>
      </c>
      <c r="AQ2" s="9">
        <f>SUMIFS(Concentrado!AR$2:AR826,Concentrado!$A$2:$A826,"="&amp;$A2,Concentrado!$B$2:$B826, "=Jalisco")</f>
        <v>2.23</v>
      </c>
      <c r="AR2" s="9">
        <f>SUMIFS(Concentrado!AS$2:AS826,Concentrado!$A$2:$A826,"="&amp;$A2,Concentrado!$B$2:$B826, "=Jalisco")</f>
        <v>2.8250000000000002</v>
      </c>
      <c r="AS2" s="9">
        <f>SUMIFS(Concentrado!AT$2:AT826,Concentrado!$A$2:$A826,"="&amp;$A2,Concentrado!$B$2:$B826, "=Jalisco")</f>
        <v>9.8800000000000008</v>
      </c>
      <c r="AT2" s="9">
        <f>SUMIFS(Concentrado!AU$2:AU826,Concentrado!$A$2:$A826,"="&amp;$A2,Concentrado!$B$2:$B826, "=Jalisco")</f>
        <v>1.734</v>
      </c>
      <c r="AU2" s="9">
        <f>SUMIFS(Concentrado!AV$2:AV826,Concentrado!$A$2:$A826,"="&amp;$A2,Concentrado!$B$2:$B826, "=Jalisco")</f>
        <v>5.7290000000000001</v>
      </c>
      <c r="AV2" s="9">
        <f>SUMIFS(Concentrado!AW$2:AW826,Concentrado!$A$2:$A826,"="&amp;$A2,Concentrado!$B$2:$B826, "=Jalisco")</f>
        <v>534.84500000000003</v>
      </c>
      <c r="AW2" s="9">
        <f>SUMIFS(Concentrado!AX$2:AX826,Concentrado!$A$2:$A826,"="&amp;$A2,Concentrado!$B$2:$B826, "=Jalisco")</f>
        <v>435.09500000000003</v>
      </c>
      <c r="AX2" s="9">
        <f>SUMIFS(Concentrado!AY$2:AY826,Concentrado!$A$2:$A826,"="&amp;$A2,Concentrado!$B$2:$B826, "=Jalisco")</f>
        <v>484.202</v>
      </c>
      <c r="AY2" s="9">
        <f>SUMIFS(Concentrado!AZ$2:AZ826,Concentrado!$A$2:$A826,"="&amp;$A2,Concentrado!$B$2:$B826, "=Jalisco")</f>
        <v>5.3479999999999999</v>
      </c>
      <c r="AZ2" s="9">
        <f>SUMIFS(Concentrado!BA$2:BA826,Concentrado!$A$2:$A826,"="&amp;$A2,Concentrado!$B$2:$B826, "=Jalisco")</f>
        <v>4.351</v>
      </c>
      <c r="BA2" s="9">
        <f>SUMIFS(Concentrado!BB$2:BB826,Concentrado!$A$2:$A826,"="&amp;$A2,Concentrado!$B$2:$B826, "=Jalisco")</f>
        <v>4.8419999999999996</v>
      </c>
      <c r="BB2" s="9">
        <f>SUMIFS(Concentrado!BC$2:BC826,Concentrado!$A$2:$A826,"="&amp;$A2,Concentrado!$B$2:$B826, "=Jalisco")</f>
        <v>28.797000000000001</v>
      </c>
      <c r="BC2" s="9">
        <f>SUMIFS(Concentrado!BD$2:BD826,Concentrado!$A$2:$A826,"="&amp;$A2,Concentrado!$B$2:$B826, "=Jalisco")</f>
        <v>17.129000000000001</v>
      </c>
      <c r="BD2" s="9">
        <f>SUMIFS(Concentrado!BE$2:BE826,Concentrado!$A$2:$A826,"="&amp;$A2,Concentrado!$B$2:$B826, "=Jalisco")</f>
        <v>20.555</v>
      </c>
      <c r="BE2" s="9">
        <f>SUMIFS(Concentrado!BF$2:BF826,Concentrado!$A$2:$A826,"="&amp;$A2,Concentrado!$B$2:$B826, "=Jalisco")</f>
        <v>23.940999999999999</v>
      </c>
      <c r="BF2" s="9">
        <f>SUMIFS(Concentrado!BG$2:BG826,Concentrado!$A$2:$A826,"="&amp;$A2,Concentrado!$B$2:$B826, "=Jalisco")</f>
        <v>43.036000000000001</v>
      </c>
      <c r="BG2" s="9">
        <f>SUMIFS(Concentrado!BH$2:BH826,Concentrado!$A$2:$A826,"="&amp;$A2,Concentrado!$B$2:$B826, "=Jalisco")</f>
        <v>9.9454679439941049</v>
      </c>
    </row>
    <row r="3" spans="1:59" x14ac:dyDescent="0.25">
      <c r="A3" s="4">
        <v>1999</v>
      </c>
      <c r="B3" s="9">
        <f>SUMIFS(Concentrado!C$2:C859,Concentrado!$A$2:$A859,"="&amp;$A3,Concentrado!$B$2:$B859, "=Jalisco")</f>
        <v>26.053000000000001</v>
      </c>
      <c r="C3" s="9">
        <f>SUMIFS(Concentrado!D$2:D859,Concentrado!$A$2:$A859,"="&amp;$A3,Concentrado!$B$2:$B859, "=Jalisco")</f>
        <v>7.5449999999999999</v>
      </c>
      <c r="D3" s="9">
        <f>SUMIFS(Concentrado!E$2:E859,Concentrado!$A$2:$A859,"="&amp;$A3,Concentrado!$B$2:$B859, "=Jalisco")</f>
        <v>16.619</v>
      </c>
      <c r="E3" s="9">
        <f>SUMIFS(Concentrado!F$2:F859,Concentrado!$A$2:$A859,"="&amp;$A3,Concentrado!$B$2:$B859, "=Jalisco")</f>
        <v>21.082999999999998</v>
      </c>
      <c r="F3" s="9">
        <f>SUMIFS(Concentrado!G$2:G859,Concentrado!$A$2:$A859,"="&amp;$A3,Concentrado!$B$2:$B859, "=Jalisco")</f>
        <v>18.934000000000001</v>
      </c>
      <c r="G3" s="9">
        <f>SUMIFS(Concentrado!H$2:H859,Concentrado!$A$2:$A859,"="&amp;$A3,Concentrado!$B$2:$B859, "=Jalisco")</f>
        <v>2.8380000000000001</v>
      </c>
      <c r="H3" s="9">
        <f>SUMIFS(Concentrado!I$2:I859,Concentrado!$A$2:$A859,"="&amp;$A3,Concentrado!$B$2:$B859, "=Jalisco")</f>
        <v>3.2509999999999999</v>
      </c>
      <c r="I3" s="9">
        <f>SUMIFS(Concentrado!J$2:J859,Concentrado!$A$2:$A859,"="&amp;$A3,Concentrado!$B$2:$B859, "=Jalisco")</f>
        <v>3.0489999999999999</v>
      </c>
      <c r="J3" s="9">
        <f>SUMIFS(Concentrado!K$2:K859,Concentrado!$A$2:$A859,"="&amp;$A3,Concentrado!$B$2:$B859, "=Jalisco")</f>
        <v>11.798999999999999</v>
      </c>
      <c r="K3" s="9">
        <f>SUMIFS(Concentrado!L$2:L859,Concentrado!$A$2:$A859,"="&amp;$A3,Concentrado!$B$2:$B859, "=Jalisco")</f>
        <v>6.9630000000000001</v>
      </c>
      <c r="L3" s="9">
        <f>SUMIFS(Concentrado!M$2:M859,Concentrado!$A$2:$A859,"="&amp;$A3,Concentrado!$B$2:$B859, "=Jalisco")</f>
        <v>9.3339999999999996</v>
      </c>
      <c r="M3" s="9">
        <f>SUMIFS(Concentrado!N$2:N859,Concentrado!$A$2:$A859,"="&amp;$A3,Concentrado!$B$2:$B859, "=Jalisco")</f>
        <v>65.781999999999996</v>
      </c>
      <c r="N3" s="9">
        <f>SUMIFS(Concentrado!O$2:O859,Concentrado!$A$2:$A859,"="&amp;$A3,Concentrado!$B$2:$B859, "=Jalisco")</f>
        <v>88.046000000000006</v>
      </c>
      <c r="O3" s="9">
        <f>SUMIFS(Concentrado!P$2:P859,Concentrado!$A$2:$A859,"="&amp;$A3,Concentrado!$B$2:$B859, "=Jalisco")</f>
        <v>26.439</v>
      </c>
      <c r="P3" s="9">
        <f>SUMIFS(Concentrado!Q$2:Q859,Concentrado!$A$2:$A859,"="&amp;$A3,Concentrado!$B$2:$B859, "=Jalisco")</f>
        <v>56.643000000000001</v>
      </c>
      <c r="Q3" s="9">
        <f>SUMIFS(Concentrado!R$2:R859,Concentrado!$A$2:$A859,"="&amp;$A3,Concentrado!$B$2:$B859, "=Jalisco")</f>
        <v>50.767000000000003</v>
      </c>
      <c r="R3" s="9">
        <f>SUMIFS(Concentrado!S$2:S859,Concentrado!$A$2:$A859,"="&amp;$A3,Concentrado!$B$2:$B859, "=Jalisco")</f>
        <v>55.884999999999998</v>
      </c>
      <c r="S3" s="9">
        <f>SUMIFS(Concentrado!T$2:T859,Concentrado!$A$2:$A859,"="&amp;$A3,Concentrado!$B$2:$B859, "=Jalisco")</f>
        <v>53.375999999999998</v>
      </c>
      <c r="T3" s="9">
        <f>SUMIFS(Concentrado!U$2:U859,Concentrado!$A$2:$A859,"="&amp;$A3,Concentrado!$B$2:$B859, "=Jalisco")</f>
        <v>8.3230000000000004</v>
      </c>
      <c r="U3" s="9">
        <f>SUMIFS(Concentrado!V$2:V859,Concentrado!$A$2:$A859,"="&amp;$A3,Concentrado!$B$2:$B859, "=Jalisco")</f>
        <v>12.606</v>
      </c>
      <c r="V3" s="9">
        <f>SUMIFS(Concentrado!W$2:W859,Concentrado!$A$2:$A859,"="&amp;$A3,Concentrado!$B$2:$B859, "=Jalisco")</f>
        <v>10.506</v>
      </c>
      <c r="W3" s="9">
        <f>SUMIFS(Concentrado!X$2:X859,Concentrado!$A$2:$A859,"="&amp;$A3,Concentrado!$B$2:$B859, "=Jalisco")</f>
        <v>15.433999999999999</v>
      </c>
      <c r="X3" s="9">
        <f>SUMIFS(Concentrado!Y$2:Y859,Concentrado!$A$2:$A859,"="&amp;$A3,Concentrado!$B$2:$B859, "=Jalisco")</f>
        <v>1.9630000000000001</v>
      </c>
      <c r="Y3" s="9">
        <f>SUMIFS(Concentrado!Z$2:Z859,Concentrado!$A$2:$A859,"="&amp;$A3,Concentrado!$B$2:$B859, "=Jalisco")</f>
        <v>8.5679999999999996</v>
      </c>
      <c r="Z3" s="9">
        <f>SUMIFS(Concentrado!AA$2:AA859,Concentrado!$A$2:$A859,"="&amp;$A3,Concentrado!$B$2:$B859, "=Jalisco")</f>
        <v>57.496000000000002</v>
      </c>
      <c r="AA3" s="9">
        <f>SUMIFS(Concentrado!AB$2:AB859,Concentrado!$A$2:$A859,"="&amp;$A3,Concentrado!$B$2:$B859, "=Jalisco")</f>
        <v>47.756999999999998</v>
      </c>
      <c r="AB3" s="9">
        <f>SUMIFS(Concentrado!AC$2:AC859,Concentrado!$A$2:$A859,"="&amp;$A3,Concentrado!$B$2:$B859, "=Jalisco")</f>
        <v>52.531999999999996</v>
      </c>
      <c r="AC3" s="9">
        <f>SUMIFS(Concentrado!AD$2:AD859,Concentrado!$A$2:$A859,"="&amp;$A3,Concentrado!$B$2:$B859, "=Jalisco")</f>
        <v>370.93299999999999</v>
      </c>
      <c r="AD3" s="9">
        <f>SUMIFS(Concentrado!AE$2:AE859,Concentrado!$A$2:$A859,"="&amp;$A3,Concentrado!$B$2:$B859, "=Jalisco")</f>
        <v>343.62099999999998</v>
      </c>
      <c r="AE3" s="9">
        <f>SUMIFS(Concentrado!AF$2:AF859,Concentrado!$A$2:$A859,"="&amp;$A3,Concentrado!$B$2:$B859, "=Jalisco")</f>
        <v>357.089</v>
      </c>
      <c r="AF3" s="9">
        <f>SUMIFS(Concentrado!AG$2:AG859,Concentrado!$A$2:$A859,"="&amp;$A3,Concentrado!$B$2:$B859, "=Jalisco")</f>
        <v>11.416</v>
      </c>
      <c r="AG3" s="9">
        <f>SUMIFS(Concentrado!AH$2:AH859,Concentrado!$A$2:$A859,"="&amp;$A3,Concentrado!$B$2:$B859, "=Jalisco")</f>
        <v>11.777099832700699</v>
      </c>
      <c r="AH3" s="9">
        <f>SUMIFS(Concentrado!AI$2:AI859,Concentrado!$A$2:$A859,"="&amp;$A3,Concentrado!$B$2:$B859, "=Jalisco")</f>
        <v>1.7880187197785999</v>
      </c>
      <c r="AI3" s="9">
        <f>SUMIFS(Concentrado!AJ$2:AJ859,Concentrado!$A$2:$A859,"="&amp;$A3,Concentrado!$B$2:$B859, "=Jalisco")</f>
        <v>6.69032958384566</v>
      </c>
      <c r="AJ3" s="9">
        <f>SUMIFS(Concentrado!AK$2:AK859,Concentrado!$A$2:$A859,"="&amp;$A3,Concentrado!$B$2:$B859, "=Jalisco")</f>
        <v>8.9930000000000003</v>
      </c>
      <c r="AK3" s="9">
        <f>SUMIFS(Concentrado!AL$2:AL859,Concentrado!$A$2:$A859,"="&amp;$A3,Concentrado!$B$2:$B859, "=Jalisco")</f>
        <v>1.1659999999999999</v>
      </c>
      <c r="AL3" s="9">
        <f>SUMIFS(Concentrado!AM$2:AM859,Concentrado!$A$2:$A859,"="&amp;$A3,Concentrado!$B$2:$B859, "=Jalisco")</f>
        <v>5.0030000000000001</v>
      </c>
      <c r="AM3" s="9">
        <f>SUMIFS(Concentrado!AN$2:AN859,Concentrado!$A$2:$A859,"="&amp;$A3,Concentrado!$B$2:$B859, "=Jalisco")</f>
        <v>79.403999999999996</v>
      </c>
      <c r="AN3" s="9">
        <f>SUMIFS(Concentrado!AO$2:AO859,Concentrado!$A$2:$A859,"="&amp;$A3,Concentrado!$B$2:$B859, "=Jalisco")</f>
        <v>63.122999999999998</v>
      </c>
      <c r="AO3" s="9">
        <f>SUMIFS(Concentrado!AP$2:AP859,Concentrado!$A$2:$A859,"="&amp;$A3,Concentrado!$B$2:$B859, "=Jalisco")</f>
        <v>71.120999999999995</v>
      </c>
      <c r="AP3" s="9">
        <f>SUMIFS(Concentrado!AQ$2:AQ859,Concentrado!$A$2:$A859,"="&amp;$A3,Concentrado!$B$2:$B859, "=Jalisco")</f>
        <v>3.476</v>
      </c>
      <c r="AQ3" s="9">
        <f>SUMIFS(Concentrado!AR$2:AR859,Concentrado!$A$2:$A859,"="&amp;$A3,Concentrado!$B$2:$B859, "=Jalisco")</f>
        <v>1.9019999999999999</v>
      </c>
      <c r="AR3" s="9">
        <f>SUMIFS(Concentrado!AS$2:AS859,Concentrado!$A$2:$A859,"="&amp;$A3,Concentrado!$B$2:$B859, "=Jalisco")</f>
        <v>2.673</v>
      </c>
      <c r="AS3" s="9">
        <f>SUMIFS(Concentrado!AT$2:AT859,Concentrado!$A$2:$A859,"="&amp;$A3,Concentrado!$B$2:$B859, "=Jalisco")</f>
        <v>10.396000000000001</v>
      </c>
      <c r="AT3" s="9">
        <f>SUMIFS(Concentrado!AU$2:AU859,Concentrado!$A$2:$A859,"="&amp;$A3,Concentrado!$B$2:$B859, "=Jalisco")</f>
        <v>2.0859999999999999</v>
      </c>
      <c r="AU3" s="9">
        <f>SUMIFS(Concentrado!AV$2:AV859,Concentrado!$A$2:$A859,"="&amp;$A3,Concentrado!$B$2:$B859, "=Jalisco")</f>
        <v>6.16</v>
      </c>
      <c r="AV3" s="9">
        <f>SUMIFS(Concentrado!AW$2:AW859,Concentrado!$A$2:$A859,"="&amp;$A3,Concentrado!$B$2:$B859, "=Jalisco")</f>
        <v>542.59100000000001</v>
      </c>
      <c r="AW3" s="9">
        <f>SUMIFS(Concentrado!AX$2:AX859,Concentrado!$A$2:$A859,"="&amp;$A3,Concentrado!$B$2:$B859, "=Jalisco")</f>
        <v>437.96899999999999</v>
      </c>
      <c r="AX3" s="9">
        <f>SUMIFS(Concentrado!AY$2:AY859,Concentrado!$A$2:$A859,"="&amp;$A3,Concentrado!$B$2:$B859, "=Jalisco")</f>
        <v>489.35599999999999</v>
      </c>
      <c r="AY3" s="9">
        <f>SUMIFS(Concentrado!AZ$2:AZ859,Concentrado!$A$2:$A859,"="&amp;$A3,Concentrado!$B$2:$B859, "=Jalisco")</f>
        <v>5.4260000000000002</v>
      </c>
      <c r="AZ3" s="9">
        <f>SUMIFS(Concentrado!BA$2:BA859,Concentrado!$A$2:$A859,"="&amp;$A3,Concentrado!$B$2:$B859, "=Jalisco")</f>
        <v>4.38</v>
      </c>
      <c r="BA3" s="9">
        <f>SUMIFS(Concentrado!BB$2:BB859,Concentrado!$A$2:$A859,"="&amp;$A3,Concentrado!$B$2:$B859, "=Jalisco")</f>
        <v>4.8940000000000001</v>
      </c>
      <c r="BB3" s="9">
        <f>SUMIFS(Concentrado!BC$2:BC859,Concentrado!$A$2:$A859,"="&amp;$A3,Concentrado!$B$2:$B859, "=Jalisco")</f>
        <v>28.055</v>
      </c>
      <c r="BC3" s="9">
        <f>SUMIFS(Concentrado!BD$2:BD859,Concentrado!$A$2:$A859,"="&amp;$A3,Concentrado!$B$2:$B859, "=Jalisco")</f>
        <v>23.149000000000001</v>
      </c>
      <c r="BD3" s="9">
        <f>SUMIFS(Concentrado!BE$2:BE859,Concentrado!$A$2:$A859,"="&amp;$A3,Concentrado!$B$2:$B859, "=Jalisco")</f>
        <v>20.431999999999999</v>
      </c>
      <c r="BE3" s="9">
        <f>SUMIFS(Concentrado!BF$2:BF859,Concentrado!$A$2:$A859,"="&amp;$A3,Concentrado!$B$2:$B859, "=Jalisco")</f>
        <v>23.864000000000001</v>
      </c>
      <c r="BF3" s="9">
        <f>SUMIFS(Concentrado!BG$2:BG859,Concentrado!$A$2:$A859,"="&amp;$A3,Concentrado!$B$2:$B859, "=Jalisco")</f>
        <v>47.396999999999998</v>
      </c>
      <c r="BG3" s="9">
        <f>SUMIFS(Concentrado!BH$2:BH859,Concentrado!$A$2:$A859,"="&amp;$A3,Concentrado!$B$2:$B859, "=Jalisco")</f>
        <v>9.4497239140223233</v>
      </c>
    </row>
    <row r="4" spans="1:59" x14ac:dyDescent="0.25">
      <c r="A4" s="4">
        <v>2000</v>
      </c>
      <c r="B4" s="9">
        <f>SUMIFS(Concentrado!C$2:C859,Concentrado!$A$2:$A859,"="&amp;$A4,Concentrado!$B$2:$B859, "=Jalisco")</f>
        <v>28.454000000000001</v>
      </c>
      <c r="C4" s="9">
        <f>SUMIFS(Concentrado!D$2:D859,Concentrado!$A$2:$A859,"="&amp;$A4,Concentrado!$B$2:$B859, "=Jalisco")</f>
        <v>7.9749999999999996</v>
      </c>
      <c r="D4" s="9">
        <f>SUMIFS(Concentrado!E$2:E859,Concentrado!$A$2:$A859,"="&amp;$A4,Concentrado!$B$2:$B859, "=Jalisco")</f>
        <v>18.027999999999999</v>
      </c>
      <c r="E4" s="9">
        <f>SUMIFS(Concentrado!F$2:F859,Concentrado!$A$2:$A859,"="&amp;$A4,Concentrado!$B$2:$B859, "=Jalisco")</f>
        <v>22.248999999999999</v>
      </c>
      <c r="F4" s="9">
        <f>SUMIFS(Concentrado!G$2:G859,Concentrado!$A$2:$A859,"="&amp;$A4,Concentrado!$B$2:$B859, "=Jalisco")</f>
        <v>18.977</v>
      </c>
      <c r="G4" s="9">
        <f>SUMIFS(Concentrado!H$2:H859,Concentrado!$A$2:$A859,"="&amp;$A4,Concentrado!$B$2:$B859, "=Jalisco")</f>
        <v>2.9020000000000001</v>
      </c>
      <c r="H4" s="9">
        <f>SUMIFS(Concentrado!I$2:I859,Concentrado!$A$2:$A859,"="&amp;$A4,Concentrado!$B$2:$B859, "=Jalisco")</f>
        <v>3.3959999999999999</v>
      </c>
      <c r="I4" s="9">
        <f>SUMIFS(Concentrado!J$2:J859,Concentrado!$A$2:$A859,"="&amp;$A4,Concentrado!$B$2:$B859, "=Jalisco")</f>
        <v>3.1539999999999999</v>
      </c>
      <c r="J4" s="9">
        <f>SUMIFS(Concentrado!K$2:K859,Concentrado!$A$2:$A859,"="&amp;$A4,Concentrado!$B$2:$B859, "=Jalisco")</f>
        <v>11.041</v>
      </c>
      <c r="K4" s="9">
        <f>SUMIFS(Concentrado!L$2:L859,Concentrado!$A$2:$A859,"="&amp;$A4,Concentrado!$B$2:$B859, "=Jalisco")</f>
        <v>6.1859999999999999</v>
      </c>
      <c r="L4" s="9">
        <f>SUMIFS(Concentrado!M$2:M859,Concentrado!$A$2:$A859,"="&amp;$A4,Concentrado!$B$2:$B859, "=Jalisco")</f>
        <v>8.5660000000000007</v>
      </c>
      <c r="M4" s="9">
        <f>SUMIFS(Concentrado!N$2:N859,Concentrado!$A$2:$A859,"="&amp;$A4,Concentrado!$B$2:$B859, "=Jalisco")</f>
        <v>64.323999999999998</v>
      </c>
      <c r="N4" s="9">
        <f>SUMIFS(Concentrado!O$2:O859,Concentrado!$A$2:$A859,"="&amp;$A4,Concentrado!$B$2:$B859, "=Jalisco")</f>
        <v>84.921000000000006</v>
      </c>
      <c r="O4" s="9">
        <f>SUMIFS(Concentrado!P$2:P859,Concentrado!$A$2:$A859,"="&amp;$A4,Concentrado!$B$2:$B859, "=Jalisco")</f>
        <v>24.198</v>
      </c>
      <c r="P4" s="9">
        <f>SUMIFS(Concentrado!Q$2:Q859,Concentrado!$A$2:$A859,"="&amp;$A4,Concentrado!$B$2:$B859, "=Jalisco")</f>
        <v>53.975000000000001</v>
      </c>
      <c r="Q4" s="9">
        <f>SUMIFS(Concentrado!R$2:R859,Concentrado!$A$2:$A859,"="&amp;$A4,Concentrado!$B$2:$B859, "=Jalisco")</f>
        <v>48.012999999999998</v>
      </c>
      <c r="R4" s="9">
        <f>SUMIFS(Concentrado!S$2:S859,Concentrado!$A$2:$A859,"="&amp;$A4,Concentrado!$B$2:$B859, "=Jalisco")</f>
        <v>52.368000000000002</v>
      </c>
      <c r="S4" s="9">
        <f>SUMIFS(Concentrado!T$2:T859,Concentrado!$A$2:$A859,"="&amp;$A4,Concentrado!$B$2:$B859, "=Jalisco")</f>
        <v>50.232999999999997</v>
      </c>
      <c r="T4" s="9">
        <f>SUMIFS(Concentrado!U$2:U859,Concentrado!$A$2:$A859,"="&amp;$A4,Concentrado!$B$2:$B859, "=Jalisco")</f>
        <v>7.7290000000000001</v>
      </c>
      <c r="U4" s="9">
        <f>SUMIFS(Concentrado!V$2:V859,Concentrado!$A$2:$A859,"="&amp;$A4,Concentrado!$B$2:$B859, "=Jalisco")</f>
        <v>13.978999999999999</v>
      </c>
      <c r="V4" s="9">
        <f>SUMIFS(Concentrado!W$2:W859,Concentrado!$A$2:$A859,"="&amp;$A4,Concentrado!$B$2:$B859, "=Jalisco")</f>
        <v>10.916</v>
      </c>
      <c r="W4" s="9">
        <f>SUMIFS(Concentrado!X$2:X859,Concentrado!$A$2:$A859,"="&amp;$A4,Concentrado!$B$2:$B859, "=Jalisco")</f>
        <v>13.375</v>
      </c>
      <c r="X4" s="9">
        <f>SUMIFS(Concentrado!Y$2:Y859,Concentrado!$A$2:$A859,"="&amp;$A4,Concentrado!$B$2:$B859, "=Jalisco")</f>
        <v>1.6679999999999999</v>
      </c>
      <c r="Y4" s="9">
        <f>SUMIFS(Concentrado!Z$2:Z859,Concentrado!$A$2:$A859,"="&amp;$A4,Concentrado!$B$2:$B859, "=Jalisco")</f>
        <v>7.4059999999999997</v>
      </c>
      <c r="Z4" s="9">
        <f>SUMIFS(Concentrado!AA$2:AA859,Concentrado!$A$2:$A859,"="&amp;$A4,Concentrado!$B$2:$B859, "=Jalisco")</f>
        <v>54.89</v>
      </c>
      <c r="AA4" s="9">
        <f>SUMIFS(Concentrado!AB$2:AB859,Concentrado!$A$2:$A859,"="&amp;$A4,Concentrado!$B$2:$B859, "=Jalisco")</f>
        <v>46.454999999999998</v>
      </c>
      <c r="AB4" s="9">
        <f>SUMIFS(Concentrado!AC$2:AC859,Concentrado!$A$2:$A859,"="&amp;$A4,Concentrado!$B$2:$B859, "=Jalisco")</f>
        <v>50.588999999999999</v>
      </c>
      <c r="AC4" s="9">
        <f>SUMIFS(Concentrado!AD$2:AD859,Concentrado!$A$2:$A859,"="&amp;$A4,Concentrado!$B$2:$B859, "=Jalisco")</f>
        <v>367.53899999999999</v>
      </c>
      <c r="AD4" s="9">
        <f>SUMIFS(Concentrado!AE$2:AE859,Concentrado!$A$2:$A859,"="&amp;$A4,Concentrado!$B$2:$B859, "=Jalisco")</f>
        <v>338.983</v>
      </c>
      <c r="AE4" s="9">
        <f>SUMIFS(Concentrado!AF$2:AF859,Concentrado!$A$2:$A859,"="&amp;$A4,Concentrado!$B$2:$B859, "=Jalisco")</f>
        <v>352.995</v>
      </c>
      <c r="AF4" s="9">
        <f>SUMIFS(Concentrado!AG$2:AG859,Concentrado!$A$2:$A859,"="&amp;$A4,Concentrado!$B$2:$B859, "=Jalisco")</f>
        <v>11.388</v>
      </c>
      <c r="AG4" s="9">
        <f>SUMIFS(Concentrado!AH$2:AH859,Concentrado!$A$2:$A859,"="&amp;$A4,Concentrado!$B$2:$B859, "=Jalisco")</f>
        <v>9.7927312248459195</v>
      </c>
      <c r="AH4" s="9">
        <f>SUMIFS(Concentrado!AI$2:AI859,Concentrado!$A$2:$A859,"="&amp;$A4,Concentrado!$B$2:$B859, "=Jalisco")</f>
        <v>2.7836802108173799</v>
      </c>
      <c r="AI4" s="9">
        <f>SUMIFS(Concentrado!AJ$2:AJ859,Concentrado!$A$2:$A859,"="&amp;$A4,Concentrado!$B$2:$B859, "=Jalisco")</f>
        <v>6.2227410465390101</v>
      </c>
      <c r="AJ4" s="9">
        <f>SUMIFS(Concentrado!AK$2:AK859,Concentrado!$A$2:$A859,"="&amp;$A4,Concentrado!$B$2:$B859, "=Jalisco")</f>
        <v>7.3819999999999997</v>
      </c>
      <c r="AK4" s="9">
        <f>SUMIFS(Concentrado!AL$2:AL859,Concentrado!$A$2:$A859,"="&amp;$A4,Concentrado!$B$2:$B859, "=Jalisco")</f>
        <v>1.7589999999999999</v>
      </c>
      <c r="AL4" s="9">
        <f>SUMIFS(Concentrado!AM$2:AM859,Concentrado!$A$2:$A859,"="&amp;$A4,Concentrado!$B$2:$B859, "=Jalisco")</f>
        <v>4.5149999999999997</v>
      </c>
      <c r="AM4" s="9">
        <f>SUMIFS(Concentrado!AN$2:AN859,Concentrado!$A$2:$A859,"="&amp;$A4,Concentrado!$B$2:$B859, "=Jalisco")</f>
        <v>74.006</v>
      </c>
      <c r="AN4" s="9">
        <f>SUMIFS(Concentrado!AO$2:AO859,Concentrado!$A$2:$A859,"="&amp;$A4,Concentrado!$B$2:$B859, "=Jalisco")</f>
        <v>61.040999999999997</v>
      </c>
      <c r="AO4" s="9">
        <f>SUMIFS(Concentrado!AP$2:AP859,Concentrado!$A$2:$A859,"="&amp;$A4,Concentrado!$B$2:$B859, "=Jalisco")</f>
        <v>67.394999999999996</v>
      </c>
      <c r="AP4" s="9">
        <f>SUMIFS(Concentrado!AQ$2:AQ859,Concentrado!$A$2:$A859,"="&amp;$A4,Concentrado!$B$2:$B859, "=Jalisco")</f>
        <v>3.3439999999999999</v>
      </c>
      <c r="AQ4" s="9">
        <f>SUMIFS(Concentrado!AR$2:AR859,Concentrado!$A$2:$A859,"="&amp;$A4,Concentrado!$B$2:$B859, "=Jalisco")</f>
        <v>1.1519999999999999</v>
      </c>
      <c r="AR4" s="9">
        <f>SUMIFS(Concentrado!AS$2:AS859,Concentrado!$A$2:$A859,"="&amp;$A4,Concentrado!$B$2:$B859, "=Jalisco")</f>
        <v>2.226</v>
      </c>
      <c r="AS4" s="9">
        <f>SUMIFS(Concentrado!AT$2:AT859,Concentrado!$A$2:$A859,"="&amp;$A4,Concentrado!$B$2:$B859, "=Jalisco")</f>
        <v>8.7070000000000007</v>
      </c>
      <c r="AT4" s="9">
        <f>SUMIFS(Concentrado!AU$2:AU859,Concentrado!$A$2:$A859,"="&amp;$A4,Concentrado!$B$2:$B859, "=Jalisco")</f>
        <v>1.88</v>
      </c>
      <c r="AU4" s="9">
        <f>SUMIFS(Concentrado!AV$2:AV859,Concentrado!$A$2:$A859,"="&amp;$A4,Concentrado!$B$2:$B859, "=Jalisco")</f>
        <v>5.226</v>
      </c>
      <c r="AV4" s="9">
        <f>SUMIFS(Concentrado!AW$2:AW859,Concentrado!$A$2:$A859,"="&amp;$A4,Concentrado!$B$2:$B859, "=Jalisco")</f>
        <v>529.74699999999996</v>
      </c>
      <c r="AW4" s="9">
        <f>SUMIFS(Concentrado!AX$2:AX859,Concentrado!$A$2:$A859,"="&amp;$A4,Concentrado!$B$2:$B859, "=Jalisco")</f>
        <v>428.77</v>
      </c>
      <c r="AX4" s="9">
        <f>SUMIFS(Concentrado!AY$2:AY859,Concentrado!$A$2:$A859,"="&amp;$A4,Concentrado!$B$2:$B859, "=Jalisco")</f>
        <v>478.30700000000002</v>
      </c>
      <c r="AY4" s="9">
        <f>SUMIFS(Concentrado!AZ$2:AZ859,Concentrado!$A$2:$A859,"="&amp;$A4,Concentrado!$B$2:$B859, "=Jalisco")</f>
        <v>5.2969999999999997</v>
      </c>
      <c r="AZ4" s="9">
        <f>SUMIFS(Concentrado!BA$2:BA859,Concentrado!$A$2:$A859,"="&amp;$A4,Concentrado!$B$2:$B859, "=Jalisco")</f>
        <v>4.2880000000000003</v>
      </c>
      <c r="BA4" s="9">
        <f>SUMIFS(Concentrado!BB$2:BB859,Concentrado!$A$2:$A859,"="&amp;$A4,Concentrado!$B$2:$B859, "=Jalisco")</f>
        <v>4.7830000000000004</v>
      </c>
      <c r="BB4" s="9">
        <f>SUMIFS(Concentrado!BC$2:BC859,Concentrado!$A$2:$A859,"="&amp;$A4,Concentrado!$B$2:$B859, "=Jalisco")</f>
        <v>24.614999999999998</v>
      </c>
      <c r="BC4" s="9">
        <f>SUMIFS(Concentrado!BD$2:BD859,Concentrado!$A$2:$A859,"="&amp;$A4,Concentrado!$B$2:$B859, "=Jalisco")</f>
        <v>21.443000000000001</v>
      </c>
      <c r="BD4" s="9">
        <f>SUMIFS(Concentrado!BE$2:BE859,Concentrado!$A$2:$A859,"="&amp;$A4,Concentrado!$B$2:$B859, "=Jalisco")</f>
        <v>20.263000000000002</v>
      </c>
      <c r="BE4" s="9">
        <f>SUMIFS(Concentrado!BF$2:BF859,Concentrado!$A$2:$A859,"="&amp;$A4,Concentrado!$B$2:$B859, "=Jalisco")</f>
        <v>23.722999999999999</v>
      </c>
      <c r="BF4" s="9">
        <f>SUMIFS(Concentrado!BG$2:BG859,Concentrado!$A$2:$A859,"="&amp;$A4,Concentrado!$B$2:$B859, "=Jalisco")</f>
        <v>51.454000000000001</v>
      </c>
      <c r="BG4" s="9">
        <f>SUMIFS(Concentrado!BH$2:BH859,Concentrado!$A$2:$A859,"="&amp;$A4,Concentrado!$B$2:$B859, "=Jalisco")</f>
        <v>9.1779895775372591</v>
      </c>
    </row>
    <row r="5" spans="1:59" x14ac:dyDescent="0.25">
      <c r="A5" s="4">
        <v>2001</v>
      </c>
      <c r="B5" s="9">
        <f>SUMIFS(Concentrado!C$2:C859,Concentrado!$A$2:$A859,"="&amp;$A5,Concentrado!$B$2:$B859, "=Jalisco")</f>
        <v>28.652999999999999</v>
      </c>
      <c r="C5" s="9">
        <f>SUMIFS(Concentrado!D$2:D859,Concentrado!$A$2:$A859,"="&amp;$A5,Concentrado!$B$2:$B859, "=Jalisco")</f>
        <v>8.5210000000000008</v>
      </c>
      <c r="D5" s="9">
        <f>SUMIFS(Concentrado!E$2:E859,Concentrado!$A$2:$A859,"="&amp;$A5,Concentrado!$B$2:$B859, "=Jalisco")</f>
        <v>18.402000000000001</v>
      </c>
      <c r="E5" s="9">
        <f>SUMIFS(Concentrado!F$2:F859,Concentrado!$A$2:$A859,"="&amp;$A5,Concentrado!$B$2:$B859, "=Jalisco")</f>
        <v>16.68</v>
      </c>
      <c r="F5" s="9">
        <f>SUMIFS(Concentrado!G$2:G859,Concentrado!$A$2:$A859,"="&amp;$A5,Concentrado!$B$2:$B859, "=Jalisco")</f>
        <v>17.826000000000001</v>
      </c>
      <c r="G5" s="9">
        <f>SUMIFS(Concentrado!H$2:H859,Concentrado!$A$2:$A859,"="&amp;$A5,Concentrado!$B$2:$B859, "=Jalisco")</f>
        <v>3.36</v>
      </c>
      <c r="H5" s="9">
        <f>SUMIFS(Concentrado!I$2:I859,Concentrado!$A$2:$A859,"="&amp;$A5,Concentrado!$B$2:$B859, "=Jalisco")</f>
        <v>3.3780000000000001</v>
      </c>
      <c r="I5" s="9">
        <f>SUMIFS(Concentrado!J$2:J859,Concentrado!$A$2:$A859,"="&amp;$A5,Concentrado!$B$2:$B859, "=Jalisco")</f>
        <v>3.3690000000000002</v>
      </c>
      <c r="J5" s="9">
        <f>SUMIFS(Concentrado!K$2:K859,Concentrado!$A$2:$A859,"="&amp;$A5,Concentrado!$B$2:$B859, "=Jalisco")</f>
        <v>11.324</v>
      </c>
      <c r="K5" s="9">
        <f>SUMIFS(Concentrado!L$2:L859,Concentrado!$A$2:$A859,"="&amp;$A5,Concentrado!$B$2:$B859, "=Jalisco")</f>
        <v>5.681</v>
      </c>
      <c r="L5" s="9">
        <f>SUMIFS(Concentrado!M$2:M859,Concentrado!$A$2:$A859,"="&amp;$A5,Concentrado!$B$2:$B859, "=Jalisco")</f>
        <v>8.4459999999999997</v>
      </c>
      <c r="M5" s="9">
        <f>SUMIFS(Concentrado!N$2:N859,Concentrado!$A$2:$A859,"="&amp;$A5,Concentrado!$B$2:$B859, "=Jalisco")</f>
        <v>57.073</v>
      </c>
      <c r="N5" s="9">
        <f>SUMIFS(Concentrado!O$2:O859,Concentrado!$A$2:$A859,"="&amp;$A5,Concentrado!$B$2:$B859, "=Jalisco")</f>
        <v>84.435000000000002</v>
      </c>
      <c r="O5" s="9">
        <f>SUMIFS(Concentrado!P$2:P859,Concentrado!$A$2:$A859,"="&amp;$A5,Concentrado!$B$2:$B859, "=Jalisco")</f>
        <v>23.081</v>
      </c>
      <c r="P5" s="9">
        <f>SUMIFS(Concentrado!Q$2:Q859,Concentrado!$A$2:$A859,"="&amp;$A5,Concentrado!$B$2:$B859, "=Jalisco")</f>
        <v>53.162999999999997</v>
      </c>
      <c r="Q5" s="9">
        <f>SUMIFS(Concentrado!R$2:R859,Concentrado!$A$2:$A859,"="&amp;$A5,Concentrado!$B$2:$B859, "=Jalisco")</f>
        <v>48.844000000000001</v>
      </c>
      <c r="R5" s="9">
        <f>SUMIFS(Concentrado!S$2:S859,Concentrado!$A$2:$A859,"="&amp;$A5,Concentrado!$B$2:$B859, "=Jalisco")</f>
        <v>53.725999999999999</v>
      </c>
      <c r="S5" s="9">
        <f>SUMIFS(Concentrado!T$2:T859,Concentrado!$A$2:$A859,"="&amp;$A5,Concentrado!$B$2:$B859, "=Jalisco")</f>
        <v>51.348999999999997</v>
      </c>
      <c r="T5" s="9">
        <f>SUMIFS(Concentrado!U$2:U859,Concentrado!$A$2:$A859,"="&amp;$A5,Concentrado!$B$2:$B859, "=Jalisco")</f>
        <v>9.6760000000000002</v>
      </c>
      <c r="U5" s="9">
        <f>SUMIFS(Concentrado!V$2:V859,Concentrado!$A$2:$A859,"="&amp;$A5,Concentrado!$B$2:$B859, "=Jalisco")</f>
        <v>14.62</v>
      </c>
      <c r="V5" s="9">
        <f>SUMIFS(Concentrado!W$2:W859,Concentrado!$A$2:$A859,"="&amp;$A5,Concentrado!$B$2:$B859, "=Jalisco")</f>
        <v>12.196999999999999</v>
      </c>
      <c r="W5" s="9">
        <f>SUMIFS(Concentrado!X$2:X859,Concentrado!$A$2:$A859,"="&amp;$A5,Concentrado!$B$2:$B859, "=Jalisco")</f>
        <v>13.16</v>
      </c>
      <c r="X5" s="9">
        <f>SUMIFS(Concentrado!Y$2:Y859,Concentrado!$A$2:$A859,"="&amp;$A5,Concentrado!$B$2:$B859, "=Jalisco")</f>
        <v>1.4350000000000001</v>
      </c>
      <c r="Y5" s="9">
        <f>SUMIFS(Concentrado!Z$2:Z859,Concentrado!$A$2:$A859,"="&amp;$A5,Concentrado!$B$2:$B859, "=Jalisco")</f>
        <v>7.181</v>
      </c>
      <c r="Z5" s="9">
        <f>SUMIFS(Concentrado!AA$2:AA859,Concentrado!$A$2:$A859,"="&amp;$A5,Concentrado!$B$2:$B859, "=Jalisco")</f>
        <v>54.661999999999999</v>
      </c>
      <c r="AA5" s="9">
        <f>SUMIFS(Concentrado!AB$2:AB859,Concentrado!$A$2:$A859,"="&amp;$A5,Concentrado!$B$2:$B859, "=Jalisco")</f>
        <v>45.743000000000002</v>
      </c>
      <c r="AB5" s="9">
        <f>SUMIFS(Concentrado!AC$2:AC859,Concentrado!$A$2:$A859,"="&amp;$A5,Concentrado!$B$2:$B859, "=Jalisco")</f>
        <v>50.174999999999997</v>
      </c>
      <c r="AC5" s="9">
        <f>SUMIFS(Concentrado!AD$2:AD859,Concentrado!$A$2:$A859,"="&amp;$A5,Concentrado!$B$2:$B859, "=Jalisco")</f>
        <v>364</v>
      </c>
      <c r="AD5" s="9">
        <f>SUMIFS(Concentrado!AE$2:AE859,Concentrado!$A$2:$A859,"="&amp;$A5,Concentrado!$B$2:$B859, "=Jalisco")</f>
        <v>331.95299999999997</v>
      </c>
      <c r="AE5" s="9">
        <f>SUMIFS(Concentrado!AF$2:AF859,Concentrado!$A$2:$A859,"="&amp;$A5,Concentrado!$B$2:$B859, "=Jalisco")</f>
        <v>347.84100000000001</v>
      </c>
      <c r="AF5" s="9">
        <f>SUMIFS(Concentrado!AG$2:AG859,Concentrado!$A$2:$A859,"="&amp;$A5,Concentrado!$B$2:$B859, "=Jalisco")</f>
        <v>10.266999999999999</v>
      </c>
      <c r="AG5" s="9">
        <f>SUMIFS(Concentrado!AH$2:AH859,Concentrado!$A$2:$A859,"="&amp;$A5,Concentrado!$B$2:$B859, "=Jalisco")</f>
        <v>9.2276680489607301</v>
      </c>
      <c r="AH5" s="9">
        <f>SUMIFS(Concentrado!AI$2:AI859,Concentrado!$A$2:$A859,"="&amp;$A5,Concentrado!$B$2:$B859, "=Jalisco")</f>
        <v>1.91831507481045</v>
      </c>
      <c r="AI5" s="9">
        <f>SUMIFS(Concentrado!AJ$2:AJ859,Concentrado!$A$2:$A859,"="&amp;$A5,Concentrado!$B$2:$B859, "=Jalisco")</f>
        <v>5.5071327133057002</v>
      </c>
      <c r="AJ5" s="9">
        <f>SUMIFS(Concentrado!AK$2:AK859,Concentrado!$A$2:$A859,"="&amp;$A5,Concentrado!$B$2:$B859, "=Jalisco")</f>
        <v>7.7160000000000002</v>
      </c>
      <c r="AK5" s="9">
        <f>SUMIFS(Concentrado!AL$2:AL859,Concentrado!$A$2:$A859,"="&amp;$A5,Concentrado!$B$2:$B859, "=Jalisco")</f>
        <v>1.256</v>
      </c>
      <c r="AL5" s="9">
        <f>SUMIFS(Concentrado!AM$2:AM859,Concentrado!$A$2:$A859,"="&amp;$A5,Concentrado!$B$2:$B859, "=Jalisco")</f>
        <v>4.4210000000000003</v>
      </c>
      <c r="AM5" s="9">
        <f>SUMIFS(Concentrado!AN$2:AN859,Concentrado!$A$2:$A859,"="&amp;$A5,Concentrado!$B$2:$B859, "=Jalisco")</f>
        <v>70.311000000000007</v>
      </c>
      <c r="AN5" s="9">
        <f>SUMIFS(Concentrado!AO$2:AO859,Concentrado!$A$2:$A859,"="&amp;$A5,Concentrado!$B$2:$B859, "=Jalisco")</f>
        <v>56.237000000000002</v>
      </c>
      <c r="AO5" s="9">
        <f>SUMIFS(Concentrado!AP$2:AP859,Concentrado!$A$2:$A859,"="&amp;$A5,Concentrado!$B$2:$B859, "=Jalisco")</f>
        <v>63.18</v>
      </c>
      <c r="AP5" s="9">
        <f>SUMIFS(Concentrado!AQ$2:AQ859,Concentrado!$A$2:$A859,"="&amp;$A5,Concentrado!$B$2:$B859, "=Jalisco")</f>
        <v>3.2669999999999999</v>
      </c>
      <c r="AQ5" s="9">
        <f>SUMIFS(Concentrado!AR$2:AR859,Concentrado!$A$2:$A859,"="&amp;$A5,Concentrado!$B$2:$B859, "=Jalisco")</f>
        <v>1.405</v>
      </c>
      <c r="AR5" s="9">
        <f>SUMIFS(Concentrado!AS$2:AS859,Concentrado!$A$2:$A859,"="&amp;$A5,Concentrado!$B$2:$B859, "=Jalisco")</f>
        <v>2.3170000000000002</v>
      </c>
      <c r="AS5" s="9">
        <f>SUMIFS(Concentrado!AT$2:AT859,Concentrado!$A$2:$A859,"="&amp;$A5,Concentrado!$B$2:$B859, "=Jalisco")</f>
        <v>9.0839999999999996</v>
      </c>
      <c r="AT5" s="9">
        <f>SUMIFS(Concentrado!AU$2:AU859,Concentrado!$A$2:$A859,"="&amp;$A5,Concentrado!$B$2:$B859, "=Jalisco")</f>
        <v>1.4650000000000001</v>
      </c>
      <c r="AU5" s="9">
        <f>SUMIFS(Concentrado!AV$2:AV859,Concentrado!$A$2:$A859,"="&amp;$A5,Concentrado!$B$2:$B859, "=Jalisco")</f>
        <v>5.1989999999999998</v>
      </c>
      <c r="AV5" s="9">
        <f>SUMIFS(Concentrado!AW$2:AW859,Concentrado!$A$2:$A859,"="&amp;$A5,Concentrado!$B$2:$B859, "=Jalisco")</f>
        <v>524.00400000000002</v>
      </c>
      <c r="AW5" s="9">
        <f>SUMIFS(Concentrado!AX$2:AX859,Concentrado!$A$2:$A859,"="&amp;$A5,Concentrado!$B$2:$B859, "=Jalisco")</f>
        <v>414.97899999999998</v>
      </c>
      <c r="AX5" s="9">
        <f>SUMIFS(Concentrado!AY$2:AY859,Concentrado!$A$2:$A859,"="&amp;$A5,Concentrado!$B$2:$B859, "=Jalisco")</f>
        <v>468.68099999999998</v>
      </c>
      <c r="AY5" s="9">
        <f>SUMIFS(Concentrado!AZ$2:AZ859,Concentrado!$A$2:$A859,"="&amp;$A5,Concentrado!$B$2:$B859, "=Jalisco")</f>
        <v>5.24</v>
      </c>
      <c r="AZ5" s="9">
        <f>SUMIFS(Concentrado!BA$2:BA859,Concentrado!$A$2:$A859,"="&amp;$A5,Concentrado!$B$2:$B859, "=Jalisco")</f>
        <v>4.1500000000000004</v>
      </c>
      <c r="BA5" s="9">
        <f>SUMIFS(Concentrado!BB$2:BB859,Concentrado!$A$2:$A859,"="&amp;$A5,Concentrado!$B$2:$B859, "=Jalisco")</f>
        <v>4.6870000000000003</v>
      </c>
      <c r="BB5" s="9">
        <f>SUMIFS(Concentrado!BC$2:BC859,Concentrado!$A$2:$A859,"="&amp;$A5,Concentrado!$B$2:$B859, "=Jalisco")</f>
        <v>23.181999999999999</v>
      </c>
      <c r="BC5" s="9">
        <f>SUMIFS(Concentrado!BD$2:BD859,Concentrado!$A$2:$A859,"="&amp;$A5,Concentrado!$B$2:$B859, "=Jalisco")</f>
        <v>16.812999999999999</v>
      </c>
      <c r="BD5" s="9">
        <f>SUMIFS(Concentrado!BE$2:BE859,Concentrado!$A$2:$A859,"="&amp;$A5,Concentrado!$B$2:$B859, "=Jalisco")</f>
        <v>19.843</v>
      </c>
      <c r="BE5" s="9">
        <f>SUMIFS(Concentrado!BF$2:BF859,Concentrado!$A$2:$A859,"="&amp;$A5,Concentrado!$B$2:$B859, "=Jalisco")</f>
        <v>23.31</v>
      </c>
      <c r="BF5" s="9">
        <f>SUMIFS(Concentrado!BG$2:BG859,Concentrado!$A$2:$A859,"="&amp;$A5,Concentrado!$B$2:$B859, "=Jalisco")</f>
        <v>42.581000000000003</v>
      </c>
      <c r="BG5" s="9">
        <f>SUMIFS(Concentrado!BH$2:BH859,Concentrado!$A$2:$A859,"="&amp;$A5,Concentrado!$B$2:$B859, "=Jalisco")</f>
        <v>8.948123996301522</v>
      </c>
    </row>
    <row r="6" spans="1:59" x14ac:dyDescent="0.25">
      <c r="A6" s="4">
        <v>2002</v>
      </c>
      <c r="B6" s="9">
        <f>SUMIFS(Concentrado!C$2:C859,Concentrado!$A$2:$A859,"="&amp;$A6,Concentrado!$B$2:$B859, "=Jalisco")</f>
        <v>27.472999999999999</v>
      </c>
      <c r="C6" s="9">
        <f>SUMIFS(Concentrado!D$2:D859,Concentrado!$A$2:$A859,"="&amp;$A6,Concentrado!$B$2:$B859, "=Jalisco")</f>
        <v>7.6609999999999996</v>
      </c>
      <c r="D6" s="9">
        <f>SUMIFS(Concentrado!E$2:E859,Concentrado!$A$2:$A859,"="&amp;$A6,Concentrado!$B$2:$B859, "=Jalisco")</f>
        <v>17.385000000000002</v>
      </c>
      <c r="E6" s="9">
        <f>SUMIFS(Concentrado!F$2:F859,Concentrado!$A$2:$A859,"="&amp;$A6,Concentrado!$B$2:$B859, "=Jalisco")</f>
        <v>14.252000000000001</v>
      </c>
      <c r="F6" s="9">
        <f>SUMIFS(Concentrado!G$2:G859,Concentrado!$A$2:$A859,"="&amp;$A6,Concentrado!$B$2:$B859, "=Jalisco")</f>
        <v>20.448</v>
      </c>
      <c r="G6" s="9">
        <f>SUMIFS(Concentrado!H$2:H859,Concentrado!$A$2:$A859,"="&amp;$A6,Concentrado!$B$2:$B859, "=Jalisco")</f>
        <v>3.1890000000000001</v>
      </c>
      <c r="H6" s="9">
        <f>SUMIFS(Concentrado!I$2:I859,Concentrado!$A$2:$A859,"="&amp;$A6,Concentrado!$B$2:$B859, "=Jalisco")</f>
        <v>3.2120000000000002</v>
      </c>
      <c r="I6" s="9">
        <f>SUMIFS(Concentrado!J$2:J859,Concentrado!$A$2:$A859,"="&amp;$A6,Concentrado!$B$2:$B859, "=Jalisco")</f>
        <v>3.2010000000000001</v>
      </c>
      <c r="J6" s="9">
        <f>SUMIFS(Concentrado!K$2:K859,Concentrado!$A$2:$A859,"="&amp;$A6,Concentrado!$B$2:$B859, "=Jalisco")</f>
        <v>12.019</v>
      </c>
      <c r="K6" s="9">
        <f>SUMIFS(Concentrado!L$2:L859,Concentrado!$A$2:$A859,"="&amp;$A6,Concentrado!$B$2:$B859, "=Jalisco")</f>
        <v>6.4820000000000002</v>
      </c>
      <c r="L6" s="9">
        <f>SUMIFS(Concentrado!M$2:M859,Concentrado!$A$2:$A859,"="&amp;$A6,Concentrado!$B$2:$B859, "=Jalisco")</f>
        <v>9.2110000000000003</v>
      </c>
      <c r="M6" s="9">
        <f>SUMIFS(Concentrado!N$2:N859,Concentrado!$A$2:$A859,"="&amp;$A6,Concentrado!$B$2:$B859, "=Jalisco")</f>
        <v>66.468999999999994</v>
      </c>
      <c r="N6" s="9">
        <f>SUMIFS(Concentrado!O$2:O859,Concentrado!$A$2:$A859,"="&amp;$A6,Concentrado!$B$2:$B859, "=Jalisco")</f>
        <v>83.153999999999996</v>
      </c>
      <c r="O6" s="9">
        <f>SUMIFS(Concentrado!P$2:P859,Concentrado!$A$2:$A859,"="&amp;$A6,Concentrado!$B$2:$B859, "=Jalisco")</f>
        <v>24.309000000000001</v>
      </c>
      <c r="P6" s="9">
        <f>SUMIFS(Concentrado!Q$2:Q859,Concentrado!$A$2:$A859,"="&amp;$A6,Concentrado!$B$2:$B859, "=Jalisco")</f>
        <v>53.191000000000003</v>
      </c>
      <c r="Q6" s="9">
        <f>SUMIFS(Concentrado!R$2:R859,Concentrado!$A$2:$A859,"="&amp;$A6,Concentrado!$B$2:$B859, "=Jalisco")</f>
        <v>55.834000000000003</v>
      </c>
      <c r="R6" s="9">
        <f>SUMIFS(Concentrado!S$2:S859,Concentrado!$A$2:$A859,"="&amp;$A6,Concentrado!$B$2:$B859, "=Jalisco")</f>
        <v>58.930999999999997</v>
      </c>
      <c r="S6" s="9">
        <f>SUMIFS(Concentrado!T$2:T859,Concentrado!$A$2:$A859,"="&amp;$A6,Concentrado!$B$2:$B859, "=Jalisco")</f>
        <v>57.414000000000001</v>
      </c>
      <c r="T6" s="9">
        <f>SUMIFS(Concentrado!U$2:U859,Concentrado!$A$2:$A859,"="&amp;$A6,Concentrado!$B$2:$B859, "=Jalisco")</f>
        <v>9.4740000000000002</v>
      </c>
      <c r="U6" s="9">
        <f>SUMIFS(Concentrado!V$2:V859,Concentrado!$A$2:$A859,"="&amp;$A6,Concentrado!$B$2:$B859, "=Jalisco")</f>
        <v>14.173</v>
      </c>
      <c r="V6" s="9">
        <f>SUMIFS(Concentrado!W$2:W859,Concentrado!$A$2:$A859,"="&amp;$A6,Concentrado!$B$2:$B859, "=Jalisco")</f>
        <v>11.87</v>
      </c>
      <c r="W6" s="9">
        <f>SUMIFS(Concentrado!X$2:X859,Concentrado!$A$2:$A859,"="&amp;$A6,Concentrado!$B$2:$B859, "=Jalisco")</f>
        <v>12.786</v>
      </c>
      <c r="X6" s="9">
        <f>SUMIFS(Concentrado!Y$2:Y859,Concentrado!$A$2:$A859,"="&amp;$A6,Concentrado!$B$2:$B859, "=Jalisco")</f>
        <v>1.915</v>
      </c>
      <c r="Y6" s="9">
        <f>SUMIFS(Concentrado!Z$2:Z859,Concentrado!$A$2:$A859,"="&amp;$A6,Concentrado!$B$2:$B859, "=Jalisco")</f>
        <v>7.242</v>
      </c>
      <c r="Z6" s="9">
        <f>SUMIFS(Concentrado!AA$2:AA859,Concentrado!$A$2:$A859,"="&amp;$A6,Concentrado!$B$2:$B859, "=Jalisco")</f>
        <v>58.625</v>
      </c>
      <c r="AA6" s="9">
        <f>SUMIFS(Concentrado!AB$2:AB859,Concentrado!$A$2:$A859,"="&amp;$A6,Concentrado!$B$2:$B859, "=Jalisco")</f>
        <v>48.765999999999998</v>
      </c>
      <c r="AB6" s="9">
        <f>SUMIFS(Concentrado!AC$2:AC859,Concentrado!$A$2:$A859,"="&amp;$A6,Concentrado!$B$2:$B859, "=Jalisco")</f>
        <v>53.612000000000002</v>
      </c>
      <c r="AC6" s="9">
        <f>SUMIFS(Concentrado!AD$2:AD859,Concentrado!$A$2:$A859,"="&amp;$A6,Concentrado!$B$2:$B859, "=Jalisco")</f>
        <v>382.83800000000002</v>
      </c>
      <c r="AD6" s="9">
        <f>SUMIFS(Concentrado!AE$2:AE859,Concentrado!$A$2:$A859,"="&amp;$A6,Concentrado!$B$2:$B859, "=Jalisco")</f>
        <v>348.87400000000002</v>
      </c>
      <c r="AE6" s="9">
        <f>SUMIFS(Concentrado!AF$2:AF859,Concentrado!$A$2:$A859,"="&amp;$A6,Concentrado!$B$2:$B859, "=Jalisco")</f>
        <v>365.62299999999999</v>
      </c>
      <c r="AF6" s="9">
        <f>SUMIFS(Concentrado!AG$2:AG859,Concentrado!$A$2:$A859,"="&amp;$A6,Concentrado!$B$2:$B859, "=Jalisco")</f>
        <v>12.111000000000001</v>
      </c>
      <c r="AG6" s="9">
        <f>SUMIFS(Concentrado!AH$2:AH859,Concentrado!$A$2:$A859,"="&amp;$A6,Concentrado!$B$2:$B859, "=Jalisco")</f>
        <v>10.5416852850661</v>
      </c>
      <c r="AH6" s="9">
        <f>SUMIFS(Concentrado!AI$2:AI859,Concentrado!$A$2:$A859,"="&amp;$A6,Concentrado!$B$2:$B859, "=Jalisco")</f>
        <v>2.7387943370862402</v>
      </c>
      <c r="AI6" s="9">
        <f>SUMIFS(Concentrado!AJ$2:AJ859,Concentrado!$A$2:$A859,"="&amp;$A6,Concentrado!$B$2:$B859, "=Jalisco")</f>
        <v>6.5748991236433003</v>
      </c>
      <c r="AJ6" s="9">
        <f>SUMIFS(Concentrado!AK$2:AK859,Concentrado!$A$2:$A859,"="&amp;$A6,Concentrado!$B$2:$B859, "=Jalisco")</f>
        <v>8.125</v>
      </c>
      <c r="AK6" s="9">
        <f>SUMIFS(Concentrado!AL$2:AL859,Concentrado!$A$2:$A859,"="&amp;$A6,Concentrado!$B$2:$B859, "=Jalisco")</f>
        <v>1.65</v>
      </c>
      <c r="AL6" s="9">
        <f>SUMIFS(Concentrado!AM$2:AM859,Concentrado!$A$2:$A859,"="&amp;$A6,Concentrado!$B$2:$B859, "=Jalisco")</f>
        <v>4.8230000000000004</v>
      </c>
      <c r="AM6" s="9">
        <f>SUMIFS(Concentrado!AN$2:AN859,Concentrado!$A$2:$A859,"="&amp;$A6,Concentrado!$B$2:$B859, "=Jalisco")</f>
        <v>69.816000000000003</v>
      </c>
      <c r="AN6" s="9">
        <f>SUMIFS(Concentrado!AO$2:AO859,Concentrado!$A$2:$A859,"="&amp;$A6,Concentrado!$B$2:$B859, "=Jalisco")</f>
        <v>57.753</v>
      </c>
      <c r="AO6" s="9">
        <f>SUMIFS(Concentrado!AP$2:AP859,Concentrado!$A$2:$A859,"="&amp;$A6,Concentrado!$B$2:$B859, "=Jalisco")</f>
        <v>63.755000000000003</v>
      </c>
      <c r="AP6" s="9">
        <f>SUMIFS(Concentrado!AQ$2:AQ859,Concentrado!$A$2:$A859,"="&amp;$A6,Concentrado!$B$2:$B859, "=Jalisco")</f>
        <v>2.79</v>
      </c>
      <c r="AQ6" s="9">
        <f>SUMIFS(Concentrado!AR$2:AR859,Concentrado!$A$2:$A859,"="&amp;$A6,Concentrado!$B$2:$B859, "=Jalisco")</f>
        <v>1.65</v>
      </c>
      <c r="AR6" s="9">
        <f>SUMIFS(Concentrado!AS$2:AS859,Concentrado!$A$2:$A859,"="&amp;$A6,Concentrado!$B$2:$B859, "=Jalisco")</f>
        <v>2.2090000000000001</v>
      </c>
      <c r="AS6" s="9">
        <f>SUMIFS(Concentrado!AT$2:AT859,Concentrado!$A$2:$A859,"="&amp;$A6,Concentrado!$B$2:$B859, "=Jalisco")</f>
        <v>9.1679999999999993</v>
      </c>
      <c r="AT6" s="9">
        <f>SUMIFS(Concentrado!AU$2:AU859,Concentrado!$A$2:$A859,"="&amp;$A6,Concentrado!$B$2:$B859, "=Jalisco")</f>
        <v>1.4139999999999999</v>
      </c>
      <c r="AU6" s="9">
        <f>SUMIFS(Concentrado!AV$2:AV859,Concentrado!$A$2:$A859,"="&amp;$A6,Concentrado!$B$2:$B859, "=Jalisco")</f>
        <v>5.2140000000000004</v>
      </c>
      <c r="AV6" s="9">
        <f>SUMIFS(Concentrado!AW$2:AW859,Concentrado!$A$2:$A859,"="&amp;$A6,Concentrado!$B$2:$B859, "=Jalisco")</f>
        <v>538.65899999999999</v>
      </c>
      <c r="AW6" s="9">
        <f>SUMIFS(Concentrado!AX$2:AX859,Concentrado!$A$2:$A859,"="&amp;$A6,Concentrado!$B$2:$B859, "=Jalisco")</f>
        <v>434.767</v>
      </c>
      <c r="AX6" s="9">
        <f>SUMIFS(Concentrado!AY$2:AY859,Concentrado!$A$2:$A859,"="&amp;$A6,Concentrado!$B$2:$B859, "=Jalisco")</f>
        <v>485.92</v>
      </c>
      <c r="AY6" s="9">
        <f>SUMIFS(Concentrado!AZ$2:AZ859,Concentrado!$A$2:$A859,"="&amp;$A6,Concentrado!$B$2:$B859, "=Jalisco")</f>
        <v>5.3869999999999996</v>
      </c>
      <c r="AZ6" s="9">
        <f>SUMIFS(Concentrado!BA$2:BA859,Concentrado!$A$2:$A859,"="&amp;$A6,Concentrado!$B$2:$B859, "=Jalisco")</f>
        <v>4.3479999999999999</v>
      </c>
      <c r="BA6" s="9">
        <f>SUMIFS(Concentrado!BB$2:BB859,Concentrado!$A$2:$A859,"="&amp;$A6,Concentrado!$B$2:$B859, "=Jalisco")</f>
        <v>4.859</v>
      </c>
      <c r="BB6" s="9">
        <f>SUMIFS(Concentrado!BC$2:BC859,Concentrado!$A$2:$A859,"="&amp;$A6,Concentrado!$B$2:$B859, "=Jalisco")</f>
        <v>24.56</v>
      </c>
      <c r="BC6" s="9">
        <f>SUMIFS(Concentrado!BD$2:BD859,Concentrado!$A$2:$A859,"="&amp;$A6,Concentrado!$B$2:$B859, "=Jalisco")</f>
        <v>16.245999999999999</v>
      </c>
      <c r="BD6" s="9">
        <f>SUMIFS(Concentrado!BE$2:BE859,Concentrado!$A$2:$A859,"="&amp;$A6,Concentrado!$B$2:$B859, "=Jalisco")</f>
        <v>19.245999999999999</v>
      </c>
      <c r="BE6" s="9">
        <f>SUMIFS(Concentrado!BF$2:BF859,Concentrado!$A$2:$A859,"="&amp;$A6,Concentrado!$B$2:$B859, "=Jalisco")</f>
        <v>22.704999999999998</v>
      </c>
      <c r="BF6" s="9">
        <f>SUMIFS(Concentrado!BG$2:BG859,Concentrado!$A$2:$A859,"="&amp;$A6,Concentrado!$B$2:$B859, "=Jalisco")</f>
        <v>31.111999999999998</v>
      </c>
      <c r="BG6" s="9">
        <f>SUMIFS(Concentrado!BH$2:BH859,Concentrado!$A$2:$A859,"="&amp;$A6,Concentrado!$B$2:$B859, "=Jalisco")</f>
        <v>8.7548456546222724</v>
      </c>
    </row>
    <row r="7" spans="1:59" x14ac:dyDescent="0.25">
      <c r="A7" s="4">
        <v>2003</v>
      </c>
      <c r="B7" s="9">
        <f>SUMIFS(Concentrado!C$2:C859,Concentrado!$A$2:$A859,"="&amp;$A7,Concentrado!$B$2:$B859, "=Jalisco")</f>
        <v>29.690999999999999</v>
      </c>
      <c r="C7" s="9">
        <f>SUMIFS(Concentrado!D$2:D859,Concentrado!$A$2:$A859,"="&amp;$A7,Concentrado!$B$2:$B859, "=Jalisco")</f>
        <v>8.5389999999999997</v>
      </c>
      <c r="D7" s="9">
        <f>SUMIFS(Concentrado!E$2:E859,Concentrado!$A$2:$A859,"="&amp;$A7,Concentrado!$B$2:$B859, "=Jalisco")</f>
        <v>18.902000000000001</v>
      </c>
      <c r="E7" s="9">
        <f>SUMIFS(Concentrado!F$2:F859,Concentrado!$A$2:$A859,"="&amp;$A7,Concentrado!$B$2:$B859, "=Jalisco")</f>
        <v>15.206</v>
      </c>
      <c r="F7" s="9">
        <f>SUMIFS(Concentrado!G$2:G859,Concentrado!$A$2:$A859,"="&amp;$A7,Concentrado!$B$2:$B859, "=Jalisco")</f>
        <v>20.274999999999999</v>
      </c>
      <c r="G7" s="9">
        <f>SUMIFS(Concentrado!H$2:H859,Concentrado!$A$2:$A859,"="&amp;$A7,Concentrado!$B$2:$B859, "=Jalisco")</f>
        <v>3.2650000000000001</v>
      </c>
      <c r="H7" s="9">
        <f>SUMIFS(Concentrado!I$2:I859,Concentrado!$A$2:$A859,"="&amp;$A7,Concentrado!$B$2:$B859, "=Jalisco")</f>
        <v>3.5139999999999998</v>
      </c>
      <c r="I7" s="9">
        <f>SUMIFS(Concentrado!J$2:J859,Concentrado!$A$2:$A859,"="&amp;$A7,Concentrado!$B$2:$B859, "=Jalisco")</f>
        <v>3.3919999999999999</v>
      </c>
      <c r="J7" s="9">
        <f>SUMIFS(Concentrado!K$2:K859,Concentrado!$A$2:$A859,"="&amp;$A7,Concentrado!$B$2:$B859, "=Jalisco")</f>
        <v>11.157</v>
      </c>
      <c r="K7" s="9">
        <f>SUMIFS(Concentrado!L$2:L859,Concentrado!$A$2:$A859,"="&amp;$A7,Concentrado!$B$2:$B859, "=Jalisco")</f>
        <v>6.4770000000000003</v>
      </c>
      <c r="L7" s="9">
        <f>SUMIFS(Concentrado!M$2:M859,Concentrado!$A$2:$A859,"="&amp;$A7,Concentrado!$B$2:$B859, "=Jalisco")</f>
        <v>8.77</v>
      </c>
      <c r="M7" s="9">
        <f>SUMIFS(Concentrado!N$2:N859,Concentrado!$A$2:$A859,"="&amp;$A7,Concentrado!$B$2:$B859, "=Jalisco")</f>
        <v>68.7</v>
      </c>
      <c r="N7" s="9">
        <f>SUMIFS(Concentrado!O$2:O859,Concentrado!$A$2:$A859,"="&amp;$A7,Concentrado!$B$2:$B859, "=Jalisco")</f>
        <v>83.147999999999996</v>
      </c>
      <c r="O7" s="9">
        <f>SUMIFS(Concentrado!P$2:P859,Concentrado!$A$2:$A859,"="&amp;$A7,Concentrado!$B$2:$B859, "=Jalisco")</f>
        <v>24.047999999999998</v>
      </c>
      <c r="P7" s="9">
        <f>SUMIFS(Concentrado!Q$2:Q859,Concentrado!$A$2:$A859,"="&amp;$A7,Concentrado!$B$2:$B859, "=Jalisco")</f>
        <v>53.018000000000001</v>
      </c>
      <c r="Q7" s="9">
        <f>SUMIFS(Concentrado!R$2:R859,Concentrado!$A$2:$A859,"="&amp;$A7,Concentrado!$B$2:$B859, "=Jalisco")</f>
        <v>59.262</v>
      </c>
      <c r="R7" s="9">
        <f>SUMIFS(Concentrado!S$2:S859,Concentrado!$A$2:$A859,"="&amp;$A7,Concentrado!$B$2:$B859, "=Jalisco")</f>
        <v>61.978000000000002</v>
      </c>
      <c r="S7" s="9">
        <f>SUMIFS(Concentrado!T$2:T859,Concentrado!$A$2:$A859,"="&amp;$A7,Concentrado!$B$2:$B859, "=Jalisco")</f>
        <v>60.677</v>
      </c>
      <c r="T7" s="9">
        <f>SUMIFS(Concentrado!U$2:U859,Concentrado!$A$2:$A859,"="&amp;$A7,Concentrado!$B$2:$B859, "=Jalisco")</f>
        <v>9.766</v>
      </c>
      <c r="U7" s="9">
        <f>SUMIFS(Concentrado!V$2:V859,Concentrado!$A$2:$A859,"="&amp;$A7,Concentrado!$B$2:$B859, "=Jalisco")</f>
        <v>13.824999999999999</v>
      </c>
      <c r="V7" s="9">
        <f>SUMIFS(Concentrado!W$2:W859,Concentrado!$A$2:$A859,"="&amp;$A7,Concentrado!$B$2:$B859, "=Jalisco")</f>
        <v>11.836</v>
      </c>
      <c r="W7" s="9">
        <f>SUMIFS(Concentrado!X$2:X859,Concentrado!$A$2:$A859,"="&amp;$A7,Concentrado!$B$2:$B859, "=Jalisco")</f>
        <v>12.548</v>
      </c>
      <c r="X7" s="9">
        <f>SUMIFS(Concentrado!Y$2:Y859,Concentrado!$A$2:$A859,"="&amp;$A7,Concentrado!$B$2:$B859, "=Jalisco")</f>
        <v>1.51</v>
      </c>
      <c r="Y7" s="9">
        <f>SUMIFS(Concentrado!Z$2:Z859,Concentrado!$A$2:$A859,"="&amp;$A7,Concentrado!$B$2:$B859, "=Jalisco")</f>
        <v>6.9180000000000001</v>
      </c>
      <c r="Z7" s="9">
        <f>SUMIFS(Concentrado!AA$2:AA859,Concentrado!$A$2:$A859,"="&amp;$A7,Concentrado!$B$2:$B859, "=Jalisco")</f>
        <v>59.110999999999997</v>
      </c>
      <c r="AA7" s="9">
        <f>SUMIFS(Concentrado!AB$2:AB859,Concentrado!$A$2:$A859,"="&amp;$A7,Concentrado!$B$2:$B859, "=Jalisco")</f>
        <v>47.107999999999997</v>
      </c>
      <c r="AB7" s="9">
        <f>SUMIFS(Concentrado!AC$2:AC859,Concentrado!$A$2:$A859,"="&amp;$A7,Concentrado!$B$2:$B859, "=Jalisco")</f>
        <v>53.018000000000001</v>
      </c>
      <c r="AC7" s="9">
        <f>SUMIFS(Concentrado!AD$2:AD859,Concentrado!$A$2:$A859,"="&amp;$A7,Concentrado!$B$2:$B859, "=Jalisco")</f>
        <v>387.40899999999999</v>
      </c>
      <c r="AD7" s="9">
        <f>SUMIFS(Concentrado!AE$2:AE859,Concentrado!$A$2:$A859,"="&amp;$A7,Concentrado!$B$2:$B859, "=Jalisco")</f>
        <v>347.96600000000001</v>
      </c>
      <c r="AE7" s="9">
        <f>SUMIFS(Concentrado!AF$2:AF859,Concentrado!$A$2:$A859,"="&amp;$A7,Concentrado!$B$2:$B859, "=Jalisco")</f>
        <v>367.49799999999999</v>
      </c>
      <c r="AF7" s="9">
        <f>SUMIFS(Concentrado!AG$2:AG859,Concentrado!$A$2:$A859,"="&amp;$A7,Concentrado!$B$2:$B859, "=Jalisco")</f>
        <v>12.79</v>
      </c>
      <c r="AG7" s="9">
        <f>SUMIFS(Concentrado!AH$2:AH859,Concentrado!$A$2:$A859,"="&amp;$A7,Concentrado!$B$2:$B859, "=Jalisco")</f>
        <v>8.7155124448957793</v>
      </c>
      <c r="AH7" s="9">
        <f>SUMIFS(Concentrado!AI$2:AI859,Concentrado!$A$2:$A859,"="&amp;$A7,Concentrado!$B$2:$B859, "=Jalisco")</f>
        <v>2.4894068196168302</v>
      </c>
      <c r="AI7" s="9">
        <f>SUMIFS(Concentrado!AJ$2:AJ859,Concentrado!$A$2:$A859,"="&amp;$A7,Concentrado!$B$2:$B859, "=Jalisco")</f>
        <v>5.55410425321812</v>
      </c>
      <c r="AJ7" s="9">
        <f>SUMIFS(Concentrado!AK$2:AK859,Concentrado!$A$2:$A859,"="&amp;$A7,Concentrado!$B$2:$B859, "=Jalisco")</f>
        <v>7.74</v>
      </c>
      <c r="AK7" s="9">
        <f>SUMIFS(Concentrado!AL$2:AL859,Concentrado!$A$2:$A859,"="&amp;$A7,Concentrado!$B$2:$B859, "=Jalisco")</f>
        <v>1.6259999999999999</v>
      </c>
      <c r="AL7" s="9">
        <f>SUMIFS(Concentrado!AM$2:AM859,Concentrado!$A$2:$A859,"="&amp;$A7,Concentrado!$B$2:$B859, "=Jalisco")</f>
        <v>4.6219999999999999</v>
      </c>
      <c r="AM7" s="9">
        <f>SUMIFS(Concentrado!AN$2:AN859,Concentrado!$A$2:$A859,"="&amp;$A7,Concentrado!$B$2:$B859, "=Jalisco")</f>
        <v>69.149000000000001</v>
      </c>
      <c r="AN7" s="9">
        <f>SUMIFS(Concentrado!AO$2:AO859,Concentrado!$A$2:$A859,"="&amp;$A7,Concentrado!$B$2:$B859, "=Jalisco")</f>
        <v>57.475999999999999</v>
      </c>
      <c r="AO7" s="9">
        <f>SUMIFS(Concentrado!AP$2:AP859,Concentrado!$A$2:$A859,"="&amp;$A7,Concentrado!$B$2:$B859, "=Jalisco")</f>
        <v>63.253999999999998</v>
      </c>
      <c r="AP7" s="9">
        <f>SUMIFS(Concentrado!AQ$2:AQ859,Concentrado!$A$2:$A859,"="&amp;$A7,Concentrado!$B$2:$B859, "=Jalisco")</f>
        <v>2.8420000000000001</v>
      </c>
      <c r="AQ7" s="9">
        <f>SUMIFS(Concentrado!AR$2:AR859,Concentrado!$A$2:$A859,"="&amp;$A7,Concentrado!$B$2:$B859, "=Jalisco")</f>
        <v>1.5680000000000001</v>
      </c>
      <c r="AR7" s="9">
        <f>SUMIFS(Concentrado!AS$2:AS859,Concentrado!$A$2:$A859,"="&amp;$A7,Concentrado!$B$2:$B859, "=Jalisco")</f>
        <v>2.1920000000000002</v>
      </c>
      <c r="AS7" s="9">
        <f>SUMIFS(Concentrado!AT$2:AT859,Concentrado!$A$2:$A859,"="&amp;$A7,Concentrado!$B$2:$B859, "=Jalisco")</f>
        <v>9.4939999999999998</v>
      </c>
      <c r="AT7" s="9">
        <f>SUMIFS(Concentrado!AU$2:AU859,Concentrado!$A$2:$A859,"="&amp;$A7,Concentrado!$B$2:$B859, "=Jalisco")</f>
        <v>1.7430000000000001</v>
      </c>
      <c r="AU7" s="9">
        <f>SUMIFS(Concentrado!AV$2:AV859,Concentrado!$A$2:$A859,"="&amp;$A7,Concentrado!$B$2:$B859, "=Jalisco")</f>
        <v>5.54</v>
      </c>
      <c r="AV7" s="9">
        <f>SUMIFS(Concentrado!AW$2:AW859,Concentrado!$A$2:$A859,"="&amp;$A7,Concentrado!$B$2:$B859, "=Jalisco")</f>
        <v>542.88099999999997</v>
      </c>
      <c r="AW7" s="9">
        <f>SUMIFS(Concentrado!AX$2:AX859,Concentrado!$A$2:$A859,"="&amp;$A7,Concentrado!$B$2:$B859, "=Jalisco")</f>
        <v>433.35199999999998</v>
      </c>
      <c r="AX7" s="9">
        <f>SUMIFS(Concentrado!AY$2:AY859,Concentrado!$A$2:$A859,"="&amp;$A7,Concentrado!$B$2:$B859, "=Jalisco")</f>
        <v>487.29599999999999</v>
      </c>
      <c r="AY7" s="9">
        <f>SUMIFS(Concentrado!AZ$2:AZ859,Concentrado!$A$2:$A859,"="&amp;$A7,Concentrado!$B$2:$B859, "=Jalisco")</f>
        <v>5.4290000000000003</v>
      </c>
      <c r="AZ7" s="9">
        <f>SUMIFS(Concentrado!BA$2:BA859,Concentrado!$A$2:$A859,"="&amp;$A7,Concentrado!$B$2:$B859, "=Jalisco")</f>
        <v>4.3339999999999996</v>
      </c>
      <c r="BA7" s="9">
        <f>SUMIFS(Concentrado!BB$2:BB859,Concentrado!$A$2:$A859,"="&amp;$A7,Concentrado!$B$2:$B859, "=Jalisco")</f>
        <v>4.8730000000000002</v>
      </c>
      <c r="BB7" s="9">
        <f>SUMIFS(Concentrado!BC$2:BC859,Concentrado!$A$2:$A859,"="&amp;$A7,Concentrado!$B$2:$B859, "=Jalisco")</f>
        <v>19.056999999999999</v>
      </c>
      <c r="BC7" s="9">
        <f>SUMIFS(Concentrado!BD$2:BD859,Concentrado!$A$2:$A859,"="&amp;$A7,Concentrado!$B$2:$B859, "=Jalisco")</f>
        <v>13.648999999999999</v>
      </c>
      <c r="BD7" s="9">
        <f>SUMIFS(Concentrado!BE$2:BE859,Concentrado!$A$2:$A859,"="&amp;$A7,Concentrado!$B$2:$B859, "=Jalisco")</f>
        <v>18.613</v>
      </c>
      <c r="BE7" s="9">
        <f>SUMIFS(Concentrado!BF$2:BF859,Concentrado!$A$2:$A859,"="&amp;$A7,Concentrado!$B$2:$B859, "=Jalisco")</f>
        <v>22.055</v>
      </c>
      <c r="BF7" s="9">
        <f>SUMIFS(Concentrado!BG$2:BG859,Concentrado!$A$2:$A859,"="&amp;$A7,Concentrado!$B$2:$B859, "=Jalisco")</f>
        <v>35.594000000000001</v>
      </c>
      <c r="BG7" s="9">
        <f>SUMIFS(Concentrado!BH$2:BH859,Concentrado!$A$2:$A859,"="&amp;$A7,Concentrado!$B$2:$B859, "=Jalisco")</f>
        <v>7.9894744870719245</v>
      </c>
    </row>
    <row r="8" spans="1:59" x14ac:dyDescent="0.25">
      <c r="A8" s="4">
        <v>2004</v>
      </c>
      <c r="B8" s="9">
        <f>SUMIFS(Concentrado!C$2:C859,Concentrado!$A$2:$A859,"="&amp;$A8,Concentrado!$B$2:$B859, "=Jalisco")</f>
        <v>27.425000000000001</v>
      </c>
      <c r="C8" s="9">
        <f>SUMIFS(Concentrado!D$2:D859,Concentrado!$A$2:$A859,"="&amp;$A8,Concentrado!$B$2:$B859, "=Jalisco")</f>
        <v>7.6440000000000001</v>
      </c>
      <c r="D8" s="9">
        <f>SUMIFS(Concentrado!E$2:E859,Concentrado!$A$2:$A859,"="&amp;$A8,Concentrado!$B$2:$B859, "=Jalisco")</f>
        <v>17.344000000000001</v>
      </c>
      <c r="E8" s="9">
        <f>SUMIFS(Concentrado!F$2:F859,Concentrado!$A$2:$A859,"="&amp;$A8,Concentrado!$B$2:$B859, "=Jalisco")</f>
        <v>13.58</v>
      </c>
      <c r="F8" s="9">
        <f>SUMIFS(Concentrado!G$2:G859,Concentrado!$A$2:$A859,"="&amp;$A8,Concentrado!$B$2:$B859, "=Jalisco")</f>
        <v>20.518000000000001</v>
      </c>
      <c r="G8" s="9">
        <f>SUMIFS(Concentrado!H$2:H859,Concentrado!$A$2:$A859,"="&amp;$A8,Concentrado!$B$2:$B859, "=Jalisco")</f>
        <v>3.6110000000000002</v>
      </c>
      <c r="H8" s="9">
        <f>SUMIFS(Concentrado!I$2:I859,Concentrado!$A$2:$A859,"="&amp;$A8,Concentrado!$B$2:$B859, "=Jalisco")</f>
        <v>3.6930000000000001</v>
      </c>
      <c r="I8" s="9">
        <f>SUMIFS(Concentrado!J$2:J859,Concentrado!$A$2:$A859,"="&amp;$A8,Concentrado!$B$2:$B859, "=Jalisco")</f>
        <v>3.653</v>
      </c>
      <c r="J8" s="9">
        <f>SUMIFS(Concentrado!K$2:K859,Concentrado!$A$2:$A859,"="&amp;$A8,Concentrado!$B$2:$B859, "=Jalisco")</f>
        <v>12.146000000000001</v>
      </c>
      <c r="K8" s="9">
        <f>SUMIFS(Concentrado!L$2:L859,Concentrado!$A$2:$A859,"="&amp;$A8,Concentrado!$B$2:$B859, "=Jalisco")</f>
        <v>5.984</v>
      </c>
      <c r="L8" s="9">
        <f>SUMIFS(Concentrado!M$2:M859,Concentrado!$A$2:$A859,"="&amp;$A8,Concentrado!$B$2:$B859, "=Jalisco")</f>
        <v>9.016</v>
      </c>
      <c r="M8" s="9">
        <f>SUMIFS(Concentrado!N$2:N859,Concentrado!$A$2:$A859,"="&amp;$A8,Concentrado!$B$2:$B859, "=Jalisco")</f>
        <v>59.624000000000002</v>
      </c>
      <c r="N8" s="9">
        <f>SUMIFS(Concentrado!O$2:O859,Concentrado!$A$2:$A859,"="&amp;$A8,Concentrado!$B$2:$B859, "=Jalisco")</f>
        <v>78.994</v>
      </c>
      <c r="O8" s="9">
        <f>SUMIFS(Concentrado!P$2:P859,Concentrado!$A$2:$A859,"="&amp;$A8,Concentrado!$B$2:$B859, "=Jalisco")</f>
        <v>22.532</v>
      </c>
      <c r="P8" s="9">
        <f>SUMIFS(Concentrado!Q$2:Q859,Concentrado!$A$2:$A859,"="&amp;$A8,Concentrado!$B$2:$B859, "=Jalisco")</f>
        <v>50.220999999999997</v>
      </c>
      <c r="Q8" s="9">
        <f>SUMIFS(Concentrado!R$2:R859,Concentrado!$A$2:$A859,"="&amp;$A8,Concentrado!$B$2:$B859, "=Jalisco")</f>
        <v>60.79</v>
      </c>
      <c r="R8" s="9">
        <f>SUMIFS(Concentrado!S$2:S859,Concentrado!$A$2:$A859,"="&amp;$A8,Concentrado!$B$2:$B859, "=Jalisco")</f>
        <v>63.73</v>
      </c>
      <c r="S8" s="9">
        <f>SUMIFS(Concentrado!T$2:T859,Concentrado!$A$2:$A859,"="&amp;$A8,Concentrado!$B$2:$B859, "=Jalisco")</f>
        <v>62.305</v>
      </c>
      <c r="T8" s="9">
        <f>SUMIFS(Concentrado!U$2:U859,Concentrado!$A$2:$A859,"="&amp;$A8,Concentrado!$B$2:$B859, "=Jalisco")</f>
        <v>10.981999999999999</v>
      </c>
      <c r="U8" s="9">
        <f>SUMIFS(Concentrado!V$2:V859,Concentrado!$A$2:$A859,"="&amp;$A8,Concentrado!$B$2:$B859, "=Jalisco")</f>
        <v>14.515000000000001</v>
      </c>
      <c r="V8" s="9">
        <f>SUMIFS(Concentrado!W$2:W859,Concentrado!$A$2:$A859,"="&amp;$A8,Concentrado!$B$2:$B859, "=Jalisco")</f>
        <v>12.8</v>
      </c>
      <c r="W8" s="9">
        <f>SUMIFS(Concentrado!X$2:X859,Concentrado!$A$2:$A859,"="&amp;$A8,Concentrado!$B$2:$B859, "=Jalisco")</f>
        <v>10.326000000000001</v>
      </c>
      <c r="X8" s="9">
        <f>SUMIFS(Concentrado!Y$2:Y859,Concentrado!$A$2:$A859,"="&amp;$A8,Concentrado!$B$2:$B859, "=Jalisco")</f>
        <v>1.575</v>
      </c>
      <c r="Y8" s="9">
        <f>SUMIFS(Concentrado!Z$2:Z859,Concentrado!$A$2:$A859,"="&amp;$A8,Concentrado!$B$2:$B859, "=Jalisco")</f>
        <v>5.859</v>
      </c>
      <c r="Z8" s="9">
        <f>SUMIFS(Concentrado!AA$2:AA859,Concentrado!$A$2:$A859,"="&amp;$A8,Concentrado!$B$2:$B859, "=Jalisco")</f>
        <v>57.417000000000002</v>
      </c>
      <c r="AA8" s="9">
        <f>SUMIFS(Concentrado!AB$2:AB859,Concentrado!$A$2:$A859,"="&amp;$A8,Concentrado!$B$2:$B859, "=Jalisco")</f>
        <v>40.625999999999998</v>
      </c>
      <c r="AB8" s="9">
        <f>SUMIFS(Concentrado!AC$2:AC859,Concentrado!$A$2:$A859,"="&amp;$A8,Concentrado!$B$2:$B859, "=Jalisco")</f>
        <v>48.877000000000002</v>
      </c>
      <c r="AC8" s="9">
        <f>SUMIFS(Concentrado!AD$2:AD859,Concentrado!$A$2:$A859,"="&amp;$A8,Concentrado!$B$2:$B859, "=Jalisco")</f>
        <v>379.68900000000002</v>
      </c>
      <c r="AD8" s="9">
        <f>SUMIFS(Concentrado!AE$2:AE859,Concentrado!$A$2:$A859,"="&amp;$A8,Concentrado!$B$2:$B859, "=Jalisco")</f>
        <v>337.51600000000002</v>
      </c>
      <c r="AE8" s="9">
        <f>SUMIFS(Concentrado!AF$2:AF859,Concentrado!$A$2:$A859,"="&amp;$A8,Concentrado!$B$2:$B859, "=Jalisco")</f>
        <v>358.31099999999998</v>
      </c>
      <c r="AF8" s="9">
        <f>SUMIFS(Concentrado!AG$2:AG859,Concentrado!$A$2:$A859,"="&amp;$A8,Concentrado!$B$2:$B859, "=Jalisco")</f>
        <v>11.281000000000001</v>
      </c>
      <c r="AG8" s="9">
        <f>SUMIFS(Concentrado!AH$2:AH859,Concentrado!$A$2:$A859,"="&amp;$A8,Concentrado!$B$2:$B859, "=Jalisco")</f>
        <v>10.0977866576635</v>
      </c>
      <c r="AH8" s="9">
        <f>SUMIFS(Concentrado!AI$2:AI859,Concentrado!$A$2:$A859,"="&amp;$A8,Concentrado!$B$2:$B859, "=Jalisco")</f>
        <v>2.8444391215174298</v>
      </c>
      <c r="AI8" s="9">
        <f>SUMIFS(Concentrado!AJ$2:AJ859,Concentrado!$A$2:$A859,"="&amp;$A8,Concentrado!$B$2:$B859, "=Jalisco")</f>
        <v>6.4179148688276904</v>
      </c>
      <c r="AJ8" s="9">
        <f>SUMIFS(Concentrado!AK$2:AK859,Concentrado!$A$2:$A859,"="&amp;$A8,Concentrado!$B$2:$B859, "=Jalisco")</f>
        <v>8.7439999999999998</v>
      </c>
      <c r="AK8" s="9">
        <f>SUMIFS(Concentrado!AL$2:AL859,Concentrado!$A$2:$A859,"="&amp;$A8,Concentrado!$B$2:$B859, "=Jalisco")</f>
        <v>1.804</v>
      </c>
      <c r="AL8" s="9">
        <f>SUMIFS(Concentrado!AM$2:AM859,Concentrado!$A$2:$A859,"="&amp;$A8,Concentrado!$B$2:$B859, "=Jalisco")</f>
        <v>5.2160000000000002</v>
      </c>
      <c r="AM8" s="9">
        <f>SUMIFS(Concentrado!AN$2:AN859,Concentrado!$A$2:$A859,"="&amp;$A8,Concentrado!$B$2:$B859, "=Jalisco")</f>
        <v>65.325999999999993</v>
      </c>
      <c r="AN8" s="9">
        <f>SUMIFS(Concentrado!AO$2:AO859,Concentrado!$A$2:$A859,"="&amp;$A8,Concentrado!$B$2:$B859, "=Jalisco")</f>
        <v>56.085999999999999</v>
      </c>
      <c r="AO8" s="9">
        <f>SUMIFS(Concentrado!AP$2:AP859,Concentrado!$A$2:$A859,"="&amp;$A8,Concentrado!$B$2:$B859, "=Jalisco")</f>
        <v>60.624000000000002</v>
      </c>
      <c r="AP8" s="9">
        <f>SUMIFS(Concentrado!AQ$2:AQ859,Concentrado!$A$2:$A859,"="&amp;$A8,Concentrado!$B$2:$B859, "=Jalisco")</f>
        <v>1.9990000000000001</v>
      </c>
      <c r="AQ8" s="9">
        <f>SUMIFS(Concentrado!AR$2:AR859,Concentrado!$A$2:$A859,"="&amp;$A8,Concentrado!$B$2:$B859, "=Jalisco")</f>
        <v>1.002</v>
      </c>
      <c r="AR8" s="9">
        <f>SUMIFS(Concentrado!AS$2:AS859,Concentrado!$A$2:$A859,"="&amp;$A8,Concentrado!$B$2:$B859, "=Jalisco")</f>
        <v>1.49</v>
      </c>
      <c r="AS8" s="9">
        <f>SUMIFS(Concentrado!AT$2:AT859,Concentrado!$A$2:$A859,"="&amp;$A8,Concentrado!$B$2:$B859, "=Jalisco")</f>
        <v>8.0280000000000005</v>
      </c>
      <c r="AT8" s="9">
        <f>SUMIFS(Concentrado!AU$2:AU859,Concentrado!$A$2:$A859,"="&amp;$A8,Concentrado!$B$2:$B859, "=Jalisco")</f>
        <v>1.5169999999999999</v>
      </c>
      <c r="AU8" s="9">
        <f>SUMIFS(Concentrado!AV$2:AV859,Concentrado!$A$2:$A859,"="&amp;$A8,Concentrado!$B$2:$B859, "=Jalisco")</f>
        <v>4.7050000000000001</v>
      </c>
      <c r="AV8" s="9">
        <f>SUMIFS(Concentrado!AW$2:AW859,Concentrado!$A$2:$A859,"="&amp;$A8,Concentrado!$B$2:$B859, "=Jalisco")</f>
        <v>527.76900000000001</v>
      </c>
      <c r="AW8" s="9">
        <f>SUMIFS(Concentrado!AX$2:AX859,Concentrado!$A$2:$A859,"="&amp;$A8,Concentrado!$B$2:$B859, "=Jalisco")</f>
        <v>420.31299999999999</v>
      </c>
      <c r="AX8" s="9">
        <f>SUMIFS(Concentrado!AY$2:AY859,Concentrado!$A$2:$A859,"="&amp;$A8,Concentrado!$B$2:$B859, "=Jalisco")</f>
        <v>473.13099999999997</v>
      </c>
      <c r="AY8" s="9">
        <f>SUMIFS(Concentrado!AZ$2:AZ859,Concentrado!$A$2:$A859,"="&amp;$A8,Concentrado!$B$2:$B859, "=Jalisco")</f>
        <v>5.2779999999999996</v>
      </c>
      <c r="AZ8" s="9">
        <f>SUMIFS(Concentrado!BA$2:BA859,Concentrado!$A$2:$A859,"="&amp;$A8,Concentrado!$B$2:$B859, "=Jalisco")</f>
        <v>4.2030000000000003</v>
      </c>
      <c r="BA8" s="9">
        <f>SUMIFS(Concentrado!BB$2:BB859,Concentrado!$A$2:$A859,"="&amp;$A8,Concentrado!$B$2:$B859, "=Jalisco")</f>
        <v>4.7309999999999999</v>
      </c>
      <c r="BB8" s="9">
        <f>SUMIFS(Concentrado!BC$2:BC859,Concentrado!$A$2:$A859,"="&amp;$A8,Concentrado!$B$2:$B859, "=Jalisco")</f>
        <v>22.86</v>
      </c>
      <c r="BC8" s="9">
        <f>SUMIFS(Concentrado!BD$2:BD859,Concentrado!$A$2:$A859,"="&amp;$A8,Concentrado!$B$2:$B859, "=Jalisco")</f>
        <v>12.079000000000001</v>
      </c>
      <c r="BD8" s="9">
        <f>SUMIFS(Concentrado!BE$2:BE859,Concentrado!$A$2:$A859,"="&amp;$A8,Concentrado!$B$2:$B859, "=Jalisco")</f>
        <v>17.931999999999999</v>
      </c>
      <c r="BE8" s="9">
        <f>SUMIFS(Concentrado!BF$2:BF859,Concentrado!$A$2:$A859,"="&amp;$A8,Concentrado!$B$2:$B859, "=Jalisco")</f>
        <v>21.213000000000001</v>
      </c>
      <c r="BF8" s="9">
        <f>SUMIFS(Concentrado!BG$2:BG859,Concentrado!$A$2:$A859,"="&amp;$A8,Concentrado!$B$2:$B859, "=Jalisco")</f>
        <v>42.593000000000004</v>
      </c>
      <c r="BG8" s="9">
        <f>SUMIFS(Concentrado!BH$2:BH859,Concentrado!$A$2:$A859,"="&amp;$A8,Concentrado!$B$2:$B859, "=Jalisco")</f>
        <v>8.2024342708158553</v>
      </c>
    </row>
    <row r="9" spans="1:59" x14ac:dyDescent="0.25">
      <c r="A9" s="4">
        <v>2005</v>
      </c>
      <c r="B9" s="9">
        <f>SUMIFS(Concentrado!C$2:C859,Concentrado!$A$2:$A859,"="&amp;$A9,Concentrado!$B$2:$B859, "=Jalisco")</f>
        <v>27.902000000000001</v>
      </c>
      <c r="C9" s="9">
        <f>SUMIFS(Concentrado!D$2:D859,Concentrado!$A$2:$A859,"="&amp;$A9,Concentrado!$B$2:$B859, "=Jalisco")</f>
        <v>7.2220000000000004</v>
      </c>
      <c r="D9" s="9">
        <f>SUMIFS(Concentrado!E$2:E859,Concentrado!$A$2:$A859,"="&amp;$A9,Concentrado!$B$2:$B859, "=Jalisco")</f>
        <v>17.337</v>
      </c>
      <c r="E9" s="9">
        <f>SUMIFS(Concentrado!F$2:F859,Concentrado!$A$2:$A859,"="&amp;$A9,Concentrado!$B$2:$B859, "=Jalisco")</f>
        <v>14.781000000000001</v>
      </c>
      <c r="F9" s="9">
        <f>SUMIFS(Concentrado!G$2:G859,Concentrado!$A$2:$A859,"="&amp;$A9,Concentrado!$B$2:$B859, "=Jalisco")</f>
        <v>22.515000000000001</v>
      </c>
      <c r="G9" s="9">
        <f>SUMIFS(Concentrado!H$2:H859,Concentrado!$A$2:$A859,"="&amp;$A9,Concentrado!$B$2:$B859, "=Jalisco")</f>
        <v>3.653</v>
      </c>
      <c r="H9" s="9">
        <f>SUMIFS(Concentrado!I$2:I859,Concentrado!$A$2:$A859,"="&amp;$A9,Concentrado!$B$2:$B859, "=Jalisco")</f>
        <v>3.5550000000000002</v>
      </c>
      <c r="I9" s="9">
        <f>SUMIFS(Concentrado!J$2:J859,Concentrado!$A$2:$A859,"="&amp;$A9,Concentrado!$B$2:$B859, "=Jalisco")</f>
        <v>3.6030000000000002</v>
      </c>
      <c r="J9" s="9">
        <f>SUMIFS(Concentrado!K$2:K859,Concentrado!$A$2:$A859,"="&amp;$A9,Concentrado!$B$2:$B859, "=Jalisco")</f>
        <v>10.901</v>
      </c>
      <c r="K9" s="9">
        <f>SUMIFS(Concentrado!L$2:L859,Concentrado!$A$2:$A859,"="&amp;$A9,Concentrado!$B$2:$B859, "=Jalisco")</f>
        <v>6.0369999999999999</v>
      </c>
      <c r="L9" s="9">
        <f>SUMIFS(Concentrado!M$2:M859,Concentrado!$A$2:$A859,"="&amp;$A9,Concentrado!$B$2:$B859, "=Jalisco")</f>
        <v>8.4160000000000004</v>
      </c>
      <c r="M9" s="9">
        <f>SUMIFS(Concentrado!N$2:N859,Concentrado!$A$2:$A859,"="&amp;$A9,Concentrado!$B$2:$B859, "=Jalisco")</f>
        <v>71.251000000000005</v>
      </c>
      <c r="N9" s="9">
        <f>SUMIFS(Concentrado!O$2:O859,Concentrado!$A$2:$A859,"="&amp;$A9,Concentrado!$B$2:$B859, "=Jalisco")</f>
        <v>79.344999999999999</v>
      </c>
      <c r="O9" s="9">
        <f>SUMIFS(Concentrado!P$2:P859,Concentrado!$A$2:$A859,"="&amp;$A9,Concentrado!$B$2:$B859, "=Jalisco")</f>
        <v>19.55</v>
      </c>
      <c r="P9" s="9">
        <f>SUMIFS(Concentrado!Q$2:Q859,Concentrado!$A$2:$A859,"="&amp;$A9,Concentrado!$B$2:$B859, "=Jalisco")</f>
        <v>48.798000000000002</v>
      </c>
      <c r="Q9" s="9">
        <f>SUMIFS(Concentrado!R$2:R859,Concentrado!$A$2:$A859,"="&amp;$A9,Concentrado!$B$2:$B859, "=Jalisco")</f>
        <v>64.436000000000007</v>
      </c>
      <c r="R9" s="9">
        <f>SUMIFS(Concentrado!S$2:S859,Concentrado!$A$2:$A859,"="&amp;$A9,Concentrado!$B$2:$B859, "=Jalisco")</f>
        <v>67.593999999999994</v>
      </c>
      <c r="S9" s="9">
        <f>SUMIFS(Concentrado!T$2:T859,Concentrado!$A$2:$A859,"="&amp;$A9,Concentrado!$B$2:$B859, "=Jalisco")</f>
        <v>66.049000000000007</v>
      </c>
      <c r="T9" s="9">
        <f>SUMIFS(Concentrado!U$2:U859,Concentrado!$A$2:$A859,"="&amp;$A9,Concentrado!$B$2:$B859, "=Jalisco")</f>
        <v>11.226000000000001</v>
      </c>
      <c r="U9" s="9">
        <f>SUMIFS(Concentrado!V$2:V859,Concentrado!$A$2:$A859,"="&amp;$A9,Concentrado!$B$2:$B859, "=Jalisco")</f>
        <v>14.303000000000001</v>
      </c>
      <c r="V9" s="9">
        <f>SUMIFS(Concentrado!W$2:W859,Concentrado!$A$2:$A859,"="&amp;$A9,Concentrado!$B$2:$B859, "=Jalisco")</f>
        <v>12.798</v>
      </c>
      <c r="W9" s="9">
        <f>SUMIFS(Concentrado!X$2:X859,Concentrado!$A$2:$A859,"="&amp;$A9,Concentrado!$B$2:$B859, "=Jalisco")</f>
        <v>11.491</v>
      </c>
      <c r="X9" s="9">
        <f>SUMIFS(Concentrado!Y$2:Y859,Concentrado!$A$2:$A859,"="&amp;$A9,Concentrado!$B$2:$B859, "=Jalisco")</f>
        <v>1.016</v>
      </c>
      <c r="Y9" s="9">
        <f>SUMIFS(Concentrado!Z$2:Z859,Concentrado!$A$2:$A859,"="&amp;$A9,Concentrado!$B$2:$B859, "=Jalisco")</f>
        <v>6.1390000000000002</v>
      </c>
      <c r="Z9" s="9">
        <f>SUMIFS(Concentrado!AA$2:AA859,Concentrado!$A$2:$A859,"="&amp;$A9,Concentrado!$B$2:$B859, "=Jalisco")</f>
        <v>60.37</v>
      </c>
      <c r="AA9" s="9">
        <f>SUMIFS(Concentrado!AB$2:AB859,Concentrado!$A$2:$A859,"="&amp;$A9,Concentrado!$B$2:$B859, "=Jalisco")</f>
        <v>46.831000000000003</v>
      </c>
      <c r="AB9" s="9">
        <f>SUMIFS(Concentrado!AC$2:AC859,Concentrado!$A$2:$A859,"="&amp;$A9,Concentrado!$B$2:$B859, "=Jalisco")</f>
        <v>53.468000000000004</v>
      </c>
      <c r="AC9" s="9">
        <f>SUMIFS(Concentrado!AD$2:AD859,Concentrado!$A$2:$A859,"="&amp;$A9,Concentrado!$B$2:$B859, "=Jalisco")</f>
        <v>395.57400000000001</v>
      </c>
      <c r="AD9" s="9">
        <f>SUMIFS(Concentrado!AE$2:AE859,Concentrado!$A$2:$A859,"="&amp;$A9,Concentrado!$B$2:$B859, "=Jalisco")</f>
        <v>358.62099999999998</v>
      </c>
      <c r="AE9" s="9">
        <f>SUMIFS(Concentrado!AF$2:AF859,Concentrado!$A$2:$A859,"="&amp;$A9,Concentrado!$B$2:$B859, "=Jalisco")</f>
        <v>376.72500000000002</v>
      </c>
      <c r="AF9" s="9">
        <f>SUMIFS(Concentrado!AG$2:AG859,Concentrado!$A$2:$A859,"="&amp;$A9,Concentrado!$B$2:$B859, "=Jalisco")</f>
        <v>13.7</v>
      </c>
      <c r="AG9" s="9">
        <f>SUMIFS(Concentrado!AH$2:AH859,Concentrado!$A$2:$A859,"="&amp;$A9,Concentrado!$B$2:$B859, "=Jalisco")</f>
        <v>9.3190024389815402</v>
      </c>
      <c r="AH9" s="9">
        <f>SUMIFS(Concentrado!AI$2:AI859,Concentrado!$A$2:$A859,"="&amp;$A9,Concentrado!$B$2:$B859, "=Jalisco")</f>
        <v>2.4499341116204798</v>
      </c>
      <c r="AI9" s="9">
        <f>SUMIFS(Concentrado!AJ$2:AJ859,Concentrado!$A$2:$A859,"="&amp;$A9,Concentrado!$B$2:$B859, "=Jalisco")</f>
        <v>5.8355621415835399</v>
      </c>
      <c r="AJ9" s="9">
        <f>SUMIFS(Concentrado!AK$2:AK859,Concentrado!$A$2:$A859,"="&amp;$A9,Concentrado!$B$2:$B859, "=Jalisco")</f>
        <v>9.1340000000000003</v>
      </c>
      <c r="AK9" s="9">
        <f>SUMIFS(Concentrado!AL$2:AL859,Concentrado!$A$2:$A859,"="&amp;$A9,Concentrado!$B$2:$B859, "=Jalisco")</f>
        <v>1.58</v>
      </c>
      <c r="AL9" s="9">
        <f>SUMIFS(Concentrado!AM$2:AM859,Concentrado!$A$2:$A859,"="&amp;$A9,Concentrado!$B$2:$B859, "=Jalisco")</f>
        <v>5.2750000000000004</v>
      </c>
      <c r="AM9" s="9">
        <f>SUMIFS(Concentrado!AN$2:AN859,Concentrado!$A$2:$A859,"="&amp;$A9,Concentrado!$B$2:$B859, "=Jalisco")</f>
        <v>66.292000000000002</v>
      </c>
      <c r="AN9" s="9">
        <f>SUMIFS(Concentrado!AO$2:AO859,Concentrado!$A$2:$A859,"="&amp;$A9,Concentrado!$B$2:$B859, "=Jalisco")</f>
        <v>58.960999999999999</v>
      </c>
      <c r="AO9" s="9">
        <f>SUMIFS(Concentrado!AP$2:AP859,Concentrado!$A$2:$A859,"="&amp;$A9,Concentrado!$B$2:$B859, "=Jalisco")</f>
        <v>62.576000000000001</v>
      </c>
      <c r="AP9" s="9">
        <f>SUMIFS(Concentrado!AQ$2:AQ859,Concentrado!$A$2:$A859,"="&amp;$A9,Concentrado!$B$2:$B859, "=Jalisco")</f>
        <v>2.9460000000000002</v>
      </c>
      <c r="AQ9" s="9">
        <f>SUMIFS(Concentrado!AR$2:AR859,Concentrado!$A$2:$A859,"="&amp;$A9,Concentrado!$B$2:$B859, "=Jalisco")</f>
        <v>1.298</v>
      </c>
      <c r="AR9" s="9">
        <f>SUMIFS(Concentrado!AS$2:AS859,Concentrado!$A$2:$A859,"="&amp;$A9,Concentrado!$B$2:$B859, "=Jalisco")</f>
        <v>2.1040000000000001</v>
      </c>
      <c r="AS9" s="9">
        <f>SUMIFS(Concentrado!AT$2:AT859,Concentrado!$A$2:$A859,"="&amp;$A9,Concentrado!$B$2:$B859, "=Jalisco")</f>
        <v>7.7489999999999997</v>
      </c>
      <c r="AT9" s="9">
        <f>SUMIFS(Concentrado!AU$2:AU859,Concentrado!$A$2:$A859,"="&amp;$A9,Concentrado!$B$2:$B859, "=Jalisco")</f>
        <v>1.5229999999999999</v>
      </c>
      <c r="AU9" s="9">
        <f>SUMIFS(Concentrado!AV$2:AV859,Concentrado!$A$2:$A859,"="&amp;$A9,Concentrado!$B$2:$B859, "=Jalisco")</f>
        <v>4.569</v>
      </c>
      <c r="AV9" s="9">
        <f>SUMIFS(Concentrado!AW$2:AW859,Concentrado!$A$2:$A859,"="&amp;$A9,Concentrado!$B$2:$B859, "=Jalisco")</f>
        <v>544.452</v>
      </c>
      <c r="AW9" s="9">
        <f>SUMIFS(Concentrado!AX$2:AX859,Concentrado!$A$2:$A859,"="&amp;$A9,Concentrado!$B$2:$B859, "=Jalisco")</f>
        <v>441.05399999999997</v>
      </c>
      <c r="AX9" s="9">
        <f>SUMIFS(Concentrado!AY$2:AY859,Concentrado!$A$2:$A859,"="&amp;$A9,Concentrado!$B$2:$B859, "=Jalisco")</f>
        <v>491.68799999999999</v>
      </c>
      <c r="AY9" s="9">
        <f>SUMIFS(Concentrado!AZ$2:AZ859,Concentrado!$A$2:$A859,"="&amp;$A9,Concentrado!$B$2:$B859, "=Jalisco")</f>
        <v>5.4450000000000003</v>
      </c>
      <c r="AZ9" s="9">
        <f>SUMIFS(Concentrado!BA$2:BA859,Concentrado!$A$2:$A859,"="&amp;$A9,Concentrado!$B$2:$B859, "=Jalisco")</f>
        <v>4.4109999999999996</v>
      </c>
      <c r="BA9" s="9">
        <f>SUMIFS(Concentrado!BB$2:BB859,Concentrado!$A$2:$A859,"="&amp;$A9,Concentrado!$B$2:$B859, "=Jalisco")</f>
        <v>4.9169999999999998</v>
      </c>
      <c r="BB9" s="9">
        <f>SUMIFS(Concentrado!BC$2:BC859,Concentrado!$A$2:$A859,"="&amp;$A9,Concentrado!$B$2:$B859, "=Jalisco")</f>
        <v>22.542999999999999</v>
      </c>
      <c r="BC9" s="9">
        <f>SUMIFS(Concentrado!BD$2:BD859,Concentrado!$A$2:$A859,"="&amp;$A9,Concentrado!$B$2:$B859, "=Jalisco")</f>
        <v>11.927</v>
      </c>
      <c r="BD9" s="9">
        <f>SUMIFS(Concentrado!BE$2:BE859,Concentrado!$A$2:$A859,"="&amp;$A9,Concentrado!$B$2:$B859, "=Jalisco")</f>
        <v>17.228000000000002</v>
      </c>
      <c r="BE9" s="9">
        <f>SUMIFS(Concentrado!BF$2:BF859,Concentrado!$A$2:$A859,"="&amp;$A9,Concentrado!$B$2:$B859, "=Jalisco")</f>
        <v>20.416</v>
      </c>
      <c r="BF9" s="9">
        <f>SUMIFS(Concentrado!BG$2:BG859,Concentrado!$A$2:$A859,"="&amp;$A9,Concentrado!$B$2:$B859, "=Jalisco")</f>
        <v>33.820999999999998</v>
      </c>
      <c r="BG9" s="9">
        <f>SUMIFS(Concentrado!BH$2:BH859,Concentrado!$A$2:$A859,"="&amp;$A9,Concentrado!$B$2:$B859, "=Jalisco")</f>
        <v>7.8698675130568256</v>
      </c>
    </row>
    <row r="10" spans="1:59" x14ac:dyDescent="0.25">
      <c r="A10" s="4">
        <v>2006</v>
      </c>
      <c r="B10" s="9">
        <f>SUMIFS(Concentrado!C$2:C859,Concentrado!$A$2:$A859,"="&amp;$A10,Concentrado!$B$2:$B859, "=Jalisco")</f>
        <v>28.388000000000002</v>
      </c>
      <c r="C10" s="9">
        <f>SUMIFS(Concentrado!D$2:D859,Concentrado!$A$2:$A859,"="&amp;$A10,Concentrado!$B$2:$B859, "=Jalisco")</f>
        <v>7.694</v>
      </c>
      <c r="D10" s="9">
        <f>SUMIFS(Concentrado!E$2:E859,Concentrado!$A$2:$A859,"="&amp;$A10,Concentrado!$B$2:$B859, "=Jalisco")</f>
        <v>17.808</v>
      </c>
      <c r="E10" s="9">
        <f>SUMIFS(Concentrado!F$2:F859,Concentrado!$A$2:$A859,"="&amp;$A10,Concentrado!$B$2:$B859, "=Jalisco")</f>
        <v>13.565</v>
      </c>
      <c r="F10" s="9">
        <f>SUMIFS(Concentrado!G$2:G859,Concentrado!$A$2:$A859,"="&amp;$A10,Concentrado!$B$2:$B859, "=Jalisco")</f>
        <v>23.725000000000001</v>
      </c>
      <c r="G10" s="9">
        <f>SUMIFS(Concentrado!H$2:H859,Concentrado!$A$2:$A859,"="&amp;$A10,Concentrado!$B$2:$B859, "=Jalisco")</f>
        <v>3.7770000000000001</v>
      </c>
      <c r="H10" s="9">
        <f>SUMIFS(Concentrado!I$2:I859,Concentrado!$A$2:$A859,"="&amp;$A10,Concentrado!$B$2:$B859, "=Jalisco")</f>
        <v>3.556</v>
      </c>
      <c r="I10" s="9">
        <f>SUMIFS(Concentrado!J$2:J859,Concentrado!$A$2:$A859,"="&amp;$A10,Concentrado!$B$2:$B859, "=Jalisco")</f>
        <v>3.6640000000000001</v>
      </c>
      <c r="J10" s="9">
        <f>SUMIFS(Concentrado!K$2:K859,Concentrado!$A$2:$A859,"="&amp;$A10,Concentrado!$B$2:$B859, "=Jalisco")</f>
        <v>10.576000000000001</v>
      </c>
      <c r="K10" s="9">
        <f>SUMIFS(Concentrado!L$2:L859,Concentrado!$A$2:$A859,"="&amp;$A10,Concentrado!$B$2:$B859, "=Jalisco")</f>
        <v>5.75</v>
      </c>
      <c r="L10" s="9">
        <f>SUMIFS(Concentrado!M$2:M859,Concentrado!$A$2:$A859,"="&amp;$A10,Concentrado!$B$2:$B859, "=Jalisco")</f>
        <v>8.109</v>
      </c>
      <c r="M10" s="9">
        <f>SUMIFS(Concentrado!N$2:N859,Concentrado!$A$2:$A859,"="&amp;$A10,Concentrado!$B$2:$B859, "=Jalisco")</f>
        <v>64.238</v>
      </c>
      <c r="N10" s="9">
        <f>SUMIFS(Concentrado!O$2:O859,Concentrado!$A$2:$A859,"="&amp;$A10,Concentrado!$B$2:$B859, "=Jalisco")</f>
        <v>76.534000000000006</v>
      </c>
      <c r="O10" s="9">
        <f>SUMIFS(Concentrado!P$2:P859,Concentrado!$A$2:$A859,"="&amp;$A10,Concentrado!$B$2:$B859, "=Jalisco")</f>
        <v>22.777999999999999</v>
      </c>
      <c r="P10" s="9">
        <f>SUMIFS(Concentrado!Q$2:Q859,Concentrado!$A$2:$A859,"="&amp;$A10,Concentrado!$B$2:$B859, "=Jalisco")</f>
        <v>49.08</v>
      </c>
      <c r="Q10" s="9">
        <f>SUMIFS(Concentrado!R$2:R859,Concentrado!$A$2:$A859,"="&amp;$A10,Concentrado!$B$2:$B859, "=Jalisco")</f>
        <v>62.384</v>
      </c>
      <c r="R10" s="9">
        <f>SUMIFS(Concentrado!S$2:S859,Concentrado!$A$2:$A859,"="&amp;$A10,Concentrado!$B$2:$B859, "=Jalisco")</f>
        <v>65.721999999999994</v>
      </c>
      <c r="S10" s="9">
        <f>SUMIFS(Concentrado!T$2:T859,Concentrado!$A$2:$A859,"="&amp;$A10,Concentrado!$B$2:$B859, "=Jalisco")</f>
        <v>64.09</v>
      </c>
      <c r="T10" s="9">
        <f>SUMIFS(Concentrado!U$2:U859,Concentrado!$A$2:$A859,"="&amp;$A10,Concentrado!$B$2:$B859, "=Jalisco")</f>
        <v>11.361000000000001</v>
      </c>
      <c r="U10" s="9">
        <f>SUMIFS(Concentrado!V$2:V859,Concentrado!$A$2:$A859,"="&amp;$A10,Concentrado!$B$2:$B859, "=Jalisco")</f>
        <v>15.111000000000001</v>
      </c>
      <c r="V10" s="9">
        <f>SUMIFS(Concentrado!W$2:W859,Concentrado!$A$2:$A859,"="&amp;$A10,Concentrado!$B$2:$B859, "=Jalisco")</f>
        <v>13.278</v>
      </c>
      <c r="W10" s="9">
        <f>SUMIFS(Concentrado!X$2:X859,Concentrado!$A$2:$A859,"="&amp;$A10,Concentrado!$B$2:$B859, "=Jalisco")</f>
        <v>11.535</v>
      </c>
      <c r="X10" s="9">
        <f>SUMIFS(Concentrado!Y$2:Y859,Concentrado!$A$2:$A859,"="&amp;$A10,Concentrado!$B$2:$B859, "=Jalisco")</f>
        <v>1.778</v>
      </c>
      <c r="Y10" s="9">
        <f>SUMIFS(Concentrado!Z$2:Z859,Concentrado!$A$2:$A859,"="&amp;$A10,Concentrado!$B$2:$B859, "=Jalisco")</f>
        <v>6.5469999999999997</v>
      </c>
      <c r="Z10" s="9">
        <f>SUMIFS(Concentrado!AA$2:AA859,Concentrado!$A$2:$A859,"="&amp;$A10,Concentrado!$B$2:$B859, "=Jalisco")</f>
        <v>61.28</v>
      </c>
      <c r="AA10" s="9">
        <f>SUMIFS(Concentrado!AB$2:AB859,Concentrado!$A$2:$A859,"="&amp;$A10,Concentrado!$B$2:$B859, "=Jalisco")</f>
        <v>44.917000000000002</v>
      </c>
      <c r="AB10" s="9">
        <f>SUMIFS(Concentrado!AC$2:AC859,Concentrado!$A$2:$A859,"="&amp;$A10,Concentrado!$B$2:$B859, "=Jalisco")</f>
        <v>52.914000000000001</v>
      </c>
      <c r="AC10" s="9">
        <f>SUMIFS(Concentrado!AD$2:AD859,Concentrado!$A$2:$A859,"="&amp;$A10,Concentrado!$B$2:$B859, "=Jalisco")</f>
        <v>386.41800000000001</v>
      </c>
      <c r="AD10" s="9">
        <f>SUMIFS(Concentrado!AE$2:AE859,Concentrado!$A$2:$A859,"="&amp;$A10,Concentrado!$B$2:$B859, "=Jalisco")</f>
        <v>349.58300000000003</v>
      </c>
      <c r="AE10" s="9">
        <f>SUMIFS(Concentrado!AF$2:AF859,Concentrado!$A$2:$A859,"="&amp;$A10,Concentrado!$B$2:$B859, "=Jalisco")</f>
        <v>367.65699999999998</v>
      </c>
      <c r="AF10" s="9">
        <f>SUMIFS(Concentrado!AG$2:AG859,Concentrado!$A$2:$A859,"="&amp;$A10,Concentrado!$B$2:$B859, "=Jalisco")</f>
        <v>12.638999999999999</v>
      </c>
      <c r="AG10" s="9">
        <f>SUMIFS(Concentrado!AH$2:AH859,Concentrado!$A$2:$A859,"="&amp;$A10,Concentrado!$B$2:$B859, "=Jalisco")</f>
        <v>7.9338633154028004</v>
      </c>
      <c r="AH10" s="9">
        <f>SUMIFS(Concentrado!AI$2:AI859,Concentrado!$A$2:$A859,"="&amp;$A10,Concentrado!$B$2:$B859, "=Jalisco")</f>
        <v>2.6476876493461301</v>
      </c>
      <c r="AI10" s="9">
        <f>SUMIFS(Concentrado!AJ$2:AJ859,Concentrado!$A$2:$A859,"="&amp;$A10,Concentrado!$B$2:$B859, "=Jalisco")</f>
        <v>5.2550800971109002</v>
      </c>
      <c r="AJ10" s="9">
        <f>SUMIFS(Concentrado!AK$2:AK859,Concentrado!$A$2:$A859,"="&amp;$A10,Concentrado!$B$2:$B859, "=Jalisco")</f>
        <v>7.6710000000000003</v>
      </c>
      <c r="AK10" s="9">
        <f>SUMIFS(Concentrado!AL$2:AL859,Concentrado!$A$2:$A859,"="&amp;$A10,Concentrado!$B$2:$B859, "=Jalisco")</f>
        <v>1.833</v>
      </c>
      <c r="AL10" s="9">
        <f>SUMIFS(Concentrado!AM$2:AM859,Concentrado!$A$2:$A859,"="&amp;$A10,Concentrado!$B$2:$B859, "=Jalisco")</f>
        <v>4.6859999999999999</v>
      </c>
      <c r="AM10" s="9">
        <f>SUMIFS(Concentrado!AN$2:AN859,Concentrado!$A$2:$A859,"="&amp;$A10,Concentrado!$B$2:$B859, "=Jalisco")</f>
        <v>62.295999999999999</v>
      </c>
      <c r="AN10" s="9">
        <f>SUMIFS(Concentrado!AO$2:AO859,Concentrado!$A$2:$A859,"="&amp;$A10,Concentrado!$B$2:$B859, "=Jalisco")</f>
        <v>52.360999999999997</v>
      </c>
      <c r="AO10" s="9">
        <f>SUMIFS(Concentrado!AP$2:AP859,Concentrado!$A$2:$A859,"="&amp;$A10,Concentrado!$B$2:$B859, "=Jalisco")</f>
        <v>57.26</v>
      </c>
      <c r="AP10" s="9">
        <f>SUMIFS(Concentrado!AQ$2:AQ859,Concentrado!$A$2:$A859,"="&amp;$A10,Concentrado!$B$2:$B859, "=Jalisco")</f>
        <v>3.08</v>
      </c>
      <c r="AQ10" s="9">
        <f>SUMIFS(Concentrado!AR$2:AR859,Concentrado!$A$2:$A859,"="&amp;$A10,Concentrado!$B$2:$B859, "=Jalisco")</f>
        <v>1.222</v>
      </c>
      <c r="AR10" s="9">
        <f>SUMIFS(Concentrado!AS$2:AS859,Concentrado!$A$2:$A859,"="&amp;$A10,Concentrado!$B$2:$B859, "=Jalisco")</f>
        <v>2.13</v>
      </c>
      <c r="AS10" s="9">
        <f>SUMIFS(Concentrado!AT$2:AT859,Concentrado!$A$2:$A859,"="&amp;$A10,Concentrado!$B$2:$B859, "=Jalisco")</f>
        <v>7.1479999999999997</v>
      </c>
      <c r="AT10" s="9">
        <f>SUMIFS(Concentrado!AU$2:AU859,Concentrado!$A$2:$A859,"="&amp;$A10,Concentrado!$B$2:$B859, "=Jalisco")</f>
        <v>1.056</v>
      </c>
      <c r="AU10" s="9">
        <f>SUMIFS(Concentrado!AV$2:AV859,Concentrado!$A$2:$A859,"="&amp;$A10,Concentrado!$B$2:$B859, "=Jalisco")</f>
        <v>4.0330000000000004</v>
      </c>
      <c r="AV10" s="9">
        <f>SUMIFS(Concentrado!AW$2:AW859,Concentrado!$A$2:$A859,"="&amp;$A10,Concentrado!$B$2:$B859, "=Jalisco")</f>
        <v>528.64800000000002</v>
      </c>
      <c r="AW10" s="9">
        <f>SUMIFS(Concentrado!AX$2:AX859,Concentrado!$A$2:$A859,"="&amp;$A10,Concentrado!$B$2:$B859, "=Jalisco")</f>
        <v>428.69400000000002</v>
      </c>
      <c r="AX10" s="9">
        <f>SUMIFS(Concentrado!AY$2:AY859,Concentrado!$A$2:$A859,"="&amp;$A10,Concentrado!$B$2:$B859, "=Jalisco")</f>
        <v>477.70299999999997</v>
      </c>
      <c r="AY10" s="9">
        <f>SUMIFS(Concentrado!AZ$2:AZ859,Concentrado!$A$2:$A859,"="&amp;$A10,Concentrado!$B$2:$B859, "=Jalisco")</f>
        <v>5.2859999999999996</v>
      </c>
      <c r="AZ10" s="9">
        <f>SUMIFS(Concentrado!BA$2:BA859,Concentrado!$A$2:$A859,"="&amp;$A10,Concentrado!$B$2:$B859, "=Jalisco")</f>
        <v>4.2869999999999999</v>
      </c>
      <c r="BA10" s="9">
        <f>SUMIFS(Concentrado!BB$2:BB859,Concentrado!$A$2:$A859,"="&amp;$A10,Concentrado!$B$2:$B859, "=Jalisco")</f>
        <v>4.7770000000000001</v>
      </c>
      <c r="BB10" s="9">
        <f>SUMIFS(Concentrado!BC$2:BC859,Concentrado!$A$2:$A859,"="&amp;$A10,Concentrado!$B$2:$B859, "=Jalisco")</f>
        <v>18.861999999999998</v>
      </c>
      <c r="BC10" s="9">
        <f>SUMIFS(Concentrado!BD$2:BD859,Concentrado!$A$2:$A859,"="&amp;$A10,Concentrado!$B$2:$B859, "=Jalisco")</f>
        <v>11.475</v>
      </c>
      <c r="BD10" s="9">
        <f>SUMIFS(Concentrado!BE$2:BE859,Concentrado!$A$2:$A859,"="&amp;$A10,Concentrado!$B$2:$B859, "=Jalisco")</f>
        <v>16.57</v>
      </c>
      <c r="BE10" s="9">
        <f>SUMIFS(Concentrado!BF$2:BF859,Concentrado!$A$2:$A859,"="&amp;$A10,Concentrado!$B$2:$B859, "=Jalisco")</f>
        <v>19.597999999999999</v>
      </c>
      <c r="BF10" s="9">
        <f>SUMIFS(Concentrado!BG$2:BG859,Concentrado!$A$2:$A859,"="&amp;$A10,Concentrado!$B$2:$B859, "=Jalisco")</f>
        <v>50.033999999999999</v>
      </c>
      <c r="BG10" s="9">
        <f>SUMIFS(Concentrado!BH$2:BH859,Concentrado!$A$2:$A859,"="&amp;$A10,Concentrado!$B$2:$B859, "=Jalisco")</f>
        <v>7.5441537681780959</v>
      </c>
    </row>
    <row r="11" spans="1:59" x14ac:dyDescent="0.25">
      <c r="A11" s="4">
        <v>2007</v>
      </c>
      <c r="B11" s="9">
        <f>SUMIFS(Concentrado!C$2:C859,Concentrado!$A$2:$A859,"="&amp;$A11,Concentrado!$B$2:$B859, "=Jalisco")</f>
        <v>29.152000000000001</v>
      </c>
      <c r="C11" s="9">
        <f>SUMIFS(Concentrado!D$2:D859,Concentrado!$A$2:$A859,"="&amp;$A11,Concentrado!$B$2:$B859, "=Jalisco")</f>
        <v>8.3070000000000004</v>
      </c>
      <c r="D11" s="9">
        <f>SUMIFS(Concentrado!E$2:E859,Concentrado!$A$2:$A859,"="&amp;$A11,Concentrado!$B$2:$B859, "=Jalisco")</f>
        <v>18.491</v>
      </c>
      <c r="E11" s="9">
        <f>SUMIFS(Concentrado!F$2:F859,Concentrado!$A$2:$A859,"="&amp;$A11,Concentrado!$B$2:$B859, "=Jalisco")</f>
        <v>12.776999999999999</v>
      </c>
      <c r="F11" s="9">
        <f>SUMIFS(Concentrado!G$2:G859,Concentrado!$A$2:$A859,"="&amp;$A11,Concentrado!$B$2:$B859, "=Jalisco")</f>
        <v>18.757000000000001</v>
      </c>
      <c r="G11" s="9">
        <f>SUMIFS(Concentrado!H$2:H859,Concentrado!$A$2:$A859,"="&amp;$A11,Concentrado!$B$2:$B859, "=Jalisco")</f>
        <v>4.0339999999999998</v>
      </c>
      <c r="H11" s="9">
        <f>SUMIFS(Concentrado!I$2:I859,Concentrado!$A$2:$A859,"="&amp;$A11,Concentrado!$B$2:$B859, "=Jalisco")</f>
        <v>4.29</v>
      </c>
      <c r="I11" s="9">
        <f>SUMIFS(Concentrado!J$2:J859,Concentrado!$A$2:$A859,"="&amp;$A11,Concentrado!$B$2:$B859, "=Jalisco")</f>
        <v>4.165</v>
      </c>
      <c r="J11" s="9">
        <f>SUMIFS(Concentrado!K$2:K859,Concentrado!$A$2:$A859,"="&amp;$A11,Concentrado!$B$2:$B859, "=Jalisco")</f>
        <v>10.7</v>
      </c>
      <c r="K11" s="9">
        <f>SUMIFS(Concentrado!L$2:L859,Concentrado!$A$2:$A859,"="&amp;$A11,Concentrado!$B$2:$B859, "=Jalisco")</f>
        <v>5.383</v>
      </c>
      <c r="L11" s="9">
        <f>SUMIFS(Concentrado!M$2:M859,Concentrado!$A$2:$A859,"="&amp;$A11,Concentrado!$B$2:$B859, "=Jalisco")</f>
        <v>7.9809999999999999</v>
      </c>
      <c r="M11" s="9">
        <f>SUMIFS(Concentrado!N$2:N859,Concentrado!$A$2:$A859,"="&amp;$A11,Concentrado!$B$2:$B859, "=Jalisco")</f>
        <v>67.747</v>
      </c>
      <c r="N11" s="9">
        <f>SUMIFS(Concentrado!O$2:O859,Concentrado!$A$2:$A859,"="&amp;$A11,Concentrado!$B$2:$B859, "=Jalisco")</f>
        <v>79.218000000000004</v>
      </c>
      <c r="O11" s="9">
        <f>SUMIFS(Concentrado!P$2:P859,Concentrado!$A$2:$A859,"="&amp;$A11,Concentrado!$B$2:$B859, "=Jalisco")</f>
        <v>23.364999999999998</v>
      </c>
      <c r="P11" s="9">
        <f>SUMIFS(Concentrado!Q$2:Q859,Concentrado!$A$2:$A859,"="&amp;$A11,Concentrado!$B$2:$B859, "=Jalisco")</f>
        <v>50.664999999999999</v>
      </c>
      <c r="Q11" s="9">
        <f>SUMIFS(Concentrado!R$2:R859,Concentrado!$A$2:$A859,"="&amp;$A11,Concentrado!$B$2:$B859, "=Jalisco")</f>
        <v>61.652000000000001</v>
      </c>
      <c r="R11" s="9">
        <f>SUMIFS(Concentrado!S$2:S859,Concentrado!$A$2:$A859,"="&amp;$A11,Concentrado!$B$2:$B859, "=Jalisco")</f>
        <v>62.087000000000003</v>
      </c>
      <c r="S11" s="9">
        <f>SUMIFS(Concentrado!T$2:T859,Concentrado!$A$2:$A859,"="&amp;$A11,Concentrado!$B$2:$B859, "=Jalisco")</f>
        <v>61.875</v>
      </c>
      <c r="T11" s="9">
        <f>SUMIFS(Concentrado!U$2:U859,Concentrado!$A$2:$A859,"="&amp;$A11,Concentrado!$B$2:$B859, "=Jalisco")</f>
        <v>11.843999999999999</v>
      </c>
      <c r="U11" s="9">
        <f>SUMIFS(Concentrado!V$2:V859,Concentrado!$A$2:$A859,"="&amp;$A11,Concentrado!$B$2:$B859, "=Jalisco")</f>
        <v>15.03</v>
      </c>
      <c r="V11" s="9">
        <f>SUMIFS(Concentrado!W$2:W859,Concentrado!$A$2:$A859,"="&amp;$A11,Concentrado!$B$2:$B859, "=Jalisco")</f>
        <v>13.474</v>
      </c>
      <c r="W11" s="9">
        <f>SUMIFS(Concentrado!X$2:X859,Concentrado!$A$2:$A859,"="&amp;$A11,Concentrado!$B$2:$B859, "=Jalisco")</f>
        <v>10.728</v>
      </c>
      <c r="X11" s="9">
        <f>SUMIFS(Concentrado!Y$2:Y859,Concentrado!$A$2:$A859,"="&amp;$A11,Concentrado!$B$2:$B859, "=Jalisco")</f>
        <v>1.5029999999999999</v>
      </c>
      <c r="Y11" s="9">
        <f>SUMIFS(Concentrado!Z$2:Z859,Concentrado!$A$2:$A859,"="&amp;$A11,Concentrado!$B$2:$B859, "=Jalisco")</f>
        <v>6.01</v>
      </c>
      <c r="Z11" s="9">
        <f>SUMIFS(Concentrado!AA$2:AA859,Concentrado!$A$2:$A859,"="&amp;$A11,Concentrado!$B$2:$B859, "=Jalisco")</f>
        <v>57.332000000000001</v>
      </c>
      <c r="AA11" s="9">
        <f>SUMIFS(Concentrado!AB$2:AB859,Concentrado!$A$2:$A859,"="&amp;$A11,Concentrado!$B$2:$B859, "=Jalisco")</f>
        <v>45.116999999999997</v>
      </c>
      <c r="AB11" s="9">
        <f>SUMIFS(Concentrado!AC$2:AC859,Concentrado!$A$2:$A859,"="&amp;$A11,Concentrado!$B$2:$B859, "=Jalisco")</f>
        <v>51.098999999999997</v>
      </c>
      <c r="AC11" s="9">
        <f>SUMIFS(Concentrado!AD$2:AD859,Concentrado!$A$2:$A859,"="&amp;$A11,Concentrado!$B$2:$B859, "=Jalisco")</f>
        <v>394.94499999999999</v>
      </c>
      <c r="AD11" s="9">
        <f>SUMIFS(Concentrado!AE$2:AE859,Concentrado!$A$2:$A859,"="&amp;$A11,Concentrado!$B$2:$B859, "=Jalisco")</f>
        <v>349.43299999999999</v>
      </c>
      <c r="AE11" s="9">
        <f>SUMIFS(Concentrado!AF$2:AF859,Concentrado!$A$2:$A859,"="&amp;$A11,Concentrado!$B$2:$B859, "=Jalisco")</f>
        <v>371.779</v>
      </c>
      <c r="AF11" s="9">
        <f>SUMIFS(Concentrado!AG$2:AG859,Concentrado!$A$2:$A859,"="&amp;$A11,Concentrado!$B$2:$B859, "=Jalisco")</f>
        <v>13.532</v>
      </c>
      <c r="AG11" s="9">
        <f>SUMIFS(Concentrado!AH$2:AH859,Concentrado!$A$2:$A859,"="&amp;$A11,Concentrado!$B$2:$B859, "=Jalisco")</f>
        <v>9.0219128095504004</v>
      </c>
      <c r="AH11" s="9">
        <f>SUMIFS(Concentrado!AI$2:AI859,Concentrado!$A$2:$A859,"="&amp;$A11,Concentrado!$B$2:$B859, "=Jalisco")</f>
        <v>2.6933811250762498</v>
      </c>
      <c r="AI11" s="9">
        <f>SUMIFS(Concentrado!AJ$2:AJ859,Concentrado!$A$2:$A859,"="&amp;$A11,Concentrado!$B$2:$B859, "=Jalisco")</f>
        <v>5.8196990920901097</v>
      </c>
      <c r="AJ11" s="9">
        <f>SUMIFS(Concentrado!AK$2:AK859,Concentrado!$A$2:$A859,"="&amp;$A11,Concentrado!$B$2:$B859, "=Jalisco")</f>
        <v>7.9820000000000002</v>
      </c>
      <c r="AK11" s="9">
        <f>SUMIFS(Concentrado!AL$2:AL859,Concentrado!$A$2:$A859,"="&amp;$A11,Concentrado!$B$2:$B859, "=Jalisco")</f>
        <v>1.8859999999999999</v>
      </c>
      <c r="AL11" s="9">
        <f>SUMIFS(Concentrado!AM$2:AM859,Concentrado!$A$2:$A859,"="&amp;$A11,Concentrado!$B$2:$B859, "=Jalisco")</f>
        <v>4.8639999999999999</v>
      </c>
      <c r="AM11" s="9">
        <f>SUMIFS(Concentrado!AN$2:AN859,Concentrado!$A$2:$A859,"="&amp;$A11,Concentrado!$B$2:$B859, "=Jalisco")</f>
        <v>62.31</v>
      </c>
      <c r="AN11" s="9">
        <f>SUMIFS(Concentrado!AO$2:AO859,Concentrado!$A$2:$A859,"="&amp;$A11,Concentrado!$B$2:$B859, "=Jalisco")</f>
        <v>52.96</v>
      </c>
      <c r="AO11" s="9">
        <f>SUMIFS(Concentrado!AP$2:AP859,Concentrado!$A$2:$A859,"="&amp;$A11,Concentrado!$B$2:$B859, "=Jalisco")</f>
        <v>57.57</v>
      </c>
      <c r="AP11" s="9">
        <f>SUMIFS(Concentrado!AQ$2:AQ859,Concentrado!$A$2:$A859,"="&amp;$A11,Concentrado!$B$2:$B859, "=Jalisco")</f>
        <v>2.4889999999999999</v>
      </c>
      <c r="AQ11" s="9">
        <f>SUMIFS(Concentrado!AR$2:AR859,Concentrado!$A$2:$A859,"="&amp;$A11,Concentrado!$B$2:$B859, "=Jalisco")</f>
        <v>1.1200000000000001</v>
      </c>
      <c r="AR11" s="9">
        <f>SUMIFS(Concentrado!AS$2:AS859,Concentrado!$A$2:$A859,"="&amp;$A11,Concentrado!$B$2:$B859, "=Jalisco")</f>
        <v>1.7889999999999999</v>
      </c>
      <c r="AS11" s="9">
        <f>SUMIFS(Concentrado!AT$2:AT859,Concentrado!$A$2:$A859,"="&amp;$A11,Concentrado!$B$2:$B859, "=Jalisco")</f>
        <v>7.1239999999999997</v>
      </c>
      <c r="AT11" s="9">
        <f>SUMIFS(Concentrado!AU$2:AU859,Concentrado!$A$2:$A859,"="&amp;$A11,Concentrado!$B$2:$B859, "=Jalisco")</f>
        <v>1.1200000000000001</v>
      </c>
      <c r="AU11" s="9">
        <f>SUMIFS(Concentrado!AV$2:AV859,Concentrado!$A$2:$A859,"="&amp;$A11,Concentrado!$B$2:$B859, "=Jalisco")</f>
        <v>4.0529999999999999</v>
      </c>
      <c r="AV11" s="9">
        <f>SUMIFS(Concentrado!AW$2:AW859,Concentrado!$A$2:$A859,"="&amp;$A11,Concentrado!$B$2:$B859, "=Jalisco")</f>
        <v>541.50800000000004</v>
      </c>
      <c r="AW11" s="9">
        <f>SUMIFS(Concentrado!AX$2:AX859,Concentrado!$A$2:$A859,"="&amp;$A11,Concentrado!$B$2:$B859, "=Jalisco")</f>
        <v>429.85700000000003</v>
      </c>
      <c r="AX11" s="9">
        <f>SUMIFS(Concentrado!AY$2:AY859,Concentrado!$A$2:$A859,"="&amp;$A11,Concentrado!$B$2:$B859, "=Jalisco")</f>
        <v>484.57100000000003</v>
      </c>
      <c r="AY11" s="9">
        <f>SUMIFS(Concentrado!AZ$2:AZ859,Concentrado!$A$2:$A859,"="&amp;$A11,Concentrado!$B$2:$B859, "=Jalisco")</f>
        <v>5.415</v>
      </c>
      <c r="AZ11" s="9">
        <f>SUMIFS(Concentrado!BA$2:BA859,Concentrado!$A$2:$A859,"="&amp;$A11,Concentrado!$B$2:$B859, "=Jalisco")</f>
        <v>4.2990000000000004</v>
      </c>
      <c r="BA11" s="9">
        <f>SUMIFS(Concentrado!BB$2:BB859,Concentrado!$A$2:$A859,"="&amp;$A11,Concentrado!$B$2:$B859, "=Jalisco")</f>
        <v>4.8460000000000001</v>
      </c>
      <c r="BB11" s="9">
        <f>SUMIFS(Concentrado!BC$2:BC859,Concentrado!$A$2:$A859,"="&amp;$A11,Concentrado!$B$2:$B859, "=Jalisco")</f>
        <v>14.388999999999999</v>
      </c>
      <c r="BC11" s="9">
        <f>SUMIFS(Concentrado!BD$2:BD859,Concentrado!$A$2:$A859,"="&amp;$A11,Concentrado!$B$2:$B859, "=Jalisco")</f>
        <v>7.2610000000000001</v>
      </c>
      <c r="BD11" s="9">
        <f>SUMIFS(Concentrado!BE$2:BE859,Concentrado!$A$2:$A859,"="&amp;$A11,Concentrado!$B$2:$B859, "=Jalisco")</f>
        <v>15.984999999999999</v>
      </c>
      <c r="BE11" s="9">
        <f>SUMIFS(Concentrado!BF$2:BF859,Concentrado!$A$2:$A859,"="&amp;$A11,Concentrado!$B$2:$B859, "=Jalisco")</f>
        <v>18.896999999999998</v>
      </c>
      <c r="BF11" s="9">
        <f>SUMIFS(Concentrado!BG$2:BG859,Concentrado!$A$2:$A859,"="&amp;$A11,Concentrado!$B$2:$B859, "=Jalisco")</f>
        <v>29.658000000000001</v>
      </c>
      <c r="BG11" s="9">
        <f>SUMIFS(Concentrado!BH$2:BH859,Concentrado!$A$2:$A859,"="&amp;$A11,Concentrado!$B$2:$B859, "=Jalisco")</f>
        <v>8.2268973120740689</v>
      </c>
    </row>
    <row r="12" spans="1:59" x14ac:dyDescent="0.25">
      <c r="A12" s="4">
        <v>2008</v>
      </c>
      <c r="B12" s="9">
        <f>SUMIFS(Concentrado!C$2:C859,Concentrado!$A$2:$A859,"="&amp;$A12,Concentrado!$B$2:$B859, "=Jalisco")</f>
        <v>30.148</v>
      </c>
      <c r="C12" s="9">
        <f>SUMIFS(Concentrado!D$2:D859,Concentrado!$A$2:$A859,"="&amp;$A12,Concentrado!$B$2:$B859, "=Jalisco")</f>
        <v>8.0660000000000007</v>
      </c>
      <c r="D12" s="9">
        <f>SUMIFS(Concentrado!E$2:E859,Concentrado!$A$2:$A859,"="&amp;$A12,Concentrado!$B$2:$B859, "=Jalisco")</f>
        <v>18.859000000000002</v>
      </c>
      <c r="E12" s="9">
        <f>SUMIFS(Concentrado!F$2:F859,Concentrado!$A$2:$A859,"="&amp;$A12,Concentrado!$B$2:$B859, "=Jalisco")</f>
        <v>12.291</v>
      </c>
      <c r="F12" s="9">
        <f>SUMIFS(Concentrado!G$2:G859,Concentrado!$A$2:$A859,"="&amp;$A12,Concentrado!$B$2:$B859, "=Jalisco")</f>
        <v>20.449000000000002</v>
      </c>
      <c r="G12" s="9">
        <f>SUMIFS(Concentrado!H$2:H859,Concentrado!$A$2:$A859,"="&amp;$A12,Concentrado!$B$2:$B859, "=Jalisco")</f>
        <v>4.7249999999999996</v>
      </c>
      <c r="H12" s="9">
        <f>SUMIFS(Concentrado!I$2:I859,Concentrado!$A$2:$A859,"="&amp;$A12,Concentrado!$B$2:$B859, "=Jalisco")</f>
        <v>3.7370000000000001</v>
      </c>
      <c r="I12" s="9">
        <f>SUMIFS(Concentrado!J$2:J859,Concentrado!$A$2:$A859,"="&amp;$A12,Concentrado!$B$2:$B859, "=Jalisco")</f>
        <v>4.22</v>
      </c>
      <c r="J12" s="9">
        <f>SUMIFS(Concentrado!K$2:K859,Concentrado!$A$2:$A859,"="&amp;$A12,Concentrado!$B$2:$B859, "=Jalisco")</f>
        <v>10.743</v>
      </c>
      <c r="K12" s="9">
        <f>SUMIFS(Concentrado!L$2:L859,Concentrado!$A$2:$A859,"="&amp;$A12,Concentrado!$B$2:$B859, "=Jalisco")</f>
        <v>5.9690000000000003</v>
      </c>
      <c r="L12" s="9">
        <f>SUMIFS(Concentrado!M$2:M859,Concentrado!$A$2:$A859,"="&amp;$A12,Concentrado!$B$2:$B859, "=Jalisco")</f>
        <v>8.3030000000000008</v>
      </c>
      <c r="M12" s="9">
        <f>SUMIFS(Concentrado!N$2:N859,Concentrado!$A$2:$A859,"="&amp;$A12,Concentrado!$B$2:$B859, "=Jalisco")</f>
        <v>61.77</v>
      </c>
      <c r="N12" s="9">
        <f>SUMIFS(Concentrado!O$2:O859,Concentrado!$A$2:$A859,"="&amp;$A12,Concentrado!$B$2:$B859, "=Jalisco")</f>
        <v>81.472999999999999</v>
      </c>
      <c r="O12" s="9">
        <f>SUMIFS(Concentrado!P$2:P859,Concentrado!$A$2:$A859,"="&amp;$A12,Concentrado!$B$2:$B859, "=Jalisco")</f>
        <v>23.231000000000002</v>
      </c>
      <c r="P12" s="9">
        <f>SUMIFS(Concentrado!Q$2:Q859,Concentrado!$A$2:$A859,"="&amp;$A12,Concentrado!$B$2:$B859, "=Jalisco")</f>
        <v>51.698</v>
      </c>
      <c r="Q12" s="9">
        <f>SUMIFS(Concentrado!R$2:R859,Concentrado!$A$2:$A859,"="&amp;$A12,Concentrado!$B$2:$B859, "=Jalisco")</f>
        <v>67.777000000000001</v>
      </c>
      <c r="R12" s="9">
        <f>SUMIFS(Concentrado!S$2:S859,Concentrado!$A$2:$A859,"="&amp;$A12,Concentrado!$B$2:$B859, "=Jalisco")</f>
        <v>67.328000000000003</v>
      </c>
      <c r="S12" s="9">
        <f>SUMIFS(Concentrado!T$2:T859,Concentrado!$A$2:$A859,"="&amp;$A12,Concentrado!$B$2:$B859, "=Jalisco")</f>
        <v>67.546999999999997</v>
      </c>
      <c r="T12" s="9">
        <f>SUMIFS(Concentrado!U$2:U859,Concentrado!$A$2:$A859,"="&amp;$A12,Concentrado!$B$2:$B859, "=Jalisco")</f>
        <v>11.587</v>
      </c>
      <c r="U12" s="9">
        <f>SUMIFS(Concentrado!V$2:V859,Concentrado!$A$2:$A859,"="&amp;$A12,Concentrado!$B$2:$B859, "=Jalisco")</f>
        <v>13.874000000000001</v>
      </c>
      <c r="V12" s="9">
        <f>SUMIFS(Concentrado!W$2:W859,Concentrado!$A$2:$A859,"="&amp;$A12,Concentrado!$B$2:$B859, "=Jalisco")</f>
        <v>12.756</v>
      </c>
      <c r="W12" s="9">
        <f>SUMIFS(Concentrado!X$2:X859,Concentrado!$A$2:$A859,"="&amp;$A12,Concentrado!$B$2:$B859, "=Jalisco")</f>
        <v>13.752000000000001</v>
      </c>
      <c r="X12" s="9">
        <f>SUMIFS(Concentrado!Y$2:Y859,Concentrado!$A$2:$A859,"="&amp;$A12,Concentrado!$B$2:$B859, "=Jalisco")</f>
        <v>1.4790000000000001</v>
      </c>
      <c r="Y12" s="9">
        <f>SUMIFS(Concentrado!Z$2:Z859,Concentrado!$A$2:$A859,"="&amp;$A12,Concentrado!$B$2:$B859, "=Jalisco")</f>
        <v>7.4779999999999998</v>
      </c>
      <c r="Z12" s="9">
        <f>SUMIFS(Concentrado!AA$2:AA859,Concentrado!$A$2:$A859,"="&amp;$A12,Concentrado!$B$2:$B859, "=Jalisco")</f>
        <v>59.058999999999997</v>
      </c>
      <c r="AA12" s="9">
        <f>SUMIFS(Concentrado!AB$2:AB859,Concentrado!$A$2:$A859,"="&amp;$A12,Concentrado!$B$2:$B859, "=Jalisco")</f>
        <v>44.984000000000002</v>
      </c>
      <c r="AB12" s="9">
        <f>SUMIFS(Concentrado!AC$2:AC859,Concentrado!$A$2:$A859,"="&amp;$A12,Concentrado!$B$2:$B859, "=Jalisco")</f>
        <v>51.863</v>
      </c>
      <c r="AC12" s="9">
        <f>SUMIFS(Concentrado!AD$2:AD859,Concentrado!$A$2:$A859,"="&amp;$A12,Concentrado!$B$2:$B859, "=Jalisco")</f>
        <v>403.40100000000001</v>
      </c>
      <c r="AD12" s="9">
        <f>SUMIFS(Concentrado!AE$2:AE859,Concentrado!$A$2:$A859,"="&amp;$A12,Concentrado!$B$2:$B859, "=Jalisco")</f>
        <v>354.84100000000001</v>
      </c>
      <c r="AE12" s="9">
        <f>SUMIFS(Concentrado!AF$2:AF859,Concentrado!$A$2:$A859,"="&amp;$A12,Concentrado!$B$2:$B859, "=Jalisco")</f>
        <v>378.7</v>
      </c>
      <c r="AF12" s="9">
        <f>SUMIFS(Concentrado!AG$2:AG859,Concentrado!$A$2:$A859,"="&amp;$A12,Concentrado!$B$2:$B859, "=Jalisco")</f>
        <v>12.627000000000001</v>
      </c>
      <c r="AG12" s="9">
        <f>SUMIFS(Concentrado!AH$2:AH859,Concentrado!$A$2:$A859,"="&amp;$A12,Concentrado!$B$2:$B859, "=Jalisco")</f>
        <v>8.8057560291910804</v>
      </c>
      <c r="AH12" s="9">
        <f>SUMIFS(Concentrado!AI$2:AI859,Concentrado!$A$2:$A859,"="&amp;$A12,Concentrado!$B$2:$B859, "=Jalisco")</f>
        <v>2.4494283106364998</v>
      </c>
      <c r="AI12" s="9">
        <f>SUMIFS(Concentrado!AJ$2:AJ859,Concentrado!$A$2:$A859,"="&amp;$A12,Concentrado!$B$2:$B859, "=Jalisco")</f>
        <v>5.5983225389919502</v>
      </c>
      <c r="AJ12" s="9">
        <f>SUMIFS(Concentrado!AK$2:AK859,Concentrado!$A$2:$A859,"="&amp;$A12,Concentrado!$B$2:$B859, "=Jalisco")</f>
        <v>8.1280000000000001</v>
      </c>
      <c r="AK12" s="9">
        <f>SUMIFS(Concentrado!AL$2:AL859,Concentrado!$A$2:$A859,"="&amp;$A12,Concentrado!$B$2:$B859, "=Jalisco")</f>
        <v>1.613</v>
      </c>
      <c r="AL12" s="9">
        <f>SUMIFS(Concentrado!AM$2:AM859,Concentrado!$A$2:$A859,"="&amp;$A12,Concentrado!$B$2:$B859, "=Jalisco")</f>
        <v>4.7969999999999997</v>
      </c>
      <c r="AM12" s="9">
        <f>SUMIFS(Concentrado!AN$2:AN859,Concentrado!$A$2:$A859,"="&amp;$A12,Concentrado!$B$2:$B859, "=Jalisco")</f>
        <v>61.59</v>
      </c>
      <c r="AN12" s="9">
        <f>SUMIFS(Concentrado!AO$2:AO859,Concentrado!$A$2:$A859,"="&amp;$A12,Concentrado!$B$2:$B859, "=Jalisco")</f>
        <v>55.308999999999997</v>
      </c>
      <c r="AO12" s="9">
        <f>SUMIFS(Concentrado!AP$2:AP859,Concentrado!$A$2:$A859,"="&amp;$A12,Concentrado!$B$2:$B859, "=Jalisco")</f>
        <v>58.42</v>
      </c>
      <c r="AP12" s="9">
        <f>SUMIFS(Concentrado!AQ$2:AQ859,Concentrado!$A$2:$A859,"="&amp;$A12,Concentrado!$B$2:$B859, "=Jalisco")</f>
        <v>3.0089999999999999</v>
      </c>
      <c r="AQ12" s="9">
        <f>SUMIFS(Concentrado!AR$2:AR859,Concentrado!$A$2:$A859,"="&amp;$A12,Concentrado!$B$2:$B859, "=Jalisco")</f>
        <v>1.1559999999999999</v>
      </c>
      <c r="AR12" s="9">
        <f>SUMIFS(Concentrado!AS$2:AS859,Concentrado!$A$2:$A859,"="&amp;$A12,Concentrado!$B$2:$B859, "=Jalisco")</f>
        <v>2.0619999999999998</v>
      </c>
      <c r="AS12" s="9">
        <f>SUMIFS(Concentrado!AT$2:AT859,Concentrado!$A$2:$A859,"="&amp;$A12,Concentrado!$B$2:$B859, "=Jalisco")</f>
        <v>6.89</v>
      </c>
      <c r="AT12" s="9">
        <f>SUMIFS(Concentrado!AU$2:AU859,Concentrado!$A$2:$A859,"="&amp;$A12,Concentrado!$B$2:$B859, "=Jalisco")</f>
        <v>0.91400000000000003</v>
      </c>
      <c r="AU12" s="9">
        <f>SUMIFS(Concentrado!AV$2:AV859,Concentrado!$A$2:$A859,"="&amp;$A12,Concentrado!$B$2:$B859, "=Jalisco")</f>
        <v>3.835</v>
      </c>
      <c r="AV12" s="9">
        <f>SUMIFS(Concentrado!AW$2:AW859,Concentrado!$A$2:$A859,"="&amp;$A12,Concentrado!$B$2:$B859, "=Jalisco")</f>
        <v>550.40200000000004</v>
      </c>
      <c r="AW12" s="9">
        <f>SUMIFS(Concentrado!AX$2:AX859,Concentrado!$A$2:$A859,"="&amp;$A12,Concentrado!$B$2:$B859, "=Jalisco")</f>
        <v>437.71</v>
      </c>
      <c r="AX12" s="9">
        <f>SUMIFS(Concentrado!AY$2:AY859,Concentrado!$A$2:$A859,"="&amp;$A12,Concentrado!$B$2:$B859, "=Jalisco")</f>
        <v>492.95600000000002</v>
      </c>
      <c r="AY12" s="9">
        <f>SUMIFS(Concentrado!AZ$2:AZ859,Concentrado!$A$2:$A859,"="&amp;$A12,Concentrado!$B$2:$B859, "=Jalisco")</f>
        <v>5.5039999999999996</v>
      </c>
      <c r="AZ12" s="9">
        <f>SUMIFS(Concentrado!BA$2:BA859,Concentrado!$A$2:$A859,"="&amp;$A12,Concentrado!$B$2:$B859, "=Jalisco")</f>
        <v>4.3769999999999998</v>
      </c>
      <c r="BA12" s="9">
        <f>SUMIFS(Concentrado!BB$2:BB859,Concentrado!$A$2:$A859,"="&amp;$A12,Concentrado!$B$2:$B859, "=Jalisco")</f>
        <v>4.93</v>
      </c>
      <c r="BB12" s="9">
        <f>SUMIFS(Concentrado!BC$2:BC859,Concentrado!$A$2:$A859,"="&amp;$A12,Concentrado!$B$2:$B859, "=Jalisco")</f>
        <v>12.36</v>
      </c>
      <c r="BC12" s="9">
        <f>SUMIFS(Concentrado!BD$2:BD859,Concentrado!$A$2:$A859,"="&amp;$A12,Concentrado!$B$2:$B859, "=Jalisco")</f>
        <v>7.758</v>
      </c>
      <c r="BD12" s="9">
        <f>SUMIFS(Concentrado!BE$2:BE859,Concentrado!$A$2:$A859,"="&amp;$A12,Concentrado!$B$2:$B859, "=Jalisco")</f>
        <v>15.455</v>
      </c>
      <c r="BE12" s="9">
        <f>SUMIFS(Concentrado!BF$2:BF859,Concentrado!$A$2:$A859,"="&amp;$A12,Concentrado!$B$2:$B859, "=Jalisco")</f>
        <v>18.184999999999999</v>
      </c>
      <c r="BF12" s="9">
        <f>SUMIFS(Concentrado!BG$2:BG859,Concentrado!$A$2:$A859,"="&amp;$A12,Concentrado!$B$2:$B859, "=Jalisco")</f>
        <v>33.203000000000003</v>
      </c>
      <c r="BG12" s="9">
        <f>SUMIFS(Concentrado!BH$2:BH859,Concentrado!$A$2:$A859,"="&amp;$A12,Concentrado!$B$2:$B859, "=Jalisco")</f>
        <v>7.9942788547493171</v>
      </c>
    </row>
    <row r="13" spans="1:59" x14ac:dyDescent="0.25">
      <c r="A13" s="4">
        <v>2009</v>
      </c>
      <c r="B13" s="9">
        <f>SUMIFS(Concentrado!C$2:C859,Concentrado!$A$2:$A859,"="&amp;$A13,Concentrado!$B$2:$B859, "=Jalisco")</f>
        <v>30.324999999999999</v>
      </c>
      <c r="C13" s="9">
        <f>SUMIFS(Concentrado!D$2:D859,Concentrado!$A$2:$A859,"="&amp;$A13,Concentrado!$B$2:$B859, "=Jalisco")</f>
        <v>8.3949999999999996</v>
      </c>
      <c r="D13" s="9">
        <f>SUMIFS(Concentrado!E$2:E859,Concentrado!$A$2:$A859,"="&amp;$A13,Concentrado!$B$2:$B859, "=Jalisco")</f>
        <v>19.129000000000001</v>
      </c>
      <c r="E13" s="9">
        <f>SUMIFS(Concentrado!F$2:F859,Concentrado!$A$2:$A859,"="&amp;$A13,Concentrado!$B$2:$B859, "=Jalisco")</f>
        <v>12.195</v>
      </c>
      <c r="F13" s="9">
        <f>SUMIFS(Concentrado!G$2:G859,Concentrado!$A$2:$A859,"="&amp;$A13,Concentrado!$B$2:$B859, "=Jalisco")</f>
        <v>19.481000000000002</v>
      </c>
      <c r="G13" s="9">
        <f>SUMIFS(Concentrado!H$2:H859,Concentrado!$A$2:$A859,"="&amp;$A13,Concentrado!$B$2:$B859, "=Jalisco")</f>
        <v>4.1150000000000002</v>
      </c>
      <c r="H13" s="9">
        <f>SUMIFS(Concentrado!I$2:I859,Concentrado!$A$2:$A859,"="&amp;$A13,Concentrado!$B$2:$B859, "=Jalisco")</f>
        <v>3.919</v>
      </c>
      <c r="I13" s="9">
        <f>SUMIFS(Concentrado!J$2:J859,Concentrado!$A$2:$A859,"="&amp;$A13,Concentrado!$B$2:$B859, "=Jalisco")</f>
        <v>4.0149999999999997</v>
      </c>
      <c r="J13" s="9">
        <f>SUMIFS(Concentrado!K$2:K859,Concentrado!$A$2:$A859,"="&amp;$A13,Concentrado!$B$2:$B859, "=Jalisco")</f>
        <v>9.7219999999999995</v>
      </c>
      <c r="K13" s="9">
        <f>SUMIFS(Concentrado!L$2:L859,Concentrado!$A$2:$A859,"="&amp;$A13,Concentrado!$B$2:$B859, "=Jalisco")</f>
        <v>6.1440000000000001</v>
      </c>
      <c r="L13" s="9">
        <f>SUMIFS(Concentrado!M$2:M859,Concentrado!$A$2:$A859,"="&amp;$A13,Concentrado!$B$2:$B859, "=Jalisco")</f>
        <v>7.8949999999999996</v>
      </c>
      <c r="M13" s="9">
        <f>SUMIFS(Concentrado!N$2:N859,Concentrado!$A$2:$A859,"="&amp;$A13,Concentrado!$B$2:$B859, "=Jalisco")</f>
        <v>62.271000000000001</v>
      </c>
      <c r="N13" s="9">
        <f>SUMIFS(Concentrado!O$2:O859,Concentrado!$A$2:$A859,"="&amp;$A13,Concentrado!$B$2:$B859, "=Jalisco")</f>
        <v>87.522999999999996</v>
      </c>
      <c r="O13" s="9">
        <f>SUMIFS(Concentrado!P$2:P859,Concentrado!$A$2:$A859,"="&amp;$A13,Concentrado!$B$2:$B859, "=Jalisco")</f>
        <v>22.032</v>
      </c>
      <c r="P13" s="9">
        <f>SUMIFS(Concentrado!Q$2:Q859,Concentrado!$A$2:$A859,"="&amp;$A13,Concentrado!$B$2:$B859, "=Jalisco")</f>
        <v>54.103000000000002</v>
      </c>
      <c r="Q13" s="9">
        <f>SUMIFS(Concentrado!R$2:R859,Concentrado!$A$2:$A859,"="&amp;$A13,Concentrado!$B$2:$B859, "=Jalisco")</f>
        <v>68.936000000000007</v>
      </c>
      <c r="R13" s="9">
        <f>SUMIFS(Concentrado!S$2:S859,Concentrado!$A$2:$A859,"="&amp;$A13,Concentrado!$B$2:$B859, "=Jalisco")</f>
        <v>68.373999999999995</v>
      </c>
      <c r="S13" s="9">
        <f>SUMIFS(Concentrado!T$2:T859,Concentrado!$A$2:$A859,"="&amp;$A13,Concentrado!$B$2:$B859, "=Jalisco")</f>
        <v>68.676000000000002</v>
      </c>
      <c r="T13" s="9">
        <f>SUMIFS(Concentrado!U$2:U859,Concentrado!$A$2:$A859,"="&amp;$A13,Concentrado!$B$2:$B859, "=Jalisco")</f>
        <v>14.362</v>
      </c>
      <c r="U13" s="9">
        <f>SUMIFS(Concentrado!V$2:V859,Concentrado!$A$2:$A859,"="&amp;$A13,Concentrado!$B$2:$B859, "=Jalisco")</f>
        <v>17.716000000000001</v>
      </c>
      <c r="V13" s="9">
        <f>SUMIFS(Concentrado!W$2:W859,Concentrado!$A$2:$A859,"="&amp;$A13,Concentrado!$B$2:$B859, "=Jalisco")</f>
        <v>16.074000000000002</v>
      </c>
      <c r="W13" s="9">
        <f>SUMIFS(Concentrado!X$2:X859,Concentrado!$A$2:$A859,"="&amp;$A13,Concentrado!$B$2:$B859, "=Jalisco")</f>
        <v>16.763999999999999</v>
      </c>
      <c r="X13" s="9">
        <f>SUMIFS(Concentrado!Y$2:Y859,Concentrado!$A$2:$A859,"="&amp;$A13,Concentrado!$B$2:$B859, "=Jalisco")</f>
        <v>1.615</v>
      </c>
      <c r="Y13" s="9">
        <f>SUMIFS(Concentrado!Z$2:Z859,Concentrado!$A$2:$A859,"="&amp;$A13,Concentrado!$B$2:$B859, "=Jalisco")</f>
        <v>9.0440000000000005</v>
      </c>
      <c r="Z13" s="9">
        <f>SUMIFS(Concentrado!AA$2:AA859,Concentrado!$A$2:$A859,"="&amp;$A13,Concentrado!$B$2:$B859, "=Jalisco")</f>
        <v>61.174999999999997</v>
      </c>
      <c r="AA13" s="9">
        <f>SUMIFS(Concentrado!AB$2:AB859,Concentrado!$A$2:$A859,"="&amp;$A13,Concentrado!$B$2:$B859, "=Jalisco")</f>
        <v>47.64</v>
      </c>
      <c r="AB13" s="9">
        <f>SUMIFS(Concentrado!AC$2:AC859,Concentrado!$A$2:$A859,"="&amp;$A13,Concentrado!$B$2:$B859, "=Jalisco")</f>
        <v>54.265000000000001</v>
      </c>
      <c r="AC13" s="9">
        <f>SUMIFS(Concentrado!AD$2:AD859,Concentrado!$A$2:$A859,"="&amp;$A13,Concentrado!$B$2:$B859, "=Jalisco")</f>
        <v>411.98399999999998</v>
      </c>
      <c r="AD13" s="9">
        <f>SUMIFS(Concentrado!AE$2:AE859,Concentrado!$A$2:$A859,"="&amp;$A13,Concentrado!$B$2:$B859, "=Jalisco")</f>
        <v>371.50400000000002</v>
      </c>
      <c r="AE13" s="9">
        <f>SUMIFS(Concentrado!AF$2:AF859,Concentrado!$A$2:$A859,"="&amp;$A13,Concentrado!$B$2:$B859, "=Jalisco")</f>
        <v>391.399</v>
      </c>
      <c r="AF13" s="9">
        <f>SUMIFS(Concentrado!AG$2:AG859,Concentrado!$A$2:$A859,"="&amp;$A13,Concentrado!$B$2:$B859, "=Jalisco")</f>
        <v>12.815</v>
      </c>
      <c r="AG13" s="9">
        <f>SUMIFS(Concentrado!AH$2:AH859,Concentrado!$A$2:$A859,"="&amp;$A13,Concentrado!$B$2:$B859, "=Jalisco")</f>
        <v>7.9288250994887397</v>
      </c>
      <c r="AH13" s="9">
        <f>SUMIFS(Concentrado!AI$2:AI859,Concentrado!$A$2:$A859,"="&amp;$A13,Concentrado!$B$2:$B859, "=Jalisco")</f>
        <v>2.9965176184534101</v>
      </c>
      <c r="AI13" s="9">
        <f>SUMIFS(Concentrado!AJ$2:AJ859,Concentrado!$A$2:$A859,"="&amp;$A13,Concentrado!$B$2:$B859, "=Jalisco")</f>
        <v>5.4500406960275702</v>
      </c>
      <c r="AJ13" s="9">
        <f>SUMIFS(Concentrado!AK$2:AK859,Concentrado!$A$2:$A859,"="&amp;$A13,Concentrado!$B$2:$B859, "=Jalisco")</f>
        <v>7.7880000000000003</v>
      </c>
      <c r="AK13" s="9">
        <f>SUMIFS(Concentrado!AL$2:AL859,Concentrado!$A$2:$A859,"="&amp;$A13,Concentrado!$B$2:$B859, "=Jalisco")</f>
        <v>1.986</v>
      </c>
      <c r="AL13" s="9">
        <f>SUMIFS(Concentrado!AM$2:AM859,Concentrado!$A$2:$A859,"="&amp;$A13,Concentrado!$B$2:$B859, "=Jalisco")</f>
        <v>4.8259999999999996</v>
      </c>
      <c r="AM13" s="9">
        <f>SUMIFS(Concentrado!AN$2:AN859,Concentrado!$A$2:$A859,"="&amp;$A13,Concentrado!$B$2:$B859, "=Jalisco")</f>
        <v>65.456000000000003</v>
      </c>
      <c r="AN13" s="9">
        <f>SUMIFS(Concentrado!AO$2:AO859,Concentrado!$A$2:$A859,"="&amp;$A13,Concentrado!$B$2:$B859, "=Jalisco")</f>
        <v>56.325000000000003</v>
      </c>
      <c r="AO13" s="9">
        <f>SUMIFS(Concentrado!AP$2:AP859,Concentrado!$A$2:$A859,"="&amp;$A13,Concentrado!$B$2:$B859, "=Jalisco")</f>
        <v>60.795000000000002</v>
      </c>
      <c r="AP13" s="9">
        <f>SUMIFS(Concentrado!AQ$2:AQ859,Concentrado!$A$2:$A859,"="&amp;$A13,Concentrado!$B$2:$B859, "=Jalisco")</f>
        <v>3.3969999999999998</v>
      </c>
      <c r="AQ13" s="9">
        <f>SUMIFS(Concentrado!AR$2:AR859,Concentrado!$A$2:$A859,"="&amp;$A13,Concentrado!$B$2:$B859, "=Jalisco")</f>
        <v>1.403</v>
      </c>
      <c r="AR13" s="9">
        <f>SUMIFS(Concentrado!AS$2:AS859,Concentrado!$A$2:$A859,"="&amp;$A13,Concentrado!$B$2:$B859, "=Jalisco")</f>
        <v>2.379</v>
      </c>
      <c r="AS13" s="9">
        <f>SUMIFS(Concentrado!AT$2:AT859,Concentrado!$A$2:$A859,"="&amp;$A13,Concentrado!$B$2:$B859, "=Jalisco")</f>
        <v>6.5460000000000003</v>
      </c>
      <c r="AT13" s="9">
        <f>SUMIFS(Concentrado!AU$2:AU859,Concentrado!$A$2:$A859,"="&amp;$A13,Concentrado!$B$2:$B859, "=Jalisco")</f>
        <v>1.3240000000000001</v>
      </c>
      <c r="AU13" s="9">
        <f>SUMIFS(Concentrado!AV$2:AV859,Concentrado!$A$2:$A859,"="&amp;$A13,Concentrado!$B$2:$B859, "=Jalisco")</f>
        <v>3.88</v>
      </c>
      <c r="AV13" s="9">
        <f>SUMIFS(Concentrado!AW$2:AW859,Concentrado!$A$2:$A859,"="&amp;$A13,Concentrado!$B$2:$B859, "=Jalisco")</f>
        <v>568.69000000000005</v>
      </c>
      <c r="AW13" s="9">
        <f>SUMIFS(Concentrado!AX$2:AX859,Concentrado!$A$2:$A859,"="&amp;$A13,Concentrado!$B$2:$B859, "=Jalisco")</f>
        <v>453.99200000000002</v>
      </c>
      <c r="AX13" s="9">
        <f>SUMIFS(Concentrado!AY$2:AY859,Concentrado!$A$2:$A859,"="&amp;$A13,Concentrado!$B$2:$B859, "=Jalisco")</f>
        <v>510.25799999999998</v>
      </c>
      <c r="AY13" s="9">
        <f>SUMIFS(Concentrado!AZ$2:AZ859,Concentrado!$A$2:$A859,"="&amp;$A13,Concentrado!$B$2:$B859, "=Jalisco")</f>
        <v>5.6870000000000003</v>
      </c>
      <c r="AZ13" s="9">
        <f>SUMIFS(Concentrado!BA$2:BA859,Concentrado!$A$2:$A859,"="&amp;$A13,Concentrado!$B$2:$B859, "=Jalisco")</f>
        <v>4.54</v>
      </c>
      <c r="BA13" s="9">
        <f>SUMIFS(Concentrado!BB$2:BB859,Concentrado!$A$2:$A859,"="&amp;$A13,Concentrado!$B$2:$B859, "=Jalisco")</f>
        <v>5.1029999999999998</v>
      </c>
      <c r="BB13" s="9">
        <f>SUMIFS(Concentrado!BC$2:BC859,Concentrado!$A$2:$A859,"="&amp;$A13,Concentrado!$B$2:$B859, "=Jalisco")</f>
        <v>15.94</v>
      </c>
      <c r="BC13" s="9">
        <f>SUMIFS(Concentrado!BD$2:BD859,Concentrado!$A$2:$A859,"="&amp;$A13,Concentrado!$B$2:$B859, "=Jalisco")</f>
        <v>4.9649999999999999</v>
      </c>
      <c r="BD13" s="9">
        <f>SUMIFS(Concentrado!BE$2:BE859,Concentrado!$A$2:$A859,"="&amp;$A13,Concentrado!$B$2:$B859, "=Jalisco")</f>
        <v>14.964</v>
      </c>
      <c r="BE13" s="9">
        <f>SUMIFS(Concentrado!BF$2:BF859,Concentrado!$A$2:$A859,"="&amp;$A13,Concentrado!$B$2:$B859, "=Jalisco")</f>
        <v>17.111000000000001</v>
      </c>
      <c r="BF13" s="9">
        <f>SUMIFS(Concentrado!BG$2:BG859,Concentrado!$A$2:$A859,"="&amp;$A13,Concentrado!$B$2:$B859, "=Jalisco")</f>
        <v>51.371000000000002</v>
      </c>
      <c r="BG13" s="9">
        <f>SUMIFS(Concentrado!BH$2:BH859,Concentrado!$A$2:$A859,"="&amp;$A13,Concentrado!$B$2:$B859, "=Jalisco")</f>
        <v>7.9529167036618933</v>
      </c>
    </row>
    <row r="14" spans="1:59" x14ac:dyDescent="0.25">
      <c r="A14" s="4">
        <v>2010</v>
      </c>
      <c r="B14" s="9">
        <f>SUMIFS(Concentrado!C$2:C859,Concentrado!$A$2:$A859,"="&amp;$A14,Concentrado!$B$2:$B859, "=Jalisco")</f>
        <v>27.760999999999999</v>
      </c>
      <c r="C14" s="9">
        <f>SUMIFS(Concentrado!D$2:D859,Concentrado!$A$2:$A859,"="&amp;$A14,Concentrado!$B$2:$B859, "=Jalisco")</f>
        <v>7.907</v>
      </c>
      <c r="D14" s="9">
        <f>SUMIFS(Concentrado!E$2:E859,Concentrado!$A$2:$A859,"="&amp;$A14,Concentrado!$B$2:$B859, "=Jalisco")</f>
        <v>17.64</v>
      </c>
      <c r="E14" s="9">
        <f>SUMIFS(Concentrado!F$2:F859,Concentrado!$A$2:$A859,"="&amp;$A14,Concentrado!$B$2:$B859, "=Jalisco")</f>
        <v>11.202999999999999</v>
      </c>
      <c r="F14" s="9">
        <f>SUMIFS(Concentrado!G$2:G859,Concentrado!$A$2:$A859,"="&amp;$A14,Concentrado!$B$2:$B859, "=Jalisco")</f>
        <v>20.539000000000001</v>
      </c>
      <c r="G14" s="9">
        <f>SUMIFS(Concentrado!H$2:H859,Concentrado!$A$2:$A859,"="&amp;$A14,Concentrado!$B$2:$B859, "=Jalisco")</f>
        <v>4.3689999999999998</v>
      </c>
      <c r="H14" s="9">
        <f>SUMIFS(Concentrado!I$2:I859,Concentrado!$A$2:$A859,"="&amp;$A14,Concentrado!$B$2:$B859, "=Jalisco")</f>
        <v>3.706</v>
      </c>
      <c r="I14" s="9">
        <f>SUMIFS(Concentrado!J$2:J859,Concentrado!$A$2:$A859,"="&amp;$A14,Concentrado!$B$2:$B859, "=Jalisco")</f>
        <v>4.0309999999999997</v>
      </c>
      <c r="J14" s="9">
        <f>SUMIFS(Concentrado!K$2:K859,Concentrado!$A$2:$A859,"="&amp;$A14,Concentrado!$B$2:$B859, "=Jalisco")</f>
        <v>9.6609999999999996</v>
      </c>
      <c r="K14" s="9">
        <f>SUMIFS(Concentrado!L$2:L859,Concentrado!$A$2:$A859,"="&amp;$A14,Concentrado!$B$2:$B859, "=Jalisco")</f>
        <v>5.9240000000000004</v>
      </c>
      <c r="L14" s="9">
        <f>SUMIFS(Concentrado!M$2:M859,Concentrado!$A$2:$A859,"="&amp;$A14,Concentrado!$B$2:$B859, "=Jalisco")</f>
        <v>7.7560000000000002</v>
      </c>
      <c r="M14" s="9">
        <f>SUMIFS(Concentrado!N$2:N859,Concentrado!$A$2:$A859,"="&amp;$A14,Concentrado!$B$2:$B859, "=Jalisco")</f>
        <v>62.834000000000003</v>
      </c>
      <c r="N14" s="9">
        <f>SUMIFS(Concentrado!O$2:O859,Concentrado!$A$2:$A859,"="&amp;$A14,Concentrado!$B$2:$B859, "=Jalisco")</f>
        <v>91.614000000000004</v>
      </c>
      <c r="O14" s="9">
        <f>SUMIFS(Concentrado!P$2:P859,Concentrado!$A$2:$A859,"="&amp;$A14,Concentrado!$B$2:$B859, "=Jalisco")</f>
        <v>21.163</v>
      </c>
      <c r="P14" s="9">
        <f>SUMIFS(Concentrado!Q$2:Q859,Concentrado!$A$2:$A859,"="&amp;$A14,Concentrado!$B$2:$B859, "=Jalisco")</f>
        <v>55.738999999999997</v>
      </c>
      <c r="Q14" s="9">
        <f>SUMIFS(Concentrado!R$2:R859,Concentrado!$A$2:$A859,"="&amp;$A14,Concentrado!$B$2:$B859, "=Jalisco")</f>
        <v>72.698999999999998</v>
      </c>
      <c r="R14" s="9">
        <f>SUMIFS(Concentrado!S$2:S859,Concentrado!$A$2:$A859,"="&amp;$A14,Concentrado!$B$2:$B859, "=Jalisco")</f>
        <v>68.683000000000007</v>
      </c>
      <c r="S14" s="9">
        <f>SUMIFS(Concentrado!T$2:T859,Concentrado!$A$2:$A859,"="&amp;$A14,Concentrado!$B$2:$B859, "=Jalisco")</f>
        <v>70.652000000000001</v>
      </c>
      <c r="T14" s="9">
        <f>SUMIFS(Concentrado!U$2:U859,Concentrado!$A$2:$A859,"="&amp;$A14,Concentrado!$B$2:$B859, "=Jalisco")</f>
        <v>13.215999999999999</v>
      </c>
      <c r="U14" s="9">
        <f>SUMIFS(Concentrado!V$2:V859,Concentrado!$A$2:$A859,"="&amp;$A14,Concentrado!$B$2:$B859, "=Jalisco")</f>
        <v>16.466000000000001</v>
      </c>
      <c r="V14" s="9">
        <f>SUMIFS(Concentrado!W$2:W859,Concentrado!$A$2:$A859,"="&amp;$A14,Concentrado!$B$2:$B859, "=Jalisco")</f>
        <v>14.872999999999999</v>
      </c>
      <c r="W14" s="9">
        <f>SUMIFS(Concentrado!X$2:X859,Concentrado!$A$2:$A859,"="&amp;$A14,Concentrado!$B$2:$B859, "=Jalisco")</f>
        <v>25.318999999999999</v>
      </c>
      <c r="X14" s="9">
        <f>SUMIFS(Concentrado!Y$2:Y859,Concentrado!$A$2:$A859,"="&amp;$A14,Concentrado!$B$2:$B859, "=Jalisco")</f>
        <v>1.931</v>
      </c>
      <c r="Y14" s="9">
        <f>SUMIFS(Concentrado!Z$2:Z859,Concentrado!$A$2:$A859,"="&amp;$A14,Concentrado!$B$2:$B859, "=Jalisco")</f>
        <v>13.423</v>
      </c>
      <c r="Z14" s="9">
        <f>SUMIFS(Concentrado!AA$2:AA859,Concentrado!$A$2:$A859,"="&amp;$A14,Concentrado!$B$2:$B859, "=Jalisco")</f>
        <v>68.738</v>
      </c>
      <c r="AA14" s="9">
        <f>SUMIFS(Concentrado!AB$2:AB859,Concentrado!$A$2:$A859,"="&amp;$A14,Concentrado!$B$2:$B859, "=Jalisco")</f>
        <v>53.338999999999999</v>
      </c>
      <c r="AB14" s="9">
        <f>SUMIFS(Concentrado!AC$2:AC859,Concentrado!$A$2:$A859,"="&amp;$A14,Concentrado!$B$2:$B859, "=Jalisco")</f>
        <v>60.887</v>
      </c>
      <c r="AC14" s="9">
        <f>SUMIFS(Concentrado!AD$2:AD859,Concentrado!$A$2:$A859,"="&amp;$A14,Concentrado!$B$2:$B859, "=Jalisco")</f>
        <v>429.87400000000002</v>
      </c>
      <c r="AD14" s="9">
        <f>SUMIFS(Concentrado!AE$2:AE859,Concentrado!$A$2:$A859,"="&amp;$A14,Concentrado!$B$2:$B859, "=Jalisco")</f>
        <v>379.08499999999998</v>
      </c>
      <c r="AE14" s="9">
        <f>SUMIFS(Concentrado!AF$2:AF859,Concentrado!$A$2:$A859,"="&amp;$A14,Concentrado!$B$2:$B859, "=Jalisco")</f>
        <v>404.089</v>
      </c>
      <c r="AF14" s="9">
        <f>SUMIFS(Concentrado!AG$2:AG859,Concentrado!$A$2:$A859,"="&amp;$A14,Concentrado!$B$2:$B859, "=Jalisco")</f>
        <v>13.188000000000001</v>
      </c>
      <c r="AG14" s="9">
        <f>SUMIFS(Concentrado!AH$2:AH859,Concentrado!$A$2:$A859,"="&amp;$A14,Concentrado!$B$2:$B859, "=Jalisco")</f>
        <v>9.84503629560324</v>
      </c>
      <c r="AH14" s="9">
        <f>SUMIFS(Concentrado!AI$2:AI859,Concentrado!$A$2:$A859,"="&amp;$A14,Concentrado!$B$2:$B859, "=Jalisco")</f>
        <v>3.5322059473870899</v>
      </c>
      <c r="AI14" s="9">
        <f>SUMIFS(Concentrado!AJ$2:AJ859,Concentrado!$A$2:$A859,"="&amp;$A14,Concentrado!$B$2:$B859, "=Jalisco")</f>
        <v>6.6845274410461801</v>
      </c>
      <c r="AJ14" s="9">
        <f>SUMIFS(Concentrado!AK$2:AK859,Concentrado!$A$2:$A859,"="&amp;$A14,Concentrado!$B$2:$B859, "=Jalisco")</f>
        <v>8.4939999999999998</v>
      </c>
      <c r="AK14" s="9">
        <f>SUMIFS(Concentrado!AL$2:AL859,Concentrado!$A$2:$A859,"="&amp;$A14,Concentrado!$B$2:$B859, "=Jalisco")</f>
        <v>2.2440000000000002</v>
      </c>
      <c r="AL14" s="9">
        <f>SUMIFS(Concentrado!AM$2:AM859,Concentrado!$A$2:$A859,"="&amp;$A14,Concentrado!$B$2:$B859, "=Jalisco")</f>
        <v>5.3079999999999998</v>
      </c>
      <c r="AM14" s="9">
        <f>SUMIFS(Concentrado!AN$2:AN859,Concentrado!$A$2:$A859,"="&amp;$A14,Concentrado!$B$2:$B859, "=Jalisco")</f>
        <v>62.984999999999999</v>
      </c>
      <c r="AN14" s="9">
        <f>SUMIFS(Concentrado!AO$2:AO859,Concentrado!$A$2:$A859,"="&amp;$A14,Concentrado!$B$2:$B859, "=Jalisco")</f>
        <v>52.137999999999998</v>
      </c>
      <c r="AO14" s="9">
        <f>SUMIFS(Concentrado!AP$2:AP859,Concentrado!$A$2:$A859,"="&amp;$A14,Concentrado!$B$2:$B859, "=Jalisco")</f>
        <v>57.454999999999998</v>
      </c>
      <c r="AP14" s="9">
        <f>SUMIFS(Concentrado!AQ$2:AQ859,Concentrado!$A$2:$A859,"="&amp;$A14,Concentrado!$B$2:$B859, "=Jalisco")</f>
        <v>2.415</v>
      </c>
      <c r="AQ14" s="9">
        <f>SUMIFS(Concentrado!AR$2:AR859,Concentrado!$A$2:$A859,"="&amp;$A14,Concentrado!$B$2:$B859, "=Jalisco")</f>
        <v>1.2</v>
      </c>
      <c r="AR14" s="9">
        <f>SUMIFS(Concentrado!AS$2:AS859,Concentrado!$A$2:$A859,"="&amp;$A14,Concentrado!$B$2:$B859, "=Jalisco")</f>
        <v>1.796</v>
      </c>
      <c r="AS14" s="9">
        <f>SUMIFS(Concentrado!AT$2:AT859,Concentrado!$A$2:$A859,"="&amp;$A14,Concentrado!$B$2:$B859, "=Jalisco")</f>
        <v>6.5129999999999999</v>
      </c>
      <c r="AT14" s="9">
        <f>SUMIFS(Concentrado!AU$2:AU859,Concentrado!$A$2:$A859,"="&amp;$A14,Concentrado!$B$2:$B859, "=Jalisco")</f>
        <v>1.1220000000000001</v>
      </c>
      <c r="AU14" s="9">
        <f>SUMIFS(Concentrado!AV$2:AV859,Concentrado!$A$2:$A859,"="&amp;$A14,Concentrado!$B$2:$B859, "=Jalisco")</f>
        <v>3.7650000000000001</v>
      </c>
      <c r="AV14" s="9">
        <f>SUMIFS(Concentrado!AW$2:AW859,Concentrado!$A$2:$A859,"="&amp;$A14,Concentrado!$B$2:$B859, "=Jalisco")</f>
        <v>588.19000000000005</v>
      </c>
      <c r="AW14" s="9">
        <f>SUMIFS(Concentrado!AX$2:AX859,Concentrado!$A$2:$A859,"="&amp;$A14,Concentrado!$B$2:$B859, "=Jalisco")</f>
        <v>456.58800000000002</v>
      </c>
      <c r="AX14" s="9">
        <f>SUMIFS(Concentrado!AY$2:AY859,Concentrado!$A$2:$A859,"="&amp;$A14,Concentrado!$B$2:$B859, "=Jalisco")</f>
        <v>521.274</v>
      </c>
      <c r="AY14" s="9">
        <f>SUMIFS(Concentrado!AZ$2:AZ859,Concentrado!$A$2:$A859,"="&amp;$A14,Concentrado!$B$2:$B859, "=Jalisco")</f>
        <v>5.8819999999999997</v>
      </c>
      <c r="AZ14" s="9">
        <f>SUMIFS(Concentrado!BA$2:BA859,Concentrado!$A$2:$A859,"="&amp;$A14,Concentrado!$B$2:$B859, "=Jalisco")</f>
        <v>4.5659999999999998</v>
      </c>
      <c r="BA14" s="9">
        <f>SUMIFS(Concentrado!BB$2:BB859,Concentrado!$A$2:$A859,"="&amp;$A14,Concentrado!$B$2:$B859, "=Jalisco")</f>
        <v>5.2130000000000001</v>
      </c>
      <c r="BB14" s="9">
        <f>SUMIFS(Concentrado!BC$2:BC859,Concentrado!$A$2:$A859,"="&amp;$A14,Concentrado!$B$2:$B859, "=Jalisco")</f>
        <v>12.978999999999999</v>
      </c>
      <c r="BC14" s="9">
        <f>SUMIFS(Concentrado!BD$2:BD859,Concentrado!$A$2:$A859,"="&amp;$A14,Concentrado!$B$2:$B859, "=Jalisco")</f>
        <v>4.9320000000000004</v>
      </c>
      <c r="BD14" s="9">
        <f>SUMIFS(Concentrado!BE$2:BE859,Concentrado!$A$2:$A859,"="&amp;$A14,Concentrado!$B$2:$B859, "=Jalisco")</f>
        <v>14.574999999999999</v>
      </c>
      <c r="BE14" s="9">
        <f>SUMIFS(Concentrado!BF$2:BF859,Concentrado!$A$2:$A859,"="&amp;$A14,Concentrado!$B$2:$B859, "=Jalisco")</f>
        <v>16.251000000000001</v>
      </c>
      <c r="BF14" s="9">
        <f>SUMIFS(Concentrado!BG$2:BG859,Concentrado!$A$2:$A859,"="&amp;$A14,Concentrado!$B$2:$B859, "=Jalisco")</f>
        <v>30.422999999999998</v>
      </c>
      <c r="BG14" s="9">
        <f>SUMIFS(Concentrado!BH$2:BH859,Concentrado!$A$2:$A859,"="&amp;$A14,Concentrado!$B$2:$B859, "=Jalisco")</f>
        <v>7.6881635240057049</v>
      </c>
    </row>
    <row r="15" spans="1:59" x14ac:dyDescent="0.25">
      <c r="A15" s="4">
        <v>2011</v>
      </c>
      <c r="B15" s="9">
        <f>SUMIFS(Concentrado!C$2:C859,Concentrado!$A$2:$A859,"="&amp;$A15,Concentrado!$B$2:$B859, "=Jalisco")</f>
        <v>25.007000000000001</v>
      </c>
      <c r="C15" s="9">
        <f>SUMIFS(Concentrado!D$2:D859,Concentrado!$A$2:$A859,"="&amp;$A15,Concentrado!$B$2:$B859, "=Jalisco")</f>
        <v>6.2270000000000003</v>
      </c>
      <c r="D15" s="9">
        <f>SUMIFS(Concentrado!E$2:E859,Concentrado!$A$2:$A859,"="&amp;$A15,Concentrado!$B$2:$B859, "=Jalisco")</f>
        <v>15.445</v>
      </c>
      <c r="E15" s="9">
        <f>SUMIFS(Concentrado!F$2:F859,Concentrado!$A$2:$A859,"="&amp;$A15,Concentrado!$B$2:$B859, "=Jalisco")</f>
        <v>10.361000000000001</v>
      </c>
      <c r="F15" s="9">
        <f>SUMIFS(Concentrado!G$2:G859,Concentrado!$A$2:$A859,"="&amp;$A15,Concentrado!$B$2:$B859, "=Jalisco")</f>
        <v>22.497</v>
      </c>
      <c r="G15" s="9">
        <f>SUMIFS(Concentrado!H$2:H859,Concentrado!$A$2:$A859,"="&amp;$A15,Concentrado!$B$2:$B859, "=Jalisco")</f>
        <v>4.5640000000000001</v>
      </c>
      <c r="H15" s="9">
        <f>SUMIFS(Concentrado!I$2:I859,Concentrado!$A$2:$A859,"="&amp;$A15,Concentrado!$B$2:$B859, "=Jalisco")</f>
        <v>4.4000000000000004</v>
      </c>
      <c r="I15" s="9">
        <f>SUMIFS(Concentrado!J$2:J859,Concentrado!$A$2:$A859,"="&amp;$A15,Concentrado!$B$2:$B859, "=Jalisco")</f>
        <v>4.4800000000000004</v>
      </c>
      <c r="J15" s="9">
        <f>SUMIFS(Concentrado!K$2:K859,Concentrado!$A$2:$A859,"="&amp;$A15,Concentrado!$B$2:$B859, "=Jalisco")</f>
        <v>9.6880000000000006</v>
      </c>
      <c r="K15" s="9">
        <f>SUMIFS(Concentrado!L$2:L859,Concentrado!$A$2:$A859,"="&amp;$A15,Concentrado!$B$2:$B859, "=Jalisco")</f>
        <v>5.4290000000000003</v>
      </c>
      <c r="L15" s="9">
        <f>SUMIFS(Concentrado!M$2:M859,Concentrado!$A$2:$A859,"="&amp;$A15,Concentrado!$B$2:$B859, "=Jalisco")</f>
        <v>7.5190000000000001</v>
      </c>
      <c r="M15" s="9">
        <f>SUMIFS(Concentrado!N$2:N859,Concentrado!$A$2:$A859,"="&amp;$A15,Concentrado!$B$2:$B859, "=Jalisco")</f>
        <v>66.224000000000004</v>
      </c>
      <c r="N15" s="9">
        <f>SUMIFS(Concentrado!O$2:O859,Concentrado!$A$2:$A859,"="&amp;$A15,Concentrado!$B$2:$B859, "=Jalisco")</f>
        <v>103.79</v>
      </c>
      <c r="O15" s="9">
        <f>SUMIFS(Concentrado!P$2:P859,Concentrado!$A$2:$A859,"="&amp;$A15,Concentrado!$B$2:$B859, "=Jalisco")</f>
        <v>21.175999999999998</v>
      </c>
      <c r="P15" s="9">
        <f>SUMIFS(Concentrado!Q$2:Q859,Concentrado!$A$2:$A859,"="&amp;$A15,Concentrado!$B$2:$B859, "=Jalisco")</f>
        <v>61.792999999999999</v>
      </c>
      <c r="Q15" s="9">
        <f>SUMIFS(Concentrado!R$2:R859,Concentrado!$A$2:$A859,"="&amp;$A15,Concentrado!$B$2:$B859, "=Jalisco")</f>
        <v>71.444000000000003</v>
      </c>
      <c r="R15" s="9">
        <f>SUMIFS(Concentrado!S$2:S859,Concentrado!$A$2:$A859,"="&amp;$A15,Concentrado!$B$2:$B859, "=Jalisco")</f>
        <v>67.745999999999995</v>
      </c>
      <c r="S15" s="9">
        <f>SUMIFS(Concentrado!T$2:T859,Concentrado!$A$2:$A859,"="&amp;$A15,Concentrado!$B$2:$B859, "=Jalisco")</f>
        <v>69.561000000000007</v>
      </c>
      <c r="T15" s="9">
        <f>SUMIFS(Concentrado!U$2:U859,Concentrado!$A$2:$A859,"="&amp;$A15,Concentrado!$B$2:$B859, "=Jalisco")</f>
        <v>14.412000000000001</v>
      </c>
      <c r="U15" s="9">
        <f>SUMIFS(Concentrado!V$2:V859,Concentrado!$A$2:$A859,"="&amp;$A15,Concentrado!$B$2:$B859, "=Jalisco")</f>
        <v>17.265000000000001</v>
      </c>
      <c r="V15" s="9">
        <f>SUMIFS(Concentrado!W$2:W859,Concentrado!$A$2:$A859,"="&amp;$A15,Concentrado!$B$2:$B859, "=Jalisco")</f>
        <v>15.864000000000001</v>
      </c>
      <c r="W15" s="9">
        <f>SUMIFS(Concentrado!X$2:X859,Concentrado!$A$2:$A859,"="&amp;$A15,Concentrado!$B$2:$B859, "=Jalisco")</f>
        <v>37.095999999999997</v>
      </c>
      <c r="X15" s="9">
        <f>SUMIFS(Concentrado!Y$2:Y859,Concentrado!$A$2:$A859,"="&amp;$A15,Concentrado!$B$2:$B859, "=Jalisco")</f>
        <v>2.7789999999999999</v>
      </c>
      <c r="Y15" s="9">
        <f>SUMIFS(Concentrado!Z$2:Z859,Concentrado!$A$2:$A859,"="&amp;$A15,Concentrado!$B$2:$B859, "=Jalisco")</f>
        <v>19.663</v>
      </c>
      <c r="Z15" s="9">
        <f>SUMIFS(Concentrado!AA$2:AA859,Concentrado!$A$2:$A859,"="&amp;$A15,Concentrado!$B$2:$B859, "=Jalisco")</f>
        <v>69.683000000000007</v>
      </c>
      <c r="AA15" s="9">
        <f>SUMIFS(Concentrado!AB$2:AB859,Concentrado!$A$2:$A859,"="&amp;$A15,Concentrado!$B$2:$B859, "=Jalisco")</f>
        <v>53.286000000000001</v>
      </c>
      <c r="AB15" s="9">
        <f>SUMIFS(Concentrado!AC$2:AC859,Concentrado!$A$2:$A859,"="&amp;$A15,Concentrado!$B$2:$B859, "=Jalisco")</f>
        <v>61.335000000000001</v>
      </c>
      <c r="AC15" s="9">
        <f>SUMIFS(Concentrado!AD$2:AD859,Concentrado!$A$2:$A859,"="&amp;$A15,Concentrado!$B$2:$B859, "=Jalisco")</f>
        <v>429.17099999999999</v>
      </c>
      <c r="AD15" s="9">
        <f>SUMIFS(Concentrado!AE$2:AE859,Concentrado!$A$2:$A859,"="&amp;$A15,Concentrado!$B$2:$B859, "=Jalisco")</f>
        <v>378.17599999999999</v>
      </c>
      <c r="AE15" s="9">
        <f>SUMIFS(Concentrado!AF$2:AF859,Concentrado!$A$2:$A859,"="&amp;$A15,Concentrado!$B$2:$B859, "=Jalisco")</f>
        <v>403.31200000000001</v>
      </c>
      <c r="AF15" s="9">
        <f>SUMIFS(Concentrado!AG$2:AG859,Concentrado!$A$2:$A859,"="&amp;$A15,Concentrado!$B$2:$B859, "=Jalisco")</f>
        <v>14.118</v>
      </c>
      <c r="AG15" s="9">
        <f>SUMIFS(Concentrado!AH$2:AH859,Concentrado!$A$2:$A859,"="&amp;$A15,Concentrado!$B$2:$B859, "=Jalisco")</f>
        <v>10.6635145410612</v>
      </c>
      <c r="AH15" s="9">
        <f>SUMIFS(Concentrado!AI$2:AI859,Concentrado!$A$2:$A859,"="&amp;$A15,Concentrado!$B$2:$B859, "=Jalisco")</f>
        <v>4.1978679028921198</v>
      </c>
      <c r="AI15" s="9">
        <f>SUMIFS(Concentrado!AJ$2:AJ859,Concentrado!$A$2:$A859,"="&amp;$A15,Concentrado!$B$2:$B859, "=Jalisco")</f>
        <v>7.4369015563724101</v>
      </c>
      <c r="AJ15" s="9">
        <f>SUMIFS(Concentrado!AK$2:AK859,Concentrado!$A$2:$A859,"="&amp;$A15,Concentrado!$B$2:$B859, "=Jalisco")</f>
        <v>9.2609999999999992</v>
      </c>
      <c r="AK15" s="9">
        <f>SUMIFS(Concentrado!AL$2:AL859,Concentrado!$A$2:$A859,"="&amp;$A15,Concentrado!$B$2:$B859, "=Jalisco")</f>
        <v>2.7269999999999999</v>
      </c>
      <c r="AL15" s="9">
        <f>SUMIFS(Concentrado!AM$2:AM859,Concentrado!$A$2:$A859,"="&amp;$A15,Concentrado!$B$2:$B859, "=Jalisco")</f>
        <v>5.9340000000000002</v>
      </c>
      <c r="AM15" s="9">
        <f>SUMIFS(Concentrado!AN$2:AN859,Concentrado!$A$2:$A859,"="&amp;$A15,Concentrado!$B$2:$B859, "=Jalisco")</f>
        <v>63.865000000000002</v>
      </c>
      <c r="AN15" s="9">
        <f>SUMIFS(Concentrado!AO$2:AO859,Concentrado!$A$2:$A859,"="&amp;$A15,Concentrado!$B$2:$B859, "=Jalisco")</f>
        <v>54.65</v>
      </c>
      <c r="AO15" s="9">
        <f>SUMIFS(Concentrado!AP$2:AP859,Concentrado!$A$2:$A859,"="&amp;$A15,Concentrado!$B$2:$B859, "=Jalisco")</f>
        <v>59.186</v>
      </c>
      <c r="AP15" s="9">
        <f>SUMIFS(Concentrado!AQ$2:AQ859,Concentrado!$A$2:$A859,"="&amp;$A15,Concentrado!$B$2:$B859, "=Jalisco")</f>
        <v>2.7490000000000001</v>
      </c>
      <c r="AQ15" s="9">
        <f>SUMIFS(Concentrado!AR$2:AR859,Concentrado!$A$2:$A859,"="&amp;$A15,Concentrado!$B$2:$B859, "=Jalisco")</f>
        <v>1.0289999999999999</v>
      </c>
      <c r="AR15" s="9">
        <f>SUMIFS(Concentrado!AS$2:AS859,Concentrado!$A$2:$A859,"="&amp;$A15,Concentrado!$B$2:$B859, "=Jalisco")</f>
        <v>1.873</v>
      </c>
      <c r="AS15" s="9">
        <f>SUMIFS(Concentrado!AT$2:AT859,Concentrado!$A$2:$A859,"="&amp;$A15,Concentrado!$B$2:$B859, "=Jalisco")</f>
        <v>6.5919999999999996</v>
      </c>
      <c r="AT15" s="9">
        <f>SUMIFS(Concentrado!AU$2:AU859,Concentrado!$A$2:$A859,"="&amp;$A15,Concentrado!$B$2:$B859, "=Jalisco")</f>
        <v>1.1839999999999999</v>
      </c>
      <c r="AU15" s="9">
        <f>SUMIFS(Concentrado!AV$2:AV859,Concentrado!$A$2:$A859,"="&amp;$A15,Concentrado!$B$2:$B859, "=Jalisco")</f>
        <v>3.8380000000000001</v>
      </c>
      <c r="AV15" s="9">
        <f>SUMIFS(Concentrado!AW$2:AW859,Concentrado!$A$2:$A859,"="&amp;$A15,Concentrado!$B$2:$B859, "=Jalisco")</f>
        <v>600.66899999999998</v>
      </c>
      <c r="AW15" s="9">
        <f>SUMIFS(Concentrado!AX$2:AX859,Concentrado!$A$2:$A859,"="&amp;$A15,Concentrado!$B$2:$B859, "=Jalisco")</f>
        <v>458.16899999999998</v>
      </c>
      <c r="AX15" s="9">
        <f>SUMIFS(Concentrado!AY$2:AY859,Concentrado!$A$2:$A859,"="&amp;$A15,Concentrado!$B$2:$B859, "=Jalisco")</f>
        <v>528.29999999999995</v>
      </c>
      <c r="AY15" s="9">
        <f>SUMIFS(Concentrado!AZ$2:AZ859,Concentrado!$A$2:$A859,"="&amp;$A15,Concentrado!$B$2:$B859, "=Jalisco")</f>
        <v>6.0069999999999997</v>
      </c>
      <c r="AZ15" s="9">
        <f>SUMIFS(Concentrado!BA$2:BA859,Concentrado!$A$2:$A859,"="&amp;$A15,Concentrado!$B$2:$B859, "=Jalisco")</f>
        <v>4.5819999999999999</v>
      </c>
      <c r="BA15" s="9">
        <f>SUMIFS(Concentrado!BB$2:BB859,Concentrado!$A$2:$A859,"="&amp;$A15,Concentrado!$B$2:$B859, "=Jalisco")</f>
        <v>5.2830000000000004</v>
      </c>
      <c r="BB15" s="9">
        <f>SUMIFS(Concentrado!BC$2:BC859,Concentrado!$A$2:$A859,"="&amp;$A15,Concentrado!$B$2:$B859, "=Jalisco")</f>
        <v>12.144</v>
      </c>
      <c r="BC15" s="9">
        <f>SUMIFS(Concentrado!BD$2:BD859,Concentrado!$A$2:$A859,"="&amp;$A15,Concentrado!$B$2:$B859, "=Jalisco")</f>
        <v>3.8759999999999999</v>
      </c>
      <c r="BD15" s="9">
        <f>SUMIFS(Concentrado!BE$2:BE859,Concentrado!$A$2:$A859,"="&amp;$A15,Concentrado!$B$2:$B859, "=Jalisco")</f>
        <v>12.528</v>
      </c>
      <c r="BE15" s="9">
        <f>SUMIFS(Concentrado!BF$2:BF859,Concentrado!$A$2:$A859,"="&amp;$A15,Concentrado!$B$2:$B859, "=Jalisco")</f>
        <v>14.635</v>
      </c>
      <c r="BF15" s="9">
        <f>SUMIFS(Concentrado!BG$2:BG859,Concentrado!$A$2:$A859,"="&amp;$A15,Concentrado!$B$2:$B859, "=Jalisco")</f>
        <v>23.405000000000001</v>
      </c>
      <c r="BG15" s="9">
        <f>SUMIFS(Concentrado!BH$2:BH859,Concentrado!$A$2:$A859,"="&amp;$A15,Concentrado!$B$2:$B859, "=Jalisco")</f>
        <v>8.5103339769720385</v>
      </c>
    </row>
    <row r="16" spans="1:59" x14ac:dyDescent="0.25">
      <c r="A16" s="4">
        <v>2012</v>
      </c>
      <c r="B16" s="9">
        <f>SUMIFS(Concentrado!C$2:C859,Concentrado!$A$2:$A859,"="&amp;$A16,Concentrado!$B$2:$B859, "=Jalisco")</f>
        <v>27.199000000000002</v>
      </c>
      <c r="C16" s="9">
        <f>SUMIFS(Concentrado!D$2:D859,Concentrado!$A$2:$A859,"="&amp;$A16,Concentrado!$B$2:$B859, "=Jalisco")</f>
        <v>6.3479999999999999</v>
      </c>
      <c r="D16" s="9">
        <f>SUMIFS(Concentrado!E$2:E859,Concentrado!$A$2:$A859,"="&amp;$A16,Concentrado!$B$2:$B859, "=Jalisco")</f>
        <v>16.594000000000001</v>
      </c>
      <c r="E16" s="9">
        <f>SUMIFS(Concentrado!F$2:F859,Concentrado!$A$2:$A859,"="&amp;$A16,Concentrado!$B$2:$B859, "=Jalisco")</f>
        <v>10.664999999999999</v>
      </c>
      <c r="F16" s="9">
        <f>SUMIFS(Concentrado!G$2:G859,Concentrado!$A$2:$A859,"="&amp;$A16,Concentrado!$B$2:$B859, "=Jalisco")</f>
        <v>22.585000000000001</v>
      </c>
      <c r="G16" s="9">
        <f>SUMIFS(Concentrado!H$2:H859,Concentrado!$A$2:$A859,"="&amp;$A16,Concentrado!$B$2:$B859, "=Jalisco")</f>
        <v>4.6509999999999998</v>
      </c>
      <c r="H16" s="9">
        <f>SUMIFS(Concentrado!I$2:I859,Concentrado!$A$2:$A859,"="&amp;$A16,Concentrado!$B$2:$B859, "=Jalisco")</f>
        <v>4.3159999999999998</v>
      </c>
      <c r="I16" s="9">
        <f>SUMIFS(Concentrado!J$2:J859,Concentrado!$A$2:$A859,"="&amp;$A16,Concentrado!$B$2:$B859, "=Jalisco")</f>
        <v>4.4809999999999999</v>
      </c>
      <c r="J16" s="9">
        <f>SUMIFS(Concentrado!K$2:K859,Concentrado!$A$2:$A859,"="&amp;$A16,Concentrado!$B$2:$B859, "=Jalisco")</f>
        <v>7.2270000000000003</v>
      </c>
      <c r="K16" s="9">
        <f>SUMIFS(Concentrado!L$2:L859,Concentrado!$A$2:$A859,"="&amp;$A16,Concentrado!$B$2:$B859, "=Jalisco")</f>
        <v>5.5350000000000001</v>
      </c>
      <c r="L16" s="9">
        <f>SUMIFS(Concentrado!M$2:M859,Concentrado!$A$2:$A859,"="&amp;$A16,Concentrado!$B$2:$B859, "=Jalisco")</f>
        <v>6.3659999999999997</v>
      </c>
      <c r="M16" s="9">
        <f>SUMIFS(Concentrado!N$2:N859,Concentrado!$A$2:$A859,"="&amp;$A16,Concentrado!$B$2:$B859, "=Jalisco")</f>
        <v>62.926000000000002</v>
      </c>
      <c r="N16" s="9">
        <f>SUMIFS(Concentrado!O$2:O859,Concentrado!$A$2:$A859,"="&amp;$A16,Concentrado!$B$2:$B859, "=Jalisco")</f>
        <v>105.06399999999999</v>
      </c>
      <c r="O16" s="9">
        <f>SUMIFS(Concentrado!P$2:P859,Concentrado!$A$2:$A859,"="&amp;$A16,Concentrado!$B$2:$B859, "=Jalisco")</f>
        <v>21.913</v>
      </c>
      <c r="P16" s="9">
        <f>SUMIFS(Concentrado!Q$2:Q859,Concentrado!$A$2:$A859,"="&amp;$A16,Concentrado!$B$2:$B859, "=Jalisco")</f>
        <v>62.850999999999999</v>
      </c>
      <c r="Q16" s="9">
        <f>SUMIFS(Concentrado!R$2:R859,Concentrado!$A$2:$A859,"="&amp;$A16,Concentrado!$B$2:$B859, "=Jalisco")</f>
        <v>69.298000000000002</v>
      </c>
      <c r="R16" s="9">
        <f>SUMIFS(Concentrado!S$2:S859,Concentrado!$A$2:$A859,"="&amp;$A16,Concentrado!$B$2:$B859, "=Jalisco")</f>
        <v>67.033000000000001</v>
      </c>
      <c r="S16" s="9">
        <f>SUMIFS(Concentrado!T$2:T859,Concentrado!$A$2:$A859,"="&amp;$A16,Concentrado!$B$2:$B859, "=Jalisco")</f>
        <v>68.146000000000001</v>
      </c>
      <c r="T16" s="9">
        <f>SUMIFS(Concentrado!U$2:U859,Concentrado!$A$2:$A859,"="&amp;$A16,Concentrado!$B$2:$B859, "=Jalisco")</f>
        <v>13.192</v>
      </c>
      <c r="U16" s="9">
        <f>SUMIFS(Concentrado!V$2:V859,Concentrado!$A$2:$A859,"="&amp;$A16,Concentrado!$B$2:$B859, "=Jalisco")</f>
        <v>15.438000000000001</v>
      </c>
      <c r="V16" s="9">
        <f>SUMIFS(Concentrado!W$2:W859,Concentrado!$A$2:$A859,"="&amp;$A16,Concentrado!$B$2:$B859, "=Jalisco")</f>
        <v>14.334</v>
      </c>
      <c r="W16" s="9">
        <f>SUMIFS(Concentrado!X$2:X859,Concentrado!$A$2:$A859,"="&amp;$A16,Concentrado!$B$2:$B859, "=Jalisco")</f>
        <v>36.423000000000002</v>
      </c>
      <c r="X16" s="9">
        <f>SUMIFS(Concentrado!Y$2:Y859,Concentrado!$A$2:$A859,"="&amp;$A16,Concentrado!$B$2:$B859, "=Jalisco")</f>
        <v>3.5289999999999999</v>
      </c>
      <c r="Y16" s="9">
        <f>SUMIFS(Concentrado!Z$2:Z859,Concentrado!$A$2:$A859,"="&amp;$A16,Concentrado!$B$2:$B859, "=Jalisco")</f>
        <v>19.719000000000001</v>
      </c>
      <c r="Z16" s="9">
        <f>SUMIFS(Concentrado!AA$2:AA859,Concentrado!$A$2:$A859,"="&amp;$A16,Concentrado!$B$2:$B859, "=Jalisco")</f>
        <v>71.295000000000002</v>
      </c>
      <c r="AA16" s="9">
        <f>SUMIFS(Concentrado!AB$2:AB859,Concentrado!$A$2:$A859,"="&amp;$A16,Concentrado!$B$2:$B859, "=Jalisco")</f>
        <v>56.749000000000002</v>
      </c>
      <c r="AB16" s="9">
        <f>SUMIFS(Concentrado!AC$2:AC859,Concentrado!$A$2:$A859,"="&amp;$A16,Concentrado!$B$2:$B859, "=Jalisco")</f>
        <v>63.896999999999998</v>
      </c>
      <c r="AC16" s="9">
        <f>SUMIFS(Concentrado!AD$2:AD859,Concentrado!$A$2:$A859,"="&amp;$A16,Concentrado!$B$2:$B859, "=Jalisco")</f>
        <v>424.11900000000003</v>
      </c>
      <c r="AD16" s="9">
        <f>SUMIFS(Concentrado!AE$2:AE859,Concentrado!$A$2:$A859,"="&amp;$A16,Concentrado!$B$2:$B859, "=Jalisco")</f>
        <v>376.85500000000002</v>
      </c>
      <c r="AE16" s="9">
        <f>SUMIFS(Concentrado!AF$2:AF859,Concentrado!$A$2:$A859,"="&amp;$A16,Concentrado!$B$2:$B859, "=Jalisco")</f>
        <v>400.12</v>
      </c>
      <c r="AF16" s="9">
        <f>SUMIFS(Concentrado!AG$2:AG859,Concentrado!$A$2:$A859,"="&amp;$A16,Concentrado!$B$2:$B859, "=Jalisco")</f>
        <v>13.613</v>
      </c>
      <c r="AG16" s="9">
        <f>SUMIFS(Concentrado!AH$2:AH859,Concentrado!$A$2:$A859,"="&amp;$A16,Concentrado!$B$2:$B859, "=Jalisco")</f>
        <v>12.6469868553817</v>
      </c>
      <c r="AH16" s="9">
        <f>SUMIFS(Concentrado!AI$2:AI859,Concentrado!$A$2:$A859,"="&amp;$A16,Concentrado!$B$2:$B859, "=Jalisco")</f>
        <v>3.26115766934082</v>
      </c>
      <c r="AI16" s="9">
        <f>SUMIFS(Concentrado!AJ$2:AJ859,Concentrado!$A$2:$A859,"="&amp;$A16,Concentrado!$B$2:$B859, "=Jalisco")</f>
        <v>7.9762494224988201</v>
      </c>
      <c r="AJ16" s="9">
        <f>SUMIFS(Concentrado!AK$2:AK859,Concentrado!$A$2:$A859,"="&amp;$A16,Concentrado!$B$2:$B859, "=Jalisco")</f>
        <v>10.564</v>
      </c>
      <c r="AK16" s="9">
        <f>SUMIFS(Concentrado!AL$2:AL859,Concentrado!$A$2:$A859,"="&amp;$A16,Concentrado!$B$2:$B859, "=Jalisco")</f>
        <v>2.6909999999999998</v>
      </c>
      <c r="AL16" s="9">
        <f>SUMIFS(Concentrado!AM$2:AM859,Concentrado!$A$2:$A859,"="&amp;$A16,Concentrado!$B$2:$B859, "=Jalisco")</f>
        <v>6.56</v>
      </c>
      <c r="AM16" s="9">
        <f>SUMIFS(Concentrado!AN$2:AN859,Concentrado!$A$2:$A859,"="&amp;$A16,Concentrado!$B$2:$B859, "=Jalisco")</f>
        <v>63.017000000000003</v>
      </c>
      <c r="AN16" s="9">
        <f>SUMIFS(Concentrado!AO$2:AO859,Concentrado!$A$2:$A859,"="&amp;$A16,Concentrado!$B$2:$B859, "=Jalisco")</f>
        <v>50.122</v>
      </c>
      <c r="AO16" s="9">
        <f>SUMIFS(Concentrado!AP$2:AP859,Concentrado!$A$2:$A859,"="&amp;$A16,Concentrado!$B$2:$B859, "=Jalisco")</f>
        <v>56.497999999999998</v>
      </c>
      <c r="AP16" s="9">
        <f>SUMIFS(Concentrado!AQ$2:AQ859,Concentrado!$A$2:$A859,"="&amp;$A16,Concentrado!$B$2:$B859, "=Jalisco")</f>
        <v>2.2069999999999999</v>
      </c>
      <c r="AQ16" s="9">
        <f>SUMIFS(Concentrado!AR$2:AR859,Concentrado!$A$2:$A859,"="&amp;$A16,Concentrado!$B$2:$B859, "=Jalisco")</f>
        <v>1.0920000000000001</v>
      </c>
      <c r="AR16" s="9">
        <f>SUMIFS(Concentrado!AS$2:AS859,Concentrado!$A$2:$A859,"="&amp;$A16,Concentrado!$B$2:$B859, "=Jalisco")</f>
        <v>1.64</v>
      </c>
      <c r="AS16" s="9">
        <f>SUMIFS(Concentrado!AT$2:AT859,Concentrado!$A$2:$A859,"="&amp;$A16,Concentrado!$B$2:$B859, "=Jalisco")</f>
        <v>5.992</v>
      </c>
      <c r="AT16" s="9">
        <f>SUMIFS(Concentrado!AU$2:AU859,Concentrado!$A$2:$A859,"="&amp;$A16,Concentrado!$B$2:$B859, "=Jalisco")</f>
        <v>1.016</v>
      </c>
      <c r="AU16" s="9">
        <f>SUMIFS(Concentrado!AV$2:AV859,Concentrado!$A$2:$A859,"="&amp;$A16,Concentrado!$B$2:$B859, "=Jalisco")</f>
        <v>3.4609999999999999</v>
      </c>
      <c r="AV16" s="9">
        <f>SUMIFS(Concentrado!AW$2:AW859,Concentrado!$A$2:$A859,"="&amp;$A16,Concentrado!$B$2:$B859, "=Jalisco")</f>
        <v>596.221</v>
      </c>
      <c r="AW16" s="9">
        <f>SUMIFS(Concentrado!AX$2:AX859,Concentrado!$A$2:$A859,"="&amp;$A16,Concentrado!$B$2:$B859, "=Jalisco")</f>
        <v>453.28199999999998</v>
      </c>
      <c r="AX16" s="9">
        <f>SUMIFS(Concentrado!AY$2:AY859,Concentrado!$A$2:$A859,"="&amp;$A16,Concentrado!$B$2:$B859, "=Jalisco")</f>
        <v>523.71699999999998</v>
      </c>
      <c r="AY16" s="9">
        <f>SUMIFS(Concentrado!AZ$2:AZ859,Concentrado!$A$2:$A859,"="&amp;$A16,Concentrado!$B$2:$B859, "=Jalisco")</f>
        <v>5.9619999999999997</v>
      </c>
      <c r="AZ16" s="9">
        <f>SUMIFS(Concentrado!BA$2:BA859,Concentrado!$A$2:$A859,"="&amp;$A16,Concentrado!$B$2:$B859, "=Jalisco")</f>
        <v>4.5330000000000004</v>
      </c>
      <c r="BA16" s="9">
        <f>SUMIFS(Concentrado!BB$2:BB859,Concentrado!$A$2:$A859,"="&amp;$A16,Concentrado!$B$2:$B859, "=Jalisco")</f>
        <v>5.2370000000000001</v>
      </c>
      <c r="BB16" s="9">
        <f>SUMIFS(Concentrado!BC$2:BC859,Concentrado!$A$2:$A859,"="&amp;$A16,Concentrado!$B$2:$B859, "=Jalisco")</f>
        <v>10.722</v>
      </c>
      <c r="BC16" s="9">
        <f>SUMIFS(Concentrado!BD$2:BD859,Concentrado!$A$2:$A859,"="&amp;$A16,Concentrado!$B$2:$B859, "=Jalisco")</f>
        <v>5.6840000000000002</v>
      </c>
      <c r="BD16" s="9">
        <f>SUMIFS(Concentrado!BE$2:BE859,Concentrado!$A$2:$A859,"="&amp;$A16,Concentrado!$B$2:$B859, "=Jalisco")</f>
        <v>11.363</v>
      </c>
      <c r="BE16" s="9">
        <f>SUMIFS(Concentrado!BF$2:BF859,Concentrado!$A$2:$A859,"="&amp;$A16,Concentrado!$B$2:$B859, "=Jalisco")</f>
        <v>13.532999999999999</v>
      </c>
      <c r="BF16" s="9">
        <f>SUMIFS(Concentrado!BG$2:BG859,Concentrado!$A$2:$A859,"="&amp;$A16,Concentrado!$B$2:$B859, "=Jalisco")</f>
        <v>23.388000000000002</v>
      </c>
      <c r="BG16" s="9">
        <f>SUMIFS(Concentrado!BH$2:BH859,Concentrado!$A$2:$A859,"="&amp;$A16,Concentrado!$B$2:$B859, "=Jalisco")</f>
        <v>7.5947557853977985</v>
      </c>
    </row>
    <row r="17" spans="1:59" x14ac:dyDescent="0.25">
      <c r="A17" s="4">
        <v>2013</v>
      </c>
      <c r="B17" s="9">
        <f>SUMIFS(Concentrado!C$2:C859,Concentrado!$A$2:$A859,"="&amp;$A17,Concentrado!$B$2:$B859, "=Jalisco")</f>
        <v>23.081</v>
      </c>
      <c r="C17" s="9">
        <f>SUMIFS(Concentrado!D$2:D859,Concentrado!$A$2:$A859,"="&amp;$A17,Concentrado!$B$2:$B859, "=Jalisco")</f>
        <v>5.1909999999999998</v>
      </c>
      <c r="D17" s="9">
        <f>SUMIFS(Concentrado!E$2:E859,Concentrado!$A$2:$A859,"="&amp;$A17,Concentrado!$B$2:$B859, "=Jalisco")</f>
        <v>13.991</v>
      </c>
      <c r="E17" s="9">
        <f>SUMIFS(Concentrado!F$2:F859,Concentrado!$A$2:$A859,"="&amp;$A17,Concentrado!$B$2:$B859, "=Jalisco")</f>
        <v>10.579000000000001</v>
      </c>
      <c r="F17" s="9">
        <f>SUMIFS(Concentrado!G$2:G859,Concentrado!$A$2:$A859,"="&amp;$A17,Concentrado!$B$2:$B859, "=Jalisco")</f>
        <v>22.527999999999999</v>
      </c>
      <c r="G17" s="9">
        <f>SUMIFS(Concentrado!H$2:H859,Concentrado!$A$2:$A859,"="&amp;$A17,Concentrado!$B$2:$B859, "=Jalisco")</f>
        <v>6.2169999999999996</v>
      </c>
      <c r="H17" s="9">
        <f>SUMIFS(Concentrado!I$2:I859,Concentrado!$A$2:$A859,"="&amp;$A17,Concentrado!$B$2:$B859, "=Jalisco")</f>
        <v>4.7149999999999999</v>
      </c>
      <c r="I17" s="9">
        <f>SUMIFS(Concentrado!J$2:J859,Concentrado!$A$2:$A859,"="&amp;$A17,Concentrado!$B$2:$B859, "=Jalisco")</f>
        <v>5.4539999999999997</v>
      </c>
      <c r="J17" s="9">
        <f>SUMIFS(Concentrado!K$2:K859,Concentrado!$A$2:$A859,"="&amp;$A17,Concentrado!$B$2:$B859, "=Jalisco")</f>
        <v>8.6780000000000008</v>
      </c>
      <c r="K17" s="9">
        <f>SUMIFS(Concentrado!L$2:L859,Concentrado!$A$2:$A859,"="&amp;$A17,Concentrado!$B$2:$B859, "=Jalisco")</f>
        <v>4.9400000000000004</v>
      </c>
      <c r="L17" s="9">
        <f>SUMIFS(Concentrado!M$2:M859,Concentrado!$A$2:$A859,"="&amp;$A17,Concentrado!$B$2:$B859, "=Jalisco")</f>
        <v>6.7789999999999999</v>
      </c>
      <c r="M17" s="9">
        <f>SUMIFS(Concentrado!N$2:N859,Concentrado!$A$2:$A859,"="&amp;$A17,Concentrado!$B$2:$B859, "=Jalisco")</f>
        <v>63.35</v>
      </c>
      <c r="N17" s="9">
        <f>SUMIFS(Concentrado!O$2:O859,Concentrado!$A$2:$A859,"="&amp;$A17,Concentrado!$B$2:$B859, "=Jalisco")</f>
        <v>102.324</v>
      </c>
      <c r="O17" s="9">
        <f>SUMIFS(Concentrado!P$2:P859,Concentrado!$A$2:$A859,"="&amp;$A17,Concentrado!$B$2:$B859, "=Jalisco")</f>
        <v>18.783000000000001</v>
      </c>
      <c r="P17" s="9">
        <f>SUMIFS(Concentrado!Q$2:Q859,Concentrado!$A$2:$A859,"="&amp;$A17,Concentrado!$B$2:$B859, "=Jalisco")</f>
        <v>59.939</v>
      </c>
      <c r="Q17" s="9">
        <f>SUMIFS(Concentrado!R$2:R859,Concentrado!$A$2:$A859,"="&amp;$A17,Concentrado!$B$2:$B859, "=Jalisco")</f>
        <v>72.171000000000006</v>
      </c>
      <c r="R17" s="9">
        <f>SUMIFS(Concentrado!S$2:S859,Concentrado!$A$2:$A859,"="&amp;$A17,Concentrado!$B$2:$B859, "=Jalisco")</f>
        <v>68.536000000000001</v>
      </c>
      <c r="S17" s="9">
        <f>SUMIFS(Concentrado!T$2:T859,Concentrado!$A$2:$A859,"="&amp;$A17,Concentrado!$B$2:$B859, "=Jalisco")</f>
        <v>70.323999999999998</v>
      </c>
      <c r="T17" s="9">
        <f>SUMIFS(Concentrado!U$2:U859,Concentrado!$A$2:$A859,"="&amp;$A17,Concentrado!$B$2:$B859, "=Jalisco")</f>
        <v>14.377000000000001</v>
      </c>
      <c r="U17" s="9">
        <f>SUMIFS(Concentrado!V$2:V859,Concentrado!$A$2:$A859,"="&amp;$A17,Concentrado!$B$2:$B859, "=Jalisco")</f>
        <v>16.977</v>
      </c>
      <c r="V17" s="9">
        <f>SUMIFS(Concentrado!W$2:W859,Concentrado!$A$2:$A859,"="&amp;$A17,Concentrado!$B$2:$B859, "=Jalisco")</f>
        <v>15.698</v>
      </c>
      <c r="W17" s="9">
        <f>SUMIFS(Concentrado!X$2:X859,Concentrado!$A$2:$A859,"="&amp;$A17,Concentrado!$B$2:$B859, "=Jalisco")</f>
        <v>35.281999999999996</v>
      </c>
      <c r="X17" s="9">
        <f>SUMIFS(Concentrado!Y$2:Y859,Concentrado!$A$2:$A859,"="&amp;$A17,Concentrado!$B$2:$B859, "=Jalisco")</f>
        <v>3.26</v>
      </c>
      <c r="Y17" s="9">
        <f>SUMIFS(Concentrado!Z$2:Z859,Concentrado!$A$2:$A859,"="&amp;$A17,Concentrado!$B$2:$B859, "=Jalisco")</f>
        <v>19.05</v>
      </c>
      <c r="Z17" s="9">
        <f>SUMIFS(Concentrado!AA$2:AA859,Concentrado!$A$2:$A859,"="&amp;$A17,Concentrado!$B$2:$B859, "=Jalisco")</f>
        <v>75.641999999999996</v>
      </c>
      <c r="AA17" s="9">
        <f>SUMIFS(Concentrado!AB$2:AB859,Concentrado!$A$2:$A859,"="&amp;$A17,Concentrado!$B$2:$B859, "=Jalisco")</f>
        <v>59.332999999999998</v>
      </c>
      <c r="AB17" s="9">
        <f>SUMIFS(Concentrado!AC$2:AC859,Concentrado!$A$2:$A859,"="&amp;$A17,Concentrado!$B$2:$B859, "=Jalisco")</f>
        <v>67.355000000000004</v>
      </c>
      <c r="AC17" s="9">
        <f>SUMIFS(Concentrado!AD$2:AD859,Concentrado!$A$2:$A859,"="&amp;$A17,Concentrado!$B$2:$B859, "=Jalisco")</f>
        <v>445.43400000000003</v>
      </c>
      <c r="AD17" s="9">
        <f>SUMIFS(Concentrado!AE$2:AE859,Concentrado!$A$2:$A859,"="&amp;$A17,Concentrado!$B$2:$B859, "=Jalisco")</f>
        <v>389.37400000000002</v>
      </c>
      <c r="AE17" s="9">
        <f>SUMIFS(Concentrado!AF$2:AF859,Concentrado!$A$2:$A859,"="&amp;$A17,Concentrado!$B$2:$B859, "=Jalisco")</f>
        <v>416.96199999999999</v>
      </c>
      <c r="AF17" s="9">
        <f>SUMIFS(Concentrado!AG$2:AG859,Concentrado!$A$2:$A859,"="&amp;$A17,Concentrado!$B$2:$B859, "=Jalisco")</f>
        <v>13.911</v>
      </c>
      <c r="AG17" s="9">
        <f>SUMIFS(Concentrado!AH$2:AH859,Concentrado!$A$2:$A859,"="&amp;$A17,Concentrado!$B$2:$B859, "=Jalisco")</f>
        <v>10.9383396959142</v>
      </c>
      <c r="AH17" s="9">
        <f>SUMIFS(Concentrado!AI$2:AI859,Concentrado!$A$2:$A859,"="&amp;$A17,Concentrado!$B$2:$B859, "=Jalisco")</f>
        <v>3.6522883653942202</v>
      </c>
      <c r="AI17" s="9">
        <f>SUMIFS(Concentrado!AJ$2:AJ859,Concentrado!$A$2:$A859,"="&amp;$A17,Concentrado!$B$2:$B859, "=Jalisco")</f>
        <v>7.3211651463275098</v>
      </c>
      <c r="AJ17" s="9">
        <f>SUMIFS(Concentrado!AK$2:AK859,Concentrado!$A$2:$A859,"="&amp;$A17,Concentrado!$B$2:$B859, "=Jalisco")</f>
        <v>10.103</v>
      </c>
      <c r="AK17" s="9">
        <f>SUMIFS(Concentrado!AL$2:AL859,Concentrado!$A$2:$A859,"="&amp;$A17,Concentrado!$B$2:$B859, "=Jalisco")</f>
        <v>2.282</v>
      </c>
      <c r="AL17" s="9">
        <f>SUMIFS(Concentrado!AM$2:AM859,Concentrado!$A$2:$A859,"="&amp;$A17,Concentrado!$B$2:$B859, "=Jalisco")</f>
        <v>6.1289999999999996</v>
      </c>
      <c r="AM17" s="9">
        <f>SUMIFS(Concentrado!AN$2:AN859,Concentrado!$A$2:$A859,"="&amp;$A17,Concentrado!$B$2:$B859, "=Jalisco")</f>
        <v>61.860999999999997</v>
      </c>
      <c r="AN17" s="9">
        <f>SUMIFS(Concentrado!AO$2:AO859,Concentrado!$A$2:$A859,"="&amp;$A17,Concentrado!$B$2:$B859, "=Jalisco")</f>
        <v>55.570999999999998</v>
      </c>
      <c r="AO17" s="9">
        <f>SUMIFS(Concentrado!AP$2:AP859,Concentrado!$A$2:$A859,"="&amp;$A17,Concentrado!$B$2:$B859, "=Jalisco")</f>
        <v>58.664999999999999</v>
      </c>
      <c r="AP17" s="9">
        <f>SUMIFS(Concentrado!AQ$2:AQ859,Concentrado!$A$2:$A859,"="&amp;$A17,Concentrado!$B$2:$B859, "=Jalisco")</f>
        <v>2.383</v>
      </c>
      <c r="AQ17" s="9">
        <f>SUMIFS(Concentrado!AR$2:AR859,Concentrado!$A$2:$A859,"="&amp;$A17,Concentrado!$B$2:$B859, "=Jalisco")</f>
        <v>1.1279999999999999</v>
      </c>
      <c r="AR17" s="9">
        <f>SUMIFS(Concentrado!AS$2:AS859,Concentrado!$A$2:$A859,"="&amp;$A17,Concentrado!$B$2:$B859, "=Jalisco")</f>
        <v>1.746</v>
      </c>
      <c r="AS17" s="9">
        <f>SUMIFS(Concentrado!AT$2:AT859,Concentrado!$A$2:$A859,"="&amp;$A17,Concentrado!$B$2:$B859, "=Jalisco")</f>
        <v>6.45</v>
      </c>
      <c r="AT17" s="9">
        <f>SUMIFS(Concentrado!AU$2:AU859,Concentrado!$A$2:$A859,"="&amp;$A17,Concentrado!$B$2:$B859, "=Jalisco")</f>
        <v>1.028</v>
      </c>
      <c r="AU17" s="9">
        <f>SUMIFS(Concentrado!AV$2:AV859,Concentrado!$A$2:$A859,"="&amp;$A17,Concentrado!$B$2:$B859, "=Jalisco")</f>
        <v>3.6949999999999998</v>
      </c>
      <c r="AV17" s="9">
        <f>SUMIFS(Concentrado!AW$2:AW859,Concentrado!$A$2:$A859,"="&amp;$A17,Concentrado!$B$2:$B859, "=Jalisco")</f>
        <v>614.12699999999995</v>
      </c>
      <c r="AW17" s="9">
        <f>SUMIFS(Concentrado!AX$2:AX859,Concentrado!$A$2:$A859,"="&amp;$A17,Concentrado!$B$2:$B859, "=Jalisco")</f>
        <v>468.34199999999998</v>
      </c>
      <c r="AX17" s="9">
        <f>SUMIFS(Concentrado!AY$2:AY859,Concentrado!$A$2:$A859,"="&amp;$A17,Concentrado!$B$2:$B859, "=Jalisco")</f>
        <v>540.12800000000004</v>
      </c>
      <c r="AY17" s="9">
        <f>SUMIFS(Concentrado!AZ$2:AZ859,Concentrado!$A$2:$A859,"="&amp;$A17,Concentrado!$B$2:$B859, "=Jalisco")</f>
        <v>6.141</v>
      </c>
      <c r="AZ17" s="9">
        <f>SUMIFS(Concentrado!BA$2:BA859,Concentrado!$A$2:$A859,"="&amp;$A17,Concentrado!$B$2:$B859, "=Jalisco")</f>
        <v>4.6829999999999998</v>
      </c>
      <c r="BA17" s="9">
        <f>SUMIFS(Concentrado!BB$2:BB859,Concentrado!$A$2:$A859,"="&amp;$A17,Concentrado!$B$2:$B859, "=Jalisco")</f>
        <v>5.4009999999999998</v>
      </c>
      <c r="BB17" s="9">
        <f>SUMIFS(Concentrado!BC$2:BC859,Concentrado!$A$2:$A859,"="&amp;$A17,Concentrado!$B$2:$B859, "=Jalisco")</f>
        <v>9.6020000000000003</v>
      </c>
      <c r="BC17" s="9">
        <f>SUMIFS(Concentrado!BD$2:BD859,Concentrado!$A$2:$A859,"="&amp;$A17,Concentrado!$B$2:$B859, "=Jalisco")</f>
        <v>4.5410000000000004</v>
      </c>
      <c r="BD17" s="9">
        <f>SUMIFS(Concentrado!BE$2:BE859,Concentrado!$A$2:$A859,"="&amp;$A17,Concentrado!$B$2:$B859, "=Jalisco")</f>
        <v>10.765000000000001</v>
      </c>
      <c r="BE17" s="9">
        <f>SUMIFS(Concentrado!BF$2:BF859,Concentrado!$A$2:$A859,"="&amp;$A17,Concentrado!$B$2:$B859, "=Jalisco")</f>
        <v>12.946999999999999</v>
      </c>
      <c r="BF17" s="9">
        <f>SUMIFS(Concentrado!BG$2:BG859,Concentrado!$A$2:$A859,"="&amp;$A17,Concentrado!$B$2:$B859, "=Jalisco")</f>
        <v>22.413</v>
      </c>
      <c r="BG17" s="9">
        <f>SUMIFS(Concentrado!BH$2:BH859,Concentrado!$A$2:$A859,"="&amp;$A17,Concentrado!$B$2:$B859, "=Jalisco")</f>
        <v>7.0665321916137671</v>
      </c>
    </row>
    <row r="18" spans="1:59" x14ac:dyDescent="0.25">
      <c r="A18" s="4">
        <v>2014</v>
      </c>
      <c r="B18" s="9">
        <f>SUMIFS(Concentrado!C$2:C859,Concentrado!$A$2:$A859,"="&amp;$A18,Concentrado!$B$2:$B859, "=Jalisco")</f>
        <v>20.372</v>
      </c>
      <c r="C18" s="9">
        <f>SUMIFS(Concentrado!D$2:D859,Concentrado!$A$2:$A859,"="&amp;$A18,Concentrado!$B$2:$B859, "=Jalisco")</f>
        <v>4.9580000000000002</v>
      </c>
      <c r="D18" s="9">
        <f>SUMIFS(Concentrado!E$2:E859,Concentrado!$A$2:$A859,"="&amp;$A18,Concentrado!$B$2:$B859, "=Jalisco")</f>
        <v>12.56</v>
      </c>
      <c r="E18" s="9">
        <f>SUMIFS(Concentrado!F$2:F859,Concentrado!$A$2:$A859,"="&amp;$A18,Concentrado!$B$2:$B859, "=Jalisco")</f>
        <v>9.298</v>
      </c>
      <c r="F18" s="9">
        <f>SUMIFS(Concentrado!G$2:G859,Concentrado!$A$2:$A859,"="&amp;$A18,Concentrado!$B$2:$B859, "=Jalisco")</f>
        <v>22.202999999999999</v>
      </c>
      <c r="G18" s="9">
        <f>SUMIFS(Concentrado!H$2:H859,Concentrado!$A$2:$A859,"="&amp;$A18,Concentrado!$B$2:$B859, "=Jalisco")</f>
        <v>5.8019999999999996</v>
      </c>
      <c r="H18" s="9">
        <f>SUMIFS(Concentrado!I$2:I859,Concentrado!$A$2:$A859,"="&amp;$A18,Concentrado!$B$2:$B859, "=Jalisco")</f>
        <v>4.6360000000000001</v>
      </c>
      <c r="I18" s="9">
        <f>SUMIFS(Concentrado!J$2:J859,Concentrado!$A$2:$A859,"="&amp;$A18,Concentrado!$B$2:$B859, "=Jalisco")</f>
        <v>5.21</v>
      </c>
      <c r="J18" s="9">
        <f>SUMIFS(Concentrado!K$2:K859,Concentrado!$A$2:$A859,"="&amp;$A18,Concentrado!$B$2:$B859, "=Jalisco")</f>
        <v>8.6140000000000008</v>
      </c>
      <c r="K18" s="9">
        <f>SUMIFS(Concentrado!L$2:L859,Concentrado!$A$2:$A859,"="&amp;$A18,Concentrado!$B$2:$B859, "=Jalisco")</f>
        <v>5.6520000000000001</v>
      </c>
      <c r="L18" s="9">
        <f>SUMIFS(Concentrado!M$2:M859,Concentrado!$A$2:$A859,"="&amp;$A18,Concentrado!$B$2:$B859, "=Jalisco")</f>
        <v>7.1109999999999998</v>
      </c>
      <c r="M18" s="9">
        <f>SUMIFS(Concentrado!N$2:N859,Concentrado!$A$2:$A859,"="&amp;$A18,Concentrado!$B$2:$B859, "=Jalisco")</f>
        <v>59.395000000000003</v>
      </c>
      <c r="N18" s="9">
        <f>SUMIFS(Concentrado!O$2:O859,Concentrado!$A$2:$A859,"="&amp;$A18,Concentrado!$B$2:$B859, "=Jalisco")</f>
        <v>89.772000000000006</v>
      </c>
      <c r="O18" s="9">
        <f>SUMIFS(Concentrado!P$2:P859,Concentrado!$A$2:$A859,"="&amp;$A18,Concentrado!$B$2:$B859, "=Jalisco")</f>
        <v>21.047000000000001</v>
      </c>
      <c r="P18" s="9">
        <f>SUMIFS(Concentrado!Q$2:Q859,Concentrado!$A$2:$A859,"="&amp;$A18,Concentrado!$B$2:$B859, "=Jalisco")</f>
        <v>54.933999999999997</v>
      </c>
      <c r="Q18" s="9">
        <f>SUMIFS(Concentrado!R$2:R859,Concentrado!$A$2:$A859,"="&amp;$A18,Concentrado!$B$2:$B859, "=Jalisco")</f>
        <v>75.304000000000002</v>
      </c>
      <c r="R18" s="9">
        <f>SUMIFS(Concentrado!S$2:S859,Concentrado!$A$2:$A859,"="&amp;$A18,Concentrado!$B$2:$B859, "=Jalisco")</f>
        <v>68.421999999999997</v>
      </c>
      <c r="S18" s="9">
        <f>SUMIFS(Concentrado!T$2:T859,Concentrado!$A$2:$A859,"="&amp;$A18,Concentrado!$B$2:$B859, "=Jalisco")</f>
        <v>71.811000000000007</v>
      </c>
      <c r="T18" s="9">
        <f>SUMIFS(Concentrado!U$2:U859,Concentrado!$A$2:$A859,"="&amp;$A18,Concentrado!$B$2:$B859, "=Jalisco")</f>
        <v>15.925000000000001</v>
      </c>
      <c r="U18" s="9">
        <f>SUMIFS(Concentrado!V$2:V859,Concentrado!$A$2:$A859,"="&amp;$A18,Concentrado!$B$2:$B859, "=Jalisco")</f>
        <v>17.899000000000001</v>
      </c>
      <c r="V18" s="9">
        <f>SUMIFS(Concentrado!W$2:W859,Concentrado!$A$2:$A859,"="&amp;$A18,Concentrado!$B$2:$B859, "=Jalisco")</f>
        <v>16.927</v>
      </c>
      <c r="W18" s="9">
        <f>SUMIFS(Concentrado!X$2:X859,Concentrado!$A$2:$A859,"="&amp;$A18,Concentrado!$B$2:$B859, "=Jalisco")</f>
        <v>23.797999999999998</v>
      </c>
      <c r="X18" s="9">
        <f>SUMIFS(Concentrado!Y$2:Y859,Concentrado!$A$2:$A859,"="&amp;$A18,Concentrado!$B$2:$B859, "=Jalisco")</f>
        <v>2.653</v>
      </c>
      <c r="Y18" s="9">
        <f>SUMIFS(Concentrado!Z$2:Z859,Concentrado!$A$2:$A859,"="&amp;$A18,Concentrado!$B$2:$B859, "=Jalisco")</f>
        <v>13.063000000000001</v>
      </c>
      <c r="Z18" s="9">
        <f>SUMIFS(Concentrado!AA$2:AA859,Concentrado!$A$2:$A859,"="&amp;$A18,Concentrado!$B$2:$B859, "=Jalisco")</f>
        <v>77.450999999999993</v>
      </c>
      <c r="AA18" s="9">
        <f>SUMIFS(Concentrado!AB$2:AB859,Concentrado!$A$2:$A859,"="&amp;$A18,Concentrado!$B$2:$B859, "=Jalisco")</f>
        <v>58.283000000000001</v>
      </c>
      <c r="AB18" s="9">
        <f>SUMIFS(Concentrado!AC$2:AC859,Concentrado!$A$2:$A859,"="&amp;$A18,Concentrado!$B$2:$B859, "=Jalisco")</f>
        <v>67.72</v>
      </c>
      <c r="AC18" s="9">
        <f>SUMIFS(Concentrado!AD$2:AD859,Concentrado!$A$2:$A859,"="&amp;$A18,Concentrado!$B$2:$B859, "=Jalisco")</f>
        <v>446.48200000000003</v>
      </c>
      <c r="AD18" s="9">
        <f>SUMIFS(Concentrado!AE$2:AE859,Concentrado!$A$2:$A859,"="&amp;$A18,Concentrado!$B$2:$B859, "=Jalisco")</f>
        <v>384.95</v>
      </c>
      <c r="AE18" s="9">
        <f>SUMIFS(Concentrado!AF$2:AF859,Concentrado!$A$2:$A859,"="&amp;$A18,Concentrado!$B$2:$B859, "=Jalisco")</f>
        <v>415.25799999999998</v>
      </c>
      <c r="AF18" s="9">
        <f>SUMIFS(Concentrado!AG$2:AG859,Concentrado!$A$2:$A859,"="&amp;$A18,Concentrado!$B$2:$B859, "=Jalisco")</f>
        <v>13.369</v>
      </c>
      <c r="AG18" s="9">
        <f>SUMIFS(Concentrado!AH$2:AH859,Concentrado!$A$2:$A859,"="&amp;$A18,Concentrado!$B$2:$B859, "=Jalisco")</f>
        <v>11.9794169388956</v>
      </c>
      <c r="AH18" s="9">
        <f>SUMIFS(Concentrado!AI$2:AI859,Concentrado!$A$2:$A859,"="&amp;$A18,Concentrado!$B$2:$B859, "=Jalisco")</f>
        <v>2.8788300434703298</v>
      </c>
      <c r="AI18" s="9">
        <f>SUMIFS(Concentrado!AJ$2:AJ859,Concentrado!$A$2:$A859,"="&amp;$A18,Concentrado!$B$2:$B859, "=Jalisco")</f>
        <v>7.4707756838476396</v>
      </c>
      <c r="AJ18" s="9">
        <f>SUMIFS(Concentrado!AK$2:AK859,Concentrado!$A$2:$A859,"="&amp;$A18,Concentrado!$B$2:$B859, "=Jalisco")</f>
        <v>10.582000000000001</v>
      </c>
      <c r="AK18" s="9">
        <f>SUMIFS(Concentrado!AL$2:AL859,Concentrado!$A$2:$A859,"="&amp;$A18,Concentrado!$B$2:$B859, "=Jalisco")</f>
        <v>2.2810000000000001</v>
      </c>
      <c r="AL18" s="9">
        <f>SUMIFS(Concentrado!AM$2:AM859,Concentrado!$A$2:$A859,"="&amp;$A18,Concentrado!$B$2:$B859, "=Jalisco")</f>
        <v>6.3680000000000003</v>
      </c>
      <c r="AM18" s="9">
        <f>SUMIFS(Concentrado!AN$2:AN859,Concentrado!$A$2:$A859,"="&amp;$A18,Concentrado!$B$2:$B859, "=Jalisco")</f>
        <v>63.137</v>
      </c>
      <c r="AN18" s="9">
        <f>SUMIFS(Concentrado!AO$2:AO859,Concentrado!$A$2:$A859,"="&amp;$A18,Concentrado!$B$2:$B859, "=Jalisco")</f>
        <v>52.606000000000002</v>
      </c>
      <c r="AO18" s="9">
        <f>SUMIFS(Concentrado!AP$2:AP859,Concentrado!$A$2:$A859,"="&amp;$A18,Concentrado!$B$2:$B859, "=Jalisco")</f>
        <v>57.853999999999999</v>
      </c>
      <c r="AP18" s="9">
        <f>SUMIFS(Concentrado!AQ$2:AQ859,Concentrado!$A$2:$A859,"="&amp;$A18,Concentrado!$B$2:$B859, "=Jalisco")</f>
        <v>2.3010000000000002</v>
      </c>
      <c r="AQ18" s="9">
        <f>SUMIFS(Concentrado!AR$2:AR859,Concentrado!$A$2:$A859,"="&amp;$A18,Concentrado!$B$2:$B859, "=Jalisco")</f>
        <v>0.96699999999999997</v>
      </c>
      <c r="AR18" s="9">
        <f>SUMIFS(Concentrado!AS$2:AS859,Concentrado!$A$2:$A859,"="&amp;$A18,Concentrado!$B$2:$B859, "=Jalisco")</f>
        <v>1.623</v>
      </c>
      <c r="AS18" s="9">
        <f>SUMIFS(Concentrado!AT$2:AT859,Concentrado!$A$2:$A859,"="&amp;$A18,Concentrado!$B$2:$B859, "=Jalisco")</f>
        <v>4.8819999999999997</v>
      </c>
      <c r="AT18" s="9">
        <f>SUMIFS(Concentrado!AU$2:AU859,Concentrado!$A$2:$A859,"="&amp;$A18,Concentrado!$B$2:$B859, "=Jalisco")</f>
        <v>1.1399999999999999</v>
      </c>
      <c r="AU18" s="9">
        <f>SUMIFS(Concentrado!AV$2:AV859,Concentrado!$A$2:$A859,"="&amp;$A18,Concentrado!$B$2:$B859, "=Jalisco")</f>
        <v>2.9830000000000001</v>
      </c>
      <c r="AV18" s="9">
        <f>SUMIFS(Concentrado!AW$2:AW859,Concentrado!$A$2:$A859,"="&amp;$A18,Concentrado!$B$2:$B859, "=Jalisco")</f>
        <v>603.27599999999995</v>
      </c>
      <c r="AW18" s="9">
        <f>SUMIFS(Concentrado!AX$2:AX859,Concentrado!$A$2:$A859,"="&amp;$A18,Concentrado!$B$2:$B859, "=Jalisco")</f>
        <v>462.29700000000003</v>
      </c>
      <c r="AX18" s="9">
        <f>SUMIFS(Concentrado!AY$2:AY859,Concentrado!$A$2:$A859,"="&amp;$A18,Concentrado!$B$2:$B859, "=Jalisco")</f>
        <v>531.846</v>
      </c>
      <c r="AY18" s="9">
        <f>SUMIFS(Concentrado!AZ$2:AZ859,Concentrado!$A$2:$A859,"="&amp;$A18,Concentrado!$B$2:$B859, "=Jalisco")</f>
        <v>6.0330000000000004</v>
      </c>
      <c r="AZ18" s="9">
        <f>SUMIFS(Concentrado!BA$2:BA859,Concentrado!$A$2:$A859,"="&amp;$A18,Concentrado!$B$2:$B859, "=Jalisco")</f>
        <v>4.6230000000000002</v>
      </c>
      <c r="BA18" s="9">
        <f>SUMIFS(Concentrado!BB$2:BB859,Concentrado!$A$2:$A859,"="&amp;$A18,Concentrado!$B$2:$B859, "=Jalisco")</f>
        <v>5.3179999999999996</v>
      </c>
      <c r="BB18" s="9">
        <f>SUMIFS(Concentrado!BC$2:BC859,Concentrado!$A$2:$A859,"="&amp;$A18,Concentrado!$B$2:$B859, "=Jalisco")</f>
        <v>12.159000000000001</v>
      </c>
      <c r="BC18" s="9">
        <f>SUMIFS(Concentrado!BD$2:BD859,Concentrado!$A$2:$A859,"="&amp;$A18,Concentrado!$B$2:$B859, "=Jalisco")</f>
        <v>3.53</v>
      </c>
      <c r="BD18" s="9">
        <f>SUMIFS(Concentrado!BE$2:BE859,Concentrado!$A$2:$A859,"="&amp;$A18,Concentrado!$B$2:$B859, "=Jalisco")</f>
        <v>10.994999999999999</v>
      </c>
      <c r="BE18" s="9">
        <f>SUMIFS(Concentrado!BF$2:BF859,Concentrado!$A$2:$A859,"="&amp;$A18,Concentrado!$B$2:$B859, "=Jalisco")</f>
        <v>13.005000000000001</v>
      </c>
      <c r="BF18" s="9">
        <f>SUMIFS(Concentrado!BG$2:BG859,Concentrado!$A$2:$A859,"="&amp;$A18,Concentrado!$B$2:$B859, "=Jalisco")</f>
        <v>34.378999999999998</v>
      </c>
      <c r="BG18" s="9">
        <f>SUMIFS(Concentrado!BH$2:BH859,Concentrado!$A$2:$A859,"="&amp;$A18,Concentrado!$B$2:$B859, "=Jalisco")</f>
        <v>7.2857095633202205</v>
      </c>
    </row>
    <row r="19" spans="1:59" x14ac:dyDescent="0.25">
      <c r="A19" s="4">
        <v>2015</v>
      </c>
      <c r="B19" s="9">
        <f>SUMIFS(Concentrado!C$2:C859,Concentrado!$A$2:$A859,"="&amp;$A19,Concentrado!$B$2:$B859, "=Jalisco")</f>
        <v>20.422999999999998</v>
      </c>
      <c r="C19" s="9">
        <f>SUMIFS(Concentrado!D$2:D859,Concentrado!$A$2:$A859,"="&amp;$A19,Concentrado!$B$2:$B859, "=Jalisco")</f>
        <v>5.0010000000000003</v>
      </c>
      <c r="D19" s="9">
        <f>SUMIFS(Concentrado!E$2:E859,Concentrado!$A$2:$A859,"="&amp;$A19,Concentrado!$B$2:$B859, "=Jalisco")</f>
        <v>12.612</v>
      </c>
      <c r="E19" s="9">
        <f>SUMIFS(Concentrado!F$2:F859,Concentrado!$A$2:$A859,"="&amp;$A19,Concentrado!$B$2:$B859, "=Jalisco")</f>
        <v>9.3640000000000008</v>
      </c>
      <c r="F19" s="9">
        <f>SUMIFS(Concentrado!G$2:G859,Concentrado!$A$2:$A859,"="&amp;$A19,Concentrado!$B$2:$B859, "=Jalisco")</f>
        <v>22.390999999999998</v>
      </c>
      <c r="G19" s="9">
        <f>SUMIFS(Concentrado!H$2:H859,Concentrado!$A$2:$A859,"="&amp;$A19,Concentrado!$B$2:$B859, "=Jalisco")</f>
        <v>6.0590000000000002</v>
      </c>
      <c r="H19" s="9">
        <f>SUMIFS(Concentrado!I$2:I859,Concentrado!$A$2:$A859,"="&amp;$A19,Concentrado!$B$2:$B859, "=Jalisco")</f>
        <v>5.4180000000000001</v>
      </c>
      <c r="I19" s="9">
        <f>SUMIFS(Concentrado!J$2:J859,Concentrado!$A$2:$A859,"="&amp;$A19,Concentrado!$B$2:$B859, "=Jalisco")</f>
        <v>5.734</v>
      </c>
      <c r="J19" s="9">
        <f>SUMIFS(Concentrado!K$2:K859,Concentrado!$A$2:$A859,"="&amp;$A19,Concentrado!$B$2:$B859, "=Jalisco")</f>
        <v>8.0779999999999994</v>
      </c>
      <c r="K19" s="9">
        <f>SUMIFS(Concentrado!L$2:L859,Concentrado!$A$2:$A859,"="&amp;$A19,Concentrado!$B$2:$B859, "=Jalisco")</f>
        <v>6.1779999999999999</v>
      </c>
      <c r="L19" s="9">
        <f>SUMIFS(Concentrado!M$2:M859,Concentrado!$A$2:$A859,"="&amp;$A19,Concentrado!$B$2:$B859, "=Jalisco")</f>
        <v>7.1139999999999999</v>
      </c>
      <c r="M19" s="9">
        <f>SUMIFS(Concentrado!N$2:N859,Concentrado!$A$2:$A859,"="&amp;$A19,Concentrado!$B$2:$B859, "=Jalisco")</f>
        <v>55.521999999999998</v>
      </c>
      <c r="N19" s="9">
        <f>SUMIFS(Concentrado!O$2:O859,Concentrado!$A$2:$A859,"="&amp;$A19,Concentrado!$B$2:$B859, "=Jalisco")</f>
        <v>91.992999999999995</v>
      </c>
      <c r="O19" s="9">
        <f>SUMIFS(Concentrado!P$2:P859,Concentrado!$A$2:$A859,"="&amp;$A19,Concentrado!$B$2:$B859, "=Jalisco")</f>
        <v>20.420999999999999</v>
      </c>
      <c r="P19" s="9">
        <f>SUMIFS(Concentrado!Q$2:Q859,Concentrado!$A$2:$A859,"="&amp;$A19,Concentrado!$B$2:$B859, "=Jalisco")</f>
        <v>55.72</v>
      </c>
      <c r="Q19" s="9">
        <f>SUMIFS(Concentrado!R$2:R859,Concentrado!$A$2:$A859,"="&amp;$A19,Concentrado!$B$2:$B859, "=Jalisco")</f>
        <v>76.795000000000002</v>
      </c>
      <c r="R19" s="9">
        <f>SUMIFS(Concentrado!S$2:S859,Concentrado!$A$2:$A859,"="&amp;$A19,Concentrado!$B$2:$B859, "=Jalisco")</f>
        <v>71.585999999999999</v>
      </c>
      <c r="S19" s="9">
        <f>SUMIFS(Concentrado!T$2:T859,Concentrado!$A$2:$A859,"="&amp;$A19,Concentrado!$B$2:$B859, "=Jalisco")</f>
        <v>74.152000000000001</v>
      </c>
      <c r="T19" s="9">
        <f>SUMIFS(Concentrado!U$2:U859,Concentrado!$A$2:$A859,"="&amp;$A19,Concentrado!$B$2:$B859, "=Jalisco")</f>
        <v>15.349</v>
      </c>
      <c r="U19" s="9">
        <f>SUMIFS(Concentrado!V$2:V859,Concentrado!$A$2:$A859,"="&amp;$A19,Concentrado!$B$2:$B859, "=Jalisco")</f>
        <v>19.122</v>
      </c>
      <c r="V19" s="9">
        <f>SUMIFS(Concentrado!W$2:W859,Concentrado!$A$2:$A859,"="&amp;$A19,Concentrado!$B$2:$B859, "=Jalisco")</f>
        <v>17.263000000000002</v>
      </c>
      <c r="W19" s="9">
        <f>SUMIFS(Concentrado!X$2:X859,Concentrado!$A$2:$A859,"="&amp;$A19,Concentrado!$B$2:$B859, "=Jalisco")</f>
        <v>27.34</v>
      </c>
      <c r="X19" s="9">
        <f>SUMIFS(Concentrado!Y$2:Y859,Concentrado!$A$2:$A859,"="&amp;$A19,Concentrado!$B$2:$B859, "=Jalisco")</f>
        <v>3.5790000000000002</v>
      </c>
      <c r="Y19" s="9">
        <f>SUMIFS(Concentrado!Z$2:Z859,Concentrado!$A$2:$A859,"="&amp;$A19,Concentrado!$B$2:$B859, "=Jalisco")</f>
        <v>15.298</v>
      </c>
      <c r="Z19" s="9">
        <f>SUMIFS(Concentrado!AA$2:AA859,Concentrado!$A$2:$A859,"="&amp;$A19,Concentrado!$B$2:$B859, "=Jalisco")</f>
        <v>75.709999999999994</v>
      </c>
      <c r="AA19" s="9">
        <f>SUMIFS(Concentrado!AB$2:AB859,Concentrado!$A$2:$A859,"="&amp;$A19,Concentrado!$B$2:$B859, "=Jalisco")</f>
        <v>61.165999999999997</v>
      </c>
      <c r="AB19" s="9">
        <f>SUMIFS(Concentrado!AC$2:AC859,Concentrado!$A$2:$A859,"="&amp;$A19,Concentrado!$B$2:$B859, "=Jalisco")</f>
        <v>68.331999999999994</v>
      </c>
      <c r="AC19" s="9">
        <f>SUMIFS(Concentrado!AD$2:AD859,Concentrado!$A$2:$A859,"="&amp;$A19,Concentrado!$B$2:$B859, "=Jalisco")</f>
        <v>448.30099999999999</v>
      </c>
      <c r="AD19" s="9">
        <f>SUMIFS(Concentrado!AE$2:AE859,Concentrado!$A$2:$A859,"="&amp;$A19,Concentrado!$B$2:$B859, "=Jalisco")</f>
        <v>396.73599999999999</v>
      </c>
      <c r="AE19" s="9">
        <f>SUMIFS(Concentrado!AF$2:AF859,Concentrado!$A$2:$A859,"="&amp;$A19,Concentrado!$B$2:$B859, "=Jalisco")</f>
        <v>422.16500000000002</v>
      </c>
      <c r="AF19" s="9">
        <f>SUMIFS(Concentrado!AG$2:AG859,Concentrado!$A$2:$A859,"="&amp;$A19,Concentrado!$B$2:$B859, "=Jalisco")</f>
        <v>12.648</v>
      </c>
      <c r="AG19" s="9">
        <f>SUMIFS(Concentrado!AH$2:AH859,Concentrado!$A$2:$A859,"="&amp;$A19,Concentrado!$B$2:$B859, "=Jalisco")</f>
        <v>10.2950466786776</v>
      </c>
      <c r="AH19" s="9">
        <f>SUMIFS(Concentrado!AI$2:AI859,Concentrado!$A$2:$A859,"="&amp;$A19,Concentrado!$B$2:$B859, "=Jalisco")</f>
        <v>4.0992090576123301</v>
      </c>
      <c r="AI19" s="9">
        <f>SUMIFS(Concentrado!AJ$2:AJ859,Concentrado!$A$2:$A859,"="&amp;$A19,Concentrado!$B$2:$B859, "=Jalisco")</f>
        <v>7.2307996926572198</v>
      </c>
      <c r="AJ19" s="9">
        <f>SUMIFS(Concentrado!AK$2:AK859,Concentrado!$A$2:$A859,"="&amp;$A19,Concentrado!$B$2:$B859, "=Jalisco")</f>
        <v>10.502000000000001</v>
      </c>
      <c r="AK19" s="9">
        <f>SUMIFS(Concentrado!AL$2:AL859,Concentrado!$A$2:$A859,"="&amp;$A19,Concentrado!$B$2:$B859, "=Jalisco")</f>
        <v>2.7210000000000001</v>
      </c>
      <c r="AL19" s="9">
        <f>SUMIFS(Concentrado!AM$2:AM859,Concentrado!$A$2:$A859,"="&amp;$A19,Concentrado!$B$2:$B859, "=Jalisco")</f>
        <v>6.5549999999999997</v>
      </c>
      <c r="AM19" s="9">
        <f>SUMIFS(Concentrado!AN$2:AN859,Concentrado!$A$2:$A859,"="&amp;$A19,Concentrado!$B$2:$B859, "=Jalisco")</f>
        <v>60.74</v>
      </c>
      <c r="AN19" s="9">
        <f>SUMIFS(Concentrado!AO$2:AO859,Concentrado!$A$2:$A859,"="&amp;$A19,Concentrado!$B$2:$B859, "=Jalisco")</f>
        <v>49.767000000000003</v>
      </c>
      <c r="AO19" s="9">
        <f>SUMIFS(Concentrado!AP$2:AP859,Concentrado!$A$2:$A859,"="&amp;$A19,Concentrado!$B$2:$B859, "=Jalisco")</f>
        <v>55.234999999999999</v>
      </c>
      <c r="AP19" s="9">
        <f>SUMIFS(Concentrado!AQ$2:AQ859,Concentrado!$A$2:$A859,"="&amp;$A19,Concentrado!$B$2:$B859, "=Jalisco")</f>
        <v>2.121</v>
      </c>
      <c r="AQ19" s="9">
        <f>SUMIFS(Concentrado!AR$2:AR859,Concentrado!$A$2:$A859,"="&amp;$A19,Concentrado!$B$2:$B859, "=Jalisco")</f>
        <v>1.1519999999999999</v>
      </c>
      <c r="AR19" s="9">
        <f>SUMIFS(Concentrado!AS$2:AS859,Concentrado!$A$2:$A859,"="&amp;$A19,Concentrado!$B$2:$B859, "=Jalisco")</f>
        <v>1.629</v>
      </c>
      <c r="AS19" s="9">
        <f>SUMIFS(Concentrado!AT$2:AT859,Concentrado!$A$2:$A859,"="&amp;$A19,Concentrado!$B$2:$B859, "=Jalisco")</f>
        <v>4.9989999999999997</v>
      </c>
      <c r="AT19" s="9">
        <f>SUMIFS(Concentrado!AU$2:AU859,Concentrado!$A$2:$A859,"="&amp;$A19,Concentrado!$B$2:$B859, "=Jalisco")</f>
        <v>0.76</v>
      </c>
      <c r="AU19" s="9">
        <f>SUMIFS(Concentrado!AV$2:AV859,Concentrado!$A$2:$A859,"="&amp;$A19,Concentrado!$B$2:$B859, "=Jalisco")</f>
        <v>2.8479999999999999</v>
      </c>
      <c r="AV19" s="9">
        <f>SUMIFS(Concentrado!AW$2:AW859,Concentrado!$A$2:$A859,"="&amp;$A19,Concentrado!$B$2:$B859, "=Jalisco")</f>
        <v>604.64300000000003</v>
      </c>
      <c r="AW19" s="9">
        <f>SUMIFS(Concentrado!AX$2:AX859,Concentrado!$A$2:$A859,"="&amp;$A19,Concentrado!$B$2:$B859, "=Jalisco")</f>
        <v>470.185</v>
      </c>
      <c r="AX19" s="9">
        <f>SUMIFS(Concentrado!AY$2:AY859,Concentrado!$A$2:$A859,"="&amp;$A19,Concentrado!$B$2:$B859, "=Jalisco")</f>
        <v>536.56500000000005</v>
      </c>
      <c r="AY19" s="9">
        <f>SUMIFS(Concentrado!AZ$2:AZ859,Concentrado!$A$2:$A859,"="&amp;$A19,Concentrado!$B$2:$B859, "=Jalisco")</f>
        <v>6.0460000000000003</v>
      </c>
      <c r="AZ19" s="9">
        <f>SUMIFS(Concentrado!BA$2:BA859,Concentrado!$A$2:$A859,"="&amp;$A19,Concentrado!$B$2:$B859, "=Jalisco")</f>
        <v>4.702</v>
      </c>
      <c r="BA19" s="9">
        <f>SUMIFS(Concentrado!BB$2:BB859,Concentrado!$A$2:$A859,"="&amp;$A19,Concentrado!$B$2:$B859, "=Jalisco")</f>
        <v>5.3659999999999997</v>
      </c>
      <c r="BB19" s="9">
        <f>SUMIFS(Concentrado!BC$2:BC859,Concentrado!$A$2:$A859,"="&amp;$A19,Concentrado!$B$2:$B859, "=Jalisco")</f>
        <v>9.2490000000000006</v>
      </c>
      <c r="BC19" s="9">
        <f>SUMIFS(Concentrado!BD$2:BD859,Concentrado!$A$2:$A859,"="&amp;$A19,Concentrado!$B$2:$B859, "=Jalisco")</f>
        <v>4.6239999999999997</v>
      </c>
      <c r="BD19" s="9">
        <f>SUMIFS(Concentrado!BE$2:BE859,Concentrado!$A$2:$A859,"="&amp;$A19,Concentrado!$B$2:$B859, "=Jalisco")</f>
        <v>10.644</v>
      </c>
      <c r="BE19" s="9">
        <f>SUMIFS(Concentrado!BF$2:BF859,Concentrado!$A$2:$A859,"="&amp;$A19,Concentrado!$B$2:$B859, "=Jalisco")</f>
        <v>12.887</v>
      </c>
      <c r="BF19" s="9">
        <f>SUMIFS(Concentrado!BG$2:BG859,Concentrado!$A$2:$A859,"="&amp;$A19,Concentrado!$B$2:$B859, "=Jalisco")</f>
        <v>24.69</v>
      </c>
      <c r="BG19" s="9">
        <f>SUMIFS(Concentrado!BH$2:BH859,Concentrado!$A$2:$A859,"="&amp;$A19,Concentrado!$B$2:$B859, "=Jalisco")</f>
        <v>6.947540241552189</v>
      </c>
    </row>
    <row r="20" spans="1:59" x14ac:dyDescent="0.25">
      <c r="A20" s="4">
        <v>2016</v>
      </c>
      <c r="B20" s="9">
        <f>SUMIFS(Concentrado!C$2:C859,Concentrado!$A$2:$A859,"="&amp;$A20,Concentrado!$B$2:$B859, "=Jalisco")</f>
        <v>20.952999999999999</v>
      </c>
      <c r="C20" s="9">
        <f>SUMIFS(Concentrado!D$2:D859,Concentrado!$A$2:$A859,"="&amp;$A20,Concentrado!$B$2:$B859, "=Jalisco")</f>
        <v>5.1630000000000003</v>
      </c>
      <c r="D20" s="9">
        <f>SUMIFS(Concentrado!E$2:E859,Concentrado!$A$2:$A859,"="&amp;$A20,Concentrado!$B$2:$B859, "=Jalisco")</f>
        <v>12.957000000000001</v>
      </c>
      <c r="E20" s="9">
        <f>SUMIFS(Concentrado!F$2:F859,Concentrado!$A$2:$A859,"="&amp;$A20,Concentrado!$B$2:$B859, "=Jalisco")</f>
        <v>9.8439999999999994</v>
      </c>
      <c r="F20" s="9">
        <f>SUMIFS(Concentrado!G$2:G859,Concentrado!$A$2:$A859,"="&amp;$A20,Concentrado!$B$2:$B859, "=Jalisco")</f>
        <v>24.367000000000001</v>
      </c>
      <c r="G20" s="9">
        <f>SUMIFS(Concentrado!H$2:H859,Concentrado!$A$2:$A859,"="&amp;$A20,Concentrado!$B$2:$B859, "=Jalisco")</f>
        <v>6.0620000000000003</v>
      </c>
      <c r="H20" s="9">
        <f>SUMIFS(Concentrado!I$2:I859,Concentrado!$A$2:$A859,"="&amp;$A20,Concentrado!$B$2:$B859, "=Jalisco")</f>
        <v>5.26</v>
      </c>
      <c r="I20" s="9">
        <f>SUMIFS(Concentrado!J$2:J859,Concentrado!$A$2:$A859,"="&amp;$A20,Concentrado!$B$2:$B859, "=Jalisco")</f>
        <v>5.6550000000000002</v>
      </c>
      <c r="J20" s="9">
        <f>SUMIFS(Concentrado!K$2:K859,Concentrado!$A$2:$A859,"="&amp;$A20,Concentrado!$B$2:$B859, "=Jalisco")</f>
        <v>8.3309999999999995</v>
      </c>
      <c r="K20" s="9">
        <f>SUMIFS(Concentrado!L$2:L859,Concentrado!$A$2:$A859,"="&amp;$A20,Concentrado!$B$2:$B859, "=Jalisco")</f>
        <v>5.3079999999999998</v>
      </c>
      <c r="L20" s="9">
        <f>SUMIFS(Concentrado!M$2:M859,Concentrado!$A$2:$A859,"="&amp;$A20,Concentrado!$B$2:$B859, "=Jalisco")</f>
        <v>6.798</v>
      </c>
      <c r="M20" s="9">
        <f>SUMIFS(Concentrado!N$2:N859,Concentrado!$A$2:$A859,"="&amp;$A20,Concentrado!$B$2:$B859, "=Jalisco")</f>
        <v>66.3</v>
      </c>
      <c r="N20" s="9">
        <f>SUMIFS(Concentrado!O$2:O859,Concentrado!$A$2:$A859,"="&amp;$A20,Concentrado!$B$2:$B859, "=Jalisco")</f>
        <v>98.456000000000003</v>
      </c>
      <c r="O20" s="9">
        <f>SUMIFS(Concentrado!P$2:P859,Concentrado!$A$2:$A859,"="&amp;$A20,Concentrado!$B$2:$B859, "=Jalisco")</f>
        <v>21.28</v>
      </c>
      <c r="P20" s="9">
        <f>SUMIFS(Concentrado!Q$2:Q859,Concentrado!$A$2:$A859,"="&amp;$A20,Concentrado!$B$2:$B859, "=Jalisco")</f>
        <v>59.375</v>
      </c>
      <c r="Q20" s="9">
        <f>SUMIFS(Concentrado!R$2:R859,Concentrado!$A$2:$A859,"="&amp;$A20,Concentrado!$B$2:$B859, "=Jalisco")</f>
        <v>84.287999999999997</v>
      </c>
      <c r="R20" s="9">
        <f>SUMIFS(Concentrado!S$2:S859,Concentrado!$A$2:$A859,"="&amp;$A20,Concentrado!$B$2:$B859, "=Jalisco")</f>
        <v>74.626999999999995</v>
      </c>
      <c r="S20" s="9">
        <f>SUMIFS(Concentrado!T$2:T859,Concentrado!$A$2:$A859,"="&amp;$A20,Concentrado!$B$2:$B859, "=Jalisco")</f>
        <v>79.388000000000005</v>
      </c>
      <c r="T20" s="9">
        <f>SUMIFS(Concentrado!U$2:U859,Concentrado!$A$2:$A859,"="&amp;$A20,Concentrado!$B$2:$B859, "=Jalisco")</f>
        <v>17.187000000000001</v>
      </c>
      <c r="U20" s="9">
        <f>SUMIFS(Concentrado!V$2:V859,Concentrado!$A$2:$A859,"="&amp;$A20,Concentrado!$B$2:$B859, "=Jalisco")</f>
        <v>17.475000000000001</v>
      </c>
      <c r="V20" s="9">
        <f>SUMIFS(Concentrado!W$2:W859,Concentrado!$A$2:$A859,"="&amp;$A20,Concentrado!$B$2:$B859, "=Jalisco")</f>
        <v>17.332999999999998</v>
      </c>
      <c r="W20" s="9">
        <f>SUMIFS(Concentrado!X$2:X859,Concentrado!$A$2:$A859,"="&amp;$A20,Concentrado!$B$2:$B859, "=Jalisco")</f>
        <v>29.434999999999999</v>
      </c>
      <c r="X20" s="9">
        <f>SUMIFS(Concentrado!Y$2:Y859,Concentrado!$A$2:$A859,"="&amp;$A20,Concentrado!$B$2:$B859, "=Jalisco")</f>
        <v>3.1989999999999998</v>
      </c>
      <c r="Y20" s="9">
        <f>SUMIFS(Concentrado!Z$2:Z859,Concentrado!$A$2:$A859,"="&amp;$A20,Concentrado!$B$2:$B859, "=Jalisco")</f>
        <v>16.152999999999999</v>
      </c>
      <c r="Z20" s="9">
        <f>SUMIFS(Concentrado!AA$2:AA859,Concentrado!$A$2:$A859,"="&amp;$A20,Concentrado!$B$2:$B859, "=Jalisco")</f>
        <v>83.265000000000001</v>
      </c>
      <c r="AA20" s="9">
        <f>SUMIFS(Concentrado!AB$2:AB859,Concentrado!$A$2:$A859,"="&amp;$A20,Concentrado!$B$2:$B859, "=Jalisco")</f>
        <v>67.113</v>
      </c>
      <c r="AB20" s="9">
        <f>SUMIFS(Concentrado!AC$2:AC859,Concentrado!$A$2:$A859,"="&amp;$A20,Concentrado!$B$2:$B859, "=Jalisco")</f>
        <v>75.072999999999993</v>
      </c>
      <c r="AC20" s="9">
        <f>SUMIFS(Concentrado!AD$2:AD859,Concentrado!$A$2:$A859,"="&amp;$A20,Concentrado!$B$2:$B859, "=Jalisco")</f>
        <v>475.74400000000003</v>
      </c>
      <c r="AD20" s="9">
        <f>SUMIFS(Concentrado!AE$2:AE859,Concentrado!$A$2:$A859,"="&amp;$A20,Concentrado!$B$2:$B859, "=Jalisco")</f>
        <v>412.303</v>
      </c>
      <c r="AE20" s="9">
        <f>SUMIFS(Concentrado!AF$2:AF859,Concentrado!$A$2:$A859,"="&amp;$A20,Concentrado!$B$2:$B859, "=Jalisco")</f>
        <v>443.61599999999999</v>
      </c>
      <c r="AF20" s="9">
        <f>SUMIFS(Concentrado!AG$2:AG859,Concentrado!$A$2:$A859,"="&amp;$A20,Concentrado!$B$2:$B859, "=Jalisco")</f>
        <v>15.441000000000001</v>
      </c>
      <c r="AG20" s="9">
        <f>SUMIFS(Concentrado!AH$2:AH859,Concentrado!$A$2:$A859,"="&amp;$A20,Concentrado!$B$2:$B859, "=Jalisco")</f>
        <v>12.1077536857133</v>
      </c>
      <c r="AH20" s="9">
        <f>SUMIFS(Concentrado!AI$2:AI859,Concentrado!$A$2:$A859,"="&amp;$A20,Concentrado!$B$2:$B859, "=Jalisco")</f>
        <v>3.7495210838979198</v>
      </c>
      <c r="AI20" s="9">
        <f>SUMIFS(Concentrado!AJ$2:AJ859,Concentrado!$A$2:$A859,"="&amp;$A20,Concentrado!$B$2:$B859, "=Jalisco")</f>
        <v>7.9797361838612</v>
      </c>
      <c r="AJ20" s="9">
        <f>SUMIFS(Concentrado!AK$2:AK859,Concentrado!$A$2:$A859,"="&amp;$A20,Concentrado!$B$2:$B859, "=Jalisco")</f>
        <v>11.874000000000001</v>
      </c>
      <c r="AK20" s="9">
        <f>SUMIFS(Concentrado!AL$2:AL859,Concentrado!$A$2:$A859,"="&amp;$A20,Concentrado!$B$2:$B859, "=Jalisco")</f>
        <v>2.9329999999999998</v>
      </c>
      <c r="AL20" s="9">
        <f>SUMIFS(Concentrado!AM$2:AM859,Concentrado!$A$2:$A859,"="&amp;$A20,Concentrado!$B$2:$B859, "=Jalisco")</f>
        <v>7.3390000000000004</v>
      </c>
      <c r="AM20" s="9">
        <f>SUMIFS(Concentrado!AN$2:AN859,Concentrado!$A$2:$A859,"="&amp;$A20,Concentrado!$B$2:$B859, "=Jalisco")</f>
        <v>64.231999999999999</v>
      </c>
      <c r="AN20" s="9">
        <f>SUMIFS(Concentrado!AO$2:AO859,Concentrado!$A$2:$A859,"="&amp;$A20,Concentrado!$B$2:$B859, "=Jalisco")</f>
        <v>54.316000000000003</v>
      </c>
      <c r="AO20" s="9">
        <f>SUMIFS(Concentrado!AP$2:AP859,Concentrado!$A$2:$A859,"="&amp;$A20,Concentrado!$B$2:$B859, "=Jalisco")</f>
        <v>59.252000000000002</v>
      </c>
      <c r="AP20" s="9">
        <f>SUMIFS(Concentrado!AQ$2:AQ859,Concentrado!$A$2:$A859,"="&amp;$A20,Concentrado!$B$2:$B859, "=Jalisco")</f>
        <v>1.8460000000000001</v>
      </c>
      <c r="AQ20" s="9">
        <f>SUMIFS(Concentrado!AR$2:AR859,Concentrado!$A$2:$A859,"="&amp;$A20,Concentrado!$B$2:$B859, "=Jalisco")</f>
        <v>1.091</v>
      </c>
      <c r="AR20" s="9">
        <f>SUMIFS(Concentrado!AS$2:AS859,Concentrado!$A$2:$A859,"="&amp;$A20,Concentrado!$B$2:$B859, "=Jalisco")</f>
        <v>1.4630000000000001</v>
      </c>
      <c r="AS20" s="9">
        <f>SUMIFS(Concentrado!AT$2:AT859,Concentrado!$A$2:$A859,"="&amp;$A20,Concentrado!$B$2:$B859, "=Jalisco")</f>
        <v>5.5129999999999999</v>
      </c>
      <c r="AT20" s="9">
        <f>SUMIFS(Concentrado!AU$2:AU859,Concentrado!$A$2:$A859,"="&amp;$A20,Concentrado!$B$2:$B859, "=Jalisco")</f>
        <v>0.67900000000000005</v>
      </c>
      <c r="AU20" s="9">
        <f>SUMIFS(Concentrado!AV$2:AV859,Concentrado!$A$2:$A859,"="&amp;$A20,Concentrado!$B$2:$B859, "=Jalisco")</f>
        <v>3.0609999999999999</v>
      </c>
      <c r="AV20" s="9">
        <f>SUMIFS(Concentrado!AW$2:AW859,Concentrado!$A$2:$A859,"="&amp;$A20,Concentrado!$B$2:$B859, "=Jalisco")</f>
        <v>641.6</v>
      </c>
      <c r="AW20" s="9">
        <f>SUMIFS(Concentrado!AX$2:AX859,Concentrado!$A$2:$A859,"="&amp;$A20,Concentrado!$B$2:$B859, "=Jalisco")</f>
        <v>491.43799999999999</v>
      </c>
      <c r="AX20" s="9">
        <f>SUMIFS(Concentrado!AY$2:AY859,Concentrado!$A$2:$A859,"="&amp;$A20,Concentrado!$B$2:$B859, "=Jalisco")</f>
        <v>565.6</v>
      </c>
      <c r="AY20" s="9">
        <f>SUMIFS(Concentrado!AZ$2:AZ859,Concentrado!$A$2:$A859,"="&amp;$A20,Concentrado!$B$2:$B859, "=Jalisco")</f>
        <v>6.4160000000000004</v>
      </c>
      <c r="AZ20" s="9">
        <f>SUMIFS(Concentrado!BA$2:BA859,Concentrado!$A$2:$A859,"="&amp;$A20,Concentrado!$B$2:$B859, "=Jalisco")</f>
        <v>4.9139999999999997</v>
      </c>
      <c r="BA20" s="9">
        <f>SUMIFS(Concentrado!BB$2:BB859,Concentrado!$A$2:$A859,"="&amp;$A20,Concentrado!$B$2:$B859, "=Jalisco")</f>
        <v>5.6559999999999997</v>
      </c>
      <c r="BB20" s="9">
        <f>SUMIFS(Concentrado!BC$2:BC859,Concentrado!$A$2:$A859,"="&amp;$A20,Concentrado!$B$2:$B859, "=Jalisco")</f>
        <v>7.6280000000000001</v>
      </c>
      <c r="BC20" s="9">
        <f>SUMIFS(Concentrado!BD$2:BD859,Concentrado!$A$2:$A859,"="&amp;$A20,Concentrado!$B$2:$B859, "=Jalisco")</f>
        <v>3.0779999999999998</v>
      </c>
      <c r="BD20" s="9">
        <f>SUMIFS(Concentrado!BE$2:BE859,Concentrado!$A$2:$A859,"="&amp;$A20,Concentrado!$B$2:$B859, "=Jalisco")</f>
        <v>10.836</v>
      </c>
      <c r="BE20" s="9">
        <f>SUMIFS(Concentrado!BF$2:BF859,Concentrado!$A$2:$A859,"="&amp;$A20,Concentrado!$B$2:$B859, "=Jalisco")</f>
        <v>12.839</v>
      </c>
      <c r="BF20" s="9">
        <f>SUMIFS(Concentrado!BG$2:BG859,Concentrado!$A$2:$A859,"="&amp;$A20,Concentrado!$B$2:$B859, "=Jalisco")</f>
        <v>26.187999999999999</v>
      </c>
      <c r="BG20" s="9">
        <f>SUMIFS(Concentrado!BH$2:BH859,Concentrado!$A$2:$A859,"="&amp;$A20,Concentrado!$B$2:$B859, "=Jalisco")</f>
        <v>7.3043330549382111</v>
      </c>
    </row>
    <row r="21" spans="1:59" x14ac:dyDescent="0.25">
      <c r="A21" s="4">
        <v>2017</v>
      </c>
      <c r="B21" s="9">
        <f>SUMIFS(Concentrado!C$2:C859,Concentrado!$A$2:$A859,"="&amp;$A21,Concentrado!$B$2:$B859, "=Jalisco")</f>
        <v>17.628</v>
      </c>
      <c r="C21" s="9">
        <f>SUMIFS(Concentrado!D$2:D859,Concentrado!$A$2:$A859,"="&amp;$A21,Concentrado!$B$2:$B859, "=Jalisco")</f>
        <v>3.93</v>
      </c>
      <c r="D21" s="9">
        <f>SUMIFS(Concentrado!E$2:E859,Concentrado!$A$2:$A859,"="&amp;$A21,Concentrado!$B$2:$B859, "=Jalisco")</f>
        <v>10.682</v>
      </c>
      <c r="E21" s="9">
        <f>SUMIFS(Concentrado!F$2:F859,Concentrado!$A$2:$A859,"="&amp;$A21,Concentrado!$B$2:$B859, "=Jalisco")</f>
        <v>8.3140000000000001</v>
      </c>
      <c r="F21" s="9">
        <f>SUMIFS(Concentrado!G$2:G859,Concentrado!$A$2:$A859,"="&amp;$A21,Concentrado!$B$2:$B859, "=Jalisco")</f>
        <v>24.555</v>
      </c>
      <c r="G21" s="9">
        <f>SUMIFS(Concentrado!H$2:H859,Concentrado!$A$2:$A859,"="&amp;$A21,Concentrado!$B$2:$B859, "=Jalisco")</f>
        <v>7.125</v>
      </c>
      <c r="H21" s="9">
        <f>SUMIFS(Concentrado!I$2:I859,Concentrado!$A$2:$A859,"="&amp;$A21,Concentrado!$B$2:$B859, "=Jalisco")</f>
        <v>6.1349999999999998</v>
      </c>
      <c r="I21" s="9">
        <f>SUMIFS(Concentrado!J$2:J859,Concentrado!$A$2:$A859,"="&amp;$A21,Concentrado!$B$2:$B859, "=Jalisco")</f>
        <v>6.6230000000000002</v>
      </c>
      <c r="J21" s="9">
        <f>SUMIFS(Concentrado!K$2:K859,Concentrado!$A$2:$A859,"="&amp;$A21,Concentrado!$B$2:$B859, "=Jalisco")</f>
        <v>8.5060000000000002</v>
      </c>
      <c r="K21" s="9">
        <f>SUMIFS(Concentrado!L$2:L859,Concentrado!$A$2:$A859,"="&amp;$A21,Concentrado!$B$2:$B859, "=Jalisco")</f>
        <v>5.3440000000000003</v>
      </c>
      <c r="L21" s="9">
        <f>SUMIFS(Concentrado!M$2:M859,Concentrado!$A$2:$A859,"="&amp;$A21,Concentrado!$B$2:$B859, "=Jalisco")</f>
        <v>6.9020000000000001</v>
      </c>
      <c r="M21" s="9">
        <f>SUMIFS(Concentrado!N$2:N859,Concentrado!$A$2:$A859,"="&amp;$A21,Concentrado!$B$2:$B859, "=Jalisco")</f>
        <v>55.802</v>
      </c>
      <c r="N21" s="9">
        <f>SUMIFS(Concentrado!O$2:O859,Concentrado!$A$2:$A859,"="&amp;$A21,Concentrado!$B$2:$B859, "=Jalisco")</f>
        <v>101.20699999999999</v>
      </c>
      <c r="O21" s="9">
        <f>SUMIFS(Concentrado!P$2:P859,Concentrado!$A$2:$A859,"="&amp;$A21,Concentrado!$B$2:$B859, "=Jalisco")</f>
        <v>22.213999999999999</v>
      </c>
      <c r="P21" s="9">
        <f>SUMIFS(Concentrado!Q$2:Q859,Concentrado!$A$2:$A859,"="&amp;$A21,Concentrado!$B$2:$B859, "=Jalisco")</f>
        <v>61.21</v>
      </c>
      <c r="Q21" s="9">
        <f>SUMIFS(Concentrado!R$2:R859,Concentrado!$A$2:$A859,"="&amp;$A21,Concentrado!$B$2:$B859, "=Jalisco")</f>
        <v>80.3</v>
      </c>
      <c r="R21" s="9">
        <f>SUMIFS(Concentrado!S$2:S859,Concentrado!$A$2:$A859,"="&amp;$A21,Concentrado!$B$2:$B859, "=Jalisco")</f>
        <v>74.838999999999999</v>
      </c>
      <c r="S21" s="9">
        <f>SUMIFS(Concentrado!T$2:T859,Concentrado!$A$2:$A859,"="&amp;$A21,Concentrado!$B$2:$B859, "=Jalisco")</f>
        <v>77.53</v>
      </c>
      <c r="T21" s="9">
        <f>SUMIFS(Concentrado!U$2:U859,Concentrado!$A$2:$A859,"="&amp;$A21,Concentrado!$B$2:$B859, "=Jalisco")</f>
        <v>15.705</v>
      </c>
      <c r="U21" s="9">
        <f>SUMIFS(Concentrado!V$2:V859,Concentrado!$A$2:$A859,"="&amp;$A21,Concentrado!$B$2:$B859, "=Jalisco")</f>
        <v>17.277999999999999</v>
      </c>
      <c r="V21" s="9">
        <f>SUMIFS(Concentrado!W$2:W859,Concentrado!$A$2:$A859,"="&amp;$A21,Concentrado!$B$2:$B859, "=Jalisco")</f>
        <v>16.503</v>
      </c>
      <c r="W21" s="9">
        <f>SUMIFS(Concentrado!X$2:X859,Concentrado!$A$2:$A859,"="&amp;$A21,Concentrado!$B$2:$B859, "=Jalisco")</f>
        <v>31.829000000000001</v>
      </c>
      <c r="X21" s="9">
        <f>SUMIFS(Concentrado!Y$2:Y859,Concentrado!$A$2:$A859,"="&amp;$A21,Concentrado!$B$2:$B859, "=Jalisco")</f>
        <v>3.0190000000000001</v>
      </c>
      <c r="Y21" s="9">
        <f>SUMIFS(Concentrado!Z$2:Z859,Concentrado!$A$2:$A859,"="&amp;$A21,Concentrado!$B$2:$B859, "=Jalisco")</f>
        <v>17.268000000000001</v>
      </c>
      <c r="Z21" s="9">
        <f>SUMIFS(Concentrado!AA$2:AA859,Concentrado!$A$2:$A859,"="&amp;$A21,Concentrado!$B$2:$B859, "=Jalisco")</f>
        <v>88.706999999999994</v>
      </c>
      <c r="AA21" s="9">
        <f>SUMIFS(Concentrado!AB$2:AB859,Concentrado!$A$2:$A859,"="&amp;$A21,Concentrado!$B$2:$B859, "=Jalisco")</f>
        <v>65.132999999999996</v>
      </c>
      <c r="AB21" s="9">
        <f>SUMIFS(Concentrado!AC$2:AC859,Concentrado!$A$2:$A859,"="&amp;$A21,Concentrado!$B$2:$B859, "=Jalisco")</f>
        <v>76.753</v>
      </c>
      <c r="AC21" s="9">
        <f>SUMIFS(Concentrado!AD$2:AD859,Concentrado!$A$2:$A859,"="&amp;$A21,Concentrado!$B$2:$B859, "=Jalisco")</f>
        <v>469.22500000000002</v>
      </c>
      <c r="AD21" s="9">
        <f>SUMIFS(Concentrado!AE$2:AE859,Concentrado!$A$2:$A859,"="&amp;$A21,Concentrado!$B$2:$B859, "=Jalisco")</f>
        <v>404.74799999999999</v>
      </c>
      <c r="AE21" s="9">
        <f>SUMIFS(Concentrado!AF$2:AF859,Concentrado!$A$2:$A859,"="&amp;$A21,Concentrado!$B$2:$B859, "=Jalisco")</f>
        <v>436.55200000000002</v>
      </c>
      <c r="AF21" s="9">
        <f>SUMIFS(Concentrado!AG$2:AG859,Concentrado!$A$2:$A859,"="&amp;$A21,Concentrado!$B$2:$B859, "=Jalisco")</f>
        <v>13.313000000000001</v>
      </c>
      <c r="AG21" s="9">
        <f>SUMIFS(Concentrado!AH$2:AH859,Concentrado!$A$2:$A859,"="&amp;$A21,Concentrado!$B$2:$B859, "=Jalisco")</f>
        <v>13.2480950895273</v>
      </c>
      <c r="AH21" s="9">
        <f>SUMIFS(Concentrado!AI$2:AI859,Concentrado!$A$2:$A859,"="&amp;$A21,Concentrado!$B$2:$B859, "=Jalisco")</f>
        <v>4.9654999782334297</v>
      </c>
      <c r="AI21" s="9">
        <f>SUMIFS(Concentrado!AJ$2:AJ859,Concentrado!$A$2:$A859,"="&amp;$A21,Concentrado!$B$2:$B859, "=Jalisco")</f>
        <v>9.1617040769583102</v>
      </c>
      <c r="AJ21" s="9">
        <f>SUMIFS(Concentrado!AK$2:AK859,Concentrado!$A$2:$A859,"="&amp;$A21,Concentrado!$B$2:$B859, "=Jalisco")</f>
        <v>12.919</v>
      </c>
      <c r="AK21" s="9">
        <f>SUMIFS(Concentrado!AL$2:AL859,Concentrado!$A$2:$A859,"="&amp;$A21,Concentrado!$B$2:$B859, "=Jalisco")</f>
        <v>3.1869999999999998</v>
      </c>
      <c r="AL21" s="9">
        <f>SUMIFS(Concentrado!AM$2:AM859,Concentrado!$A$2:$A859,"="&amp;$A21,Concentrado!$B$2:$B859, "=Jalisco")</f>
        <v>7.9960000000000004</v>
      </c>
      <c r="AM21" s="9">
        <f>SUMIFS(Concentrado!AN$2:AN859,Concentrado!$A$2:$A859,"="&amp;$A21,Concentrado!$B$2:$B859, "=Jalisco")</f>
        <v>66.468999999999994</v>
      </c>
      <c r="AN21" s="9">
        <f>SUMIFS(Concentrado!AO$2:AO859,Concentrado!$A$2:$A859,"="&amp;$A21,Concentrado!$B$2:$B859, "=Jalisco")</f>
        <v>54.085999999999999</v>
      </c>
      <c r="AO21" s="9">
        <f>SUMIFS(Concentrado!AP$2:AP859,Concentrado!$A$2:$A859,"="&amp;$A21,Concentrado!$B$2:$B859, "=Jalisco")</f>
        <v>60.189</v>
      </c>
      <c r="AP21" s="9">
        <f>SUMIFS(Concentrado!AQ$2:AQ859,Concentrado!$A$2:$A859,"="&amp;$A21,Concentrado!$B$2:$B859, "=Jalisco")</f>
        <v>1.8240000000000001</v>
      </c>
      <c r="AQ21" s="9">
        <f>SUMIFS(Concentrado!AR$2:AR859,Concentrado!$A$2:$A859,"="&amp;$A21,Concentrado!$B$2:$B859, "=Jalisco")</f>
        <v>0.88700000000000001</v>
      </c>
      <c r="AR21" s="9">
        <f>SUMIFS(Concentrado!AS$2:AS859,Concentrado!$A$2:$A859,"="&amp;$A21,Concentrado!$B$2:$B859, "=Jalisco")</f>
        <v>1.349</v>
      </c>
      <c r="AS21" s="9">
        <f>SUMIFS(Concentrado!AT$2:AT859,Concentrado!$A$2:$A859,"="&amp;$A21,Concentrado!$B$2:$B859, "=Jalisco")</f>
        <v>6.4589999999999996</v>
      </c>
      <c r="AT21" s="9">
        <f>SUMIFS(Concentrado!AU$2:AU859,Concentrado!$A$2:$A859,"="&amp;$A21,Concentrado!$B$2:$B859, "=Jalisco")</f>
        <v>0.86299999999999999</v>
      </c>
      <c r="AU21" s="9">
        <f>SUMIFS(Concentrado!AV$2:AV859,Concentrado!$A$2:$A859,"="&amp;$A21,Concentrado!$B$2:$B859, "=Jalisco")</f>
        <v>3.621</v>
      </c>
      <c r="AV21" s="9">
        <f>SUMIFS(Concentrado!AW$2:AW859,Concentrado!$A$2:$A859,"="&amp;$A21,Concentrado!$B$2:$B859, "=Jalisco")</f>
        <v>641.36199999999997</v>
      </c>
      <c r="AW21" s="9">
        <f>SUMIFS(Concentrado!AX$2:AX859,Concentrado!$A$2:$A859,"="&amp;$A21,Concentrado!$B$2:$B859, "=Jalisco")</f>
        <v>484.14</v>
      </c>
      <c r="AX21" s="9">
        <f>SUMIFS(Concentrado!AY$2:AY859,Concentrado!$A$2:$A859,"="&amp;$A21,Concentrado!$B$2:$B859, "=Jalisco")</f>
        <v>561.71900000000005</v>
      </c>
      <c r="AY21" s="9">
        <f>SUMIFS(Concentrado!AZ$2:AZ859,Concentrado!$A$2:$A859,"="&amp;$A21,Concentrado!$B$2:$B859, "=Jalisco")</f>
        <v>6.4139999999999997</v>
      </c>
      <c r="AZ21" s="9">
        <f>SUMIFS(Concentrado!BA$2:BA859,Concentrado!$A$2:$A859,"="&amp;$A21,Concentrado!$B$2:$B859, "=Jalisco")</f>
        <v>4.8410000000000002</v>
      </c>
      <c r="BA21" s="9">
        <f>SUMIFS(Concentrado!BB$2:BB859,Concentrado!$A$2:$A859,"="&amp;$A21,Concentrado!$B$2:$B859, "=Jalisco")</f>
        <v>5.617</v>
      </c>
      <c r="BB21" s="9">
        <f>SUMIFS(Concentrado!BC$2:BC859,Concentrado!$A$2:$A859,"="&amp;$A21,Concentrado!$B$2:$B859, "=Jalisco")</f>
        <v>10.307</v>
      </c>
      <c r="BC21" s="9">
        <f>SUMIFS(Concentrado!BD$2:BD859,Concentrado!$A$2:$A859,"="&amp;$A21,Concentrado!$B$2:$B859, "=Jalisco")</f>
        <v>2.0339999999999998</v>
      </c>
      <c r="BD21" s="9">
        <f>SUMIFS(Concentrado!BE$2:BE859,Concentrado!$A$2:$A859,"="&amp;$A21,Concentrado!$B$2:$B859, "=Jalisco")</f>
        <v>11.664</v>
      </c>
      <c r="BE21" s="9">
        <f>SUMIFS(Concentrado!BF$2:BF859,Concentrado!$A$2:$A859,"="&amp;$A21,Concentrado!$B$2:$B859, "=Jalisco")</f>
        <v>13.913</v>
      </c>
      <c r="BF21" s="9">
        <f>SUMIFS(Concentrado!BG$2:BG859,Concentrado!$A$2:$A859,"="&amp;$A21,Concentrado!$B$2:$B859, "=Jalisco")</f>
        <v>30.507000000000001</v>
      </c>
      <c r="BG21" s="9">
        <f>SUMIFS(Concentrado!BH$2:BH859,Concentrado!$A$2:$A859,"="&amp;$A21,Concentrado!$B$2:$B859, "=Jalisco")</f>
        <v>7.8041305134408416</v>
      </c>
    </row>
    <row r="22" spans="1:59" x14ac:dyDescent="0.25">
      <c r="A22" s="4">
        <v>2018</v>
      </c>
      <c r="B22" s="9">
        <f>SUMIFS(Concentrado!C$2:C859,Concentrado!$A$2:$A859,"="&amp;$A22,Concentrado!$B$2:$B859, "=Jalisco")</f>
        <v>16.837</v>
      </c>
      <c r="C22" s="9">
        <f>SUMIFS(Concentrado!D$2:D859,Concentrado!$A$2:$A859,"="&amp;$A22,Concentrado!$B$2:$B859, "=Jalisco")</f>
        <v>4.6429999999999998</v>
      </c>
      <c r="D22" s="9">
        <f>SUMIFS(Concentrado!E$2:E859,Concentrado!$A$2:$A859,"="&amp;$A22,Concentrado!$B$2:$B859, "=Jalisco")</f>
        <v>10.654</v>
      </c>
      <c r="E22" s="9">
        <f>SUMIFS(Concentrado!F$2:F859,Concentrado!$A$2:$A859,"="&amp;$A22,Concentrado!$B$2:$B859, "=Jalisco")</f>
        <v>7.8620000000000001</v>
      </c>
      <c r="F22" s="9">
        <f>SUMIFS(Concentrado!G$2:G859,Concentrado!$A$2:$A859,"="&amp;$A22,Concentrado!$B$2:$B859, "=Jalisco")</f>
        <v>24.091999999999999</v>
      </c>
      <c r="G22" s="9">
        <f>SUMIFS(Concentrado!H$2:H859,Concentrado!$A$2:$A859,"="&amp;$A22,Concentrado!$B$2:$B859, "=Jalisco")</f>
        <v>7.7240000000000002</v>
      </c>
      <c r="H22" s="9">
        <f>SUMIFS(Concentrado!I$2:I859,Concentrado!$A$2:$A859,"="&amp;$A22,Concentrado!$B$2:$B859, "=Jalisco")</f>
        <v>5.4249999999999998</v>
      </c>
      <c r="I22" s="9">
        <f>SUMIFS(Concentrado!J$2:J859,Concentrado!$A$2:$A859,"="&amp;$A22,Concentrado!$B$2:$B859, "=Jalisco")</f>
        <v>6.5579999999999998</v>
      </c>
      <c r="J22" s="9">
        <f>SUMIFS(Concentrado!K$2:K859,Concentrado!$A$2:$A859,"="&amp;$A22,Concentrado!$B$2:$B859, "=Jalisco")</f>
        <v>7.7</v>
      </c>
      <c r="K22" s="9">
        <f>SUMIFS(Concentrado!L$2:L859,Concentrado!$A$2:$A859,"="&amp;$A22,Concentrado!$B$2:$B859, "=Jalisco")</f>
        <v>5.7329999999999997</v>
      </c>
      <c r="L22" s="9">
        <f>SUMIFS(Concentrado!M$2:M859,Concentrado!$A$2:$A859,"="&amp;$A22,Concentrado!$B$2:$B859, "=Jalisco")</f>
        <v>6.702</v>
      </c>
      <c r="M22" s="9">
        <f>SUMIFS(Concentrado!N$2:N859,Concentrado!$A$2:$A859,"="&amp;$A22,Concentrado!$B$2:$B859, "=Jalisco")</f>
        <v>55.356000000000002</v>
      </c>
      <c r="N22" s="9">
        <f>SUMIFS(Concentrado!O$2:O859,Concentrado!$A$2:$A859,"="&amp;$A22,Concentrado!$B$2:$B859, "=Jalisco")</f>
        <v>111.521</v>
      </c>
      <c r="O22" s="9">
        <f>SUMIFS(Concentrado!P$2:P859,Concentrado!$A$2:$A859,"="&amp;$A22,Concentrado!$B$2:$B859, "=Jalisco")</f>
        <v>22.125</v>
      </c>
      <c r="P22" s="9">
        <f>SUMIFS(Concentrado!Q$2:Q859,Concentrado!$A$2:$A859,"="&amp;$A22,Concentrado!$B$2:$B859, "=Jalisco")</f>
        <v>66.204999999999998</v>
      </c>
      <c r="Q22" s="9">
        <f>SUMIFS(Concentrado!R$2:R859,Concentrado!$A$2:$A859,"="&amp;$A22,Concentrado!$B$2:$B859, "=Jalisco")</f>
        <v>68.394000000000005</v>
      </c>
      <c r="R22" s="9">
        <f>SUMIFS(Concentrado!S$2:S859,Concentrado!$A$2:$A859,"="&amp;$A22,Concentrado!$B$2:$B859, "=Jalisco")</f>
        <v>62.869</v>
      </c>
      <c r="S22" s="9">
        <f>SUMIFS(Concentrado!T$2:T859,Concentrado!$A$2:$A859,"="&amp;$A22,Concentrado!$B$2:$B859, "=Jalisco")</f>
        <v>65.593000000000004</v>
      </c>
      <c r="T22" s="9">
        <f>SUMIFS(Concentrado!U$2:U859,Concentrado!$A$2:$A859,"="&amp;$A22,Concentrado!$B$2:$B859, "=Jalisco")</f>
        <v>15.643000000000001</v>
      </c>
      <c r="U22" s="9">
        <f>SUMIFS(Concentrado!V$2:V859,Concentrado!$A$2:$A859,"="&amp;$A22,Concentrado!$B$2:$B859, "=Jalisco")</f>
        <v>17.245000000000001</v>
      </c>
      <c r="V22" s="9">
        <f>SUMIFS(Concentrado!W$2:W859,Concentrado!$A$2:$A859,"="&amp;$A22,Concentrado!$B$2:$B859, "=Jalisco")</f>
        <v>16.454999999999998</v>
      </c>
      <c r="W22" s="9">
        <f>SUMIFS(Concentrado!X$2:X859,Concentrado!$A$2:$A859,"="&amp;$A22,Concentrado!$B$2:$B859, "=Jalisco")</f>
        <v>48.975000000000001</v>
      </c>
      <c r="X22" s="9">
        <f>SUMIFS(Concentrado!Y$2:Y859,Concentrado!$A$2:$A859,"="&amp;$A22,Concentrado!$B$2:$B859, "=Jalisco")</f>
        <v>5.14</v>
      </c>
      <c r="Y22" s="9">
        <f>SUMIFS(Concentrado!Z$2:Z859,Concentrado!$A$2:$A859,"="&amp;$A22,Concentrado!$B$2:$B859, "=Jalisco")</f>
        <v>26.760999999999999</v>
      </c>
      <c r="Z22" s="9">
        <f>SUMIFS(Concentrado!AA$2:AA859,Concentrado!$A$2:$A859,"="&amp;$A22,Concentrado!$B$2:$B859, "=Jalisco")</f>
        <v>90.153000000000006</v>
      </c>
      <c r="AA22" s="9">
        <f>SUMIFS(Concentrado!AB$2:AB859,Concentrado!$A$2:$A859,"="&amp;$A22,Concentrado!$B$2:$B859, "=Jalisco")</f>
        <v>67.156999999999996</v>
      </c>
      <c r="AB22" s="9">
        <f>SUMIFS(Concentrado!AC$2:AC859,Concentrado!$A$2:$A859,"="&amp;$A22,Concentrado!$B$2:$B859, "=Jalisco")</f>
        <v>78.492999999999995</v>
      </c>
      <c r="AC22" s="9">
        <f>SUMIFS(Concentrado!AD$2:AD859,Concentrado!$A$2:$A859,"="&amp;$A22,Concentrado!$B$2:$B859, "=Jalisco")</f>
        <v>462.97</v>
      </c>
      <c r="AD22" s="9">
        <f>SUMIFS(Concentrado!AE$2:AE859,Concentrado!$A$2:$A859,"="&amp;$A22,Concentrado!$B$2:$B859, "=Jalisco")</f>
        <v>395.05399999999997</v>
      </c>
      <c r="AE22" s="9">
        <f>SUMIFS(Concentrado!AF$2:AF859,Concentrado!$A$2:$A859,"="&amp;$A22,Concentrado!$B$2:$B859, "=Jalisco")</f>
        <v>428.58100000000002</v>
      </c>
      <c r="AF22" s="9">
        <f>SUMIFS(Concentrado!AG$2:AG859,Concentrado!$A$2:$A859,"="&amp;$A22,Concentrado!$B$2:$B859, "=Jalisco")</f>
        <v>13.499000000000001</v>
      </c>
      <c r="AG22" s="9">
        <f>SUMIFS(Concentrado!AH$2:AH859,Concentrado!$A$2:$A859,"="&amp;$A22,Concentrado!$B$2:$B859, "=Jalisco")</f>
        <v>12.138972765818799</v>
      </c>
      <c r="AH22" s="9">
        <f>SUMIFS(Concentrado!AI$2:AI859,Concentrado!$A$2:$A859,"="&amp;$A22,Concentrado!$B$2:$B859, "=Jalisco")</f>
        <v>4.6823468736852103</v>
      </c>
      <c r="AI22" s="9">
        <f>SUMIFS(Concentrado!AJ$2:AJ859,Concentrado!$A$2:$A859,"="&amp;$A22,Concentrado!$B$2:$B859, "=Jalisco")</f>
        <v>8.4632396010034103</v>
      </c>
      <c r="AJ22" s="9">
        <f>SUMIFS(Concentrado!AK$2:AK859,Concentrado!$A$2:$A859,"="&amp;$A22,Concentrado!$B$2:$B859, "=Jalisco")</f>
        <v>12.28</v>
      </c>
      <c r="AK22" s="9">
        <f>SUMIFS(Concentrado!AL$2:AL859,Concentrado!$A$2:$A859,"="&amp;$A22,Concentrado!$B$2:$B859, "=Jalisco")</f>
        <v>2.9849999999999999</v>
      </c>
      <c r="AL22" s="9">
        <f>SUMIFS(Concentrado!AM$2:AM859,Concentrado!$A$2:$A859,"="&amp;$A22,Concentrado!$B$2:$B859, "=Jalisco")</f>
        <v>7.5670000000000002</v>
      </c>
      <c r="AM22" s="9">
        <f>SUMIFS(Concentrado!AN$2:AN859,Concentrado!$A$2:$A859,"="&amp;$A22,Concentrado!$B$2:$B859, "=Jalisco")</f>
        <v>73.656999999999996</v>
      </c>
      <c r="AN22" s="9">
        <f>SUMIFS(Concentrado!AO$2:AO859,Concentrado!$A$2:$A859,"="&amp;$A22,Concentrado!$B$2:$B859, "=Jalisco")</f>
        <v>62.585000000000001</v>
      </c>
      <c r="AO22" s="9">
        <f>SUMIFS(Concentrado!AP$2:AP859,Concentrado!$A$2:$A859,"="&amp;$A22,Concentrado!$B$2:$B859, "=Jalisco")</f>
        <v>68.078999999999994</v>
      </c>
      <c r="AP22" s="9">
        <f>SUMIFS(Concentrado!AQ$2:AQ859,Concentrado!$A$2:$A859,"="&amp;$A22,Concentrado!$B$2:$B859, "=Jalisco")</f>
        <v>1.5349999999999999</v>
      </c>
      <c r="AQ22" s="9">
        <f>SUMIFS(Concentrado!AR$2:AR859,Concentrado!$A$2:$A859,"="&amp;$A22,Concentrado!$B$2:$B859, "=Jalisco")</f>
        <v>0.68700000000000006</v>
      </c>
      <c r="AR22" s="9">
        <f>SUMIFS(Concentrado!AS$2:AS859,Concentrado!$A$2:$A859,"="&amp;$A22,Concentrado!$B$2:$B859, "=Jalisco")</f>
        <v>1.105</v>
      </c>
      <c r="AS22" s="9">
        <f>SUMIFS(Concentrado!AT$2:AT859,Concentrado!$A$2:$A859,"="&amp;$A22,Concentrado!$B$2:$B859, "=Jalisco")</f>
        <v>7.7729999999999997</v>
      </c>
      <c r="AT22" s="9">
        <f>SUMIFS(Concentrado!AU$2:AU859,Concentrado!$A$2:$A859,"="&amp;$A22,Concentrado!$B$2:$B859, "=Jalisco")</f>
        <v>0.995</v>
      </c>
      <c r="AU22" s="9">
        <f>SUMIFS(Concentrado!AV$2:AV859,Concentrado!$A$2:$A859,"="&amp;$A22,Concentrado!$B$2:$B859, "=Jalisco")</f>
        <v>4.3360000000000003</v>
      </c>
      <c r="AV22" s="9">
        <f>SUMIFS(Concentrado!AW$2:AW859,Concentrado!$A$2:$A859,"="&amp;$A22,Concentrado!$B$2:$B859, "=Jalisco")</f>
        <v>650.85299999999995</v>
      </c>
      <c r="AW22" s="9">
        <f>SUMIFS(Concentrado!AX$2:AX859,Concentrado!$A$2:$A859,"="&amp;$A22,Concentrado!$B$2:$B859, "=Jalisco")</f>
        <v>482.70100000000002</v>
      </c>
      <c r="AX22" s="9">
        <f>SUMIFS(Concentrado!AY$2:AY859,Concentrado!$A$2:$A859,"="&amp;$A22,Concentrado!$B$2:$B859, "=Jalisco")</f>
        <v>565.68899999999996</v>
      </c>
      <c r="AY22" s="9">
        <f>SUMIFS(Concentrado!AZ$2:AZ859,Concentrado!$A$2:$A859,"="&amp;$A22,Concentrado!$B$2:$B859, "=Jalisco")</f>
        <v>6.5090000000000003</v>
      </c>
      <c r="AZ22" s="9">
        <f>SUMIFS(Concentrado!BA$2:BA859,Concentrado!$A$2:$A859,"="&amp;$A22,Concentrado!$B$2:$B859, "=Jalisco")</f>
        <v>4.827</v>
      </c>
      <c r="BA22" s="9">
        <f>SUMIFS(Concentrado!BB$2:BB859,Concentrado!$A$2:$A859,"="&amp;$A22,Concentrado!$B$2:$B859, "=Jalisco")</f>
        <v>5.657</v>
      </c>
      <c r="BB22" s="9">
        <f>SUMIFS(Concentrado!BC$2:BC859,Concentrado!$A$2:$A859,"="&amp;$A22,Concentrado!$B$2:$B859, "=Jalisco")</f>
        <v>8.6460000000000008</v>
      </c>
      <c r="BC22" s="9">
        <f>SUMIFS(Concentrado!BD$2:BD859,Concentrado!$A$2:$A859,"="&amp;$A22,Concentrado!$B$2:$B859, "=Jalisco")</f>
        <v>3.5680000000000001</v>
      </c>
      <c r="BD22" s="9">
        <f>SUMIFS(Concentrado!BE$2:BE859,Concentrado!$A$2:$A859,"="&amp;$A22,Concentrado!$B$2:$B859, "=Jalisco")</f>
        <v>11.202</v>
      </c>
      <c r="BE22" s="9">
        <f>SUMIFS(Concentrado!BF$2:BF859,Concentrado!$A$2:$A859,"="&amp;$A22,Concentrado!$B$2:$B859, "=Jalisco")</f>
        <v>13.224</v>
      </c>
      <c r="BF22" s="9">
        <f>SUMIFS(Concentrado!BG$2:BG859,Concentrado!$A$2:$A859,"="&amp;$A22,Concentrado!$B$2:$B859, "=Jalisco")</f>
        <v>29.984999999999999</v>
      </c>
      <c r="BG22" s="9">
        <f>SUMIFS(Concentrado!BH$2:BH859,Concentrado!$A$2:$A859,"="&amp;$A22,Concentrado!$B$2:$B859, "=Jalisco")</f>
        <v>7.6192672894322069</v>
      </c>
    </row>
    <row r="23" spans="1:59" x14ac:dyDescent="0.25">
      <c r="A23" s="4">
        <v>2019</v>
      </c>
      <c r="B23" s="9">
        <f>SUMIFS(Concentrado!C$2:C859,Concentrado!$A$2:$A859,"="&amp;$A23,Concentrado!$B$2:$B859, "=Jalisco")</f>
        <v>15.22</v>
      </c>
      <c r="C23" s="9">
        <f>SUMIFS(Concentrado!D$2:D859,Concentrado!$A$2:$A859,"="&amp;$A23,Concentrado!$B$2:$B859, "=Jalisco")</f>
        <v>3.7930000000000001</v>
      </c>
      <c r="D23" s="9">
        <f>SUMIFS(Concentrado!E$2:E859,Concentrado!$A$2:$A859,"="&amp;$A23,Concentrado!$B$2:$B859, "=Jalisco")</f>
        <v>9.4380000000000006</v>
      </c>
      <c r="E23" s="9">
        <f>SUMIFS(Concentrado!F$2:F859,Concentrado!$A$2:$A859,"="&amp;$A23,Concentrado!$B$2:$B859, "=Jalisco")</f>
        <v>8.4979999999999993</v>
      </c>
      <c r="F23" s="9">
        <f>SUMIFS(Concentrado!G$2:G859,Concentrado!$A$2:$A859,"="&amp;$A23,Concentrado!$B$2:$B859, "=Jalisco")</f>
        <v>22.416</v>
      </c>
      <c r="G23" s="9">
        <f>SUMIFS(Concentrado!H$2:H859,Concentrado!$A$2:$A859,"="&amp;$A23,Concentrado!$B$2:$B859, "=Jalisco")</f>
        <v>7.6340000000000003</v>
      </c>
      <c r="H23" s="9">
        <f>SUMIFS(Concentrado!I$2:I859,Concentrado!$A$2:$A859,"="&amp;$A23,Concentrado!$B$2:$B859, "=Jalisco")</f>
        <v>5.3150000000000004</v>
      </c>
      <c r="I23" s="9">
        <f>SUMIFS(Concentrado!J$2:J859,Concentrado!$A$2:$A859,"="&amp;$A23,Concentrado!$B$2:$B859, "=Jalisco")</f>
        <v>6.4580000000000002</v>
      </c>
      <c r="J23" s="9">
        <f>SUMIFS(Concentrado!K$2:K859,Concentrado!$A$2:$A859,"="&amp;$A23,Concentrado!$B$2:$B859, "=Jalisco")</f>
        <v>7.3449999999999998</v>
      </c>
      <c r="K23" s="9">
        <f>SUMIFS(Concentrado!L$2:L859,Concentrado!$A$2:$A859,"="&amp;$A23,Concentrado!$B$2:$B859, "=Jalisco")</f>
        <v>5.1280000000000001</v>
      </c>
      <c r="L23" s="9">
        <f>SUMIFS(Concentrado!M$2:M859,Concentrado!$A$2:$A859,"="&amp;$A23,Concentrado!$B$2:$B859, "=Jalisco")</f>
        <v>6.2210000000000001</v>
      </c>
      <c r="M23" s="9">
        <f>SUMIFS(Concentrado!N$2:N859,Concentrado!$A$2:$A859,"="&amp;$A23,Concentrado!$B$2:$B859, "=Jalisco")</f>
        <v>58.436999999999998</v>
      </c>
      <c r="N23" s="9">
        <f>SUMIFS(Concentrado!O$2:O859,Concentrado!$A$2:$A859,"="&amp;$A23,Concentrado!$B$2:$B859, "=Jalisco")</f>
        <v>110.851</v>
      </c>
      <c r="O23" s="9">
        <f>SUMIFS(Concentrado!P$2:P859,Concentrado!$A$2:$A859,"="&amp;$A23,Concentrado!$B$2:$B859, "=Jalisco")</f>
        <v>21.446999999999999</v>
      </c>
      <c r="P23" s="9">
        <f>SUMIFS(Concentrado!Q$2:Q859,Concentrado!$A$2:$A859,"="&amp;$A23,Concentrado!$B$2:$B859, "=Jalisco")</f>
        <v>65.531999999999996</v>
      </c>
      <c r="Q23" s="9">
        <f>SUMIFS(Concentrado!R$2:R859,Concentrado!$A$2:$A859,"="&amp;$A23,Concentrado!$B$2:$B859, "=Jalisco")</f>
        <v>71.308000000000007</v>
      </c>
      <c r="R23" s="9">
        <f>SUMIFS(Concentrado!S$2:S859,Concentrado!$A$2:$A859,"="&amp;$A23,Concentrado!$B$2:$B859, "=Jalisco")</f>
        <v>62.982999999999997</v>
      </c>
      <c r="S23" s="9">
        <f>SUMIFS(Concentrado!T$2:T859,Concentrado!$A$2:$A859,"="&amp;$A23,Concentrado!$B$2:$B859, "=Jalisco")</f>
        <v>67.087000000000003</v>
      </c>
      <c r="T23" s="9">
        <f>SUMIFS(Concentrado!U$2:U859,Concentrado!$A$2:$A859,"="&amp;$A23,Concentrado!$B$2:$B859, "=Jalisco")</f>
        <v>17.363</v>
      </c>
      <c r="U23" s="9">
        <f>SUMIFS(Concentrado!V$2:V859,Concentrado!$A$2:$A859,"="&amp;$A23,Concentrado!$B$2:$B859, "=Jalisco")</f>
        <v>19.199000000000002</v>
      </c>
      <c r="V23" s="9">
        <f>SUMIFS(Concentrado!W$2:W859,Concentrado!$A$2:$A859,"="&amp;$A23,Concentrado!$B$2:$B859, "=Jalisco")</f>
        <v>18.294</v>
      </c>
      <c r="W23" s="9">
        <f>SUMIFS(Concentrado!X$2:X859,Concentrado!$A$2:$A859,"="&amp;$A23,Concentrado!$B$2:$B859, "=Jalisco")</f>
        <v>48.911000000000001</v>
      </c>
      <c r="X23" s="9">
        <f>SUMIFS(Concentrado!Y$2:Y859,Concentrado!$A$2:$A859,"="&amp;$A23,Concentrado!$B$2:$B859, "=Jalisco")</f>
        <v>5.4089999999999998</v>
      </c>
      <c r="Y23" s="9">
        <f>SUMIFS(Concentrado!Z$2:Z859,Concentrado!$A$2:$A859,"="&amp;$A23,Concentrado!$B$2:$B859, "=Jalisco")</f>
        <v>26.853999999999999</v>
      </c>
      <c r="Z23" s="9">
        <f>SUMIFS(Concentrado!AA$2:AA859,Concentrado!$A$2:$A859,"="&amp;$A23,Concentrado!$B$2:$B859, "=Jalisco")</f>
        <v>93.174999999999997</v>
      </c>
      <c r="AA23" s="9">
        <f>SUMIFS(Concentrado!AB$2:AB859,Concentrado!$A$2:$A859,"="&amp;$A23,Concentrado!$B$2:$B859, "=Jalisco")</f>
        <v>70.147999999999996</v>
      </c>
      <c r="AB23" s="9">
        <f>SUMIFS(Concentrado!AC$2:AC859,Concentrado!$A$2:$A859,"="&amp;$A23,Concentrado!$B$2:$B859, "=Jalisco")</f>
        <v>81.498999999999995</v>
      </c>
      <c r="AC23" s="9">
        <f>SUMIFS(Concentrado!AD$2:AD859,Concentrado!$A$2:$A859,"="&amp;$A23,Concentrado!$B$2:$B859, "=Jalisco")</f>
        <v>486.07799999999997</v>
      </c>
      <c r="AD23" s="9">
        <f>SUMIFS(Concentrado!AE$2:AE859,Concentrado!$A$2:$A859,"="&amp;$A23,Concentrado!$B$2:$B859, "=Jalisco")</f>
        <v>407.37799999999999</v>
      </c>
      <c r="AE23" s="9">
        <f>SUMIFS(Concentrado!AF$2:AF859,Concentrado!$A$2:$A859,"="&amp;$A23,Concentrado!$B$2:$B859, "=Jalisco")</f>
        <v>446.25799999999998</v>
      </c>
      <c r="AF23" s="9">
        <f>SUMIFS(Concentrado!AG$2:AG859,Concentrado!$A$2:$A859,"="&amp;$A23,Concentrado!$B$2:$B859, "=Jalisco")</f>
        <v>14.57</v>
      </c>
      <c r="AG23" s="9">
        <f>SUMIFS(Concentrado!AH$2:AH859,Concentrado!$A$2:$A859,"="&amp;$A23,Concentrado!$B$2:$B859, "=Jalisco")</f>
        <v>12.8215581020412</v>
      </c>
      <c r="AH23" s="9">
        <f>SUMIFS(Concentrado!AI$2:AI859,Concentrado!$A$2:$A859,"="&amp;$A23,Concentrado!$B$2:$B859, "=Jalisco")</f>
        <v>3.2507000856694899</v>
      </c>
      <c r="AI23" s="9">
        <f>SUMIFS(Concentrado!AJ$2:AJ859,Concentrado!$A$2:$A859,"="&amp;$A23,Concentrado!$B$2:$B859, "=Jalisco")</f>
        <v>8.1068070156241205</v>
      </c>
      <c r="AJ23" s="9">
        <f>SUMIFS(Concentrado!AK$2:AK859,Concentrado!$A$2:$A859,"="&amp;$A23,Concentrado!$B$2:$B859, "=Jalisco")</f>
        <v>12.089</v>
      </c>
      <c r="AK23" s="9">
        <f>SUMIFS(Concentrado!AL$2:AL859,Concentrado!$A$2:$A859,"="&amp;$A23,Concentrado!$B$2:$B859, "=Jalisco")</f>
        <v>2.4119999999999999</v>
      </c>
      <c r="AL23" s="9">
        <f>SUMIFS(Concentrado!AM$2:AM859,Concentrado!$A$2:$A859,"="&amp;$A23,Concentrado!$B$2:$B859, "=Jalisco")</f>
        <v>7.1820000000000004</v>
      </c>
      <c r="AM23" s="9">
        <f>SUMIFS(Concentrado!AN$2:AN859,Concentrado!$A$2:$A859,"="&amp;$A23,Concentrado!$B$2:$B859, "=Jalisco")</f>
        <v>82.626999999999995</v>
      </c>
      <c r="AN23" s="9">
        <f>SUMIFS(Concentrado!AO$2:AO859,Concentrado!$A$2:$A859,"="&amp;$A23,Concentrado!$B$2:$B859, "=Jalisco")</f>
        <v>69.516000000000005</v>
      </c>
      <c r="AO23" s="9">
        <f>SUMIFS(Concentrado!AP$2:AP859,Concentrado!$A$2:$A859,"="&amp;$A23,Concentrado!$B$2:$B859, "=Jalisco")</f>
        <v>76.003</v>
      </c>
      <c r="AP23" s="9">
        <f>SUMIFS(Concentrado!AQ$2:AQ859,Concentrado!$A$2:$A859,"="&amp;$A23,Concentrado!$B$2:$B859, "=Jalisco")</f>
        <v>2.1190000000000002</v>
      </c>
      <c r="AQ23" s="9">
        <f>SUMIFS(Concentrado!AR$2:AR859,Concentrado!$A$2:$A859,"="&amp;$A23,Concentrado!$B$2:$B859, "=Jalisco")</f>
        <v>0.67900000000000005</v>
      </c>
      <c r="AR23" s="9">
        <f>SUMIFS(Concentrado!AS$2:AS859,Concentrado!$A$2:$A859,"="&amp;$A23,Concentrado!$B$2:$B859, "=Jalisco")</f>
        <v>1.389</v>
      </c>
      <c r="AS23" s="9">
        <f>SUMIFS(Concentrado!AT$2:AT859,Concentrado!$A$2:$A859,"="&amp;$A23,Concentrado!$B$2:$B859, "=Jalisco")</f>
        <v>7.7060000000000004</v>
      </c>
      <c r="AT23" s="9">
        <f>SUMIFS(Concentrado!AU$2:AU859,Concentrado!$A$2:$A859,"="&amp;$A23,Concentrado!$B$2:$B859, "=Jalisco")</f>
        <v>1.1240000000000001</v>
      </c>
      <c r="AU23" s="9">
        <f>SUMIFS(Concentrado!AV$2:AV859,Concentrado!$A$2:$A859,"="&amp;$A23,Concentrado!$B$2:$B859, "=Jalisco")</f>
        <v>4.3689999999999998</v>
      </c>
      <c r="AV23" s="9">
        <f>SUMIFS(Concentrado!AW$2:AW859,Concentrado!$A$2:$A859,"="&amp;$A23,Concentrado!$B$2:$B859, "=Jalisco")</f>
        <v>683.48099999999999</v>
      </c>
      <c r="AW23" s="9">
        <f>SUMIFS(Concentrado!AX$2:AX859,Concentrado!$A$2:$A859,"="&amp;$A23,Concentrado!$B$2:$B859, "=Jalisco")</f>
        <v>501.97</v>
      </c>
      <c r="AX23" s="9">
        <f>SUMIFS(Concentrado!AY$2:AY859,Concentrado!$A$2:$A859,"="&amp;$A23,Concentrado!$B$2:$B859, "=Jalisco")</f>
        <v>591.56700000000001</v>
      </c>
      <c r="AY23" s="9">
        <f>SUMIFS(Concentrado!AZ$2:AZ859,Concentrado!$A$2:$A859,"="&amp;$A23,Concentrado!$B$2:$B859, "=Jalisco")</f>
        <v>6.835</v>
      </c>
      <c r="AZ23" s="9">
        <f>SUMIFS(Concentrado!BA$2:BA859,Concentrado!$A$2:$A859,"="&amp;$A23,Concentrado!$B$2:$B859, "=Jalisco")</f>
        <v>5.0199999999999996</v>
      </c>
      <c r="BA23" s="9">
        <f>SUMIFS(Concentrado!BB$2:BB859,Concentrado!$A$2:$A859,"="&amp;$A23,Concentrado!$B$2:$B859, "=Jalisco")</f>
        <v>5.9160000000000004</v>
      </c>
      <c r="BB23" s="9">
        <f>SUMIFS(Concentrado!BC$2:BC859,Concentrado!$A$2:$A859,"="&amp;$A23,Concentrado!$B$2:$B859, "=Jalisco")</f>
        <v>13.021000000000001</v>
      </c>
      <c r="BC23" s="9">
        <f>SUMIFS(Concentrado!BD$2:BD859,Concentrado!$A$2:$A859,"="&amp;$A23,Concentrado!$B$2:$B859, "=Jalisco")</f>
        <v>3.879</v>
      </c>
      <c r="BD23" s="9">
        <f>SUMIFS(Concentrado!BE$2:BE859,Concentrado!$A$2:$A859,"="&amp;$A23,Concentrado!$B$2:$B859, "=Jalisco")</f>
        <v>11.042</v>
      </c>
      <c r="BE23" s="9">
        <f>SUMIFS(Concentrado!BF$2:BF859,Concentrado!$A$2:$A859,"="&amp;$A23,Concentrado!$B$2:$B859, "=Jalisco")</f>
        <v>13.058999999999999</v>
      </c>
      <c r="BF23" s="9">
        <f>SUMIFS(Concentrado!BG$2:BG859,Concentrado!$A$2:$A859,"="&amp;$A23,Concentrado!$B$2:$B859, "=Jalisco")</f>
        <v>39.098999999999997</v>
      </c>
      <c r="BG23" s="9">
        <f>SUMIFS(Concentrado!BH$2:BH859,Concentrado!$A$2:$A859,"="&amp;$A23,Concentrado!$B$2:$B859, "=Jalisco")</f>
        <v>7.2646798927110785</v>
      </c>
    </row>
    <row r="24" spans="1:59" x14ac:dyDescent="0.25">
      <c r="A24" s="4">
        <v>2020</v>
      </c>
      <c r="B24" s="9">
        <f>SUMIFS(Concentrado!C$2:C859,Concentrado!$A$2:$A859,"="&amp;$A24,Concentrado!$B$2:$B859, "=Jalisco")</f>
        <v>16.286999999999999</v>
      </c>
      <c r="C24" s="9">
        <f>SUMIFS(Concentrado!D$2:D859,Concentrado!$A$2:$A859,"="&amp;$A24,Concentrado!$B$2:$B859, "=Jalisco")</f>
        <v>4.1959999999999997</v>
      </c>
      <c r="D24" s="9">
        <f>SUMIFS(Concentrado!E$2:E859,Concentrado!$A$2:$A859,"="&amp;$A24,Concentrado!$B$2:$B859, "=Jalisco")</f>
        <v>10.156000000000001</v>
      </c>
      <c r="E24" s="9">
        <f>SUMIFS(Concentrado!F$2:F859,Concentrado!$A$2:$A859,"="&amp;$A24,Concentrado!$B$2:$B859, "=Jalisco")</f>
        <v>9.1709999999999994</v>
      </c>
      <c r="F24" s="9">
        <f>SUMIFS(Concentrado!G$2:G859,Concentrado!$A$2:$A859,"="&amp;$A24,Concentrado!$B$2:$B859, "=Jalisco")</f>
        <v>24.456</v>
      </c>
      <c r="G24" s="9">
        <f>SUMIFS(Concentrado!H$2:H859,Concentrado!$A$2:$A859,"="&amp;$A24,Concentrado!$B$2:$B859, "=Jalisco")</f>
        <v>8.6560000000000006</v>
      </c>
      <c r="H24" s="9">
        <f>SUMIFS(Concentrado!I$2:I859,Concentrado!$A$2:$A859,"="&amp;$A24,Concentrado!$B$2:$B859, "=Jalisco")</f>
        <v>6.5140000000000002</v>
      </c>
      <c r="I24" s="9">
        <f>SUMIFS(Concentrado!J$2:J859,Concentrado!$A$2:$A859,"="&amp;$A24,Concentrado!$B$2:$B859, "=Jalisco")</f>
        <v>7.57</v>
      </c>
      <c r="J24" s="9">
        <f>SUMIFS(Concentrado!K$2:K859,Concentrado!$A$2:$A859,"="&amp;$A24,Concentrado!$B$2:$B859, "=Jalisco")</f>
        <v>7.5830000000000002</v>
      </c>
      <c r="K24" s="9">
        <f>SUMIFS(Concentrado!L$2:L859,Concentrado!$A$2:$A859,"="&amp;$A24,Concentrado!$B$2:$B859, "=Jalisco")</f>
        <v>5.1230000000000002</v>
      </c>
      <c r="L24" s="9">
        <f>SUMIFS(Concentrado!M$2:M859,Concentrado!$A$2:$A859,"="&amp;$A24,Concentrado!$B$2:$B859, "=Jalisco")</f>
        <v>6.335</v>
      </c>
      <c r="M24" s="9">
        <f>SUMIFS(Concentrado!N$2:N859,Concentrado!$A$2:$A859,"="&amp;$A24,Concentrado!$B$2:$B859, "=Jalisco")</f>
        <v>58.561</v>
      </c>
      <c r="N24" s="9">
        <f>SUMIFS(Concentrado!O$2:O859,Concentrado!$A$2:$A859,"="&amp;$A24,Concentrado!$B$2:$B859, "=Jalisco")</f>
        <v>111.05</v>
      </c>
      <c r="O24" s="9">
        <f>SUMIFS(Concentrado!P$2:P859,Concentrado!$A$2:$A859,"="&amp;$A24,Concentrado!$B$2:$B859, "=Jalisco")</f>
        <v>22.346</v>
      </c>
      <c r="P24" s="9">
        <f>SUMIFS(Concentrado!Q$2:Q859,Concentrado!$A$2:$A859,"="&amp;$A24,Concentrado!$B$2:$B859, "=Jalisco")</f>
        <v>66.069999999999993</v>
      </c>
      <c r="Q24" s="9">
        <f>SUMIFS(Concentrado!R$2:R859,Concentrado!$A$2:$A859,"="&amp;$A24,Concentrado!$B$2:$B859, "=Jalisco")</f>
        <v>90.638000000000005</v>
      </c>
      <c r="R24" s="9">
        <f>SUMIFS(Concentrado!S$2:S859,Concentrado!$A$2:$A859,"="&amp;$A24,Concentrado!$B$2:$B859, "=Jalisco")</f>
        <v>76.355000000000004</v>
      </c>
      <c r="S24" s="9">
        <f>SUMIFS(Concentrado!T$2:T859,Concentrado!$A$2:$A859,"="&amp;$A24,Concentrado!$B$2:$B859, "=Jalisco")</f>
        <v>83.406999999999996</v>
      </c>
      <c r="T24" s="9">
        <f>SUMIFS(Concentrado!U$2:U859,Concentrado!$A$2:$A859,"="&amp;$A24,Concentrado!$B$2:$B859, "=Jalisco")</f>
        <v>26.23</v>
      </c>
      <c r="U24" s="9">
        <f>SUMIFS(Concentrado!V$2:V859,Concentrado!$A$2:$A859,"="&amp;$A24,Concentrado!$B$2:$B859, "=Jalisco")</f>
        <v>26.448</v>
      </c>
      <c r="V24" s="9">
        <f>SUMIFS(Concentrado!W$2:W859,Concentrado!$A$2:$A859,"="&amp;$A24,Concentrado!$B$2:$B859, "=Jalisco")</f>
        <v>26.341000000000001</v>
      </c>
      <c r="W24" s="9">
        <f>SUMIFS(Concentrado!X$2:X859,Concentrado!$A$2:$A859,"="&amp;$A24,Concentrado!$B$2:$B859, "=Jalisco")</f>
        <v>45.069000000000003</v>
      </c>
      <c r="X24" s="9">
        <f>SUMIFS(Concentrado!Y$2:Y859,Concentrado!$A$2:$A859,"="&amp;$A24,Concentrado!$B$2:$B859, "=Jalisco")</f>
        <v>5.1689999999999996</v>
      </c>
      <c r="Y24" s="9">
        <f>SUMIFS(Concentrado!Z$2:Z859,Concentrado!$A$2:$A859,"="&amp;$A24,Concentrado!$B$2:$B859, "=Jalisco")</f>
        <v>24.835999999999999</v>
      </c>
      <c r="Z24" s="9">
        <f>SUMIFS(Concentrado!AA$2:AA859,Concentrado!$A$2:$A859,"="&amp;$A24,Concentrado!$B$2:$B859, "=Jalisco")</f>
        <v>124.42700000000001</v>
      </c>
      <c r="AA24" s="9">
        <f>SUMIFS(Concentrado!AB$2:AB859,Concentrado!$A$2:$A859,"="&amp;$A24,Concentrado!$B$2:$B859, "=Jalisco")</f>
        <v>89.313000000000002</v>
      </c>
      <c r="AB24" s="9">
        <f>SUMIFS(Concentrado!AC$2:AC859,Concentrado!$A$2:$A859,"="&amp;$A24,Concentrado!$B$2:$B859, "=Jalisco")</f>
        <v>106.622</v>
      </c>
      <c r="AC24" s="9">
        <f>SUMIFS(Concentrado!AD$2:AD859,Concentrado!$A$2:$A859,"="&amp;$A24,Concentrado!$B$2:$B859, "=Jalisco")</f>
        <v>547.95299999999997</v>
      </c>
      <c r="AD24" s="9">
        <f>SUMIFS(Concentrado!AE$2:AE859,Concentrado!$A$2:$A859,"="&amp;$A24,Concentrado!$B$2:$B859, "=Jalisco")</f>
        <v>454.16699999999997</v>
      </c>
      <c r="AE24" s="9">
        <f>SUMIFS(Concentrado!AF$2:AF859,Concentrado!$A$2:$A859,"="&amp;$A24,Concentrado!$B$2:$B859, "=Jalisco")</f>
        <v>500.50200000000001</v>
      </c>
      <c r="AF24" s="9">
        <f>SUMIFS(Concentrado!AG$2:AG859,Concentrado!$A$2:$A859,"="&amp;$A24,Concentrado!$B$2:$B859, "=Jalisco")</f>
        <v>14.808</v>
      </c>
      <c r="AG24" s="9">
        <f>SUMIFS(Concentrado!AH$2:AH859,Concentrado!$A$2:$A859,"="&amp;$A24,Concentrado!$B$2:$B859, "=Jalisco")</f>
        <v>14.045118960188701</v>
      </c>
      <c r="AH24" s="9">
        <f>SUMIFS(Concentrado!AI$2:AI859,Concentrado!$A$2:$A859,"="&amp;$A24,Concentrado!$B$2:$B859, "=Jalisco")</f>
        <v>3.5860894912015602</v>
      </c>
      <c r="AI24" s="9">
        <f>SUMIFS(Concentrado!AJ$2:AJ859,Concentrado!$A$2:$A859,"="&amp;$A24,Concentrado!$B$2:$B859, "=Jalisco")</f>
        <v>8.8952736446035008</v>
      </c>
      <c r="AJ24" s="9">
        <f>SUMIFS(Concentrado!AK$2:AK859,Concentrado!$A$2:$A859,"="&amp;$A24,Concentrado!$B$2:$B859, "=Jalisco")</f>
        <v>13.234</v>
      </c>
      <c r="AK24" s="9">
        <f>SUMIFS(Concentrado!AL$2:AL859,Concentrado!$A$2:$A859,"="&amp;$A24,Concentrado!$B$2:$B859, "=Jalisco")</f>
        <v>2.3180000000000001</v>
      </c>
      <c r="AL24" s="9">
        <f>SUMIFS(Concentrado!AM$2:AM859,Concentrado!$A$2:$A859,"="&amp;$A24,Concentrado!$B$2:$B859, "=Jalisco")</f>
        <v>7.6989999999999998</v>
      </c>
      <c r="AM24" s="9">
        <f>SUMIFS(Concentrado!AN$2:AN859,Concentrado!$A$2:$A859,"="&amp;$A24,Concentrado!$B$2:$B859, "=Jalisco")</f>
        <v>227.489</v>
      </c>
      <c r="AN24" s="9">
        <f>SUMIFS(Concentrado!AO$2:AO859,Concentrado!$A$2:$A859,"="&amp;$A24,Concentrado!$B$2:$B859, "=Jalisco")</f>
        <v>144.203</v>
      </c>
      <c r="AO24" s="9">
        <f>SUMIFS(Concentrado!AP$2:AP859,Concentrado!$A$2:$A859,"="&amp;$A24,Concentrado!$B$2:$B859, "=Jalisco")</f>
        <v>185.268</v>
      </c>
      <c r="AP24" s="9">
        <f>SUMIFS(Concentrado!AQ$2:AQ859,Concentrado!$A$2:$A859,"="&amp;$A24,Concentrado!$B$2:$B859, "=Jalisco")</f>
        <v>1.5980000000000001</v>
      </c>
      <c r="AQ24" s="9">
        <f>SUMIFS(Concentrado!AR$2:AR859,Concentrado!$A$2:$A859,"="&amp;$A24,Concentrado!$B$2:$B859, "=Jalisco")</f>
        <v>0.81100000000000005</v>
      </c>
      <c r="AR24" s="9">
        <f>SUMIFS(Concentrado!AS$2:AS859,Concentrado!$A$2:$A859,"="&amp;$A24,Concentrado!$B$2:$B859, "=Jalisco")</f>
        <v>1.1990000000000001</v>
      </c>
      <c r="AS24" s="9">
        <f>SUMIFS(Concentrado!AT$2:AT859,Concentrado!$A$2:$A859,"="&amp;$A24,Concentrado!$B$2:$B859, "=Jalisco")</f>
        <v>6.8440000000000003</v>
      </c>
      <c r="AT24" s="9">
        <f>SUMIFS(Concentrado!AU$2:AU859,Concentrado!$A$2:$A859,"="&amp;$A24,Concentrado!$B$2:$B859, "=Jalisco")</f>
        <v>1.159</v>
      </c>
      <c r="AU24" s="9">
        <f>SUMIFS(Concentrado!AV$2:AV859,Concentrado!$A$2:$A859,"="&amp;$A24,Concentrado!$B$2:$B859, "=Jalisco")</f>
        <v>3.9609999999999999</v>
      </c>
      <c r="AV24" s="9">
        <f>SUMIFS(Concentrado!AW$2:AW859,Concentrado!$A$2:$A859,"="&amp;$A24,Concentrado!$B$2:$B859, "=Jalisco")</f>
        <v>892.50099999999998</v>
      </c>
      <c r="AW24" s="9">
        <f>SUMIFS(Concentrado!AX$2:AX859,Concentrado!$A$2:$A859,"="&amp;$A24,Concentrado!$B$2:$B859, "=Jalisco")</f>
        <v>626.39499999999998</v>
      </c>
      <c r="AX24" s="9">
        <f>SUMIFS(Concentrado!AY$2:AY859,Concentrado!$A$2:$A859,"="&amp;$A24,Concentrado!$B$2:$B859, "=Jalisco")</f>
        <v>757.68200000000002</v>
      </c>
      <c r="AY24" s="9">
        <f>SUMIFS(Concentrado!AZ$2:AZ859,Concentrado!$A$2:$A859,"="&amp;$A24,Concentrado!$B$2:$B859, "=Jalisco")</f>
        <v>8.9250000000000007</v>
      </c>
      <c r="AZ24" s="9">
        <f>SUMIFS(Concentrado!BA$2:BA859,Concentrado!$A$2:$A859,"="&amp;$A24,Concentrado!$B$2:$B859, "=Jalisco")</f>
        <v>6.2640000000000002</v>
      </c>
      <c r="BA24" s="9">
        <f>SUMIFS(Concentrado!BB$2:BB859,Concentrado!$A$2:$A859,"="&amp;$A24,Concentrado!$B$2:$B859, "=Jalisco")</f>
        <v>7.577</v>
      </c>
      <c r="BB24" s="9">
        <f>SUMIFS(Concentrado!BC$2:BC859,Concentrado!$A$2:$A859,"="&amp;$A24,Concentrado!$B$2:$B859, "=Jalisco")</f>
        <v>11.865</v>
      </c>
      <c r="BC24" s="9">
        <f>SUMIFS(Concentrado!BD$2:BD859,Concentrado!$A$2:$A859,"="&amp;$A24,Concentrado!$B$2:$B859, "=Jalisco")</f>
        <v>3.629</v>
      </c>
      <c r="BD24" s="9">
        <f>SUMIFS(Concentrado!BE$2:BE859,Concentrado!$A$2:$A859,"="&amp;$A24,Concentrado!$B$2:$B859, "=Jalisco")</f>
        <v>10.952</v>
      </c>
      <c r="BE24" s="9">
        <f>SUMIFS(Concentrado!BF$2:BF859,Concentrado!$A$2:$A859,"="&amp;$A24,Concentrado!$B$2:$B859, "=Jalisco")</f>
        <v>12.916</v>
      </c>
      <c r="BF24" s="9">
        <f>SUMIFS(Concentrado!BG$2:BG859,Concentrado!$A$2:$A859,"="&amp;$A24,Concentrado!$B$2:$B859, "=Jalisco")</f>
        <v>51.365000000000002</v>
      </c>
      <c r="BG24" s="9">
        <f>SUMIFS(Concentrado!BH$2:BH859,Concentrado!$A$2:$A859,"="&amp;$A24,Concentrado!$B$2:$B859, "=Jalisco")</f>
        <v>7.4893955461293746</v>
      </c>
    </row>
    <row r="25" spans="1:59" x14ac:dyDescent="0.25">
      <c r="A25" s="4">
        <v>2021</v>
      </c>
      <c r="B25" s="9">
        <f>SUMIFS(Concentrado!C$2:C859,Concentrado!$A$2:$A859,"="&amp;$A25,Concentrado!$B$2:$B859, "=Jalisco")</f>
        <v>15.927</v>
      </c>
      <c r="C25" s="9">
        <f>SUMIFS(Concentrado!D$2:D859,Concentrado!$A$2:$A859,"="&amp;$A25,Concentrado!$B$2:$B859, "=Jalisco")</f>
        <v>3.8180000000000001</v>
      </c>
      <c r="D25" s="9">
        <f>SUMIFS(Concentrado!E$2:E859,Concentrado!$A$2:$A859,"="&amp;$A25,Concentrado!$B$2:$B859, "=Jalisco")</f>
        <v>9.798</v>
      </c>
      <c r="E25" s="9">
        <f>SUMIFS(Concentrado!F$2:F859,Concentrado!$A$2:$A859,"="&amp;$A25,Concentrado!$B$2:$B859, "=Jalisco")</f>
        <v>9.4979999999999993</v>
      </c>
      <c r="F25" s="9">
        <f>SUMIFS(Concentrado!G$2:G859,Concentrado!$A$2:$A859,"="&amp;$A25,Concentrado!$B$2:$B859, "=Jalisco")</f>
        <v>24.971</v>
      </c>
      <c r="G25" s="9">
        <f>SUMIFS(Concentrado!H$2:H859,Concentrado!$A$2:$A859,"="&amp;$A25,Concentrado!$B$2:$B859, "=Jalisco")</f>
        <v>8.7089999999999996</v>
      </c>
      <c r="H25" s="9">
        <f>SUMIFS(Concentrado!I$2:I859,Concentrado!$A$2:$A859,"="&amp;$A25,Concentrado!$B$2:$B859, "=Jalisco")</f>
        <v>6.6239999999999997</v>
      </c>
      <c r="I25" s="9">
        <f>SUMIFS(Concentrado!J$2:J859,Concentrado!$A$2:$A859,"="&amp;$A25,Concentrado!$B$2:$B859, "=Jalisco")</f>
        <v>7.6520000000000001</v>
      </c>
      <c r="J25" s="9">
        <f>SUMIFS(Concentrado!K$2:K859,Concentrado!$A$2:$A859,"="&amp;$A25,Concentrado!$B$2:$B859, "=Jalisco")</f>
        <v>6.9340000000000002</v>
      </c>
      <c r="K25" s="9">
        <f>SUMIFS(Concentrado!L$2:L859,Concentrado!$A$2:$A859,"="&amp;$A25,Concentrado!$B$2:$B859, "=Jalisco")</f>
        <v>5.52</v>
      </c>
      <c r="L25" s="9">
        <f>SUMIFS(Concentrado!M$2:M859,Concentrado!$A$2:$A859,"="&amp;$A25,Concentrado!$B$2:$B859, "=Jalisco")</f>
        <v>6.2169999999999996</v>
      </c>
      <c r="M25" s="9">
        <f>SUMIFS(Concentrado!N$2:N859,Concentrado!$A$2:$A859,"="&amp;$A25,Concentrado!$B$2:$B859, "=Jalisco")</f>
        <v>62.098999999999997</v>
      </c>
      <c r="N25" s="9">
        <f>SUMIFS(Concentrado!O$2:O859,Concentrado!$A$2:$A859,"="&amp;$A25,Concentrado!$B$2:$B859, "=Jalisco")</f>
        <v>113.003</v>
      </c>
      <c r="O25" s="9">
        <f>SUMIFS(Concentrado!P$2:P859,Concentrado!$A$2:$A859,"="&amp;$A25,Concentrado!$B$2:$B859, "=Jalisco")</f>
        <v>22.977</v>
      </c>
      <c r="P25" s="9">
        <f>SUMIFS(Concentrado!Q$2:Q859,Concentrado!$A$2:$A859,"="&amp;$A25,Concentrado!$B$2:$B859, "=Jalisco")</f>
        <v>67.382000000000005</v>
      </c>
      <c r="Q25" s="9">
        <f>SUMIFS(Concentrado!R$2:R859,Concentrado!$A$2:$A859,"="&amp;$A25,Concentrado!$B$2:$B859, "=Jalisco")</f>
        <v>87.491</v>
      </c>
      <c r="R25" s="9">
        <f>SUMIFS(Concentrado!S$2:S859,Concentrado!$A$2:$A859,"="&amp;$A25,Concentrado!$B$2:$B859, "=Jalisco")</f>
        <v>76.611999999999995</v>
      </c>
      <c r="S25" s="9">
        <f>SUMIFS(Concentrado!T$2:T859,Concentrado!$A$2:$A859,"="&amp;$A25,Concentrado!$B$2:$B859, "=Jalisco")</f>
        <v>81.974000000000004</v>
      </c>
      <c r="T25" s="9">
        <f>SUMIFS(Concentrado!U$2:U859,Concentrado!$A$2:$A859,"="&amp;$A25,Concentrado!$B$2:$B859, "=Jalisco")</f>
        <v>25.582000000000001</v>
      </c>
      <c r="U25" s="9">
        <f>SUMIFS(Concentrado!V$2:V859,Concentrado!$A$2:$A859,"="&amp;$A25,Concentrado!$B$2:$B859, "=Jalisco")</f>
        <v>29.003</v>
      </c>
      <c r="V25" s="9">
        <f>SUMIFS(Concentrado!W$2:W859,Concentrado!$A$2:$A859,"="&amp;$A25,Concentrado!$B$2:$B859, "=Jalisco")</f>
        <v>27.317</v>
      </c>
      <c r="W25" s="9">
        <f>SUMIFS(Concentrado!X$2:X859,Concentrado!$A$2:$A859,"="&amp;$A25,Concentrado!$B$2:$B859, "=Jalisco")</f>
        <v>44.941000000000003</v>
      </c>
      <c r="X25" s="9">
        <f>SUMIFS(Concentrado!Y$2:Y859,Concentrado!$A$2:$A859,"="&amp;$A25,Concentrado!$B$2:$B859, "=Jalisco")</f>
        <v>5.3819999999999997</v>
      </c>
      <c r="Y25" s="9">
        <f>SUMIFS(Concentrado!Z$2:Z859,Concentrado!$A$2:$A859,"="&amp;$A25,Concentrado!$B$2:$B859, "=Jalisco")</f>
        <v>24.902000000000001</v>
      </c>
      <c r="Z25" s="9">
        <f>SUMIFS(Concentrado!AA$2:AA859,Concentrado!$A$2:$A859,"="&amp;$A25,Concentrado!$B$2:$B859, "=Jalisco")</f>
        <v>137.78100000000001</v>
      </c>
      <c r="AA25" s="9">
        <f>SUMIFS(Concentrado!AB$2:AB859,Concentrado!$A$2:$A859,"="&amp;$A25,Concentrado!$B$2:$B859, "=Jalisco")</f>
        <v>99.474000000000004</v>
      </c>
      <c r="AB25" s="9">
        <f>SUMIFS(Concentrado!AC$2:AC859,Concentrado!$A$2:$A859,"="&amp;$A25,Concentrado!$B$2:$B859, "=Jalisco")</f>
        <v>118.354</v>
      </c>
      <c r="AC25" s="9">
        <f>SUMIFS(Concentrado!AD$2:AD859,Concentrado!$A$2:$A859,"="&amp;$A25,Concentrado!$B$2:$B859, "=Jalisco")</f>
        <v>560.51700000000005</v>
      </c>
      <c r="AD25" s="9">
        <f>SUMIFS(Concentrado!AE$2:AE859,Concentrado!$A$2:$A859,"="&amp;$A25,Concentrado!$B$2:$B859, "=Jalisco")</f>
        <v>465.60500000000002</v>
      </c>
      <c r="AE25" s="9">
        <f>SUMIFS(Concentrado!AF$2:AF859,Concentrado!$A$2:$A859,"="&amp;$A25,Concentrado!$B$2:$B859, "=Jalisco")</f>
        <v>512.39599999999996</v>
      </c>
      <c r="AF25" s="9">
        <f>SUMIFS(Concentrado!AG$2:AG859,Concentrado!$A$2:$A859,"="&amp;$A25,Concentrado!$B$2:$B859, "=Jalisco")</f>
        <v>15.832000000000001</v>
      </c>
      <c r="AG25" s="9">
        <f>SUMIFS(Concentrado!AH$2:AH859,Concentrado!$A$2:$A859,"="&amp;$A25,Concentrado!$B$2:$B859, "=Jalisco")</f>
        <v>13.645974863851899</v>
      </c>
      <c r="AH25" s="9">
        <f>SUMIFS(Concentrado!AI$2:AI859,Concentrado!$A$2:$A859,"="&amp;$A25,Concentrado!$B$2:$B859, "=Jalisco")</f>
        <v>4.0617136776177203</v>
      </c>
      <c r="AI25" s="9">
        <f>SUMIFS(Concentrado!AJ$2:AJ859,Concentrado!$A$2:$A859,"="&amp;$A25,Concentrado!$B$2:$B859, "=Jalisco")</f>
        <v>8.9289640935702099</v>
      </c>
      <c r="AJ25" s="9">
        <f>SUMIFS(Concentrado!AK$2:AK859,Concentrado!$A$2:$A859,"="&amp;$A25,Concentrado!$B$2:$B859, "=Jalisco")</f>
        <v>14.577999999999999</v>
      </c>
      <c r="AK25" s="9">
        <f>SUMIFS(Concentrado!AL$2:AL859,Concentrado!$A$2:$A859,"="&amp;$A25,Concentrado!$B$2:$B859, "=Jalisco")</f>
        <v>2.5760000000000001</v>
      </c>
      <c r="AL25" s="9">
        <f>SUMIFS(Concentrado!AM$2:AM859,Concentrado!$A$2:$A859,"="&amp;$A25,Concentrado!$B$2:$B859, "=Jalisco")</f>
        <v>8.4909999999999997</v>
      </c>
      <c r="AM25" s="9">
        <f>SUMIFS(Concentrado!AN$2:AN859,Concentrado!$A$2:$A859,"="&amp;$A25,Concentrado!$B$2:$B859, "=Jalisco")</f>
        <v>340.57</v>
      </c>
      <c r="AN25" s="9">
        <f>SUMIFS(Concentrado!AO$2:AO859,Concentrado!$A$2:$A859,"="&amp;$A25,Concentrado!$B$2:$B859, "=Jalisco")</f>
        <v>226.15600000000001</v>
      </c>
      <c r="AO25" s="9">
        <f>SUMIFS(Concentrado!AP$2:AP859,Concentrado!$A$2:$A859,"="&amp;$A25,Concentrado!$B$2:$B859, "=Jalisco")</f>
        <v>282.58199999999999</v>
      </c>
      <c r="AP25" s="9">
        <f>SUMIFS(Concentrado!AQ$2:AQ859,Concentrado!$A$2:$A859,"="&amp;$A25,Concentrado!$B$2:$B859, "=Jalisco")</f>
        <v>2.2010000000000001</v>
      </c>
      <c r="AQ25" s="9">
        <f>SUMIFS(Concentrado!AR$2:AR859,Concentrado!$A$2:$A859,"="&amp;$A25,Concentrado!$B$2:$B859, "=Jalisco")</f>
        <v>0.874</v>
      </c>
      <c r="AR25" s="9">
        <f>SUMIFS(Concentrado!AS$2:AS859,Concentrado!$A$2:$A859,"="&amp;$A25,Concentrado!$B$2:$B859, "=Jalisco")</f>
        <v>1.528</v>
      </c>
      <c r="AS25" s="9">
        <f>SUMIFS(Concentrado!AT$2:AT859,Concentrado!$A$2:$A859,"="&amp;$A25,Concentrado!$B$2:$B859, "=Jalisco")</f>
        <v>7.7859999999999996</v>
      </c>
      <c r="AT25" s="9">
        <f>SUMIFS(Concentrado!AU$2:AU859,Concentrado!$A$2:$A859,"="&amp;$A25,Concentrado!$B$2:$B859, "=Jalisco")</f>
        <v>0.89700000000000002</v>
      </c>
      <c r="AU25" s="9">
        <f>SUMIFS(Concentrado!AV$2:AV859,Concentrado!$A$2:$A859,"="&amp;$A25,Concentrado!$B$2:$B859, "=Jalisco")</f>
        <v>4.2919999999999998</v>
      </c>
      <c r="AV25" s="9">
        <f>SUMIFS(Concentrado!AW$2:AW859,Concentrado!$A$2:$A859,"="&amp;$A25,Concentrado!$B$2:$B859, "=Jalisco")</f>
        <v>1022.1369999999999</v>
      </c>
      <c r="AW25" s="9">
        <f>SUMIFS(Concentrado!AX$2:AX859,Concentrado!$A$2:$A859,"="&amp;$A25,Concentrado!$B$2:$B859, "=Jalisco")</f>
        <v>722.92600000000004</v>
      </c>
      <c r="AX25" s="9">
        <f>SUMIFS(Concentrado!AY$2:AY859,Concentrado!$A$2:$A859,"="&amp;$A25,Concentrado!$B$2:$B859, "=Jalisco")</f>
        <v>870.47799999999995</v>
      </c>
      <c r="AY25" s="9">
        <f>SUMIFS(Concentrado!AZ$2:AZ859,Concentrado!$A$2:$A859,"="&amp;$A25,Concentrado!$B$2:$B859, "=Jalisco")</f>
        <v>10.221</v>
      </c>
      <c r="AZ25" s="9">
        <f>SUMIFS(Concentrado!BA$2:BA859,Concentrado!$A$2:$A859,"="&amp;$A25,Concentrado!$B$2:$B859, "=Jalisco")</f>
        <v>7.2290000000000001</v>
      </c>
      <c r="BA25" s="9">
        <f>SUMIFS(Concentrado!BB$2:BB859,Concentrado!$A$2:$A859,"="&amp;$A25,Concentrado!$B$2:$B859, "=Jalisco")</f>
        <v>8.7050000000000001</v>
      </c>
      <c r="BB25" s="9">
        <f>SUMIFS(Concentrado!BC$2:BC859,Concentrado!$A$2:$A859,"="&amp;$A25,Concentrado!$B$2:$B859, "=Jalisco")</f>
        <v>8.5730000000000004</v>
      </c>
      <c r="BC25" s="9">
        <f>SUMIFS(Concentrado!BD$2:BD859,Concentrado!$A$2:$A859,"="&amp;$A25,Concentrado!$B$2:$B859, "=Jalisco")</f>
        <v>3.7949999999999999</v>
      </c>
      <c r="BD25" s="9">
        <f>SUMIFS(Concentrado!BE$2:BE859,Concentrado!$A$2:$A859,"="&amp;$A25,Concentrado!$B$2:$B859, "=Jalisco")</f>
        <v>10.917</v>
      </c>
      <c r="BE25" s="9">
        <f>SUMIFS(Concentrado!BF$2:BF859,Concentrado!$A$2:$A859,"="&amp;$A25,Concentrado!$B$2:$B859, "=Jalisco")</f>
        <v>12.952999999999999</v>
      </c>
      <c r="BF25" s="9">
        <f>SUMIFS(Concentrado!BG$2:BG859,Concentrado!$A$2:$A859,"="&amp;$A25,Concentrado!$B$2:$B859, "=Jalisco")</f>
        <v>62.134</v>
      </c>
      <c r="BG25" s="9">
        <f>SUMIFS(Concentrado!BH$2:BH859,Concentrado!$A$2:$A859,"="&amp;$A25,Concentrado!$B$2:$B859, "=Jalisco")</f>
        <v>7.3525604515093459</v>
      </c>
    </row>
    <row r="26" spans="1:59" x14ac:dyDescent="0.25">
      <c r="A26" s="4">
        <v>2022</v>
      </c>
      <c r="B26" s="9">
        <f>SUMIFS(Concentrado!C$2:C859,Concentrado!$A$2:$A859,"="&amp;$A26,Concentrado!$B$2:$B859, "=Jalisco")</f>
        <v>16.63</v>
      </c>
      <c r="C26" s="9">
        <f>SUMIFS(Concentrado!D$2:D859,Concentrado!$A$2:$A859,"="&amp;$A26,Concentrado!$B$2:$B859, "=Jalisco")</f>
        <v>4.0819999999999999</v>
      </c>
      <c r="D26" s="9">
        <f>SUMIFS(Concentrado!E$2:E859,Concentrado!$A$2:$A859,"="&amp;$A26,Concentrado!$B$2:$B859, "=Jalisco")</f>
        <v>10.28</v>
      </c>
      <c r="E26" s="9">
        <f>SUMIFS(Concentrado!F$2:F859,Concentrado!$A$2:$A859,"="&amp;$A26,Concentrado!$B$2:$B859, "=Jalisco")</f>
        <v>8.2070000000000007</v>
      </c>
      <c r="F26" s="9">
        <f>SUMIFS(Concentrado!G$2:G859,Concentrado!$A$2:$A859,"="&amp;$A26,Concentrado!$B$2:$B859, "=Jalisco")</f>
        <v>22.675000000000001</v>
      </c>
      <c r="G26" s="9">
        <f>SUMIFS(Concentrado!H$2:H859,Concentrado!$A$2:$A859,"="&amp;$A26,Concentrado!$B$2:$B859, "=Jalisco")</f>
        <v>8.7260000000000009</v>
      </c>
      <c r="H26" s="9">
        <f>SUMIFS(Concentrado!I$2:I859,Concentrado!$A$2:$A859,"="&amp;$A26,Concentrado!$B$2:$B859, "=Jalisco")</f>
        <v>6.2030000000000003</v>
      </c>
      <c r="I26" s="9">
        <f>SUMIFS(Concentrado!J$2:J859,Concentrado!$A$2:$A859,"="&amp;$A26,Concentrado!$B$2:$B859, "=Jalisco")</f>
        <v>7.4470000000000001</v>
      </c>
      <c r="J26" s="9">
        <f>SUMIFS(Concentrado!K$2:K859,Concentrado!$A$2:$A859,"="&amp;$A26,Concentrado!$B$2:$B859, "=Jalisco")</f>
        <v>7.1310000000000002</v>
      </c>
      <c r="K26" s="9">
        <f>SUMIFS(Concentrado!L$2:L859,Concentrado!$A$2:$A859,"="&amp;$A26,Concentrado!$B$2:$B859, "=Jalisco")</f>
        <v>4.63</v>
      </c>
      <c r="L26" s="9">
        <f>SUMIFS(Concentrado!M$2:M859,Concentrado!$A$2:$A859,"="&amp;$A26,Concentrado!$B$2:$B859, "=Jalisco")</f>
        <v>5.8630000000000004</v>
      </c>
      <c r="M26" s="9">
        <f>SUMIFS(Concentrado!N$2:N859,Concentrado!$A$2:$A859,"="&amp;$A26,Concentrado!$B$2:$B859, "=Jalisco")</f>
        <v>53.789000000000001</v>
      </c>
      <c r="N26" s="9">
        <f>SUMIFS(Concentrado!O$2:O859,Concentrado!$A$2:$A859,"="&amp;$A26,Concentrado!$B$2:$B859, "=Jalisco")</f>
        <v>101.44799999999999</v>
      </c>
      <c r="O26" s="9">
        <f>SUMIFS(Concentrado!P$2:P859,Concentrado!$A$2:$A859,"="&amp;$A26,Concentrado!$B$2:$B859, "=Jalisco")</f>
        <v>22.305</v>
      </c>
      <c r="P26" s="9">
        <f>SUMIFS(Concentrado!Q$2:Q859,Concentrado!$A$2:$A859,"="&amp;$A26,Concentrado!$B$2:$B859, "=Jalisco")</f>
        <v>61.354999999999997</v>
      </c>
      <c r="Q26" s="9">
        <f>SUMIFS(Concentrado!R$2:R859,Concentrado!$A$2:$A859,"="&amp;$A26,Concentrado!$B$2:$B859, "=Jalisco")</f>
        <v>71.564999999999998</v>
      </c>
      <c r="R26" s="9">
        <f>SUMIFS(Concentrado!S$2:S859,Concentrado!$A$2:$A859,"="&amp;$A26,Concentrado!$B$2:$B859, "=Jalisco")</f>
        <v>64.108999999999995</v>
      </c>
      <c r="S26" s="9">
        <f>SUMIFS(Concentrado!T$2:T859,Concentrado!$A$2:$A859,"="&amp;$A26,Concentrado!$B$2:$B859, "=Jalisco")</f>
        <v>67.808000000000007</v>
      </c>
      <c r="T26" s="9">
        <f>SUMIFS(Concentrado!U$2:U859,Concentrado!$A$2:$A859,"="&amp;$A26,Concentrado!$B$2:$B859, "=Jalisco")</f>
        <v>24.16</v>
      </c>
      <c r="U26" s="9">
        <f>SUMIFS(Concentrado!V$2:V859,Concentrado!$A$2:$A859,"="&amp;$A26,Concentrado!$B$2:$B859, "=Jalisco")</f>
        <v>28.074999999999999</v>
      </c>
      <c r="V26" s="9">
        <f>SUMIFS(Concentrado!W$2:W859,Concentrado!$A$2:$A859,"="&amp;$A26,Concentrado!$B$2:$B859, "=Jalisco")</f>
        <v>26.155999999999999</v>
      </c>
      <c r="W26" s="9">
        <f>SUMIFS(Concentrado!X$2:X859,Concentrado!$A$2:$A859,"="&amp;$A26,Concentrado!$B$2:$B859, "=Jalisco")</f>
        <v>36.826000000000001</v>
      </c>
      <c r="X26" s="9">
        <f>SUMIFS(Concentrado!Y$2:Y859,Concentrado!$A$2:$A859,"="&amp;$A26,Concentrado!$B$2:$B859, "=Jalisco")</f>
        <v>4.3330000000000002</v>
      </c>
      <c r="Y26" s="9">
        <f>SUMIFS(Concentrado!Z$2:Z859,Concentrado!$A$2:$A859,"="&amp;$A26,Concentrado!$B$2:$B859, "=Jalisco")</f>
        <v>20.363</v>
      </c>
      <c r="Z26" s="9">
        <f>SUMIFS(Concentrado!AA$2:AA859,Concentrado!$A$2:$A859,"="&amp;$A26,Concentrado!$B$2:$B859, "=Jalisco")</f>
        <v>113.645</v>
      </c>
      <c r="AA26" s="9">
        <f>SUMIFS(Concentrado!AB$2:AB859,Concentrado!$A$2:$A859,"="&amp;$A26,Concentrado!$B$2:$B859, "=Jalisco")</f>
        <v>80.188000000000002</v>
      </c>
      <c r="AB26" s="9">
        <f>SUMIFS(Concentrado!AC$2:AC859,Concentrado!$A$2:$A859,"="&amp;$A26,Concentrado!$B$2:$B859, "=Jalisco")</f>
        <v>96.727999999999994</v>
      </c>
      <c r="AC26" s="9">
        <f>SUMIFS(Concentrado!AD$2:AD859,Concentrado!$A$2:$A859,"="&amp;$A26,Concentrado!$B$2:$B859, "=Jalisco")</f>
        <v>515.28499999999997</v>
      </c>
      <c r="AD26" s="9">
        <f>SUMIFS(Concentrado!AE$2:AE859,Concentrado!$A$2:$A859,"="&amp;$A26,Concentrado!$B$2:$B859, "=Jalisco")</f>
        <v>433.18700000000001</v>
      </c>
      <c r="AE26" s="9">
        <f>SUMIFS(Concentrado!AF$2:AF859,Concentrado!$A$2:$A859,"="&amp;$A26,Concentrado!$B$2:$B859, "=Jalisco")</f>
        <v>473.86799999999999</v>
      </c>
      <c r="AF26" s="9">
        <f>SUMIFS(Concentrado!AG$2:AG859,Concentrado!$A$2:$A859,"="&amp;$A26,Concentrado!$B$2:$B859, "=Jalisco")</f>
        <v>13.91</v>
      </c>
      <c r="AG26" s="9">
        <f>SUMIFS(Concentrado!AH$2:AH859,Concentrado!$A$2:$A859,"="&amp;$A26,Concentrado!$B$2:$B859, "=Jalisco")</f>
        <v>12.1425575639273</v>
      </c>
      <c r="AH26" s="9">
        <f>SUMIFS(Concentrado!AI$2:AI859,Concentrado!$A$2:$A859,"="&amp;$A26,Concentrado!$B$2:$B859, "=Jalisco")</f>
        <v>3.9995553036814901</v>
      </c>
      <c r="AI26" s="9">
        <f>SUMIFS(Concentrado!AJ$2:AJ859,Concentrado!$A$2:$A859,"="&amp;$A26,Concentrado!$B$2:$B859, "=Jalisco")</f>
        <v>8.1367751892383797</v>
      </c>
      <c r="AJ26" s="9">
        <f>SUMIFS(Concentrado!AK$2:AK859,Concentrado!$A$2:$A859,"="&amp;$A26,Concentrado!$B$2:$B859, "=Jalisco")</f>
        <v>12.69</v>
      </c>
      <c r="AK26" s="9">
        <f>SUMIFS(Concentrado!AL$2:AL859,Concentrado!$A$2:$A859,"="&amp;$A26,Concentrado!$B$2:$B859, "=Jalisco")</f>
        <v>2.6230000000000002</v>
      </c>
      <c r="AL26" s="9">
        <f>SUMIFS(Concentrado!AM$2:AM859,Concentrado!$A$2:$A859,"="&amp;$A26,Concentrado!$B$2:$B859, "=Jalisco")</f>
        <v>7.5860000000000003</v>
      </c>
      <c r="AM26" s="9">
        <f>SUMIFS(Concentrado!AN$2:AN859,Concentrado!$A$2:$A859,"="&amp;$A26,Concentrado!$B$2:$B859, "=Jalisco")</f>
        <v>128.11799999999999</v>
      </c>
      <c r="AN26" s="9">
        <f>SUMIFS(Concentrado!AO$2:AO859,Concentrado!$A$2:$A859,"="&amp;$A26,Concentrado!$B$2:$B859, "=Jalisco")</f>
        <v>92.093000000000004</v>
      </c>
      <c r="AO26" s="9">
        <f>SUMIFS(Concentrado!AP$2:AP859,Concentrado!$A$2:$A859,"="&amp;$A26,Concentrado!$B$2:$B859, "=Jalisco")</f>
        <v>109.887</v>
      </c>
      <c r="AP26" s="9">
        <f>SUMIFS(Concentrado!AQ$2:AQ859,Concentrado!$A$2:$A859,"="&amp;$A26,Concentrado!$B$2:$B859, "=Jalisco")</f>
        <v>2.4159999999999999</v>
      </c>
      <c r="AQ26" s="9">
        <f>SUMIFS(Concentrado!AR$2:AR859,Concentrado!$A$2:$A859,"="&amp;$A26,Concentrado!$B$2:$B859, "=Jalisco")</f>
        <v>1.095</v>
      </c>
      <c r="AR26" s="9">
        <f>SUMIFS(Concentrado!AS$2:AS859,Concentrado!$A$2:$A859,"="&amp;$A26,Concentrado!$B$2:$B859, "=Jalisco")</f>
        <v>1.746</v>
      </c>
      <c r="AS26" s="9">
        <f>SUMIFS(Concentrado!AT$2:AT859,Concentrado!$A$2:$A859,"="&amp;$A26,Concentrado!$B$2:$B859, "=Jalisco")</f>
        <v>8.0220000000000002</v>
      </c>
      <c r="AT26" s="9">
        <f>SUMIFS(Concentrado!AU$2:AU859,Concentrado!$A$2:$A859,"="&amp;$A26,Concentrado!$B$2:$B859, "=Jalisco")</f>
        <v>1.2090000000000001</v>
      </c>
      <c r="AU26" s="9">
        <f>SUMIFS(Concentrado!AV$2:AV859,Concentrado!$A$2:$A859,"="&amp;$A26,Concentrado!$B$2:$B859, "=Jalisco")</f>
        <v>4.5679999999999996</v>
      </c>
      <c r="AV26" s="9">
        <f>SUMIFS(Concentrado!AW$2:AW859,Concentrado!$A$2:$A859,"="&amp;$A26,Concentrado!$B$2:$B859, "=Jalisco")</f>
        <v>751.55899999999997</v>
      </c>
      <c r="AW26" s="9">
        <f>SUMIFS(Concentrado!AX$2:AX859,Concentrado!$A$2:$A859,"="&amp;$A26,Concentrado!$B$2:$B859, "=Jalisco")</f>
        <v>554.72299999999996</v>
      </c>
      <c r="AX26" s="9">
        <f>SUMIFS(Concentrado!AY$2:AY859,Concentrado!$A$2:$A859,"="&amp;$A26,Concentrado!$B$2:$B859, "=Jalisco")</f>
        <v>652.03599999999994</v>
      </c>
      <c r="AY26" s="9">
        <f>SUMIFS(Concentrado!AZ$2:AZ859,Concentrado!$A$2:$A859,"="&amp;$A26,Concentrado!$B$2:$B859, "=Jalisco")</f>
        <v>7.516</v>
      </c>
      <c r="AZ26" s="9">
        <f>SUMIFS(Concentrado!BA$2:BA859,Concentrado!$A$2:$A859,"="&amp;$A26,Concentrado!$B$2:$B859, "=Jalisco")</f>
        <v>5.5469999999999997</v>
      </c>
      <c r="BA26" s="9">
        <f>SUMIFS(Concentrado!BB$2:BB859,Concentrado!$A$2:$A859,"="&amp;$A26,Concentrado!$B$2:$B859, "=Jalisco")</f>
        <v>6.52</v>
      </c>
      <c r="BB26" s="9">
        <f>SUMIFS(Concentrado!BC$2:BC859,Concentrado!$A$2:$A859,"="&amp;$A26,Concentrado!$B$2:$B859, "=Jalisco")</f>
        <v>16.260000000000002</v>
      </c>
      <c r="BC26" s="9">
        <f>SUMIFS(Concentrado!BD$2:BD859,Concentrado!$A$2:$A859,"="&amp;$A26,Concentrado!$B$2:$B859, "=Jalisco")</f>
        <v>4.6660000000000004</v>
      </c>
      <c r="BD26" s="9">
        <f>SUMIFS(Concentrado!BE$2:BE859,Concentrado!$A$2:$A859,"="&amp;$A26,Concentrado!$B$2:$B859, "=Jalisco")</f>
        <v>11.018000000000001</v>
      </c>
      <c r="BE26" s="9">
        <f>SUMIFS(Concentrado!BF$2:BF859,Concentrado!$A$2:$A859,"="&amp;$A26,Concentrado!$B$2:$B859, "=Jalisco")</f>
        <v>15.206</v>
      </c>
      <c r="BF26" s="9">
        <f>SUMIFS(Concentrado!BG$2:BG859,Concentrado!$A$2:$A859,"="&amp;$A26,Concentrado!$B$2:$B859, "=Jalisco")</f>
        <v>40.704999999999998</v>
      </c>
      <c r="BG26" s="9">
        <f>SUMIFS(Concentrado!BH$2:BH859,Concentrado!$A$2:$A859,"="&amp;$A26,Concentrado!$B$2:$B859, "=Jalisco")</f>
        <v>7.2274334922343533</v>
      </c>
    </row>
    <row r="27" spans="1:59" x14ac:dyDescent="0.25">
      <c r="A27" s="4">
        <v>2023</v>
      </c>
      <c r="B27" s="9">
        <f>SUMIFS(Concentrado!C$2:C859,Concentrado!$A$2:$A859,"="&amp;$A27,Concentrado!$B$2:$B859, "=Jalisco")</f>
        <v>17.405000000000001</v>
      </c>
      <c r="C27" s="9">
        <f>SUMIFS(Concentrado!D$2:D859,Concentrado!$A$2:$A859,"="&amp;$A27,Concentrado!$B$2:$B859, "=Jalisco")</f>
        <v>4.8120000000000003</v>
      </c>
      <c r="D27" s="9">
        <f>SUMIFS(Concentrado!E$2:E859,Concentrado!$A$2:$A859,"="&amp;$A27,Concentrado!$B$2:$B859, "=Jalisco")</f>
        <v>11.023999999999999</v>
      </c>
      <c r="E27" s="9">
        <f>SUMIFS(Concentrado!F$2:F859,Concentrado!$A$2:$A859,"="&amp;$A27,Concentrado!$B$2:$B859, "=Jalisco")</f>
        <v>9.0809999999999995</v>
      </c>
      <c r="F27" s="9">
        <f>SUMIFS(Concentrado!G$2:G859,Concentrado!$A$2:$A859,"="&amp;$A27,Concentrado!$B$2:$B859, "=Jalisco")</f>
        <v>25.067</v>
      </c>
      <c r="G27" s="9">
        <f>SUMIFS(Concentrado!H$2:H859,Concentrado!$A$2:$A859,"="&amp;$A27,Concentrado!$B$2:$B859, "=Jalisco")</f>
        <v>7.89</v>
      </c>
      <c r="H27" s="9">
        <f>SUMIFS(Concentrado!I$2:I859,Concentrado!$A$2:$A859,"="&amp;$A27,Concentrado!$B$2:$B859, "=Jalisco")</f>
        <v>6.6189999999999998</v>
      </c>
      <c r="I27" s="9">
        <f>SUMIFS(Concentrado!J$2:J859,Concentrado!$A$2:$A859,"="&amp;$A27,Concentrado!$B$2:$B859, "=Jalisco")</f>
        <v>7.2460000000000004</v>
      </c>
      <c r="J27" s="9">
        <f>SUMIFS(Concentrado!K$2:K859,Concentrado!$A$2:$A859,"="&amp;$A27,Concentrado!$B$2:$B859, "=Jalisco")</f>
        <v>6.8929999999999998</v>
      </c>
      <c r="K27" s="9">
        <f>SUMIFS(Concentrado!L$2:L859,Concentrado!$A$2:$A859,"="&amp;$A27,Concentrado!$B$2:$B859, "=Jalisco")</f>
        <v>4.8120000000000003</v>
      </c>
      <c r="L27" s="9">
        <f>SUMIFS(Concentrado!M$2:M859,Concentrado!$A$2:$A859,"="&amp;$A27,Concentrado!$B$2:$B859, "=Jalisco")</f>
        <v>5.8380000000000001</v>
      </c>
      <c r="M27" s="9">
        <f>SUMIFS(Concentrado!N$2:N859,Concentrado!$A$2:$A859,"="&amp;$A27,Concentrado!$B$2:$B859, "=Jalisco")</f>
        <v>50.576000000000001</v>
      </c>
      <c r="N27" s="9">
        <f>SUMIFS(Concentrado!O$2:O859,Concentrado!$A$2:$A859,"="&amp;$A27,Concentrado!$B$2:$B859, "=Jalisco")</f>
        <v>99.882999999999996</v>
      </c>
      <c r="O27" s="9">
        <f>SUMIFS(Concentrado!P$2:P859,Concentrado!$A$2:$A859,"="&amp;$A27,Concentrado!$B$2:$B859, "=Jalisco")</f>
        <v>22.658999999999999</v>
      </c>
      <c r="P27" s="9">
        <f>SUMIFS(Concentrado!Q$2:Q859,Concentrado!$A$2:$A859,"="&amp;$A27,Concentrado!$B$2:$B859, "=Jalisco")</f>
        <v>60.752000000000002</v>
      </c>
      <c r="Q27" s="9">
        <f>SUMIFS(Concentrado!R$2:R859,Concentrado!$A$2:$A859,"="&amp;$A27,Concentrado!$B$2:$B859, "=Jalisco")</f>
        <v>66.766999999999996</v>
      </c>
      <c r="R27" s="9">
        <f>SUMIFS(Concentrado!S$2:S859,Concentrado!$A$2:$A859,"="&amp;$A27,Concentrado!$B$2:$B859, "=Jalisco")</f>
        <v>60.951000000000001</v>
      </c>
      <c r="S27" s="9">
        <f>SUMIFS(Concentrado!T$2:T859,Concentrado!$A$2:$A859,"="&amp;$A27,Concentrado!$B$2:$B859, "=Jalisco")</f>
        <v>63.82</v>
      </c>
      <c r="T27" s="9">
        <f>SUMIFS(Concentrado!U$2:U859,Concentrado!$A$2:$A859,"="&amp;$A27,Concentrado!$B$2:$B859, "=Jalisco")</f>
        <v>22.65</v>
      </c>
      <c r="U27" s="9">
        <f>SUMIFS(Concentrado!V$2:V859,Concentrado!$A$2:$A859,"="&amp;$A27,Concentrado!$B$2:$B859, "=Jalisco")</f>
        <v>26.206</v>
      </c>
      <c r="V27" s="9">
        <f>SUMIFS(Concentrado!W$2:W859,Concentrado!$A$2:$A859,"="&amp;$A27,Concentrado!$B$2:$B859, "=Jalisco")</f>
        <v>24.452000000000002</v>
      </c>
      <c r="W27" s="9">
        <f>SUMIFS(Concentrado!X$2:X859,Concentrado!$A$2:$A859,"="&amp;$A27,Concentrado!$B$2:$B859, "=Jalisco")</f>
        <v>35.066000000000003</v>
      </c>
      <c r="X27" s="9">
        <f>SUMIFS(Concentrado!Y$2:Y859,Concentrado!$A$2:$A859,"="&amp;$A27,Concentrado!$B$2:$B859, "=Jalisco")</f>
        <v>3.7050000000000001</v>
      </c>
      <c r="Y27" s="9">
        <f>SUMIFS(Concentrado!Z$2:Z859,Concentrado!$A$2:$A859,"="&amp;$A27,Concentrado!$B$2:$B859, "=Jalisco")</f>
        <v>19.175000000000001</v>
      </c>
      <c r="Z27" s="9">
        <f>SUMIFS(Concentrado!AA$2:AA859,Concentrado!$A$2:$A859,"="&amp;$A27,Concentrado!$B$2:$B859, "=Jalisco")</f>
        <v>104.59399999999999</v>
      </c>
      <c r="AA27" s="9">
        <f>SUMIFS(Concentrado!AB$2:AB859,Concentrado!$A$2:$A859,"="&amp;$A27,Concentrado!$B$2:$B859, "=Jalisco")</f>
        <v>74.98</v>
      </c>
      <c r="AB27" s="9">
        <f>SUMIFS(Concentrado!AC$2:AC859,Concentrado!$A$2:$A859,"="&amp;$A27,Concentrado!$B$2:$B859, "=Jalisco")</f>
        <v>89.6</v>
      </c>
      <c r="AC27" s="9">
        <f>SUMIFS(Concentrado!AD$2:AD859,Concentrado!$A$2:$A859,"="&amp;$A27,Concentrado!$B$2:$B859, "=Jalisco")</f>
        <v>496.00599999999997</v>
      </c>
      <c r="AD27" s="9">
        <f>SUMIFS(Concentrado!AE$2:AE859,Concentrado!$A$2:$A859,"="&amp;$A27,Concentrado!$B$2:$B859, "=Jalisco")</f>
        <v>426.072</v>
      </c>
      <c r="AE27" s="9">
        <f>SUMIFS(Concentrado!AF$2:AF859,Concentrado!$A$2:$A859,"="&amp;$A27,Concentrado!$B$2:$B859, "=Jalisco")</f>
        <v>460.61399999999998</v>
      </c>
      <c r="AF27" s="9">
        <f>SUMIFS(Concentrado!AG$2:AG859,Concentrado!$A$2:$A859,"="&amp;$A27,Concentrado!$B$2:$B859, "=Jalisco")</f>
        <v>13.298</v>
      </c>
      <c r="AG27" s="9">
        <f>SUMIFS(Concentrado!AH$2:AH859,Concentrado!$A$2:$A859,"="&amp;$A27,Concentrado!$B$2:$B859, "=Jalisco")</f>
        <v>12.8766925295474</v>
      </c>
      <c r="AH27" s="9">
        <f>SUMIFS(Concentrado!AI$2:AI859,Concentrado!$A$2:$A859,"="&amp;$A27,Concentrado!$B$2:$B859, "=Jalisco")</f>
        <v>5.3659146235437296</v>
      </c>
      <c r="AI27" s="9">
        <f>SUMIFS(Concentrado!AJ$2:AJ859,Concentrado!$A$2:$A859,"="&amp;$A27,Concentrado!$B$2:$B859, "=Jalisco")</f>
        <v>9.1838527163832602</v>
      </c>
      <c r="AJ27" s="9">
        <f>SUMIFS(Concentrado!AK$2:AK859,Concentrado!$A$2:$A859,"="&amp;$A27,Concentrado!$B$2:$B859, "=Jalisco")</f>
        <v>13.273999999999999</v>
      </c>
      <c r="AK27" s="9">
        <f>SUMIFS(Concentrado!AL$2:AL859,Concentrado!$A$2:$A859,"="&amp;$A27,Concentrado!$B$2:$B859, "=Jalisco")</f>
        <v>3.3660000000000001</v>
      </c>
      <c r="AL27" s="9">
        <f>SUMIFS(Concentrado!AM$2:AM859,Concentrado!$A$2:$A859,"="&amp;$A27,Concentrado!$B$2:$B859, "=Jalisco")</f>
        <v>8.2539999999999996</v>
      </c>
      <c r="AM27" s="9">
        <f>SUMIFS(Concentrado!AN$2:AN859,Concentrado!$A$2:$A859,"="&amp;$A27,Concentrado!$B$2:$B859, "=Jalisco")</f>
        <v>84.194999999999993</v>
      </c>
      <c r="AN27" s="9">
        <f>SUMIFS(Concentrado!AO$2:AO859,Concentrado!$A$2:$A859,"="&amp;$A27,Concentrado!$B$2:$B859, "=Jalisco")</f>
        <v>66.78</v>
      </c>
      <c r="AO27" s="9">
        <f>SUMIFS(Concentrado!AP$2:AP859,Concentrado!$A$2:$A859,"="&amp;$A27,Concentrado!$B$2:$B859, "=Jalisco")</f>
        <v>75.405000000000001</v>
      </c>
      <c r="AP27" s="9">
        <f>SUMIFS(Concentrado!AQ$2:AQ859,Concentrado!$A$2:$A859,"="&amp;$A27,Concentrado!$B$2:$B859, "=Jalisco")</f>
        <v>2.2280000000000002</v>
      </c>
      <c r="AQ27" s="9">
        <f>SUMIFS(Concentrado!AR$2:AR859,Concentrado!$A$2:$A859,"="&amp;$A27,Concentrado!$B$2:$B859, "=Jalisco")</f>
        <v>1.0389999999999999</v>
      </c>
      <c r="AR27" s="9">
        <f>SUMIFS(Concentrado!AS$2:AS859,Concentrado!$A$2:$A859,"="&amp;$A27,Concentrado!$B$2:$B859, "=Jalisco")</f>
        <v>1.6259999999999999</v>
      </c>
      <c r="AS27" s="9">
        <f>SUMIFS(Concentrado!AT$2:AT859,Concentrado!$A$2:$A859,"="&amp;$A27,Concentrado!$B$2:$B859, "=Jalisco")</f>
        <v>6.5910000000000002</v>
      </c>
      <c r="AT27" s="9">
        <f>SUMIFS(Concentrado!AU$2:AU859,Concentrado!$A$2:$A859,"="&amp;$A27,Concentrado!$B$2:$B859, "=Jalisco")</f>
        <v>0.90400000000000003</v>
      </c>
      <c r="AU27" s="9">
        <f>SUMIFS(Concentrado!AV$2:AV859,Concentrado!$A$2:$A859,"="&amp;$A27,Concentrado!$B$2:$B859, "=Jalisco")</f>
        <v>3.7090000000000001</v>
      </c>
      <c r="AV27" s="9">
        <f>SUMIFS(Concentrado!AW$2:AW859,Concentrado!$A$2:$A859,"="&amp;$A27,Concentrado!$B$2:$B859, "=Jalisco")</f>
        <v>686.72199999999998</v>
      </c>
      <c r="AW27" s="9">
        <f>SUMIFS(Concentrado!AX$2:AX859,Concentrado!$A$2:$A859,"="&amp;$A27,Concentrado!$B$2:$B859, "=Jalisco")</f>
        <v>522.10699999999997</v>
      </c>
      <c r="AX27" s="9">
        <f>SUMIFS(Concentrado!AY$2:AY859,Concentrado!$A$2:$A859,"="&amp;$A27,Concentrado!$B$2:$B859, "=Jalisco")</f>
        <v>603.38800000000003</v>
      </c>
      <c r="AY27" s="9">
        <f>SUMIFS(Concentrado!AZ$2:AZ859,Concentrado!$A$2:$A859,"="&amp;$A27,Concentrado!$B$2:$B859, "=Jalisco")</f>
        <v>6.867</v>
      </c>
      <c r="AZ27" s="9">
        <f>SUMIFS(Concentrado!BA$2:BA859,Concentrado!$A$2:$A859,"="&amp;$A27,Concentrado!$B$2:$B859, "=Jalisco")</f>
        <v>5.2210000000000001</v>
      </c>
      <c r="BA27" s="9">
        <f>SUMIFS(Concentrado!BB$2:BB859,Concentrado!$A$2:$A859,"="&amp;$A27,Concentrado!$B$2:$B859, "=Jalisco")</f>
        <v>6.0339999999999998</v>
      </c>
      <c r="BB27" s="9">
        <f>SUMIFS(Concentrado!BC$2:BC859,Concentrado!$A$2:$A859,"="&amp;$A27,Concentrado!$B$2:$B859, "=Jalisco")</f>
        <v>13.669</v>
      </c>
      <c r="BC27" s="9">
        <f>SUMIFS(Concentrado!BD$2:BD859,Concentrado!$A$2:$A859,"="&amp;$A27,Concentrado!$B$2:$B859, "=Jalisco")</f>
        <v>4.9829999999999997</v>
      </c>
      <c r="BD27" s="9">
        <f>SUMIFS(Concentrado!BE$2:BE859,Concentrado!$A$2:$A859,"="&amp;$A27,Concentrado!$B$2:$B859, "=Jalisco")</f>
        <v>11.692</v>
      </c>
      <c r="BE27" s="9">
        <f>SUMIFS(Concentrado!BF$2:BF859,Concentrado!$A$2:$A859,"="&amp;$A27,Concentrado!$B$2:$B859, "=Jalisco")</f>
        <v>14.045999999999999</v>
      </c>
      <c r="BF27" s="9">
        <f>SUMIFS(Concentrado!BG$2:BG859,Concentrado!$A$2:$A859,"="&amp;$A27,Concentrado!$B$2:$B859, "=Jalisco")</f>
        <v>30.126000000000001</v>
      </c>
      <c r="BG27" s="9">
        <f>SUMIFS(Concentrado!BH$2:BH859,Concentrado!$A$2:$A859,"="&amp;$A27,Concentrado!$B$2:$B859, "=Jalisco")</f>
        <v>7.7290956675641578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"=México")</f>
        <v>19.106000000000002</v>
      </c>
      <c r="C2" s="9">
        <f>SUMIFS(Concentrado!D$2:D826,Concentrado!$A$2:$A826,"="&amp;$A2,Concentrado!$B$2:$B826, "=México")</f>
        <v>4.5750000000000002</v>
      </c>
      <c r="D2" s="9">
        <f>SUMIFS(Concentrado!E$2:E826,Concentrado!$A$2:$A826,"="&amp;$A2,Concentrado!$B$2:$B826, "=México")</f>
        <v>11.757</v>
      </c>
      <c r="E2" s="9">
        <f>SUMIFS(Concentrado!F$2:F826,Concentrado!$A$2:$A826,"="&amp;$A2,Concentrado!$B$2:$B826, "=México")</f>
        <v>15.218</v>
      </c>
      <c r="F2" s="9">
        <f>SUMIFS(Concentrado!G$2:G826,Concentrado!$A$2:$A826,"="&amp;$A2,Concentrado!$B$2:$B826, "=México")</f>
        <v>12.243</v>
      </c>
      <c r="G2" s="9">
        <f>SUMIFS(Concentrado!H$2:H826,Concentrado!$A$2:$A826,"="&amp;$A2,Concentrado!$B$2:$B826, "=México")</f>
        <v>1.7929999999999999</v>
      </c>
      <c r="H2" s="9">
        <f>SUMIFS(Concentrado!I$2:I826,Concentrado!$A$2:$A826,"="&amp;$A2,Concentrado!$B$2:$B826, "=México")</f>
        <v>2.4039999999999999</v>
      </c>
      <c r="I2" s="9">
        <f>SUMIFS(Concentrado!J$2:J826,Concentrado!$A$2:$A826,"="&amp;$A2,Concentrado!$B$2:$B826, "=México")</f>
        <v>2.1019999999999999</v>
      </c>
      <c r="J2" s="9">
        <f>SUMIFS(Concentrado!K$2:K826,Concentrado!$A$2:$A826,"="&amp;$A2,Concentrado!$B$2:$B826, "=México")</f>
        <v>4.4119999999999999</v>
      </c>
      <c r="K2" s="9">
        <f>SUMIFS(Concentrado!L$2:L826,Concentrado!$A$2:$A826,"="&amp;$A2,Concentrado!$B$2:$B826, "=México")</f>
        <v>2.6989999999999998</v>
      </c>
      <c r="L2" s="9">
        <f>SUMIFS(Concentrado!M$2:M826,Concentrado!$A$2:$A826,"="&amp;$A2,Concentrado!$B$2:$B826, "=México")</f>
        <v>3.5449999999999999</v>
      </c>
      <c r="M2" s="9">
        <f>SUMIFS(Concentrado!N$2:N826,Concentrado!$A$2:$A826,"="&amp;$A2,Concentrado!$B$2:$B826, "=México")</f>
        <v>31.879000000000001</v>
      </c>
      <c r="N2" s="9">
        <f>SUMIFS(Concentrado!O$2:O826,Concentrado!$A$2:$A826,"="&amp;$A2,Concentrado!$B$2:$B826, "=México")</f>
        <v>85.66</v>
      </c>
      <c r="O2" s="9">
        <f>SUMIFS(Concentrado!P$2:P826,Concentrado!$A$2:$A826,"="&amp;$A2,Concentrado!$B$2:$B826, "=México")</f>
        <v>20.161999999999999</v>
      </c>
      <c r="P2" s="9">
        <f>SUMIFS(Concentrado!Q$2:Q826,Concentrado!$A$2:$A826,"="&amp;$A2,Concentrado!$B$2:$B826, "=México")</f>
        <v>52.645000000000003</v>
      </c>
      <c r="Q2" s="9">
        <f>SUMIFS(Concentrado!R$2:R826,Concentrado!$A$2:$A826,"="&amp;$A2,Concentrado!$B$2:$B826, "=México")</f>
        <v>38.671999999999997</v>
      </c>
      <c r="R2" s="9">
        <f>SUMIFS(Concentrado!S$2:S826,Concentrado!$A$2:$A826,"="&amp;$A2,Concentrado!$B$2:$B826, "=México")</f>
        <v>46.433999999999997</v>
      </c>
      <c r="S2" s="9">
        <f>SUMIFS(Concentrado!T$2:T826,Concentrado!$A$2:$A826,"="&amp;$A2,Concentrado!$B$2:$B826, "=México")</f>
        <v>42.597999999999999</v>
      </c>
      <c r="T2" s="9">
        <f>SUMIFS(Concentrado!U$2:U826,Concentrado!$A$2:$A826,"="&amp;$A2,Concentrado!$B$2:$B826, "=México")</f>
        <v>6.5060000000000002</v>
      </c>
      <c r="U2" s="9">
        <f>SUMIFS(Concentrado!V$2:V826,Concentrado!$A$2:$A826,"="&amp;$A2,Concentrado!$B$2:$B826, "=México")</f>
        <v>11.12</v>
      </c>
      <c r="V2" s="9">
        <f>SUMIFS(Concentrado!W$2:W826,Concentrado!$A$2:$A826,"="&amp;$A2,Concentrado!$B$2:$B826, "=México")</f>
        <v>8.84</v>
      </c>
      <c r="W2" s="9">
        <f>SUMIFS(Concentrado!X$2:X826,Concentrado!$A$2:$A826,"="&amp;$A2,Concentrado!$B$2:$B826, "=México")</f>
        <v>33.896000000000001</v>
      </c>
      <c r="X2" s="9">
        <f>SUMIFS(Concentrado!Y$2:Y826,Concentrado!$A$2:$A826,"="&amp;$A2,Concentrado!$B$2:$B826, "=México")</f>
        <v>5.4749999999999996</v>
      </c>
      <c r="Y2" s="9">
        <f>SUMIFS(Concentrado!Z$2:Z826,Concentrado!$A$2:$A826,"="&amp;$A2,Concentrado!$B$2:$B826, "=México")</f>
        <v>19.568999999999999</v>
      </c>
      <c r="Z2" s="9">
        <f>SUMIFS(Concentrado!AA$2:AA826,Concentrado!$A$2:$A826,"="&amp;$A2,Concentrado!$B$2:$B826, "=México")</f>
        <v>31.658000000000001</v>
      </c>
      <c r="AA2" s="9">
        <f>SUMIFS(Concentrado!AB$2:AB826,Concentrado!$A$2:$A826,"="&amp;$A2,Concentrado!$B$2:$B826, "=México")</f>
        <v>28.18</v>
      </c>
      <c r="AB2" s="9">
        <f>SUMIFS(Concentrado!AC$2:AC826,Concentrado!$A$2:$A826,"="&amp;$A2,Concentrado!$B$2:$B826, "=México")</f>
        <v>29.899000000000001</v>
      </c>
      <c r="AC2" s="9">
        <f>SUMIFS(Concentrado!AD$2:AD826,Concentrado!$A$2:$A826,"="&amp;$A2,Concentrado!$B$2:$B826, "=México")</f>
        <v>282.40199999999999</v>
      </c>
      <c r="AD2" s="9">
        <f>SUMIFS(Concentrado!AE$2:AE826,Concentrado!$A$2:$A826,"="&amp;$A2,Concentrado!$B$2:$B826, "=México")</f>
        <v>259.89999999999998</v>
      </c>
      <c r="AE2" s="9">
        <f>SUMIFS(Concentrado!AF$2:AF826,Concentrado!$A$2:$A826,"="&amp;$A2,Concentrado!$B$2:$B826, "=México")</f>
        <v>271.06099999999998</v>
      </c>
      <c r="AF2" s="9">
        <f>SUMIFS(Concentrado!AG$2:AG826,Concentrado!$A$2:$A826,"="&amp;$A2,Concentrado!$B$2:$B826, "=México")</f>
        <v>4.8079999999999998</v>
      </c>
      <c r="AG2" s="9">
        <f>SUMIFS(Concentrado!AH$2:AH826,Concentrado!$A$2:$A826,"="&amp;$A2,Concentrado!$B$2:$B826, "=México")</f>
        <v>4.5087818243230897</v>
      </c>
      <c r="AH2" s="9">
        <f>SUMIFS(Concentrado!AI$2:AI826,Concentrado!$A$2:$A826,"="&amp;$A2,Concentrado!$B$2:$B826, "=México")</f>
        <v>1.6406640492351801</v>
      </c>
      <c r="AI2" s="9">
        <f>SUMIFS(Concentrado!AJ$2:AJ826,Concentrado!$A$2:$A826,"="&amp;$A2,Concentrado!$B$2:$B826, "=México")</f>
        <v>3.0614325540415002</v>
      </c>
      <c r="AJ2" s="9">
        <f>SUMIFS(Concentrado!AK$2:AK826,Concentrado!$A$2:$A826,"="&amp;$A2,Concentrado!$B$2:$B826, "=México")</f>
        <v>2.952</v>
      </c>
      <c r="AK2" s="9">
        <f>SUMIFS(Concentrado!AL$2:AL826,Concentrado!$A$2:$A826,"="&amp;$A2,Concentrado!$B$2:$B826, "=México")</f>
        <v>0.93100000000000005</v>
      </c>
      <c r="AL2" s="9">
        <f>SUMIFS(Concentrado!AM$2:AM826,Concentrado!$A$2:$A826,"="&amp;$A2,Concentrado!$B$2:$B826, "=México")</f>
        <v>1.929</v>
      </c>
      <c r="AM2" s="9">
        <f>SUMIFS(Concentrado!AN$2:AN826,Concentrado!$A$2:$A826,"="&amp;$A2,Concentrado!$B$2:$B826, "=México")</f>
        <v>90.897000000000006</v>
      </c>
      <c r="AN2" s="9">
        <f>SUMIFS(Concentrado!AO$2:AO826,Concentrado!$A$2:$A826,"="&amp;$A2,Concentrado!$B$2:$B826, "=México")</f>
        <v>75.218999999999994</v>
      </c>
      <c r="AO2" s="9">
        <f>SUMIFS(Concentrado!AP$2:AP826,Concentrado!$A$2:$A826,"="&amp;$A2,Concentrado!$B$2:$B826, "=México")</f>
        <v>82.991</v>
      </c>
      <c r="AP2" s="9">
        <f>SUMIFS(Concentrado!AQ$2:AQ826,Concentrado!$A$2:$A826,"="&amp;$A2,Concentrado!$B$2:$B826, "=México")</f>
        <v>2.6659999999999999</v>
      </c>
      <c r="AQ2" s="9">
        <f>SUMIFS(Concentrado!AR$2:AR826,Concentrado!$A$2:$A826,"="&amp;$A2,Concentrado!$B$2:$B826, "=México")</f>
        <v>1.5660000000000001</v>
      </c>
      <c r="AR2" s="9">
        <f>SUMIFS(Concentrado!AS$2:AS826,Concentrado!$A$2:$A826,"="&amp;$A2,Concentrado!$B$2:$B826, "=México")</f>
        <v>2.11</v>
      </c>
      <c r="AS2" s="9">
        <f>SUMIFS(Concentrado!AT$2:AT826,Concentrado!$A$2:$A826,"="&amp;$A2,Concentrado!$B$2:$B826, "=México")</f>
        <v>6.157</v>
      </c>
      <c r="AT2" s="9">
        <f>SUMIFS(Concentrado!AU$2:AU826,Concentrado!$A$2:$A826,"="&amp;$A2,Concentrado!$B$2:$B826, "=México")</f>
        <v>1.427</v>
      </c>
      <c r="AU2" s="9">
        <f>SUMIFS(Concentrado!AV$2:AV826,Concentrado!$A$2:$A826,"="&amp;$A2,Concentrado!$B$2:$B826, "=México")</f>
        <v>3.7650000000000001</v>
      </c>
      <c r="AV2" s="9">
        <f>SUMIFS(Concentrado!AW$2:AW826,Concentrado!$A$2:$A826,"="&amp;$A2,Concentrado!$B$2:$B826, "=México")</f>
        <v>460.89499999999998</v>
      </c>
      <c r="AW2" s="9">
        <f>SUMIFS(Concentrado!AX$2:AX826,Concentrado!$A$2:$A826,"="&amp;$A2,Concentrado!$B$2:$B826, "=México")</f>
        <v>357.11099999999999</v>
      </c>
      <c r="AX2" s="9">
        <f>SUMIFS(Concentrado!AY$2:AY826,Concentrado!$A$2:$A826,"="&amp;$A2,Concentrado!$B$2:$B826, "=México")</f>
        <v>408.60399999999998</v>
      </c>
      <c r="AY2" s="9">
        <f>SUMIFS(Concentrado!AZ$2:AZ826,Concentrado!$A$2:$A826,"="&amp;$A2,Concentrado!$B$2:$B826, "=México")</f>
        <v>4.609</v>
      </c>
      <c r="AZ2" s="9">
        <f>SUMIFS(Concentrado!BA$2:BA826,Concentrado!$A$2:$A826,"="&amp;$A2,Concentrado!$B$2:$B826, "=México")</f>
        <v>3.5710000000000002</v>
      </c>
      <c r="BA2" s="9">
        <f>SUMIFS(Concentrado!BB$2:BB826,Concentrado!$A$2:$A826,"="&amp;$A2,Concentrado!$B$2:$B826, "=México")</f>
        <v>4.0860000000000003</v>
      </c>
      <c r="BB2" s="9">
        <f>SUMIFS(Concentrado!BC$2:BC826,Concentrado!$A$2:$A826,"="&amp;$A2,Concentrado!$B$2:$B826, "=México")</f>
        <v>91.56</v>
      </c>
      <c r="BC2" s="9">
        <f>SUMIFS(Concentrado!BD$2:BD826,Concentrado!$A$2:$A826,"="&amp;$A2,Concentrado!$B$2:$B826, "=México")</f>
        <v>30.888999999999999</v>
      </c>
      <c r="BD2" s="9">
        <f>SUMIFS(Concentrado!BE$2:BE826,Concentrado!$A$2:$A826,"="&amp;$A2,Concentrado!$B$2:$B826, "=México")</f>
        <v>22.228000000000002</v>
      </c>
      <c r="BE2" s="9">
        <f>SUMIFS(Concentrado!BF$2:BF826,Concentrado!$A$2:$A826,"="&amp;$A2,Concentrado!$B$2:$B826, "=México")</f>
        <v>25.274999999999999</v>
      </c>
      <c r="BF2" s="9">
        <f>SUMIFS(Concentrado!BG$2:BG826,Concentrado!$A$2:$A826,"="&amp;$A2,Concentrado!$B$2:$B826, "=México")</f>
        <v>107.654</v>
      </c>
      <c r="BG2" s="9">
        <f>SUMIFS(Concentrado!BH$2:BH826,Concentrado!$A$2:$A826,"="&amp;$A2,Concentrado!$B$2:$B826, "=México")</f>
        <v>13.937515972399693</v>
      </c>
    </row>
    <row r="3" spans="1:59" x14ac:dyDescent="0.25">
      <c r="A3" s="4">
        <v>1999</v>
      </c>
      <c r="B3" s="9">
        <f>SUMIFS(Concentrado!C$2:C859,Concentrado!$A$2:$A859,"="&amp;$A3,Concentrado!$B$2:$B859, "=México")</f>
        <v>18.596</v>
      </c>
      <c r="C3" s="9">
        <f>SUMIFS(Concentrado!D$2:D859,Concentrado!$A$2:$A859,"="&amp;$A3,Concentrado!$B$2:$B859, "=México")</f>
        <v>4.8879999999999999</v>
      </c>
      <c r="D3" s="9">
        <f>SUMIFS(Concentrado!E$2:E859,Concentrado!$A$2:$A859,"="&amp;$A3,Concentrado!$B$2:$B859, "=México")</f>
        <v>11.654999999999999</v>
      </c>
      <c r="E3" s="9">
        <f>SUMIFS(Concentrado!F$2:F859,Concentrado!$A$2:$A859,"="&amp;$A3,Concentrado!$B$2:$B859, "=México")</f>
        <v>16.620999999999999</v>
      </c>
      <c r="F3" s="9">
        <f>SUMIFS(Concentrado!G$2:G859,Concentrado!$A$2:$A859,"="&amp;$A3,Concentrado!$B$2:$B859, "=México")</f>
        <v>12.785</v>
      </c>
      <c r="G3" s="9">
        <f>SUMIFS(Concentrado!H$2:H859,Concentrado!$A$2:$A859,"="&amp;$A3,Concentrado!$B$2:$B859, "=México")</f>
        <v>1.6759999999999999</v>
      </c>
      <c r="H3" s="9">
        <f>SUMIFS(Concentrado!I$2:I859,Concentrado!$A$2:$A859,"="&amp;$A3,Concentrado!$B$2:$B859, "=México")</f>
        <v>2.028</v>
      </c>
      <c r="I3" s="9">
        <f>SUMIFS(Concentrado!J$2:J859,Concentrado!$A$2:$A859,"="&amp;$A3,Concentrado!$B$2:$B859, "=México")</f>
        <v>1.8540000000000001</v>
      </c>
      <c r="J3" s="9">
        <f>SUMIFS(Concentrado!K$2:K859,Concentrado!$A$2:$A859,"="&amp;$A3,Concentrado!$B$2:$B859, "=México")</f>
        <v>4.4859999999999998</v>
      </c>
      <c r="K3" s="9">
        <f>SUMIFS(Concentrado!L$2:L859,Concentrado!$A$2:$A859,"="&amp;$A3,Concentrado!$B$2:$B859, "=México")</f>
        <v>2.512</v>
      </c>
      <c r="L3" s="9">
        <f>SUMIFS(Concentrado!M$2:M859,Concentrado!$A$2:$A859,"="&amp;$A3,Concentrado!$B$2:$B859, "=México")</f>
        <v>3.4860000000000002</v>
      </c>
      <c r="M3" s="9">
        <f>SUMIFS(Concentrado!N$2:N859,Concentrado!$A$2:$A859,"="&amp;$A3,Concentrado!$B$2:$B859, "=México")</f>
        <v>32.003</v>
      </c>
      <c r="N3" s="9">
        <f>SUMIFS(Concentrado!O$2:O859,Concentrado!$A$2:$A859,"="&amp;$A3,Concentrado!$B$2:$B859, "=México")</f>
        <v>80.173000000000002</v>
      </c>
      <c r="O3" s="9">
        <f>SUMIFS(Concentrado!P$2:P859,Concentrado!$A$2:$A859,"="&amp;$A3,Concentrado!$B$2:$B859, "=México")</f>
        <v>18.946000000000002</v>
      </c>
      <c r="P3" s="9">
        <f>SUMIFS(Concentrado!Q$2:Q859,Concentrado!$A$2:$A859,"="&amp;$A3,Concentrado!$B$2:$B859, "=México")</f>
        <v>49.231000000000002</v>
      </c>
      <c r="Q3" s="9">
        <f>SUMIFS(Concentrado!R$2:R859,Concentrado!$A$2:$A859,"="&amp;$A3,Concentrado!$B$2:$B859, "=México")</f>
        <v>41.91</v>
      </c>
      <c r="R3" s="9">
        <f>SUMIFS(Concentrado!S$2:S859,Concentrado!$A$2:$A859,"="&amp;$A3,Concentrado!$B$2:$B859, "=México")</f>
        <v>49.542999999999999</v>
      </c>
      <c r="S3" s="9">
        <f>SUMIFS(Concentrado!T$2:T859,Concentrado!$A$2:$A859,"="&amp;$A3,Concentrado!$B$2:$B859, "=México")</f>
        <v>45.774999999999999</v>
      </c>
      <c r="T3" s="9">
        <f>SUMIFS(Concentrado!U$2:U859,Concentrado!$A$2:$A859,"="&amp;$A3,Concentrado!$B$2:$B859, "=México")</f>
        <v>7.125</v>
      </c>
      <c r="U3" s="9">
        <f>SUMIFS(Concentrado!V$2:V859,Concentrado!$A$2:$A859,"="&amp;$A3,Concentrado!$B$2:$B859, "=México")</f>
        <v>10.108000000000001</v>
      </c>
      <c r="V3" s="9">
        <f>SUMIFS(Concentrado!W$2:W859,Concentrado!$A$2:$A859,"="&amp;$A3,Concentrado!$B$2:$B859, "=México")</f>
        <v>8.6359999999999992</v>
      </c>
      <c r="W3" s="9">
        <f>SUMIFS(Concentrado!X$2:X859,Concentrado!$A$2:$A859,"="&amp;$A3,Concentrado!$B$2:$B859, "=México")</f>
        <v>29.539000000000001</v>
      </c>
      <c r="X3" s="9">
        <f>SUMIFS(Concentrado!Y$2:Y859,Concentrado!$A$2:$A859,"="&amp;$A3,Concentrado!$B$2:$B859, "=México")</f>
        <v>4.9630000000000001</v>
      </c>
      <c r="Y3" s="9">
        <f>SUMIFS(Concentrado!Z$2:Z859,Concentrado!$A$2:$A859,"="&amp;$A3,Concentrado!$B$2:$B859, "=México")</f>
        <v>17.140999999999998</v>
      </c>
      <c r="Z3" s="9">
        <f>SUMIFS(Concentrado!AA$2:AA859,Concentrado!$A$2:$A859,"="&amp;$A3,Concentrado!$B$2:$B859, "=México")</f>
        <v>32.674999999999997</v>
      </c>
      <c r="AA3" s="9">
        <f>SUMIFS(Concentrado!AB$2:AB859,Concentrado!$A$2:$A859,"="&amp;$A3,Concentrado!$B$2:$B859, "=México")</f>
        <v>29.673999999999999</v>
      </c>
      <c r="AB3" s="9">
        <f>SUMIFS(Concentrado!AC$2:AC859,Concentrado!$A$2:$A859,"="&amp;$A3,Concentrado!$B$2:$B859, "=México")</f>
        <v>31.155000000000001</v>
      </c>
      <c r="AC3" s="9">
        <f>SUMIFS(Concentrado!AD$2:AD859,Concentrado!$A$2:$A859,"="&amp;$A3,Concentrado!$B$2:$B859, "=México")</f>
        <v>281.762</v>
      </c>
      <c r="AD3" s="9">
        <f>SUMIFS(Concentrado!AE$2:AE859,Concentrado!$A$2:$A859,"="&amp;$A3,Concentrado!$B$2:$B859, "=México")</f>
        <v>259.41199999999998</v>
      </c>
      <c r="AE3" s="9">
        <f>SUMIFS(Concentrado!AF$2:AF859,Concentrado!$A$2:$A859,"="&amp;$A3,Concentrado!$B$2:$B859, "=México")</f>
        <v>270.54399999999998</v>
      </c>
      <c r="AF3" s="9">
        <f>SUMIFS(Concentrado!AG$2:AG859,Concentrado!$A$2:$A859,"="&amp;$A3,Concentrado!$B$2:$B859, "=México")</f>
        <v>4.952</v>
      </c>
      <c r="AG3" s="9">
        <f>SUMIFS(Concentrado!AH$2:AH859,Concentrado!$A$2:$A859,"="&amp;$A3,Concentrado!$B$2:$B859, "=México")</f>
        <v>4.33951272264484</v>
      </c>
      <c r="AH3" s="9">
        <f>SUMIFS(Concentrado!AI$2:AI859,Concentrado!$A$2:$A859,"="&amp;$A3,Concentrado!$B$2:$B859, "=México")</f>
        <v>1.05226012321214</v>
      </c>
      <c r="AI3" s="9">
        <f>SUMIFS(Concentrado!AJ$2:AJ859,Concentrado!$A$2:$A859,"="&amp;$A3,Concentrado!$B$2:$B859, "=México")</f>
        <v>2.6781043883304498</v>
      </c>
      <c r="AJ3" s="9">
        <f>SUMIFS(Concentrado!AK$2:AK859,Concentrado!$A$2:$A859,"="&amp;$A3,Concentrado!$B$2:$B859, "=México")</f>
        <v>2.903</v>
      </c>
      <c r="AK3" s="9">
        <f>SUMIFS(Concentrado!AL$2:AL859,Concentrado!$A$2:$A859,"="&amp;$A3,Concentrado!$B$2:$B859, "=México")</f>
        <v>0.60499999999999998</v>
      </c>
      <c r="AL3" s="9">
        <f>SUMIFS(Concentrado!AM$2:AM859,Concentrado!$A$2:$A859,"="&amp;$A3,Concentrado!$B$2:$B859, "=México")</f>
        <v>1.7390000000000001</v>
      </c>
      <c r="AM3" s="9">
        <f>SUMIFS(Concentrado!AN$2:AN859,Concentrado!$A$2:$A859,"="&amp;$A3,Concentrado!$B$2:$B859, "=México")</f>
        <v>90.914000000000001</v>
      </c>
      <c r="AN3" s="9">
        <f>SUMIFS(Concentrado!AO$2:AO859,Concentrado!$A$2:$A859,"="&amp;$A3,Concentrado!$B$2:$B859, "=México")</f>
        <v>70.94</v>
      </c>
      <c r="AO3" s="9">
        <f>SUMIFS(Concentrado!AP$2:AP859,Concentrado!$A$2:$A859,"="&amp;$A3,Concentrado!$B$2:$B859, "=México")</f>
        <v>80.814999999999998</v>
      </c>
      <c r="AP3" s="9">
        <f>SUMIFS(Concentrado!AQ$2:AQ859,Concentrado!$A$2:$A859,"="&amp;$A3,Concentrado!$B$2:$B859, "=México")</f>
        <v>2.4060000000000001</v>
      </c>
      <c r="AQ3" s="9">
        <f>SUMIFS(Concentrado!AR$2:AR859,Concentrado!$A$2:$A859,"="&amp;$A3,Concentrado!$B$2:$B859, "=México")</f>
        <v>1.347</v>
      </c>
      <c r="AR3" s="9">
        <f>SUMIFS(Concentrado!AS$2:AS859,Concentrado!$A$2:$A859,"="&amp;$A3,Concentrado!$B$2:$B859, "=México")</f>
        <v>1.87</v>
      </c>
      <c r="AS3" s="9">
        <f>SUMIFS(Concentrado!AT$2:AT859,Concentrado!$A$2:$A859,"="&amp;$A3,Concentrado!$B$2:$B859, "=México")</f>
        <v>6.4109999999999996</v>
      </c>
      <c r="AT3" s="9">
        <f>SUMIFS(Concentrado!AU$2:AU859,Concentrado!$A$2:$A859,"="&amp;$A3,Concentrado!$B$2:$B859, "=México")</f>
        <v>1.0289999999999999</v>
      </c>
      <c r="AU3" s="9">
        <f>SUMIFS(Concentrado!AV$2:AV859,Concentrado!$A$2:$A859,"="&amp;$A3,Concentrado!$B$2:$B859, "=México")</f>
        <v>3.6859999999999999</v>
      </c>
      <c r="AV3" s="9">
        <f>SUMIFS(Concentrado!AW$2:AW859,Concentrado!$A$2:$A859,"="&amp;$A3,Concentrado!$B$2:$B859, "=México")</f>
        <v>455.22399999999999</v>
      </c>
      <c r="AW3" s="9">
        <f>SUMIFS(Concentrado!AX$2:AX859,Concentrado!$A$2:$A859,"="&amp;$A3,Concentrado!$B$2:$B859, "=México")</f>
        <v>351.642</v>
      </c>
      <c r="AX3" s="9">
        <f>SUMIFS(Concentrado!AY$2:AY859,Concentrado!$A$2:$A859,"="&amp;$A3,Concentrado!$B$2:$B859, "=México")</f>
        <v>402.99599999999998</v>
      </c>
      <c r="AY3" s="9">
        <f>SUMIFS(Concentrado!AZ$2:AZ859,Concentrado!$A$2:$A859,"="&amp;$A3,Concentrado!$B$2:$B859, "=México")</f>
        <v>4.5519999999999996</v>
      </c>
      <c r="AZ3" s="9">
        <f>SUMIFS(Concentrado!BA$2:BA859,Concentrado!$A$2:$A859,"="&amp;$A3,Concentrado!$B$2:$B859, "=México")</f>
        <v>3.516</v>
      </c>
      <c r="BA3" s="9">
        <f>SUMIFS(Concentrado!BB$2:BB859,Concentrado!$A$2:$A859,"="&amp;$A3,Concentrado!$B$2:$B859, "=México")</f>
        <v>4.03</v>
      </c>
      <c r="BB3" s="9">
        <f>SUMIFS(Concentrado!BC$2:BC859,Concentrado!$A$2:$A859,"="&amp;$A3,Concentrado!$B$2:$B859, "=México")</f>
        <v>90.137</v>
      </c>
      <c r="BC3" s="9">
        <f>SUMIFS(Concentrado!BD$2:BD859,Concentrado!$A$2:$A859,"="&amp;$A3,Concentrado!$B$2:$B859, "=México")</f>
        <v>31.667999999999999</v>
      </c>
      <c r="BD3" s="9">
        <f>SUMIFS(Concentrado!BE$2:BE859,Concentrado!$A$2:$A859,"="&amp;$A3,Concentrado!$B$2:$B859, "=México")</f>
        <v>21.222999999999999</v>
      </c>
      <c r="BE3" s="9">
        <f>SUMIFS(Concentrado!BF$2:BF859,Concentrado!$A$2:$A859,"="&amp;$A3,Concentrado!$B$2:$B859, "=México")</f>
        <v>24.023</v>
      </c>
      <c r="BF3" s="9">
        <f>SUMIFS(Concentrado!BG$2:BG859,Concentrado!$A$2:$A859,"="&amp;$A3,Concentrado!$B$2:$B859, "=México")</f>
        <v>102.23699999999999</v>
      </c>
      <c r="BG3" s="9">
        <f>SUMIFS(Concentrado!BH$2:BH859,Concentrado!$A$2:$A859,"="&amp;$A3,Concentrado!$B$2:$B859, "=México")</f>
        <v>12.832936616206757</v>
      </c>
    </row>
    <row r="4" spans="1:59" x14ac:dyDescent="0.25">
      <c r="A4" s="4">
        <v>2000</v>
      </c>
      <c r="B4" s="9">
        <f>SUMIFS(Concentrado!C$2:C859,Concentrado!$A$2:$A859,"="&amp;$A4,Concentrado!$B$2:$B859, "=México")</f>
        <v>17.670999999999999</v>
      </c>
      <c r="C4" s="9">
        <f>SUMIFS(Concentrado!D$2:D859,Concentrado!$A$2:$A859,"="&amp;$A4,Concentrado!$B$2:$B859, "=México")</f>
        <v>4.4909999999999997</v>
      </c>
      <c r="D4" s="9">
        <f>SUMIFS(Concentrado!E$2:E859,Concentrado!$A$2:$A859,"="&amp;$A4,Concentrado!$B$2:$B859, "=México")</f>
        <v>10.99</v>
      </c>
      <c r="E4" s="9">
        <f>SUMIFS(Concentrado!F$2:F859,Concentrado!$A$2:$A859,"="&amp;$A4,Concentrado!$B$2:$B859, "=México")</f>
        <v>15.653</v>
      </c>
      <c r="F4" s="9">
        <f>SUMIFS(Concentrado!G$2:G859,Concentrado!$A$2:$A859,"="&amp;$A4,Concentrado!$B$2:$B859, "=México")</f>
        <v>11.637</v>
      </c>
      <c r="G4" s="9">
        <f>SUMIFS(Concentrado!H$2:H859,Concentrado!$A$2:$A859,"="&amp;$A4,Concentrado!$B$2:$B859, "=México")</f>
        <v>1.859</v>
      </c>
      <c r="H4" s="9">
        <f>SUMIFS(Concentrado!I$2:I859,Concentrado!$A$2:$A859,"="&amp;$A4,Concentrado!$B$2:$B859, "=México")</f>
        <v>1.9710000000000001</v>
      </c>
      <c r="I4" s="9">
        <f>SUMIFS(Concentrado!J$2:J859,Concentrado!$A$2:$A859,"="&amp;$A4,Concentrado!$B$2:$B859, "=México")</f>
        <v>1.9159999999999999</v>
      </c>
      <c r="J4" s="9">
        <f>SUMIFS(Concentrado!K$2:K859,Concentrado!$A$2:$A859,"="&amp;$A4,Concentrado!$B$2:$B859, "=México")</f>
        <v>4.524</v>
      </c>
      <c r="K4" s="9">
        <f>SUMIFS(Concentrado!L$2:L859,Concentrado!$A$2:$A859,"="&amp;$A4,Concentrado!$B$2:$B859, "=México")</f>
        <v>2.1789999999999998</v>
      </c>
      <c r="L4" s="9">
        <f>SUMIFS(Concentrado!M$2:M859,Concentrado!$A$2:$A859,"="&amp;$A4,Concentrado!$B$2:$B859, "=México")</f>
        <v>3.335</v>
      </c>
      <c r="M4" s="9">
        <f>SUMIFS(Concentrado!N$2:N859,Concentrado!$A$2:$A859,"="&amp;$A4,Concentrado!$B$2:$B859, "=México")</f>
        <v>29.384</v>
      </c>
      <c r="N4" s="9">
        <f>SUMIFS(Concentrado!O$2:O859,Concentrado!$A$2:$A859,"="&amp;$A4,Concentrado!$B$2:$B859, "=México")</f>
        <v>76.138999999999996</v>
      </c>
      <c r="O4" s="9">
        <f>SUMIFS(Concentrado!P$2:P859,Concentrado!$A$2:$A859,"="&amp;$A4,Concentrado!$B$2:$B859, "=México")</f>
        <v>18.155000000000001</v>
      </c>
      <c r="P4" s="9">
        <f>SUMIFS(Concentrado!Q$2:Q859,Concentrado!$A$2:$A859,"="&amp;$A4,Concentrado!$B$2:$B859, "=México")</f>
        <v>46.764000000000003</v>
      </c>
      <c r="Q4" s="9">
        <f>SUMIFS(Concentrado!R$2:R859,Concentrado!$A$2:$A859,"="&amp;$A4,Concentrado!$B$2:$B859, "=México")</f>
        <v>43.264000000000003</v>
      </c>
      <c r="R4" s="9">
        <f>SUMIFS(Concentrado!S$2:S859,Concentrado!$A$2:$A859,"="&amp;$A4,Concentrado!$B$2:$B859, "=México")</f>
        <v>49.945999999999998</v>
      </c>
      <c r="S4" s="9">
        <f>SUMIFS(Concentrado!T$2:T859,Concentrado!$A$2:$A859,"="&amp;$A4,Concentrado!$B$2:$B859, "=México")</f>
        <v>46.651000000000003</v>
      </c>
      <c r="T4" s="9">
        <f>SUMIFS(Concentrado!U$2:U859,Concentrado!$A$2:$A859,"="&amp;$A4,Concentrado!$B$2:$B859, "=México")</f>
        <v>7.0229999999999997</v>
      </c>
      <c r="U4" s="9">
        <f>SUMIFS(Concentrado!V$2:V859,Concentrado!$A$2:$A859,"="&amp;$A4,Concentrado!$B$2:$B859, "=México")</f>
        <v>10.864000000000001</v>
      </c>
      <c r="V4" s="9">
        <f>SUMIFS(Concentrado!W$2:W859,Concentrado!$A$2:$A859,"="&amp;$A4,Concentrado!$B$2:$B859, "=México")</f>
        <v>8.9700000000000006</v>
      </c>
      <c r="W4" s="9">
        <f>SUMIFS(Concentrado!X$2:X859,Concentrado!$A$2:$A859,"="&amp;$A4,Concentrado!$B$2:$B859, "=México")</f>
        <v>27.756</v>
      </c>
      <c r="X4" s="9">
        <f>SUMIFS(Concentrado!Y$2:Y859,Concentrado!$A$2:$A859,"="&amp;$A4,Concentrado!$B$2:$B859, "=México")</f>
        <v>4.7279999999999998</v>
      </c>
      <c r="Y4" s="9">
        <f>SUMIFS(Concentrado!Z$2:Z859,Concentrado!$A$2:$A859,"="&amp;$A4,Concentrado!$B$2:$B859, "=México")</f>
        <v>16.099</v>
      </c>
      <c r="Z4" s="9">
        <f>SUMIFS(Concentrado!AA$2:AA859,Concentrado!$A$2:$A859,"="&amp;$A4,Concentrado!$B$2:$B859, "=México")</f>
        <v>33.53</v>
      </c>
      <c r="AA4" s="9">
        <f>SUMIFS(Concentrado!AB$2:AB859,Concentrado!$A$2:$A859,"="&amp;$A4,Concentrado!$B$2:$B859, "=México")</f>
        <v>30.353000000000002</v>
      </c>
      <c r="AB4" s="9">
        <f>SUMIFS(Concentrado!AC$2:AC859,Concentrado!$A$2:$A859,"="&amp;$A4,Concentrado!$B$2:$B859, "=México")</f>
        <v>31.919</v>
      </c>
      <c r="AC4" s="9">
        <f>SUMIFS(Concentrado!AD$2:AD859,Concentrado!$A$2:$A859,"="&amp;$A4,Concentrado!$B$2:$B859, "=México")</f>
        <v>283.35000000000002</v>
      </c>
      <c r="AD4" s="9">
        <f>SUMIFS(Concentrado!AE$2:AE859,Concentrado!$A$2:$A859,"="&amp;$A4,Concentrado!$B$2:$B859, "=México")</f>
        <v>261.06700000000001</v>
      </c>
      <c r="AE4" s="9">
        <f>SUMIFS(Concentrado!AF$2:AF859,Concentrado!$A$2:$A859,"="&amp;$A4,Concentrado!$B$2:$B859, "=México")</f>
        <v>272.108</v>
      </c>
      <c r="AF4" s="9">
        <f>SUMIFS(Concentrado!AG$2:AG859,Concentrado!$A$2:$A859,"="&amp;$A4,Concentrado!$B$2:$B859, "=México")</f>
        <v>4.6159999999999997</v>
      </c>
      <c r="AG4" s="9">
        <f>SUMIFS(Concentrado!AH$2:AH859,Concentrado!$A$2:$A859,"="&amp;$A4,Concentrado!$B$2:$B859, "=México")</f>
        <v>3.2356213744386699</v>
      </c>
      <c r="AH4" s="9">
        <f>SUMIFS(Concentrado!AI$2:AI859,Concentrado!$A$2:$A859,"="&amp;$A4,Concentrado!$B$2:$B859, "=México")</f>
        <v>1.0777387851059499</v>
      </c>
      <c r="AI4" s="9">
        <f>SUMIFS(Concentrado!AJ$2:AJ859,Concentrado!$A$2:$A859,"="&amp;$A4,Concentrado!$B$2:$B859, "=México")</f>
        <v>2.1437331721647199</v>
      </c>
      <c r="AJ4" s="9">
        <f>SUMIFS(Concentrado!AK$2:AK859,Concentrado!$A$2:$A859,"="&amp;$A4,Concentrado!$B$2:$B859, "=México")</f>
        <v>2.468</v>
      </c>
      <c r="AK4" s="9">
        <f>SUMIFS(Concentrado!AL$2:AL859,Concentrado!$A$2:$A859,"="&amp;$A4,Concentrado!$B$2:$B859, "=México")</f>
        <v>0.71099999999999997</v>
      </c>
      <c r="AL4" s="9">
        <f>SUMIFS(Concentrado!AM$2:AM859,Concentrado!$A$2:$A859,"="&amp;$A4,Concentrado!$B$2:$B859, "=México")</f>
        <v>1.5780000000000001</v>
      </c>
      <c r="AM4" s="9">
        <f>SUMIFS(Concentrado!AN$2:AN859,Concentrado!$A$2:$A859,"="&amp;$A4,Concentrado!$B$2:$B859, "=México")</f>
        <v>81.972999999999999</v>
      </c>
      <c r="AN4" s="9">
        <f>SUMIFS(Concentrado!AO$2:AO859,Concentrado!$A$2:$A859,"="&amp;$A4,Concentrado!$B$2:$B859, "=México")</f>
        <v>65.759</v>
      </c>
      <c r="AO4" s="9">
        <f>SUMIFS(Concentrado!AP$2:AP859,Concentrado!$A$2:$A859,"="&amp;$A4,Concentrado!$B$2:$B859, "=México")</f>
        <v>73.793000000000006</v>
      </c>
      <c r="AP4" s="9">
        <f>SUMIFS(Concentrado!AQ$2:AQ859,Concentrado!$A$2:$A859,"="&amp;$A4,Concentrado!$B$2:$B859, "=México")</f>
        <v>1.9039999999999999</v>
      </c>
      <c r="AQ4" s="9">
        <f>SUMIFS(Concentrado!AR$2:AR859,Concentrado!$A$2:$A859,"="&amp;$A4,Concentrado!$B$2:$B859, "=México")</f>
        <v>1.23</v>
      </c>
      <c r="AR4" s="9">
        <f>SUMIFS(Concentrado!AS$2:AS859,Concentrado!$A$2:$A859,"="&amp;$A4,Concentrado!$B$2:$B859, "=México")</f>
        <v>1.5629999999999999</v>
      </c>
      <c r="AS4" s="9">
        <f>SUMIFS(Concentrado!AT$2:AT859,Concentrado!$A$2:$A859,"="&amp;$A4,Concentrado!$B$2:$B859, "=México")</f>
        <v>5.9560000000000004</v>
      </c>
      <c r="AT4" s="9">
        <f>SUMIFS(Concentrado!AU$2:AU859,Concentrado!$A$2:$A859,"="&amp;$A4,Concentrado!$B$2:$B859, "=México")</f>
        <v>1.0669999999999999</v>
      </c>
      <c r="AU4" s="9">
        <f>SUMIFS(Concentrado!AV$2:AV859,Concentrado!$A$2:$A859,"="&amp;$A4,Concentrado!$B$2:$B859, "=México")</f>
        <v>3.4780000000000002</v>
      </c>
      <c r="AV4" s="9">
        <f>SUMIFS(Concentrado!AW$2:AW859,Concentrado!$A$2:$A859,"="&amp;$A4,Concentrado!$B$2:$B859, "=México")</f>
        <v>443.59500000000003</v>
      </c>
      <c r="AW4" s="9">
        <f>SUMIFS(Concentrado!AX$2:AX859,Concentrado!$A$2:$A859,"="&amp;$A4,Concentrado!$B$2:$B859, "=México")</f>
        <v>347.17500000000001</v>
      </c>
      <c r="AX4" s="9">
        <f>SUMIFS(Concentrado!AY$2:AY859,Concentrado!$A$2:$A859,"="&amp;$A4,Concentrado!$B$2:$B859, "=México")</f>
        <v>394.87200000000001</v>
      </c>
      <c r="AY4" s="9">
        <f>SUMIFS(Concentrado!AZ$2:AZ859,Concentrado!$A$2:$A859,"="&amp;$A4,Concentrado!$B$2:$B859, "=México")</f>
        <v>4.4359999999999999</v>
      </c>
      <c r="AZ4" s="9">
        <f>SUMIFS(Concentrado!BA$2:BA859,Concentrado!$A$2:$A859,"="&amp;$A4,Concentrado!$B$2:$B859, "=México")</f>
        <v>3.472</v>
      </c>
      <c r="BA4" s="9">
        <f>SUMIFS(Concentrado!BB$2:BB859,Concentrado!$A$2:$A859,"="&amp;$A4,Concentrado!$B$2:$B859, "=México")</f>
        <v>3.9489999999999998</v>
      </c>
      <c r="BB4" s="9">
        <f>SUMIFS(Concentrado!BC$2:BC859,Concentrado!$A$2:$A859,"="&amp;$A4,Concentrado!$B$2:$B859, "=México")</f>
        <v>73.638999999999996</v>
      </c>
      <c r="BC4" s="9">
        <f>SUMIFS(Concentrado!BD$2:BD859,Concentrado!$A$2:$A859,"="&amp;$A4,Concentrado!$B$2:$B859, "=México")</f>
        <v>29.673999999999999</v>
      </c>
      <c r="BD4" s="9">
        <f>SUMIFS(Concentrado!BE$2:BE859,Concentrado!$A$2:$A859,"="&amp;$A4,Concentrado!$B$2:$B859, "=México")</f>
        <v>20.22</v>
      </c>
      <c r="BE4" s="9">
        <f>SUMIFS(Concentrado!BF$2:BF859,Concentrado!$A$2:$A859,"="&amp;$A4,Concentrado!$B$2:$B859, "=México")</f>
        <v>22.757999999999999</v>
      </c>
      <c r="BF4" s="9">
        <f>SUMIFS(Concentrado!BG$2:BG859,Concentrado!$A$2:$A859,"="&amp;$A4,Concentrado!$B$2:$B859, "=México")</f>
        <v>89.953000000000003</v>
      </c>
      <c r="BG4" s="9">
        <f>SUMIFS(Concentrado!BH$2:BH859,Concentrado!$A$2:$A859,"="&amp;$A4,Concentrado!$B$2:$B859, "=México")</f>
        <v>12.894240551874736</v>
      </c>
    </row>
    <row r="5" spans="1:59" x14ac:dyDescent="0.25">
      <c r="A5" s="4">
        <v>2001</v>
      </c>
      <c r="B5" s="9">
        <f>SUMIFS(Concentrado!C$2:C859,Concentrado!$A$2:$A859,"="&amp;$A5,Concentrado!$B$2:$B859, "=México")</f>
        <v>16.388000000000002</v>
      </c>
      <c r="C5" s="9">
        <f>SUMIFS(Concentrado!D$2:D859,Concentrado!$A$2:$A859,"="&amp;$A5,Concentrado!$B$2:$B859, "=México")</f>
        <v>5.1150000000000002</v>
      </c>
      <c r="D5" s="9">
        <f>SUMIFS(Concentrado!E$2:E859,Concentrado!$A$2:$A859,"="&amp;$A5,Concentrado!$B$2:$B859, "=México")</f>
        <v>10.679</v>
      </c>
      <c r="E5" s="9">
        <f>SUMIFS(Concentrado!F$2:F859,Concentrado!$A$2:$A859,"="&amp;$A5,Concentrado!$B$2:$B859, "=México")</f>
        <v>14.641</v>
      </c>
      <c r="F5" s="9">
        <f>SUMIFS(Concentrado!G$2:G859,Concentrado!$A$2:$A859,"="&amp;$A5,Concentrado!$B$2:$B859, "=México")</f>
        <v>13.965999999999999</v>
      </c>
      <c r="G5" s="9">
        <f>SUMIFS(Concentrado!H$2:H859,Concentrado!$A$2:$A859,"="&amp;$A5,Concentrado!$B$2:$B859, "=México")</f>
        <v>2.1440000000000001</v>
      </c>
      <c r="H5" s="9">
        <f>SUMIFS(Concentrado!I$2:I859,Concentrado!$A$2:$A859,"="&amp;$A5,Concentrado!$B$2:$B859, "=México")</f>
        <v>2.157</v>
      </c>
      <c r="I5" s="9">
        <f>SUMIFS(Concentrado!J$2:J859,Concentrado!$A$2:$A859,"="&amp;$A5,Concentrado!$B$2:$B859, "=México")</f>
        <v>2.1509999999999998</v>
      </c>
      <c r="J5" s="9">
        <f>SUMIFS(Concentrado!K$2:K859,Concentrado!$A$2:$A859,"="&amp;$A5,Concentrado!$B$2:$B859, "=México")</f>
        <v>4.6180000000000003</v>
      </c>
      <c r="K5" s="9">
        <f>SUMIFS(Concentrado!L$2:L859,Concentrado!$A$2:$A859,"="&amp;$A5,Concentrado!$B$2:$B859, "=México")</f>
        <v>2.4340000000000002</v>
      </c>
      <c r="L5" s="9">
        <f>SUMIFS(Concentrado!M$2:M859,Concentrado!$A$2:$A859,"="&amp;$A5,Concentrado!$B$2:$B859, "=México")</f>
        <v>3.51</v>
      </c>
      <c r="M5" s="9">
        <f>SUMIFS(Concentrado!N$2:N859,Concentrado!$A$2:$A859,"="&amp;$A5,Concentrado!$B$2:$B859, "=México")</f>
        <v>33.26</v>
      </c>
      <c r="N5" s="9">
        <f>SUMIFS(Concentrado!O$2:O859,Concentrado!$A$2:$A859,"="&amp;$A5,Concentrado!$B$2:$B859, "=México")</f>
        <v>72.42</v>
      </c>
      <c r="O5" s="9">
        <f>SUMIFS(Concentrado!P$2:P859,Concentrado!$A$2:$A859,"="&amp;$A5,Concentrado!$B$2:$B859, "=México")</f>
        <v>20.241</v>
      </c>
      <c r="P5" s="9">
        <f>SUMIFS(Concentrado!Q$2:Q859,Concentrado!$A$2:$A859,"="&amp;$A5,Concentrado!$B$2:$B859, "=México")</f>
        <v>46.033000000000001</v>
      </c>
      <c r="Q5" s="9">
        <f>SUMIFS(Concentrado!R$2:R859,Concentrado!$A$2:$A859,"="&amp;$A5,Concentrado!$B$2:$B859, "=México")</f>
        <v>46.991</v>
      </c>
      <c r="R5" s="9">
        <f>SUMIFS(Concentrado!S$2:S859,Concentrado!$A$2:$A859,"="&amp;$A5,Concentrado!$B$2:$B859, "=México")</f>
        <v>52.942</v>
      </c>
      <c r="S5" s="9">
        <f>SUMIFS(Concentrado!T$2:T859,Concentrado!$A$2:$A859,"="&amp;$A5,Concentrado!$B$2:$B859, "=México")</f>
        <v>50.015999999999998</v>
      </c>
      <c r="T5" s="9">
        <f>SUMIFS(Concentrado!U$2:U859,Concentrado!$A$2:$A859,"="&amp;$A5,Concentrado!$B$2:$B859, "=México")</f>
        <v>7.5119999999999996</v>
      </c>
      <c r="U5" s="9">
        <f>SUMIFS(Concentrado!V$2:V859,Concentrado!$A$2:$A859,"="&amp;$A5,Concentrado!$B$2:$B859, "=México")</f>
        <v>10.507</v>
      </c>
      <c r="V5" s="9">
        <f>SUMIFS(Concentrado!W$2:W859,Concentrado!$A$2:$A859,"="&amp;$A5,Concentrado!$B$2:$B859, "=México")</f>
        <v>9.0310000000000006</v>
      </c>
      <c r="W5" s="9">
        <f>SUMIFS(Concentrado!X$2:X859,Concentrado!$A$2:$A859,"="&amp;$A5,Concentrado!$B$2:$B859, "=México")</f>
        <v>25.295000000000002</v>
      </c>
      <c r="X5" s="9">
        <f>SUMIFS(Concentrado!Y$2:Y859,Concentrado!$A$2:$A859,"="&amp;$A5,Concentrado!$B$2:$B859, "=México")</f>
        <v>4.8529999999999998</v>
      </c>
      <c r="Y5" s="9">
        <f>SUMIFS(Concentrado!Z$2:Z859,Concentrado!$A$2:$A859,"="&amp;$A5,Concentrado!$B$2:$B859, "=México")</f>
        <v>14.994999999999999</v>
      </c>
      <c r="Z5" s="9">
        <f>SUMIFS(Concentrado!AA$2:AA859,Concentrado!$A$2:$A859,"="&amp;$A5,Concentrado!$B$2:$B859, "=México")</f>
        <v>34.441000000000003</v>
      </c>
      <c r="AA5" s="9">
        <f>SUMIFS(Concentrado!AB$2:AB859,Concentrado!$A$2:$A859,"="&amp;$A5,Concentrado!$B$2:$B859, "=México")</f>
        <v>29.422000000000001</v>
      </c>
      <c r="AB5" s="9">
        <f>SUMIFS(Concentrado!AC$2:AC859,Concentrado!$A$2:$A859,"="&amp;$A5,Concentrado!$B$2:$B859, "=México")</f>
        <v>31.902999999999999</v>
      </c>
      <c r="AC5" s="9">
        <f>SUMIFS(Concentrado!AD$2:AD859,Concentrado!$A$2:$A859,"="&amp;$A5,Concentrado!$B$2:$B859, "=México")</f>
        <v>290.82100000000003</v>
      </c>
      <c r="AD5" s="9">
        <f>SUMIFS(Concentrado!AE$2:AE859,Concentrado!$A$2:$A859,"="&amp;$A5,Concentrado!$B$2:$B859, "=México")</f>
        <v>262.78699999999998</v>
      </c>
      <c r="AE5" s="9">
        <f>SUMIFS(Concentrado!AF$2:AF859,Concentrado!$A$2:$A859,"="&amp;$A5,Concentrado!$B$2:$B859, "=México")</f>
        <v>276.73700000000002</v>
      </c>
      <c r="AF5" s="9">
        <f>SUMIFS(Concentrado!AG$2:AG859,Concentrado!$A$2:$A859,"="&amp;$A5,Concentrado!$B$2:$B859, "=México")</f>
        <v>5.3979999999999997</v>
      </c>
      <c r="AG5" s="9">
        <f>SUMIFS(Concentrado!AH$2:AH859,Concentrado!$A$2:$A859,"="&amp;$A5,Concentrado!$B$2:$B859, "=México")</f>
        <v>4.53332618075203</v>
      </c>
      <c r="AH5" s="9">
        <f>SUMIFS(Concentrado!AI$2:AI859,Concentrado!$A$2:$A859,"="&amp;$A5,Concentrado!$B$2:$B859, "=México")</f>
        <v>1.4379836372210599</v>
      </c>
      <c r="AI5" s="9">
        <f>SUMIFS(Concentrado!AJ$2:AJ859,Concentrado!$A$2:$A859,"="&amp;$A5,Concentrado!$B$2:$B859, "=México")</f>
        <v>2.96686404709365</v>
      </c>
      <c r="AJ5" s="9">
        <f>SUMIFS(Concentrado!AK$2:AK859,Concentrado!$A$2:$A859,"="&amp;$A5,Concentrado!$B$2:$B859, "=México")</f>
        <v>3.0739999999999998</v>
      </c>
      <c r="AK5" s="9">
        <f>SUMIFS(Concentrado!AL$2:AL859,Concentrado!$A$2:$A859,"="&amp;$A5,Concentrado!$B$2:$B859, "=México")</f>
        <v>1.006</v>
      </c>
      <c r="AL5" s="9">
        <f>SUMIFS(Concentrado!AM$2:AM859,Concentrado!$A$2:$A859,"="&amp;$A5,Concentrado!$B$2:$B859, "=México")</f>
        <v>2.0249999999999999</v>
      </c>
      <c r="AM5" s="9">
        <f>SUMIFS(Concentrado!AN$2:AN859,Concentrado!$A$2:$A859,"="&amp;$A5,Concentrado!$B$2:$B859, "=México")</f>
        <v>76.498999999999995</v>
      </c>
      <c r="AN5" s="9">
        <f>SUMIFS(Concentrado!AO$2:AO859,Concentrado!$A$2:$A859,"="&amp;$A5,Concentrado!$B$2:$B859, "=México")</f>
        <v>61.715000000000003</v>
      </c>
      <c r="AO5" s="9">
        <f>SUMIFS(Concentrado!AP$2:AP859,Concentrado!$A$2:$A859,"="&amp;$A5,Concentrado!$B$2:$B859, "=México")</f>
        <v>69.09</v>
      </c>
      <c r="AP5" s="9">
        <f>SUMIFS(Concentrado!AQ$2:AQ859,Concentrado!$A$2:$A859,"="&amp;$A5,Concentrado!$B$2:$B859, "=México")</f>
        <v>2.234</v>
      </c>
      <c r="AQ5" s="9">
        <f>SUMIFS(Concentrado!AR$2:AR859,Concentrado!$A$2:$A859,"="&amp;$A5,Concentrado!$B$2:$B859, "=México")</f>
        <v>1.1659999999999999</v>
      </c>
      <c r="AR5" s="9">
        <f>SUMIFS(Concentrado!AS$2:AS859,Concentrado!$A$2:$A859,"="&amp;$A5,Concentrado!$B$2:$B859, "=México")</f>
        <v>1.6919999999999999</v>
      </c>
      <c r="AS5" s="9">
        <f>SUMIFS(Concentrado!AT$2:AT859,Concentrado!$A$2:$A859,"="&amp;$A5,Concentrado!$B$2:$B859, "=México")</f>
        <v>5.4580000000000002</v>
      </c>
      <c r="AT5" s="9">
        <f>SUMIFS(Concentrado!AU$2:AU859,Concentrado!$A$2:$A859,"="&amp;$A5,Concentrado!$B$2:$B859, "=México")</f>
        <v>1.02</v>
      </c>
      <c r="AU5" s="9">
        <f>SUMIFS(Concentrado!AV$2:AV859,Concentrado!$A$2:$A859,"="&amp;$A5,Concentrado!$B$2:$B859, "=México")</f>
        <v>3.2069999999999999</v>
      </c>
      <c r="AV5" s="9">
        <f>SUMIFS(Concentrado!AW$2:AW859,Concentrado!$A$2:$A859,"="&amp;$A5,Concentrado!$B$2:$B859, "=México")</f>
        <v>441.91399999999999</v>
      </c>
      <c r="AW5" s="9">
        <f>SUMIFS(Concentrado!AX$2:AX859,Concentrado!$A$2:$A859,"="&amp;$A5,Concentrado!$B$2:$B859, "=México")</f>
        <v>346.84199999999998</v>
      </c>
      <c r="AX5" s="9">
        <f>SUMIFS(Concentrado!AY$2:AY859,Concentrado!$A$2:$A859,"="&amp;$A5,Concentrado!$B$2:$B859, "=México")</f>
        <v>394.00400000000002</v>
      </c>
      <c r="AY5" s="9">
        <f>SUMIFS(Concentrado!AZ$2:AZ859,Concentrado!$A$2:$A859,"="&amp;$A5,Concentrado!$B$2:$B859, "=México")</f>
        <v>4.4189999999999996</v>
      </c>
      <c r="AZ5" s="9">
        <f>SUMIFS(Concentrado!BA$2:BA859,Concentrado!$A$2:$A859,"="&amp;$A5,Concentrado!$B$2:$B859, "=México")</f>
        <v>3.468</v>
      </c>
      <c r="BA5" s="9">
        <f>SUMIFS(Concentrado!BB$2:BB859,Concentrado!$A$2:$A859,"="&amp;$A5,Concentrado!$B$2:$B859, "=México")</f>
        <v>3.94</v>
      </c>
      <c r="BB5" s="9">
        <f>SUMIFS(Concentrado!BC$2:BC859,Concentrado!$A$2:$A859,"="&amp;$A5,Concentrado!$B$2:$B859, "=México")</f>
        <v>64.77</v>
      </c>
      <c r="BC5" s="9">
        <f>SUMIFS(Concentrado!BD$2:BD859,Concentrado!$A$2:$A859,"="&amp;$A5,Concentrado!$B$2:$B859, "=México")</f>
        <v>24.632000000000001</v>
      </c>
      <c r="BD5" s="9">
        <f>SUMIFS(Concentrado!BE$2:BE859,Concentrado!$A$2:$A859,"="&amp;$A5,Concentrado!$B$2:$B859, "=México")</f>
        <v>19.231999999999999</v>
      </c>
      <c r="BE5" s="9">
        <f>SUMIFS(Concentrado!BF$2:BF859,Concentrado!$A$2:$A859,"="&amp;$A5,Concentrado!$B$2:$B859, "=México")</f>
        <v>21.603999999999999</v>
      </c>
      <c r="BF5" s="9">
        <f>SUMIFS(Concentrado!BG$2:BG859,Concentrado!$A$2:$A859,"="&amp;$A5,Concentrado!$B$2:$B859, "=México")</f>
        <v>94.441000000000003</v>
      </c>
      <c r="BG5" s="9">
        <f>SUMIFS(Concentrado!BH$2:BH859,Concentrado!$A$2:$A859,"="&amp;$A5,Concentrado!$B$2:$B859, "=México")</f>
        <v>12.302099686332067</v>
      </c>
    </row>
    <row r="6" spans="1:59" x14ac:dyDescent="0.25">
      <c r="A6" s="4">
        <v>2002</v>
      </c>
      <c r="B6" s="9">
        <f>SUMIFS(Concentrado!C$2:C859,Concentrado!$A$2:$A859,"="&amp;$A6,Concentrado!$B$2:$B859, "=México")</f>
        <v>15.276999999999999</v>
      </c>
      <c r="C6" s="9">
        <f>SUMIFS(Concentrado!D$2:D859,Concentrado!$A$2:$A859,"="&amp;$A6,Concentrado!$B$2:$B859, "=México")</f>
        <v>4.6159999999999997</v>
      </c>
      <c r="D6" s="9">
        <f>SUMIFS(Concentrado!E$2:E859,Concentrado!$A$2:$A859,"="&amp;$A6,Concentrado!$B$2:$B859, "=México")</f>
        <v>9.8759999999999994</v>
      </c>
      <c r="E6" s="9">
        <f>SUMIFS(Concentrado!F$2:F859,Concentrado!$A$2:$A859,"="&amp;$A6,Concentrado!$B$2:$B859, "=México")</f>
        <v>13.752000000000001</v>
      </c>
      <c r="F6" s="9">
        <f>SUMIFS(Concentrado!G$2:G859,Concentrado!$A$2:$A859,"="&amp;$A6,Concentrado!$B$2:$B859, "=México")</f>
        <v>14.2</v>
      </c>
      <c r="G6" s="9">
        <f>SUMIFS(Concentrado!H$2:H859,Concentrado!$A$2:$A859,"="&amp;$A6,Concentrado!$B$2:$B859, "=México")</f>
        <v>2.214</v>
      </c>
      <c r="H6" s="9">
        <f>SUMIFS(Concentrado!I$2:I859,Concentrado!$A$2:$A859,"="&amp;$A6,Concentrado!$B$2:$B859, "=México")</f>
        <v>2.452</v>
      </c>
      <c r="I6" s="9">
        <f>SUMIFS(Concentrado!J$2:J859,Concentrado!$A$2:$A859,"="&amp;$A6,Concentrado!$B$2:$B859, "=México")</f>
        <v>2.335</v>
      </c>
      <c r="J6" s="9">
        <f>SUMIFS(Concentrado!K$2:K859,Concentrado!$A$2:$A859,"="&amp;$A6,Concentrado!$B$2:$B859, "=México")</f>
        <v>4.3250000000000002</v>
      </c>
      <c r="K6" s="9">
        <f>SUMIFS(Concentrado!L$2:L859,Concentrado!$A$2:$A859,"="&amp;$A6,Concentrado!$B$2:$B859, "=México")</f>
        <v>2.3370000000000002</v>
      </c>
      <c r="L6" s="9">
        <f>SUMIFS(Concentrado!M$2:M859,Concentrado!$A$2:$A859,"="&amp;$A6,Concentrado!$B$2:$B859, "=México")</f>
        <v>3.3159999999999998</v>
      </c>
      <c r="M6" s="9">
        <f>SUMIFS(Concentrado!N$2:N859,Concentrado!$A$2:$A859,"="&amp;$A6,Concentrado!$B$2:$B859, "=México")</f>
        <v>33.024999999999999</v>
      </c>
      <c r="N6" s="9">
        <f>SUMIFS(Concentrado!O$2:O859,Concentrado!$A$2:$A859,"="&amp;$A6,Concentrado!$B$2:$B859, "=México")</f>
        <v>72.311000000000007</v>
      </c>
      <c r="O6" s="9">
        <f>SUMIFS(Concentrado!P$2:P859,Concentrado!$A$2:$A859,"="&amp;$A6,Concentrado!$B$2:$B859, "=México")</f>
        <v>19.469000000000001</v>
      </c>
      <c r="P6" s="9">
        <f>SUMIFS(Concentrado!Q$2:Q859,Concentrado!$A$2:$A859,"="&amp;$A6,Concentrado!$B$2:$B859, "=México")</f>
        <v>45.57</v>
      </c>
      <c r="Q6" s="9">
        <f>SUMIFS(Concentrado!R$2:R859,Concentrado!$A$2:$A859,"="&amp;$A6,Concentrado!$B$2:$B859, "=México")</f>
        <v>50.761000000000003</v>
      </c>
      <c r="R6" s="9">
        <f>SUMIFS(Concentrado!S$2:S859,Concentrado!$A$2:$A859,"="&amp;$A6,Concentrado!$B$2:$B859, "=México")</f>
        <v>55.954000000000001</v>
      </c>
      <c r="S6" s="9">
        <f>SUMIFS(Concentrado!T$2:T859,Concentrado!$A$2:$A859,"="&amp;$A6,Concentrado!$B$2:$B859, "=México")</f>
        <v>53.439</v>
      </c>
      <c r="T6" s="9">
        <f>SUMIFS(Concentrado!U$2:U859,Concentrado!$A$2:$A859,"="&amp;$A6,Concentrado!$B$2:$B859, "=México")</f>
        <v>7.5129999999999999</v>
      </c>
      <c r="U6" s="9">
        <f>SUMIFS(Concentrado!V$2:V859,Concentrado!$A$2:$A859,"="&amp;$A6,Concentrado!$B$2:$B859, "=México")</f>
        <v>10.939</v>
      </c>
      <c r="V6" s="9">
        <f>SUMIFS(Concentrado!W$2:W859,Concentrado!$A$2:$A859,"="&amp;$A6,Concentrado!$B$2:$B859, "=México")</f>
        <v>9.2509999999999994</v>
      </c>
      <c r="W6" s="9">
        <f>SUMIFS(Concentrado!X$2:X859,Concentrado!$A$2:$A859,"="&amp;$A6,Concentrado!$B$2:$B859, "=México")</f>
        <v>25.55</v>
      </c>
      <c r="X6" s="9">
        <f>SUMIFS(Concentrado!Y$2:Y859,Concentrado!$A$2:$A859,"="&amp;$A6,Concentrado!$B$2:$B859, "=México")</f>
        <v>4.516</v>
      </c>
      <c r="Y6" s="9">
        <f>SUMIFS(Concentrado!Z$2:Z859,Concentrado!$A$2:$A859,"="&amp;$A6,Concentrado!$B$2:$B859, "=México")</f>
        <v>14.909000000000001</v>
      </c>
      <c r="Z6" s="9">
        <f>SUMIFS(Concentrado!AA$2:AA859,Concentrado!$A$2:$A859,"="&amp;$A6,Concentrado!$B$2:$B859, "=México")</f>
        <v>35.631999999999998</v>
      </c>
      <c r="AA6" s="9">
        <f>SUMIFS(Concentrado!AB$2:AB859,Concentrado!$A$2:$A859,"="&amp;$A6,Concentrado!$B$2:$B859, "=México")</f>
        <v>30.135000000000002</v>
      </c>
      <c r="AB6" s="9">
        <f>SUMIFS(Concentrado!AC$2:AC859,Concentrado!$A$2:$A859,"="&amp;$A6,Concentrado!$B$2:$B859, "=México")</f>
        <v>32.843000000000004</v>
      </c>
      <c r="AC6" s="9">
        <f>SUMIFS(Concentrado!AD$2:AD859,Concentrado!$A$2:$A859,"="&amp;$A6,Concentrado!$B$2:$B859, "=México")</f>
        <v>297.37799999999999</v>
      </c>
      <c r="AD6" s="9">
        <f>SUMIFS(Concentrado!AE$2:AE859,Concentrado!$A$2:$A859,"="&amp;$A6,Concentrado!$B$2:$B859, "=México")</f>
        <v>269.06299999999999</v>
      </c>
      <c r="AE6" s="9">
        <f>SUMIFS(Concentrado!AF$2:AF859,Concentrado!$A$2:$A859,"="&amp;$A6,Concentrado!$B$2:$B859, "=México")</f>
        <v>283.21800000000002</v>
      </c>
      <c r="AF6" s="9">
        <f>SUMIFS(Concentrado!AG$2:AG859,Concentrado!$A$2:$A859,"="&amp;$A6,Concentrado!$B$2:$B859, "=México")</f>
        <v>5.4169999999999998</v>
      </c>
      <c r="AG6" s="9">
        <f>SUMIFS(Concentrado!AH$2:AH859,Concentrado!$A$2:$A859,"="&amp;$A6,Concentrado!$B$2:$B859, "=México")</f>
        <v>4.7923813118095504</v>
      </c>
      <c r="AH6" s="9">
        <f>SUMIFS(Concentrado!AI$2:AI859,Concentrado!$A$2:$A859,"="&amp;$A6,Concentrado!$B$2:$B859, "=México")</f>
        <v>1.6095313520246299</v>
      </c>
      <c r="AI6" s="9">
        <f>SUMIFS(Concentrado!AJ$2:AJ859,Concentrado!$A$2:$A859,"="&amp;$A6,Concentrado!$B$2:$B859, "=México")</f>
        <v>3.18246182294744</v>
      </c>
      <c r="AJ6" s="9">
        <f>SUMIFS(Concentrado!AK$2:AK859,Concentrado!$A$2:$A859,"="&amp;$A6,Concentrado!$B$2:$B859, "=México")</f>
        <v>3.5569999999999999</v>
      </c>
      <c r="AK6" s="9">
        <f>SUMIFS(Concentrado!AL$2:AL859,Concentrado!$A$2:$A859,"="&amp;$A6,Concentrado!$B$2:$B859, "=México")</f>
        <v>0.98899999999999999</v>
      </c>
      <c r="AL6" s="9">
        <f>SUMIFS(Concentrado!AM$2:AM859,Concentrado!$A$2:$A859,"="&amp;$A6,Concentrado!$B$2:$B859, "=México")</f>
        <v>2.2549999999999999</v>
      </c>
      <c r="AM6" s="9">
        <f>SUMIFS(Concentrado!AN$2:AN859,Concentrado!$A$2:$A859,"="&amp;$A6,Concentrado!$B$2:$B859, "=México")</f>
        <v>72.754000000000005</v>
      </c>
      <c r="AN6" s="9">
        <f>SUMIFS(Concentrado!AO$2:AO859,Concentrado!$A$2:$A859,"="&amp;$A6,Concentrado!$B$2:$B859, "=México")</f>
        <v>60.283999999999999</v>
      </c>
      <c r="AO6" s="9">
        <f>SUMIFS(Concentrado!AP$2:AP859,Concentrado!$A$2:$A859,"="&amp;$A6,Concentrado!$B$2:$B859, "=México")</f>
        <v>66.522999999999996</v>
      </c>
      <c r="AP6" s="9">
        <f>SUMIFS(Concentrado!AQ$2:AQ859,Concentrado!$A$2:$A859,"="&amp;$A6,Concentrado!$B$2:$B859, "=México")</f>
        <v>1.712</v>
      </c>
      <c r="AQ6" s="9">
        <f>SUMIFS(Concentrado!AR$2:AR859,Concentrado!$A$2:$A859,"="&amp;$A6,Concentrado!$B$2:$B859, "=México")</f>
        <v>1.1180000000000001</v>
      </c>
      <c r="AR6" s="9">
        <f>SUMIFS(Concentrado!AS$2:AS859,Concentrado!$A$2:$A859,"="&amp;$A6,Concentrado!$B$2:$B859, "=México")</f>
        <v>1.411</v>
      </c>
      <c r="AS6" s="9">
        <f>SUMIFS(Concentrado!AT$2:AT859,Concentrado!$A$2:$A859,"="&amp;$A6,Concentrado!$B$2:$B859, "=México")</f>
        <v>5.1660000000000004</v>
      </c>
      <c r="AT6" s="9">
        <f>SUMIFS(Concentrado!AU$2:AU859,Concentrado!$A$2:$A859,"="&amp;$A6,Concentrado!$B$2:$B859, "=México")</f>
        <v>0.86</v>
      </c>
      <c r="AU6" s="9">
        <f>SUMIFS(Concentrado!AV$2:AV859,Concentrado!$A$2:$A859,"="&amp;$A6,Concentrado!$B$2:$B859, "=México")</f>
        <v>2.9820000000000002</v>
      </c>
      <c r="AV6" s="9">
        <f>SUMIFS(Concentrado!AW$2:AW859,Concentrado!$A$2:$A859,"="&amp;$A6,Concentrado!$B$2:$B859, "=México")</f>
        <v>444.745</v>
      </c>
      <c r="AW6" s="9">
        <f>SUMIFS(Concentrado!AX$2:AX859,Concentrado!$A$2:$A859,"="&amp;$A6,Concentrado!$B$2:$B859, "=México")</f>
        <v>350.637</v>
      </c>
      <c r="AX6" s="9">
        <f>SUMIFS(Concentrado!AY$2:AY859,Concentrado!$A$2:$A859,"="&amp;$A6,Concentrado!$B$2:$B859, "=México")</f>
        <v>397.39800000000002</v>
      </c>
      <c r="AY6" s="9">
        <f>SUMIFS(Concentrado!AZ$2:AZ859,Concentrado!$A$2:$A859,"="&amp;$A6,Concentrado!$B$2:$B859, "=México")</f>
        <v>4.4470000000000001</v>
      </c>
      <c r="AZ6" s="9">
        <f>SUMIFS(Concentrado!BA$2:BA859,Concentrado!$A$2:$A859,"="&amp;$A6,Concentrado!$B$2:$B859, "=México")</f>
        <v>3.5059999999999998</v>
      </c>
      <c r="BA6" s="9">
        <f>SUMIFS(Concentrado!BB$2:BB859,Concentrado!$A$2:$A859,"="&amp;$A6,Concentrado!$B$2:$B859, "=México")</f>
        <v>3.9740000000000002</v>
      </c>
      <c r="BB6" s="9">
        <f>SUMIFS(Concentrado!BC$2:BC859,Concentrado!$A$2:$A859,"="&amp;$A6,Concentrado!$B$2:$B859, "=México")</f>
        <v>68.007999999999996</v>
      </c>
      <c r="BC6" s="9">
        <f>SUMIFS(Concentrado!BD$2:BD859,Concentrado!$A$2:$A859,"="&amp;$A6,Concentrado!$B$2:$B859, "=México")</f>
        <v>20.853000000000002</v>
      </c>
      <c r="BD6" s="9">
        <f>SUMIFS(Concentrado!BE$2:BE859,Concentrado!$A$2:$A859,"="&amp;$A6,Concentrado!$B$2:$B859, "=México")</f>
        <v>18.329000000000001</v>
      </c>
      <c r="BE6" s="9">
        <f>SUMIFS(Concentrado!BF$2:BF859,Concentrado!$A$2:$A859,"="&amp;$A6,Concentrado!$B$2:$B859, "=México")</f>
        <v>20.484000000000002</v>
      </c>
      <c r="BF6" s="9">
        <f>SUMIFS(Concentrado!BG$2:BG859,Concentrado!$A$2:$A859,"="&amp;$A6,Concentrado!$B$2:$B859, "=México")</f>
        <v>59.572000000000003</v>
      </c>
      <c r="BG6" s="9">
        <f>SUMIFS(Concentrado!BH$2:BH859,Concentrado!$A$2:$A859,"="&amp;$A6,Concentrado!$B$2:$B859, "=México")</f>
        <v>11.768538628606887</v>
      </c>
    </row>
    <row r="7" spans="1:59" x14ac:dyDescent="0.25">
      <c r="A7" s="4">
        <v>2003</v>
      </c>
      <c r="B7" s="9">
        <f>SUMIFS(Concentrado!C$2:C859,Concentrado!$A$2:$A859,"="&amp;$A7,Concentrado!$B$2:$B859, "=México")</f>
        <v>15.978</v>
      </c>
      <c r="C7" s="9">
        <f>SUMIFS(Concentrado!D$2:D859,Concentrado!$A$2:$A859,"="&amp;$A7,Concentrado!$B$2:$B859, "=México")</f>
        <v>5.3319999999999999</v>
      </c>
      <c r="D7" s="9">
        <f>SUMIFS(Concentrado!E$2:E859,Concentrado!$A$2:$A859,"="&amp;$A7,Concentrado!$B$2:$B859, "=México")</f>
        <v>10.595000000000001</v>
      </c>
      <c r="E7" s="9">
        <f>SUMIFS(Concentrado!F$2:F859,Concentrado!$A$2:$A859,"="&amp;$A7,Concentrado!$B$2:$B859, "=México")</f>
        <v>13.694000000000001</v>
      </c>
      <c r="F7" s="9">
        <f>SUMIFS(Concentrado!G$2:G859,Concentrado!$A$2:$A859,"="&amp;$A7,Concentrado!$B$2:$B859, "=México")</f>
        <v>13.374000000000001</v>
      </c>
      <c r="G7" s="9">
        <f>SUMIFS(Concentrado!H$2:H859,Concentrado!$A$2:$A859,"="&amp;$A7,Concentrado!$B$2:$B859, "=México")</f>
        <v>2.399</v>
      </c>
      <c r="H7" s="9">
        <f>SUMIFS(Concentrado!I$2:I859,Concentrado!$A$2:$A859,"="&amp;$A7,Concentrado!$B$2:$B859, "=México")</f>
        <v>2.6230000000000002</v>
      </c>
      <c r="I7" s="9">
        <f>SUMIFS(Concentrado!J$2:J859,Concentrado!$A$2:$A859,"="&amp;$A7,Concentrado!$B$2:$B859, "=México")</f>
        <v>2.5129999999999999</v>
      </c>
      <c r="J7" s="9">
        <f>SUMIFS(Concentrado!K$2:K859,Concentrado!$A$2:$A859,"="&amp;$A7,Concentrado!$B$2:$B859, "=México")</f>
        <v>5.0010000000000003</v>
      </c>
      <c r="K7" s="9">
        <f>SUMIFS(Concentrado!L$2:L859,Concentrado!$A$2:$A859,"="&amp;$A7,Concentrado!$B$2:$B859, "=México")</f>
        <v>2.68</v>
      </c>
      <c r="L7" s="9">
        <f>SUMIFS(Concentrado!M$2:M859,Concentrado!$A$2:$A859,"="&amp;$A7,Concentrado!$B$2:$B859, "=México")</f>
        <v>3.83</v>
      </c>
      <c r="M7" s="9">
        <f>SUMIFS(Concentrado!N$2:N859,Concentrado!$A$2:$A859,"="&amp;$A7,Concentrado!$B$2:$B859, "=México")</f>
        <v>34.585000000000001</v>
      </c>
      <c r="N7" s="9">
        <f>SUMIFS(Concentrado!O$2:O859,Concentrado!$A$2:$A859,"="&amp;$A7,Concentrado!$B$2:$B859, "=México")</f>
        <v>70.991</v>
      </c>
      <c r="O7" s="9">
        <f>SUMIFS(Concentrado!P$2:P859,Concentrado!$A$2:$A859,"="&amp;$A7,Concentrado!$B$2:$B859, "=México")</f>
        <v>18.491</v>
      </c>
      <c r="P7" s="9">
        <f>SUMIFS(Concentrado!Q$2:Q859,Concentrado!$A$2:$A859,"="&amp;$A7,Concentrado!$B$2:$B859, "=México")</f>
        <v>44.436999999999998</v>
      </c>
      <c r="Q7" s="9">
        <f>SUMIFS(Concentrado!R$2:R859,Concentrado!$A$2:$A859,"="&amp;$A7,Concentrado!$B$2:$B859, "=México")</f>
        <v>53.618000000000002</v>
      </c>
      <c r="R7" s="9">
        <f>SUMIFS(Concentrado!S$2:S859,Concentrado!$A$2:$A859,"="&amp;$A7,Concentrado!$B$2:$B859, "=México")</f>
        <v>58.857999999999997</v>
      </c>
      <c r="S7" s="9">
        <f>SUMIFS(Concentrado!T$2:T859,Concentrado!$A$2:$A859,"="&amp;$A7,Concentrado!$B$2:$B859, "=México")</f>
        <v>56.298999999999999</v>
      </c>
      <c r="T7" s="9">
        <f>SUMIFS(Concentrado!U$2:U859,Concentrado!$A$2:$A859,"="&amp;$A7,Concentrado!$B$2:$B859, "=México")</f>
        <v>8.7379999999999995</v>
      </c>
      <c r="U7" s="9">
        <f>SUMIFS(Concentrado!V$2:V859,Concentrado!$A$2:$A859,"="&amp;$A7,Concentrado!$B$2:$B859, "=México")</f>
        <v>12.243</v>
      </c>
      <c r="V7" s="9">
        <f>SUMIFS(Concentrado!W$2:W859,Concentrado!$A$2:$A859,"="&amp;$A7,Concentrado!$B$2:$B859, "=México")</f>
        <v>10.531000000000001</v>
      </c>
      <c r="W7" s="9">
        <f>SUMIFS(Concentrado!X$2:X859,Concentrado!$A$2:$A859,"="&amp;$A7,Concentrado!$B$2:$B859, "=México")</f>
        <v>24.744</v>
      </c>
      <c r="X7" s="9">
        <f>SUMIFS(Concentrado!Y$2:Y859,Concentrado!$A$2:$A859,"="&amp;$A7,Concentrado!$B$2:$B859, "=México")</f>
        <v>4.5279999999999996</v>
      </c>
      <c r="Y7" s="9">
        <f>SUMIFS(Concentrado!Z$2:Z859,Concentrado!$A$2:$A859,"="&amp;$A7,Concentrado!$B$2:$B859, "=México")</f>
        <v>14.532999999999999</v>
      </c>
      <c r="Z7" s="9">
        <f>SUMIFS(Concentrado!AA$2:AA859,Concentrado!$A$2:$A859,"="&amp;$A7,Concentrado!$B$2:$B859, "=México")</f>
        <v>35.459000000000003</v>
      </c>
      <c r="AA7" s="9">
        <f>SUMIFS(Concentrado!AB$2:AB859,Concentrado!$A$2:$A859,"="&amp;$A7,Concentrado!$B$2:$B859, "=México")</f>
        <v>30.96</v>
      </c>
      <c r="AB7" s="9">
        <f>SUMIFS(Concentrado!AC$2:AC859,Concentrado!$A$2:$A859,"="&amp;$A7,Concentrado!$B$2:$B859, "=México")</f>
        <v>33.197000000000003</v>
      </c>
      <c r="AC7" s="9">
        <f>SUMIFS(Concentrado!AD$2:AD859,Concentrado!$A$2:$A859,"="&amp;$A7,Concentrado!$B$2:$B859, "=México")</f>
        <v>306.78899999999999</v>
      </c>
      <c r="AD7" s="9">
        <f>SUMIFS(Concentrado!AE$2:AE859,Concentrado!$A$2:$A859,"="&amp;$A7,Concentrado!$B$2:$B859, "=México")</f>
        <v>277.35199999999998</v>
      </c>
      <c r="AE7" s="9">
        <f>SUMIFS(Concentrado!AF$2:AF859,Concentrado!$A$2:$A859,"="&amp;$A7,Concentrado!$B$2:$B859, "=México")</f>
        <v>292.048</v>
      </c>
      <c r="AF7" s="9">
        <f>SUMIFS(Concentrado!AG$2:AG859,Concentrado!$A$2:$A859,"="&amp;$A7,Concentrado!$B$2:$B859, "=México")</f>
        <v>5.83</v>
      </c>
      <c r="AG7" s="9">
        <f>SUMIFS(Concentrado!AH$2:AH859,Concentrado!$A$2:$A859,"="&amp;$A7,Concentrado!$B$2:$B859, "=México")</f>
        <v>4.7133188742070899</v>
      </c>
      <c r="AH7" s="9">
        <f>SUMIFS(Concentrado!AI$2:AI859,Concentrado!$A$2:$A859,"="&amp;$A7,Concentrado!$B$2:$B859, "=México")</f>
        <v>1.4880844360885901</v>
      </c>
      <c r="AI7" s="9">
        <f>SUMIFS(Concentrado!AJ$2:AJ859,Concentrado!$A$2:$A859,"="&amp;$A7,Concentrado!$B$2:$B859, "=México")</f>
        <v>3.08273171132713</v>
      </c>
      <c r="AJ7" s="9">
        <f>SUMIFS(Concentrado!AK$2:AK859,Concentrado!$A$2:$A859,"="&amp;$A7,Concentrado!$B$2:$B859, "=México")</f>
        <v>3.242</v>
      </c>
      <c r="AK7" s="9">
        <f>SUMIFS(Concentrado!AL$2:AL859,Concentrado!$A$2:$A859,"="&amp;$A7,Concentrado!$B$2:$B859, "=México")</f>
        <v>0.874</v>
      </c>
      <c r="AL7" s="9">
        <f>SUMIFS(Concentrado!AM$2:AM859,Concentrado!$A$2:$A859,"="&amp;$A7,Concentrado!$B$2:$B859, "=México")</f>
        <v>2.04</v>
      </c>
      <c r="AM7" s="9">
        <f>SUMIFS(Concentrado!AN$2:AN859,Concentrado!$A$2:$A859,"="&amp;$A7,Concentrado!$B$2:$B859, "=México")</f>
        <v>70.453000000000003</v>
      </c>
      <c r="AN7" s="9">
        <f>SUMIFS(Concentrado!AO$2:AO859,Concentrado!$A$2:$A859,"="&amp;$A7,Concentrado!$B$2:$B859, "=México")</f>
        <v>56.813000000000002</v>
      </c>
      <c r="AO7" s="9">
        <f>SUMIFS(Concentrado!AP$2:AP859,Concentrado!$A$2:$A859,"="&amp;$A7,Concentrado!$B$2:$B859, "=México")</f>
        <v>63.622999999999998</v>
      </c>
      <c r="AP7" s="9">
        <f>SUMIFS(Concentrado!AQ$2:AQ859,Concentrado!$A$2:$A859,"="&amp;$A7,Concentrado!$B$2:$B859, "=México")</f>
        <v>1.6140000000000001</v>
      </c>
      <c r="AQ7" s="9">
        <f>SUMIFS(Concentrado!AR$2:AR859,Concentrado!$A$2:$A859,"="&amp;$A7,Concentrado!$B$2:$B859, "=México")</f>
        <v>0.86</v>
      </c>
      <c r="AR7" s="9">
        <f>SUMIFS(Concentrado!AS$2:AS859,Concentrado!$A$2:$A859,"="&amp;$A7,Concentrado!$B$2:$B859, "=México")</f>
        <v>1.2310000000000001</v>
      </c>
      <c r="AS7" s="9">
        <f>SUMIFS(Concentrado!AT$2:AT859,Concentrado!$A$2:$A859,"="&amp;$A7,Concentrado!$B$2:$B859, "=México")</f>
        <v>4.681</v>
      </c>
      <c r="AT7" s="9">
        <f>SUMIFS(Concentrado!AU$2:AU859,Concentrado!$A$2:$A859,"="&amp;$A7,Concentrado!$B$2:$B859, "=México")</f>
        <v>0.86</v>
      </c>
      <c r="AU7" s="9">
        <f>SUMIFS(Concentrado!AV$2:AV859,Concentrado!$A$2:$A859,"="&amp;$A7,Concentrado!$B$2:$B859, "=México")</f>
        <v>2.742</v>
      </c>
      <c r="AV7" s="9">
        <f>SUMIFS(Concentrado!AW$2:AW859,Concentrado!$A$2:$A859,"="&amp;$A7,Concentrado!$B$2:$B859, "=México")</f>
        <v>450.661</v>
      </c>
      <c r="AW7" s="9">
        <f>SUMIFS(Concentrado!AX$2:AX859,Concentrado!$A$2:$A859,"="&amp;$A7,Concentrado!$B$2:$B859, "=México")</f>
        <v>354.702</v>
      </c>
      <c r="AX7" s="9">
        <f>SUMIFS(Concentrado!AY$2:AY859,Concentrado!$A$2:$A859,"="&amp;$A7,Concentrado!$B$2:$B859, "=México")</f>
        <v>402.392</v>
      </c>
      <c r="AY7" s="9">
        <f>SUMIFS(Concentrado!AZ$2:AZ859,Concentrado!$A$2:$A859,"="&amp;$A7,Concentrado!$B$2:$B859, "=México")</f>
        <v>4.5069999999999997</v>
      </c>
      <c r="AZ7" s="9">
        <f>SUMIFS(Concentrado!BA$2:BA859,Concentrado!$A$2:$A859,"="&amp;$A7,Concentrado!$B$2:$B859, "=México")</f>
        <v>3.5470000000000002</v>
      </c>
      <c r="BA7" s="9">
        <f>SUMIFS(Concentrado!BB$2:BB859,Concentrado!$A$2:$A859,"="&amp;$A7,Concentrado!$B$2:$B859, "=México")</f>
        <v>4.024</v>
      </c>
      <c r="BB7" s="9">
        <f>SUMIFS(Concentrado!BC$2:BC859,Concentrado!$A$2:$A859,"="&amp;$A7,Concentrado!$B$2:$B859, "=México")</f>
        <v>57.197000000000003</v>
      </c>
      <c r="BC7" s="9">
        <f>SUMIFS(Concentrado!BD$2:BD859,Concentrado!$A$2:$A859,"="&amp;$A7,Concentrado!$B$2:$B859, "=México")</f>
        <v>19.611999999999998</v>
      </c>
      <c r="BD7" s="9">
        <f>SUMIFS(Concentrado!BE$2:BE859,Concentrado!$A$2:$A859,"="&amp;$A7,Concentrado!$B$2:$B859, "=México")</f>
        <v>17.593</v>
      </c>
      <c r="BE7" s="9">
        <f>SUMIFS(Concentrado!BF$2:BF859,Concentrado!$A$2:$A859,"="&amp;$A7,Concentrado!$B$2:$B859, "=México")</f>
        <v>19.664000000000001</v>
      </c>
      <c r="BF7" s="9">
        <f>SUMIFS(Concentrado!BG$2:BG859,Concentrado!$A$2:$A859,"="&amp;$A7,Concentrado!$B$2:$B859, "=México")</f>
        <v>65.174999999999997</v>
      </c>
      <c r="BG7" s="9">
        <f>SUMIFS(Concentrado!BH$2:BH859,Concentrado!$A$2:$A859,"="&amp;$A7,Concentrado!$B$2:$B859, "=México")</f>
        <v>11.47077992613513</v>
      </c>
    </row>
    <row r="8" spans="1:59" x14ac:dyDescent="0.25">
      <c r="A8" s="4">
        <v>2004</v>
      </c>
      <c r="B8" s="9">
        <f>SUMIFS(Concentrado!C$2:C859,Concentrado!$A$2:$A859,"="&amp;$A8,Concentrado!$B$2:$B859, "=México")</f>
        <v>16.943000000000001</v>
      </c>
      <c r="C8" s="9">
        <f>SUMIFS(Concentrado!D$2:D859,Concentrado!$A$2:$A859,"="&amp;$A8,Concentrado!$B$2:$B859, "=México")</f>
        <v>4.9690000000000003</v>
      </c>
      <c r="D8" s="9">
        <f>SUMIFS(Concentrado!E$2:E859,Concentrado!$A$2:$A859,"="&amp;$A8,Concentrado!$B$2:$B859, "=México")</f>
        <v>10.867000000000001</v>
      </c>
      <c r="E8" s="9">
        <f>SUMIFS(Concentrado!F$2:F859,Concentrado!$A$2:$A859,"="&amp;$A8,Concentrado!$B$2:$B859, "=México")</f>
        <v>14.199</v>
      </c>
      <c r="F8" s="9">
        <f>SUMIFS(Concentrado!G$2:G859,Concentrado!$A$2:$A859,"="&amp;$A8,Concentrado!$B$2:$B859, "=México")</f>
        <v>15.102</v>
      </c>
      <c r="G8" s="9">
        <f>SUMIFS(Concentrado!H$2:H859,Concentrado!$A$2:$A859,"="&amp;$A8,Concentrado!$B$2:$B859, "=México")</f>
        <v>2.3079999999999998</v>
      </c>
      <c r="H8" s="9">
        <f>SUMIFS(Concentrado!I$2:I859,Concentrado!$A$2:$A859,"="&amp;$A8,Concentrado!$B$2:$B859, "=México")</f>
        <v>2.262</v>
      </c>
      <c r="I8" s="9">
        <f>SUMIFS(Concentrado!J$2:J859,Concentrado!$A$2:$A859,"="&amp;$A8,Concentrado!$B$2:$B859, "=México")</f>
        <v>2.2850000000000001</v>
      </c>
      <c r="J8" s="9">
        <f>SUMIFS(Concentrado!K$2:K859,Concentrado!$A$2:$A859,"="&amp;$A8,Concentrado!$B$2:$B859, "=México")</f>
        <v>4.673</v>
      </c>
      <c r="K8" s="9">
        <f>SUMIFS(Concentrado!L$2:L859,Concentrado!$A$2:$A859,"="&amp;$A8,Concentrado!$B$2:$B859, "=México")</f>
        <v>3.04</v>
      </c>
      <c r="L8" s="9">
        <f>SUMIFS(Concentrado!M$2:M859,Concentrado!$A$2:$A859,"="&amp;$A8,Concentrado!$B$2:$B859, "=México")</f>
        <v>3.843</v>
      </c>
      <c r="M8" s="9">
        <f>SUMIFS(Concentrado!N$2:N859,Concentrado!$A$2:$A859,"="&amp;$A8,Concentrado!$B$2:$B859, "=México")</f>
        <v>35.384999999999998</v>
      </c>
      <c r="N8" s="9">
        <f>SUMIFS(Concentrado!O$2:O859,Concentrado!$A$2:$A859,"="&amp;$A8,Concentrado!$B$2:$B859, "=México")</f>
        <v>68.733000000000004</v>
      </c>
      <c r="O8" s="9">
        <f>SUMIFS(Concentrado!P$2:P859,Concentrado!$A$2:$A859,"="&amp;$A8,Concentrado!$B$2:$B859, "=México")</f>
        <v>18.544</v>
      </c>
      <c r="P8" s="9">
        <f>SUMIFS(Concentrado!Q$2:Q859,Concentrado!$A$2:$A859,"="&amp;$A8,Concentrado!$B$2:$B859, "=México")</f>
        <v>43.276000000000003</v>
      </c>
      <c r="Q8" s="9">
        <f>SUMIFS(Concentrado!R$2:R859,Concentrado!$A$2:$A859,"="&amp;$A8,Concentrado!$B$2:$B859, "=México")</f>
        <v>56.046999999999997</v>
      </c>
      <c r="R8" s="9">
        <f>SUMIFS(Concentrado!S$2:S859,Concentrado!$A$2:$A859,"="&amp;$A8,Concentrado!$B$2:$B859, "=México")</f>
        <v>60.863</v>
      </c>
      <c r="S8" s="9">
        <f>SUMIFS(Concentrado!T$2:T859,Concentrado!$A$2:$A859,"="&amp;$A8,Concentrado!$B$2:$B859, "=México")</f>
        <v>58.508000000000003</v>
      </c>
      <c r="T8" s="9">
        <f>SUMIFS(Concentrado!U$2:U859,Concentrado!$A$2:$A859,"="&amp;$A8,Concentrado!$B$2:$B859, "=México")</f>
        <v>8.8870000000000005</v>
      </c>
      <c r="U8" s="9">
        <f>SUMIFS(Concentrado!V$2:V859,Concentrado!$A$2:$A859,"="&amp;$A8,Concentrado!$B$2:$B859, "=México")</f>
        <v>11.673</v>
      </c>
      <c r="V8" s="9">
        <f>SUMIFS(Concentrado!W$2:W859,Concentrado!$A$2:$A859,"="&amp;$A8,Concentrado!$B$2:$B859, "=México")</f>
        <v>10.31</v>
      </c>
      <c r="W8" s="9">
        <f>SUMIFS(Concentrado!X$2:X859,Concentrado!$A$2:$A859,"="&amp;$A8,Concentrado!$B$2:$B859, "=México")</f>
        <v>21.989000000000001</v>
      </c>
      <c r="X8" s="9">
        <f>SUMIFS(Concentrado!Y$2:Y859,Concentrado!$A$2:$A859,"="&amp;$A8,Concentrado!$B$2:$B859, "=México")</f>
        <v>4.1500000000000004</v>
      </c>
      <c r="Y8" s="9">
        <f>SUMIFS(Concentrado!Z$2:Z859,Concentrado!$A$2:$A859,"="&amp;$A8,Concentrado!$B$2:$B859, "=México")</f>
        <v>12.954000000000001</v>
      </c>
      <c r="Z8" s="9">
        <f>SUMIFS(Concentrado!AA$2:AA859,Concentrado!$A$2:$A859,"="&amp;$A8,Concentrado!$B$2:$B859, "=México")</f>
        <v>37.756999999999998</v>
      </c>
      <c r="AA8" s="9">
        <f>SUMIFS(Concentrado!AB$2:AB859,Concentrado!$A$2:$A859,"="&amp;$A8,Concentrado!$B$2:$B859, "=México")</f>
        <v>30.869</v>
      </c>
      <c r="AB8" s="9">
        <f>SUMIFS(Concentrado!AC$2:AC859,Concentrado!$A$2:$A859,"="&amp;$A8,Concentrado!$B$2:$B859, "=México")</f>
        <v>34.256999999999998</v>
      </c>
      <c r="AC8" s="9">
        <f>SUMIFS(Concentrado!AD$2:AD859,Concentrado!$A$2:$A859,"="&amp;$A8,Concentrado!$B$2:$B859, "=México")</f>
        <v>308.66199999999998</v>
      </c>
      <c r="AD8" s="9">
        <f>SUMIFS(Concentrado!AE$2:AE859,Concentrado!$A$2:$A859,"="&amp;$A8,Concentrado!$B$2:$B859, "=México")</f>
        <v>276.90300000000002</v>
      </c>
      <c r="AE8" s="9">
        <f>SUMIFS(Concentrado!AF$2:AF859,Concentrado!$A$2:$A859,"="&amp;$A8,Concentrado!$B$2:$B859, "=México")</f>
        <v>292.61200000000002</v>
      </c>
      <c r="AF8" s="9">
        <f>SUMIFS(Concentrado!AG$2:AG859,Concentrado!$A$2:$A859,"="&amp;$A8,Concentrado!$B$2:$B859, "=México")</f>
        <v>6.0919999999999996</v>
      </c>
      <c r="AG8" s="9">
        <f>SUMIFS(Concentrado!AH$2:AH859,Concentrado!$A$2:$A859,"="&amp;$A8,Concentrado!$B$2:$B859, "=México")</f>
        <v>4.5675556210402197</v>
      </c>
      <c r="AH8" s="9">
        <f>SUMIFS(Concentrado!AI$2:AI859,Concentrado!$A$2:$A859,"="&amp;$A8,Concentrado!$B$2:$B859, "=México")</f>
        <v>1.9819134184907501</v>
      </c>
      <c r="AI8" s="9">
        <f>SUMIFS(Concentrado!AJ$2:AJ859,Concentrado!$A$2:$A859,"="&amp;$A8,Concentrado!$B$2:$B859, "=México")</f>
        <v>3.2605353544038</v>
      </c>
      <c r="AJ8" s="9">
        <f>SUMIFS(Concentrado!AK$2:AK859,Concentrado!$A$2:$A859,"="&amp;$A8,Concentrado!$B$2:$B859, "=México")</f>
        <v>3.0819999999999999</v>
      </c>
      <c r="AK8" s="9">
        <f>SUMIFS(Concentrado!AL$2:AL859,Concentrado!$A$2:$A859,"="&amp;$A8,Concentrado!$B$2:$B859, "=México")</f>
        <v>1.069</v>
      </c>
      <c r="AL8" s="9">
        <f>SUMIFS(Concentrado!AM$2:AM859,Concentrado!$A$2:$A859,"="&amp;$A8,Concentrado!$B$2:$B859, "=México")</f>
        <v>2.0590000000000002</v>
      </c>
      <c r="AM8" s="9">
        <f>SUMIFS(Concentrado!AN$2:AN859,Concentrado!$A$2:$A859,"="&amp;$A8,Concentrado!$B$2:$B859, "=México")</f>
        <v>68.603999999999999</v>
      </c>
      <c r="AN8" s="9">
        <f>SUMIFS(Concentrado!AO$2:AO859,Concentrado!$A$2:$A859,"="&amp;$A8,Concentrado!$B$2:$B859, "=México")</f>
        <v>55.893999999999998</v>
      </c>
      <c r="AO8" s="9">
        <f>SUMIFS(Concentrado!AP$2:AP859,Concentrado!$A$2:$A859,"="&amp;$A8,Concentrado!$B$2:$B859, "=México")</f>
        <v>62.182000000000002</v>
      </c>
      <c r="AP8" s="9">
        <f>SUMIFS(Concentrado!AQ$2:AQ859,Concentrado!$A$2:$A859,"="&amp;$A8,Concentrado!$B$2:$B859, "=México")</f>
        <v>0.80300000000000005</v>
      </c>
      <c r="AQ8" s="9">
        <f>SUMIFS(Concentrado!AR$2:AR859,Concentrado!$A$2:$A859,"="&amp;$A8,Concentrado!$B$2:$B859, "=México")</f>
        <v>0.54100000000000004</v>
      </c>
      <c r="AR8" s="9">
        <f>SUMIFS(Concentrado!AS$2:AS859,Concentrado!$A$2:$A859,"="&amp;$A8,Concentrado!$B$2:$B859, "=México")</f>
        <v>0.67</v>
      </c>
      <c r="AS8" s="9">
        <f>SUMIFS(Concentrado!AT$2:AT859,Concentrado!$A$2:$A859,"="&amp;$A8,Concentrado!$B$2:$B859, "=México")</f>
        <v>4.5869999999999997</v>
      </c>
      <c r="AT8" s="9">
        <f>SUMIFS(Concentrado!AU$2:AU859,Concentrado!$A$2:$A859,"="&amp;$A8,Concentrado!$B$2:$B859, "=México")</f>
        <v>0.94399999999999995</v>
      </c>
      <c r="AU8" s="9">
        <f>SUMIFS(Concentrado!AV$2:AV859,Concentrado!$A$2:$A859,"="&amp;$A8,Concentrado!$B$2:$B859, "=México")</f>
        <v>2.7360000000000002</v>
      </c>
      <c r="AV8" s="9">
        <f>SUMIFS(Concentrado!AW$2:AW859,Concentrado!$A$2:$A859,"="&amp;$A8,Concentrado!$B$2:$B859, "=México")</f>
        <v>448.30799999999999</v>
      </c>
      <c r="AW8" s="9">
        <f>SUMIFS(Concentrado!AX$2:AX859,Concentrado!$A$2:$A859,"="&amp;$A8,Concentrado!$B$2:$B859, "=México")</f>
        <v>353.21499999999997</v>
      </c>
      <c r="AX8" s="9">
        <f>SUMIFS(Concentrado!AY$2:AY859,Concentrado!$A$2:$A859,"="&amp;$A8,Concentrado!$B$2:$B859, "=México")</f>
        <v>400.16500000000002</v>
      </c>
      <c r="AY8" s="9">
        <f>SUMIFS(Concentrado!AZ$2:AZ859,Concentrado!$A$2:$A859,"="&amp;$A8,Concentrado!$B$2:$B859, "=México")</f>
        <v>4.4829999999999997</v>
      </c>
      <c r="AZ8" s="9">
        <f>SUMIFS(Concentrado!BA$2:BA859,Concentrado!$A$2:$A859,"="&amp;$A8,Concentrado!$B$2:$B859, "=México")</f>
        <v>3.532</v>
      </c>
      <c r="BA8" s="9">
        <f>SUMIFS(Concentrado!BB$2:BB859,Concentrado!$A$2:$A859,"="&amp;$A8,Concentrado!$B$2:$B859, "=México")</f>
        <v>4.0019999999999998</v>
      </c>
      <c r="BB8" s="9">
        <f>SUMIFS(Concentrado!BC$2:BC859,Concentrado!$A$2:$A859,"="&amp;$A8,Concentrado!$B$2:$B859, "=México")</f>
        <v>61.862000000000002</v>
      </c>
      <c r="BC8" s="9">
        <f>SUMIFS(Concentrado!BD$2:BD859,Concentrado!$A$2:$A859,"="&amp;$A8,Concentrado!$B$2:$B859, "=México")</f>
        <v>20.327000000000002</v>
      </c>
      <c r="BD8" s="9">
        <f>SUMIFS(Concentrado!BE$2:BE859,Concentrado!$A$2:$A859,"="&amp;$A8,Concentrado!$B$2:$B859, "=México")</f>
        <v>16.995999999999999</v>
      </c>
      <c r="BE8" s="9">
        <f>SUMIFS(Concentrado!BF$2:BF859,Concentrado!$A$2:$A859,"="&amp;$A8,Concentrado!$B$2:$B859, "=México")</f>
        <v>19.081</v>
      </c>
      <c r="BF8" s="9">
        <f>SUMIFS(Concentrado!BG$2:BG859,Concentrado!$A$2:$A859,"="&amp;$A8,Concentrado!$B$2:$B859, "=México")</f>
        <v>61.280999999999999</v>
      </c>
      <c r="BG8" s="9">
        <f>SUMIFS(Concentrado!BH$2:BH859,Concentrado!$A$2:$A859,"="&amp;$A8,Concentrado!$B$2:$B859, "=México")</f>
        <v>11.163726400495204</v>
      </c>
    </row>
    <row r="9" spans="1:59" x14ac:dyDescent="0.25">
      <c r="A9" s="4">
        <v>2005</v>
      </c>
      <c r="B9" s="9">
        <f>SUMIFS(Concentrado!C$2:C859,Concentrado!$A$2:$A859,"="&amp;$A9,Concentrado!$B$2:$B859, "=México")</f>
        <v>16.449000000000002</v>
      </c>
      <c r="C9" s="9">
        <f>SUMIFS(Concentrado!D$2:D859,Concentrado!$A$2:$A859,"="&amp;$A9,Concentrado!$B$2:$B859, "=México")</f>
        <v>4.4790000000000001</v>
      </c>
      <c r="D9" s="9">
        <f>SUMIFS(Concentrado!E$2:E859,Concentrado!$A$2:$A859,"="&amp;$A9,Concentrado!$B$2:$B859, "=México")</f>
        <v>10.366</v>
      </c>
      <c r="E9" s="9">
        <f>SUMIFS(Concentrado!F$2:F859,Concentrado!$A$2:$A859,"="&amp;$A9,Concentrado!$B$2:$B859, "=México")</f>
        <v>13.711</v>
      </c>
      <c r="F9" s="9">
        <f>SUMIFS(Concentrado!G$2:G859,Concentrado!$A$2:$A859,"="&amp;$A9,Concentrado!$B$2:$B859, "=México")</f>
        <v>14.122999999999999</v>
      </c>
      <c r="G9" s="9">
        <f>SUMIFS(Concentrado!H$2:H859,Concentrado!$A$2:$A859,"="&amp;$A9,Concentrado!$B$2:$B859, "=México")</f>
        <v>2.39</v>
      </c>
      <c r="H9" s="9">
        <f>SUMIFS(Concentrado!I$2:I859,Concentrado!$A$2:$A859,"="&amp;$A9,Concentrado!$B$2:$B859, "=México")</f>
        <v>2.69</v>
      </c>
      <c r="I9" s="9">
        <f>SUMIFS(Concentrado!J$2:J859,Concentrado!$A$2:$A859,"="&amp;$A9,Concentrado!$B$2:$B859, "=México")</f>
        <v>2.5430000000000001</v>
      </c>
      <c r="J9" s="9">
        <f>SUMIFS(Concentrado!K$2:K859,Concentrado!$A$2:$A859,"="&amp;$A9,Concentrado!$B$2:$B859, "=México")</f>
        <v>5.4880000000000004</v>
      </c>
      <c r="K9" s="9">
        <f>SUMIFS(Concentrado!L$2:L859,Concentrado!$A$2:$A859,"="&amp;$A9,Concentrado!$B$2:$B859, "=México")</f>
        <v>2.827</v>
      </c>
      <c r="L9" s="9">
        <f>SUMIFS(Concentrado!M$2:M859,Concentrado!$A$2:$A859,"="&amp;$A9,Concentrado!$B$2:$B859, "=México")</f>
        <v>4.1340000000000003</v>
      </c>
      <c r="M9" s="9">
        <f>SUMIFS(Concentrado!N$2:N859,Concentrado!$A$2:$A859,"="&amp;$A9,Concentrado!$B$2:$B859, "=México")</f>
        <v>32.069000000000003</v>
      </c>
      <c r="N9" s="9">
        <f>SUMIFS(Concentrado!O$2:O859,Concentrado!$A$2:$A859,"="&amp;$A9,Concentrado!$B$2:$B859, "=México")</f>
        <v>69.882000000000005</v>
      </c>
      <c r="O9" s="9">
        <f>SUMIFS(Concentrado!P$2:P859,Concentrado!$A$2:$A859,"="&amp;$A9,Concentrado!$B$2:$B859, "=México")</f>
        <v>18.803000000000001</v>
      </c>
      <c r="P9" s="9">
        <f>SUMIFS(Concentrado!Q$2:Q859,Concentrado!$A$2:$A859,"="&amp;$A9,Concentrado!$B$2:$B859, "=México")</f>
        <v>43.95</v>
      </c>
      <c r="Q9" s="9">
        <f>SUMIFS(Concentrado!R$2:R859,Concentrado!$A$2:$A859,"="&amp;$A9,Concentrado!$B$2:$B859, "=México")</f>
        <v>58.878999999999998</v>
      </c>
      <c r="R9" s="9">
        <f>SUMIFS(Concentrado!S$2:S859,Concentrado!$A$2:$A859,"="&amp;$A9,Concentrado!$B$2:$B859, "=México")</f>
        <v>64.275999999999996</v>
      </c>
      <c r="S9" s="9">
        <f>SUMIFS(Concentrado!T$2:T859,Concentrado!$A$2:$A859,"="&amp;$A9,Concentrado!$B$2:$B859, "=México")</f>
        <v>61.624000000000002</v>
      </c>
      <c r="T9" s="9">
        <f>SUMIFS(Concentrado!U$2:U859,Concentrado!$A$2:$A859,"="&amp;$A9,Concentrado!$B$2:$B859, "=México")</f>
        <v>8.9809999999999999</v>
      </c>
      <c r="U9" s="9">
        <f>SUMIFS(Concentrado!V$2:V859,Concentrado!$A$2:$A859,"="&amp;$A9,Concentrado!$B$2:$B859, "=México")</f>
        <v>12.657999999999999</v>
      </c>
      <c r="V9" s="9">
        <f>SUMIFS(Concentrado!W$2:W859,Concentrado!$A$2:$A859,"="&amp;$A9,Concentrado!$B$2:$B859, "=México")</f>
        <v>10.852</v>
      </c>
      <c r="W9" s="9">
        <f>SUMIFS(Concentrado!X$2:X859,Concentrado!$A$2:$A859,"="&amp;$A9,Concentrado!$B$2:$B859, "=México")</f>
        <v>24.707999999999998</v>
      </c>
      <c r="X9" s="9">
        <f>SUMIFS(Concentrado!Y$2:Y859,Concentrado!$A$2:$A859,"="&amp;$A9,Concentrado!$B$2:$B859, "=México")</f>
        <v>5.1070000000000002</v>
      </c>
      <c r="Y9" s="9">
        <f>SUMIFS(Concentrado!Z$2:Z859,Concentrado!$A$2:$A859,"="&amp;$A9,Concentrado!$B$2:$B859, "=México")</f>
        <v>14.776999999999999</v>
      </c>
      <c r="Z9" s="9">
        <f>SUMIFS(Concentrado!AA$2:AA859,Concentrado!$A$2:$A859,"="&amp;$A9,Concentrado!$B$2:$B859, "=México")</f>
        <v>37.875999999999998</v>
      </c>
      <c r="AA9" s="9">
        <f>SUMIFS(Concentrado!AB$2:AB859,Concentrado!$A$2:$A859,"="&amp;$A9,Concentrado!$B$2:$B859, "=México")</f>
        <v>30.765000000000001</v>
      </c>
      <c r="AB9" s="9">
        <f>SUMIFS(Concentrado!AC$2:AC859,Concentrado!$A$2:$A859,"="&amp;$A9,Concentrado!$B$2:$B859, "=México")</f>
        <v>34.265000000000001</v>
      </c>
      <c r="AC9" s="9">
        <f>SUMIFS(Concentrado!AD$2:AD859,Concentrado!$A$2:$A859,"="&amp;$A9,Concentrado!$B$2:$B859, "=México")</f>
        <v>317.07900000000001</v>
      </c>
      <c r="AD9" s="9">
        <f>SUMIFS(Concentrado!AE$2:AE859,Concentrado!$A$2:$A859,"="&amp;$A9,Concentrado!$B$2:$B859, "=México")</f>
        <v>288.94600000000003</v>
      </c>
      <c r="AE9" s="9">
        <f>SUMIFS(Concentrado!AF$2:AF859,Concentrado!$A$2:$A859,"="&amp;$A9,Concentrado!$B$2:$B859, "=México")</f>
        <v>302.85599999999999</v>
      </c>
      <c r="AF9" s="9">
        <f>SUMIFS(Concentrado!AG$2:AG859,Concentrado!$A$2:$A859,"="&amp;$A9,Concentrado!$B$2:$B859, "=México")</f>
        <v>5.6859999999999999</v>
      </c>
      <c r="AG9" s="9">
        <f>SUMIFS(Concentrado!AH$2:AH859,Concentrado!$A$2:$A859,"="&amp;$A9,Concentrado!$B$2:$B859, "=México")</f>
        <v>3.9892371114702598</v>
      </c>
      <c r="AH9" s="9">
        <f>SUMIFS(Concentrado!AI$2:AI859,Concentrado!$A$2:$A859,"="&amp;$A9,Concentrado!$B$2:$B859, "=México")</f>
        <v>1.28833143900896</v>
      </c>
      <c r="AI9" s="9">
        <f>SUMIFS(Concentrado!AJ$2:AJ859,Concentrado!$A$2:$A859,"="&amp;$A9,Concentrado!$B$2:$B859, "=México")</f>
        <v>2.6236442092372498</v>
      </c>
      <c r="AJ9" s="9">
        <f>SUMIFS(Concentrado!AK$2:AK859,Concentrado!$A$2:$A859,"="&amp;$A9,Concentrado!$B$2:$B859, "=México")</f>
        <v>2.758</v>
      </c>
      <c r="AK9" s="9">
        <f>SUMIFS(Concentrado!AL$2:AL859,Concentrado!$A$2:$A859,"="&amp;$A9,Concentrado!$B$2:$B859, "=México")</f>
        <v>0.79200000000000004</v>
      </c>
      <c r="AL9" s="9">
        <f>SUMIFS(Concentrado!AM$2:AM859,Concentrado!$A$2:$A859,"="&amp;$A9,Concentrado!$B$2:$B859, "=México")</f>
        <v>1.758</v>
      </c>
      <c r="AM9" s="9">
        <f>SUMIFS(Concentrado!AN$2:AN859,Concentrado!$A$2:$A859,"="&amp;$A9,Concentrado!$B$2:$B859, "=México")</f>
        <v>66.091999999999999</v>
      </c>
      <c r="AN9" s="9">
        <f>SUMIFS(Concentrado!AO$2:AO859,Concentrado!$A$2:$A859,"="&amp;$A9,Concentrado!$B$2:$B859, "=México")</f>
        <v>55.4</v>
      </c>
      <c r="AO9" s="9">
        <f>SUMIFS(Concentrado!AP$2:AP859,Concentrado!$A$2:$A859,"="&amp;$A9,Concentrado!$B$2:$B859, "=México")</f>
        <v>60.673000000000002</v>
      </c>
      <c r="AP9" s="9">
        <f>SUMIFS(Concentrado!AQ$2:AQ859,Concentrado!$A$2:$A859,"="&amp;$A9,Concentrado!$B$2:$B859, "=México")</f>
        <v>1.3440000000000001</v>
      </c>
      <c r="AQ9" s="9">
        <f>SUMIFS(Concentrado!AR$2:AR859,Concentrado!$A$2:$A859,"="&amp;$A9,Concentrado!$B$2:$B859, "=México")</f>
        <v>0.73699999999999999</v>
      </c>
      <c r="AR9" s="9">
        <f>SUMIFS(Concentrado!AS$2:AS859,Concentrado!$A$2:$A859,"="&amp;$A9,Concentrado!$B$2:$B859, "=México")</f>
        <v>1.0349999999999999</v>
      </c>
      <c r="AS9" s="9">
        <f>SUMIFS(Concentrado!AT$2:AT859,Concentrado!$A$2:$A859,"="&amp;$A9,Concentrado!$B$2:$B859, "=México")</f>
        <v>4.766</v>
      </c>
      <c r="AT9" s="9">
        <f>SUMIFS(Concentrado!AU$2:AU859,Concentrado!$A$2:$A859,"="&amp;$A9,Concentrado!$B$2:$B859, "=México")</f>
        <v>0.84699999999999998</v>
      </c>
      <c r="AU9" s="9">
        <f>SUMIFS(Concentrado!AV$2:AV859,Concentrado!$A$2:$A859,"="&amp;$A9,Concentrado!$B$2:$B859, "=México")</f>
        <v>2.7719999999999998</v>
      </c>
      <c r="AV9" s="9">
        <f>SUMIFS(Concentrado!AW$2:AW859,Concentrado!$A$2:$A859,"="&amp;$A9,Concentrado!$B$2:$B859, "=México")</f>
        <v>455.01900000000001</v>
      </c>
      <c r="AW9" s="9">
        <f>SUMIFS(Concentrado!AX$2:AX859,Concentrado!$A$2:$A859,"="&amp;$A9,Concentrado!$B$2:$B859, "=México")</f>
        <v>364.57</v>
      </c>
      <c r="AX9" s="9">
        <f>SUMIFS(Concentrado!AY$2:AY859,Concentrado!$A$2:$A859,"="&amp;$A9,Concentrado!$B$2:$B859, "=México")</f>
        <v>409.18099999999998</v>
      </c>
      <c r="AY9" s="9">
        <f>SUMIFS(Concentrado!AZ$2:AZ859,Concentrado!$A$2:$A859,"="&amp;$A9,Concentrado!$B$2:$B859, "=México")</f>
        <v>4.55</v>
      </c>
      <c r="AZ9" s="9">
        <f>SUMIFS(Concentrado!BA$2:BA859,Concentrado!$A$2:$A859,"="&amp;$A9,Concentrado!$B$2:$B859, "=México")</f>
        <v>3.6459999999999999</v>
      </c>
      <c r="BA9" s="9">
        <f>SUMIFS(Concentrado!BB$2:BB859,Concentrado!$A$2:$A859,"="&amp;$A9,Concentrado!$B$2:$B859, "=México")</f>
        <v>4.0919999999999996</v>
      </c>
      <c r="BB9" s="9">
        <f>SUMIFS(Concentrado!BC$2:BC859,Concentrado!$A$2:$A859,"="&amp;$A9,Concentrado!$B$2:$B859, "=México")</f>
        <v>56.445</v>
      </c>
      <c r="BC9" s="9">
        <f>SUMIFS(Concentrado!BD$2:BD859,Concentrado!$A$2:$A859,"="&amp;$A9,Concentrado!$B$2:$B859, "=México")</f>
        <v>16.297999999999998</v>
      </c>
      <c r="BD9" s="9">
        <f>SUMIFS(Concentrado!BE$2:BE859,Concentrado!$A$2:$A859,"="&amp;$A9,Concentrado!$B$2:$B859, "=México")</f>
        <v>16.489999999999998</v>
      </c>
      <c r="BE9" s="9">
        <f>SUMIFS(Concentrado!BF$2:BF859,Concentrado!$A$2:$A859,"="&amp;$A9,Concentrado!$B$2:$B859, "=México")</f>
        <v>18.507000000000001</v>
      </c>
      <c r="BF9" s="9">
        <f>SUMIFS(Concentrado!BG$2:BG859,Concentrado!$A$2:$A859,"="&amp;$A9,Concentrado!$B$2:$B859, "=México")</f>
        <v>60.814999999999998</v>
      </c>
      <c r="BG9" s="9">
        <f>SUMIFS(Concentrado!BH$2:BH859,Concentrado!$A$2:$A859,"="&amp;$A9,Concentrado!$B$2:$B859, "=México")</f>
        <v>10.7151787561008</v>
      </c>
    </row>
    <row r="10" spans="1:59" x14ac:dyDescent="0.25">
      <c r="A10" s="4">
        <v>2006</v>
      </c>
      <c r="B10" s="9">
        <f>SUMIFS(Concentrado!C$2:C859,Concentrado!$A$2:$A859,"="&amp;$A10,Concentrado!$B$2:$B859, "=México")</f>
        <v>17.201000000000001</v>
      </c>
      <c r="C10" s="9">
        <f>SUMIFS(Concentrado!D$2:D859,Concentrado!$A$2:$A859,"="&amp;$A10,Concentrado!$B$2:$B859, "=México")</f>
        <v>4.8739999999999997</v>
      </c>
      <c r="D10" s="9">
        <f>SUMIFS(Concentrado!E$2:E859,Concentrado!$A$2:$A859,"="&amp;$A10,Concentrado!$B$2:$B859, "=México")</f>
        <v>10.923999999999999</v>
      </c>
      <c r="E10" s="9">
        <f>SUMIFS(Concentrado!F$2:F859,Concentrado!$A$2:$A859,"="&amp;$A10,Concentrado!$B$2:$B859, "=México")</f>
        <v>12.97</v>
      </c>
      <c r="F10" s="9">
        <f>SUMIFS(Concentrado!G$2:G859,Concentrado!$A$2:$A859,"="&amp;$A10,Concentrado!$B$2:$B859, "=México")</f>
        <v>13.852</v>
      </c>
      <c r="G10" s="9">
        <f>SUMIFS(Concentrado!H$2:H859,Concentrado!$A$2:$A859,"="&amp;$A10,Concentrado!$B$2:$B859, "=México")</f>
        <v>2.625</v>
      </c>
      <c r="H10" s="9">
        <f>SUMIFS(Concentrado!I$2:I859,Concentrado!$A$2:$A859,"="&amp;$A10,Concentrado!$B$2:$B859, "=México")</f>
        <v>2.98</v>
      </c>
      <c r="I10" s="9">
        <f>SUMIFS(Concentrado!J$2:J859,Concentrado!$A$2:$A859,"="&amp;$A10,Concentrado!$B$2:$B859, "=México")</f>
        <v>2.806</v>
      </c>
      <c r="J10" s="9">
        <f>SUMIFS(Concentrado!K$2:K859,Concentrado!$A$2:$A859,"="&amp;$A10,Concentrado!$B$2:$B859, "=México")</f>
        <v>4.6210000000000004</v>
      </c>
      <c r="K10" s="9">
        <f>SUMIFS(Concentrado!L$2:L859,Concentrado!$A$2:$A859,"="&amp;$A10,Concentrado!$B$2:$B859, "=México")</f>
        <v>2.7250000000000001</v>
      </c>
      <c r="L10" s="9">
        <f>SUMIFS(Concentrado!M$2:M859,Concentrado!$A$2:$A859,"="&amp;$A10,Concentrado!$B$2:$B859, "=México")</f>
        <v>3.6549999999999998</v>
      </c>
      <c r="M10" s="9">
        <f>SUMIFS(Concentrado!N$2:N859,Concentrado!$A$2:$A859,"="&amp;$A10,Concentrado!$B$2:$B859, "=México")</f>
        <v>32.863</v>
      </c>
      <c r="N10" s="9">
        <f>SUMIFS(Concentrado!O$2:O859,Concentrado!$A$2:$A859,"="&amp;$A10,Concentrado!$B$2:$B859, "=México")</f>
        <v>68.037999999999997</v>
      </c>
      <c r="O10" s="9">
        <f>SUMIFS(Concentrado!P$2:P859,Concentrado!$A$2:$A859,"="&amp;$A10,Concentrado!$B$2:$B859, "=México")</f>
        <v>17.024000000000001</v>
      </c>
      <c r="P10" s="9">
        <f>SUMIFS(Concentrado!Q$2:Q859,Concentrado!$A$2:$A859,"="&amp;$A10,Concentrado!$B$2:$B859, "=México")</f>
        <v>42.058</v>
      </c>
      <c r="Q10" s="9">
        <f>SUMIFS(Concentrado!R$2:R859,Concentrado!$A$2:$A859,"="&amp;$A10,Concentrado!$B$2:$B859, "=México")</f>
        <v>61.825000000000003</v>
      </c>
      <c r="R10" s="9">
        <f>SUMIFS(Concentrado!S$2:S859,Concentrado!$A$2:$A859,"="&amp;$A10,Concentrado!$B$2:$B859, "=México")</f>
        <v>65.718000000000004</v>
      </c>
      <c r="S10" s="9">
        <f>SUMIFS(Concentrado!T$2:T859,Concentrado!$A$2:$A859,"="&amp;$A10,Concentrado!$B$2:$B859, "=México")</f>
        <v>63.81</v>
      </c>
      <c r="T10" s="9">
        <f>SUMIFS(Concentrado!U$2:U859,Concentrado!$A$2:$A859,"="&amp;$A10,Concentrado!$B$2:$B859, "=México")</f>
        <v>9.0749999999999993</v>
      </c>
      <c r="U10" s="9">
        <f>SUMIFS(Concentrado!V$2:V859,Concentrado!$A$2:$A859,"="&amp;$A10,Concentrado!$B$2:$B859, "=México")</f>
        <v>11.935</v>
      </c>
      <c r="V10" s="9">
        <f>SUMIFS(Concentrado!W$2:W859,Concentrado!$A$2:$A859,"="&amp;$A10,Concentrado!$B$2:$B859, "=México")</f>
        <v>10.532999999999999</v>
      </c>
      <c r="W10" s="9">
        <f>SUMIFS(Concentrado!X$2:X859,Concentrado!$A$2:$A859,"="&amp;$A10,Concentrado!$B$2:$B859, "=México")</f>
        <v>21.222999999999999</v>
      </c>
      <c r="X10" s="9">
        <f>SUMIFS(Concentrado!Y$2:Y859,Concentrado!$A$2:$A859,"="&amp;$A10,Concentrado!$B$2:$B859, "=México")</f>
        <v>3.6920000000000002</v>
      </c>
      <c r="Y10" s="9">
        <f>SUMIFS(Concentrado!Z$2:Z859,Concentrado!$A$2:$A859,"="&amp;$A10,Concentrado!$B$2:$B859, "=México")</f>
        <v>12.305999999999999</v>
      </c>
      <c r="Z10" s="9">
        <f>SUMIFS(Concentrado!AA$2:AA859,Concentrado!$A$2:$A859,"="&amp;$A10,Concentrado!$B$2:$B859, "=México")</f>
        <v>39.317999999999998</v>
      </c>
      <c r="AA10" s="9">
        <f>SUMIFS(Concentrado!AB$2:AB859,Concentrado!$A$2:$A859,"="&amp;$A10,Concentrado!$B$2:$B859, "=México")</f>
        <v>31.254999999999999</v>
      </c>
      <c r="AB10" s="9">
        <f>SUMIFS(Concentrado!AC$2:AC859,Concentrado!$A$2:$A859,"="&amp;$A10,Concentrado!$B$2:$B859, "=México")</f>
        <v>35.213999999999999</v>
      </c>
      <c r="AC10" s="9">
        <f>SUMIFS(Concentrado!AD$2:AD859,Concentrado!$A$2:$A859,"="&amp;$A10,Concentrado!$B$2:$B859, "=México")</f>
        <v>320.09800000000001</v>
      </c>
      <c r="AD10" s="9">
        <f>SUMIFS(Concentrado!AE$2:AE859,Concentrado!$A$2:$A859,"="&amp;$A10,Concentrado!$B$2:$B859, "=México")</f>
        <v>284.07299999999998</v>
      </c>
      <c r="AE10" s="9">
        <f>SUMIFS(Concentrado!AF$2:AF859,Concentrado!$A$2:$A859,"="&amp;$A10,Concentrado!$B$2:$B859, "=México")</f>
        <v>301.81400000000002</v>
      </c>
      <c r="AF10" s="9">
        <f>SUMIFS(Concentrado!AG$2:AG859,Concentrado!$A$2:$A859,"="&amp;$A10,Concentrado!$B$2:$B859, "=México")</f>
        <v>5.9619999999999997</v>
      </c>
      <c r="AG10" s="9">
        <f>SUMIFS(Concentrado!AH$2:AH859,Concentrado!$A$2:$A859,"="&amp;$A10,Concentrado!$B$2:$B859, "=México")</f>
        <v>5.4540912774899803</v>
      </c>
      <c r="AH10" s="9">
        <f>SUMIFS(Concentrado!AI$2:AI859,Concentrado!$A$2:$A859,"="&amp;$A10,Concentrado!$B$2:$B859, "=México")</f>
        <v>1.8469247459856899</v>
      </c>
      <c r="AI10" s="9">
        <f>SUMIFS(Concentrado!AJ$2:AJ859,Concentrado!$A$2:$A859,"="&amp;$A10,Concentrado!$B$2:$B859, "=México")</f>
        <v>3.6293597234499799</v>
      </c>
      <c r="AJ10" s="9">
        <f>SUMIFS(Concentrado!AK$2:AK859,Concentrado!$A$2:$A859,"="&amp;$A10,Concentrado!$B$2:$B859, "=México")</f>
        <v>3.7</v>
      </c>
      <c r="AK10" s="9">
        <f>SUMIFS(Concentrado!AL$2:AL859,Concentrado!$A$2:$A859,"="&amp;$A10,Concentrado!$B$2:$B859, "=México")</f>
        <v>1.0069999999999999</v>
      </c>
      <c r="AL10" s="9">
        <f>SUMIFS(Concentrado!AM$2:AM859,Concentrado!$A$2:$A859,"="&amp;$A10,Concentrado!$B$2:$B859, "=México")</f>
        <v>2.327</v>
      </c>
      <c r="AM10" s="9">
        <f>SUMIFS(Concentrado!AN$2:AN859,Concentrado!$A$2:$A859,"="&amp;$A10,Concentrado!$B$2:$B859, "=México")</f>
        <v>64.602999999999994</v>
      </c>
      <c r="AN10" s="9">
        <f>SUMIFS(Concentrado!AO$2:AO859,Concentrado!$A$2:$A859,"="&amp;$A10,Concentrado!$B$2:$B859, "=México")</f>
        <v>51.125</v>
      </c>
      <c r="AO10" s="9">
        <f>SUMIFS(Concentrado!AP$2:AP859,Concentrado!$A$2:$A859,"="&amp;$A10,Concentrado!$B$2:$B859, "=México")</f>
        <v>57.773000000000003</v>
      </c>
      <c r="AP10" s="9">
        <f>SUMIFS(Concentrado!AQ$2:AQ859,Concentrado!$A$2:$A859,"="&amp;$A10,Concentrado!$B$2:$B859, "=México")</f>
        <v>1.145</v>
      </c>
      <c r="AQ10" s="9">
        <f>SUMIFS(Concentrado!AR$2:AR859,Concentrado!$A$2:$A859,"="&amp;$A10,Concentrado!$B$2:$B859, "=México")</f>
        <v>0.60399999999999998</v>
      </c>
      <c r="AR10" s="9">
        <f>SUMIFS(Concentrado!AS$2:AS859,Concentrado!$A$2:$A859,"="&amp;$A10,Concentrado!$B$2:$B859, "=México")</f>
        <v>0.86899999999999999</v>
      </c>
      <c r="AS10" s="9">
        <f>SUMIFS(Concentrado!AT$2:AT859,Concentrado!$A$2:$A859,"="&amp;$A10,Concentrado!$B$2:$B859, "=México")</f>
        <v>5.0259999999999998</v>
      </c>
      <c r="AT10" s="9">
        <f>SUMIFS(Concentrado!AU$2:AU859,Concentrado!$A$2:$A859,"="&amp;$A10,Concentrado!$B$2:$B859, "=México")</f>
        <v>0.81899999999999995</v>
      </c>
      <c r="AU10" s="9">
        <f>SUMIFS(Concentrado!AV$2:AV859,Concentrado!$A$2:$A859,"="&amp;$A10,Concentrado!$B$2:$B859, "=México")</f>
        <v>2.8809999999999998</v>
      </c>
      <c r="AV10" s="9">
        <f>SUMIFS(Concentrado!AW$2:AW859,Concentrado!$A$2:$A859,"="&amp;$A10,Concentrado!$B$2:$B859, "=México")</f>
        <v>455.14</v>
      </c>
      <c r="AW10" s="9">
        <f>SUMIFS(Concentrado!AX$2:AX859,Concentrado!$A$2:$A859,"="&amp;$A10,Concentrado!$B$2:$B859, "=México")</f>
        <v>354.154</v>
      </c>
      <c r="AX10" s="9">
        <f>SUMIFS(Concentrado!AY$2:AY859,Concentrado!$A$2:$A859,"="&amp;$A10,Concentrado!$B$2:$B859, "=México")</f>
        <v>403.80900000000003</v>
      </c>
      <c r="AY10" s="9">
        <f>SUMIFS(Concentrado!AZ$2:AZ859,Concentrado!$A$2:$A859,"="&amp;$A10,Concentrado!$B$2:$B859, "=México")</f>
        <v>4.5510000000000002</v>
      </c>
      <c r="AZ10" s="9">
        <f>SUMIFS(Concentrado!BA$2:BA859,Concentrado!$A$2:$A859,"="&amp;$A10,Concentrado!$B$2:$B859, "=México")</f>
        <v>3.5419999999999998</v>
      </c>
      <c r="BA10" s="9">
        <f>SUMIFS(Concentrado!BB$2:BB859,Concentrado!$A$2:$A859,"="&amp;$A10,Concentrado!$B$2:$B859, "=México")</f>
        <v>4.0380000000000003</v>
      </c>
      <c r="BB10" s="9">
        <f>SUMIFS(Concentrado!BC$2:BC859,Concentrado!$A$2:$A859,"="&amp;$A10,Concentrado!$B$2:$B859, "=México")</f>
        <v>55.749000000000002</v>
      </c>
      <c r="BC10" s="9">
        <f>SUMIFS(Concentrado!BD$2:BD859,Concentrado!$A$2:$A859,"="&amp;$A10,Concentrado!$B$2:$B859, "=México")</f>
        <v>16.378</v>
      </c>
      <c r="BD10" s="9">
        <f>SUMIFS(Concentrado!BE$2:BE859,Concentrado!$A$2:$A859,"="&amp;$A10,Concentrado!$B$2:$B859, "=México")</f>
        <v>16.09</v>
      </c>
      <c r="BE10" s="9">
        <f>SUMIFS(Concentrado!BF$2:BF859,Concentrado!$A$2:$A859,"="&amp;$A10,Concentrado!$B$2:$B859, "=México")</f>
        <v>18.105</v>
      </c>
      <c r="BF10" s="9">
        <f>SUMIFS(Concentrado!BG$2:BG859,Concentrado!$A$2:$A859,"="&amp;$A10,Concentrado!$B$2:$B859, "=México")</f>
        <v>45.926000000000002</v>
      </c>
      <c r="BG10" s="9">
        <f>SUMIFS(Concentrado!BH$2:BH859,Concentrado!$A$2:$A859,"="&amp;$A10,Concentrado!$B$2:$B859, "=México")</f>
        <v>10.082173878200189</v>
      </c>
    </row>
    <row r="11" spans="1:59" x14ac:dyDescent="0.25">
      <c r="A11" s="4">
        <v>2007</v>
      </c>
      <c r="B11" s="9">
        <f>SUMIFS(Concentrado!C$2:C859,Concentrado!$A$2:$A859,"="&amp;$A11,Concentrado!$B$2:$B859, "=México")</f>
        <v>15.864000000000001</v>
      </c>
      <c r="C11" s="9">
        <f>SUMIFS(Concentrado!D$2:D859,Concentrado!$A$2:$A859,"="&amp;$A11,Concentrado!$B$2:$B859, "=México")</f>
        <v>4.5119999999999996</v>
      </c>
      <c r="D11" s="9">
        <f>SUMIFS(Concentrado!E$2:E859,Concentrado!$A$2:$A859,"="&amp;$A11,Concentrado!$B$2:$B859, "=México")</f>
        <v>10.064</v>
      </c>
      <c r="E11" s="9">
        <f>SUMIFS(Concentrado!F$2:F859,Concentrado!$A$2:$A859,"="&amp;$A11,Concentrado!$B$2:$B859, "=México")</f>
        <v>11.678000000000001</v>
      </c>
      <c r="F11" s="9">
        <f>SUMIFS(Concentrado!G$2:G859,Concentrado!$A$2:$A859,"="&amp;$A11,Concentrado!$B$2:$B859, "=México")</f>
        <v>14.148999999999999</v>
      </c>
      <c r="G11" s="9">
        <f>SUMIFS(Concentrado!H$2:H859,Concentrado!$A$2:$A859,"="&amp;$A11,Concentrado!$B$2:$B859, "=México")</f>
        <v>2.8530000000000002</v>
      </c>
      <c r="H11" s="9">
        <f>SUMIFS(Concentrado!I$2:I859,Concentrado!$A$2:$A859,"="&amp;$A11,Concentrado!$B$2:$B859, "=México")</f>
        <v>3.0209999999999999</v>
      </c>
      <c r="I11" s="9">
        <f>SUMIFS(Concentrado!J$2:J859,Concentrado!$A$2:$A859,"="&amp;$A11,Concentrado!$B$2:$B859, "=México")</f>
        <v>2.9390000000000001</v>
      </c>
      <c r="J11" s="9">
        <f>SUMIFS(Concentrado!K$2:K859,Concentrado!$A$2:$A859,"="&amp;$A11,Concentrado!$B$2:$B859, "=México")</f>
        <v>5.0309999999999997</v>
      </c>
      <c r="K11" s="9">
        <f>SUMIFS(Concentrado!L$2:L859,Concentrado!$A$2:$A859,"="&amp;$A11,Concentrado!$B$2:$B859, "=México")</f>
        <v>2.5329999999999999</v>
      </c>
      <c r="L11" s="9">
        <f>SUMIFS(Concentrado!M$2:M859,Concentrado!$A$2:$A859,"="&amp;$A11,Concentrado!$B$2:$B859, "=México")</f>
        <v>3.754</v>
      </c>
      <c r="M11" s="9">
        <f>SUMIFS(Concentrado!N$2:N859,Concentrado!$A$2:$A859,"="&amp;$A11,Concentrado!$B$2:$B859, "=México")</f>
        <v>30.303999999999998</v>
      </c>
      <c r="N11" s="9">
        <f>SUMIFS(Concentrado!O$2:O859,Concentrado!$A$2:$A859,"="&amp;$A11,Concentrado!$B$2:$B859, "=México")</f>
        <v>66.875</v>
      </c>
      <c r="O11" s="9">
        <f>SUMIFS(Concentrado!P$2:P859,Concentrado!$A$2:$A859,"="&amp;$A11,Concentrado!$B$2:$B859, "=México")</f>
        <v>18.100000000000001</v>
      </c>
      <c r="P11" s="9">
        <f>SUMIFS(Concentrado!Q$2:Q859,Concentrado!$A$2:$A859,"="&amp;$A11,Concentrado!$B$2:$B859, "=México")</f>
        <v>41.98</v>
      </c>
      <c r="Q11" s="9">
        <f>SUMIFS(Concentrado!R$2:R859,Concentrado!$A$2:$A859,"="&amp;$A11,Concentrado!$B$2:$B859, "=México")</f>
        <v>64.876000000000005</v>
      </c>
      <c r="R11" s="9">
        <f>SUMIFS(Concentrado!S$2:S859,Concentrado!$A$2:$A859,"="&amp;$A11,Concentrado!$B$2:$B859, "=México")</f>
        <v>66.436000000000007</v>
      </c>
      <c r="S11" s="9">
        <f>SUMIFS(Concentrado!T$2:T859,Concentrado!$A$2:$A859,"="&amp;$A11,Concentrado!$B$2:$B859, "=México")</f>
        <v>65.673000000000002</v>
      </c>
      <c r="T11" s="9">
        <f>SUMIFS(Concentrado!U$2:U859,Concentrado!$A$2:$A859,"="&amp;$A11,Concentrado!$B$2:$B859, "=México")</f>
        <v>9.8960000000000008</v>
      </c>
      <c r="U11" s="9">
        <f>SUMIFS(Concentrado!V$2:V859,Concentrado!$A$2:$A859,"="&amp;$A11,Concentrado!$B$2:$B859, "=México")</f>
        <v>12.901999999999999</v>
      </c>
      <c r="V11" s="9">
        <f>SUMIFS(Concentrado!W$2:W859,Concentrado!$A$2:$A859,"="&amp;$A11,Concentrado!$B$2:$B859, "=México")</f>
        <v>11.432</v>
      </c>
      <c r="W11" s="9">
        <f>SUMIFS(Concentrado!X$2:X859,Concentrado!$A$2:$A859,"="&amp;$A11,Concentrado!$B$2:$B859, "=México")</f>
        <v>15.754</v>
      </c>
      <c r="X11" s="9">
        <f>SUMIFS(Concentrado!Y$2:Y859,Concentrado!$A$2:$A859,"="&amp;$A11,Concentrado!$B$2:$B859, "=México")</f>
        <v>2.5720000000000001</v>
      </c>
      <c r="Y11" s="9">
        <f>SUMIFS(Concentrado!Z$2:Z859,Concentrado!$A$2:$A859,"="&amp;$A11,Concentrado!$B$2:$B859, "=México")</f>
        <v>9.0259999999999998</v>
      </c>
      <c r="Z11" s="9">
        <f>SUMIFS(Concentrado!AA$2:AA859,Concentrado!$A$2:$A859,"="&amp;$A11,Concentrado!$B$2:$B859, "=México")</f>
        <v>39.170999999999999</v>
      </c>
      <c r="AA11" s="9">
        <f>SUMIFS(Concentrado!AB$2:AB859,Concentrado!$A$2:$A859,"="&amp;$A11,Concentrado!$B$2:$B859, "=México")</f>
        <v>30.420999999999999</v>
      </c>
      <c r="AB11" s="9">
        <f>SUMIFS(Concentrado!AC$2:AC859,Concentrado!$A$2:$A859,"="&amp;$A11,Concentrado!$B$2:$B859, "=México")</f>
        <v>34.707000000000001</v>
      </c>
      <c r="AC11" s="9">
        <f>SUMIFS(Concentrado!AD$2:AD859,Concentrado!$A$2:$A859,"="&amp;$A11,Concentrado!$B$2:$B859, "=México")</f>
        <v>330.21100000000001</v>
      </c>
      <c r="AD11" s="9">
        <f>SUMIFS(Concentrado!AE$2:AE859,Concentrado!$A$2:$A859,"="&amp;$A11,Concentrado!$B$2:$B859, "=México")</f>
        <v>293.791</v>
      </c>
      <c r="AE11" s="9">
        <f>SUMIFS(Concentrado!AF$2:AF859,Concentrado!$A$2:$A859,"="&amp;$A11,Concentrado!$B$2:$B859, "=México")</f>
        <v>311.67</v>
      </c>
      <c r="AF11" s="9">
        <f>SUMIFS(Concentrado!AG$2:AG859,Concentrado!$A$2:$A859,"="&amp;$A11,Concentrado!$B$2:$B859, "=México")</f>
        <v>5.665</v>
      </c>
      <c r="AG11" s="9">
        <f>SUMIFS(Concentrado!AH$2:AH859,Concentrado!$A$2:$A859,"="&amp;$A11,Concentrado!$B$2:$B859, "=México")</f>
        <v>6.8171636703609204</v>
      </c>
      <c r="AH11" s="9">
        <f>SUMIFS(Concentrado!AI$2:AI859,Concentrado!$A$2:$A859,"="&amp;$A11,Concentrado!$B$2:$B859, "=México")</f>
        <v>2.1829256484961599</v>
      </c>
      <c r="AI11" s="9">
        <f>SUMIFS(Concentrado!AJ$2:AJ859,Concentrado!$A$2:$A859,"="&amp;$A11,Concentrado!$B$2:$B859, "=México")</f>
        <v>4.47204960090966</v>
      </c>
      <c r="AJ11" s="9">
        <f>SUMIFS(Concentrado!AK$2:AK859,Concentrado!$A$2:$A859,"="&amp;$A11,Concentrado!$B$2:$B859, "=México")</f>
        <v>4.907</v>
      </c>
      <c r="AK11" s="9">
        <f>SUMIFS(Concentrado!AL$2:AL859,Concentrado!$A$2:$A859,"="&amp;$A11,Concentrado!$B$2:$B859, "=México")</f>
        <v>1.3460000000000001</v>
      </c>
      <c r="AL11" s="9">
        <f>SUMIFS(Concentrado!AM$2:AM859,Concentrado!$A$2:$A859,"="&amp;$A11,Concentrado!$B$2:$B859, "=México")</f>
        <v>3.0870000000000002</v>
      </c>
      <c r="AM11" s="9">
        <f>SUMIFS(Concentrado!AN$2:AN859,Concentrado!$A$2:$A859,"="&amp;$A11,Concentrado!$B$2:$B859, "=México")</f>
        <v>61.444000000000003</v>
      </c>
      <c r="AN11" s="9">
        <f>SUMIFS(Concentrado!AO$2:AO859,Concentrado!$A$2:$A859,"="&amp;$A11,Concentrado!$B$2:$B859, "=México")</f>
        <v>50.276000000000003</v>
      </c>
      <c r="AO11" s="9">
        <f>SUMIFS(Concentrado!AP$2:AP859,Concentrado!$A$2:$A859,"="&amp;$A11,Concentrado!$B$2:$B859, "=México")</f>
        <v>55.765000000000001</v>
      </c>
      <c r="AP11" s="9">
        <f>SUMIFS(Concentrado!AQ$2:AQ859,Concentrado!$A$2:$A859,"="&amp;$A11,Concentrado!$B$2:$B859, "=México")</f>
        <v>0.88200000000000001</v>
      </c>
      <c r="AQ11" s="9">
        <f>SUMIFS(Concentrado!AR$2:AR859,Concentrado!$A$2:$A859,"="&amp;$A11,Concentrado!$B$2:$B859, "=México")</f>
        <v>0.51400000000000001</v>
      </c>
      <c r="AR11" s="9">
        <f>SUMIFS(Concentrado!AS$2:AS859,Concentrado!$A$2:$A859,"="&amp;$A11,Concentrado!$B$2:$B859, "=México")</f>
        <v>0.69399999999999995</v>
      </c>
      <c r="AS11" s="9">
        <f>SUMIFS(Concentrado!AT$2:AT859,Concentrado!$A$2:$A859,"="&amp;$A11,Concentrado!$B$2:$B859, "=México")</f>
        <v>5.0030000000000001</v>
      </c>
      <c r="AT11" s="9">
        <f>SUMIFS(Concentrado!AU$2:AU859,Concentrado!$A$2:$A859,"="&amp;$A11,Concentrado!$B$2:$B859, "=México")</f>
        <v>1.016</v>
      </c>
      <c r="AU11" s="9">
        <f>SUMIFS(Concentrado!AV$2:AV859,Concentrado!$A$2:$A859,"="&amp;$A11,Concentrado!$B$2:$B859, "=México")</f>
        <v>2.9660000000000002</v>
      </c>
      <c r="AV11" s="9">
        <f>SUMIFS(Concentrado!AW$2:AW859,Concentrado!$A$2:$A859,"="&amp;$A11,Concentrado!$B$2:$B859, "=México")</f>
        <v>460.87400000000002</v>
      </c>
      <c r="AW11" s="9">
        <f>SUMIFS(Concentrado!AX$2:AX859,Concentrado!$A$2:$A859,"="&amp;$A11,Concentrado!$B$2:$B859, "=México")</f>
        <v>364.62</v>
      </c>
      <c r="AX11" s="9">
        <f>SUMIFS(Concentrado!AY$2:AY859,Concentrado!$A$2:$A859,"="&amp;$A11,Concentrado!$B$2:$B859, "=México")</f>
        <v>411.82100000000003</v>
      </c>
      <c r="AY11" s="9">
        <f>SUMIFS(Concentrado!AZ$2:AZ859,Concentrado!$A$2:$A859,"="&amp;$A11,Concentrado!$B$2:$B859, "=México")</f>
        <v>4.609</v>
      </c>
      <c r="AZ11" s="9">
        <f>SUMIFS(Concentrado!BA$2:BA859,Concentrado!$A$2:$A859,"="&amp;$A11,Concentrado!$B$2:$B859, "=México")</f>
        <v>3.6459999999999999</v>
      </c>
      <c r="BA11" s="9">
        <f>SUMIFS(Concentrado!BB$2:BB859,Concentrado!$A$2:$A859,"="&amp;$A11,Concentrado!$B$2:$B859, "=México")</f>
        <v>4.1180000000000003</v>
      </c>
      <c r="BB11" s="9">
        <f>SUMIFS(Concentrado!BC$2:BC859,Concentrado!$A$2:$A859,"="&amp;$A11,Concentrado!$B$2:$B859, "=México")</f>
        <v>49.750999999999998</v>
      </c>
      <c r="BC11" s="9">
        <f>SUMIFS(Concentrado!BD$2:BD859,Concentrado!$A$2:$A859,"="&amp;$A11,Concentrado!$B$2:$B859, "=México")</f>
        <v>16.015999999999998</v>
      </c>
      <c r="BD11" s="9">
        <f>SUMIFS(Concentrado!BE$2:BE859,Concentrado!$A$2:$A859,"="&amp;$A11,Concentrado!$B$2:$B859, "=México")</f>
        <v>15.848000000000001</v>
      </c>
      <c r="BE11" s="9">
        <f>SUMIFS(Concentrado!BF$2:BF859,Concentrado!$A$2:$A859,"="&amp;$A11,Concentrado!$B$2:$B859, "=México")</f>
        <v>17.832000000000001</v>
      </c>
      <c r="BF11" s="9">
        <f>SUMIFS(Concentrado!BG$2:BG859,Concentrado!$A$2:$A859,"="&amp;$A11,Concentrado!$B$2:$B859, "=México")</f>
        <v>44.335000000000001</v>
      </c>
      <c r="BG11" s="9">
        <f>SUMIFS(Concentrado!BH$2:BH859,Concentrado!$A$2:$A859,"="&amp;$A11,Concentrado!$B$2:$B859, "=México")</f>
        <v>9.7012949427651307</v>
      </c>
    </row>
    <row r="12" spans="1:59" x14ac:dyDescent="0.25">
      <c r="A12" s="4">
        <v>2008</v>
      </c>
      <c r="B12" s="9">
        <f>SUMIFS(Concentrado!C$2:C859,Concentrado!$A$2:$A859,"="&amp;$A12,Concentrado!$B$2:$B859, "=México")</f>
        <v>16.701000000000001</v>
      </c>
      <c r="C12" s="9">
        <f>SUMIFS(Concentrado!D$2:D859,Concentrado!$A$2:$A859,"="&amp;$A12,Concentrado!$B$2:$B859, "=México")</f>
        <v>4.3840000000000003</v>
      </c>
      <c r="D12" s="9">
        <f>SUMIFS(Concentrado!E$2:E859,Concentrado!$A$2:$A859,"="&amp;$A12,Concentrado!$B$2:$B859, "=México")</f>
        <v>10.412000000000001</v>
      </c>
      <c r="E12" s="9">
        <f>SUMIFS(Concentrado!F$2:F859,Concentrado!$A$2:$A859,"="&amp;$A12,Concentrado!$B$2:$B859, "=México")</f>
        <v>10.983000000000001</v>
      </c>
      <c r="F12" s="9">
        <f>SUMIFS(Concentrado!G$2:G859,Concentrado!$A$2:$A859,"="&amp;$A12,Concentrado!$B$2:$B859, "=México")</f>
        <v>15.109</v>
      </c>
      <c r="G12" s="9">
        <f>SUMIFS(Concentrado!H$2:H859,Concentrado!$A$2:$A859,"="&amp;$A12,Concentrado!$B$2:$B859, "=México")</f>
        <v>3.18</v>
      </c>
      <c r="H12" s="9">
        <f>SUMIFS(Concentrado!I$2:I859,Concentrado!$A$2:$A859,"="&amp;$A12,Concentrado!$B$2:$B859, "=México")</f>
        <v>3.0609999999999999</v>
      </c>
      <c r="I12" s="9">
        <f>SUMIFS(Concentrado!J$2:J859,Concentrado!$A$2:$A859,"="&amp;$A12,Concentrado!$B$2:$B859, "=México")</f>
        <v>3.1190000000000002</v>
      </c>
      <c r="J12" s="9">
        <f>SUMIFS(Concentrado!K$2:K859,Concentrado!$A$2:$A859,"="&amp;$A12,Concentrado!$B$2:$B859, "=México")</f>
        <v>4.5519999999999996</v>
      </c>
      <c r="K12" s="9">
        <f>SUMIFS(Concentrado!L$2:L859,Concentrado!$A$2:$A859,"="&amp;$A12,Concentrado!$B$2:$B859, "=México")</f>
        <v>2.8919999999999999</v>
      </c>
      <c r="L12" s="9">
        <f>SUMIFS(Concentrado!M$2:M859,Concentrado!$A$2:$A859,"="&amp;$A12,Concentrado!$B$2:$B859, "=México")</f>
        <v>3.7029999999999998</v>
      </c>
      <c r="M12" s="9">
        <f>SUMIFS(Concentrado!N$2:N859,Concentrado!$A$2:$A859,"="&amp;$A12,Concentrado!$B$2:$B859, "=México")</f>
        <v>33.444000000000003</v>
      </c>
      <c r="N12" s="9">
        <f>SUMIFS(Concentrado!O$2:O859,Concentrado!$A$2:$A859,"="&amp;$A12,Concentrado!$B$2:$B859, "=México")</f>
        <v>70.244</v>
      </c>
      <c r="O12" s="9">
        <f>SUMIFS(Concentrado!P$2:P859,Concentrado!$A$2:$A859,"="&amp;$A12,Concentrado!$B$2:$B859, "=México")</f>
        <v>17.158999999999999</v>
      </c>
      <c r="P12" s="9">
        <f>SUMIFS(Concentrado!Q$2:Q859,Concentrado!$A$2:$A859,"="&amp;$A12,Concentrado!$B$2:$B859, "=México")</f>
        <v>43.100999999999999</v>
      </c>
      <c r="Q12" s="9">
        <f>SUMIFS(Concentrado!R$2:R859,Concentrado!$A$2:$A859,"="&amp;$A12,Concentrado!$B$2:$B859, "=México")</f>
        <v>68.558999999999997</v>
      </c>
      <c r="R12" s="9">
        <f>SUMIFS(Concentrado!S$2:S859,Concentrado!$A$2:$A859,"="&amp;$A12,Concentrado!$B$2:$B859, "=México")</f>
        <v>68.465999999999994</v>
      </c>
      <c r="S12" s="9">
        <f>SUMIFS(Concentrado!T$2:T859,Concentrado!$A$2:$A859,"="&amp;$A12,Concentrado!$B$2:$B859, "=México")</f>
        <v>68.510999999999996</v>
      </c>
      <c r="T12" s="9">
        <f>SUMIFS(Concentrado!U$2:U859,Concentrado!$A$2:$A859,"="&amp;$A12,Concentrado!$B$2:$B859, "=México")</f>
        <v>10.641</v>
      </c>
      <c r="U12" s="9">
        <f>SUMIFS(Concentrado!V$2:V859,Concentrado!$A$2:$A859,"="&amp;$A12,Concentrado!$B$2:$B859, "=México")</f>
        <v>14.5</v>
      </c>
      <c r="V12" s="9">
        <f>SUMIFS(Concentrado!W$2:W859,Concentrado!$A$2:$A859,"="&amp;$A12,Concentrado!$B$2:$B859, "=México")</f>
        <v>12.615</v>
      </c>
      <c r="W12" s="9">
        <f>SUMIFS(Concentrado!X$2:X859,Concentrado!$A$2:$A859,"="&amp;$A12,Concentrado!$B$2:$B859, "=México")</f>
        <v>19.297000000000001</v>
      </c>
      <c r="X12" s="9">
        <f>SUMIFS(Concentrado!Y$2:Y859,Concentrado!$A$2:$A859,"="&amp;$A12,Concentrado!$B$2:$B859, "=México")</f>
        <v>3.0870000000000002</v>
      </c>
      <c r="Y12" s="9">
        <f>SUMIFS(Concentrado!Z$2:Z859,Concentrado!$A$2:$A859,"="&amp;$A12,Concentrado!$B$2:$B859, "=México")</f>
        <v>11.009</v>
      </c>
      <c r="Z12" s="9">
        <f>SUMIFS(Concentrado!AA$2:AA859,Concentrado!$A$2:$A859,"="&amp;$A12,Concentrado!$B$2:$B859, "=México")</f>
        <v>41.161999999999999</v>
      </c>
      <c r="AA12" s="9">
        <f>SUMIFS(Concentrado!AB$2:AB859,Concentrado!$A$2:$A859,"="&amp;$A12,Concentrado!$B$2:$B859, "=México")</f>
        <v>32.552999999999997</v>
      </c>
      <c r="AB12" s="9">
        <f>SUMIFS(Concentrado!AC$2:AC859,Concentrado!$A$2:$A859,"="&amp;$A12,Concentrado!$B$2:$B859, "=México")</f>
        <v>36.756999999999998</v>
      </c>
      <c r="AC12" s="9">
        <f>SUMIFS(Concentrado!AD$2:AD859,Concentrado!$A$2:$A859,"="&amp;$A12,Concentrado!$B$2:$B859, "=México")</f>
        <v>340.822</v>
      </c>
      <c r="AD12" s="9">
        <f>SUMIFS(Concentrado!AE$2:AE859,Concentrado!$A$2:$A859,"="&amp;$A12,Concentrado!$B$2:$B859, "=México")</f>
        <v>300.39800000000002</v>
      </c>
      <c r="AE12" s="9">
        <f>SUMIFS(Concentrado!AF$2:AF859,Concentrado!$A$2:$A859,"="&amp;$A12,Concentrado!$B$2:$B859, "=México")</f>
        <v>320.245</v>
      </c>
      <c r="AF12" s="9">
        <f>SUMIFS(Concentrado!AG$2:AG859,Concentrado!$A$2:$A859,"="&amp;$A12,Concentrado!$B$2:$B859, "=México")</f>
        <v>6.4009999999999998</v>
      </c>
      <c r="AG12" s="9">
        <f>SUMIFS(Concentrado!AH$2:AH859,Concentrado!$A$2:$A859,"="&amp;$A12,Concentrado!$B$2:$B859, "=México")</f>
        <v>5.9238978962668396</v>
      </c>
      <c r="AH12" s="9">
        <f>SUMIFS(Concentrado!AI$2:AI859,Concentrado!$A$2:$A859,"="&amp;$A12,Concentrado!$B$2:$B859, "=México")</f>
        <v>2.0240407181156899</v>
      </c>
      <c r="AI12" s="9">
        <f>SUMIFS(Concentrado!AJ$2:AJ859,Concentrado!$A$2:$A859,"="&amp;$A12,Concentrado!$B$2:$B859, "=México")</f>
        <v>3.9521758492414301</v>
      </c>
      <c r="AJ12" s="9">
        <f>SUMIFS(Concentrado!AK$2:AK859,Concentrado!$A$2:$A859,"="&amp;$A12,Concentrado!$B$2:$B859, "=México")</f>
        <v>4.6479999999999997</v>
      </c>
      <c r="AK12" s="9">
        <f>SUMIFS(Concentrado!AL$2:AL859,Concentrado!$A$2:$A859,"="&amp;$A12,Concentrado!$B$2:$B859, "=México")</f>
        <v>1.2190000000000001</v>
      </c>
      <c r="AL12" s="9">
        <f>SUMIFS(Concentrado!AM$2:AM859,Concentrado!$A$2:$A859,"="&amp;$A12,Concentrado!$B$2:$B859, "=México")</f>
        <v>2.8929999999999998</v>
      </c>
      <c r="AM12" s="9">
        <f>SUMIFS(Concentrado!AN$2:AN859,Concentrado!$A$2:$A859,"="&amp;$A12,Concentrado!$B$2:$B859, "=México")</f>
        <v>60.962000000000003</v>
      </c>
      <c r="AN12" s="9">
        <f>SUMIFS(Concentrado!AO$2:AO859,Concentrado!$A$2:$A859,"="&amp;$A12,Concentrado!$B$2:$B859, "=México")</f>
        <v>49.555999999999997</v>
      </c>
      <c r="AO12" s="9">
        <f>SUMIFS(Concentrado!AP$2:AP859,Concentrado!$A$2:$A859,"="&amp;$A12,Concentrado!$B$2:$B859, "=México")</f>
        <v>55.158999999999999</v>
      </c>
      <c r="AP12" s="9">
        <f>SUMIFS(Concentrado!AQ$2:AQ859,Concentrado!$A$2:$A859,"="&amp;$A12,Concentrado!$B$2:$B859, "=México")</f>
        <v>1.0740000000000001</v>
      </c>
      <c r="AQ12" s="9">
        <f>SUMIFS(Concentrado!AR$2:AR859,Concentrado!$A$2:$A859,"="&amp;$A12,Concentrado!$B$2:$B859, "=México")</f>
        <v>0.57099999999999995</v>
      </c>
      <c r="AR12" s="9">
        <f>SUMIFS(Concentrado!AS$2:AS859,Concentrado!$A$2:$A859,"="&amp;$A12,Concentrado!$B$2:$B859, "=México")</f>
        <v>0.81599999999999995</v>
      </c>
      <c r="AS12" s="9">
        <f>SUMIFS(Concentrado!AT$2:AT859,Concentrado!$A$2:$A859,"="&amp;$A12,Concentrado!$B$2:$B859, "=México")</f>
        <v>5.15</v>
      </c>
      <c r="AT12" s="9">
        <f>SUMIFS(Concentrado!AU$2:AU859,Concentrado!$A$2:$A859,"="&amp;$A12,Concentrado!$B$2:$B859, "=México")</f>
        <v>0.92100000000000004</v>
      </c>
      <c r="AU12" s="9">
        <f>SUMIFS(Concentrado!AV$2:AV859,Concentrado!$A$2:$A859,"="&amp;$A12,Concentrado!$B$2:$B859, "=México")</f>
        <v>2.9860000000000002</v>
      </c>
      <c r="AV12" s="9">
        <f>SUMIFS(Concentrado!AW$2:AW859,Concentrado!$A$2:$A859,"="&amp;$A12,Concentrado!$B$2:$B859, "=México")</f>
        <v>474.39299999999997</v>
      </c>
      <c r="AW12" s="9">
        <f>SUMIFS(Concentrado!AX$2:AX859,Concentrado!$A$2:$A859,"="&amp;$A12,Concentrado!$B$2:$B859, "=México")</f>
        <v>369.02</v>
      </c>
      <c r="AX12" s="9">
        <f>SUMIFS(Concentrado!AY$2:AY859,Concentrado!$A$2:$A859,"="&amp;$A12,Concentrado!$B$2:$B859, "=México")</f>
        <v>420.65600000000001</v>
      </c>
      <c r="AY12" s="9">
        <f>SUMIFS(Concentrado!AZ$2:AZ859,Concentrado!$A$2:$A859,"="&amp;$A12,Concentrado!$B$2:$B859, "=México")</f>
        <v>4.7439999999999998</v>
      </c>
      <c r="AZ12" s="9">
        <f>SUMIFS(Concentrado!BA$2:BA859,Concentrado!$A$2:$A859,"="&amp;$A12,Concentrado!$B$2:$B859, "=México")</f>
        <v>3.69</v>
      </c>
      <c r="BA12" s="9">
        <f>SUMIFS(Concentrado!BB$2:BB859,Concentrado!$A$2:$A859,"="&amp;$A12,Concentrado!$B$2:$B859, "=México")</f>
        <v>4.2069999999999999</v>
      </c>
      <c r="BB12" s="9">
        <f>SUMIFS(Concentrado!BC$2:BC859,Concentrado!$A$2:$A859,"="&amp;$A12,Concentrado!$B$2:$B859, "=México")</f>
        <v>45.9</v>
      </c>
      <c r="BC12" s="9">
        <f>SUMIFS(Concentrado!BD$2:BD859,Concentrado!$A$2:$A859,"="&amp;$A12,Concentrado!$B$2:$B859, "=México")</f>
        <v>12.295</v>
      </c>
      <c r="BD12" s="9">
        <f>SUMIFS(Concentrado!BE$2:BE859,Concentrado!$A$2:$A859,"="&amp;$A12,Concentrado!$B$2:$B859, "=México")</f>
        <v>15.657999999999999</v>
      </c>
      <c r="BE12" s="9">
        <f>SUMIFS(Concentrado!BF$2:BF859,Concentrado!$A$2:$A859,"="&amp;$A12,Concentrado!$B$2:$B859, "=México")</f>
        <v>17.611999999999998</v>
      </c>
      <c r="BF12" s="9">
        <f>SUMIFS(Concentrado!BG$2:BG859,Concentrado!$A$2:$A859,"="&amp;$A12,Concentrado!$B$2:$B859, "=México")</f>
        <v>47.518000000000001</v>
      </c>
      <c r="BG12" s="9">
        <f>SUMIFS(Concentrado!BH$2:BH859,Concentrado!$A$2:$A859,"="&amp;$A12,Concentrado!$B$2:$B859, "=México")</f>
        <v>9.5312736237661646</v>
      </c>
    </row>
    <row r="13" spans="1:59" x14ac:dyDescent="0.25">
      <c r="A13" s="4">
        <v>2009</v>
      </c>
      <c r="B13" s="9">
        <f>SUMIFS(Concentrado!C$2:C859,Concentrado!$A$2:$A859,"="&amp;$A13,Concentrado!$B$2:$B859, "=México")</f>
        <v>15.316000000000001</v>
      </c>
      <c r="C13" s="9">
        <f>SUMIFS(Concentrado!D$2:D859,Concentrado!$A$2:$A859,"="&amp;$A13,Concentrado!$B$2:$B859, "=México")</f>
        <v>4.2380000000000004</v>
      </c>
      <c r="D13" s="9">
        <f>SUMIFS(Concentrado!E$2:E859,Concentrado!$A$2:$A859,"="&amp;$A13,Concentrado!$B$2:$B859, "=México")</f>
        <v>9.6519999999999992</v>
      </c>
      <c r="E13" s="9">
        <f>SUMIFS(Concentrado!F$2:F859,Concentrado!$A$2:$A859,"="&amp;$A13,Concentrado!$B$2:$B859, "=México")</f>
        <v>11.191000000000001</v>
      </c>
      <c r="F13" s="9">
        <f>SUMIFS(Concentrado!G$2:G859,Concentrado!$A$2:$A859,"="&amp;$A13,Concentrado!$B$2:$B859, "=México")</f>
        <v>14.051</v>
      </c>
      <c r="G13" s="9">
        <f>SUMIFS(Concentrado!H$2:H859,Concentrado!$A$2:$A859,"="&amp;$A13,Concentrado!$B$2:$B859, "=México")</f>
        <v>2.9990000000000001</v>
      </c>
      <c r="H13" s="9">
        <f>SUMIFS(Concentrado!I$2:I859,Concentrado!$A$2:$A859,"="&amp;$A13,Concentrado!$B$2:$B859, "=México")</f>
        <v>2.7189999999999999</v>
      </c>
      <c r="I13" s="9">
        <f>SUMIFS(Concentrado!J$2:J859,Concentrado!$A$2:$A859,"="&amp;$A13,Concentrado!$B$2:$B859, "=México")</f>
        <v>2.8559999999999999</v>
      </c>
      <c r="J13" s="9">
        <f>SUMIFS(Concentrado!K$2:K859,Concentrado!$A$2:$A859,"="&amp;$A13,Concentrado!$B$2:$B859, "=México")</f>
        <v>4.6059999999999999</v>
      </c>
      <c r="K13" s="9">
        <f>SUMIFS(Concentrado!L$2:L859,Concentrado!$A$2:$A859,"="&amp;$A13,Concentrado!$B$2:$B859, "=México")</f>
        <v>2.7570000000000001</v>
      </c>
      <c r="L13" s="9">
        <f>SUMIFS(Concentrado!M$2:M859,Concentrado!$A$2:$A859,"="&amp;$A13,Concentrado!$B$2:$B859, "=México")</f>
        <v>3.6589999999999998</v>
      </c>
      <c r="M13" s="9">
        <f>SUMIFS(Concentrado!N$2:N859,Concentrado!$A$2:$A859,"="&amp;$A13,Concentrado!$B$2:$B859, "=México")</f>
        <v>32.872999999999998</v>
      </c>
      <c r="N13" s="9">
        <f>SUMIFS(Concentrado!O$2:O859,Concentrado!$A$2:$A859,"="&amp;$A13,Concentrado!$B$2:$B859, "=México")</f>
        <v>71.480999999999995</v>
      </c>
      <c r="O13" s="9">
        <f>SUMIFS(Concentrado!P$2:P859,Concentrado!$A$2:$A859,"="&amp;$A13,Concentrado!$B$2:$B859, "=México")</f>
        <v>18.190000000000001</v>
      </c>
      <c r="P13" s="9">
        <f>SUMIFS(Concentrado!Q$2:Q859,Concentrado!$A$2:$A859,"="&amp;$A13,Concentrado!$B$2:$B859, "=México")</f>
        <v>44.286000000000001</v>
      </c>
      <c r="Q13" s="9">
        <f>SUMIFS(Concentrado!R$2:R859,Concentrado!$A$2:$A859,"="&amp;$A13,Concentrado!$B$2:$B859, "=México")</f>
        <v>71.507000000000005</v>
      </c>
      <c r="R13" s="9">
        <f>SUMIFS(Concentrado!S$2:S859,Concentrado!$A$2:$A859,"="&amp;$A13,Concentrado!$B$2:$B859, "=México")</f>
        <v>70.643000000000001</v>
      </c>
      <c r="S13" s="9">
        <f>SUMIFS(Concentrado!T$2:T859,Concentrado!$A$2:$A859,"="&amp;$A13,Concentrado!$B$2:$B859, "=México")</f>
        <v>71.064999999999998</v>
      </c>
      <c r="T13" s="9">
        <f>SUMIFS(Concentrado!U$2:U859,Concentrado!$A$2:$A859,"="&amp;$A13,Concentrado!$B$2:$B859, "=México")</f>
        <v>13.268000000000001</v>
      </c>
      <c r="U13" s="9">
        <f>SUMIFS(Concentrado!V$2:V859,Concentrado!$A$2:$A859,"="&amp;$A13,Concentrado!$B$2:$B859, "=México")</f>
        <v>17.079999999999998</v>
      </c>
      <c r="V13" s="9">
        <f>SUMIFS(Concentrado!W$2:W859,Concentrado!$A$2:$A859,"="&amp;$A13,Concentrado!$B$2:$B859, "=México")</f>
        <v>15.218999999999999</v>
      </c>
      <c r="W13" s="9">
        <f>SUMIFS(Concentrado!X$2:X859,Concentrado!$A$2:$A859,"="&amp;$A13,Concentrado!$B$2:$B859, "=México")</f>
        <v>23.001000000000001</v>
      </c>
      <c r="X13" s="9">
        <f>SUMIFS(Concentrado!Y$2:Y859,Concentrado!$A$2:$A859,"="&amp;$A13,Concentrado!$B$2:$B859, "=México")</f>
        <v>3.4849999999999999</v>
      </c>
      <c r="Y13" s="9">
        <f>SUMIFS(Concentrado!Z$2:Z859,Concentrado!$A$2:$A859,"="&amp;$A13,Concentrado!$B$2:$B859, "=México")</f>
        <v>13.082000000000001</v>
      </c>
      <c r="Z13" s="9">
        <f>SUMIFS(Concentrado!AA$2:AA859,Concentrado!$A$2:$A859,"="&amp;$A13,Concentrado!$B$2:$B859, "=México")</f>
        <v>43.271000000000001</v>
      </c>
      <c r="AA13" s="9">
        <f>SUMIFS(Concentrado!AB$2:AB859,Concentrado!$A$2:$A859,"="&amp;$A13,Concentrado!$B$2:$B859, "=México")</f>
        <v>34.747</v>
      </c>
      <c r="AB13" s="9">
        <f>SUMIFS(Concentrado!AC$2:AC859,Concentrado!$A$2:$A859,"="&amp;$A13,Concentrado!$B$2:$B859, "=México")</f>
        <v>38.908000000000001</v>
      </c>
      <c r="AC13" s="9">
        <f>SUMIFS(Concentrado!AD$2:AD859,Concentrado!$A$2:$A859,"="&amp;$A13,Concentrado!$B$2:$B859, "=México")</f>
        <v>350.52100000000002</v>
      </c>
      <c r="AD13" s="9">
        <f>SUMIFS(Concentrado!AE$2:AE859,Concentrado!$A$2:$A859,"="&amp;$A13,Concentrado!$B$2:$B859, "=México")</f>
        <v>306.33999999999997</v>
      </c>
      <c r="AE13" s="9">
        <f>SUMIFS(Concentrado!AF$2:AF859,Concentrado!$A$2:$A859,"="&amp;$A13,Concentrado!$B$2:$B859, "=México")</f>
        <v>327.976</v>
      </c>
      <c r="AF13" s="9">
        <f>SUMIFS(Concentrado!AG$2:AG859,Concentrado!$A$2:$A859,"="&amp;$A13,Concentrado!$B$2:$B859, "=México")</f>
        <v>6.4669999999999996</v>
      </c>
      <c r="AG13" s="9">
        <f>SUMIFS(Concentrado!AH$2:AH859,Concentrado!$A$2:$A859,"="&amp;$A13,Concentrado!$B$2:$B859, "=México")</f>
        <v>5.42680595468617</v>
      </c>
      <c r="AH13" s="9">
        <f>SUMIFS(Concentrado!AI$2:AI859,Concentrado!$A$2:$A859,"="&amp;$A13,Concentrado!$B$2:$B859, "=México")</f>
        <v>2.5612351521910202</v>
      </c>
      <c r="AI13" s="9">
        <f>SUMIFS(Concentrado!AJ$2:AJ859,Concentrado!$A$2:$A859,"="&amp;$A13,Concentrado!$B$2:$B859, "=México")</f>
        <v>3.9811447397553601</v>
      </c>
      <c r="AJ13" s="9">
        <f>SUMIFS(Concentrado!AK$2:AK859,Concentrado!$A$2:$A859,"="&amp;$A13,Concentrado!$B$2:$B859, "=México")</f>
        <v>4.1909999999999998</v>
      </c>
      <c r="AK13" s="9">
        <f>SUMIFS(Concentrado!AL$2:AL859,Concentrado!$A$2:$A859,"="&amp;$A13,Concentrado!$B$2:$B859, "=México")</f>
        <v>1.379</v>
      </c>
      <c r="AL13" s="9">
        <f>SUMIFS(Concentrado!AM$2:AM859,Concentrado!$A$2:$A859,"="&amp;$A13,Concentrado!$B$2:$B859, "=México")</f>
        <v>2.7509999999999999</v>
      </c>
      <c r="AM13" s="9">
        <f>SUMIFS(Concentrado!AN$2:AN859,Concentrado!$A$2:$A859,"="&amp;$A13,Concentrado!$B$2:$B859, "=México")</f>
        <v>62.082000000000001</v>
      </c>
      <c r="AN13" s="9">
        <f>SUMIFS(Concentrado!AO$2:AO859,Concentrado!$A$2:$A859,"="&amp;$A13,Concentrado!$B$2:$B859, "=México")</f>
        <v>49.593000000000004</v>
      </c>
      <c r="AO13" s="9">
        <f>SUMIFS(Concentrado!AP$2:AP859,Concentrado!$A$2:$A859,"="&amp;$A13,Concentrado!$B$2:$B859, "=México")</f>
        <v>55.695</v>
      </c>
      <c r="AP13" s="9">
        <f>SUMIFS(Concentrado!AQ$2:AQ859,Concentrado!$A$2:$A859,"="&amp;$A13,Concentrado!$B$2:$B859, "=México")</f>
        <v>0.79</v>
      </c>
      <c r="AQ13" s="9">
        <f>SUMIFS(Concentrado!AR$2:AR859,Concentrado!$A$2:$A859,"="&amp;$A13,Concentrado!$B$2:$B859, "=México")</f>
        <v>0.46</v>
      </c>
      <c r="AR13" s="9">
        <f>SUMIFS(Concentrado!AS$2:AS859,Concentrado!$A$2:$A859,"="&amp;$A13,Concentrado!$B$2:$B859, "=México")</f>
        <v>0.621</v>
      </c>
      <c r="AS13" s="9">
        <f>SUMIFS(Concentrado!AT$2:AT859,Concentrado!$A$2:$A859,"="&amp;$A13,Concentrado!$B$2:$B859, "=México")</f>
        <v>4.82</v>
      </c>
      <c r="AT13" s="9">
        <f>SUMIFS(Concentrado!AU$2:AU859,Concentrado!$A$2:$A859,"="&amp;$A13,Concentrado!$B$2:$B859, "=México")</f>
        <v>0.90600000000000003</v>
      </c>
      <c r="AU13" s="9">
        <f>SUMIFS(Concentrado!AV$2:AV859,Concentrado!$A$2:$A859,"="&amp;$A13,Concentrado!$B$2:$B859, "=México")</f>
        <v>2.8159999999999998</v>
      </c>
      <c r="AV13" s="9">
        <f>SUMIFS(Concentrado!AW$2:AW859,Concentrado!$A$2:$A859,"="&amp;$A13,Concentrado!$B$2:$B859, "=México")</f>
        <v>486.61399999999998</v>
      </c>
      <c r="AW13" s="9">
        <f>SUMIFS(Concentrado!AX$2:AX859,Concentrado!$A$2:$A859,"="&amp;$A13,Concentrado!$B$2:$B859, "=México")</f>
        <v>375.923</v>
      </c>
      <c r="AX13" s="9">
        <f>SUMIFS(Concentrado!AY$2:AY859,Concentrado!$A$2:$A859,"="&amp;$A13,Concentrado!$B$2:$B859, "=México")</f>
        <v>430.12599999999998</v>
      </c>
      <c r="AY13" s="9">
        <f>SUMIFS(Concentrado!AZ$2:AZ859,Concentrado!$A$2:$A859,"="&amp;$A13,Concentrado!$B$2:$B859, "=México")</f>
        <v>4.8659999999999997</v>
      </c>
      <c r="AZ13" s="9">
        <f>SUMIFS(Concentrado!BA$2:BA859,Concentrado!$A$2:$A859,"="&amp;$A13,Concentrado!$B$2:$B859, "=México")</f>
        <v>3.7589999999999999</v>
      </c>
      <c r="BA13" s="9">
        <f>SUMIFS(Concentrado!BB$2:BB859,Concentrado!$A$2:$A859,"="&amp;$A13,Concentrado!$B$2:$B859, "=México")</f>
        <v>4.3010000000000002</v>
      </c>
      <c r="BB13" s="9">
        <f>SUMIFS(Concentrado!BC$2:BC859,Concentrado!$A$2:$A859,"="&amp;$A13,Concentrado!$B$2:$B859, "=México")</f>
        <v>42.493000000000002</v>
      </c>
      <c r="BC13" s="9">
        <f>SUMIFS(Concentrado!BD$2:BD859,Concentrado!$A$2:$A859,"="&amp;$A13,Concentrado!$B$2:$B859, "=México")</f>
        <v>10.97</v>
      </c>
      <c r="BD13" s="9">
        <f>SUMIFS(Concentrado!BE$2:BE859,Concentrado!$A$2:$A859,"="&amp;$A13,Concentrado!$B$2:$B859, "=México")</f>
        <v>15.471</v>
      </c>
      <c r="BE13" s="9">
        <f>SUMIFS(Concentrado!BF$2:BF859,Concentrado!$A$2:$A859,"="&amp;$A13,Concentrado!$B$2:$B859, "=México")</f>
        <v>17.145</v>
      </c>
      <c r="BF13" s="9">
        <f>SUMIFS(Concentrado!BG$2:BG859,Concentrado!$A$2:$A859,"="&amp;$A13,Concentrado!$B$2:$B859, "=México")</f>
        <v>51.643999999999998</v>
      </c>
      <c r="BG13" s="9">
        <f>SUMIFS(Concentrado!BH$2:BH859,Concentrado!$A$2:$A859,"="&amp;$A13,Concentrado!$B$2:$B859, "=México")</f>
        <v>9.1869559536327827</v>
      </c>
    </row>
    <row r="14" spans="1:59" x14ac:dyDescent="0.25">
      <c r="A14" s="4">
        <v>2010</v>
      </c>
      <c r="B14" s="9">
        <f>SUMIFS(Concentrado!C$2:C859,Concentrado!$A$2:$A859,"="&amp;$A14,Concentrado!$B$2:$B859, "=México")</f>
        <v>14.727</v>
      </c>
      <c r="C14" s="9">
        <f>SUMIFS(Concentrado!D$2:D859,Concentrado!$A$2:$A859,"="&amp;$A14,Concentrado!$B$2:$B859, "=México")</f>
        <v>4.5650000000000004</v>
      </c>
      <c r="D14" s="9">
        <f>SUMIFS(Concentrado!E$2:E859,Concentrado!$A$2:$A859,"="&amp;$A14,Concentrado!$B$2:$B859, "=México")</f>
        <v>9.5370000000000008</v>
      </c>
      <c r="E14" s="9">
        <f>SUMIFS(Concentrado!F$2:F859,Concentrado!$A$2:$A859,"="&amp;$A14,Concentrado!$B$2:$B859, "=México")</f>
        <v>10.170999999999999</v>
      </c>
      <c r="F14" s="9">
        <f>SUMIFS(Concentrado!G$2:G859,Concentrado!$A$2:$A859,"="&amp;$A14,Concentrado!$B$2:$B859, "=México")</f>
        <v>14.752000000000001</v>
      </c>
      <c r="G14" s="9">
        <f>SUMIFS(Concentrado!H$2:H859,Concentrado!$A$2:$A859,"="&amp;$A14,Concentrado!$B$2:$B859, "=México")</f>
        <v>2.9689999999999999</v>
      </c>
      <c r="H14" s="9">
        <f>SUMIFS(Concentrado!I$2:I859,Concentrado!$A$2:$A859,"="&amp;$A14,Concentrado!$B$2:$B859, "=México")</f>
        <v>3.0939999999999999</v>
      </c>
      <c r="I14" s="9">
        <f>SUMIFS(Concentrado!J$2:J859,Concentrado!$A$2:$A859,"="&amp;$A14,Concentrado!$B$2:$B859, "=México")</f>
        <v>3.0329999999999999</v>
      </c>
      <c r="J14" s="9">
        <f>SUMIFS(Concentrado!K$2:K859,Concentrado!$A$2:$A859,"="&amp;$A14,Concentrado!$B$2:$B859, "=México")</f>
        <v>4.83</v>
      </c>
      <c r="K14" s="9">
        <f>SUMIFS(Concentrado!L$2:L859,Concentrado!$A$2:$A859,"="&amp;$A14,Concentrado!$B$2:$B859, "=México")</f>
        <v>2.867</v>
      </c>
      <c r="L14" s="9">
        <f>SUMIFS(Concentrado!M$2:M859,Concentrado!$A$2:$A859,"="&amp;$A14,Concentrado!$B$2:$B859, "=México")</f>
        <v>3.8250000000000002</v>
      </c>
      <c r="M14" s="9">
        <f>SUMIFS(Concentrado!N$2:N859,Concentrado!$A$2:$A859,"="&amp;$A14,Concentrado!$B$2:$B859, "=México")</f>
        <v>33.064</v>
      </c>
      <c r="N14" s="9">
        <f>SUMIFS(Concentrado!O$2:O859,Concentrado!$A$2:$A859,"="&amp;$A14,Concentrado!$B$2:$B859, "=México")</f>
        <v>75.099999999999994</v>
      </c>
      <c r="O14" s="9">
        <f>SUMIFS(Concentrado!P$2:P859,Concentrado!$A$2:$A859,"="&amp;$A14,Concentrado!$B$2:$B859, "=México")</f>
        <v>18.122</v>
      </c>
      <c r="P14" s="9">
        <f>SUMIFS(Concentrado!Q$2:Q859,Concentrado!$A$2:$A859,"="&amp;$A14,Concentrado!$B$2:$B859, "=México")</f>
        <v>45.975999999999999</v>
      </c>
      <c r="Q14" s="9">
        <f>SUMIFS(Concentrado!R$2:R859,Concentrado!$A$2:$A859,"="&amp;$A14,Concentrado!$B$2:$B859, "=México")</f>
        <v>75.641000000000005</v>
      </c>
      <c r="R14" s="9">
        <f>SUMIFS(Concentrado!S$2:S859,Concentrado!$A$2:$A859,"="&amp;$A14,Concentrado!$B$2:$B859, "=México")</f>
        <v>74.863</v>
      </c>
      <c r="S14" s="9">
        <f>SUMIFS(Concentrado!T$2:T859,Concentrado!$A$2:$A859,"="&amp;$A14,Concentrado!$B$2:$B859, "=México")</f>
        <v>75.242999999999995</v>
      </c>
      <c r="T14" s="9">
        <f>SUMIFS(Concentrado!U$2:U859,Concentrado!$A$2:$A859,"="&amp;$A14,Concentrado!$B$2:$B859, "=México")</f>
        <v>11.943</v>
      </c>
      <c r="U14" s="9">
        <f>SUMIFS(Concentrado!V$2:V859,Concentrado!$A$2:$A859,"="&amp;$A14,Concentrado!$B$2:$B859, "=México")</f>
        <v>15.166</v>
      </c>
      <c r="V14" s="9">
        <f>SUMIFS(Concentrado!W$2:W859,Concentrado!$A$2:$A859,"="&amp;$A14,Concentrado!$B$2:$B859, "=México")</f>
        <v>13.593</v>
      </c>
      <c r="W14" s="9">
        <f>SUMIFS(Concentrado!X$2:X859,Concentrado!$A$2:$A859,"="&amp;$A14,Concentrado!$B$2:$B859, "=México")</f>
        <v>25.957000000000001</v>
      </c>
      <c r="X14" s="9">
        <f>SUMIFS(Concentrado!Y$2:Y859,Concentrado!$A$2:$A859,"="&amp;$A14,Concentrado!$B$2:$B859, "=México")</f>
        <v>3.6850000000000001</v>
      </c>
      <c r="Y14" s="9">
        <f>SUMIFS(Concentrado!Z$2:Z859,Concentrado!$A$2:$A859,"="&amp;$A14,Concentrado!$B$2:$B859, "=México")</f>
        <v>14.558999999999999</v>
      </c>
      <c r="Z14" s="9">
        <f>SUMIFS(Concentrado!AA$2:AA859,Concentrado!$A$2:$A859,"="&amp;$A14,Concentrado!$B$2:$B859, "=México")</f>
        <v>49.326999999999998</v>
      </c>
      <c r="AA14" s="9">
        <f>SUMIFS(Concentrado!AB$2:AB859,Concentrado!$A$2:$A859,"="&amp;$A14,Concentrado!$B$2:$B859, "=México")</f>
        <v>38.795999999999999</v>
      </c>
      <c r="AB14" s="9">
        <f>SUMIFS(Concentrado!AC$2:AC859,Concentrado!$A$2:$A859,"="&amp;$A14,Concentrado!$B$2:$B859, "=México")</f>
        <v>43.941000000000003</v>
      </c>
      <c r="AC14" s="9">
        <f>SUMIFS(Concentrado!AD$2:AD859,Concentrado!$A$2:$A859,"="&amp;$A14,Concentrado!$B$2:$B859, "=México")</f>
        <v>361.339</v>
      </c>
      <c r="AD14" s="9">
        <f>SUMIFS(Concentrado!AE$2:AE859,Concentrado!$A$2:$A859,"="&amp;$A14,Concentrado!$B$2:$B859, "=México")</f>
        <v>321.24700000000001</v>
      </c>
      <c r="AE14" s="9">
        <f>SUMIFS(Concentrado!AF$2:AF859,Concentrado!$A$2:$A859,"="&amp;$A14,Concentrado!$B$2:$B859, "=México")</f>
        <v>340.86799999999999</v>
      </c>
      <c r="AF14" s="9">
        <f>SUMIFS(Concentrado!AG$2:AG859,Concentrado!$A$2:$A859,"="&amp;$A14,Concentrado!$B$2:$B859, "=México")</f>
        <v>6.6769999999999996</v>
      </c>
      <c r="AG14" s="9">
        <f>SUMIFS(Concentrado!AH$2:AH859,Concentrado!$A$2:$A859,"="&amp;$A14,Concentrado!$B$2:$B859, "=México")</f>
        <v>7.4781568256441604</v>
      </c>
      <c r="AH14" s="9">
        <f>SUMIFS(Concentrado!AI$2:AI859,Concentrado!$A$2:$A859,"="&amp;$A14,Concentrado!$B$2:$B859, "=México")</f>
        <v>3.0890437453213901</v>
      </c>
      <c r="AI14" s="9">
        <f>SUMIFS(Concentrado!AJ$2:AJ859,Concentrado!$A$2:$A859,"="&amp;$A14,Concentrado!$B$2:$B859, "=México")</f>
        <v>5.2690106335544797</v>
      </c>
      <c r="AJ14" s="9">
        <f>SUMIFS(Concentrado!AK$2:AK859,Concentrado!$A$2:$A859,"="&amp;$A14,Concentrado!$B$2:$B859, "=México")</f>
        <v>5.3440000000000003</v>
      </c>
      <c r="AK14" s="9">
        <f>SUMIFS(Concentrado!AL$2:AL859,Concentrado!$A$2:$A859,"="&amp;$A14,Concentrado!$B$2:$B859, "=México")</f>
        <v>1.66</v>
      </c>
      <c r="AL14" s="9">
        <f>SUMIFS(Concentrado!AM$2:AM859,Concentrado!$A$2:$A859,"="&amp;$A14,Concentrado!$B$2:$B859, "=México")</f>
        <v>3.4580000000000002</v>
      </c>
      <c r="AM14" s="9">
        <f>SUMIFS(Concentrado!AN$2:AN859,Concentrado!$A$2:$A859,"="&amp;$A14,Concentrado!$B$2:$B859, "=México")</f>
        <v>56.360999999999997</v>
      </c>
      <c r="AN14" s="9">
        <f>SUMIFS(Concentrado!AO$2:AO859,Concentrado!$A$2:$A859,"="&amp;$A14,Concentrado!$B$2:$B859, "=México")</f>
        <v>45.234999999999999</v>
      </c>
      <c r="AO14" s="9">
        <f>SUMIFS(Concentrado!AP$2:AP859,Concentrado!$A$2:$A859,"="&amp;$A14,Concentrado!$B$2:$B859, "=México")</f>
        <v>50.683</v>
      </c>
      <c r="AP14" s="9">
        <f>SUMIFS(Concentrado!AQ$2:AQ859,Concentrado!$A$2:$A859,"="&amp;$A14,Concentrado!$B$2:$B859, "=México")</f>
        <v>1.0029999999999999</v>
      </c>
      <c r="AQ14" s="9">
        <f>SUMIFS(Concentrado!AR$2:AR859,Concentrado!$A$2:$A859,"="&amp;$A14,Concentrado!$B$2:$B859, "=México")</f>
        <v>0.51600000000000001</v>
      </c>
      <c r="AR14" s="9">
        <f>SUMIFS(Concentrado!AS$2:AS859,Concentrado!$A$2:$A859,"="&amp;$A14,Concentrado!$B$2:$B859, "=México")</f>
        <v>0.753</v>
      </c>
      <c r="AS14" s="9">
        <f>SUMIFS(Concentrado!AT$2:AT859,Concentrado!$A$2:$A859,"="&amp;$A14,Concentrado!$B$2:$B859, "=México")</f>
        <v>4.6710000000000003</v>
      </c>
      <c r="AT14" s="9">
        <f>SUMIFS(Concentrado!AU$2:AU859,Concentrado!$A$2:$A859,"="&amp;$A14,Concentrado!$B$2:$B859, "=México")</f>
        <v>0.65400000000000003</v>
      </c>
      <c r="AU14" s="9">
        <f>SUMIFS(Concentrado!AV$2:AV859,Concentrado!$A$2:$A859,"="&amp;$A14,Concentrado!$B$2:$B859, "=México")</f>
        <v>2.6139999999999999</v>
      </c>
      <c r="AV14" s="9">
        <f>SUMIFS(Concentrado!AW$2:AW859,Concentrado!$A$2:$A859,"="&amp;$A14,Concentrado!$B$2:$B859, "=México")</f>
        <v>495.03</v>
      </c>
      <c r="AW14" s="9">
        <f>SUMIFS(Concentrado!AX$2:AX859,Concentrado!$A$2:$A859,"="&amp;$A14,Concentrado!$B$2:$B859, "=México")</f>
        <v>386.66500000000002</v>
      </c>
      <c r="AX14" s="9">
        <f>SUMIFS(Concentrado!AY$2:AY859,Concentrado!$A$2:$A859,"="&amp;$A14,Concentrado!$B$2:$B859, "=México")</f>
        <v>439.71100000000001</v>
      </c>
      <c r="AY14" s="9">
        <f>SUMIFS(Concentrado!AZ$2:AZ859,Concentrado!$A$2:$A859,"="&amp;$A14,Concentrado!$B$2:$B859, "=México")</f>
        <v>4.95</v>
      </c>
      <c r="AZ14" s="9">
        <f>SUMIFS(Concentrado!BA$2:BA859,Concentrado!$A$2:$A859,"="&amp;$A14,Concentrado!$B$2:$B859, "=México")</f>
        <v>3.867</v>
      </c>
      <c r="BA14" s="9">
        <f>SUMIFS(Concentrado!BB$2:BB859,Concentrado!$A$2:$A859,"="&amp;$A14,Concentrado!$B$2:$B859, "=México")</f>
        <v>4.3970000000000002</v>
      </c>
      <c r="BB14" s="9">
        <f>SUMIFS(Concentrado!BC$2:BC859,Concentrado!$A$2:$A859,"="&amp;$A14,Concentrado!$B$2:$B859, "=México")</f>
        <v>45.167999999999999</v>
      </c>
      <c r="BC14" s="9">
        <f>SUMIFS(Concentrado!BD$2:BD859,Concentrado!$A$2:$A859,"="&amp;$A14,Concentrado!$B$2:$B859, "=México")</f>
        <v>9.2620000000000005</v>
      </c>
      <c r="BD14" s="9">
        <f>SUMIFS(Concentrado!BE$2:BE859,Concentrado!$A$2:$A859,"="&amp;$A14,Concentrado!$B$2:$B859, "=México")</f>
        <v>15.05</v>
      </c>
      <c r="BE14" s="9">
        <f>SUMIFS(Concentrado!BF$2:BF859,Concentrado!$A$2:$A859,"="&amp;$A14,Concentrado!$B$2:$B859, "=México")</f>
        <v>17.047000000000001</v>
      </c>
      <c r="BF14" s="9">
        <f>SUMIFS(Concentrado!BG$2:BG859,Concentrado!$A$2:$A859,"="&amp;$A14,Concentrado!$B$2:$B859, "=México")</f>
        <v>37.552</v>
      </c>
      <c r="BG14" s="9">
        <f>SUMIFS(Concentrado!BH$2:BH859,Concentrado!$A$2:$A859,"="&amp;$A14,Concentrado!$B$2:$B859, "=México")</f>
        <v>8.8484404781439725</v>
      </c>
    </row>
    <row r="15" spans="1:59" x14ac:dyDescent="0.25">
      <c r="A15" s="4">
        <v>2011</v>
      </c>
      <c r="B15" s="9">
        <f>SUMIFS(Concentrado!C$2:C859,Concentrado!$A$2:$A859,"="&amp;$A15,Concentrado!$B$2:$B859, "=México")</f>
        <v>15.384</v>
      </c>
      <c r="C15" s="9">
        <f>SUMIFS(Concentrado!D$2:D859,Concentrado!$A$2:$A859,"="&amp;$A15,Concentrado!$B$2:$B859, "=México")</f>
        <v>4.1020000000000003</v>
      </c>
      <c r="D15" s="9">
        <f>SUMIFS(Concentrado!E$2:E859,Concentrado!$A$2:$A859,"="&amp;$A15,Concentrado!$B$2:$B859, "=México")</f>
        <v>9.6259999999999994</v>
      </c>
      <c r="E15" s="9">
        <f>SUMIFS(Concentrado!F$2:F859,Concentrado!$A$2:$A859,"="&amp;$A15,Concentrado!$B$2:$B859, "=México")</f>
        <v>9.8379999999999992</v>
      </c>
      <c r="F15" s="9">
        <f>SUMIFS(Concentrado!G$2:G859,Concentrado!$A$2:$A859,"="&amp;$A15,Concentrado!$B$2:$B859, "=México")</f>
        <v>14.430999999999999</v>
      </c>
      <c r="G15" s="9">
        <f>SUMIFS(Concentrado!H$2:H859,Concentrado!$A$2:$A859,"="&amp;$A15,Concentrado!$B$2:$B859, "=México")</f>
        <v>3.03</v>
      </c>
      <c r="H15" s="9">
        <f>SUMIFS(Concentrado!I$2:I859,Concentrado!$A$2:$A859,"="&amp;$A15,Concentrado!$B$2:$B859, "=México")</f>
        <v>3.1970000000000001</v>
      </c>
      <c r="I15" s="9">
        <f>SUMIFS(Concentrado!J$2:J859,Concentrado!$A$2:$A859,"="&amp;$A15,Concentrado!$B$2:$B859, "=México")</f>
        <v>3.1160000000000001</v>
      </c>
      <c r="J15" s="9">
        <f>SUMIFS(Concentrado!K$2:K859,Concentrado!$A$2:$A859,"="&amp;$A15,Concentrado!$B$2:$B859, "=México")</f>
        <v>4.5250000000000004</v>
      </c>
      <c r="K15" s="9">
        <f>SUMIFS(Concentrado!L$2:L859,Concentrado!$A$2:$A859,"="&amp;$A15,Concentrado!$B$2:$B859, "=México")</f>
        <v>3.0489999999999999</v>
      </c>
      <c r="L15" s="9">
        <f>SUMIFS(Concentrado!M$2:M859,Concentrado!$A$2:$A859,"="&amp;$A15,Concentrado!$B$2:$B859, "=México")</f>
        <v>3.7690000000000001</v>
      </c>
      <c r="M15" s="9">
        <f>SUMIFS(Concentrado!N$2:N859,Concentrado!$A$2:$A859,"="&amp;$A15,Concentrado!$B$2:$B859, "=México")</f>
        <v>33.466000000000001</v>
      </c>
      <c r="N15" s="9">
        <f>SUMIFS(Concentrado!O$2:O859,Concentrado!$A$2:$A859,"="&amp;$A15,Concentrado!$B$2:$B859, "=México")</f>
        <v>79.037999999999997</v>
      </c>
      <c r="O15" s="9">
        <f>SUMIFS(Concentrado!P$2:P859,Concentrado!$A$2:$A859,"="&amp;$A15,Concentrado!$B$2:$B859, "=México")</f>
        <v>18.75</v>
      </c>
      <c r="P15" s="9">
        <f>SUMIFS(Concentrado!Q$2:Q859,Concentrado!$A$2:$A859,"="&amp;$A15,Concentrado!$B$2:$B859, "=México")</f>
        <v>48.308</v>
      </c>
      <c r="Q15" s="9">
        <f>SUMIFS(Concentrado!R$2:R859,Concentrado!$A$2:$A859,"="&amp;$A15,Concentrado!$B$2:$B859, "=México")</f>
        <v>75.02</v>
      </c>
      <c r="R15" s="9">
        <f>SUMIFS(Concentrado!S$2:S859,Concentrado!$A$2:$A859,"="&amp;$A15,Concentrado!$B$2:$B859, "=México")</f>
        <v>72.930000000000007</v>
      </c>
      <c r="S15" s="9">
        <f>SUMIFS(Concentrado!T$2:T859,Concentrado!$A$2:$A859,"="&amp;$A15,Concentrado!$B$2:$B859, "=México")</f>
        <v>73.95</v>
      </c>
      <c r="T15" s="9">
        <f>SUMIFS(Concentrado!U$2:U859,Concentrado!$A$2:$A859,"="&amp;$A15,Concentrado!$B$2:$B859, "=México")</f>
        <v>13.484999999999999</v>
      </c>
      <c r="U15" s="9">
        <f>SUMIFS(Concentrado!V$2:V859,Concentrado!$A$2:$A859,"="&amp;$A15,Concentrado!$B$2:$B859, "=México")</f>
        <v>16.518999999999998</v>
      </c>
      <c r="V15" s="9">
        <f>SUMIFS(Concentrado!W$2:W859,Concentrado!$A$2:$A859,"="&amp;$A15,Concentrado!$B$2:$B859, "=México")</f>
        <v>15.039</v>
      </c>
      <c r="W15" s="9">
        <f>SUMIFS(Concentrado!X$2:X859,Concentrado!$A$2:$A859,"="&amp;$A15,Concentrado!$B$2:$B859, "=México")</f>
        <v>30.169</v>
      </c>
      <c r="X15" s="9">
        <f>SUMIFS(Concentrado!Y$2:Y859,Concentrado!$A$2:$A859,"="&amp;$A15,Concentrado!$B$2:$B859, "=México")</f>
        <v>4.3250000000000002</v>
      </c>
      <c r="Y15" s="9">
        <f>SUMIFS(Concentrado!Z$2:Z859,Concentrado!$A$2:$A859,"="&amp;$A15,Concentrado!$B$2:$B859, "=México")</f>
        <v>17.030999999999999</v>
      </c>
      <c r="Z15" s="9">
        <f>SUMIFS(Concentrado!AA$2:AA859,Concentrado!$A$2:$A859,"="&amp;$A15,Concentrado!$B$2:$B859, "=México")</f>
        <v>49.558</v>
      </c>
      <c r="AA15" s="9">
        <f>SUMIFS(Concentrado!AB$2:AB859,Concentrado!$A$2:$A859,"="&amp;$A15,Concentrado!$B$2:$B859, "=México")</f>
        <v>41.167999999999999</v>
      </c>
      <c r="AB15" s="9">
        <f>SUMIFS(Concentrado!AC$2:AC859,Concentrado!$A$2:$A859,"="&amp;$A15,Concentrado!$B$2:$B859, "=México")</f>
        <v>45.262</v>
      </c>
      <c r="AC15" s="9">
        <f>SUMIFS(Concentrado!AD$2:AD859,Concentrado!$A$2:$A859,"="&amp;$A15,Concentrado!$B$2:$B859, "=México")</f>
        <v>358.66300000000001</v>
      </c>
      <c r="AD15" s="9">
        <f>SUMIFS(Concentrado!AE$2:AE859,Concentrado!$A$2:$A859,"="&amp;$A15,Concentrado!$B$2:$B859, "=México")</f>
        <v>322.36500000000001</v>
      </c>
      <c r="AE15" s="9">
        <f>SUMIFS(Concentrado!AF$2:AF859,Concentrado!$A$2:$A859,"="&amp;$A15,Concentrado!$B$2:$B859, "=México")</f>
        <v>340.15300000000002</v>
      </c>
      <c r="AF15" s="9">
        <f>SUMIFS(Concentrado!AG$2:AG859,Concentrado!$A$2:$A859,"="&amp;$A15,Concentrado!$B$2:$B859, "=México")</f>
        <v>6.9960000000000004</v>
      </c>
      <c r="AG15" s="9">
        <f>SUMIFS(Concentrado!AH$2:AH859,Concentrado!$A$2:$A859,"="&amp;$A15,Concentrado!$B$2:$B859, "=México")</f>
        <v>8.3077406858898204</v>
      </c>
      <c r="AH15" s="9">
        <f>SUMIFS(Concentrado!AI$2:AI859,Concentrado!$A$2:$A859,"="&amp;$A15,Concentrado!$B$2:$B859, "=México")</f>
        <v>3.57365177179953</v>
      </c>
      <c r="AI15" s="9">
        <f>SUMIFS(Concentrado!AJ$2:AJ859,Concentrado!$A$2:$A859,"="&amp;$A15,Concentrado!$B$2:$B859, "=México")</f>
        <v>5.9304915625512198</v>
      </c>
      <c r="AJ15" s="9">
        <f>SUMIFS(Concentrado!AK$2:AK859,Concentrado!$A$2:$A859,"="&amp;$A15,Concentrado!$B$2:$B859, "=México")</f>
        <v>5.9690000000000003</v>
      </c>
      <c r="AK15" s="9">
        <f>SUMIFS(Concentrado!AL$2:AL859,Concentrado!$A$2:$A859,"="&amp;$A15,Concentrado!$B$2:$B859, "=México")</f>
        <v>1.7350000000000001</v>
      </c>
      <c r="AL15" s="9">
        <f>SUMIFS(Concentrado!AM$2:AM859,Concentrado!$A$2:$A859,"="&amp;$A15,Concentrado!$B$2:$B859, "=México")</f>
        <v>3.8069999999999999</v>
      </c>
      <c r="AM15" s="9">
        <f>SUMIFS(Concentrado!AN$2:AN859,Concentrado!$A$2:$A859,"="&amp;$A15,Concentrado!$B$2:$B859, "=México")</f>
        <v>55.93</v>
      </c>
      <c r="AN15" s="9">
        <f>SUMIFS(Concentrado!AO$2:AO859,Concentrado!$A$2:$A859,"="&amp;$A15,Concentrado!$B$2:$B859, "=México")</f>
        <v>44.142000000000003</v>
      </c>
      <c r="AO15" s="9">
        <f>SUMIFS(Concentrado!AP$2:AP859,Concentrado!$A$2:$A859,"="&amp;$A15,Concentrado!$B$2:$B859, "=México")</f>
        <v>49.926000000000002</v>
      </c>
      <c r="AP15" s="9">
        <f>SUMIFS(Concentrado!AQ$2:AQ859,Concentrado!$A$2:$A859,"="&amp;$A15,Concentrado!$B$2:$B859, "=México")</f>
        <v>0.98799999999999999</v>
      </c>
      <c r="AQ15" s="9">
        <f>SUMIFS(Concentrado!AR$2:AR859,Concentrado!$A$2:$A859,"="&amp;$A15,Concentrado!$B$2:$B859, "=México")</f>
        <v>0.59499999999999997</v>
      </c>
      <c r="AR15" s="9">
        <f>SUMIFS(Concentrado!AS$2:AS859,Concentrado!$A$2:$A859,"="&amp;$A15,Concentrado!$B$2:$B859, "=México")</f>
        <v>0.78700000000000003</v>
      </c>
      <c r="AS15" s="9">
        <f>SUMIFS(Concentrado!AT$2:AT859,Concentrado!$A$2:$A859,"="&amp;$A15,Concentrado!$B$2:$B859, "=México")</f>
        <v>4.9160000000000004</v>
      </c>
      <c r="AT15" s="9">
        <f>SUMIFS(Concentrado!AU$2:AU859,Concentrado!$A$2:$A859,"="&amp;$A15,Concentrado!$B$2:$B859, "=México")</f>
        <v>0.85499999999999998</v>
      </c>
      <c r="AU15" s="9">
        <f>SUMIFS(Concentrado!AV$2:AV859,Concentrado!$A$2:$A859,"="&amp;$A15,Concentrado!$B$2:$B859, "=México")</f>
        <v>2.8359999999999999</v>
      </c>
      <c r="AV15" s="9">
        <f>SUMIFS(Concentrado!AW$2:AW859,Concentrado!$A$2:$A859,"="&amp;$A15,Concentrado!$B$2:$B859, "=México")</f>
        <v>495.517</v>
      </c>
      <c r="AW15" s="9">
        <f>SUMIFS(Concentrado!AX$2:AX859,Concentrado!$A$2:$A859,"="&amp;$A15,Concentrado!$B$2:$B859, "=México")</f>
        <v>387.11599999999999</v>
      </c>
      <c r="AX15" s="9">
        <f>SUMIFS(Concentrado!AY$2:AY859,Concentrado!$A$2:$A859,"="&amp;$A15,Concentrado!$B$2:$B859, "=México")</f>
        <v>440.27199999999999</v>
      </c>
      <c r="AY15" s="9">
        <f>SUMIFS(Concentrado!AZ$2:AZ859,Concentrado!$A$2:$A859,"="&amp;$A15,Concentrado!$B$2:$B859, "=México")</f>
        <v>4.9550000000000001</v>
      </c>
      <c r="AZ15" s="9">
        <f>SUMIFS(Concentrado!BA$2:BA859,Concentrado!$A$2:$A859,"="&amp;$A15,Concentrado!$B$2:$B859, "=México")</f>
        <v>3.871</v>
      </c>
      <c r="BA15" s="9">
        <f>SUMIFS(Concentrado!BB$2:BB859,Concentrado!$A$2:$A859,"="&amp;$A15,Concentrado!$B$2:$B859, "=México")</f>
        <v>4.4029999999999996</v>
      </c>
      <c r="BB15" s="9">
        <f>SUMIFS(Concentrado!BC$2:BC859,Concentrado!$A$2:$A859,"="&amp;$A15,Concentrado!$B$2:$B859, "=México")</f>
        <v>48.087000000000003</v>
      </c>
      <c r="BC15" s="9">
        <f>SUMIFS(Concentrado!BD$2:BD859,Concentrado!$A$2:$A859,"="&amp;$A15,Concentrado!$B$2:$B859, "=México")</f>
        <v>9.8740000000000006</v>
      </c>
      <c r="BD15" s="9">
        <f>SUMIFS(Concentrado!BE$2:BE859,Concentrado!$A$2:$A859,"="&amp;$A15,Concentrado!$B$2:$B859, "=México")</f>
        <v>16.248999999999999</v>
      </c>
      <c r="BE15" s="9">
        <f>SUMIFS(Concentrado!BF$2:BF859,Concentrado!$A$2:$A859,"="&amp;$A15,Concentrado!$B$2:$B859, "=México")</f>
        <v>18.774999999999999</v>
      </c>
      <c r="BF15" s="9">
        <f>SUMIFS(Concentrado!BG$2:BG859,Concentrado!$A$2:$A859,"="&amp;$A15,Concentrado!$B$2:$B859, "=México")</f>
        <v>42.893000000000001</v>
      </c>
      <c r="BG15" s="9">
        <f>SUMIFS(Concentrado!BH$2:BH859,Concentrado!$A$2:$A859,"="&amp;$A15,Concentrado!$B$2:$B859, "=México")</f>
        <v>9.3756543706895972</v>
      </c>
    </row>
    <row r="16" spans="1:59" x14ac:dyDescent="0.25">
      <c r="A16" s="4">
        <v>2012</v>
      </c>
      <c r="B16" s="9">
        <f>SUMIFS(Concentrado!C$2:C859,Concentrado!$A$2:$A859,"="&amp;$A16,Concentrado!$B$2:$B859, "=México")</f>
        <v>15.765000000000001</v>
      </c>
      <c r="C16" s="9">
        <f>SUMIFS(Concentrado!D$2:D859,Concentrado!$A$2:$A859,"="&amp;$A16,Concentrado!$B$2:$B859, "=México")</f>
        <v>4.0309999999999997</v>
      </c>
      <c r="D16" s="9">
        <f>SUMIFS(Concentrado!E$2:E859,Concentrado!$A$2:$A859,"="&amp;$A16,Concentrado!$B$2:$B859, "=México")</f>
        <v>9.782</v>
      </c>
      <c r="E16" s="9">
        <f>SUMIFS(Concentrado!F$2:F859,Concentrado!$A$2:$A859,"="&amp;$A16,Concentrado!$B$2:$B859, "=México")</f>
        <v>10.994</v>
      </c>
      <c r="F16" s="9">
        <f>SUMIFS(Concentrado!G$2:G859,Concentrado!$A$2:$A859,"="&amp;$A16,Concentrado!$B$2:$B859, "=México")</f>
        <v>14.824999999999999</v>
      </c>
      <c r="G16" s="9">
        <f>SUMIFS(Concentrado!H$2:H859,Concentrado!$A$2:$A859,"="&amp;$A16,Concentrado!$B$2:$B859, "=México")</f>
        <v>3.6909999999999998</v>
      </c>
      <c r="H16" s="9">
        <f>SUMIFS(Concentrado!I$2:I859,Concentrado!$A$2:$A859,"="&amp;$A16,Concentrado!$B$2:$B859, "=México")</f>
        <v>3.1269999999999998</v>
      </c>
      <c r="I16" s="9">
        <f>SUMIFS(Concentrado!J$2:J859,Concentrado!$A$2:$A859,"="&amp;$A16,Concentrado!$B$2:$B859, "=México")</f>
        <v>3.4020000000000001</v>
      </c>
      <c r="J16" s="9">
        <f>SUMIFS(Concentrado!K$2:K859,Concentrado!$A$2:$A859,"="&amp;$A16,Concentrado!$B$2:$B859, "=México")</f>
        <v>4.2679999999999998</v>
      </c>
      <c r="K16" s="9">
        <f>SUMIFS(Concentrado!L$2:L859,Concentrado!$A$2:$A859,"="&amp;$A16,Concentrado!$B$2:$B859, "=México")</f>
        <v>2.7730000000000001</v>
      </c>
      <c r="L16" s="9">
        <f>SUMIFS(Concentrado!M$2:M859,Concentrado!$A$2:$A859,"="&amp;$A16,Concentrado!$B$2:$B859, "=México")</f>
        <v>3.5019999999999998</v>
      </c>
      <c r="M16" s="9">
        <f>SUMIFS(Concentrado!N$2:N859,Concentrado!$A$2:$A859,"="&amp;$A16,Concentrado!$B$2:$B859, "=México")</f>
        <v>31.641999999999999</v>
      </c>
      <c r="N16" s="9">
        <f>SUMIFS(Concentrado!O$2:O859,Concentrado!$A$2:$A859,"="&amp;$A16,Concentrado!$B$2:$B859, "=México")</f>
        <v>82.233000000000004</v>
      </c>
      <c r="O16" s="9">
        <f>SUMIFS(Concentrado!P$2:P859,Concentrado!$A$2:$A859,"="&amp;$A16,Concentrado!$B$2:$B859, "=México")</f>
        <v>19.018000000000001</v>
      </c>
      <c r="P16" s="9">
        <f>SUMIFS(Concentrado!Q$2:Q859,Concentrado!$A$2:$A859,"="&amp;$A16,Concentrado!$B$2:$B859, "=México")</f>
        <v>50.009</v>
      </c>
      <c r="Q16" s="9">
        <f>SUMIFS(Concentrado!R$2:R859,Concentrado!$A$2:$A859,"="&amp;$A16,Concentrado!$B$2:$B859, "=México")</f>
        <v>79.861999999999995</v>
      </c>
      <c r="R16" s="9">
        <f>SUMIFS(Concentrado!S$2:S859,Concentrado!$A$2:$A859,"="&amp;$A16,Concentrado!$B$2:$B859, "=México")</f>
        <v>73.995999999999995</v>
      </c>
      <c r="S16" s="9">
        <f>SUMIFS(Concentrado!T$2:T859,Concentrado!$A$2:$A859,"="&amp;$A16,Concentrado!$B$2:$B859, "=México")</f>
        <v>76.858000000000004</v>
      </c>
      <c r="T16" s="9">
        <f>SUMIFS(Concentrado!U$2:U859,Concentrado!$A$2:$A859,"="&amp;$A16,Concentrado!$B$2:$B859, "=México")</f>
        <v>13.073</v>
      </c>
      <c r="U16" s="9">
        <f>SUMIFS(Concentrado!V$2:V859,Concentrado!$A$2:$A859,"="&amp;$A16,Concentrado!$B$2:$B859, "=México")</f>
        <v>16.196999999999999</v>
      </c>
      <c r="V16" s="9">
        <f>SUMIFS(Concentrado!W$2:W859,Concentrado!$A$2:$A859,"="&amp;$A16,Concentrado!$B$2:$B859, "=México")</f>
        <v>14.672000000000001</v>
      </c>
      <c r="W16" s="9">
        <f>SUMIFS(Concentrado!X$2:X859,Concentrado!$A$2:$A859,"="&amp;$A16,Concentrado!$B$2:$B859, "=México")</f>
        <v>33.271999999999998</v>
      </c>
      <c r="X16" s="9">
        <f>SUMIFS(Concentrado!Y$2:Y859,Concentrado!$A$2:$A859,"="&amp;$A16,Concentrado!$B$2:$B859, "=México")</f>
        <v>4.6900000000000004</v>
      </c>
      <c r="Y16" s="9">
        <f>SUMIFS(Concentrado!Z$2:Z859,Concentrado!$A$2:$A859,"="&amp;$A16,Concentrado!$B$2:$B859, "=México")</f>
        <v>18.693999999999999</v>
      </c>
      <c r="Z16" s="9">
        <f>SUMIFS(Concentrado!AA$2:AA859,Concentrado!$A$2:$A859,"="&amp;$A16,Concentrado!$B$2:$B859, "=México")</f>
        <v>53.344000000000001</v>
      </c>
      <c r="AA16" s="9">
        <f>SUMIFS(Concentrado!AB$2:AB859,Concentrado!$A$2:$A859,"="&amp;$A16,Concentrado!$B$2:$B859, "=México")</f>
        <v>42.970999999999997</v>
      </c>
      <c r="AB16" s="9">
        <f>SUMIFS(Concentrado!AC$2:AC859,Concentrado!$A$2:$A859,"="&amp;$A16,Concentrado!$B$2:$B859, "=México")</f>
        <v>48.064</v>
      </c>
      <c r="AC16" s="9">
        <f>SUMIFS(Concentrado!AD$2:AD859,Concentrado!$A$2:$A859,"="&amp;$A16,Concentrado!$B$2:$B859, "=México")</f>
        <v>373.29</v>
      </c>
      <c r="AD16" s="9">
        <f>SUMIFS(Concentrado!AE$2:AE859,Concentrado!$A$2:$A859,"="&amp;$A16,Concentrado!$B$2:$B859, "=México")</f>
        <v>326.75299999999999</v>
      </c>
      <c r="AE16" s="9">
        <f>SUMIFS(Concentrado!AF$2:AF859,Concentrado!$A$2:$A859,"="&amp;$A16,Concentrado!$B$2:$B859, "=México")</f>
        <v>349.56799999999998</v>
      </c>
      <c r="AF16" s="9">
        <f>SUMIFS(Concentrado!AG$2:AG859,Concentrado!$A$2:$A859,"="&amp;$A16,Concentrado!$B$2:$B859, "=México")</f>
        <v>6.8310000000000004</v>
      </c>
      <c r="AG16" s="9">
        <f>SUMIFS(Concentrado!AH$2:AH859,Concentrado!$A$2:$A859,"="&amp;$A16,Concentrado!$B$2:$B859, "=México")</f>
        <v>8.7210229590261203</v>
      </c>
      <c r="AH16" s="9">
        <f>SUMIFS(Concentrado!AI$2:AI859,Concentrado!$A$2:$A859,"="&amp;$A16,Concentrado!$B$2:$B859, "=México")</f>
        <v>2.7703947508452198</v>
      </c>
      <c r="AI16" s="9">
        <f>SUMIFS(Concentrado!AJ$2:AJ859,Concentrado!$A$2:$A859,"="&amp;$A16,Concentrado!$B$2:$B859, "=México")</f>
        <v>5.7391782207836499</v>
      </c>
      <c r="AJ16" s="9">
        <f>SUMIFS(Concentrado!AK$2:AK859,Concentrado!$A$2:$A859,"="&amp;$A16,Concentrado!$B$2:$B859, "=México")</f>
        <v>5.8440000000000003</v>
      </c>
      <c r="AK16" s="9">
        <f>SUMIFS(Concentrado!AL$2:AL859,Concentrado!$A$2:$A859,"="&amp;$A16,Concentrado!$B$2:$B859, "=México")</f>
        <v>1.734</v>
      </c>
      <c r="AL16" s="9">
        <f>SUMIFS(Concentrado!AM$2:AM859,Concentrado!$A$2:$A859,"="&amp;$A16,Concentrado!$B$2:$B859, "=México")</f>
        <v>3.74</v>
      </c>
      <c r="AM16" s="9">
        <f>SUMIFS(Concentrado!AN$2:AN859,Concentrado!$A$2:$A859,"="&amp;$A16,Concentrado!$B$2:$B859, "=México")</f>
        <v>55.098999999999997</v>
      </c>
      <c r="AN16" s="9">
        <f>SUMIFS(Concentrado!AO$2:AO859,Concentrado!$A$2:$A859,"="&amp;$A16,Concentrado!$B$2:$B859, "=México")</f>
        <v>43.496000000000002</v>
      </c>
      <c r="AO16" s="9">
        <f>SUMIFS(Concentrado!AP$2:AP859,Concentrado!$A$2:$A859,"="&amp;$A16,Concentrado!$B$2:$B859, "=México")</f>
        <v>49.215000000000003</v>
      </c>
      <c r="AP16" s="9">
        <f>SUMIFS(Concentrado!AQ$2:AQ859,Concentrado!$A$2:$A859,"="&amp;$A16,Concentrado!$B$2:$B859, "=México")</f>
        <v>0.85899999999999999</v>
      </c>
      <c r="AQ16" s="9">
        <f>SUMIFS(Concentrado!AR$2:AR859,Concentrado!$A$2:$A859,"="&amp;$A16,Concentrado!$B$2:$B859, "=México")</f>
        <v>0.39100000000000001</v>
      </c>
      <c r="AR16" s="9">
        <f>SUMIFS(Concentrado!AS$2:AS859,Concentrado!$A$2:$A859,"="&amp;$A16,Concentrado!$B$2:$B859, "=México")</f>
        <v>0.61899999999999999</v>
      </c>
      <c r="AS16" s="9">
        <f>SUMIFS(Concentrado!AT$2:AT859,Concentrado!$A$2:$A859,"="&amp;$A16,Concentrado!$B$2:$B859, "=México")</f>
        <v>4.9859999999999998</v>
      </c>
      <c r="AT16" s="9">
        <f>SUMIFS(Concentrado!AU$2:AU859,Concentrado!$A$2:$A859,"="&amp;$A16,Concentrado!$B$2:$B859, "=México")</f>
        <v>0.745</v>
      </c>
      <c r="AU16" s="9">
        <f>SUMIFS(Concentrado!AV$2:AV859,Concentrado!$A$2:$A859,"="&amp;$A16,Concentrado!$B$2:$B859, "=México")</f>
        <v>2.8140000000000001</v>
      </c>
      <c r="AV16" s="9">
        <f>SUMIFS(Concentrado!AW$2:AW859,Concentrado!$A$2:$A859,"="&amp;$A16,Concentrado!$B$2:$B859, "=México")</f>
        <v>512.327</v>
      </c>
      <c r="AW16" s="9">
        <f>SUMIFS(Concentrado!AX$2:AX859,Concentrado!$A$2:$A859,"="&amp;$A16,Concentrado!$B$2:$B859, "=México")</f>
        <v>390.58699999999999</v>
      </c>
      <c r="AX16" s="9">
        <f>SUMIFS(Concentrado!AY$2:AY859,Concentrado!$A$2:$A859,"="&amp;$A16,Concentrado!$B$2:$B859, "=México")</f>
        <v>450.31099999999998</v>
      </c>
      <c r="AY16" s="9">
        <f>SUMIFS(Concentrado!AZ$2:AZ859,Concentrado!$A$2:$A859,"="&amp;$A16,Concentrado!$B$2:$B859, "=México")</f>
        <v>5.1230000000000002</v>
      </c>
      <c r="AZ16" s="9">
        <f>SUMIFS(Concentrado!BA$2:BA859,Concentrado!$A$2:$A859,"="&amp;$A16,Concentrado!$B$2:$B859, "=México")</f>
        <v>3.9060000000000001</v>
      </c>
      <c r="BA16" s="9">
        <f>SUMIFS(Concentrado!BB$2:BB859,Concentrado!$A$2:$A859,"="&amp;$A16,Concentrado!$B$2:$B859, "=México")</f>
        <v>4.5030000000000001</v>
      </c>
      <c r="BB16" s="9">
        <f>SUMIFS(Concentrado!BC$2:BC859,Concentrado!$A$2:$A859,"="&amp;$A16,Concentrado!$B$2:$B859, "=México")</f>
        <v>40.720999999999997</v>
      </c>
      <c r="BC16" s="9">
        <f>SUMIFS(Concentrado!BD$2:BD859,Concentrado!$A$2:$A859,"="&amp;$A16,Concentrado!$B$2:$B859, "=México")</f>
        <v>8.5589999999999993</v>
      </c>
      <c r="BD16" s="9">
        <f>SUMIFS(Concentrado!BE$2:BE859,Concentrado!$A$2:$A859,"="&amp;$A16,Concentrado!$B$2:$B859, "=México")</f>
        <v>15.157999999999999</v>
      </c>
      <c r="BE16" s="9">
        <f>SUMIFS(Concentrado!BF$2:BF859,Concentrado!$A$2:$A859,"="&amp;$A16,Concentrado!$B$2:$B859, "=México")</f>
        <v>17.475999999999999</v>
      </c>
      <c r="BF16" s="9">
        <f>SUMIFS(Concentrado!BG$2:BG859,Concentrado!$A$2:$A859,"="&amp;$A16,Concentrado!$B$2:$B859, "=México")</f>
        <v>42.688000000000002</v>
      </c>
      <c r="BG16" s="9">
        <f>SUMIFS(Concentrado!BH$2:BH859,Concentrado!$A$2:$A859,"="&amp;$A16,Concentrado!$B$2:$B859, "=México")</f>
        <v>8.9152314183919739</v>
      </c>
    </row>
    <row r="17" spans="1:59" x14ac:dyDescent="0.25">
      <c r="A17" s="4">
        <v>2013</v>
      </c>
      <c r="B17" s="9">
        <f>SUMIFS(Concentrado!C$2:C859,Concentrado!$A$2:$A859,"="&amp;$A17,Concentrado!$B$2:$B859, "=México")</f>
        <v>14.086</v>
      </c>
      <c r="C17" s="9">
        <f>SUMIFS(Concentrado!D$2:D859,Concentrado!$A$2:$A859,"="&amp;$A17,Concentrado!$B$2:$B859, "=México")</f>
        <v>4</v>
      </c>
      <c r="D17" s="9">
        <f>SUMIFS(Concentrado!E$2:E859,Concentrado!$A$2:$A859,"="&amp;$A17,Concentrado!$B$2:$B859, "=México")</f>
        <v>8.9269999999999996</v>
      </c>
      <c r="E17" s="9">
        <f>SUMIFS(Concentrado!F$2:F859,Concentrado!$A$2:$A859,"="&amp;$A17,Concentrado!$B$2:$B859, "=México")</f>
        <v>9.3520000000000003</v>
      </c>
      <c r="F17" s="9">
        <f>SUMIFS(Concentrado!G$2:G859,Concentrado!$A$2:$A859,"="&amp;$A17,Concentrado!$B$2:$B859, "=México")</f>
        <v>13.564</v>
      </c>
      <c r="G17" s="9">
        <f>SUMIFS(Concentrado!H$2:H859,Concentrado!$A$2:$A859,"="&amp;$A17,Concentrado!$B$2:$B859, "=México")</f>
        <v>4.2990000000000004</v>
      </c>
      <c r="H17" s="9">
        <f>SUMIFS(Concentrado!I$2:I859,Concentrado!$A$2:$A859,"="&amp;$A17,Concentrado!$B$2:$B859, "=México")</f>
        <v>3.53</v>
      </c>
      <c r="I17" s="9">
        <f>SUMIFS(Concentrado!J$2:J859,Concentrado!$A$2:$A859,"="&amp;$A17,Concentrado!$B$2:$B859, "=México")</f>
        <v>3.9049999999999998</v>
      </c>
      <c r="J17" s="9">
        <f>SUMIFS(Concentrado!K$2:K859,Concentrado!$A$2:$A859,"="&amp;$A17,Concentrado!$B$2:$B859, "=México")</f>
        <v>3.92</v>
      </c>
      <c r="K17" s="9">
        <f>SUMIFS(Concentrado!L$2:L859,Concentrado!$A$2:$A859,"="&amp;$A17,Concentrado!$B$2:$B859, "=México")</f>
        <v>3.1930000000000001</v>
      </c>
      <c r="L17" s="9">
        <f>SUMIFS(Concentrado!M$2:M859,Concentrado!$A$2:$A859,"="&amp;$A17,Concentrado!$B$2:$B859, "=México")</f>
        <v>3.5470000000000002</v>
      </c>
      <c r="M17" s="9">
        <f>SUMIFS(Concentrado!N$2:N859,Concentrado!$A$2:$A859,"="&amp;$A17,Concentrado!$B$2:$B859, "=México")</f>
        <v>33.103999999999999</v>
      </c>
      <c r="N17" s="9">
        <f>SUMIFS(Concentrado!O$2:O859,Concentrado!$A$2:$A859,"="&amp;$A17,Concentrado!$B$2:$B859, "=México")</f>
        <v>83.730999999999995</v>
      </c>
      <c r="O17" s="9">
        <f>SUMIFS(Concentrado!P$2:P859,Concentrado!$A$2:$A859,"="&amp;$A17,Concentrado!$B$2:$B859, "=México")</f>
        <v>20.178999999999998</v>
      </c>
      <c r="P17" s="9">
        <f>SUMIFS(Concentrado!Q$2:Q859,Concentrado!$A$2:$A859,"="&amp;$A17,Concentrado!$B$2:$B859, "=México")</f>
        <v>51.341000000000001</v>
      </c>
      <c r="Q17" s="9">
        <f>SUMIFS(Concentrado!R$2:R859,Concentrado!$A$2:$A859,"="&amp;$A17,Concentrado!$B$2:$B859, "=México")</f>
        <v>78.875</v>
      </c>
      <c r="R17" s="9">
        <f>SUMIFS(Concentrado!S$2:S859,Concentrado!$A$2:$A859,"="&amp;$A17,Concentrado!$B$2:$B859, "=México")</f>
        <v>75.596999999999994</v>
      </c>
      <c r="S17" s="9">
        <f>SUMIFS(Concentrado!T$2:T859,Concentrado!$A$2:$A859,"="&amp;$A17,Concentrado!$B$2:$B859, "=México")</f>
        <v>77.197000000000003</v>
      </c>
      <c r="T17" s="9">
        <f>SUMIFS(Concentrado!U$2:U859,Concentrado!$A$2:$A859,"="&amp;$A17,Concentrado!$B$2:$B859, "=México")</f>
        <v>13.036</v>
      </c>
      <c r="U17" s="9">
        <f>SUMIFS(Concentrado!V$2:V859,Concentrado!$A$2:$A859,"="&amp;$A17,Concentrado!$B$2:$B859, "=México")</f>
        <v>15.613</v>
      </c>
      <c r="V17" s="9">
        <f>SUMIFS(Concentrado!W$2:W859,Concentrado!$A$2:$A859,"="&amp;$A17,Concentrado!$B$2:$B859, "=México")</f>
        <v>14.356</v>
      </c>
      <c r="W17" s="9">
        <f>SUMIFS(Concentrado!X$2:X859,Concentrado!$A$2:$A859,"="&amp;$A17,Concentrado!$B$2:$B859, "=México")</f>
        <v>36.188000000000002</v>
      </c>
      <c r="X17" s="9">
        <f>SUMIFS(Concentrado!Y$2:Y859,Concentrado!$A$2:$A859,"="&amp;$A17,Concentrado!$B$2:$B859, "=México")</f>
        <v>5.6020000000000003</v>
      </c>
      <c r="Y17" s="9">
        <f>SUMIFS(Concentrado!Z$2:Z859,Concentrado!$A$2:$A859,"="&amp;$A17,Concentrado!$B$2:$B859, "=México")</f>
        <v>20.574999999999999</v>
      </c>
      <c r="Z17" s="9">
        <f>SUMIFS(Concentrado!AA$2:AA859,Concentrado!$A$2:$A859,"="&amp;$A17,Concentrado!$B$2:$B859, "=México")</f>
        <v>57.113999999999997</v>
      </c>
      <c r="AA17" s="9">
        <f>SUMIFS(Concentrado!AB$2:AB859,Concentrado!$A$2:$A859,"="&amp;$A17,Concentrado!$B$2:$B859, "=México")</f>
        <v>45.069000000000003</v>
      </c>
      <c r="AB17" s="9">
        <f>SUMIFS(Concentrado!AC$2:AC859,Concentrado!$A$2:$A859,"="&amp;$A17,Concentrado!$B$2:$B859, "=México")</f>
        <v>50.951999999999998</v>
      </c>
      <c r="AC17" s="9">
        <f>SUMIFS(Concentrado!AD$2:AD859,Concentrado!$A$2:$A859,"="&amp;$A17,Concentrado!$B$2:$B859, "=México")</f>
        <v>383.37599999999998</v>
      </c>
      <c r="AD17" s="9">
        <f>SUMIFS(Concentrado!AE$2:AE859,Concentrado!$A$2:$A859,"="&amp;$A17,Concentrado!$B$2:$B859, "=México")</f>
        <v>336.32600000000002</v>
      </c>
      <c r="AE17" s="9">
        <f>SUMIFS(Concentrado!AF$2:AF859,Concentrado!$A$2:$A859,"="&amp;$A17,Concentrado!$B$2:$B859, "=México")</f>
        <v>359.34399999999999</v>
      </c>
      <c r="AF17" s="9">
        <f>SUMIFS(Concentrado!AG$2:AG859,Concentrado!$A$2:$A859,"="&amp;$A17,Concentrado!$B$2:$B859, "=México")</f>
        <v>7.3209999999999997</v>
      </c>
      <c r="AG17" s="9">
        <f>SUMIFS(Concentrado!AH$2:AH859,Concentrado!$A$2:$A859,"="&amp;$A17,Concentrado!$B$2:$B859, "=México")</f>
        <v>8.5731028479847708</v>
      </c>
      <c r="AH17" s="9">
        <f>SUMIFS(Concentrado!AI$2:AI859,Concentrado!$A$2:$A859,"="&amp;$A17,Concentrado!$B$2:$B859, "=México")</f>
        <v>2.65322544893246</v>
      </c>
      <c r="AI17" s="9">
        <f>SUMIFS(Concentrado!AJ$2:AJ859,Concentrado!$A$2:$A859,"="&amp;$A17,Concentrado!$B$2:$B859, "=México")</f>
        <v>5.6116279651951402</v>
      </c>
      <c r="AJ17" s="9">
        <f>SUMIFS(Concentrado!AK$2:AK859,Concentrado!$A$2:$A859,"="&amp;$A17,Concentrado!$B$2:$B859, "=México")</f>
        <v>6.0309999999999997</v>
      </c>
      <c r="AK17" s="9">
        <f>SUMIFS(Concentrado!AL$2:AL859,Concentrado!$A$2:$A859,"="&amp;$A17,Concentrado!$B$2:$B859, "=México")</f>
        <v>1.7230000000000001</v>
      </c>
      <c r="AL17" s="9">
        <f>SUMIFS(Concentrado!AM$2:AM859,Concentrado!$A$2:$A859,"="&amp;$A17,Concentrado!$B$2:$B859, "=México")</f>
        <v>3.8250000000000002</v>
      </c>
      <c r="AM17" s="9">
        <f>SUMIFS(Concentrado!AN$2:AN859,Concentrado!$A$2:$A859,"="&amp;$A17,Concentrado!$B$2:$B859, "=México")</f>
        <v>53.612000000000002</v>
      </c>
      <c r="AN17" s="9">
        <f>SUMIFS(Concentrado!AO$2:AO859,Concentrado!$A$2:$A859,"="&amp;$A17,Concentrado!$B$2:$B859, "=México")</f>
        <v>42.575000000000003</v>
      </c>
      <c r="AO17" s="9">
        <f>SUMIFS(Concentrado!AP$2:AP859,Concentrado!$A$2:$A859,"="&amp;$A17,Concentrado!$B$2:$B859, "=México")</f>
        <v>47.997</v>
      </c>
      <c r="AP17" s="9">
        <f>SUMIFS(Concentrado!AQ$2:AQ859,Concentrado!$A$2:$A859,"="&amp;$A17,Concentrado!$B$2:$B859, "=México")</f>
        <v>0.86</v>
      </c>
      <c r="AQ17" s="9">
        <f>SUMIFS(Concentrado!AR$2:AR859,Concentrado!$A$2:$A859,"="&amp;$A17,Concentrado!$B$2:$B859, "=México")</f>
        <v>0.42199999999999999</v>
      </c>
      <c r="AR17" s="9">
        <f>SUMIFS(Concentrado!AS$2:AS859,Concentrado!$A$2:$A859,"="&amp;$A17,Concentrado!$B$2:$B859, "=México")</f>
        <v>0.63500000000000001</v>
      </c>
      <c r="AS17" s="9">
        <f>SUMIFS(Concentrado!AT$2:AT859,Concentrado!$A$2:$A859,"="&amp;$A17,Concentrado!$B$2:$B859, "=México")</f>
        <v>4.742</v>
      </c>
      <c r="AT17" s="9">
        <f>SUMIFS(Concentrado!AU$2:AU859,Concentrado!$A$2:$A859,"="&amp;$A17,Concentrado!$B$2:$B859, "=México")</f>
        <v>0.68700000000000006</v>
      </c>
      <c r="AU17" s="9">
        <f>SUMIFS(Concentrado!AV$2:AV859,Concentrado!$A$2:$A859,"="&amp;$A17,Concentrado!$B$2:$B859, "=México")</f>
        <v>2.665</v>
      </c>
      <c r="AV17" s="9">
        <f>SUMIFS(Concentrado!AW$2:AW859,Concentrado!$A$2:$A859,"="&amp;$A17,Concentrado!$B$2:$B859, "=México")</f>
        <v>522.18499999999995</v>
      </c>
      <c r="AW17" s="9">
        <f>SUMIFS(Concentrado!AX$2:AX859,Concentrado!$A$2:$A859,"="&amp;$A17,Concentrado!$B$2:$B859, "=México")</f>
        <v>400.298</v>
      </c>
      <c r="AX17" s="9">
        <f>SUMIFS(Concentrado!AY$2:AY859,Concentrado!$A$2:$A859,"="&amp;$A17,Concentrado!$B$2:$B859, "=México")</f>
        <v>460.02100000000002</v>
      </c>
      <c r="AY17" s="9">
        <f>SUMIFS(Concentrado!AZ$2:AZ859,Concentrado!$A$2:$A859,"="&amp;$A17,Concentrado!$B$2:$B859, "=México")</f>
        <v>5.2220000000000004</v>
      </c>
      <c r="AZ17" s="9">
        <f>SUMIFS(Concentrado!BA$2:BA859,Concentrado!$A$2:$A859,"="&amp;$A17,Concentrado!$B$2:$B859, "=México")</f>
        <v>4.0030000000000001</v>
      </c>
      <c r="BA17" s="9">
        <f>SUMIFS(Concentrado!BB$2:BB859,Concentrado!$A$2:$A859,"="&amp;$A17,Concentrado!$B$2:$B859, "=México")</f>
        <v>4.5999999999999996</v>
      </c>
      <c r="BB17" s="9">
        <f>SUMIFS(Concentrado!BC$2:BC859,Concentrado!$A$2:$A859,"="&amp;$A17,Concentrado!$B$2:$B859, "=México")</f>
        <v>38.497</v>
      </c>
      <c r="BC17" s="9">
        <f>SUMIFS(Concentrado!BD$2:BD859,Concentrado!$A$2:$A859,"="&amp;$A17,Concentrado!$B$2:$B859, "=México")</f>
        <v>9.8049999999999997</v>
      </c>
      <c r="BD17" s="9">
        <f>SUMIFS(Concentrado!BE$2:BE859,Concentrado!$A$2:$A859,"="&amp;$A17,Concentrado!$B$2:$B859, "=México")</f>
        <v>15.09</v>
      </c>
      <c r="BE17" s="9">
        <f>SUMIFS(Concentrado!BF$2:BF859,Concentrado!$A$2:$A859,"="&amp;$A17,Concentrado!$B$2:$B859, "=México")</f>
        <v>17.568000000000001</v>
      </c>
      <c r="BF17" s="9">
        <f>SUMIFS(Concentrado!BG$2:BG859,Concentrado!$A$2:$A859,"="&amp;$A17,Concentrado!$B$2:$B859, "=México")</f>
        <v>36.073999999999998</v>
      </c>
      <c r="BG17" s="9">
        <f>SUMIFS(Concentrado!BH$2:BH859,Concentrado!$A$2:$A859,"="&amp;$A17,Concentrado!$B$2:$B859, "=México")</f>
        <v>8.4318908203309384</v>
      </c>
    </row>
    <row r="18" spans="1:59" x14ac:dyDescent="0.25">
      <c r="A18" s="4">
        <v>2014</v>
      </c>
      <c r="B18" s="9">
        <f>SUMIFS(Concentrado!C$2:C859,Concentrado!$A$2:$A859,"="&amp;$A18,Concentrado!$B$2:$B859, "=México")</f>
        <v>13.909000000000001</v>
      </c>
      <c r="C18" s="9">
        <f>SUMIFS(Concentrado!D$2:D859,Concentrado!$A$2:$A859,"="&amp;$A18,Concentrado!$B$2:$B859, "=México")</f>
        <v>3.8410000000000002</v>
      </c>
      <c r="D18" s="9">
        <f>SUMIFS(Concentrado!E$2:E859,Concentrado!$A$2:$A859,"="&amp;$A18,Concentrado!$B$2:$B859, "=México")</f>
        <v>8.7590000000000003</v>
      </c>
      <c r="E18" s="9">
        <f>SUMIFS(Concentrado!F$2:F859,Concentrado!$A$2:$A859,"="&amp;$A18,Concentrado!$B$2:$B859, "=México")</f>
        <v>10.782</v>
      </c>
      <c r="F18" s="9">
        <f>SUMIFS(Concentrado!G$2:G859,Concentrado!$A$2:$A859,"="&amp;$A18,Concentrado!$B$2:$B859, "=México")</f>
        <v>15.292999999999999</v>
      </c>
      <c r="G18" s="9">
        <f>SUMIFS(Concentrado!H$2:H859,Concentrado!$A$2:$A859,"="&amp;$A18,Concentrado!$B$2:$B859, "=México")</f>
        <v>4.07</v>
      </c>
      <c r="H18" s="9">
        <f>SUMIFS(Concentrado!I$2:I859,Concentrado!$A$2:$A859,"="&amp;$A18,Concentrado!$B$2:$B859, "=México")</f>
        <v>4.1029999999999998</v>
      </c>
      <c r="I18" s="9">
        <f>SUMIFS(Concentrado!J$2:J859,Concentrado!$A$2:$A859,"="&amp;$A18,Concentrado!$B$2:$B859, "=México")</f>
        <v>4.0869999999999997</v>
      </c>
      <c r="J18" s="9">
        <f>SUMIFS(Concentrado!K$2:K859,Concentrado!$A$2:$A859,"="&amp;$A18,Concentrado!$B$2:$B859, "=México")</f>
        <v>4.2569999999999997</v>
      </c>
      <c r="K18" s="9">
        <f>SUMIFS(Concentrado!L$2:L859,Concentrado!$A$2:$A859,"="&amp;$A18,Concentrado!$B$2:$B859, "=México")</f>
        <v>2.8540000000000001</v>
      </c>
      <c r="L18" s="9">
        <f>SUMIFS(Concentrado!M$2:M859,Concentrado!$A$2:$A859,"="&amp;$A18,Concentrado!$B$2:$B859, "=México")</f>
        <v>3.5390000000000001</v>
      </c>
      <c r="M18" s="9">
        <f>SUMIFS(Concentrado!N$2:N859,Concentrado!$A$2:$A859,"="&amp;$A18,Concentrado!$B$2:$B859, "=México")</f>
        <v>33.063000000000002</v>
      </c>
      <c r="N18" s="9">
        <f>SUMIFS(Concentrado!O$2:O859,Concentrado!$A$2:$A859,"="&amp;$A18,Concentrado!$B$2:$B859, "=México")</f>
        <v>79.942999999999998</v>
      </c>
      <c r="O18" s="9">
        <f>SUMIFS(Concentrado!P$2:P859,Concentrado!$A$2:$A859,"="&amp;$A18,Concentrado!$B$2:$B859, "=México")</f>
        <v>18.623000000000001</v>
      </c>
      <c r="P18" s="9">
        <f>SUMIFS(Concentrado!Q$2:Q859,Concentrado!$A$2:$A859,"="&amp;$A18,Concentrado!$B$2:$B859, "=México")</f>
        <v>48.622999999999998</v>
      </c>
      <c r="Q18" s="9">
        <f>SUMIFS(Concentrado!R$2:R859,Concentrado!$A$2:$A859,"="&amp;$A18,Concentrado!$B$2:$B859, "=México")</f>
        <v>84.537000000000006</v>
      </c>
      <c r="R18" s="9">
        <f>SUMIFS(Concentrado!S$2:S859,Concentrado!$A$2:$A859,"="&amp;$A18,Concentrado!$B$2:$B859, "=México")</f>
        <v>79.881</v>
      </c>
      <c r="S18" s="9">
        <f>SUMIFS(Concentrado!T$2:T859,Concentrado!$A$2:$A859,"="&amp;$A18,Concentrado!$B$2:$B859, "=México")</f>
        <v>82.153000000000006</v>
      </c>
      <c r="T18" s="9">
        <f>SUMIFS(Concentrado!U$2:U859,Concentrado!$A$2:$A859,"="&amp;$A18,Concentrado!$B$2:$B859, "=México")</f>
        <v>14.97</v>
      </c>
      <c r="U18" s="9">
        <f>SUMIFS(Concentrado!V$2:V859,Concentrado!$A$2:$A859,"="&amp;$A18,Concentrado!$B$2:$B859, "=México")</f>
        <v>19.111000000000001</v>
      </c>
      <c r="V18" s="9">
        <f>SUMIFS(Concentrado!W$2:W859,Concentrado!$A$2:$A859,"="&amp;$A18,Concentrado!$B$2:$B859, "=México")</f>
        <v>17.091000000000001</v>
      </c>
      <c r="W18" s="9">
        <f>SUMIFS(Concentrado!X$2:X859,Concentrado!$A$2:$A859,"="&amp;$A18,Concentrado!$B$2:$B859, "=México")</f>
        <v>31.95</v>
      </c>
      <c r="X18" s="9">
        <f>SUMIFS(Concentrado!Y$2:Y859,Concentrado!$A$2:$A859,"="&amp;$A18,Concentrado!$B$2:$B859, "=México")</f>
        <v>4.3410000000000002</v>
      </c>
      <c r="Y18" s="9">
        <f>SUMIFS(Concentrado!Z$2:Z859,Concentrado!$A$2:$A859,"="&amp;$A18,Concentrado!$B$2:$B859, "=México")</f>
        <v>17.858000000000001</v>
      </c>
      <c r="Z18" s="9">
        <f>SUMIFS(Concentrado!AA$2:AA859,Concentrado!$A$2:$A859,"="&amp;$A18,Concentrado!$B$2:$B859, "=México")</f>
        <v>59.679000000000002</v>
      </c>
      <c r="AA18" s="9">
        <f>SUMIFS(Concentrado!AB$2:AB859,Concentrado!$A$2:$A859,"="&amp;$A18,Concentrado!$B$2:$B859, "=México")</f>
        <v>46.463000000000001</v>
      </c>
      <c r="AB18" s="9">
        <f>SUMIFS(Concentrado!AC$2:AC859,Concentrado!$A$2:$A859,"="&amp;$A18,Concentrado!$B$2:$B859, "=México")</f>
        <v>52.911000000000001</v>
      </c>
      <c r="AC18" s="9">
        <f>SUMIFS(Concentrado!AD$2:AD859,Concentrado!$A$2:$A859,"="&amp;$A18,Concentrado!$B$2:$B859, "=México")</f>
        <v>393.87099999999998</v>
      </c>
      <c r="AD18" s="9">
        <f>SUMIFS(Concentrado!AE$2:AE859,Concentrado!$A$2:$A859,"="&amp;$A18,Concentrado!$B$2:$B859, "=México")</f>
        <v>349.14800000000002</v>
      </c>
      <c r="AE18" s="9">
        <f>SUMIFS(Concentrado!AF$2:AF859,Concentrado!$A$2:$A859,"="&amp;$A18,Concentrado!$B$2:$B859, "=México")</f>
        <v>370.99599999999998</v>
      </c>
      <c r="AF18" s="9">
        <f>SUMIFS(Concentrado!AG$2:AG859,Concentrado!$A$2:$A859,"="&amp;$A18,Concentrado!$B$2:$B859, "=México")</f>
        <v>7.5289999999999999</v>
      </c>
      <c r="AG18" s="9">
        <f>SUMIFS(Concentrado!AH$2:AH859,Concentrado!$A$2:$A859,"="&amp;$A18,Concentrado!$B$2:$B859, "=México")</f>
        <v>8.4787149205687893</v>
      </c>
      <c r="AH18" s="9">
        <f>SUMIFS(Concentrado!AI$2:AI859,Concentrado!$A$2:$A859,"="&amp;$A18,Concentrado!$B$2:$B859, "=México")</f>
        <v>3.4440327952171401</v>
      </c>
      <c r="AI18" s="9">
        <f>SUMIFS(Concentrado!AJ$2:AJ859,Concentrado!$A$2:$A859,"="&amp;$A18,Concentrado!$B$2:$B859, "=México")</f>
        <v>5.9635003709230396</v>
      </c>
      <c r="AJ18" s="9">
        <f>SUMIFS(Concentrado!AK$2:AK859,Concentrado!$A$2:$A859,"="&amp;$A18,Concentrado!$B$2:$B859, "=México")</f>
        <v>6.33</v>
      </c>
      <c r="AK18" s="9">
        <f>SUMIFS(Concentrado!AL$2:AL859,Concentrado!$A$2:$A859,"="&amp;$A18,Concentrado!$B$2:$B859, "=México")</f>
        <v>1.9379999999999999</v>
      </c>
      <c r="AL18" s="9">
        <f>SUMIFS(Concentrado!AM$2:AM859,Concentrado!$A$2:$A859,"="&amp;$A18,Concentrado!$B$2:$B859, "=México")</f>
        <v>4.0810000000000004</v>
      </c>
      <c r="AM18" s="9">
        <f>SUMIFS(Concentrado!AN$2:AN859,Concentrado!$A$2:$A859,"="&amp;$A18,Concentrado!$B$2:$B859, "=México")</f>
        <v>50.802</v>
      </c>
      <c r="AN18" s="9">
        <f>SUMIFS(Concentrado!AO$2:AO859,Concentrado!$A$2:$A859,"="&amp;$A18,Concentrado!$B$2:$B859, "=México")</f>
        <v>40.052999999999997</v>
      </c>
      <c r="AO18" s="9">
        <f>SUMIFS(Concentrado!AP$2:AP859,Concentrado!$A$2:$A859,"="&amp;$A18,Concentrado!$B$2:$B859, "=México")</f>
        <v>45.334000000000003</v>
      </c>
      <c r="AP18" s="9">
        <f>SUMIFS(Concentrado!AQ$2:AQ859,Concentrado!$A$2:$A859,"="&amp;$A18,Concentrado!$B$2:$B859, "=México")</f>
        <v>0.76200000000000001</v>
      </c>
      <c r="AQ18" s="9">
        <f>SUMIFS(Concentrado!AR$2:AR859,Concentrado!$A$2:$A859,"="&amp;$A18,Concentrado!$B$2:$B859, "=México")</f>
        <v>0.58299999999999996</v>
      </c>
      <c r="AR18" s="9">
        <f>SUMIFS(Concentrado!AS$2:AS859,Concentrado!$A$2:$A859,"="&amp;$A18,Concentrado!$B$2:$B859, "=México")</f>
        <v>0.67</v>
      </c>
      <c r="AS18" s="9">
        <f>SUMIFS(Concentrado!AT$2:AT859,Concentrado!$A$2:$A859,"="&amp;$A18,Concentrado!$B$2:$B859, "=México")</f>
        <v>4.1079999999999997</v>
      </c>
      <c r="AT18" s="9">
        <f>SUMIFS(Concentrado!AU$2:AU859,Concentrado!$A$2:$A859,"="&amp;$A18,Concentrado!$B$2:$B859, "=México")</f>
        <v>0.70199999999999996</v>
      </c>
      <c r="AU18" s="9">
        <f>SUMIFS(Concentrado!AV$2:AV859,Concentrado!$A$2:$A859,"="&amp;$A18,Concentrado!$B$2:$B859, "=México")</f>
        <v>2.363</v>
      </c>
      <c r="AV18" s="9">
        <f>SUMIFS(Concentrado!AW$2:AW859,Concentrado!$A$2:$A859,"="&amp;$A18,Concentrado!$B$2:$B859, "=México")</f>
        <v>526.10199999999998</v>
      </c>
      <c r="AW18" s="9">
        <f>SUMIFS(Concentrado!AX$2:AX859,Concentrado!$A$2:$A859,"="&amp;$A18,Concentrado!$B$2:$B859, "=México")</f>
        <v>409.31099999999998</v>
      </c>
      <c r="AX18" s="9">
        <f>SUMIFS(Concentrado!AY$2:AY859,Concentrado!$A$2:$A859,"="&amp;$A18,Concentrado!$B$2:$B859, "=México")</f>
        <v>466.43900000000002</v>
      </c>
      <c r="AY18" s="9">
        <f>SUMIFS(Concentrado!AZ$2:AZ859,Concentrado!$A$2:$A859,"="&amp;$A18,Concentrado!$B$2:$B859, "=México")</f>
        <v>5.2610000000000001</v>
      </c>
      <c r="AZ18" s="9">
        <f>SUMIFS(Concentrado!BA$2:BA859,Concentrado!$A$2:$A859,"="&amp;$A18,Concentrado!$B$2:$B859, "=México")</f>
        <v>4.093</v>
      </c>
      <c r="BA18" s="9">
        <f>SUMIFS(Concentrado!BB$2:BB859,Concentrado!$A$2:$A859,"="&amp;$A18,Concentrado!$B$2:$B859, "=México")</f>
        <v>4.6639999999999997</v>
      </c>
      <c r="BB18" s="9">
        <f>SUMIFS(Concentrado!BC$2:BC859,Concentrado!$A$2:$A859,"="&amp;$A18,Concentrado!$B$2:$B859, "=México")</f>
        <v>17.276</v>
      </c>
      <c r="BC18" s="9">
        <f>SUMIFS(Concentrado!BD$2:BD859,Concentrado!$A$2:$A859,"="&amp;$A18,Concentrado!$B$2:$B859, "=México")</f>
        <v>9.1739999999999995</v>
      </c>
      <c r="BD18" s="9">
        <f>SUMIFS(Concentrado!BE$2:BE859,Concentrado!$A$2:$A859,"="&amp;$A18,Concentrado!$B$2:$B859, "=México")</f>
        <v>14.01</v>
      </c>
      <c r="BE18" s="9">
        <f>SUMIFS(Concentrado!BF$2:BF859,Concentrado!$A$2:$A859,"="&amp;$A18,Concentrado!$B$2:$B859, "=México")</f>
        <v>16.27</v>
      </c>
      <c r="BF18" s="9">
        <f>SUMIFS(Concentrado!BG$2:BG859,Concentrado!$A$2:$A859,"="&amp;$A18,Concentrado!$B$2:$B859, "=México")</f>
        <v>33.904000000000003</v>
      </c>
      <c r="BG18" s="9">
        <f>SUMIFS(Concentrado!BH$2:BH859,Concentrado!$A$2:$A859,"="&amp;$A18,Concentrado!$B$2:$B859, "=México")</f>
        <v>8.1847913563123917</v>
      </c>
    </row>
    <row r="19" spans="1:59" x14ac:dyDescent="0.25">
      <c r="A19" s="4">
        <v>2015</v>
      </c>
      <c r="B19" s="9">
        <f>SUMIFS(Concentrado!C$2:C859,Concentrado!$A$2:$A859,"="&amp;$A19,Concentrado!$B$2:$B859, "=México")</f>
        <v>12.909000000000001</v>
      </c>
      <c r="C19" s="9">
        <f>SUMIFS(Concentrado!D$2:D859,Concentrado!$A$2:$A859,"="&amp;$A19,Concentrado!$B$2:$B859, "=México")</f>
        <v>3.1760000000000002</v>
      </c>
      <c r="D19" s="9">
        <f>SUMIFS(Concentrado!E$2:E859,Concentrado!$A$2:$A859,"="&amp;$A19,Concentrado!$B$2:$B859, "=México")</f>
        <v>7.9420000000000002</v>
      </c>
      <c r="E19" s="9">
        <f>SUMIFS(Concentrado!F$2:F859,Concentrado!$A$2:$A859,"="&amp;$A19,Concentrado!$B$2:$B859, "=México")</f>
        <v>9.7799999999999994</v>
      </c>
      <c r="F19" s="9">
        <f>SUMIFS(Concentrado!G$2:G859,Concentrado!$A$2:$A859,"="&amp;$A19,Concentrado!$B$2:$B859, "=México")</f>
        <v>15.593</v>
      </c>
      <c r="G19" s="9">
        <f>SUMIFS(Concentrado!H$2:H859,Concentrado!$A$2:$A859,"="&amp;$A19,Concentrado!$B$2:$B859, "=México")</f>
        <v>4.5209999999999999</v>
      </c>
      <c r="H19" s="9">
        <f>SUMIFS(Concentrado!I$2:I859,Concentrado!$A$2:$A859,"="&amp;$A19,Concentrado!$B$2:$B859, "=México")</f>
        <v>3.718</v>
      </c>
      <c r="I19" s="9">
        <f>SUMIFS(Concentrado!J$2:J859,Concentrado!$A$2:$A859,"="&amp;$A19,Concentrado!$B$2:$B859, "=México")</f>
        <v>4.1100000000000003</v>
      </c>
      <c r="J19" s="9">
        <f>SUMIFS(Concentrado!K$2:K859,Concentrado!$A$2:$A859,"="&amp;$A19,Concentrado!$B$2:$B859, "=México")</f>
        <v>4.62</v>
      </c>
      <c r="K19" s="9">
        <f>SUMIFS(Concentrado!L$2:L859,Concentrado!$A$2:$A859,"="&amp;$A19,Concentrado!$B$2:$B859, "=México")</f>
        <v>3.165</v>
      </c>
      <c r="L19" s="9">
        <f>SUMIFS(Concentrado!M$2:M859,Concentrado!$A$2:$A859,"="&amp;$A19,Concentrado!$B$2:$B859, "=México")</f>
        <v>3.875</v>
      </c>
      <c r="M19" s="9">
        <f>SUMIFS(Concentrado!N$2:N859,Concentrado!$A$2:$A859,"="&amp;$A19,Concentrado!$B$2:$B859, "=México")</f>
        <v>33.442</v>
      </c>
      <c r="N19" s="9">
        <f>SUMIFS(Concentrado!O$2:O859,Concentrado!$A$2:$A859,"="&amp;$A19,Concentrado!$B$2:$B859, "=México")</f>
        <v>79.457999999999998</v>
      </c>
      <c r="O19" s="9">
        <f>SUMIFS(Concentrado!P$2:P859,Concentrado!$A$2:$A859,"="&amp;$A19,Concentrado!$B$2:$B859, "=México")</f>
        <v>20.271000000000001</v>
      </c>
      <c r="P19" s="9">
        <f>SUMIFS(Concentrado!Q$2:Q859,Concentrado!$A$2:$A859,"="&amp;$A19,Concentrado!$B$2:$B859, "=México")</f>
        <v>49.292000000000002</v>
      </c>
      <c r="Q19" s="9">
        <f>SUMIFS(Concentrado!R$2:R859,Concentrado!$A$2:$A859,"="&amp;$A19,Concentrado!$B$2:$B859, "=México")</f>
        <v>85.536000000000001</v>
      </c>
      <c r="R19" s="9">
        <f>SUMIFS(Concentrado!S$2:S859,Concentrado!$A$2:$A859,"="&amp;$A19,Concentrado!$B$2:$B859, "=México")</f>
        <v>81.424000000000007</v>
      </c>
      <c r="S19" s="9">
        <f>SUMIFS(Concentrado!T$2:T859,Concentrado!$A$2:$A859,"="&amp;$A19,Concentrado!$B$2:$B859, "=México")</f>
        <v>83.43</v>
      </c>
      <c r="T19" s="9">
        <f>SUMIFS(Concentrado!U$2:U859,Concentrado!$A$2:$A859,"="&amp;$A19,Concentrado!$B$2:$B859, "=México")</f>
        <v>15.874000000000001</v>
      </c>
      <c r="U19" s="9">
        <f>SUMIFS(Concentrado!V$2:V859,Concentrado!$A$2:$A859,"="&amp;$A19,Concentrado!$B$2:$B859, "=México")</f>
        <v>19.765000000000001</v>
      </c>
      <c r="V19" s="9">
        <f>SUMIFS(Concentrado!W$2:W859,Concentrado!$A$2:$A859,"="&amp;$A19,Concentrado!$B$2:$B859, "=México")</f>
        <v>17.867000000000001</v>
      </c>
      <c r="W19" s="9">
        <f>SUMIFS(Concentrado!X$2:X859,Concentrado!$A$2:$A859,"="&amp;$A19,Concentrado!$B$2:$B859, "=México")</f>
        <v>28.585999999999999</v>
      </c>
      <c r="X19" s="9">
        <f>SUMIFS(Concentrado!Y$2:Y859,Concentrado!$A$2:$A859,"="&amp;$A19,Concentrado!$B$2:$B859, "=México")</f>
        <v>4.8239999999999998</v>
      </c>
      <c r="Y19" s="9">
        <f>SUMIFS(Concentrado!Z$2:Z859,Concentrado!$A$2:$A859,"="&amp;$A19,Concentrado!$B$2:$B859, "=México")</f>
        <v>16.481000000000002</v>
      </c>
      <c r="Z19" s="9">
        <f>SUMIFS(Concentrado!AA$2:AA859,Concentrado!$A$2:$A859,"="&amp;$A19,Concentrado!$B$2:$B859, "=México")</f>
        <v>61.545000000000002</v>
      </c>
      <c r="AA19" s="9">
        <f>SUMIFS(Concentrado!AB$2:AB859,Concentrado!$A$2:$A859,"="&amp;$A19,Concentrado!$B$2:$B859, "=México")</f>
        <v>50.317999999999998</v>
      </c>
      <c r="AB19" s="9">
        <f>SUMIFS(Concentrado!AC$2:AC859,Concentrado!$A$2:$A859,"="&amp;$A19,Concentrado!$B$2:$B859, "=México")</f>
        <v>55.795000000000002</v>
      </c>
      <c r="AC19" s="9">
        <f>SUMIFS(Concentrado!AD$2:AD859,Concentrado!$A$2:$A859,"="&amp;$A19,Concentrado!$B$2:$B859, "=México")</f>
        <v>400.291</v>
      </c>
      <c r="AD19" s="9">
        <f>SUMIFS(Concentrado!AE$2:AE859,Concentrado!$A$2:$A859,"="&amp;$A19,Concentrado!$B$2:$B859, "=México")</f>
        <v>355.59</v>
      </c>
      <c r="AE19" s="9">
        <f>SUMIFS(Concentrado!AF$2:AF859,Concentrado!$A$2:$A859,"="&amp;$A19,Concentrado!$B$2:$B859, "=México")</f>
        <v>377.47899999999998</v>
      </c>
      <c r="AF19" s="9">
        <f>SUMIFS(Concentrado!AG$2:AG859,Concentrado!$A$2:$A859,"="&amp;$A19,Concentrado!$B$2:$B859, "=México")</f>
        <v>7.8319999999999999</v>
      </c>
      <c r="AG19" s="9">
        <f>SUMIFS(Concentrado!AH$2:AH859,Concentrado!$A$2:$A859,"="&amp;$A19,Concentrado!$B$2:$B859, "=México")</f>
        <v>8.6295967953660409</v>
      </c>
      <c r="AH19" s="9">
        <f>SUMIFS(Concentrado!AI$2:AI859,Concentrado!$A$2:$A859,"="&amp;$A19,Concentrado!$B$2:$B859, "=México")</f>
        <v>3.73551611991941</v>
      </c>
      <c r="AI19" s="9">
        <f>SUMIFS(Concentrado!AJ$2:AJ859,Concentrado!$A$2:$A859,"="&amp;$A19,Concentrado!$B$2:$B859, "=México")</f>
        <v>6.1885161768145602</v>
      </c>
      <c r="AJ19" s="9">
        <f>SUMIFS(Concentrado!AK$2:AK859,Concentrado!$A$2:$A859,"="&amp;$A19,Concentrado!$B$2:$B859, "=México")</f>
        <v>6.2629999999999999</v>
      </c>
      <c r="AK19" s="9">
        <f>SUMIFS(Concentrado!AL$2:AL859,Concentrado!$A$2:$A859,"="&amp;$A19,Concentrado!$B$2:$B859, "=México")</f>
        <v>1.8819999999999999</v>
      </c>
      <c r="AL19" s="9">
        <f>SUMIFS(Concentrado!AM$2:AM859,Concentrado!$A$2:$A859,"="&amp;$A19,Concentrado!$B$2:$B859, "=México")</f>
        <v>4.0190000000000001</v>
      </c>
      <c r="AM19" s="9">
        <f>SUMIFS(Concentrado!AN$2:AN859,Concentrado!$A$2:$A859,"="&amp;$A19,Concentrado!$B$2:$B859, "=México")</f>
        <v>46.301000000000002</v>
      </c>
      <c r="AN19" s="9">
        <f>SUMIFS(Concentrado!AO$2:AO859,Concentrado!$A$2:$A859,"="&amp;$A19,Concentrado!$B$2:$B859, "=México")</f>
        <v>35.459000000000003</v>
      </c>
      <c r="AO19" s="9">
        <f>SUMIFS(Concentrado!AP$2:AP859,Concentrado!$A$2:$A859,"="&amp;$A19,Concentrado!$B$2:$B859, "=México")</f>
        <v>40.783999999999999</v>
      </c>
      <c r="AP19" s="9">
        <f>SUMIFS(Concentrado!AQ$2:AQ859,Concentrado!$A$2:$A859,"="&amp;$A19,Concentrado!$B$2:$B859, "=México")</f>
        <v>0.61799999999999999</v>
      </c>
      <c r="AQ19" s="9">
        <f>SUMIFS(Concentrado!AR$2:AR859,Concentrado!$A$2:$A859,"="&amp;$A19,Concentrado!$B$2:$B859, "=México")</f>
        <v>0.36499999999999999</v>
      </c>
      <c r="AR19" s="9">
        <f>SUMIFS(Concentrado!AS$2:AS859,Concentrado!$A$2:$A859,"="&amp;$A19,Concentrado!$B$2:$B859, "=México")</f>
        <v>0.48799999999999999</v>
      </c>
      <c r="AS19" s="9">
        <f>SUMIFS(Concentrado!AT$2:AT859,Concentrado!$A$2:$A859,"="&amp;$A19,Concentrado!$B$2:$B859, "=México")</f>
        <v>4.4969999999999999</v>
      </c>
      <c r="AT19" s="9">
        <f>SUMIFS(Concentrado!AU$2:AU859,Concentrado!$A$2:$A859,"="&amp;$A19,Concentrado!$B$2:$B859, "=México")</f>
        <v>0.624</v>
      </c>
      <c r="AU19" s="9">
        <f>SUMIFS(Concentrado!AV$2:AV859,Concentrado!$A$2:$A859,"="&amp;$A19,Concentrado!$B$2:$B859, "=México")</f>
        <v>2.5129999999999999</v>
      </c>
      <c r="AV19" s="9">
        <f>SUMIFS(Concentrado!AW$2:AW859,Concentrado!$A$2:$A859,"="&amp;$A19,Concentrado!$B$2:$B859, "=México")</f>
        <v>527.42100000000005</v>
      </c>
      <c r="AW19" s="9">
        <f>SUMIFS(Concentrado!AX$2:AX859,Concentrado!$A$2:$A859,"="&amp;$A19,Concentrado!$B$2:$B859, "=México")</f>
        <v>412.637</v>
      </c>
      <c r="AX19" s="9">
        <f>SUMIFS(Concentrado!AY$2:AY859,Concentrado!$A$2:$A859,"="&amp;$A19,Concentrado!$B$2:$B859, "=México")</f>
        <v>468.899</v>
      </c>
      <c r="AY19" s="9">
        <f>SUMIFS(Concentrado!AZ$2:AZ859,Concentrado!$A$2:$A859,"="&amp;$A19,Concentrado!$B$2:$B859, "=México")</f>
        <v>5.274</v>
      </c>
      <c r="AZ19" s="9">
        <f>SUMIFS(Concentrado!BA$2:BA859,Concentrado!$A$2:$A859,"="&amp;$A19,Concentrado!$B$2:$B859, "=México")</f>
        <v>4.1260000000000003</v>
      </c>
      <c r="BA19" s="9">
        <f>SUMIFS(Concentrado!BB$2:BB859,Concentrado!$A$2:$A859,"="&amp;$A19,Concentrado!$B$2:$B859, "=México")</f>
        <v>4.6890000000000001</v>
      </c>
      <c r="BB19" s="9">
        <f>SUMIFS(Concentrado!BC$2:BC859,Concentrado!$A$2:$A859,"="&amp;$A19,Concentrado!$B$2:$B859, "=México")</f>
        <v>12.077999999999999</v>
      </c>
      <c r="BC19" s="9">
        <f>SUMIFS(Concentrado!BD$2:BD859,Concentrado!$A$2:$A859,"="&amp;$A19,Concentrado!$B$2:$B859, "=México")</f>
        <v>5.8680000000000003</v>
      </c>
      <c r="BD19" s="9">
        <f>SUMIFS(Concentrado!BE$2:BE859,Concentrado!$A$2:$A859,"="&amp;$A19,Concentrado!$B$2:$B859, "=México")</f>
        <v>13.651999999999999</v>
      </c>
      <c r="BE19" s="9">
        <f>SUMIFS(Concentrado!BF$2:BF859,Concentrado!$A$2:$A859,"="&amp;$A19,Concentrado!$B$2:$B859, "=México")</f>
        <v>15.961</v>
      </c>
      <c r="BF19" s="9">
        <f>SUMIFS(Concentrado!BG$2:BG859,Concentrado!$A$2:$A859,"="&amp;$A19,Concentrado!$B$2:$B859, "=México")</f>
        <v>33.582999999999998</v>
      </c>
      <c r="BG19" s="9">
        <f>SUMIFS(Concentrado!BH$2:BH859,Concentrado!$A$2:$A859,"="&amp;$A19,Concentrado!$B$2:$B859, "=México")</f>
        <v>8.0316742081447963</v>
      </c>
    </row>
    <row r="20" spans="1:59" x14ac:dyDescent="0.25">
      <c r="A20" s="4">
        <v>2016</v>
      </c>
      <c r="B20" s="9">
        <f>SUMIFS(Concentrado!C$2:C859,Concentrado!$A$2:$A859,"="&amp;$A20,Concentrado!$B$2:$B859, "=México")</f>
        <v>11.955</v>
      </c>
      <c r="C20" s="9">
        <f>SUMIFS(Concentrado!D$2:D859,Concentrado!$A$2:$A859,"="&amp;$A20,Concentrado!$B$2:$B859, "=México")</f>
        <v>3.3010000000000002</v>
      </c>
      <c r="D20" s="9">
        <f>SUMIFS(Concentrado!E$2:E859,Concentrado!$A$2:$A859,"="&amp;$A20,Concentrado!$B$2:$B859, "=México")</f>
        <v>7.54</v>
      </c>
      <c r="E20" s="9">
        <f>SUMIFS(Concentrado!F$2:F859,Concentrado!$A$2:$A859,"="&amp;$A20,Concentrado!$B$2:$B859, "=México")</f>
        <v>9.1539999999999999</v>
      </c>
      <c r="F20" s="9">
        <f>SUMIFS(Concentrado!G$2:G859,Concentrado!$A$2:$A859,"="&amp;$A20,Concentrado!$B$2:$B859, "=México")</f>
        <v>15.717000000000001</v>
      </c>
      <c r="G20" s="9">
        <f>SUMIFS(Concentrado!H$2:H859,Concentrado!$A$2:$A859,"="&amp;$A20,Concentrado!$B$2:$B859, "=México")</f>
        <v>4.569</v>
      </c>
      <c r="H20" s="9">
        <f>SUMIFS(Concentrado!I$2:I859,Concentrado!$A$2:$A859,"="&amp;$A20,Concentrado!$B$2:$B859, "=México")</f>
        <v>3.8490000000000002</v>
      </c>
      <c r="I20" s="9">
        <f>SUMIFS(Concentrado!J$2:J859,Concentrado!$A$2:$A859,"="&amp;$A20,Concentrado!$B$2:$B859, "=México")</f>
        <v>4.2</v>
      </c>
      <c r="J20" s="9">
        <f>SUMIFS(Concentrado!K$2:K859,Concentrado!$A$2:$A859,"="&amp;$A20,Concentrado!$B$2:$B859, "=México")</f>
        <v>4.6059999999999999</v>
      </c>
      <c r="K20" s="9">
        <f>SUMIFS(Concentrado!L$2:L859,Concentrado!$A$2:$A859,"="&amp;$A20,Concentrado!$B$2:$B859, "=México")</f>
        <v>3.488</v>
      </c>
      <c r="L20" s="9">
        <f>SUMIFS(Concentrado!M$2:M859,Concentrado!$A$2:$A859,"="&amp;$A20,Concentrado!$B$2:$B859, "=México")</f>
        <v>4.0330000000000004</v>
      </c>
      <c r="M20" s="9">
        <f>SUMIFS(Concentrado!N$2:N859,Concentrado!$A$2:$A859,"="&amp;$A20,Concentrado!$B$2:$B859, "=México")</f>
        <v>36.049999999999997</v>
      </c>
      <c r="N20" s="9">
        <f>SUMIFS(Concentrado!O$2:O859,Concentrado!$A$2:$A859,"="&amp;$A20,Concentrado!$B$2:$B859, "=México")</f>
        <v>79.346999999999994</v>
      </c>
      <c r="O20" s="9">
        <f>SUMIFS(Concentrado!P$2:P859,Concentrado!$A$2:$A859,"="&amp;$A20,Concentrado!$B$2:$B859, "=México")</f>
        <v>19.654</v>
      </c>
      <c r="P20" s="9">
        <f>SUMIFS(Concentrado!Q$2:Q859,Concentrado!$A$2:$A859,"="&amp;$A20,Concentrado!$B$2:$B859, "=México")</f>
        <v>49.021999999999998</v>
      </c>
      <c r="Q20" s="9">
        <f>SUMIFS(Concentrado!R$2:R859,Concentrado!$A$2:$A859,"="&amp;$A20,Concentrado!$B$2:$B859, "=México")</f>
        <v>92.87</v>
      </c>
      <c r="R20" s="9">
        <f>SUMIFS(Concentrado!S$2:S859,Concentrado!$A$2:$A859,"="&amp;$A20,Concentrado!$B$2:$B859, "=México")</f>
        <v>86.582999999999998</v>
      </c>
      <c r="S20" s="9">
        <f>SUMIFS(Concentrado!T$2:T859,Concentrado!$A$2:$A859,"="&amp;$A20,Concentrado!$B$2:$B859, "=México")</f>
        <v>89.65</v>
      </c>
      <c r="T20" s="9">
        <f>SUMIFS(Concentrado!U$2:U859,Concentrado!$A$2:$A859,"="&amp;$A20,Concentrado!$B$2:$B859, "=México")</f>
        <v>15.103</v>
      </c>
      <c r="U20" s="9">
        <f>SUMIFS(Concentrado!V$2:V859,Concentrado!$A$2:$A859,"="&amp;$A20,Concentrado!$B$2:$B859, "=México")</f>
        <v>19.036000000000001</v>
      </c>
      <c r="V20" s="9">
        <f>SUMIFS(Concentrado!W$2:W859,Concentrado!$A$2:$A859,"="&amp;$A20,Concentrado!$B$2:$B859, "=México")</f>
        <v>17.117000000000001</v>
      </c>
      <c r="W20" s="9">
        <f>SUMIFS(Concentrado!X$2:X859,Concentrado!$A$2:$A859,"="&amp;$A20,Concentrado!$B$2:$B859, "=México")</f>
        <v>28.797000000000001</v>
      </c>
      <c r="X20" s="9">
        <f>SUMIFS(Concentrado!Y$2:Y859,Concentrado!$A$2:$A859,"="&amp;$A20,Concentrado!$B$2:$B859, "=México")</f>
        <v>4.9340000000000002</v>
      </c>
      <c r="Y20" s="9">
        <f>SUMIFS(Concentrado!Z$2:Z859,Concentrado!$A$2:$A859,"="&amp;$A20,Concentrado!$B$2:$B859, "=México")</f>
        <v>16.632999999999999</v>
      </c>
      <c r="Z20" s="9">
        <f>SUMIFS(Concentrado!AA$2:AA859,Concentrado!$A$2:$A859,"="&amp;$A20,Concentrado!$B$2:$B859, "=México")</f>
        <v>72.364999999999995</v>
      </c>
      <c r="AA20" s="9">
        <f>SUMIFS(Concentrado!AB$2:AB859,Concentrado!$A$2:$A859,"="&amp;$A20,Concentrado!$B$2:$B859, "=México")</f>
        <v>56.956000000000003</v>
      </c>
      <c r="AB20" s="9">
        <f>SUMIFS(Concentrado!AC$2:AC859,Concentrado!$A$2:$A859,"="&amp;$A20,Concentrado!$B$2:$B859, "=México")</f>
        <v>64.489999999999995</v>
      </c>
      <c r="AC20" s="9">
        <f>SUMIFS(Concentrado!AD$2:AD859,Concentrado!$A$2:$A859,"="&amp;$A20,Concentrado!$B$2:$B859, "=México")</f>
        <v>428.75400000000002</v>
      </c>
      <c r="AD20" s="9">
        <f>SUMIFS(Concentrado!AE$2:AE859,Concentrado!$A$2:$A859,"="&amp;$A20,Concentrado!$B$2:$B859, "=México")</f>
        <v>371.25799999999998</v>
      </c>
      <c r="AE20" s="9">
        <f>SUMIFS(Concentrado!AF$2:AF859,Concentrado!$A$2:$A859,"="&amp;$A20,Concentrado!$B$2:$B859, "=México")</f>
        <v>399.39299999999997</v>
      </c>
      <c r="AF20" s="9">
        <f>SUMIFS(Concentrado!AG$2:AG859,Concentrado!$A$2:$A859,"="&amp;$A20,Concentrado!$B$2:$B859, "=México")</f>
        <v>8.6349999999999998</v>
      </c>
      <c r="AG20" s="9">
        <f>SUMIFS(Concentrado!AH$2:AH859,Concentrado!$A$2:$A859,"="&amp;$A20,Concentrado!$B$2:$B859, "=México")</f>
        <v>7.5305930342014404</v>
      </c>
      <c r="AH20" s="9">
        <f>SUMIFS(Concentrado!AI$2:AI859,Concentrado!$A$2:$A859,"="&amp;$A20,Concentrado!$B$2:$B859, "=México")</f>
        <v>2.8652483687241501</v>
      </c>
      <c r="AI20" s="9">
        <f>SUMIFS(Concentrado!AJ$2:AJ859,Concentrado!$A$2:$A859,"="&amp;$A20,Concentrado!$B$2:$B859, "=México")</f>
        <v>5.2080439399681699</v>
      </c>
      <c r="AJ20" s="9">
        <f>SUMIFS(Concentrado!AK$2:AK859,Concentrado!$A$2:$A859,"="&amp;$A20,Concentrado!$B$2:$B859, "=México")</f>
        <v>5.5119999999999996</v>
      </c>
      <c r="AK20" s="9">
        <f>SUMIFS(Concentrado!AL$2:AL859,Concentrado!$A$2:$A859,"="&amp;$A20,Concentrado!$B$2:$B859, "=México")</f>
        <v>1.5049999999999999</v>
      </c>
      <c r="AL20" s="9">
        <f>SUMIFS(Concentrado!AM$2:AM859,Concentrado!$A$2:$A859,"="&amp;$A20,Concentrado!$B$2:$B859, "=México")</f>
        <v>3.4590000000000001</v>
      </c>
      <c r="AM20" s="9">
        <f>SUMIFS(Concentrado!AN$2:AN859,Concentrado!$A$2:$A859,"="&amp;$A20,Concentrado!$B$2:$B859, "=México")</f>
        <v>48.332999999999998</v>
      </c>
      <c r="AN20" s="9">
        <f>SUMIFS(Concentrado!AO$2:AO859,Concentrado!$A$2:$A859,"="&amp;$A20,Concentrado!$B$2:$B859, "=México")</f>
        <v>36.520000000000003</v>
      </c>
      <c r="AO20" s="9">
        <f>SUMIFS(Concentrado!AP$2:AP859,Concentrado!$A$2:$A859,"="&amp;$A20,Concentrado!$B$2:$B859, "=México")</f>
        <v>42.33</v>
      </c>
      <c r="AP20" s="9">
        <f>SUMIFS(Concentrado!AQ$2:AQ859,Concentrado!$A$2:$A859,"="&amp;$A20,Concentrado!$B$2:$B859, "=México")</f>
        <v>0.56299999999999994</v>
      </c>
      <c r="AQ20" s="9">
        <f>SUMIFS(Concentrado!AR$2:AR859,Concentrado!$A$2:$A859,"="&amp;$A20,Concentrado!$B$2:$B859, "=México")</f>
        <v>0.25700000000000001</v>
      </c>
      <c r="AR20" s="9">
        <f>SUMIFS(Concentrado!AS$2:AS859,Concentrado!$A$2:$A859,"="&amp;$A20,Concentrado!$B$2:$B859, "=México")</f>
        <v>0.41199999999999998</v>
      </c>
      <c r="AS20" s="9">
        <f>SUMIFS(Concentrado!AT$2:AT859,Concentrado!$A$2:$A859,"="&amp;$A20,Concentrado!$B$2:$B859, "=México")</f>
        <v>4.41</v>
      </c>
      <c r="AT20" s="9">
        <f>SUMIFS(Concentrado!AU$2:AU859,Concentrado!$A$2:$A859,"="&amp;$A20,Concentrado!$B$2:$B859, "=México")</f>
        <v>0.747</v>
      </c>
      <c r="AU20" s="9">
        <f>SUMIFS(Concentrado!AV$2:AV859,Concentrado!$A$2:$A859,"="&amp;$A20,Concentrado!$B$2:$B859, "=México")</f>
        <v>2.5329999999999999</v>
      </c>
      <c r="AV20" s="9">
        <f>SUMIFS(Concentrado!AW$2:AW859,Concentrado!$A$2:$A859,"="&amp;$A20,Concentrado!$B$2:$B859, "=México")</f>
        <v>557.78200000000004</v>
      </c>
      <c r="AW20" s="9">
        <f>SUMIFS(Concentrado!AX$2:AX859,Concentrado!$A$2:$A859,"="&amp;$A20,Concentrado!$B$2:$B859, "=México")</f>
        <v>428.63400000000001</v>
      </c>
      <c r="AX20" s="9">
        <f>SUMIFS(Concentrado!AY$2:AY859,Concentrado!$A$2:$A859,"="&amp;$A20,Concentrado!$B$2:$B859, "=México")</f>
        <v>492.01799999999997</v>
      </c>
      <c r="AY20" s="9">
        <f>SUMIFS(Concentrado!AZ$2:AZ859,Concentrado!$A$2:$A859,"="&amp;$A20,Concentrado!$B$2:$B859, "=México")</f>
        <v>5.5780000000000003</v>
      </c>
      <c r="AZ20" s="9">
        <f>SUMIFS(Concentrado!BA$2:BA859,Concentrado!$A$2:$A859,"="&amp;$A20,Concentrado!$B$2:$B859, "=México")</f>
        <v>4.2859999999999996</v>
      </c>
      <c r="BA20" s="9">
        <f>SUMIFS(Concentrado!BB$2:BB859,Concentrado!$A$2:$A859,"="&amp;$A20,Concentrado!$B$2:$B859, "=México")</f>
        <v>4.92</v>
      </c>
      <c r="BB20" s="9">
        <f>SUMIFS(Concentrado!BC$2:BC859,Concentrado!$A$2:$A859,"="&amp;$A20,Concentrado!$B$2:$B859, "=México")</f>
        <v>7.1059999999999999</v>
      </c>
      <c r="BC20" s="9">
        <f>SUMIFS(Concentrado!BD$2:BD859,Concentrado!$A$2:$A859,"="&amp;$A20,Concentrado!$B$2:$B859, "=México")</f>
        <v>4.18</v>
      </c>
      <c r="BD20" s="9">
        <f>SUMIFS(Concentrado!BE$2:BE859,Concentrado!$A$2:$A859,"="&amp;$A20,Concentrado!$B$2:$B859, "=México")</f>
        <v>13.260999999999999</v>
      </c>
      <c r="BE20" s="9">
        <f>SUMIFS(Concentrado!BF$2:BF859,Concentrado!$A$2:$A859,"="&amp;$A20,Concentrado!$B$2:$B859, "=México")</f>
        <v>15.374000000000001</v>
      </c>
      <c r="BF20" s="9">
        <f>SUMIFS(Concentrado!BG$2:BG859,Concentrado!$A$2:$A859,"="&amp;$A20,Concentrado!$B$2:$B859, "=México")</f>
        <v>45.216999999999999</v>
      </c>
      <c r="BG20" s="9">
        <f>SUMIFS(Concentrado!BH$2:BH859,Concentrado!$A$2:$A859,"="&amp;$A20,Concentrado!$B$2:$B859, "=México")</f>
        <v>7.5747984213743882</v>
      </c>
    </row>
    <row r="21" spans="1:59" x14ac:dyDescent="0.25">
      <c r="A21" s="4">
        <v>2017</v>
      </c>
      <c r="B21" s="9">
        <f>SUMIFS(Concentrado!C$2:C859,Concentrado!$A$2:$A859,"="&amp;$A21,Concentrado!$B$2:$B859, "=México")</f>
        <v>10.366</v>
      </c>
      <c r="C21" s="9">
        <f>SUMIFS(Concentrado!D$2:D859,Concentrado!$A$2:$A859,"="&amp;$A21,Concentrado!$B$2:$B859, "=México")</f>
        <v>2.6850000000000001</v>
      </c>
      <c r="D21" s="9">
        <f>SUMIFS(Concentrado!E$2:E859,Concentrado!$A$2:$A859,"="&amp;$A21,Concentrado!$B$2:$B859, "=México")</f>
        <v>6.4320000000000004</v>
      </c>
      <c r="E21" s="9">
        <f>SUMIFS(Concentrado!F$2:F859,Concentrado!$A$2:$A859,"="&amp;$A21,Concentrado!$B$2:$B859, "=México")</f>
        <v>9.6440000000000001</v>
      </c>
      <c r="F21" s="9">
        <f>SUMIFS(Concentrado!G$2:G859,Concentrado!$A$2:$A859,"="&amp;$A21,Concentrado!$B$2:$B859, "=México")</f>
        <v>16.765999999999998</v>
      </c>
      <c r="G21" s="9">
        <f>SUMIFS(Concentrado!H$2:H859,Concentrado!$A$2:$A859,"="&amp;$A21,Concentrado!$B$2:$B859, "=México")</f>
        <v>4.7759999999999998</v>
      </c>
      <c r="H21" s="9">
        <f>SUMIFS(Concentrado!I$2:I859,Concentrado!$A$2:$A859,"="&amp;$A21,Concentrado!$B$2:$B859, "=México")</f>
        <v>3.9460000000000002</v>
      </c>
      <c r="I21" s="9">
        <f>SUMIFS(Concentrado!J$2:J859,Concentrado!$A$2:$A859,"="&amp;$A21,Concentrado!$B$2:$B859, "=México")</f>
        <v>4.351</v>
      </c>
      <c r="J21" s="9">
        <f>SUMIFS(Concentrado!K$2:K859,Concentrado!$A$2:$A859,"="&amp;$A21,Concentrado!$B$2:$B859, "=México")</f>
        <v>4.6420000000000003</v>
      </c>
      <c r="K21" s="9">
        <f>SUMIFS(Concentrado!L$2:L859,Concentrado!$A$2:$A859,"="&amp;$A21,Concentrado!$B$2:$B859, "=México")</f>
        <v>3.4020000000000001</v>
      </c>
      <c r="L21" s="9">
        <f>SUMIFS(Concentrado!M$2:M859,Concentrado!$A$2:$A859,"="&amp;$A21,Concentrado!$B$2:$B859, "=México")</f>
        <v>4.0069999999999997</v>
      </c>
      <c r="M21" s="9">
        <f>SUMIFS(Concentrado!N$2:N859,Concentrado!$A$2:$A859,"="&amp;$A21,Concentrado!$B$2:$B859, "=México")</f>
        <v>33.768999999999998</v>
      </c>
      <c r="N21" s="9">
        <f>SUMIFS(Concentrado!O$2:O859,Concentrado!$A$2:$A859,"="&amp;$A21,Concentrado!$B$2:$B859, "=México")</f>
        <v>78.994</v>
      </c>
      <c r="O21" s="9">
        <f>SUMIFS(Concentrado!P$2:P859,Concentrado!$A$2:$A859,"="&amp;$A21,Concentrado!$B$2:$B859, "=México")</f>
        <v>20.007999999999999</v>
      </c>
      <c r="P21" s="9">
        <f>SUMIFS(Concentrado!Q$2:Q859,Concentrado!$A$2:$A859,"="&amp;$A21,Concentrado!$B$2:$B859, "=México")</f>
        <v>48.790999999999997</v>
      </c>
      <c r="Q21" s="9">
        <f>SUMIFS(Concentrado!R$2:R859,Concentrado!$A$2:$A859,"="&amp;$A21,Concentrado!$B$2:$B859, "=México")</f>
        <v>95.182000000000002</v>
      </c>
      <c r="R21" s="9">
        <f>SUMIFS(Concentrado!S$2:S859,Concentrado!$A$2:$A859,"="&amp;$A21,Concentrado!$B$2:$B859, "=México")</f>
        <v>86.049000000000007</v>
      </c>
      <c r="S21" s="9">
        <f>SUMIFS(Concentrado!T$2:T859,Concentrado!$A$2:$A859,"="&amp;$A21,Concentrado!$B$2:$B859, "=México")</f>
        <v>90.504000000000005</v>
      </c>
      <c r="T21" s="9">
        <f>SUMIFS(Concentrado!U$2:U859,Concentrado!$A$2:$A859,"="&amp;$A21,Concentrado!$B$2:$B859, "=México")</f>
        <v>15.945</v>
      </c>
      <c r="U21" s="9">
        <f>SUMIFS(Concentrado!V$2:V859,Concentrado!$A$2:$A859,"="&amp;$A21,Concentrado!$B$2:$B859, "=México")</f>
        <v>18.77</v>
      </c>
      <c r="V21" s="9">
        <f>SUMIFS(Concentrado!W$2:W859,Concentrado!$A$2:$A859,"="&amp;$A21,Concentrado!$B$2:$B859, "=México")</f>
        <v>17.391999999999999</v>
      </c>
      <c r="W21" s="9">
        <f>SUMIFS(Concentrado!X$2:X859,Concentrado!$A$2:$A859,"="&amp;$A21,Concentrado!$B$2:$B859, "=México")</f>
        <v>30.297000000000001</v>
      </c>
      <c r="X21" s="9">
        <f>SUMIFS(Concentrado!Y$2:Y859,Concentrado!$A$2:$A859,"="&amp;$A21,Concentrado!$B$2:$B859, "=México")</f>
        <v>5.0449999999999999</v>
      </c>
      <c r="Y21" s="9">
        <f>SUMIFS(Concentrado!Z$2:Z859,Concentrado!$A$2:$A859,"="&amp;$A21,Concentrado!$B$2:$B859, "=México")</f>
        <v>17.373999999999999</v>
      </c>
      <c r="Z21" s="9">
        <f>SUMIFS(Concentrado!AA$2:AA859,Concentrado!$A$2:$A859,"="&amp;$A21,Concentrado!$B$2:$B859, "=México")</f>
        <v>73.367000000000004</v>
      </c>
      <c r="AA21" s="9">
        <f>SUMIFS(Concentrado!AB$2:AB859,Concentrado!$A$2:$A859,"="&amp;$A21,Concentrado!$B$2:$B859, "=México")</f>
        <v>60.371000000000002</v>
      </c>
      <c r="AB21" s="9">
        <f>SUMIFS(Concentrado!AC$2:AC859,Concentrado!$A$2:$A859,"="&amp;$A21,Concentrado!$B$2:$B859, "=México")</f>
        <v>66.715999999999994</v>
      </c>
      <c r="AC21" s="9">
        <f>SUMIFS(Concentrado!AD$2:AD859,Concentrado!$A$2:$A859,"="&amp;$A21,Concentrado!$B$2:$B859, "=México")</f>
        <v>435.05099999999999</v>
      </c>
      <c r="AD21" s="9">
        <f>SUMIFS(Concentrado!AE$2:AE859,Concentrado!$A$2:$A859,"="&amp;$A21,Concentrado!$B$2:$B859, "=México")</f>
        <v>376.58499999999998</v>
      </c>
      <c r="AE21" s="9">
        <f>SUMIFS(Concentrado!AF$2:AF859,Concentrado!$A$2:$A859,"="&amp;$A21,Concentrado!$B$2:$B859, "=México")</f>
        <v>405.161</v>
      </c>
      <c r="AF21" s="9">
        <f>SUMIFS(Concentrado!AG$2:AG859,Concentrado!$A$2:$A859,"="&amp;$A21,Concentrado!$B$2:$B859, "=México")</f>
        <v>8.3249999999999993</v>
      </c>
      <c r="AG21" s="9">
        <f>SUMIFS(Concentrado!AH$2:AH859,Concentrado!$A$2:$A859,"="&amp;$A21,Concentrado!$B$2:$B859, "=México")</f>
        <v>7.1381907679837999</v>
      </c>
      <c r="AH21" s="9">
        <f>SUMIFS(Concentrado!AI$2:AI859,Concentrado!$A$2:$A859,"="&amp;$A21,Concentrado!$B$2:$B859, "=México")</f>
        <v>3.1629786335799102</v>
      </c>
      <c r="AI21" s="9">
        <f>SUMIFS(Concentrado!AJ$2:AJ859,Concentrado!$A$2:$A859,"="&amp;$A21,Concentrado!$B$2:$B859, "=México")</f>
        <v>5.1625850254588199</v>
      </c>
      <c r="AJ21" s="9">
        <f>SUMIFS(Concentrado!AK$2:AK859,Concentrado!$A$2:$A859,"="&amp;$A21,Concentrado!$B$2:$B859, "=México")</f>
        <v>5.2009999999999996</v>
      </c>
      <c r="AK21" s="9">
        <f>SUMIFS(Concentrado!AL$2:AL859,Concentrado!$A$2:$A859,"="&amp;$A21,Concentrado!$B$2:$B859, "=México")</f>
        <v>1.643</v>
      </c>
      <c r="AL21" s="9">
        <f>SUMIFS(Concentrado!AM$2:AM859,Concentrado!$A$2:$A859,"="&amp;$A21,Concentrado!$B$2:$B859, "=México")</f>
        <v>3.379</v>
      </c>
      <c r="AM21" s="9">
        <f>SUMIFS(Concentrado!AN$2:AN859,Concentrado!$A$2:$A859,"="&amp;$A21,Concentrado!$B$2:$B859, "=México")</f>
        <v>46.716000000000001</v>
      </c>
      <c r="AN21" s="9">
        <f>SUMIFS(Concentrado!AO$2:AO859,Concentrado!$A$2:$A859,"="&amp;$A21,Concentrado!$B$2:$B859, "=México")</f>
        <v>35.860999999999997</v>
      </c>
      <c r="AO21" s="9">
        <f>SUMIFS(Concentrado!AP$2:AP859,Concentrado!$A$2:$A859,"="&amp;$A21,Concentrado!$B$2:$B859, "=México")</f>
        <v>41.197000000000003</v>
      </c>
      <c r="AP21" s="9">
        <f>SUMIFS(Concentrado!AQ$2:AQ859,Concentrado!$A$2:$A859,"="&amp;$A21,Concentrado!$B$2:$B859, "=México")</f>
        <v>0.70499999999999996</v>
      </c>
      <c r="AQ21" s="9">
        <f>SUMIFS(Concentrado!AR$2:AR859,Concentrado!$A$2:$A859,"="&amp;$A21,Concentrado!$B$2:$B859, "=México")</f>
        <v>0.34699999999999998</v>
      </c>
      <c r="AR21" s="9">
        <f>SUMIFS(Concentrado!AS$2:AS859,Concentrado!$A$2:$A859,"="&amp;$A21,Concentrado!$B$2:$B859, "=México")</f>
        <v>0.52200000000000002</v>
      </c>
      <c r="AS21" s="9">
        <f>SUMIFS(Concentrado!AT$2:AT859,Concentrado!$A$2:$A859,"="&amp;$A21,Concentrado!$B$2:$B859, "=México")</f>
        <v>4.2539999999999996</v>
      </c>
      <c r="AT21" s="9">
        <f>SUMIFS(Concentrado!AU$2:AU859,Concentrado!$A$2:$A859,"="&amp;$A21,Concentrado!$B$2:$B859, "=México")</f>
        <v>0.59</v>
      </c>
      <c r="AU21" s="9">
        <f>SUMIFS(Concentrado!AV$2:AV859,Concentrado!$A$2:$A859,"="&amp;$A21,Concentrado!$B$2:$B859, "=México")</f>
        <v>2.3769999999999998</v>
      </c>
      <c r="AV21" s="9">
        <f>SUMIFS(Concentrado!AW$2:AW859,Concentrado!$A$2:$A859,"="&amp;$A21,Concentrado!$B$2:$B859, "=México")</f>
        <v>562.34100000000001</v>
      </c>
      <c r="AW21" s="9">
        <f>SUMIFS(Concentrado!AX$2:AX859,Concentrado!$A$2:$A859,"="&amp;$A21,Concentrado!$B$2:$B859, "=México")</f>
        <v>433.82</v>
      </c>
      <c r="AX21" s="9">
        <f>SUMIFS(Concentrado!AY$2:AY859,Concentrado!$A$2:$A859,"="&amp;$A21,Concentrado!$B$2:$B859, "=México")</f>
        <v>496.61900000000003</v>
      </c>
      <c r="AY21" s="9">
        <f>SUMIFS(Concentrado!AZ$2:AZ859,Concentrado!$A$2:$A859,"="&amp;$A21,Concentrado!$B$2:$B859, "=México")</f>
        <v>5.6230000000000002</v>
      </c>
      <c r="AZ21" s="9">
        <f>SUMIFS(Concentrado!BA$2:BA859,Concentrado!$A$2:$A859,"="&amp;$A21,Concentrado!$B$2:$B859, "=México")</f>
        <v>4.3380000000000001</v>
      </c>
      <c r="BA21" s="9">
        <f>SUMIFS(Concentrado!BB$2:BB859,Concentrado!$A$2:$A859,"="&amp;$A21,Concentrado!$B$2:$B859, "=México")</f>
        <v>4.9660000000000002</v>
      </c>
      <c r="BB21" s="9">
        <f>SUMIFS(Concentrado!BC$2:BC859,Concentrado!$A$2:$A859,"="&amp;$A21,Concentrado!$B$2:$B859, "=México")</f>
        <v>7.625</v>
      </c>
      <c r="BC21" s="9">
        <f>SUMIFS(Concentrado!BD$2:BD859,Concentrado!$A$2:$A859,"="&amp;$A21,Concentrado!$B$2:$B859, "=México")</f>
        <v>2.637</v>
      </c>
      <c r="BD21" s="9">
        <f>SUMIFS(Concentrado!BE$2:BE859,Concentrado!$A$2:$A859,"="&amp;$A21,Concentrado!$B$2:$B859, "=México")</f>
        <v>13.808999999999999</v>
      </c>
      <c r="BE21" s="9">
        <f>SUMIFS(Concentrado!BF$2:BF859,Concentrado!$A$2:$A859,"="&amp;$A21,Concentrado!$B$2:$B859, "=México")</f>
        <v>15.904999999999999</v>
      </c>
      <c r="BF21" s="9">
        <f>SUMIFS(Concentrado!BG$2:BG859,Concentrado!$A$2:$A859,"="&amp;$A21,Concentrado!$B$2:$B859, "=México")</f>
        <v>34.011000000000003</v>
      </c>
      <c r="BG21" s="9">
        <f>SUMIFS(Concentrado!BH$2:BH859,Concentrado!$A$2:$A859,"="&amp;$A21,Concentrado!$B$2:$B859, "=México")</f>
        <v>8.1113797025339824</v>
      </c>
    </row>
    <row r="22" spans="1:59" x14ac:dyDescent="0.25">
      <c r="A22" s="4">
        <v>2018</v>
      </c>
      <c r="B22" s="9">
        <f>SUMIFS(Concentrado!C$2:C859,Concentrado!$A$2:$A859,"="&amp;$A22,Concentrado!$B$2:$B859, "=México")</f>
        <v>10.851000000000001</v>
      </c>
      <c r="C22" s="9">
        <f>SUMIFS(Concentrado!D$2:D859,Concentrado!$A$2:$A859,"="&amp;$A22,Concentrado!$B$2:$B859, "=México")</f>
        <v>2.629</v>
      </c>
      <c r="D22" s="9">
        <f>SUMIFS(Concentrado!E$2:E859,Concentrado!$A$2:$A859,"="&amp;$A22,Concentrado!$B$2:$B859, "=México")</f>
        <v>6.6390000000000002</v>
      </c>
      <c r="E22" s="9">
        <f>SUMIFS(Concentrado!F$2:F859,Concentrado!$A$2:$A859,"="&amp;$A22,Concentrado!$B$2:$B859, "=México")</f>
        <v>10.231999999999999</v>
      </c>
      <c r="F22" s="9">
        <f>SUMIFS(Concentrado!G$2:G859,Concentrado!$A$2:$A859,"="&amp;$A22,Concentrado!$B$2:$B859, "=México")</f>
        <v>16.367000000000001</v>
      </c>
      <c r="G22" s="9">
        <f>SUMIFS(Concentrado!H$2:H859,Concentrado!$A$2:$A859,"="&amp;$A22,Concentrado!$B$2:$B859, "=México")</f>
        <v>4.7750000000000004</v>
      </c>
      <c r="H22" s="9">
        <f>SUMIFS(Concentrado!I$2:I859,Concentrado!$A$2:$A859,"="&amp;$A22,Concentrado!$B$2:$B859, "=México")</f>
        <v>4.66</v>
      </c>
      <c r="I22" s="9">
        <f>SUMIFS(Concentrado!J$2:J859,Concentrado!$A$2:$A859,"="&amp;$A22,Concentrado!$B$2:$B859, "=México")</f>
        <v>4.7160000000000002</v>
      </c>
      <c r="J22" s="9">
        <f>SUMIFS(Concentrado!K$2:K859,Concentrado!$A$2:$A859,"="&amp;$A22,Concentrado!$B$2:$B859, "=México")</f>
        <v>4.6900000000000004</v>
      </c>
      <c r="K22" s="9">
        <f>SUMIFS(Concentrado!L$2:L859,Concentrado!$A$2:$A859,"="&amp;$A22,Concentrado!$B$2:$B859, "=México")</f>
        <v>3.3290000000000002</v>
      </c>
      <c r="L22" s="9">
        <f>SUMIFS(Concentrado!M$2:M859,Concentrado!$A$2:$A859,"="&amp;$A22,Concentrado!$B$2:$B859, "=México")</f>
        <v>3.9929999999999999</v>
      </c>
      <c r="M22" s="9">
        <f>SUMIFS(Concentrado!N$2:N859,Concentrado!$A$2:$A859,"="&amp;$A22,Concentrado!$B$2:$B859, "=México")</f>
        <v>32.189</v>
      </c>
      <c r="N22" s="9">
        <f>SUMIFS(Concentrado!O$2:O859,Concentrado!$A$2:$A859,"="&amp;$A22,Concentrado!$B$2:$B859, "=México")</f>
        <v>80.313000000000002</v>
      </c>
      <c r="O22" s="9">
        <f>SUMIFS(Concentrado!P$2:P859,Concentrado!$A$2:$A859,"="&amp;$A22,Concentrado!$B$2:$B859, "=México")</f>
        <v>18.882000000000001</v>
      </c>
      <c r="P22" s="9">
        <f>SUMIFS(Concentrado!Q$2:Q859,Concentrado!$A$2:$A859,"="&amp;$A22,Concentrado!$B$2:$B859, "=México")</f>
        <v>48.841999999999999</v>
      </c>
      <c r="Q22" s="9">
        <f>SUMIFS(Concentrado!R$2:R859,Concentrado!$A$2:$A859,"="&amp;$A22,Concentrado!$B$2:$B859, "=México")</f>
        <v>94.637</v>
      </c>
      <c r="R22" s="9">
        <f>SUMIFS(Concentrado!S$2:S859,Concentrado!$A$2:$A859,"="&amp;$A22,Concentrado!$B$2:$B859, "=México")</f>
        <v>82.22</v>
      </c>
      <c r="S22" s="9">
        <f>SUMIFS(Concentrado!T$2:T859,Concentrado!$A$2:$A859,"="&amp;$A22,Concentrado!$B$2:$B859, "=México")</f>
        <v>88.275999999999996</v>
      </c>
      <c r="T22" s="9">
        <f>SUMIFS(Concentrado!U$2:U859,Concentrado!$A$2:$A859,"="&amp;$A22,Concentrado!$B$2:$B859, "=México")</f>
        <v>16.373999999999999</v>
      </c>
      <c r="U22" s="9">
        <f>SUMIFS(Concentrado!V$2:V859,Concentrado!$A$2:$A859,"="&amp;$A22,Concentrado!$B$2:$B859, "=México")</f>
        <v>18.366</v>
      </c>
      <c r="V22" s="9">
        <f>SUMIFS(Concentrado!W$2:W859,Concentrado!$A$2:$A859,"="&amp;$A22,Concentrado!$B$2:$B859, "=México")</f>
        <v>17.393999999999998</v>
      </c>
      <c r="W22" s="9">
        <f>SUMIFS(Concentrado!X$2:X859,Concentrado!$A$2:$A859,"="&amp;$A22,Concentrado!$B$2:$B859, "=México")</f>
        <v>30.879000000000001</v>
      </c>
      <c r="X22" s="9">
        <f>SUMIFS(Concentrado!Y$2:Y859,Concentrado!$A$2:$A859,"="&amp;$A22,Concentrado!$B$2:$B859, "=México")</f>
        <v>4.7750000000000004</v>
      </c>
      <c r="Y22" s="9">
        <f>SUMIFS(Concentrado!Z$2:Z859,Concentrado!$A$2:$A859,"="&amp;$A22,Concentrado!$B$2:$B859, "=México")</f>
        <v>17.506</v>
      </c>
      <c r="Z22" s="9">
        <f>SUMIFS(Concentrado!AA$2:AA859,Concentrado!$A$2:$A859,"="&amp;$A22,Concentrado!$B$2:$B859, "=México")</f>
        <v>79.552999999999997</v>
      </c>
      <c r="AA22" s="9">
        <f>SUMIFS(Concentrado!AB$2:AB859,Concentrado!$A$2:$A859,"="&amp;$A22,Concentrado!$B$2:$B859, "=México")</f>
        <v>62.476999999999997</v>
      </c>
      <c r="AB22" s="9">
        <f>SUMIFS(Concentrado!AC$2:AC859,Concentrado!$A$2:$A859,"="&amp;$A22,Concentrado!$B$2:$B859, "=México")</f>
        <v>70.805999999999997</v>
      </c>
      <c r="AC22" s="9">
        <f>SUMIFS(Concentrado!AD$2:AD859,Concentrado!$A$2:$A859,"="&amp;$A22,Concentrado!$B$2:$B859, "=México")</f>
        <v>447.33499999999998</v>
      </c>
      <c r="AD22" s="9">
        <f>SUMIFS(Concentrado!AE$2:AE859,Concentrado!$A$2:$A859,"="&amp;$A22,Concentrado!$B$2:$B859, "=México")</f>
        <v>379.11200000000002</v>
      </c>
      <c r="AE22" s="9">
        <f>SUMIFS(Concentrado!AF$2:AF859,Concentrado!$A$2:$A859,"="&amp;$A22,Concentrado!$B$2:$B859, "=México")</f>
        <v>412.41399999999999</v>
      </c>
      <c r="AF22" s="9">
        <f>SUMIFS(Concentrado!AG$2:AG859,Concentrado!$A$2:$A859,"="&amp;$A22,Concentrado!$B$2:$B859, "=México")</f>
        <v>8.0779999999999994</v>
      </c>
      <c r="AG22" s="9">
        <f>SUMIFS(Concentrado!AH$2:AH859,Concentrado!$A$2:$A859,"="&amp;$A22,Concentrado!$B$2:$B859, "=México")</f>
        <v>7.1102757902317899</v>
      </c>
      <c r="AH22" s="9">
        <f>SUMIFS(Concentrado!AI$2:AI859,Concentrado!$A$2:$A859,"="&amp;$A22,Concentrado!$B$2:$B859, "=México")</f>
        <v>3.09367858342786</v>
      </c>
      <c r="AI22" s="9">
        <f>SUMIFS(Concentrado!AJ$2:AJ859,Concentrado!$A$2:$A859,"="&amp;$A22,Concentrado!$B$2:$B859, "=México")</f>
        <v>5.1171573167673898</v>
      </c>
      <c r="AJ22" s="9">
        <f>SUMIFS(Concentrado!AK$2:AK859,Concentrado!$A$2:$A859,"="&amp;$A22,Concentrado!$B$2:$B859, "=México")</f>
        <v>5.3289999999999997</v>
      </c>
      <c r="AK22" s="9">
        <f>SUMIFS(Concentrado!AL$2:AL859,Concentrado!$A$2:$A859,"="&amp;$A22,Concentrado!$B$2:$B859, "=México")</f>
        <v>1.63</v>
      </c>
      <c r="AL22" s="9">
        <f>SUMIFS(Concentrado!AM$2:AM859,Concentrado!$A$2:$A859,"="&amp;$A22,Concentrado!$B$2:$B859, "=México")</f>
        <v>3.4340000000000002</v>
      </c>
      <c r="AM22" s="9">
        <f>SUMIFS(Concentrado!AN$2:AN859,Concentrado!$A$2:$A859,"="&amp;$A22,Concentrado!$B$2:$B859, "=México")</f>
        <v>53.195999999999998</v>
      </c>
      <c r="AN22" s="9">
        <f>SUMIFS(Concentrado!AO$2:AO859,Concentrado!$A$2:$A859,"="&amp;$A22,Concentrado!$B$2:$B859, "=México")</f>
        <v>41.161999999999999</v>
      </c>
      <c r="AO22" s="9">
        <f>SUMIFS(Concentrado!AP$2:AP859,Concentrado!$A$2:$A859,"="&amp;$A22,Concentrado!$B$2:$B859, "=México")</f>
        <v>47.048999999999999</v>
      </c>
      <c r="AP22" s="9">
        <f>SUMIFS(Concentrado!AQ$2:AQ859,Concentrado!$A$2:$A859,"="&amp;$A22,Concentrado!$B$2:$B859, "=México")</f>
        <v>0.748</v>
      </c>
      <c r="AQ22" s="9">
        <f>SUMIFS(Concentrado!AR$2:AR859,Concentrado!$A$2:$A859,"="&amp;$A22,Concentrado!$B$2:$B859, "=México")</f>
        <v>0.436</v>
      </c>
      <c r="AR22" s="9">
        <f>SUMIFS(Concentrado!AS$2:AS859,Concentrado!$A$2:$A859,"="&amp;$A22,Concentrado!$B$2:$B859, "=México")</f>
        <v>0.58799999999999997</v>
      </c>
      <c r="AS22" s="9">
        <f>SUMIFS(Concentrado!AT$2:AT859,Concentrado!$A$2:$A859,"="&amp;$A22,Concentrado!$B$2:$B859, "=México")</f>
        <v>4.859</v>
      </c>
      <c r="AT22" s="9">
        <f>SUMIFS(Concentrado!AU$2:AU859,Concentrado!$A$2:$A859,"="&amp;$A22,Concentrado!$B$2:$B859, "=México")</f>
        <v>0.65400000000000003</v>
      </c>
      <c r="AU22" s="9">
        <f>SUMIFS(Concentrado!AV$2:AV859,Concentrado!$A$2:$A859,"="&amp;$A22,Concentrado!$B$2:$B859, "=México")</f>
        <v>2.7050000000000001</v>
      </c>
      <c r="AV22" s="9">
        <f>SUMIFS(Concentrado!AW$2:AW859,Concentrado!$A$2:$A859,"="&amp;$A22,Concentrado!$B$2:$B859, "=México")</f>
        <v>582.21900000000005</v>
      </c>
      <c r="AW22" s="9">
        <f>SUMIFS(Concentrado!AX$2:AX859,Concentrado!$A$2:$A859,"="&amp;$A22,Concentrado!$B$2:$B859, "=México")</f>
        <v>440.29199999999997</v>
      </c>
      <c r="AX22" s="9">
        <f>SUMIFS(Concentrado!AY$2:AY859,Concentrado!$A$2:$A859,"="&amp;$A22,Concentrado!$B$2:$B859, "=México")</f>
        <v>509.55799999999999</v>
      </c>
      <c r="AY22" s="9">
        <f>SUMIFS(Concentrado!AZ$2:AZ859,Concentrado!$A$2:$A859,"="&amp;$A22,Concentrado!$B$2:$B859, "=México")</f>
        <v>5.8220000000000001</v>
      </c>
      <c r="AZ22" s="9">
        <f>SUMIFS(Concentrado!BA$2:BA859,Concentrado!$A$2:$A859,"="&amp;$A22,Concentrado!$B$2:$B859, "=México")</f>
        <v>4.4029999999999996</v>
      </c>
      <c r="BA22" s="9">
        <f>SUMIFS(Concentrado!BB$2:BB859,Concentrado!$A$2:$A859,"="&amp;$A22,Concentrado!$B$2:$B859, "=México")</f>
        <v>5.0960000000000001</v>
      </c>
      <c r="BB22" s="9">
        <f>SUMIFS(Concentrado!BC$2:BC859,Concentrado!$A$2:$A859,"="&amp;$A22,Concentrado!$B$2:$B859, "=México")</f>
        <v>10.417999999999999</v>
      </c>
      <c r="BC22" s="9">
        <f>SUMIFS(Concentrado!BD$2:BD859,Concentrado!$A$2:$A859,"="&amp;$A22,Concentrado!$B$2:$B859, "=México")</f>
        <v>1.9670000000000001</v>
      </c>
      <c r="BD22" s="9">
        <f>SUMIFS(Concentrado!BE$2:BE859,Concentrado!$A$2:$A859,"="&amp;$A22,Concentrado!$B$2:$B859, "=México")</f>
        <v>13.433</v>
      </c>
      <c r="BE22" s="9">
        <f>SUMIFS(Concentrado!BF$2:BF859,Concentrado!$A$2:$A859,"="&amp;$A22,Concentrado!$B$2:$B859, "=México")</f>
        <v>15.762</v>
      </c>
      <c r="BF22" s="9">
        <f>SUMIFS(Concentrado!BG$2:BG859,Concentrado!$A$2:$A859,"="&amp;$A22,Concentrado!$B$2:$B859, "=México")</f>
        <v>32.417000000000002</v>
      </c>
      <c r="BG22" s="9">
        <f>SUMIFS(Concentrado!BH$2:BH859,Concentrado!$A$2:$A859,"="&amp;$A22,Concentrado!$B$2:$B859, "=México")</f>
        <v>8.0647074171588518</v>
      </c>
    </row>
    <row r="23" spans="1:59" x14ac:dyDescent="0.25">
      <c r="A23" s="4">
        <v>2019</v>
      </c>
      <c r="B23" s="9">
        <f>SUMIFS(Concentrado!C$2:C859,Concentrado!$A$2:$A859,"="&amp;$A23,Concentrado!$B$2:$B859, "=México")</f>
        <v>9.9179999999999993</v>
      </c>
      <c r="C23" s="9">
        <f>SUMIFS(Concentrado!D$2:D859,Concentrado!$A$2:$A859,"="&amp;$A23,Concentrado!$B$2:$B859, "=México")</f>
        <v>2.4020000000000001</v>
      </c>
      <c r="D23" s="9">
        <f>SUMIFS(Concentrado!E$2:E859,Concentrado!$A$2:$A859,"="&amp;$A23,Concentrado!$B$2:$B859, "=México")</f>
        <v>6.0670000000000002</v>
      </c>
      <c r="E23" s="9">
        <f>SUMIFS(Concentrado!F$2:F859,Concentrado!$A$2:$A859,"="&amp;$A23,Concentrado!$B$2:$B859, "=México")</f>
        <v>9.516</v>
      </c>
      <c r="F23" s="9">
        <f>SUMIFS(Concentrado!G$2:G859,Concentrado!$A$2:$A859,"="&amp;$A23,Concentrado!$B$2:$B859, "=México")</f>
        <v>17.710999999999999</v>
      </c>
      <c r="G23" s="9">
        <f>SUMIFS(Concentrado!H$2:H859,Concentrado!$A$2:$A859,"="&amp;$A23,Concentrado!$B$2:$B859, "=México")</f>
        <v>5.7309999999999999</v>
      </c>
      <c r="H23" s="9">
        <f>SUMIFS(Concentrado!I$2:I859,Concentrado!$A$2:$A859,"="&amp;$A23,Concentrado!$B$2:$B859, "=México")</f>
        <v>4.3150000000000004</v>
      </c>
      <c r="I23" s="9">
        <f>SUMIFS(Concentrado!J$2:J859,Concentrado!$A$2:$A859,"="&amp;$A23,Concentrado!$B$2:$B859, "=México")</f>
        <v>5.0049999999999999</v>
      </c>
      <c r="J23" s="9">
        <f>SUMIFS(Concentrado!K$2:K859,Concentrado!$A$2:$A859,"="&amp;$A23,Concentrado!$B$2:$B859, "=México")</f>
        <v>4.4630000000000001</v>
      </c>
      <c r="K23" s="9">
        <f>SUMIFS(Concentrado!L$2:L859,Concentrado!$A$2:$A859,"="&amp;$A23,Concentrado!$B$2:$B859, "=México")</f>
        <v>3.5409999999999999</v>
      </c>
      <c r="L23" s="9">
        <f>SUMIFS(Concentrado!M$2:M859,Concentrado!$A$2:$A859,"="&amp;$A23,Concentrado!$B$2:$B859, "=México")</f>
        <v>3.99</v>
      </c>
      <c r="M23" s="9">
        <f>SUMIFS(Concentrado!N$2:N859,Concentrado!$A$2:$A859,"="&amp;$A23,Concentrado!$B$2:$B859, "=México")</f>
        <v>31.786999999999999</v>
      </c>
      <c r="N23" s="9">
        <f>SUMIFS(Concentrado!O$2:O859,Concentrado!$A$2:$A859,"="&amp;$A23,Concentrado!$B$2:$B859, "=México")</f>
        <v>80.662999999999997</v>
      </c>
      <c r="O23" s="9">
        <f>SUMIFS(Concentrado!P$2:P859,Concentrado!$A$2:$A859,"="&amp;$A23,Concentrado!$B$2:$B859, "=México")</f>
        <v>18.603000000000002</v>
      </c>
      <c r="P23" s="9">
        <f>SUMIFS(Concentrado!Q$2:Q859,Concentrado!$A$2:$A859,"="&amp;$A23,Concentrado!$B$2:$B859, "=México")</f>
        <v>48.863999999999997</v>
      </c>
      <c r="Q23" s="9">
        <f>SUMIFS(Concentrado!R$2:R859,Concentrado!$A$2:$A859,"="&amp;$A23,Concentrado!$B$2:$B859, "=México")</f>
        <v>95.462999999999994</v>
      </c>
      <c r="R23" s="9">
        <f>SUMIFS(Concentrado!S$2:S859,Concentrado!$A$2:$A859,"="&amp;$A23,Concentrado!$B$2:$B859, "=México")</f>
        <v>87.460999999999999</v>
      </c>
      <c r="S23" s="9">
        <f>SUMIFS(Concentrado!T$2:T859,Concentrado!$A$2:$A859,"="&amp;$A23,Concentrado!$B$2:$B859, "=México")</f>
        <v>91.363</v>
      </c>
      <c r="T23" s="9">
        <f>SUMIFS(Concentrado!U$2:U859,Concentrado!$A$2:$A859,"="&amp;$A23,Concentrado!$B$2:$B859, "=México")</f>
        <v>17.695</v>
      </c>
      <c r="U23" s="9">
        <f>SUMIFS(Concentrado!V$2:V859,Concentrado!$A$2:$A859,"="&amp;$A23,Concentrado!$B$2:$B859, "=México")</f>
        <v>20.334</v>
      </c>
      <c r="V23" s="9">
        <f>SUMIFS(Concentrado!W$2:W859,Concentrado!$A$2:$A859,"="&amp;$A23,Concentrado!$B$2:$B859, "=México")</f>
        <v>19.047000000000001</v>
      </c>
      <c r="W23" s="9">
        <f>SUMIFS(Concentrado!X$2:X859,Concentrado!$A$2:$A859,"="&amp;$A23,Concentrado!$B$2:$B859, "=México")</f>
        <v>31.094999999999999</v>
      </c>
      <c r="X23" s="9">
        <f>SUMIFS(Concentrado!Y$2:Y859,Concentrado!$A$2:$A859,"="&amp;$A23,Concentrado!$B$2:$B859, "=México")</f>
        <v>4.827</v>
      </c>
      <c r="Y23" s="9">
        <f>SUMIFS(Concentrado!Z$2:Z859,Concentrado!$A$2:$A859,"="&amp;$A23,Concentrado!$B$2:$B859, "=México")</f>
        <v>17.635999999999999</v>
      </c>
      <c r="Z23" s="9">
        <f>SUMIFS(Concentrado!AA$2:AA859,Concentrado!$A$2:$A859,"="&amp;$A23,Concentrado!$B$2:$B859, "=México")</f>
        <v>79.61</v>
      </c>
      <c r="AA23" s="9">
        <f>SUMIFS(Concentrado!AB$2:AB859,Concentrado!$A$2:$A859,"="&amp;$A23,Concentrado!$B$2:$B859, "=México")</f>
        <v>64.509</v>
      </c>
      <c r="AB23" s="9">
        <f>SUMIFS(Concentrado!AC$2:AC859,Concentrado!$A$2:$A859,"="&amp;$A23,Concentrado!$B$2:$B859, "=México")</f>
        <v>71.872</v>
      </c>
      <c r="AC23" s="9">
        <f>SUMIFS(Concentrado!AD$2:AD859,Concentrado!$A$2:$A859,"="&amp;$A23,Concentrado!$B$2:$B859, "=México")</f>
        <v>451.95</v>
      </c>
      <c r="AD23" s="9">
        <f>SUMIFS(Concentrado!AE$2:AE859,Concentrado!$A$2:$A859,"="&amp;$A23,Concentrado!$B$2:$B859, "=México")</f>
        <v>392.88200000000001</v>
      </c>
      <c r="AE23" s="9">
        <f>SUMIFS(Concentrado!AF$2:AF859,Concentrado!$A$2:$A859,"="&amp;$A23,Concentrado!$B$2:$B859, "=México")</f>
        <v>421.73</v>
      </c>
      <c r="AF23" s="9">
        <f>SUMIFS(Concentrado!AG$2:AG859,Concentrado!$A$2:$A859,"="&amp;$A23,Concentrado!$B$2:$B859, "=México")</f>
        <v>8.1720000000000006</v>
      </c>
      <c r="AG23" s="9">
        <f>SUMIFS(Concentrado!AH$2:AH859,Concentrado!$A$2:$A859,"="&amp;$A23,Concentrado!$B$2:$B859, "=México")</f>
        <v>9.5362134439708299</v>
      </c>
      <c r="AH23" s="9">
        <f>SUMIFS(Concentrado!AI$2:AI859,Concentrado!$A$2:$A859,"="&amp;$A23,Concentrado!$B$2:$B859, "=México")</f>
        <v>3.4574376131978402</v>
      </c>
      <c r="AI23" s="9">
        <f>SUMIFS(Concentrado!AJ$2:AJ859,Concentrado!$A$2:$A859,"="&amp;$A23,Concentrado!$B$2:$B859, "=México")</f>
        <v>6.5238664781994098</v>
      </c>
      <c r="AJ23" s="9">
        <f>SUMIFS(Concentrado!AK$2:AK859,Concentrado!$A$2:$A859,"="&amp;$A23,Concentrado!$B$2:$B859, "=México")</f>
        <v>6.6159999999999997</v>
      </c>
      <c r="AK23" s="9">
        <f>SUMIFS(Concentrado!AL$2:AL859,Concentrado!$A$2:$A859,"="&amp;$A23,Concentrado!$B$2:$B859, "=México")</f>
        <v>1.8440000000000001</v>
      </c>
      <c r="AL23" s="9">
        <f>SUMIFS(Concentrado!AM$2:AM859,Concentrado!$A$2:$A859,"="&amp;$A23,Concentrado!$B$2:$B859, "=México")</f>
        <v>4.1710000000000003</v>
      </c>
      <c r="AM23" s="9">
        <f>SUMIFS(Concentrado!AN$2:AN859,Concentrado!$A$2:$A859,"="&amp;$A23,Concentrado!$B$2:$B859, "=México")</f>
        <v>55.896999999999998</v>
      </c>
      <c r="AN23" s="9">
        <f>SUMIFS(Concentrado!AO$2:AO859,Concentrado!$A$2:$A859,"="&amp;$A23,Concentrado!$B$2:$B859, "=México")</f>
        <v>43.582999999999998</v>
      </c>
      <c r="AO23" s="9">
        <f>SUMIFS(Concentrado!AP$2:AP859,Concentrado!$A$2:$A859,"="&amp;$A23,Concentrado!$B$2:$B859, "=México")</f>
        <v>49.598999999999997</v>
      </c>
      <c r="AP23" s="9">
        <f>SUMIFS(Concentrado!AQ$2:AQ859,Concentrado!$A$2:$A859,"="&amp;$A23,Concentrado!$B$2:$B859, "=México")</f>
        <v>0.79</v>
      </c>
      <c r="AQ23" s="9">
        <f>SUMIFS(Concentrado!AR$2:AR859,Concentrado!$A$2:$A859,"="&amp;$A23,Concentrado!$B$2:$B859, "=México")</f>
        <v>0.307</v>
      </c>
      <c r="AR23" s="9">
        <f>SUMIFS(Concentrado!AS$2:AS859,Concentrado!$A$2:$A859,"="&amp;$A23,Concentrado!$B$2:$B859, "=México")</f>
        <v>0.54300000000000004</v>
      </c>
      <c r="AS23" s="9">
        <f>SUMIFS(Concentrado!AT$2:AT859,Concentrado!$A$2:$A859,"="&amp;$A23,Concentrado!$B$2:$B859, "=México")</f>
        <v>5.0490000000000004</v>
      </c>
      <c r="AT23" s="9">
        <f>SUMIFS(Concentrado!AU$2:AU859,Concentrado!$A$2:$A859,"="&amp;$A23,Concentrado!$B$2:$B859, "=México")</f>
        <v>0.79700000000000004</v>
      </c>
      <c r="AU23" s="9">
        <f>SUMIFS(Concentrado!AV$2:AV859,Concentrado!$A$2:$A859,"="&amp;$A23,Concentrado!$B$2:$B859, "=México")</f>
        <v>2.87</v>
      </c>
      <c r="AV23" s="9">
        <f>SUMIFS(Concentrado!AW$2:AW859,Concentrado!$A$2:$A859,"="&amp;$A23,Concentrado!$B$2:$B859, "=México")</f>
        <v>589.87400000000002</v>
      </c>
      <c r="AW23" s="9">
        <f>SUMIFS(Concentrado!AX$2:AX859,Concentrado!$A$2:$A859,"="&amp;$A23,Concentrado!$B$2:$B859, "=México")</f>
        <v>456.28699999999998</v>
      </c>
      <c r="AX23" s="9">
        <f>SUMIFS(Concentrado!AY$2:AY859,Concentrado!$A$2:$A859,"="&amp;$A23,Concentrado!$B$2:$B859, "=México")</f>
        <v>521.48199999999997</v>
      </c>
      <c r="AY23" s="9">
        <f>SUMIFS(Concentrado!AZ$2:AZ859,Concentrado!$A$2:$A859,"="&amp;$A23,Concentrado!$B$2:$B859, "=México")</f>
        <v>5.899</v>
      </c>
      <c r="AZ23" s="9">
        <f>SUMIFS(Concentrado!BA$2:BA859,Concentrado!$A$2:$A859,"="&amp;$A23,Concentrado!$B$2:$B859, "=México")</f>
        <v>4.5629999999999997</v>
      </c>
      <c r="BA23" s="9">
        <f>SUMIFS(Concentrado!BB$2:BB859,Concentrado!$A$2:$A859,"="&amp;$A23,Concentrado!$B$2:$B859, "=México")</f>
        <v>5.2149999999999999</v>
      </c>
      <c r="BB23" s="9">
        <f>SUMIFS(Concentrado!BC$2:BC859,Concentrado!$A$2:$A859,"="&amp;$A23,Concentrado!$B$2:$B859, "=México")</f>
        <v>11.153</v>
      </c>
      <c r="BC23" s="9">
        <f>SUMIFS(Concentrado!BD$2:BD859,Concentrado!$A$2:$A859,"="&amp;$A23,Concentrado!$B$2:$B859, "=México")</f>
        <v>3.3460000000000001</v>
      </c>
      <c r="BD23" s="9">
        <f>SUMIFS(Concentrado!BE$2:BE859,Concentrado!$A$2:$A859,"="&amp;$A23,Concentrado!$B$2:$B859, "=México")</f>
        <v>13.361000000000001</v>
      </c>
      <c r="BE23" s="9">
        <f>SUMIFS(Concentrado!BF$2:BF859,Concentrado!$A$2:$A859,"="&amp;$A23,Concentrado!$B$2:$B859, "=México")</f>
        <v>15.805999999999999</v>
      </c>
      <c r="BF23" s="9">
        <f>SUMIFS(Concentrado!BG$2:BG859,Concentrado!$A$2:$A859,"="&amp;$A23,Concentrado!$B$2:$B859, "=México")</f>
        <v>35.414999999999999</v>
      </c>
      <c r="BG23" s="9">
        <f>SUMIFS(Concentrado!BH$2:BH859,Concentrado!$A$2:$A859,"="&amp;$A23,Concentrado!$B$2:$B859, "=México")</f>
        <v>7.9092710485264979</v>
      </c>
    </row>
    <row r="24" spans="1:59" x14ac:dyDescent="0.25">
      <c r="A24" s="4">
        <v>2020</v>
      </c>
      <c r="B24" s="9">
        <f>SUMIFS(Concentrado!C$2:C859,Concentrado!$A$2:$A859,"="&amp;$A24,Concentrado!$B$2:$B859, "=México")</f>
        <v>8.1240000000000006</v>
      </c>
      <c r="C24" s="9">
        <f>SUMIFS(Concentrado!D$2:D859,Concentrado!$A$2:$A859,"="&amp;$A24,Concentrado!$B$2:$B859, "=México")</f>
        <v>1.73</v>
      </c>
      <c r="D24" s="9">
        <f>SUMIFS(Concentrado!E$2:E859,Concentrado!$A$2:$A859,"="&amp;$A24,Concentrado!$B$2:$B859, "=México")</f>
        <v>4.8440000000000003</v>
      </c>
      <c r="E24" s="9">
        <f>SUMIFS(Concentrado!F$2:F859,Concentrado!$A$2:$A859,"="&amp;$A24,Concentrado!$B$2:$B859, "=México")</f>
        <v>9.343</v>
      </c>
      <c r="F24" s="9">
        <f>SUMIFS(Concentrado!G$2:G859,Concentrado!$A$2:$A859,"="&amp;$A24,Concentrado!$B$2:$B859, "=México")</f>
        <v>18.285</v>
      </c>
      <c r="G24" s="9">
        <f>SUMIFS(Concentrado!H$2:H859,Concentrado!$A$2:$A859,"="&amp;$A24,Concentrado!$B$2:$B859, "=México")</f>
        <v>5.86</v>
      </c>
      <c r="H24" s="9">
        <f>SUMIFS(Concentrado!I$2:I859,Concentrado!$A$2:$A859,"="&amp;$A24,Concentrado!$B$2:$B859, "=México")</f>
        <v>4.5469999999999997</v>
      </c>
      <c r="I24" s="9">
        <f>SUMIFS(Concentrado!J$2:J859,Concentrado!$A$2:$A859,"="&amp;$A24,Concentrado!$B$2:$B859, "=México")</f>
        <v>5.1870000000000003</v>
      </c>
      <c r="J24" s="9">
        <f>SUMIFS(Concentrado!K$2:K859,Concentrado!$A$2:$A859,"="&amp;$A24,Concentrado!$B$2:$B859, "=México")</f>
        <v>4.7759999999999998</v>
      </c>
      <c r="K24" s="9">
        <f>SUMIFS(Concentrado!L$2:L859,Concentrado!$A$2:$A859,"="&amp;$A24,Concentrado!$B$2:$B859, "=México")</f>
        <v>3.3029999999999999</v>
      </c>
      <c r="L24" s="9">
        <f>SUMIFS(Concentrado!M$2:M859,Concentrado!$A$2:$A859,"="&amp;$A24,Concentrado!$B$2:$B859, "=México")</f>
        <v>4.0199999999999996</v>
      </c>
      <c r="M24" s="9">
        <f>SUMIFS(Concentrado!N$2:N859,Concentrado!$A$2:$A859,"="&amp;$A24,Concentrado!$B$2:$B859, "=México")</f>
        <v>40.631</v>
      </c>
      <c r="N24" s="9">
        <f>SUMIFS(Concentrado!O$2:O859,Concentrado!$A$2:$A859,"="&amp;$A24,Concentrado!$B$2:$B859, "=México")</f>
        <v>77.150000000000006</v>
      </c>
      <c r="O24" s="9">
        <f>SUMIFS(Concentrado!P$2:P859,Concentrado!$A$2:$A859,"="&amp;$A24,Concentrado!$B$2:$B859, "=México")</f>
        <v>16.965</v>
      </c>
      <c r="P24" s="9">
        <f>SUMIFS(Concentrado!Q$2:Q859,Concentrado!$A$2:$A859,"="&amp;$A24,Concentrado!$B$2:$B859, "=México")</f>
        <v>46.279000000000003</v>
      </c>
      <c r="Q24" s="9">
        <f>SUMIFS(Concentrado!R$2:R859,Concentrado!$A$2:$A859,"="&amp;$A24,Concentrado!$B$2:$B859, "=México")</f>
        <v>174.8</v>
      </c>
      <c r="R24" s="9">
        <f>SUMIFS(Concentrado!S$2:S859,Concentrado!$A$2:$A859,"="&amp;$A24,Concentrado!$B$2:$B859, "=México")</f>
        <v>133.21299999999999</v>
      </c>
      <c r="S24" s="9">
        <f>SUMIFS(Concentrado!T$2:T859,Concentrado!$A$2:$A859,"="&amp;$A24,Concentrado!$B$2:$B859, "=México")</f>
        <v>153.46799999999999</v>
      </c>
      <c r="T24" s="9">
        <f>SUMIFS(Concentrado!U$2:U859,Concentrado!$A$2:$A859,"="&amp;$A24,Concentrado!$B$2:$B859, "=México")</f>
        <v>29.576000000000001</v>
      </c>
      <c r="U24" s="9">
        <f>SUMIFS(Concentrado!V$2:V859,Concentrado!$A$2:$A859,"="&amp;$A24,Concentrado!$B$2:$B859, "=México")</f>
        <v>28.196999999999999</v>
      </c>
      <c r="V24" s="9">
        <f>SUMIFS(Concentrado!W$2:W859,Concentrado!$A$2:$A859,"="&amp;$A24,Concentrado!$B$2:$B859, "=México")</f>
        <v>28.867999999999999</v>
      </c>
      <c r="W24" s="9">
        <f>SUMIFS(Concentrado!X$2:X859,Concentrado!$A$2:$A859,"="&amp;$A24,Concentrado!$B$2:$B859, "=México")</f>
        <v>30.004999999999999</v>
      </c>
      <c r="X24" s="9">
        <f>SUMIFS(Concentrado!Y$2:Y859,Concentrado!$A$2:$A859,"="&amp;$A24,Concentrado!$B$2:$B859, "=México")</f>
        <v>4.4219999999999997</v>
      </c>
      <c r="Y24" s="9">
        <f>SUMIFS(Concentrado!Z$2:Z859,Concentrado!$A$2:$A859,"="&amp;$A24,Concentrado!$B$2:$B859, "=México")</f>
        <v>16.882000000000001</v>
      </c>
      <c r="Z24" s="9">
        <f>SUMIFS(Concentrado!AA$2:AA859,Concentrado!$A$2:$A859,"="&amp;$A24,Concentrado!$B$2:$B859, "=México")</f>
        <v>152.60900000000001</v>
      </c>
      <c r="AA24" s="9">
        <f>SUMIFS(Concentrado!AB$2:AB859,Concentrado!$A$2:$A859,"="&amp;$A24,Concentrado!$B$2:$B859, "=México")</f>
        <v>103.976</v>
      </c>
      <c r="AB24" s="9">
        <f>SUMIFS(Concentrado!AC$2:AC859,Concentrado!$A$2:$A859,"="&amp;$A24,Concentrado!$B$2:$B859, "=México")</f>
        <v>127.663</v>
      </c>
      <c r="AC24" s="9">
        <f>SUMIFS(Concentrado!AD$2:AD859,Concentrado!$A$2:$A859,"="&amp;$A24,Concentrado!$B$2:$B859, "=México")</f>
        <v>632.74599999999998</v>
      </c>
      <c r="AD24" s="9">
        <f>SUMIFS(Concentrado!AE$2:AE859,Concentrado!$A$2:$A859,"="&amp;$A24,Concentrado!$B$2:$B859, "=México")</f>
        <v>478.86799999999999</v>
      </c>
      <c r="AE24" s="9">
        <f>SUMIFS(Concentrado!AF$2:AF859,Concentrado!$A$2:$A859,"="&amp;$A24,Concentrado!$B$2:$B859, "=México")</f>
        <v>553.84400000000005</v>
      </c>
      <c r="AF24" s="9">
        <f>SUMIFS(Concentrado!AG$2:AG859,Concentrado!$A$2:$A859,"="&amp;$A24,Concentrado!$B$2:$B859, "=México")</f>
        <v>10.637</v>
      </c>
      <c r="AG24" s="9">
        <f>SUMIFS(Concentrado!AH$2:AH859,Concentrado!$A$2:$A859,"="&amp;$A24,Concentrado!$B$2:$B859, "=México")</f>
        <v>10.845253584568599</v>
      </c>
      <c r="AH24" s="9">
        <f>SUMIFS(Concentrado!AI$2:AI859,Concentrado!$A$2:$A859,"="&amp;$A24,Concentrado!$B$2:$B859, "=México")</f>
        <v>3.8616131023201001</v>
      </c>
      <c r="AI24" s="9">
        <f>SUMIFS(Concentrado!AJ$2:AJ859,Concentrado!$A$2:$A859,"="&amp;$A24,Concentrado!$B$2:$B859, "=México")</f>
        <v>7.3864339895993103</v>
      </c>
      <c r="AJ24" s="9">
        <f>SUMIFS(Concentrado!AK$2:AK859,Concentrado!$A$2:$A859,"="&amp;$A24,Concentrado!$B$2:$B859, "=México")</f>
        <v>7.7190000000000003</v>
      </c>
      <c r="AK24" s="9">
        <f>SUMIFS(Concentrado!AL$2:AL859,Concentrado!$A$2:$A859,"="&amp;$A24,Concentrado!$B$2:$B859, "=México")</f>
        <v>2.081</v>
      </c>
      <c r="AL24" s="9">
        <f>SUMIFS(Concentrado!AM$2:AM859,Concentrado!$A$2:$A859,"="&amp;$A24,Concentrado!$B$2:$B859, "=México")</f>
        <v>4.827</v>
      </c>
      <c r="AM24" s="9">
        <f>SUMIFS(Concentrado!AN$2:AN859,Concentrado!$A$2:$A859,"="&amp;$A24,Concentrado!$B$2:$B859, "=México")</f>
        <v>380.15300000000002</v>
      </c>
      <c r="AN24" s="9">
        <f>SUMIFS(Concentrado!AO$2:AO859,Concentrado!$A$2:$A859,"="&amp;$A24,Concentrado!$B$2:$B859, "=México")</f>
        <v>193.57599999999999</v>
      </c>
      <c r="AO24" s="9">
        <f>SUMIFS(Concentrado!AP$2:AP859,Concentrado!$A$2:$A859,"="&amp;$A24,Concentrado!$B$2:$B859, "=México")</f>
        <v>284.46699999999998</v>
      </c>
      <c r="AP24" s="9">
        <f>SUMIFS(Concentrado!AQ$2:AQ859,Concentrado!$A$2:$A859,"="&amp;$A24,Concentrado!$B$2:$B859, "=México")</f>
        <v>0.60699999999999998</v>
      </c>
      <c r="AQ24" s="9">
        <f>SUMIFS(Concentrado!AR$2:AR859,Concentrado!$A$2:$A859,"="&amp;$A24,Concentrado!$B$2:$B859, "=México")</f>
        <v>0.441</v>
      </c>
      <c r="AR24" s="9">
        <f>SUMIFS(Concentrado!AS$2:AS859,Concentrado!$A$2:$A859,"="&amp;$A24,Concentrado!$B$2:$B859, "=México")</f>
        <v>0.52200000000000002</v>
      </c>
      <c r="AS24" s="9">
        <f>SUMIFS(Concentrado!AT$2:AT859,Concentrado!$A$2:$A859,"="&amp;$A24,Concentrado!$B$2:$B859, "=México")</f>
        <v>4.6340000000000003</v>
      </c>
      <c r="AT24" s="9">
        <f>SUMIFS(Concentrado!AU$2:AU859,Concentrado!$A$2:$A859,"="&amp;$A24,Concentrado!$B$2:$B859, "=México")</f>
        <v>0.65600000000000003</v>
      </c>
      <c r="AU24" s="9">
        <f>SUMIFS(Concentrado!AV$2:AV859,Concentrado!$A$2:$A859,"="&amp;$A24,Concentrado!$B$2:$B859, "=México")</f>
        <v>2.593</v>
      </c>
      <c r="AV24" s="9">
        <f>SUMIFS(Concentrado!AW$2:AW859,Concentrado!$A$2:$A859,"="&amp;$A24,Concentrado!$B$2:$B859, "=México")</f>
        <v>1091.1210000000001</v>
      </c>
      <c r="AW24" s="9">
        <f>SUMIFS(Concentrado!AX$2:AX859,Concentrado!$A$2:$A859,"="&amp;$A24,Concentrado!$B$2:$B859, "=México")</f>
        <v>690.57399999999996</v>
      </c>
      <c r="AX24" s="9">
        <f>SUMIFS(Concentrado!AY$2:AY859,Concentrado!$A$2:$A859,"="&amp;$A24,Concentrado!$B$2:$B859, "=México")</f>
        <v>885.71</v>
      </c>
      <c r="AY24" s="9">
        <f>SUMIFS(Concentrado!AZ$2:AZ859,Concentrado!$A$2:$A859,"="&amp;$A24,Concentrado!$B$2:$B859, "=México")</f>
        <v>10.911</v>
      </c>
      <c r="AZ24" s="9">
        <f>SUMIFS(Concentrado!BA$2:BA859,Concentrado!$A$2:$A859,"="&amp;$A24,Concentrado!$B$2:$B859, "=México")</f>
        <v>6.9059999999999997</v>
      </c>
      <c r="BA24" s="9">
        <f>SUMIFS(Concentrado!BB$2:BB859,Concentrado!$A$2:$A859,"="&amp;$A24,Concentrado!$B$2:$B859, "=México")</f>
        <v>8.8569999999999993</v>
      </c>
      <c r="BB24" s="9">
        <f>SUMIFS(Concentrado!BC$2:BC859,Concentrado!$A$2:$A859,"="&amp;$A24,Concentrado!$B$2:$B859, "=México")</f>
        <v>4.8250000000000002</v>
      </c>
      <c r="BC24" s="9">
        <f>SUMIFS(Concentrado!BD$2:BD859,Concentrado!$A$2:$A859,"="&amp;$A24,Concentrado!$B$2:$B859, "=México")</f>
        <v>1.8089999999999999</v>
      </c>
      <c r="BD24" s="9">
        <f>SUMIFS(Concentrado!BE$2:BE859,Concentrado!$A$2:$A859,"="&amp;$A24,Concentrado!$B$2:$B859, "=México")</f>
        <v>12.832000000000001</v>
      </c>
      <c r="BE24" s="9">
        <f>SUMIFS(Concentrado!BF$2:BF859,Concentrado!$A$2:$A859,"="&amp;$A24,Concentrado!$B$2:$B859, "=México")</f>
        <v>15.02</v>
      </c>
      <c r="BF24" s="9">
        <f>SUMIFS(Concentrado!BG$2:BG859,Concentrado!$A$2:$A859,"="&amp;$A24,Concentrado!$B$2:$B859, "=México")</f>
        <v>59.545999999999999</v>
      </c>
      <c r="BG24" s="9">
        <f>SUMIFS(Concentrado!BH$2:BH859,Concentrado!$A$2:$A859,"="&amp;$A24,Concentrado!$B$2:$B859, "=México")</f>
        <v>8.1794682422451999</v>
      </c>
    </row>
    <row r="25" spans="1:59" x14ac:dyDescent="0.25">
      <c r="A25" s="4">
        <v>2021</v>
      </c>
      <c r="B25" s="9">
        <f>SUMIFS(Concentrado!C$2:C859,Concentrado!$A$2:$A859,"="&amp;$A25,Concentrado!$B$2:$B859, "=México")</f>
        <v>7.6479999999999997</v>
      </c>
      <c r="C25" s="9">
        <f>SUMIFS(Concentrado!D$2:D859,Concentrado!$A$2:$A859,"="&amp;$A25,Concentrado!$B$2:$B859, "=México")</f>
        <v>1.7110000000000001</v>
      </c>
      <c r="D25" s="9">
        <f>SUMIFS(Concentrado!E$2:E859,Concentrado!$A$2:$A859,"="&amp;$A25,Concentrado!$B$2:$B859, "=México")</f>
        <v>4.5979999999999999</v>
      </c>
      <c r="E25" s="9">
        <f>SUMIFS(Concentrado!F$2:F859,Concentrado!$A$2:$A859,"="&amp;$A25,Concentrado!$B$2:$B859, "=México")</f>
        <v>9.5939999999999994</v>
      </c>
      <c r="F25" s="9">
        <f>SUMIFS(Concentrado!G$2:G859,Concentrado!$A$2:$A859,"="&amp;$A25,Concentrado!$B$2:$B859, "=México")</f>
        <v>17.756</v>
      </c>
      <c r="G25" s="9">
        <f>SUMIFS(Concentrado!H$2:H859,Concentrado!$A$2:$A859,"="&amp;$A25,Concentrado!$B$2:$B859, "=México")</f>
        <v>6.0069999999999997</v>
      </c>
      <c r="H25" s="9">
        <f>SUMIFS(Concentrado!I$2:I859,Concentrado!$A$2:$A859,"="&amp;$A25,Concentrado!$B$2:$B859, "=México")</f>
        <v>5.2569999999999997</v>
      </c>
      <c r="I25" s="9">
        <f>SUMIFS(Concentrado!J$2:J859,Concentrado!$A$2:$A859,"="&amp;$A25,Concentrado!$B$2:$B859, "=México")</f>
        <v>5.6210000000000004</v>
      </c>
      <c r="J25" s="9">
        <f>SUMIFS(Concentrado!K$2:K859,Concentrado!$A$2:$A859,"="&amp;$A25,Concentrado!$B$2:$B859, "=México")</f>
        <v>3.9609999999999999</v>
      </c>
      <c r="K25" s="9">
        <f>SUMIFS(Concentrado!L$2:L859,Concentrado!$A$2:$A859,"="&amp;$A25,Concentrado!$B$2:$B859, "=México")</f>
        <v>3.298</v>
      </c>
      <c r="L25" s="9">
        <f>SUMIFS(Concentrado!M$2:M859,Concentrado!$A$2:$A859,"="&amp;$A25,Concentrado!$B$2:$B859, "=México")</f>
        <v>3.62</v>
      </c>
      <c r="M25" s="9">
        <f>SUMIFS(Concentrado!N$2:N859,Concentrado!$A$2:$A859,"="&amp;$A25,Concentrado!$B$2:$B859, "=México")</f>
        <v>36.954999999999998</v>
      </c>
      <c r="N25" s="9">
        <f>SUMIFS(Concentrado!O$2:O859,Concentrado!$A$2:$A859,"="&amp;$A25,Concentrado!$B$2:$B859, "=México")</f>
        <v>78.132000000000005</v>
      </c>
      <c r="O25" s="9">
        <f>SUMIFS(Concentrado!P$2:P859,Concentrado!$A$2:$A859,"="&amp;$A25,Concentrado!$B$2:$B859, "=México")</f>
        <v>17.887</v>
      </c>
      <c r="P25" s="9">
        <f>SUMIFS(Concentrado!Q$2:Q859,Concentrado!$A$2:$A859,"="&amp;$A25,Concentrado!$B$2:$B859, "=México")</f>
        <v>47.186</v>
      </c>
      <c r="Q25" s="9">
        <f>SUMIFS(Concentrado!R$2:R859,Concentrado!$A$2:$A859,"="&amp;$A25,Concentrado!$B$2:$B859, "=México")</f>
        <v>153.065</v>
      </c>
      <c r="R25" s="9">
        <f>SUMIFS(Concentrado!S$2:S859,Concentrado!$A$2:$A859,"="&amp;$A25,Concentrado!$B$2:$B859, "=México")</f>
        <v>126.84099999999999</v>
      </c>
      <c r="S25" s="9">
        <f>SUMIFS(Concentrado!T$2:T859,Concentrado!$A$2:$A859,"="&amp;$A25,Concentrado!$B$2:$B859, "=México")</f>
        <v>139.59200000000001</v>
      </c>
      <c r="T25" s="9">
        <f>SUMIFS(Concentrado!U$2:U859,Concentrado!$A$2:$A859,"="&amp;$A25,Concentrado!$B$2:$B859, "=México")</f>
        <v>23.8</v>
      </c>
      <c r="U25" s="9">
        <f>SUMIFS(Concentrado!V$2:V859,Concentrado!$A$2:$A859,"="&amp;$A25,Concentrado!$B$2:$B859, "=México")</f>
        <v>23.617000000000001</v>
      </c>
      <c r="V25" s="9">
        <f>SUMIFS(Concentrado!W$2:W859,Concentrado!$A$2:$A859,"="&amp;$A25,Concentrado!$B$2:$B859, "=México")</f>
        <v>23.706</v>
      </c>
      <c r="W25" s="9">
        <f>SUMIFS(Concentrado!X$2:X859,Concentrado!$A$2:$A859,"="&amp;$A25,Concentrado!$B$2:$B859, "=México")</f>
        <v>29.734999999999999</v>
      </c>
      <c r="X25" s="9">
        <f>SUMIFS(Concentrado!Y$2:Y859,Concentrado!$A$2:$A859,"="&amp;$A25,Concentrado!$B$2:$B859, "=México")</f>
        <v>4.548</v>
      </c>
      <c r="Y25" s="9">
        <f>SUMIFS(Concentrado!Z$2:Z859,Concentrado!$A$2:$A859,"="&amp;$A25,Concentrado!$B$2:$B859, "=México")</f>
        <v>16.795000000000002</v>
      </c>
      <c r="Z25" s="9">
        <f>SUMIFS(Concentrado!AA$2:AA859,Concentrado!$A$2:$A859,"="&amp;$A25,Concentrado!$B$2:$B859, "=México")</f>
        <v>142.04</v>
      </c>
      <c r="AA25" s="9">
        <f>SUMIFS(Concentrado!AB$2:AB859,Concentrado!$A$2:$A859,"="&amp;$A25,Concentrado!$B$2:$B859, "=México")</f>
        <v>110.497</v>
      </c>
      <c r="AB25" s="9">
        <f>SUMIFS(Concentrado!AC$2:AC859,Concentrado!$A$2:$A859,"="&amp;$A25,Concentrado!$B$2:$B859, "=México")</f>
        <v>125.834</v>
      </c>
      <c r="AC25" s="9">
        <f>SUMIFS(Concentrado!AD$2:AD859,Concentrado!$A$2:$A859,"="&amp;$A25,Concentrado!$B$2:$B859, "=México")</f>
        <v>578.899</v>
      </c>
      <c r="AD25" s="9">
        <f>SUMIFS(Concentrado!AE$2:AE859,Concentrado!$A$2:$A859,"="&amp;$A25,Concentrado!$B$2:$B859, "=México")</f>
        <v>477.13</v>
      </c>
      <c r="AE25" s="9">
        <f>SUMIFS(Concentrado!AF$2:AF859,Concentrado!$A$2:$A859,"="&amp;$A25,Concentrado!$B$2:$B859, "=México")</f>
        <v>526.64200000000005</v>
      </c>
      <c r="AF25" s="9">
        <f>SUMIFS(Concentrado!AG$2:AG859,Concentrado!$A$2:$A859,"="&amp;$A25,Concentrado!$B$2:$B859, "=México")</f>
        <v>9.7170000000000005</v>
      </c>
      <c r="AG25" s="9">
        <f>SUMIFS(Concentrado!AH$2:AH859,Concentrado!$A$2:$A859,"="&amp;$A25,Concentrado!$B$2:$B859, "=México")</f>
        <v>11.5780562706654</v>
      </c>
      <c r="AH25" s="9">
        <f>SUMIFS(Concentrado!AI$2:AI859,Concentrado!$A$2:$A859,"="&amp;$A25,Concentrado!$B$2:$B859, "=México")</f>
        <v>4.6453881154930396</v>
      </c>
      <c r="AI25" s="9">
        <f>SUMIFS(Concentrado!AJ$2:AJ859,Concentrado!$A$2:$A859,"="&amp;$A25,Concentrado!$B$2:$B859, "=México")</f>
        <v>8.1442310207138195</v>
      </c>
      <c r="AJ25" s="9">
        <f>SUMIFS(Concentrado!AK$2:AK859,Concentrado!$A$2:$A859,"="&amp;$A25,Concentrado!$B$2:$B859, "=México")</f>
        <v>8.6349999999999998</v>
      </c>
      <c r="AK25" s="9">
        <f>SUMIFS(Concentrado!AL$2:AL859,Concentrado!$A$2:$A859,"="&amp;$A25,Concentrado!$B$2:$B859, "=México")</f>
        <v>2.3639999999999999</v>
      </c>
      <c r="AL25" s="9">
        <f>SUMIFS(Concentrado!AM$2:AM859,Concentrado!$A$2:$A859,"="&amp;$A25,Concentrado!$B$2:$B859, "=México")</f>
        <v>5.4130000000000003</v>
      </c>
      <c r="AM25" s="9">
        <f>SUMIFS(Concentrado!AN$2:AN859,Concentrado!$A$2:$A859,"="&amp;$A25,Concentrado!$B$2:$B859, "=México")</f>
        <v>389.94900000000001</v>
      </c>
      <c r="AN25" s="9">
        <f>SUMIFS(Concentrado!AO$2:AO859,Concentrado!$A$2:$A859,"="&amp;$A25,Concentrado!$B$2:$B859, "=México")</f>
        <v>223.852</v>
      </c>
      <c r="AO25" s="9">
        <f>SUMIFS(Concentrado!AP$2:AP859,Concentrado!$A$2:$A859,"="&amp;$A25,Concentrado!$B$2:$B859, "=México")</f>
        <v>304.62</v>
      </c>
      <c r="AP25" s="9">
        <f>SUMIFS(Concentrado!AQ$2:AQ859,Concentrado!$A$2:$A859,"="&amp;$A25,Concentrado!$B$2:$B859, "=México")</f>
        <v>0.61799999999999999</v>
      </c>
      <c r="AQ25" s="9">
        <f>SUMIFS(Concentrado!AR$2:AR859,Concentrado!$A$2:$A859,"="&amp;$A25,Concentrado!$B$2:$B859, "=México")</f>
        <v>0.29299999999999998</v>
      </c>
      <c r="AR25" s="9">
        <f>SUMIFS(Concentrado!AS$2:AS859,Concentrado!$A$2:$A859,"="&amp;$A25,Concentrado!$B$2:$B859, "=México")</f>
        <v>0.45100000000000001</v>
      </c>
      <c r="AS25" s="9">
        <f>SUMIFS(Concentrado!AT$2:AT859,Concentrado!$A$2:$A859,"="&amp;$A25,Concentrado!$B$2:$B859, "=México")</f>
        <v>4.3529999999999998</v>
      </c>
      <c r="AT25" s="9">
        <f>SUMIFS(Concentrado!AU$2:AU859,Concentrado!$A$2:$A859,"="&amp;$A25,Concentrado!$B$2:$B859, "=México")</f>
        <v>0.65300000000000002</v>
      </c>
      <c r="AU25" s="9">
        <f>SUMIFS(Concentrado!AV$2:AV859,Concentrado!$A$2:$A859,"="&amp;$A25,Concentrado!$B$2:$B859, "=México")</f>
        <v>2.452</v>
      </c>
      <c r="AV25" s="9">
        <f>SUMIFS(Concentrado!AW$2:AW859,Concentrado!$A$2:$A859,"="&amp;$A25,Concentrado!$B$2:$B859, "=México")</f>
        <v>1048.2650000000001</v>
      </c>
      <c r="AW25" s="9">
        <f>SUMIFS(Concentrado!AX$2:AX859,Concentrado!$A$2:$A859,"="&amp;$A25,Concentrado!$B$2:$B859, "=México")</f>
        <v>719.87099999999998</v>
      </c>
      <c r="AX25" s="9">
        <f>SUMIFS(Concentrado!AY$2:AY859,Concentrado!$A$2:$A859,"="&amp;$A25,Concentrado!$B$2:$B859, "=México")</f>
        <v>879.58799999999997</v>
      </c>
      <c r="AY25" s="9">
        <f>SUMIFS(Concentrado!AZ$2:AZ859,Concentrado!$A$2:$A859,"="&amp;$A25,Concentrado!$B$2:$B859, "=México")</f>
        <v>10.483000000000001</v>
      </c>
      <c r="AZ25" s="9">
        <f>SUMIFS(Concentrado!BA$2:BA859,Concentrado!$A$2:$A859,"="&amp;$A25,Concentrado!$B$2:$B859, "=México")</f>
        <v>7.1989999999999998</v>
      </c>
      <c r="BA25" s="9">
        <f>SUMIFS(Concentrado!BB$2:BB859,Concentrado!$A$2:$A859,"="&amp;$A25,Concentrado!$B$2:$B859, "=México")</f>
        <v>8.7959999999999994</v>
      </c>
      <c r="BB25" s="9">
        <f>SUMIFS(Concentrado!BC$2:BC859,Concentrado!$A$2:$A859,"="&amp;$A25,Concentrado!$B$2:$B859, "=México")</f>
        <v>3.423</v>
      </c>
      <c r="BC25" s="9">
        <f>SUMIFS(Concentrado!BD$2:BD859,Concentrado!$A$2:$A859,"="&amp;$A25,Concentrado!$B$2:$B859, "=México")</f>
        <v>2.13</v>
      </c>
      <c r="BD25" s="9">
        <f>SUMIFS(Concentrado!BE$2:BE859,Concentrado!$A$2:$A859,"="&amp;$A25,Concentrado!$B$2:$B859, "=México")</f>
        <v>9.7129999999999992</v>
      </c>
      <c r="BE25" s="9">
        <f>SUMIFS(Concentrado!BF$2:BF859,Concentrado!$A$2:$A859,"="&amp;$A25,Concentrado!$B$2:$B859, "=México")</f>
        <v>11.382999999999999</v>
      </c>
      <c r="BF25" s="9">
        <f>SUMIFS(Concentrado!BG$2:BG859,Concentrado!$A$2:$A859,"="&amp;$A25,Concentrado!$B$2:$B859, "=México")</f>
        <v>52.290999999999997</v>
      </c>
      <c r="BG25" s="9">
        <f>SUMIFS(Concentrado!BH$2:BH859,Concentrado!$A$2:$A859,"="&amp;$A25,Concentrado!$B$2:$B859, "=México")</f>
        <v>6.2904862249278075</v>
      </c>
    </row>
    <row r="26" spans="1:59" x14ac:dyDescent="0.25">
      <c r="A26" s="4">
        <v>2022</v>
      </c>
      <c r="B26" s="9">
        <f>SUMIFS(Concentrado!C$2:C859,Concentrado!$A$2:$A859,"="&amp;$A26,Concentrado!$B$2:$B859, "=México")</f>
        <v>7.8410000000000002</v>
      </c>
      <c r="C26" s="9">
        <f>SUMIFS(Concentrado!D$2:D859,Concentrado!$A$2:$A859,"="&amp;$A26,Concentrado!$B$2:$B859, "=México")</f>
        <v>2.4620000000000002</v>
      </c>
      <c r="D26" s="9">
        <f>SUMIFS(Concentrado!E$2:E859,Concentrado!$A$2:$A859,"="&amp;$A26,Concentrado!$B$2:$B859, "=México")</f>
        <v>5.0750000000000002</v>
      </c>
      <c r="E26" s="9">
        <f>SUMIFS(Concentrado!F$2:F859,Concentrado!$A$2:$A859,"="&amp;$A26,Concentrado!$B$2:$B859, "=México")</f>
        <v>9.2959999999999994</v>
      </c>
      <c r="F26" s="9">
        <f>SUMIFS(Concentrado!G$2:G859,Concentrado!$A$2:$A859,"="&amp;$A26,Concentrado!$B$2:$B859, "=México")</f>
        <v>17.349</v>
      </c>
      <c r="G26" s="9">
        <f>SUMIFS(Concentrado!H$2:H859,Concentrado!$A$2:$A859,"="&amp;$A26,Concentrado!$B$2:$B859, "=México")</f>
        <v>5.9459999999999997</v>
      </c>
      <c r="H26" s="9">
        <f>SUMIFS(Concentrado!I$2:I859,Concentrado!$A$2:$A859,"="&amp;$A26,Concentrado!$B$2:$B859, "=México")</f>
        <v>5.1139999999999999</v>
      </c>
      <c r="I26" s="9">
        <f>SUMIFS(Concentrado!J$2:J859,Concentrado!$A$2:$A859,"="&amp;$A26,Concentrado!$B$2:$B859, "=México")</f>
        <v>5.5179999999999998</v>
      </c>
      <c r="J26" s="9">
        <f>SUMIFS(Concentrado!K$2:K859,Concentrado!$A$2:$A859,"="&amp;$A26,Concentrado!$B$2:$B859, "=México")</f>
        <v>3.802</v>
      </c>
      <c r="K26" s="9">
        <f>SUMIFS(Concentrado!L$2:L859,Concentrado!$A$2:$A859,"="&amp;$A26,Concentrado!$B$2:$B859, "=México")</f>
        <v>3.5470000000000002</v>
      </c>
      <c r="L26" s="9">
        <f>SUMIFS(Concentrado!M$2:M859,Concentrado!$A$2:$A859,"="&amp;$A26,Concentrado!$B$2:$B859, "=México")</f>
        <v>3.6709999999999998</v>
      </c>
      <c r="M26" s="9">
        <f>SUMIFS(Concentrado!N$2:N859,Concentrado!$A$2:$A859,"="&amp;$A26,Concentrado!$B$2:$B859, "=México")</f>
        <v>35.459000000000003</v>
      </c>
      <c r="N26" s="9">
        <f>SUMIFS(Concentrado!O$2:O859,Concentrado!$A$2:$A859,"="&amp;$A26,Concentrado!$B$2:$B859, "=México")</f>
        <v>82.456999999999994</v>
      </c>
      <c r="O26" s="9">
        <f>SUMIFS(Concentrado!P$2:P859,Concentrado!$A$2:$A859,"="&amp;$A26,Concentrado!$B$2:$B859, "=México")</f>
        <v>19.448</v>
      </c>
      <c r="P26" s="9">
        <f>SUMIFS(Concentrado!Q$2:Q859,Concentrado!$A$2:$A859,"="&amp;$A26,Concentrado!$B$2:$B859, "=México")</f>
        <v>50.058999999999997</v>
      </c>
      <c r="Q26" s="9">
        <f>SUMIFS(Concentrado!R$2:R859,Concentrado!$A$2:$A859,"="&amp;$A26,Concentrado!$B$2:$B859, "=México")</f>
        <v>107.566</v>
      </c>
      <c r="R26" s="9">
        <f>SUMIFS(Concentrado!S$2:S859,Concentrado!$A$2:$A859,"="&amp;$A26,Concentrado!$B$2:$B859, "=México")</f>
        <v>95.507999999999996</v>
      </c>
      <c r="S26" s="9">
        <f>SUMIFS(Concentrado!T$2:T859,Concentrado!$A$2:$A859,"="&amp;$A26,Concentrado!$B$2:$B859, "=México")</f>
        <v>101.366</v>
      </c>
      <c r="T26" s="9">
        <f>SUMIFS(Concentrado!U$2:U859,Concentrado!$A$2:$A859,"="&amp;$A26,Concentrado!$B$2:$B859, "=México")</f>
        <v>19.766999999999999</v>
      </c>
      <c r="U26" s="9">
        <f>SUMIFS(Concentrado!V$2:V859,Concentrado!$A$2:$A859,"="&amp;$A26,Concentrado!$B$2:$B859, "=México")</f>
        <v>20.635000000000002</v>
      </c>
      <c r="V26" s="9">
        <f>SUMIFS(Concentrado!W$2:W859,Concentrado!$A$2:$A859,"="&amp;$A26,Concentrado!$B$2:$B859, "=México")</f>
        <v>20.213000000000001</v>
      </c>
      <c r="W26" s="9">
        <f>SUMIFS(Concentrado!X$2:X859,Concentrado!$A$2:$A859,"="&amp;$A26,Concentrado!$B$2:$B859, "=México")</f>
        <v>29.882000000000001</v>
      </c>
      <c r="X26" s="9">
        <f>SUMIFS(Concentrado!Y$2:Y859,Concentrado!$A$2:$A859,"="&amp;$A26,Concentrado!$B$2:$B859, "=México")</f>
        <v>4.968</v>
      </c>
      <c r="Y26" s="9">
        <f>SUMIFS(Concentrado!Z$2:Z859,Concentrado!$A$2:$A859,"="&amp;$A26,Concentrado!$B$2:$B859, "=México")</f>
        <v>17.071999999999999</v>
      </c>
      <c r="Z26" s="9">
        <f>SUMIFS(Concentrado!AA$2:AA859,Concentrado!$A$2:$A859,"="&amp;$A26,Concentrado!$B$2:$B859, "=México")</f>
        <v>103.88200000000001</v>
      </c>
      <c r="AA26" s="9">
        <f>SUMIFS(Concentrado!AB$2:AB859,Concentrado!$A$2:$A859,"="&amp;$A26,Concentrado!$B$2:$B859, "=México")</f>
        <v>86.78</v>
      </c>
      <c r="AB26" s="9">
        <f>SUMIFS(Concentrado!AC$2:AC859,Concentrado!$A$2:$A859,"="&amp;$A26,Concentrado!$B$2:$B859, "=México")</f>
        <v>95.087999999999994</v>
      </c>
      <c r="AC26" s="9">
        <f>SUMIFS(Concentrado!AD$2:AD859,Concentrado!$A$2:$A859,"="&amp;$A26,Concentrado!$B$2:$B859, "=México")</f>
        <v>488.476</v>
      </c>
      <c r="AD26" s="9">
        <f>SUMIFS(Concentrado!AE$2:AE859,Concentrado!$A$2:$A859,"="&amp;$A26,Concentrado!$B$2:$B859, "=México")</f>
        <v>426.66899999999998</v>
      </c>
      <c r="AE26" s="9">
        <f>SUMIFS(Concentrado!AF$2:AF859,Concentrado!$A$2:$A859,"="&amp;$A26,Concentrado!$B$2:$B859, "=México")</f>
        <v>456.72399999999999</v>
      </c>
      <c r="AF26" s="9">
        <f>SUMIFS(Concentrado!AG$2:AG859,Concentrado!$A$2:$A859,"="&amp;$A26,Concentrado!$B$2:$B859, "=México")</f>
        <v>9.4870000000000001</v>
      </c>
      <c r="AG26" s="9">
        <f>SUMIFS(Concentrado!AH$2:AH859,Concentrado!$A$2:$A859,"="&amp;$A26,Concentrado!$B$2:$B859, "=México")</f>
        <v>12.6300099589112</v>
      </c>
      <c r="AH26" s="9">
        <f>SUMIFS(Concentrado!AI$2:AI859,Concentrado!$A$2:$A859,"="&amp;$A26,Concentrado!$B$2:$B859, "=México")</f>
        <v>4.3676147414388904</v>
      </c>
      <c r="AI26" s="9">
        <f>SUMIFS(Concentrado!AJ$2:AJ859,Concentrado!$A$2:$A859,"="&amp;$A26,Concentrado!$B$2:$B859, "=México")</f>
        <v>8.5373178143867303</v>
      </c>
      <c r="AJ26" s="9">
        <f>SUMIFS(Concentrado!AK$2:AK859,Concentrado!$A$2:$A859,"="&amp;$A26,Concentrado!$B$2:$B859, "=México")</f>
        <v>9.2029999999999994</v>
      </c>
      <c r="AK26" s="9">
        <f>SUMIFS(Concentrado!AL$2:AL859,Concentrado!$A$2:$A859,"="&amp;$A26,Concentrado!$B$2:$B859, "=México")</f>
        <v>2.35</v>
      </c>
      <c r="AL26" s="9">
        <f>SUMIFS(Concentrado!AM$2:AM859,Concentrado!$A$2:$A859,"="&amp;$A26,Concentrado!$B$2:$B859, "=México")</f>
        <v>5.6790000000000003</v>
      </c>
      <c r="AM26" s="9">
        <f>SUMIFS(Concentrado!AN$2:AN859,Concentrado!$A$2:$A859,"="&amp;$A26,Concentrado!$B$2:$B859, "=México")</f>
        <v>85.677999999999997</v>
      </c>
      <c r="AN26" s="9">
        <f>SUMIFS(Concentrado!AO$2:AO859,Concentrado!$A$2:$A859,"="&amp;$A26,Concentrado!$B$2:$B859, "=México")</f>
        <v>58.86</v>
      </c>
      <c r="AO26" s="9">
        <f>SUMIFS(Concentrado!AP$2:AP859,Concentrado!$A$2:$A859,"="&amp;$A26,Concentrado!$B$2:$B859, "=México")</f>
        <v>71.935000000000002</v>
      </c>
      <c r="AP26" s="9">
        <f>SUMIFS(Concentrado!AQ$2:AQ859,Concentrado!$A$2:$A859,"="&amp;$A26,Concentrado!$B$2:$B859, "=México")</f>
        <v>0.95899999999999996</v>
      </c>
      <c r="AQ26" s="9">
        <f>SUMIFS(Concentrado!AR$2:AR859,Concentrado!$A$2:$A859,"="&amp;$A26,Concentrado!$B$2:$B859, "=México")</f>
        <v>0.29099999999999998</v>
      </c>
      <c r="AR26" s="9">
        <f>SUMIFS(Concentrado!AS$2:AS859,Concentrado!$A$2:$A859,"="&amp;$A26,Concentrado!$B$2:$B859, "=México")</f>
        <v>0.61599999999999999</v>
      </c>
      <c r="AS26" s="9">
        <f>SUMIFS(Concentrado!AT$2:AT859,Concentrado!$A$2:$A859,"="&amp;$A26,Concentrado!$B$2:$B859, "=México")</f>
        <v>4.5839999999999996</v>
      </c>
      <c r="AT26" s="9">
        <f>SUMIFS(Concentrado!AU$2:AU859,Concentrado!$A$2:$A859,"="&amp;$A26,Concentrado!$B$2:$B859, "=México")</f>
        <v>0.68300000000000005</v>
      </c>
      <c r="AU26" s="9">
        <f>SUMIFS(Concentrado!AV$2:AV859,Concentrado!$A$2:$A859,"="&amp;$A26,Concentrado!$B$2:$B859, "=México")</f>
        <v>2.5779999999999998</v>
      </c>
      <c r="AV26" s="9">
        <f>SUMIFS(Concentrado!AW$2:AW859,Concentrado!$A$2:$A859,"="&amp;$A26,Concentrado!$B$2:$B859, "=México")</f>
        <v>657.67700000000002</v>
      </c>
      <c r="AW26" s="9">
        <f>SUMIFS(Concentrado!AX$2:AX859,Concentrado!$A$2:$A859,"="&amp;$A26,Concentrado!$B$2:$B859, "=México")</f>
        <v>505.70499999999998</v>
      </c>
      <c r="AX26" s="9">
        <f>SUMIFS(Concentrado!AY$2:AY859,Concentrado!$A$2:$A859,"="&amp;$A26,Concentrado!$B$2:$B859, "=México")</f>
        <v>579.60900000000004</v>
      </c>
      <c r="AY26" s="9">
        <f>SUMIFS(Concentrado!AZ$2:AZ859,Concentrado!$A$2:$A859,"="&amp;$A26,Concentrado!$B$2:$B859, "=México")</f>
        <v>6.577</v>
      </c>
      <c r="AZ26" s="9">
        <f>SUMIFS(Concentrado!BA$2:BA859,Concentrado!$A$2:$A859,"="&amp;$A26,Concentrado!$B$2:$B859, "=México")</f>
        <v>5.0570000000000004</v>
      </c>
      <c r="BA26" s="9">
        <f>SUMIFS(Concentrado!BB$2:BB859,Concentrado!$A$2:$A859,"="&amp;$A26,Concentrado!$B$2:$B859, "=México")</f>
        <v>5.7960000000000003</v>
      </c>
      <c r="BB26" s="9">
        <f>SUMIFS(Concentrado!BC$2:BC859,Concentrado!$A$2:$A859,"="&amp;$A26,Concentrado!$B$2:$B859, "=México")</f>
        <v>7.5309999999999997</v>
      </c>
      <c r="BC26" s="9">
        <f>SUMIFS(Concentrado!BD$2:BD859,Concentrado!$A$2:$A859,"="&amp;$A26,Concentrado!$B$2:$B859, "=México")</f>
        <v>1.998</v>
      </c>
      <c r="BD26" s="9">
        <f>SUMIFS(Concentrado!BE$2:BE859,Concentrado!$A$2:$A859,"="&amp;$A26,Concentrado!$B$2:$B859, "=México")</f>
        <v>12.643000000000001</v>
      </c>
      <c r="BE26" s="9">
        <f>SUMIFS(Concentrado!BF$2:BF859,Concentrado!$A$2:$A859,"="&amp;$A26,Concentrado!$B$2:$B859, "=México")</f>
        <v>15.141</v>
      </c>
      <c r="BF26" s="9">
        <f>SUMIFS(Concentrado!BG$2:BG859,Concentrado!$A$2:$A859,"="&amp;$A26,Concentrado!$B$2:$B859, "=México")</f>
        <v>35.258000000000003</v>
      </c>
      <c r="BG26" s="9">
        <f>SUMIFS(Concentrado!BH$2:BH859,Concentrado!$A$2:$A859,"="&amp;$A26,Concentrado!$B$2:$B859, "=México")</f>
        <v>8.0741430981942734</v>
      </c>
    </row>
    <row r="27" spans="1:59" x14ac:dyDescent="0.25">
      <c r="A27" s="4">
        <v>2023</v>
      </c>
      <c r="B27" s="9">
        <f>SUMIFS(Concentrado!C$2:C859,Concentrado!$A$2:$A859,"="&amp;$A27,Concentrado!$B$2:$B859, "=México")</f>
        <v>9.4120000000000008</v>
      </c>
      <c r="C27" s="9">
        <f>SUMIFS(Concentrado!D$2:D859,Concentrado!$A$2:$A859,"="&amp;$A27,Concentrado!$B$2:$B859, "=México")</f>
        <v>2.6880000000000002</v>
      </c>
      <c r="D27" s="9">
        <f>SUMIFS(Concentrado!E$2:E859,Concentrado!$A$2:$A859,"="&amp;$A27,Concentrado!$B$2:$B859, "=México")</f>
        <v>5.9539999999999997</v>
      </c>
      <c r="E27" s="9">
        <f>SUMIFS(Concentrado!F$2:F859,Concentrado!$A$2:$A859,"="&amp;$A27,Concentrado!$B$2:$B859, "=México")</f>
        <v>9.84</v>
      </c>
      <c r="F27" s="9">
        <f>SUMIFS(Concentrado!G$2:G859,Concentrado!$A$2:$A859,"="&amp;$A27,Concentrado!$B$2:$B859, "=México")</f>
        <v>17.821000000000002</v>
      </c>
      <c r="G27" s="9">
        <f>SUMIFS(Concentrado!H$2:H859,Concentrado!$A$2:$A859,"="&amp;$A27,Concentrado!$B$2:$B859, "=México")</f>
        <v>6.4710000000000001</v>
      </c>
      <c r="H27" s="9">
        <f>SUMIFS(Concentrado!I$2:I859,Concentrado!$A$2:$A859,"="&amp;$A27,Concentrado!$B$2:$B859, "=México")</f>
        <v>5.4989999999999997</v>
      </c>
      <c r="I27" s="9">
        <f>SUMIFS(Concentrado!J$2:J859,Concentrado!$A$2:$A859,"="&amp;$A27,Concentrado!$B$2:$B859, "=México")</f>
        <v>5.9710000000000001</v>
      </c>
      <c r="J27" s="9">
        <f>SUMIFS(Concentrado!K$2:K859,Concentrado!$A$2:$A859,"="&amp;$A27,Concentrado!$B$2:$B859, "=México")</f>
        <v>3.7530000000000001</v>
      </c>
      <c r="K27" s="9">
        <f>SUMIFS(Concentrado!L$2:L859,Concentrado!$A$2:$A859,"="&amp;$A27,Concentrado!$B$2:$B859, "=México")</f>
        <v>3</v>
      </c>
      <c r="L27" s="9">
        <f>SUMIFS(Concentrado!M$2:M859,Concentrado!$A$2:$A859,"="&amp;$A27,Concentrado!$B$2:$B859, "=México")</f>
        <v>3.3650000000000002</v>
      </c>
      <c r="M27" s="9">
        <f>SUMIFS(Concentrado!N$2:N859,Concentrado!$A$2:$A859,"="&amp;$A27,Concentrado!$B$2:$B859, "=México")</f>
        <v>35.146000000000001</v>
      </c>
      <c r="N27" s="9">
        <f>SUMIFS(Concentrado!O$2:O859,Concentrado!$A$2:$A859,"="&amp;$A27,Concentrado!$B$2:$B859, "=México")</f>
        <v>82.671999999999997</v>
      </c>
      <c r="O27" s="9">
        <f>SUMIFS(Concentrado!P$2:P859,Concentrado!$A$2:$A859,"="&amp;$A27,Concentrado!$B$2:$B859, "=México")</f>
        <v>19.997</v>
      </c>
      <c r="P27" s="9">
        <f>SUMIFS(Concentrado!Q$2:Q859,Concentrado!$A$2:$A859,"="&amp;$A27,Concentrado!$B$2:$B859, "=México")</f>
        <v>50.436</v>
      </c>
      <c r="Q27" s="9">
        <f>SUMIFS(Concentrado!R$2:R859,Concentrado!$A$2:$A859,"="&amp;$A27,Concentrado!$B$2:$B859, "=México")</f>
        <v>100.55500000000001</v>
      </c>
      <c r="R27" s="9">
        <f>SUMIFS(Concentrado!S$2:S859,Concentrado!$A$2:$A859,"="&amp;$A27,Concentrado!$B$2:$B859, "=México")</f>
        <v>90.753</v>
      </c>
      <c r="S27" s="9">
        <f>SUMIFS(Concentrado!T$2:T859,Concentrado!$A$2:$A859,"="&amp;$A27,Concentrado!$B$2:$B859, "=México")</f>
        <v>95.513000000000005</v>
      </c>
      <c r="T27" s="9">
        <f>SUMIFS(Concentrado!U$2:U859,Concentrado!$A$2:$A859,"="&amp;$A27,Concentrado!$B$2:$B859, "=México")</f>
        <v>19.411999999999999</v>
      </c>
      <c r="U27" s="9">
        <f>SUMIFS(Concentrado!V$2:V859,Concentrado!$A$2:$A859,"="&amp;$A27,Concentrado!$B$2:$B859, "=México")</f>
        <v>21.486000000000001</v>
      </c>
      <c r="V27" s="9">
        <f>SUMIFS(Concentrado!W$2:W859,Concentrado!$A$2:$A859,"="&amp;$A27,Concentrado!$B$2:$B859, "=México")</f>
        <v>20.478999999999999</v>
      </c>
      <c r="W27" s="9">
        <f>SUMIFS(Concentrado!X$2:X859,Concentrado!$A$2:$A859,"="&amp;$A27,Concentrado!$B$2:$B859, "=México")</f>
        <v>27.670999999999999</v>
      </c>
      <c r="X27" s="9">
        <f>SUMIFS(Concentrado!Y$2:Y859,Concentrado!$A$2:$A859,"="&amp;$A27,Concentrado!$B$2:$B859, "=México")</f>
        <v>4.0990000000000002</v>
      </c>
      <c r="Y27" s="9">
        <f>SUMIFS(Concentrado!Z$2:Z859,Concentrado!$A$2:$A859,"="&amp;$A27,Concentrado!$B$2:$B859, "=México")</f>
        <v>15.547000000000001</v>
      </c>
      <c r="Z27" s="9">
        <f>SUMIFS(Concentrado!AA$2:AA859,Concentrado!$A$2:$A859,"="&amp;$A27,Concentrado!$B$2:$B859, "=México")</f>
        <v>94.049000000000007</v>
      </c>
      <c r="AA27" s="9">
        <f>SUMIFS(Concentrado!AB$2:AB859,Concentrado!$A$2:$A859,"="&amp;$A27,Concentrado!$B$2:$B859, "=México")</f>
        <v>80.265000000000001</v>
      </c>
      <c r="AB27" s="9">
        <f>SUMIFS(Concentrado!AC$2:AC859,Concentrado!$A$2:$A859,"="&amp;$A27,Concentrado!$B$2:$B859, "=México")</f>
        <v>86.96</v>
      </c>
      <c r="AC27" s="9">
        <f>SUMIFS(Concentrado!AD$2:AD859,Concentrado!$A$2:$A859,"="&amp;$A27,Concentrado!$B$2:$B859, "=México")</f>
        <v>478.01</v>
      </c>
      <c r="AD27" s="9">
        <f>SUMIFS(Concentrado!AE$2:AE859,Concentrado!$A$2:$A859,"="&amp;$A27,Concentrado!$B$2:$B859, "=México")</f>
        <v>419.55700000000002</v>
      </c>
      <c r="AE27" s="9">
        <f>SUMIFS(Concentrado!AF$2:AF859,Concentrado!$A$2:$A859,"="&amp;$A27,Concentrado!$B$2:$B859, "=México")</f>
        <v>447.98599999999999</v>
      </c>
      <c r="AF27" s="9">
        <f>SUMIFS(Concentrado!AG$2:AG859,Concentrado!$A$2:$A859,"="&amp;$A27,Concentrado!$B$2:$B859, "=México")</f>
        <v>9.6120000000000001</v>
      </c>
      <c r="AG27" s="9">
        <f>SUMIFS(Concentrado!AH$2:AH859,Concentrado!$A$2:$A859,"="&amp;$A27,Concentrado!$B$2:$B859, "=México")</f>
        <v>13.441431203768101</v>
      </c>
      <c r="AH27" s="9">
        <f>SUMIFS(Concentrado!AI$2:AI859,Concentrado!$A$2:$A859,"="&amp;$A27,Concentrado!$B$2:$B859, "=México")</f>
        <v>6.6607700255881799</v>
      </c>
      <c r="AI27" s="9">
        <f>SUMIFS(Concentrado!AJ$2:AJ859,Concentrado!$A$2:$A859,"="&amp;$A27,Concentrado!$B$2:$B859, "=México")</f>
        <v>10.082590147065099</v>
      </c>
      <c r="AJ27" s="9">
        <f>SUMIFS(Concentrado!AK$2:AK859,Concentrado!$A$2:$A859,"="&amp;$A27,Concentrado!$B$2:$B859, "=México")</f>
        <v>10.340999999999999</v>
      </c>
      <c r="AK27" s="9">
        <f>SUMIFS(Concentrado!AL$2:AL859,Concentrado!$A$2:$A859,"="&amp;$A27,Concentrado!$B$2:$B859, "=México")</f>
        <v>3.2549999999999999</v>
      </c>
      <c r="AL27" s="9">
        <f>SUMIFS(Concentrado!AM$2:AM859,Concentrado!$A$2:$A859,"="&amp;$A27,Concentrado!$B$2:$B859, "=México")</f>
        <v>6.6970000000000001</v>
      </c>
      <c r="AM27" s="9">
        <f>SUMIFS(Concentrado!AN$2:AN859,Concentrado!$A$2:$A859,"="&amp;$A27,Concentrado!$B$2:$B859, "=México")</f>
        <v>59.46</v>
      </c>
      <c r="AN27" s="9">
        <f>SUMIFS(Concentrado!AO$2:AO859,Concentrado!$A$2:$A859,"="&amp;$A27,Concentrado!$B$2:$B859, "=México")</f>
        <v>42.904000000000003</v>
      </c>
      <c r="AO27" s="9">
        <f>SUMIFS(Concentrado!AP$2:AP859,Concentrado!$A$2:$A859,"="&amp;$A27,Concentrado!$B$2:$B859, "=México")</f>
        <v>50.962000000000003</v>
      </c>
      <c r="AP27" s="9">
        <f>SUMIFS(Concentrado!AQ$2:AQ859,Concentrado!$A$2:$A859,"="&amp;$A27,Concentrado!$B$2:$B859, "=México")</f>
        <v>0.76500000000000001</v>
      </c>
      <c r="AQ27" s="9">
        <f>SUMIFS(Concentrado!AR$2:AR859,Concentrado!$A$2:$A859,"="&amp;$A27,Concentrado!$B$2:$B859, "=México")</f>
        <v>0.38900000000000001</v>
      </c>
      <c r="AR27" s="9">
        <f>SUMIFS(Concentrado!AS$2:AS859,Concentrado!$A$2:$A859,"="&amp;$A27,Concentrado!$B$2:$B859, "=México")</f>
        <v>0.57099999999999995</v>
      </c>
      <c r="AS27" s="9">
        <f>SUMIFS(Concentrado!AT$2:AT859,Concentrado!$A$2:$A859,"="&amp;$A27,Concentrado!$B$2:$B859, "=México")</f>
        <v>4.7649999999999997</v>
      </c>
      <c r="AT27" s="9">
        <f>SUMIFS(Concentrado!AU$2:AU859,Concentrado!$A$2:$A859,"="&amp;$A27,Concentrado!$B$2:$B859, "=México")</f>
        <v>0.57799999999999996</v>
      </c>
      <c r="AU27" s="9">
        <f>SUMIFS(Concentrado!AV$2:AV859,Concentrado!$A$2:$A859,"="&amp;$A27,Concentrado!$B$2:$B859, "=México")</f>
        <v>2.6110000000000002</v>
      </c>
      <c r="AV27" s="9">
        <f>SUMIFS(Concentrado!AW$2:AW859,Concentrado!$A$2:$A859,"="&amp;$A27,Concentrado!$B$2:$B859, "=México")</f>
        <v>620.88400000000001</v>
      </c>
      <c r="AW27" s="9">
        <f>SUMIFS(Concentrado!AX$2:AX859,Concentrado!$A$2:$A859,"="&amp;$A27,Concentrado!$B$2:$B859, "=México")</f>
        <v>483.19099999999997</v>
      </c>
      <c r="AX27" s="9">
        <f>SUMIFS(Concentrado!AY$2:AY859,Concentrado!$A$2:$A859,"="&amp;$A27,Concentrado!$B$2:$B859, "=México")</f>
        <v>550.12199999999996</v>
      </c>
      <c r="AY27" s="9">
        <f>SUMIFS(Concentrado!AZ$2:AZ859,Concentrado!$A$2:$A859,"="&amp;$A27,Concentrado!$B$2:$B859, "=México")</f>
        <v>6.2089999999999996</v>
      </c>
      <c r="AZ27" s="9">
        <f>SUMIFS(Concentrado!BA$2:BA859,Concentrado!$A$2:$A859,"="&amp;$A27,Concentrado!$B$2:$B859, "=México")</f>
        <v>4.8319999999999999</v>
      </c>
      <c r="BA27" s="9">
        <f>SUMIFS(Concentrado!BB$2:BB859,Concentrado!$A$2:$A859,"="&amp;$A27,Concentrado!$B$2:$B859, "=México")</f>
        <v>5.5010000000000003</v>
      </c>
      <c r="BB27" s="9">
        <f>SUMIFS(Concentrado!BC$2:BC859,Concentrado!$A$2:$A859,"="&amp;$A27,Concentrado!$B$2:$B859, "=México")</f>
        <v>11.602</v>
      </c>
      <c r="BC27" s="9">
        <f>SUMIFS(Concentrado!BD$2:BD859,Concentrado!$A$2:$A859,"="&amp;$A27,Concentrado!$B$2:$B859, "=México")</f>
        <v>2.7250000000000001</v>
      </c>
      <c r="BD27" s="9">
        <f>SUMIFS(Concentrado!BE$2:BE859,Concentrado!$A$2:$A859,"="&amp;$A27,Concentrado!$B$2:$B859, "=México")</f>
        <v>13.47</v>
      </c>
      <c r="BE27" s="9">
        <f>SUMIFS(Concentrado!BF$2:BF859,Concentrado!$A$2:$A859,"="&amp;$A27,Concentrado!$B$2:$B859, "=México")</f>
        <v>15.920999999999999</v>
      </c>
      <c r="BF27" s="9">
        <f>SUMIFS(Concentrado!BG$2:BG859,Concentrado!$A$2:$A859,"="&amp;$A27,Concentrado!$B$2:$B859, "=México")</f>
        <v>38.441000000000003</v>
      </c>
      <c r="BG27" s="9">
        <f>SUMIFS(Concentrado!BH$2:BH859,Concentrado!$A$2:$A859,"="&amp;$A27,Concentrado!$B$2:$B859, "=México")</f>
        <v>8.2701989866470189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L10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"=Michoacán")</f>
        <v>18.954999999999998</v>
      </c>
      <c r="C2" s="9">
        <f>SUMIFS(Concentrado!D$2:D826,Concentrado!$A$2:$A826,"="&amp;$A2,Concentrado!$B$2:$B826, "=Michoacán")</f>
        <v>4.7649999999999997</v>
      </c>
      <c r="D2" s="9">
        <f>SUMIFS(Concentrado!E$2:E826,Concentrado!$A$2:$A826,"="&amp;$A2,Concentrado!$B$2:$B826, "=Michoacán")</f>
        <v>11.667</v>
      </c>
      <c r="E2" s="9">
        <f>SUMIFS(Concentrado!F$2:F826,Concentrado!$A$2:$A826,"="&amp;$A2,Concentrado!$B$2:$B826, "=Michoacán")</f>
        <v>23.132000000000001</v>
      </c>
      <c r="F2" s="9">
        <f>SUMIFS(Concentrado!G$2:G826,Concentrado!$A$2:$A826,"="&amp;$A2,Concentrado!$B$2:$B826, "=Michoacán")</f>
        <v>13.153</v>
      </c>
      <c r="G2" s="9">
        <f>SUMIFS(Concentrado!H$2:H826,Concentrado!$A$2:$A826,"="&amp;$A2,Concentrado!$B$2:$B826, "=Michoacán")</f>
        <v>2.7440000000000002</v>
      </c>
      <c r="H2" s="9">
        <f>SUMIFS(Concentrado!I$2:I826,Concentrado!$A$2:$A826,"="&amp;$A2,Concentrado!$B$2:$B826, "=Michoacán")</f>
        <v>2.1179999999999999</v>
      </c>
      <c r="I2" s="9">
        <f>SUMIFS(Concentrado!J$2:J826,Concentrado!$A$2:$A826,"="&amp;$A2,Concentrado!$B$2:$B826, "=Michoacán")</f>
        <v>2.4220000000000002</v>
      </c>
      <c r="J2" s="9">
        <f>SUMIFS(Concentrado!K$2:K826,Concentrado!$A$2:$A826,"="&amp;$A2,Concentrado!$B$2:$B826, "=Michoacán")</f>
        <v>9.7569999999999997</v>
      </c>
      <c r="K2" s="9">
        <f>SUMIFS(Concentrado!L$2:L826,Concentrado!$A$2:$A826,"="&amp;$A2,Concentrado!$B$2:$B826, "=Michoacán")</f>
        <v>4.8129999999999997</v>
      </c>
      <c r="L2" s="9">
        <f>SUMIFS(Concentrado!M$2:M826,Concentrado!$A$2:$A826,"="&amp;$A2,Concentrado!$B$2:$B826, "=Michoacán")</f>
        <v>7.2430000000000003</v>
      </c>
      <c r="M2" s="9">
        <f>SUMIFS(Concentrado!N$2:N826,Concentrado!$A$2:$A826,"="&amp;$A2,Concentrado!$B$2:$B826, "=Michoacán")</f>
        <v>56.554000000000002</v>
      </c>
      <c r="N2" s="9">
        <f>SUMIFS(Concentrado!O$2:O826,Concentrado!$A$2:$A826,"="&amp;$A2,Concentrado!$B$2:$B826, "=Michoacán")</f>
        <v>109.514</v>
      </c>
      <c r="O2" s="9">
        <f>SUMIFS(Concentrado!P$2:P826,Concentrado!$A$2:$A826,"="&amp;$A2,Concentrado!$B$2:$B826, "=Michoacán")</f>
        <v>24.786000000000001</v>
      </c>
      <c r="P2" s="9">
        <f>SUMIFS(Concentrado!Q$2:Q826,Concentrado!$A$2:$A826,"="&amp;$A2,Concentrado!$B$2:$B826, "=Michoacán")</f>
        <v>66.122</v>
      </c>
      <c r="Q2" s="9">
        <f>SUMIFS(Concentrado!R$2:R826,Concentrado!$A$2:$A826,"="&amp;$A2,Concentrado!$B$2:$B826, "=Michoacán")</f>
        <v>38.215000000000003</v>
      </c>
      <c r="R2" s="9">
        <f>SUMIFS(Concentrado!S$2:S826,Concentrado!$A$2:$A826,"="&amp;$A2,Concentrado!$B$2:$B826, "=Michoacán")</f>
        <v>41.776000000000003</v>
      </c>
      <c r="S2" s="9">
        <f>SUMIFS(Concentrado!T$2:T826,Concentrado!$A$2:$A826,"="&amp;$A2,Concentrado!$B$2:$B826, "=Michoacán")</f>
        <v>40.043999999999997</v>
      </c>
      <c r="T2" s="9">
        <f>SUMIFS(Concentrado!U$2:U826,Concentrado!$A$2:$A826,"="&amp;$A2,Concentrado!$B$2:$B826, "=Michoacán")</f>
        <v>7.47</v>
      </c>
      <c r="U2" s="9">
        <f>SUMIFS(Concentrado!V$2:V826,Concentrado!$A$2:$A826,"="&amp;$A2,Concentrado!$B$2:$B826, "=Michoacán")</f>
        <v>12.417</v>
      </c>
      <c r="V2" s="9">
        <f>SUMIFS(Concentrado!W$2:W826,Concentrado!$A$2:$A826,"="&amp;$A2,Concentrado!$B$2:$B826, "=Michoacán")</f>
        <v>10.010999999999999</v>
      </c>
      <c r="W2" s="9">
        <f>SUMIFS(Concentrado!X$2:X826,Concentrado!$A$2:$A826,"="&amp;$A2,Concentrado!$B$2:$B826, "=Michoacán")</f>
        <v>30.085000000000001</v>
      </c>
      <c r="X2" s="9">
        <f>SUMIFS(Concentrado!Y$2:Y826,Concentrado!$A$2:$A826,"="&amp;$A2,Concentrado!$B$2:$B826, "=Michoacán")</f>
        <v>2.6949999999999998</v>
      </c>
      <c r="Y2" s="9">
        <f>SUMIFS(Concentrado!Z$2:Z826,Concentrado!$A$2:$A826,"="&amp;$A2,Concentrado!$B$2:$B826, "=Michoacán")</f>
        <v>16.042000000000002</v>
      </c>
      <c r="Z2" s="9">
        <f>SUMIFS(Concentrado!AA$2:AA826,Concentrado!$A$2:$A826,"="&amp;$A2,Concentrado!$B$2:$B826, "=Michoacán")</f>
        <v>39.74</v>
      </c>
      <c r="AA2" s="9">
        <f>SUMIFS(Concentrado!AB$2:AB826,Concentrado!$A$2:$A826,"="&amp;$A2,Concentrado!$B$2:$B826, "=Michoacán")</f>
        <v>31.957000000000001</v>
      </c>
      <c r="AB2" s="9">
        <f>SUMIFS(Concentrado!AC$2:AC826,Concentrado!$A$2:$A826,"="&amp;$A2,Concentrado!$B$2:$B826, "=Michoacán")</f>
        <v>35.743000000000002</v>
      </c>
      <c r="AC2" s="9">
        <f>SUMIFS(Concentrado!AD$2:AD826,Concentrado!$A$2:$A826,"="&amp;$A2,Concentrado!$B$2:$B826, "=Michoacán")</f>
        <v>332.35300000000001</v>
      </c>
      <c r="AD2" s="9">
        <f>SUMIFS(Concentrado!AE$2:AE826,Concentrado!$A$2:$A826,"="&amp;$A2,Concentrado!$B$2:$B826, "=Michoacán")</f>
        <v>297.67599999999999</v>
      </c>
      <c r="AE2" s="9">
        <f>SUMIFS(Concentrado!AF$2:AF826,Concentrado!$A$2:$A826,"="&amp;$A2,Concentrado!$B$2:$B826, "=Michoacán")</f>
        <v>314.56799999999998</v>
      </c>
      <c r="AF2" s="9">
        <f>SUMIFS(Concentrado!AG$2:AG826,Concentrado!$A$2:$A826,"="&amp;$A2,Concentrado!$B$2:$B826, "=Michoacán")</f>
        <v>9.859</v>
      </c>
      <c r="AG2" s="9">
        <f>SUMIFS(Concentrado!AH$2:AH826,Concentrado!$A$2:$A826,"="&amp;$A2,Concentrado!$B$2:$B826, "=Michoacán")</f>
        <v>7.0947052859424202</v>
      </c>
      <c r="AH2" s="9">
        <f>SUMIFS(Concentrado!AI$2:AI826,Concentrado!$A$2:$A826,"="&amp;$A2,Concentrado!$B$2:$B826, "=Michoacán")</f>
        <v>1.43551831183047</v>
      </c>
      <c r="AI2" s="9">
        <f>SUMIFS(Concentrado!AJ$2:AJ826,Concentrado!$A$2:$A826,"="&amp;$A2,Concentrado!$B$2:$B826, "=Michoacán")</f>
        <v>4.1584919198019303</v>
      </c>
      <c r="AJ2" s="9">
        <f>SUMIFS(Concentrado!AK$2:AK826,Concentrado!$A$2:$A826,"="&amp;$A2,Concentrado!$B$2:$B826, "=Michoacán")</f>
        <v>5.133</v>
      </c>
      <c r="AK2" s="9">
        <f>SUMIFS(Concentrado!AL$2:AL826,Concentrado!$A$2:$A826,"="&amp;$A2,Concentrado!$B$2:$B826, "=Michoacán")</f>
        <v>0.81799999999999995</v>
      </c>
      <c r="AL2" s="9">
        <f>SUMIFS(Concentrado!AM$2:AM826,Concentrado!$A$2:$A826,"="&amp;$A2,Concentrado!$B$2:$B826, "=Michoacán")</f>
        <v>2.9169999999999998</v>
      </c>
      <c r="AM2" s="9">
        <f>SUMIFS(Concentrado!AN$2:AN826,Concentrado!$A$2:$A826,"="&amp;$A2,Concentrado!$B$2:$B826, "=Michoacán")</f>
        <v>74.346999999999994</v>
      </c>
      <c r="AN2" s="9">
        <f>SUMIFS(Concentrado!AO$2:AO826,Concentrado!$A$2:$A826,"="&amp;$A2,Concentrado!$B$2:$B826, "=Michoacán")</f>
        <v>61.316000000000003</v>
      </c>
      <c r="AO2" s="9">
        <f>SUMIFS(Concentrado!AP$2:AP826,Concentrado!$A$2:$A826,"="&amp;$A2,Concentrado!$B$2:$B826, "=Michoacán")</f>
        <v>67.703999999999994</v>
      </c>
      <c r="AP2" s="9">
        <f>SUMIFS(Concentrado!AQ$2:AQ826,Concentrado!$A$2:$A826,"="&amp;$A2,Concentrado!$B$2:$B826, "=Michoacán")</f>
        <v>3.8109999999999999</v>
      </c>
      <c r="AQ2" s="9">
        <f>SUMIFS(Concentrado!AR$2:AR826,Concentrado!$A$2:$A826,"="&amp;$A2,Concentrado!$B$2:$B826, "=Michoacán")</f>
        <v>1.9730000000000001</v>
      </c>
      <c r="AR2" s="9">
        <f>SUMIFS(Concentrado!AS$2:AS826,Concentrado!$A$2:$A826,"="&amp;$A2,Concentrado!$B$2:$B826, "=Michoacán")</f>
        <v>2.867</v>
      </c>
      <c r="AS2" s="9">
        <f>SUMIFS(Concentrado!AT$2:AT826,Concentrado!$A$2:$A826,"="&amp;$A2,Concentrado!$B$2:$B826, "=Michoacán")</f>
        <v>3.9129999999999998</v>
      </c>
      <c r="AT2" s="9">
        <f>SUMIFS(Concentrado!AU$2:AU826,Concentrado!$A$2:$A826,"="&amp;$A2,Concentrado!$B$2:$B826, "=Michoacán")</f>
        <v>0.67400000000000004</v>
      </c>
      <c r="AU2" s="9">
        <f>SUMIFS(Concentrado!AV$2:AV826,Concentrado!$A$2:$A826,"="&amp;$A2,Concentrado!$B$2:$B826, "=Michoacán")</f>
        <v>2.2490000000000001</v>
      </c>
      <c r="AV2" s="9">
        <f>SUMIFS(Concentrado!AW$2:AW826,Concentrado!$A$2:$A826,"="&amp;$A2,Concentrado!$B$2:$B826, "=Michoacán")</f>
        <v>524.80200000000002</v>
      </c>
      <c r="AW2" s="9">
        <f>SUMIFS(Concentrado!AX$2:AX826,Concentrado!$A$2:$A826,"="&amp;$A2,Concentrado!$B$2:$B826, "=Michoacán")</f>
        <v>391.334</v>
      </c>
      <c r="AX2" s="9">
        <f>SUMIFS(Concentrado!AY$2:AY826,Concentrado!$A$2:$A826,"="&amp;$A2,Concentrado!$B$2:$B826, "=Michoacán")</f>
        <v>456.452</v>
      </c>
      <c r="AY2" s="9">
        <f>SUMIFS(Concentrado!AZ$2:AZ826,Concentrado!$A$2:$A826,"="&amp;$A2,Concentrado!$B$2:$B826, "=Michoacán")</f>
        <v>5.2480000000000002</v>
      </c>
      <c r="AZ2" s="9">
        <f>SUMIFS(Concentrado!BA$2:BA826,Concentrado!$A$2:$A826,"="&amp;$A2,Concentrado!$B$2:$B826, "=Michoacán")</f>
        <v>3.9129999999999998</v>
      </c>
      <c r="BA2" s="9">
        <f>SUMIFS(Concentrado!BB$2:BB826,Concentrado!$A$2:$A826,"="&amp;$A2,Concentrado!$B$2:$B826, "=Michoacán")</f>
        <v>4.5650000000000004</v>
      </c>
      <c r="BB2" s="9">
        <f>SUMIFS(Concentrado!BC$2:BC826,Concentrado!$A$2:$A826,"="&amp;$A2,Concentrado!$B$2:$B826, "=Michoacán")</f>
        <v>63.055</v>
      </c>
      <c r="BC2" s="9">
        <f>SUMIFS(Concentrado!BD$2:BD826,Concentrado!$A$2:$A826,"="&amp;$A2,Concentrado!$B$2:$B826, "=Michoacán")</f>
        <v>46.451000000000001</v>
      </c>
      <c r="BD2" s="9">
        <f>SUMIFS(Concentrado!BE$2:BE826,Concentrado!$A$2:$A826,"="&amp;$A2,Concentrado!$B$2:$B826, "=Michoacán")</f>
        <v>26.562999999999999</v>
      </c>
      <c r="BE2" s="9">
        <f>SUMIFS(Concentrado!BF$2:BF826,Concentrado!$A$2:$A826,"="&amp;$A2,Concentrado!$B$2:$B826, "=Michoacán")</f>
        <v>32.081000000000003</v>
      </c>
      <c r="BF2" s="9">
        <f>SUMIFS(Concentrado!BG$2:BG826,Concentrado!$A$2:$A826,"="&amp;$A2,Concentrado!$B$2:$B826, "=Michoacán")</f>
        <v>75.507000000000005</v>
      </c>
      <c r="BG2" s="9">
        <f>SUMIFS(Concentrado!BH$2:BH826,Concentrado!$A$2:$A826,"="&amp;$A2,Concentrado!$B$2:$B826, "=Michoacán")</f>
        <v>7.173162663598446</v>
      </c>
    </row>
    <row r="3" spans="1:59" x14ac:dyDescent="0.25">
      <c r="A3" s="4">
        <v>1999</v>
      </c>
      <c r="B3" s="9">
        <f>SUMIFS(Concentrado!C$2:C859,Concentrado!$A$2:$A859,"="&amp;$A3,Concentrado!$B$2:$B859, "=Michoacán")</f>
        <v>21.832000000000001</v>
      </c>
      <c r="C3" s="9">
        <f>SUMIFS(Concentrado!D$2:D859,Concentrado!$A$2:$A859,"="&amp;$A3,Concentrado!$B$2:$B859, "=Michoacán")</f>
        <v>5.1669999999999998</v>
      </c>
      <c r="D3" s="9">
        <f>SUMIFS(Concentrado!E$2:E859,Concentrado!$A$2:$A859,"="&amp;$A3,Concentrado!$B$2:$B859, "=Michoacán")</f>
        <v>13.276</v>
      </c>
      <c r="E3" s="9">
        <f>SUMIFS(Concentrado!F$2:F859,Concentrado!$A$2:$A859,"="&amp;$A3,Concentrado!$B$2:$B859, "=Michoacán")</f>
        <v>22.968</v>
      </c>
      <c r="F3" s="9">
        <f>SUMIFS(Concentrado!G$2:G859,Concentrado!$A$2:$A859,"="&amp;$A3,Concentrado!$B$2:$B859, "=Michoacán")</f>
        <v>13.981</v>
      </c>
      <c r="G3" s="9">
        <f>SUMIFS(Concentrado!H$2:H859,Concentrado!$A$2:$A859,"="&amp;$A3,Concentrado!$B$2:$B859, "=Michoacán")</f>
        <v>2.1320000000000001</v>
      </c>
      <c r="H3" s="9">
        <f>SUMIFS(Concentrado!I$2:I859,Concentrado!$A$2:$A859,"="&amp;$A3,Concentrado!$B$2:$B859, "=Michoacán")</f>
        <v>1.8660000000000001</v>
      </c>
      <c r="I3" s="9">
        <f>SUMIFS(Concentrado!J$2:J859,Concentrado!$A$2:$A859,"="&amp;$A3,Concentrado!$B$2:$B859, "=Michoacán")</f>
        <v>1.9950000000000001</v>
      </c>
      <c r="J3" s="9">
        <f>SUMIFS(Concentrado!K$2:K859,Concentrado!$A$2:$A859,"="&amp;$A3,Concentrado!$B$2:$B859, "=Michoacán")</f>
        <v>9.4429999999999996</v>
      </c>
      <c r="K3" s="9">
        <f>SUMIFS(Concentrado!L$2:L859,Concentrado!$A$2:$A859,"="&amp;$A3,Concentrado!$B$2:$B859, "=Michoacán")</f>
        <v>4.4009999999999998</v>
      </c>
      <c r="L3" s="9">
        <f>SUMIFS(Concentrado!M$2:M859,Concentrado!$A$2:$A859,"="&amp;$A3,Concentrado!$B$2:$B859, "=Michoacán")</f>
        <v>6.8470000000000004</v>
      </c>
      <c r="M3" s="9">
        <f>SUMIFS(Concentrado!N$2:N859,Concentrado!$A$2:$A859,"="&amp;$A3,Concentrado!$B$2:$B859, "=Michoacán")</f>
        <v>68.387</v>
      </c>
      <c r="N3" s="9">
        <f>SUMIFS(Concentrado!O$2:O859,Concentrado!$A$2:$A859,"="&amp;$A3,Concentrado!$B$2:$B859, "=Michoacán")</f>
        <v>114.235</v>
      </c>
      <c r="O3" s="9">
        <f>SUMIFS(Concentrado!P$2:P859,Concentrado!$A$2:$A859,"="&amp;$A3,Concentrado!$B$2:$B859, "=Michoacán")</f>
        <v>25.404</v>
      </c>
      <c r="P3" s="9">
        <f>SUMIFS(Concentrado!Q$2:Q859,Concentrado!$A$2:$A859,"="&amp;$A3,Concentrado!$B$2:$B859, "=Michoacán")</f>
        <v>68.572999999999993</v>
      </c>
      <c r="Q3" s="9">
        <f>SUMIFS(Concentrado!R$2:R859,Concentrado!$A$2:$A859,"="&amp;$A3,Concentrado!$B$2:$B859, "=Michoacán")</f>
        <v>40.566000000000003</v>
      </c>
      <c r="R3" s="9">
        <f>SUMIFS(Concentrado!S$2:S859,Concentrado!$A$2:$A859,"="&amp;$A3,Concentrado!$B$2:$B859, "=Michoacán")</f>
        <v>50.951000000000001</v>
      </c>
      <c r="S3" s="9">
        <f>SUMIFS(Concentrado!T$2:T859,Concentrado!$A$2:$A859,"="&amp;$A3,Concentrado!$B$2:$B859, "=Michoacán")</f>
        <v>45.912999999999997</v>
      </c>
      <c r="T3" s="9">
        <f>SUMIFS(Concentrado!U$2:U859,Concentrado!$A$2:$A859,"="&amp;$A3,Concentrado!$B$2:$B859, "=Michoacán")</f>
        <v>8.3260000000000005</v>
      </c>
      <c r="U3" s="9">
        <f>SUMIFS(Concentrado!V$2:V859,Concentrado!$A$2:$A859,"="&amp;$A3,Concentrado!$B$2:$B859, "=Michoacán")</f>
        <v>13.348000000000001</v>
      </c>
      <c r="V3" s="9">
        <f>SUMIFS(Concentrado!W$2:W859,Concentrado!$A$2:$A859,"="&amp;$A3,Concentrado!$B$2:$B859, "=Michoacán")</f>
        <v>10.912000000000001</v>
      </c>
      <c r="W3" s="9">
        <f>SUMIFS(Concentrado!X$2:X859,Concentrado!$A$2:$A859,"="&amp;$A3,Concentrado!$B$2:$B859, "=Michoacán")</f>
        <v>32.137999999999998</v>
      </c>
      <c r="X3" s="9">
        <f>SUMIFS(Concentrado!Y$2:Y859,Concentrado!$A$2:$A859,"="&amp;$A3,Concentrado!$B$2:$B859, "=Michoacán")</f>
        <v>1.8180000000000001</v>
      </c>
      <c r="Y3" s="9">
        <f>SUMIFS(Concentrado!Z$2:Z859,Concentrado!$A$2:$A859,"="&amp;$A3,Concentrado!$B$2:$B859, "=Michoacán")</f>
        <v>16.527999999999999</v>
      </c>
      <c r="Z3" s="9">
        <f>SUMIFS(Concentrado!AA$2:AA859,Concentrado!$A$2:$A859,"="&amp;$A3,Concentrado!$B$2:$B859, "=Michoacán")</f>
        <v>41.734000000000002</v>
      </c>
      <c r="AA3" s="9">
        <f>SUMIFS(Concentrado!AB$2:AB859,Concentrado!$A$2:$A859,"="&amp;$A3,Concentrado!$B$2:$B859, "=Michoacán")</f>
        <v>34.063000000000002</v>
      </c>
      <c r="AB3" s="9">
        <f>SUMIFS(Concentrado!AC$2:AC859,Concentrado!$A$2:$A859,"="&amp;$A3,Concentrado!$B$2:$B859, "=Michoacán")</f>
        <v>37.783999999999999</v>
      </c>
      <c r="AC3" s="9">
        <f>SUMIFS(Concentrado!AD$2:AD859,Concentrado!$A$2:$A859,"="&amp;$A3,Concentrado!$B$2:$B859, "=Michoacán")</f>
        <v>333.61799999999999</v>
      </c>
      <c r="AD3" s="9">
        <f>SUMIFS(Concentrado!AE$2:AE859,Concentrado!$A$2:$A859,"="&amp;$A3,Concentrado!$B$2:$B859, "=Michoacán")</f>
        <v>302.59399999999999</v>
      </c>
      <c r="AE3" s="9">
        <f>SUMIFS(Concentrado!AF$2:AF859,Concentrado!$A$2:$A859,"="&amp;$A3,Concentrado!$B$2:$B859, "=Michoacán")</f>
        <v>317.76799999999997</v>
      </c>
      <c r="AF3" s="9">
        <f>SUMIFS(Concentrado!AG$2:AG859,Concentrado!$A$2:$A859,"="&amp;$A3,Concentrado!$B$2:$B859, "=Michoacán")</f>
        <v>12.084</v>
      </c>
      <c r="AG3" s="9">
        <f>SUMIFS(Concentrado!AH$2:AH859,Concentrado!$A$2:$A859,"="&amp;$A3,Concentrado!$B$2:$B859, "=Michoacán")</f>
        <v>5.7021778431512304</v>
      </c>
      <c r="AH3" s="9">
        <f>SUMIFS(Concentrado!AI$2:AI859,Concentrado!$A$2:$A859,"="&amp;$A3,Concentrado!$B$2:$B859, "=Michoacán")</f>
        <v>2.62478464835044</v>
      </c>
      <c r="AI3" s="9">
        <f>SUMIFS(Concentrado!AJ$2:AJ859,Concentrado!$A$2:$A859,"="&amp;$A3,Concentrado!$B$2:$B859, "=Michoacán")</f>
        <v>4.0998907317000404</v>
      </c>
      <c r="AJ3" s="9">
        <f>SUMIFS(Concentrado!AK$2:AK859,Concentrado!$A$2:$A859,"="&amp;$A3,Concentrado!$B$2:$B859, "=Michoacán")</f>
        <v>4.7220000000000004</v>
      </c>
      <c r="AK3" s="9">
        <f>SUMIFS(Concentrado!AL$2:AL859,Concentrado!$A$2:$A859,"="&amp;$A3,Concentrado!$B$2:$B859, "=Michoacán")</f>
        <v>1.196</v>
      </c>
      <c r="AL3" s="9">
        <f>SUMIFS(Concentrado!AM$2:AM859,Concentrado!$A$2:$A859,"="&amp;$A3,Concentrado!$B$2:$B859, "=Michoacán")</f>
        <v>2.9060000000000001</v>
      </c>
      <c r="AM3" s="9">
        <f>SUMIFS(Concentrado!AN$2:AN859,Concentrado!$A$2:$A859,"="&amp;$A3,Concentrado!$B$2:$B859, "=Michoacán")</f>
        <v>62.804000000000002</v>
      </c>
      <c r="AN3" s="9">
        <f>SUMIFS(Concentrado!AO$2:AO859,Concentrado!$A$2:$A859,"="&amp;$A3,Concentrado!$B$2:$B859, "=Michoacán")</f>
        <v>55.639000000000003</v>
      </c>
      <c r="AO3" s="9">
        <f>SUMIFS(Concentrado!AP$2:AP859,Concentrado!$A$2:$A859,"="&amp;$A3,Concentrado!$B$2:$B859, "=Michoacán")</f>
        <v>59.115000000000002</v>
      </c>
      <c r="AP3" s="9">
        <f>SUMIFS(Concentrado!AQ$2:AQ859,Concentrado!$A$2:$A859,"="&amp;$A3,Concentrado!$B$2:$B859, "=Michoacán")</f>
        <v>2.488</v>
      </c>
      <c r="AQ3" s="9">
        <f>SUMIFS(Concentrado!AR$2:AR859,Concentrado!$A$2:$A859,"="&amp;$A3,Concentrado!$B$2:$B859, "=Michoacán")</f>
        <v>1.8660000000000001</v>
      </c>
      <c r="AR3" s="9">
        <f>SUMIFS(Concentrado!AS$2:AS859,Concentrado!$A$2:$A859,"="&amp;$A3,Concentrado!$B$2:$B859, "=Michoacán")</f>
        <v>2.1680000000000001</v>
      </c>
      <c r="AS3" s="9">
        <f>SUMIFS(Concentrado!AT$2:AT859,Concentrado!$A$2:$A859,"="&amp;$A3,Concentrado!$B$2:$B859, "=Michoacán")</f>
        <v>4.1120000000000001</v>
      </c>
      <c r="AT3" s="9">
        <f>SUMIFS(Concentrado!AU$2:AU859,Concentrado!$A$2:$A859,"="&amp;$A3,Concentrado!$B$2:$B859, "=Michoacán")</f>
        <v>1.052</v>
      </c>
      <c r="AU3" s="9">
        <f>SUMIFS(Concentrado!AV$2:AV859,Concentrado!$A$2:$A859,"="&amp;$A3,Concentrado!$B$2:$B859, "=Michoacán")</f>
        <v>2.5369999999999999</v>
      </c>
      <c r="AV3" s="9">
        <f>SUMIFS(Concentrado!AW$2:AW859,Concentrado!$A$2:$A859,"="&amp;$A3,Concentrado!$B$2:$B859, "=Michoacán")</f>
        <v>520.25300000000004</v>
      </c>
      <c r="AW3" s="9">
        <f>SUMIFS(Concentrado!AX$2:AX859,Concentrado!$A$2:$A859,"="&amp;$A3,Concentrado!$B$2:$B859, "=Michoacán")</f>
        <v>393.34800000000001</v>
      </c>
      <c r="AX3" s="9">
        <f>SUMIFS(Concentrado!AY$2:AY859,Concentrado!$A$2:$A859,"="&amp;$A3,Concentrado!$B$2:$B859, "=Michoacán")</f>
        <v>455.11200000000002</v>
      </c>
      <c r="AY3" s="9">
        <f>SUMIFS(Concentrado!AZ$2:AZ859,Concentrado!$A$2:$A859,"="&amp;$A3,Concentrado!$B$2:$B859, "=Michoacán")</f>
        <v>5.2030000000000003</v>
      </c>
      <c r="AZ3" s="9">
        <f>SUMIFS(Concentrado!BA$2:BA859,Concentrado!$A$2:$A859,"="&amp;$A3,Concentrado!$B$2:$B859, "=Michoacán")</f>
        <v>3.9329999999999998</v>
      </c>
      <c r="BA3" s="9">
        <f>SUMIFS(Concentrado!BB$2:BB859,Concentrado!$A$2:$A859,"="&amp;$A3,Concentrado!$B$2:$B859, "=Michoacán")</f>
        <v>4.5510000000000002</v>
      </c>
      <c r="BB3" s="9">
        <f>SUMIFS(Concentrado!BC$2:BC859,Concentrado!$A$2:$A859,"="&amp;$A3,Concentrado!$B$2:$B859, "=Michoacán")</f>
        <v>52.768000000000001</v>
      </c>
      <c r="BC3" s="9">
        <f>SUMIFS(Concentrado!BD$2:BD859,Concentrado!$A$2:$A859,"="&amp;$A3,Concentrado!$B$2:$B859, "=Michoacán")</f>
        <v>38.670999999999999</v>
      </c>
      <c r="BD3" s="9">
        <f>SUMIFS(Concentrado!BE$2:BE859,Concentrado!$A$2:$A859,"="&amp;$A3,Concentrado!$B$2:$B859, "=Michoacán")</f>
        <v>24.704000000000001</v>
      </c>
      <c r="BE3" s="9">
        <f>SUMIFS(Concentrado!BF$2:BF859,Concentrado!$A$2:$A859,"="&amp;$A3,Concentrado!$B$2:$B859, "=Michoacán")</f>
        <v>29.692</v>
      </c>
      <c r="BF3" s="9">
        <f>SUMIFS(Concentrado!BG$2:BG859,Concentrado!$A$2:$A859,"="&amp;$A3,Concentrado!$B$2:$B859, "=Michoacán")</f>
        <v>68.542000000000002</v>
      </c>
      <c r="BG3" s="9">
        <f>SUMIFS(Concentrado!BH$2:BH859,Concentrado!$A$2:$A859,"="&amp;$A3,Concentrado!$B$2:$B859, "=Michoacán")</f>
        <v>6.4703624499643579</v>
      </c>
    </row>
    <row r="4" spans="1:59" x14ac:dyDescent="0.25">
      <c r="A4" s="4">
        <v>2000</v>
      </c>
      <c r="B4" s="9">
        <f>SUMIFS(Concentrado!C$2:C859,Concentrado!$A$2:$A859,"="&amp;$A4,Concentrado!$B$2:$B859, "=Michoacán")</f>
        <v>20.806999999999999</v>
      </c>
      <c r="C4" s="9">
        <f>SUMIFS(Concentrado!D$2:D859,Concentrado!$A$2:$A859,"="&amp;$A4,Concentrado!$B$2:$B859, "=Michoacán")</f>
        <v>6.1920000000000002</v>
      </c>
      <c r="D4" s="9">
        <f>SUMIFS(Concentrado!E$2:E859,Concentrado!$A$2:$A859,"="&amp;$A4,Concentrado!$B$2:$B859, "=Michoacán")</f>
        <v>13.266999999999999</v>
      </c>
      <c r="E4" s="9">
        <f>SUMIFS(Concentrado!F$2:F859,Concentrado!$A$2:$A859,"="&amp;$A4,Concentrado!$B$2:$B859, "=Michoacán")</f>
        <v>23.681000000000001</v>
      </c>
      <c r="F4" s="9">
        <f>SUMIFS(Concentrado!G$2:G859,Concentrado!$A$2:$A859,"="&amp;$A4,Concentrado!$B$2:$B859, "=Michoacán")</f>
        <v>13.686999999999999</v>
      </c>
      <c r="G4" s="9">
        <f>SUMIFS(Concentrado!H$2:H859,Concentrado!$A$2:$A859,"="&amp;$A4,Concentrado!$B$2:$B859, "=Michoacán")</f>
        <v>3.4</v>
      </c>
      <c r="H4" s="9">
        <f>SUMIFS(Concentrado!I$2:I859,Concentrado!$A$2:$A859,"="&amp;$A4,Concentrado!$B$2:$B859, "=Michoacán")</f>
        <v>2.5720000000000001</v>
      </c>
      <c r="I4" s="9">
        <f>SUMIFS(Concentrado!J$2:J859,Concentrado!$A$2:$A859,"="&amp;$A4,Concentrado!$B$2:$B859, "=Michoacán")</f>
        <v>2.9729999999999999</v>
      </c>
      <c r="J4" s="9">
        <f>SUMIFS(Concentrado!K$2:K859,Concentrado!$A$2:$A859,"="&amp;$A4,Concentrado!$B$2:$B859, "=Michoacán")</f>
        <v>9.8960000000000008</v>
      </c>
      <c r="K4" s="9">
        <f>SUMIFS(Concentrado!L$2:L859,Concentrado!$A$2:$A859,"="&amp;$A4,Concentrado!$B$2:$B859, "=Michoacán")</f>
        <v>4.7629999999999999</v>
      </c>
      <c r="L4" s="9">
        <f>SUMIFS(Concentrado!M$2:M859,Concentrado!$A$2:$A859,"="&amp;$A4,Concentrado!$B$2:$B859, "=Michoacán")</f>
        <v>7.2480000000000002</v>
      </c>
      <c r="M4" s="9">
        <f>SUMIFS(Concentrado!N$2:N859,Concentrado!$A$2:$A859,"="&amp;$A4,Concentrado!$B$2:$B859, "=Michoacán")</f>
        <v>58.381</v>
      </c>
      <c r="N4" s="9">
        <f>SUMIFS(Concentrado!O$2:O859,Concentrado!$A$2:$A859,"="&amp;$A4,Concentrado!$B$2:$B859, "=Michoacán")</f>
        <v>112.55800000000001</v>
      </c>
      <c r="O4" s="9">
        <f>SUMIFS(Concentrado!P$2:P859,Concentrado!$A$2:$A859,"="&amp;$A4,Concentrado!$B$2:$B859, "=Michoacán")</f>
        <v>25.052</v>
      </c>
      <c r="P4" s="9">
        <f>SUMIFS(Concentrado!Q$2:Q859,Concentrado!$A$2:$A859,"="&amp;$A4,Concentrado!$B$2:$B859, "=Michoacán")</f>
        <v>67.466999999999999</v>
      </c>
      <c r="Q4" s="9">
        <f>SUMIFS(Concentrado!R$2:R859,Concentrado!$A$2:$A859,"="&amp;$A4,Concentrado!$B$2:$B859, "=Michoacán")</f>
        <v>42.78</v>
      </c>
      <c r="R4" s="9">
        <f>SUMIFS(Concentrado!S$2:S859,Concentrado!$A$2:$A859,"="&amp;$A4,Concentrado!$B$2:$B859, "=Michoacán")</f>
        <v>54.201000000000001</v>
      </c>
      <c r="S4" s="9">
        <f>SUMIFS(Concentrado!T$2:T859,Concentrado!$A$2:$A859,"="&amp;$A4,Concentrado!$B$2:$B859, "=Michoacán")</f>
        <v>48.671999999999997</v>
      </c>
      <c r="T4" s="9">
        <f>SUMIFS(Concentrado!U$2:U859,Concentrado!$A$2:$A859,"="&amp;$A4,Concentrado!$B$2:$B859, "=Michoacán")</f>
        <v>8.2210000000000001</v>
      </c>
      <c r="U4" s="9">
        <f>SUMIFS(Concentrado!V$2:V859,Concentrado!$A$2:$A859,"="&amp;$A4,Concentrado!$B$2:$B859, "=Michoacán")</f>
        <v>11.336</v>
      </c>
      <c r="V4" s="9">
        <f>SUMIFS(Concentrado!W$2:W859,Concentrado!$A$2:$A859,"="&amp;$A4,Concentrado!$B$2:$B859, "=Michoacán")</f>
        <v>9.8279999999999994</v>
      </c>
      <c r="W4" s="9">
        <f>SUMIFS(Concentrado!X$2:X859,Concentrado!$A$2:$A859,"="&amp;$A4,Concentrado!$B$2:$B859, "=Michoacán")</f>
        <v>27.962</v>
      </c>
      <c r="X4" s="9">
        <f>SUMIFS(Concentrado!Y$2:Y859,Concentrado!$A$2:$A859,"="&amp;$A4,Concentrado!$B$2:$B859, "=Michoacán")</f>
        <v>2.62</v>
      </c>
      <c r="Y4" s="9">
        <f>SUMIFS(Concentrado!Z$2:Z859,Concentrado!$A$2:$A859,"="&amp;$A4,Concentrado!$B$2:$B859, "=Michoacán")</f>
        <v>14.888999999999999</v>
      </c>
      <c r="Z4" s="9">
        <f>SUMIFS(Concentrado!AA$2:AA859,Concentrado!$A$2:$A859,"="&amp;$A4,Concentrado!$B$2:$B859, "=Michoacán")</f>
        <v>44.759</v>
      </c>
      <c r="AA4" s="9">
        <f>SUMIFS(Concentrado!AB$2:AB859,Concentrado!$A$2:$A859,"="&amp;$A4,Concentrado!$B$2:$B859, "=Michoacán")</f>
        <v>32.673000000000002</v>
      </c>
      <c r="AB4" s="9">
        <f>SUMIFS(Concentrado!AC$2:AC859,Concentrado!$A$2:$A859,"="&amp;$A4,Concentrado!$B$2:$B859, "=Michoacán")</f>
        <v>38.524999999999999</v>
      </c>
      <c r="AC4" s="9">
        <f>SUMIFS(Concentrado!AD$2:AD859,Concentrado!$A$2:$A859,"="&amp;$A4,Concentrado!$B$2:$B859, "=Michoacán")</f>
        <v>339.29899999999998</v>
      </c>
      <c r="AD4" s="9">
        <f>SUMIFS(Concentrado!AE$2:AE859,Concentrado!$A$2:$A859,"="&amp;$A4,Concentrado!$B$2:$B859, "=Michoacán")</f>
        <v>294.81900000000002</v>
      </c>
      <c r="AE4" s="9">
        <f>SUMIFS(Concentrado!AF$2:AF859,Concentrado!$A$2:$A859,"="&amp;$A4,Concentrado!$B$2:$B859, "=Michoacán")</f>
        <v>316.42700000000002</v>
      </c>
      <c r="AF4" s="9">
        <f>SUMIFS(Concentrado!AG$2:AG859,Concentrado!$A$2:$A859,"="&amp;$A4,Concentrado!$B$2:$B859, "=Michoacán")</f>
        <v>10.505000000000001</v>
      </c>
      <c r="AG4" s="9">
        <f>SUMIFS(Concentrado!AH$2:AH859,Concentrado!$A$2:$A859,"="&amp;$A4,Concentrado!$B$2:$B859, "=Michoacán")</f>
        <v>7.4249010338849004</v>
      </c>
      <c r="AH4" s="9">
        <f>SUMIFS(Concentrado!AI$2:AI859,Concentrado!$A$2:$A859,"="&amp;$A4,Concentrado!$B$2:$B859, "=Michoacán")</f>
        <v>3.57978993792644</v>
      </c>
      <c r="AI4" s="9">
        <f>SUMIFS(Concentrado!AJ$2:AJ859,Concentrado!$A$2:$A859,"="&amp;$A4,Concentrado!$B$2:$B859, "=Michoacán")</f>
        <v>5.4181133133008403</v>
      </c>
      <c r="AJ4" s="9">
        <f>SUMIFS(Concentrado!AK$2:AK859,Concentrado!$A$2:$A859,"="&amp;$A4,Concentrado!$B$2:$B859, "=Michoacán")</f>
        <v>5.43</v>
      </c>
      <c r="AK4" s="9">
        <f>SUMIFS(Concentrado!AL$2:AL859,Concentrado!$A$2:$A859,"="&amp;$A4,Concentrado!$B$2:$B859, "=Michoacán")</f>
        <v>1.8580000000000001</v>
      </c>
      <c r="AL4" s="9">
        <f>SUMIFS(Concentrado!AM$2:AM859,Concentrado!$A$2:$A859,"="&amp;$A4,Concentrado!$B$2:$B859, "=Michoacán")</f>
        <v>3.5870000000000002</v>
      </c>
      <c r="AM4" s="9">
        <f>SUMIFS(Concentrado!AN$2:AN859,Concentrado!$A$2:$A859,"="&amp;$A4,Concentrado!$B$2:$B859, "=Michoacán")</f>
        <v>65.617000000000004</v>
      </c>
      <c r="AN4" s="9">
        <f>SUMIFS(Concentrado!AO$2:AO859,Concentrado!$A$2:$A859,"="&amp;$A4,Concentrado!$B$2:$B859, "=Michoacán")</f>
        <v>48.343000000000004</v>
      </c>
      <c r="AO4" s="9">
        <f>SUMIFS(Concentrado!AP$2:AP859,Concentrado!$A$2:$A859,"="&amp;$A4,Concentrado!$B$2:$B859, "=Michoacán")</f>
        <v>56.706000000000003</v>
      </c>
      <c r="AP4" s="9">
        <f>SUMIFS(Concentrado!AQ$2:AQ859,Concentrado!$A$2:$A859,"="&amp;$A4,Concentrado!$B$2:$B859, "=Michoacán")</f>
        <v>2.8929999999999998</v>
      </c>
      <c r="AQ4" s="9">
        <f>SUMIFS(Concentrado!AR$2:AR859,Concentrado!$A$2:$A859,"="&amp;$A4,Concentrado!$B$2:$B859, "=Michoacán")</f>
        <v>1.619</v>
      </c>
      <c r="AR4" s="9">
        <f>SUMIFS(Concentrado!AS$2:AS859,Concentrado!$A$2:$A859,"="&amp;$A4,Concentrado!$B$2:$B859, "=Michoacán")</f>
        <v>2.2360000000000002</v>
      </c>
      <c r="AS4" s="9">
        <f>SUMIFS(Concentrado!AT$2:AT859,Concentrado!$A$2:$A859,"="&amp;$A4,Concentrado!$B$2:$B859, "=Michoacán")</f>
        <v>3.9580000000000002</v>
      </c>
      <c r="AT4" s="9">
        <f>SUMIFS(Concentrado!AU$2:AU859,Concentrado!$A$2:$A859,"="&amp;$A4,Concentrado!$B$2:$B859, "=Michoacán")</f>
        <v>0.71399999999999997</v>
      </c>
      <c r="AU4" s="9">
        <f>SUMIFS(Concentrado!AV$2:AV859,Concentrado!$A$2:$A859,"="&amp;$A4,Concentrado!$B$2:$B859, "=Michoacán")</f>
        <v>2.2850000000000001</v>
      </c>
      <c r="AV4" s="9">
        <f>SUMIFS(Concentrado!AW$2:AW859,Concentrado!$A$2:$A859,"="&amp;$A4,Concentrado!$B$2:$B859, "=Michoacán")</f>
        <v>526.40599999999995</v>
      </c>
      <c r="AW4" s="9">
        <f>SUMIFS(Concentrado!AX$2:AX859,Concentrado!$A$2:$A859,"="&amp;$A4,Concentrado!$B$2:$B859, "=Michoacán")</f>
        <v>377.45400000000001</v>
      </c>
      <c r="AX4" s="9">
        <f>SUMIFS(Concentrado!AY$2:AY859,Concentrado!$A$2:$A859,"="&amp;$A4,Concentrado!$B$2:$B859, "=Michoacán")</f>
        <v>449.71499999999997</v>
      </c>
      <c r="AY4" s="9">
        <f>SUMIFS(Concentrado!AZ$2:AZ859,Concentrado!$A$2:$A859,"="&amp;$A4,Concentrado!$B$2:$B859, "=Michoacán")</f>
        <v>5.2640000000000002</v>
      </c>
      <c r="AZ4" s="9">
        <f>SUMIFS(Concentrado!BA$2:BA859,Concentrado!$A$2:$A859,"="&amp;$A4,Concentrado!$B$2:$B859, "=Michoacán")</f>
        <v>3.7749999999999999</v>
      </c>
      <c r="BA4" s="9">
        <f>SUMIFS(Concentrado!BB$2:BB859,Concentrado!$A$2:$A859,"="&amp;$A4,Concentrado!$B$2:$B859, "=Michoacán")</f>
        <v>4.4969999999999999</v>
      </c>
      <c r="BB4" s="9">
        <f>SUMIFS(Concentrado!BC$2:BC859,Concentrado!$A$2:$A859,"="&amp;$A4,Concentrado!$B$2:$B859, "=Michoacán")</f>
        <v>40.244</v>
      </c>
      <c r="BC4" s="9">
        <f>SUMIFS(Concentrado!BD$2:BD859,Concentrado!$A$2:$A859,"="&amp;$A4,Concentrado!$B$2:$B859, "=Michoacán")</f>
        <v>27.218</v>
      </c>
      <c r="BD4" s="9">
        <f>SUMIFS(Concentrado!BE$2:BE859,Concentrado!$A$2:$A859,"="&amp;$A4,Concentrado!$B$2:$B859, "=Michoacán")</f>
        <v>22.827999999999999</v>
      </c>
      <c r="BE4" s="9">
        <f>SUMIFS(Concentrado!BF$2:BF859,Concentrado!$A$2:$A859,"="&amp;$A4,Concentrado!$B$2:$B859, "=Michoacán")</f>
        <v>27.344000000000001</v>
      </c>
      <c r="BF4" s="9">
        <f>SUMIFS(Concentrado!BG$2:BG859,Concentrado!$A$2:$A859,"="&amp;$A4,Concentrado!$B$2:$B859, "=Michoacán")</f>
        <v>57.084000000000003</v>
      </c>
      <c r="BG4" s="9">
        <f>SUMIFS(Concentrado!BH$2:BH859,Concentrado!$A$2:$A859,"="&amp;$A4,Concentrado!$B$2:$B859, "=Michoacán")</f>
        <v>6.8874519235268243</v>
      </c>
    </row>
    <row r="5" spans="1:59" x14ac:dyDescent="0.25">
      <c r="A5" s="4">
        <v>2001</v>
      </c>
      <c r="B5" s="9">
        <f>SUMIFS(Concentrado!C$2:C859,Concentrado!$A$2:$A859,"="&amp;$A5,Concentrado!$B$2:$B859, "=Michoacán")</f>
        <v>22.658999999999999</v>
      </c>
      <c r="C5" s="9">
        <f>SUMIFS(Concentrado!D$2:D859,Concentrado!$A$2:$A859,"="&amp;$A5,Concentrado!$B$2:$B859, "=Michoacán")</f>
        <v>5.8390000000000004</v>
      </c>
      <c r="D5" s="9">
        <f>SUMIFS(Concentrado!E$2:E859,Concentrado!$A$2:$A859,"="&amp;$A5,Concentrado!$B$2:$B859, "=Michoacán")</f>
        <v>13.973000000000001</v>
      </c>
      <c r="E5" s="9">
        <f>SUMIFS(Concentrado!F$2:F859,Concentrado!$A$2:$A859,"="&amp;$A5,Concentrado!$B$2:$B859, "=Michoacán")</f>
        <v>21.065000000000001</v>
      </c>
      <c r="F5" s="9">
        <f>SUMIFS(Concentrado!G$2:G859,Concentrado!$A$2:$A859,"="&amp;$A5,Concentrado!$B$2:$B859, "=Michoacán")</f>
        <v>14.042999999999999</v>
      </c>
      <c r="G5" s="9">
        <f>SUMIFS(Concentrado!H$2:H859,Concentrado!$A$2:$A859,"="&amp;$A5,Concentrado!$B$2:$B859, "=Michoacán")</f>
        <v>2.585</v>
      </c>
      <c r="H5" s="9">
        <f>SUMIFS(Concentrado!I$2:I859,Concentrado!$A$2:$A859,"="&amp;$A5,Concentrado!$B$2:$B859, "=Michoacán")</f>
        <v>2.5630000000000002</v>
      </c>
      <c r="I5" s="9">
        <f>SUMIFS(Concentrado!J$2:J859,Concentrado!$A$2:$A859,"="&amp;$A5,Concentrado!$B$2:$B859, "=Michoacán")</f>
        <v>2.5739999999999998</v>
      </c>
      <c r="J5" s="9">
        <f>SUMIFS(Concentrado!K$2:K859,Concentrado!$A$2:$A859,"="&amp;$A5,Concentrado!$B$2:$B859, "=Michoacán")</f>
        <v>10.696</v>
      </c>
      <c r="K5" s="9">
        <f>SUMIFS(Concentrado!L$2:L859,Concentrado!$A$2:$A859,"="&amp;$A5,Concentrado!$B$2:$B859, "=Michoacán")</f>
        <v>4.6050000000000004</v>
      </c>
      <c r="L5" s="9">
        <f>SUMIFS(Concentrado!M$2:M859,Concentrado!$A$2:$A859,"="&amp;$A5,Concentrado!$B$2:$B859, "=Michoacán")</f>
        <v>7.55</v>
      </c>
      <c r="M5" s="9">
        <f>SUMIFS(Concentrado!N$2:N859,Concentrado!$A$2:$A859,"="&amp;$A5,Concentrado!$B$2:$B859, "=Michoacán")</f>
        <v>61.896000000000001</v>
      </c>
      <c r="N5" s="9">
        <f>SUMIFS(Concentrado!O$2:O859,Concentrado!$A$2:$A859,"="&amp;$A5,Concentrado!$B$2:$B859, "=Michoacán")</f>
        <v>107.111</v>
      </c>
      <c r="O5" s="9">
        <f>SUMIFS(Concentrado!P$2:P859,Concentrado!$A$2:$A859,"="&amp;$A5,Concentrado!$B$2:$B859, "=Michoacán")</f>
        <v>25.872</v>
      </c>
      <c r="P5" s="9">
        <f>SUMIFS(Concentrado!Q$2:Q859,Concentrado!$A$2:$A859,"="&amp;$A5,Concentrado!$B$2:$B859, "=Michoacán")</f>
        <v>65.183000000000007</v>
      </c>
      <c r="Q5" s="9">
        <f>SUMIFS(Concentrado!R$2:R859,Concentrado!$A$2:$A859,"="&amp;$A5,Concentrado!$B$2:$B859, "=Michoacán")</f>
        <v>45.570999999999998</v>
      </c>
      <c r="R5" s="9">
        <f>SUMIFS(Concentrado!S$2:S859,Concentrado!$A$2:$A859,"="&amp;$A5,Concentrado!$B$2:$B859, "=Michoacán")</f>
        <v>56.965000000000003</v>
      </c>
      <c r="S5" s="9">
        <f>SUMIFS(Concentrado!T$2:T859,Concentrado!$A$2:$A859,"="&amp;$A5,Concentrado!$B$2:$B859, "=Michoacán")</f>
        <v>51.454999999999998</v>
      </c>
      <c r="T5" s="9">
        <f>SUMIFS(Concentrado!U$2:U859,Concentrado!$A$2:$A859,"="&amp;$A5,Concentrado!$B$2:$B859, "=Michoacán")</f>
        <v>7.9589999999999996</v>
      </c>
      <c r="U5" s="9">
        <f>SUMIFS(Concentrado!V$2:V859,Concentrado!$A$2:$A859,"="&amp;$A5,Concentrado!$B$2:$B859, "=Michoacán")</f>
        <v>12.058</v>
      </c>
      <c r="V5" s="9">
        <f>SUMIFS(Concentrado!W$2:W859,Concentrado!$A$2:$A859,"="&amp;$A5,Concentrado!$B$2:$B859, "=Michoacán")</f>
        <v>10.074999999999999</v>
      </c>
      <c r="W5" s="9">
        <f>SUMIFS(Concentrado!X$2:X859,Concentrado!$A$2:$A859,"="&amp;$A5,Concentrado!$B$2:$B859, "=Michoacán")</f>
        <v>28.792999999999999</v>
      </c>
      <c r="X5" s="9">
        <f>SUMIFS(Concentrado!Y$2:Y859,Concentrado!$A$2:$A859,"="&amp;$A5,Concentrado!$B$2:$B859, "=Michoacán")</f>
        <v>3.4649999999999999</v>
      </c>
      <c r="Y5" s="9">
        <f>SUMIFS(Concentrado!Z$2:Z859,Concentrado!$A$2:$A859,"="&amp;$A5,Concentrado!$B$2:$B859, "=Michoacán")</f>
        <v>15.714</v>
      </c>
      <c r="Z5" s="9">
        <f>SUMIFS(Concentrado!AA$2:AA859,Concentrado!$A$2:$A859,"="&amp;$A5,Concentrado!$B$2:$B859, "=Michoacán")</f>
        <v>45.521000000000001</v>
      </c>
      <c r="AA5" s="9">
        <f>SUMIFS(Concentrado!AB$2:AB859,Concentrado!$A$2:$A859,"="&amp;$A5,Concentrado!$B$2:$B859, "=Michoacán")</f>
        <v>32.707000000000001</v>
      </c>
      <c r="AB5" s="9">
        <f>SUMIFS(Concentrado!AC$2:AC859,Concentrado!$A$2:$A859,"="&amp;$A5,Concentrado!$B$2:$B859, "=Michoacán")</f>
        <v>38.904000000000003</v>
      </c>
      <c r="AC5" s="9">
        <f>SUMIFS(Concentrado!AD$2:AD859,Concentrado!$A$2:$A859,"="&amp;$A5,Concentrado!$B$2:$B859, "=Michoacán")</f>
        <v>341.55700000000002</v>
      </c>
      <c r="AD5" s="9">
        <f>SUMIFS(Concentrado!AE$2:AE859,Concentrado!$A$2:$A859,"="&amp;$A5,Concentrado!$B$2:$B859, "=Michoacán")</f>
        <v>297.59399999999999</v>
      </c>
      <c r="AE5" s="9">
        <f>SUMIFS(Concentrado!AF$2:AF859,Concentrado!$A$2:$A859,"="&amp;$A5,Concentrado!$B$2:$B859, "=Michoacán")</f>
        <v>319.00200000000001</v>
      </c>
      <c r="AF5" s="9">
        <f>SUMIFS(Concentrado!AG$2:AG859,Concentrado!$A$2:$A859,"="&amp;$A5,Concentrado!$B$2:$B859, "=Michoacán")</f>
        <v>11.507</v>
      </c>
      <c r="AG5" s="9">
        <f>SUMIFS(Concentrado!AH$2:AH859,Concentrado!$A$2:$A859,"="&amp;$A5,Concentrado!$B$2:$B859, "=Michoacán")</f>
        <v>8.4939007259018204</v>
      </c>
      <c r="AH5" s="9">
        <f>SUMIFS(Concentrado!AI$2:AI859,Concentrado!$A$2:$A859,"="&amp;$A5,Concentrado!$B$2:$B859, "=Michoacán")</f>
        <v>2.7499396208909301</v>
      </c>
      <c r="AI5" s="9">
        <f>SUMIFS(Concentrado!AJ$2:AJ859,Concentrado!$A$2:$A859,"="&amp;$A5,Concentrado!$B$2:$B859, "=Michoacán")</f>
        <v>5.4943785639317797</v>
      </c>
      <c r="AJ5" s="9">
        <f>SUMIFS(Concentrado!AK$2:AK859,Concentrado!$A$2:$A859,"="&amp;$A5,Concentrado!$B$2:$B859, "=Michoacán")</f>
        <v>6.4379999999999997</v>
      </c>
      <c r="AK5" s="9">
        <f>SUMIFS(Concentrado!AL$2:AL859,Concentrado!$A$2:$A859,"="&amp;$A5,Concentrado!$B$2:$B859, "=Michoacán")</f>
        <v>1.899</v>
      </c>
      <c r="AL5" s="9">
        <f>SUMIFS(Concentrado!AM$2:AM859,Concentrado!$A$2:$A859,"="&amp;$A5,Concentrado!$B$2:$B859, "=Michoacán")</f>
        <v>4.0940000000000003</v>
      </c>
      <c r="AM5" s="9">
        <f>SUMIFS(Concentrado!AN$2:AN859,Concentrado!$A$2:$A859,"="&amp;$A5,Concentrado!$B$2:$B859, "=Michoacán")</f>
        <v>60.018000000000001</v>
      </c>
      <c r="AN5" s="9">
        <f>SUMIFS(Concentrado!AO$2:AO859,Concentrado!$A$2:$A859,"="&amp;$A5,Concentrado!$B$2:$B859, "=Michoacán")</f>
        <v>49.226999999999997</v>
      </c>
      <c r="AO5" s="9">
        <f>SUMIFS(Concentrado!AP$2:AP859,Concentrado!$A$2:$A859,"="&amp;$A5,Concentrado!$B$2:$B859, "=Michoacán")</f>
        <v>54.494999999999997</v>
      </c>
      <c r="AP5" s="9">
        <f>SUMIFS(Concentrado!AQ$2:AQ859,Concentrado!$A$2:$A859,"="&amp;$A5,Concentrado!$B$2:$B859, "=Michoacán")</f>
        <v>1.9259999999999999</v>
      </c>
      <c r="AQ5" s="9">
        <f>SUMIFS(Concentrado!AR$2:AR859,Concentrado!$A$2:$A859,"="&amp;$A5,Concentrado!$B$2:$B859, "=Michoacán")</f>
        <v>0.90200000000000002</v>
      </c>
      <c r="AR5" s="9">
        <f>SUMIFS(Concentrado!AS$2:AS859,Concentrado!$A$2:$A859,"="&amp;$A5,Concentrado!$B$2:$B859, "=Michoacán")</f>
        <v>1.397</v>
      </c>
      <c r="AS5" s="9">
        <f>SUMIFS(Concentrado!AT$2:AT859,Concentrado!$A$2:$A859,"="&amp;$A5,Concentrado!$B$2:$B859, "=Michoacán")</f>
        <v>4.0549999999999997</v>
      </c>
      <c r="AT5" s="9">
        <f>SUMIFS(Concentrado!AU$2:AU859,Concentrado!$A$2:$A859,"="&amp;$A5,Concentrado!$B$2:$B859, "=Michoacán")</f>
        <v>0.66500000000000004</v>
      </c>
      <c r="AU5" s="9">
        <f>SUMIFS(Concentrado!AV$2:AV859,Concentrado!$A$2:$A859,"="&amp;$A5,Concentrado!$B$2:$B859, "=Michoacán")</f>
        <v>2.3039999999999998</v>
      </c>
      <c r="AV5" s="9">
        <f>SUMIFS(Concentrado!AW$2:AW859,Concentrado!$A$2:$A859,"="&amp;$A5,Concentrado!$B$2:$B859, "=Michoacán")</f>
        <v>517.45600000000002</v>
      </c>
      <c r="AW5" s="9">
        <f>SUMIFS(Concentrado!AX$2:AX859,Concentrado!$A$2:$A859,"="&amp;$A5,Concentrado!$B$2:$B859, "=Michoacán")</f>
        <v>382.61399999999998</v>
      </c>
      <c r="AX5" s="9">
        <f>SUMIFS(Concentrado!AY$2:AY859,Concentrado!$A$2:$A859,"="&amp;$A5,Concentrado!$B$2:$B859, "=Michoacán")</f>
        <v>448.04399999999998</v>
      </c>
      <c r="AY5" s="9">
        <f>SUMIFS(Concentrado!AZ$2:AZ859,Concentrado!$A$2:$A859,"="&amp;$A5,Concentrado!$B$2:$B859, "=Michoacán")</f>
        <v>5.1749999999999998</v>
      </c>
      <c r="AZ5" s="9">
        <f>SUMIFS(Concentrado!BA$2:BA859,Concentrado!$A$2:$A859,"="&amp;$A5,Concentrado!$B$2:$B859, "=Michoacán")</f>
        <v>3.8260000000000001</v>
      </c>
      <c r="BA5" s="9">
        <f>SUMIFS(Concentrado!BB$2:BB859,Concentrado!$A$2:$A859,"="&amp;$A5,Concentrado!$B$2:$B859, "=Michoacán")</f>
        <v>4.4800000000000004</v>
      </c>
      <c r="BB5" s="9">
        <f>SUMIFS(Concentrado!BC$2:BC859,Concentrado!$A$2:$A859,"="&amp;$A5,Concentrado!$B$2:$B859, "=Michoacán")</f>
        <v>35.319000000000003</v>
      </c>
      <c r="BC5" s="9">
        <f>SUMIFS(Concentrado!BD$2:BD859,Concentrado!$A$2:$A859,"="&amp;$A5,Concentrado!$B$2:$B859, "=Michoacán")</f>
        <v>23.016999999999999</v>
      </c>
      <c r="BD5" s="9">
        <f>SUMIFS(Concentrado!BE$2:BE859,Concentrado!$A$2:$A859,"="&amp;$A5,Concentrado!$B$2:$B859, "=Michoacán")</f>
        <v>21.164999999999999</v>
      </c>
      <c r="BE5" s="9">
        <f>SUMIFS(Concentrado!BF$2:BF859,Concentrado!$A$2:$A859,"="&amp;$A5,Concentrado!$B$2:$B859, "=Michoacán")</f>
        <v>25.28</v>
      </c>
      <c r="BF5" s="9">
        <f>SUMIFS(Concentrado!BG$2:BG859,Concentrado!$A$2:$A859,"="&amp;$A5,Concentrado!$B$2:$B859, "=Michoacán")</f>
        <v>57.915999999999997</v>
      </c>
      <c r="BG5" s="9">
        <f>SUMIFS(Concentrado!BH$2:BH859,Concentrado!$A$2:$A859,"="&amp;$A5,Concentrado!$B$2:$B859, "=Michoacán")</f>
        <v>7.036815382536342</v>
      </c>
    </row>
    <row r="6" spans="1:59" x14ac:dyDescent="0.25">
      <c r="A6" s="4">
        <v>2002</v>
      </c>
      <c r="B6" s="9">
        <f>SUMIFS(Concentrado!C$2:C859,Concentrado!$A$2:$A859,"="&amp;$A6,Concentrado!$B$2:$B859, "=Michoacán")</f>
        <v>21.358000000000001</v>
      </c>
      <c r="C6" s="9">
        <f>SUMIFS(Concentrado!D$2:D859,Concentrado!$A$2:$A859,"="&amp;$A6,Concentrado!$B$2:$B859, "=Michoacán")</f>
        <v>5.7249999999999996</v>
      </c>
      <c r="D6" s="9">
        <f>SUMIFS(Concentrado!E$2:E859,Concentrado!$A$2:$A859,"="&amp;$A6,Concentrado!$B$2:$B859, "=Michoacán")</f>
        <v>13.278</v>
      </c>
      <c r="E6" s="9">
        <f>SUMIFS(Concentrado!F$2:F859,Concentrado!$A$2:$A859,"="&amp;$A6,Concentrado!$B$2:$B859, "=Michoacán")</f>
        <v>22.007999999999999</v>
      </c>
      <c r="F6" s="9">
        <f>SUMIFS(Concentrado!G$2:G859,Concentrado!$A$2:$A859,"="&amp;$A6,Concentrado!$B$2:$B859, "=Michoacán")</f>
        <v>14.707000000000001</v>
      </c>
      <c r="G6" s="9">
        <f>SUMIFS(Concentrado!H$2:H859,Concentrado!$A$2:$A859,"="&amp;$A6,Concentrado!$B$2:$B859, "=Michoacán")</f>
        <v>2.5310000000000001</v>
      </c>
      <c r="H6" s="9">
        <f>SUMIFS(Concentrado!I$2:I859,Concentrado!$A$2:$A859,"="&amp;$A6,Concentrado!$B$2:$B859, "=Michoacán")</f>
        <v>2.6970000000000001</v>
      </c>
      <c r="I6" s="9">
        <f>SUMIFS(Concentrado!J$2:J859,Concentrado!$A$2:$A859,"="&amp;$A6,Concentrado!$B$2:$B859, "=Michoacán")</f>
        <v>2.617</v>
      </c>
      <c r="J6" s="9">
        <f>SUMIFS(Concentrado!K$2:K859,Concentrado!$A$2:$A859,"="&amp;$A6,Concentrado!$B$2:$B859, "=Michoacán")</f>
        <v>10.122</v>
      </c>
      <c r="K6" s="9">
        <f>SUMIFS(Concentrado!L$2:L859,Concentrado!$A$2:$A859,"="&amp;$A6,Concentrado!$B$2:$B859, "=Michoacán")</f>
        <v>5.1100000000000003</v>
      </c>
      <c r="L6" s="9">
        <f>SUMIFS(Concentrado!M$2:M859,Concentrado!$A$2:$A859,"="&amp;$A6,Concentrado!$B$2:$B859, "=Michoacán")</f>
        <v>7.532</v>
      </c>
      <c r="M6" s="9">
        <f>SUMIFS(Concentrado!N$2:N859,Concentrado!$A$2:$A859,"="&amp;$A6,Concentrado!$B$2:$B859, "=Michoacán")</f>
        <v>64.929000000000002</v>
      </c>
      <c r="N6" s="9">
        <f>SUMIFS(Concentrado!O$2:O859,Concentrado!$A$2:$A859,"="&amp;$A6,Concentrado!$B$2:$B859, "=Michoacán")</f>
        <v>101.78</v>
      </c>
      <c r="O6" s="9">
        <f>SUMIFS(Concentrado!P$2:P859,Concentrado!$A$2:$A859,"="&amp;$A6,Concentrado!$B$2:$B859, "=Michoacán")</f>
        <v>26.495999999999999</v>
      </c>
      <c r="P6" s="9">
        <f>SUMIFS(Concentrado!Q$2:Q859,Concentrado!$A$2:$A859,"="&amp;$A6,Concentrado!$B$2:$B859, "=Michoacán")</f>
        <v>62.87</v>
      </c>
      <c r="Q6" s="9">
        <f>SUMIFS(Concentrado!R$2:R859,Concentrado!$A$2:$A859,"="&amp;$A6,Concentrado!$B$2:$B859, "=Michoacán")</f>
        <v>52.636000000000003</v>
      </c>
      <c r="R6" s="9">
        <f>SUMIFS(Concentrado!S$2:S859,Concentrado!$A$2:$A859,"="&amp;$A6,Concentrado!$B$2:$B859, "=Michoacán")</f>
        <v>59.994</v>
      </c>
      <c r="S6" s="9">
        <f>SUMIFS(Concentrado!T$2:T859,Concentrado!$A$2:$A859,"="&amp;$A6,Concentrado!$B$2:$B859, "=Michoacán")</f>
        <v>56.439</v>
      </c>
      <c r="T6" s="9">
        <f>SUMIFS(Concentrado!U$2:U859,Concentrado!$A$2:$A859,"="&amp;$A6,Concentrado!$B$2:$B859, "=Michoacán")</f>
        <v>10.526999999999999</v>
      </c>
      <c r="U6" s="9">
        <f>SUMIFS(Concentrado!V$2:V859,Concentrado!$A$2:$A859,"="&amp;$A6,Concentrado!$B$2:$B859, "=Michoacán")</f>
        <v>13.106</v>
      </c>
      <c r="V6" s="9">
        <f>SUMIFS(Concentrado!W$2:W859,Concentrado!$A$2:$A859,"="&amp;$A6,Concentrado!$B$2:$B859, "=Michoacán")</f>
        <v>11.86</v>
      </c>
      <c r="W6" s="9">
        <f>SUMIFS(Concentrado!X$2:X859,Concentrado!$A$2:$A859,"="&amp;$A6,Concentrado!$B$2:$B859, "=Michoacán")</f>
        <v>24.041</v>
      </c>
      <c r="X6" s="9">
        <f>SUMIFS(Concentrado!Y$2:Y859,Concentrado!$A$2:$A859,"="&amp;$A6,Concentrado!$B$2:$B859, "=Michoacán")</f>
        <v>3.2170000000000001</v>
      </c>
      <c r="Y6" s="9">
        <f>SUMIFS(Concentrado!Z$2:Z859,Concentrado!$A$2:$A859,"="&amp;$A6,Concentrado!$B$2:$B859, "=Michoacán")</f>
        <v>13.278</v>
      </c>
      <c r="Z6" s="9">
        <f>SUMIFS(Concentrado!AA$2:AA859,Concentrado!$A$2:$A859,"="&amp;$A6,Concentrado!$B$2:$B859, "=Michoacán")</f>
        <v>46.411000000000001</v>
      </c>
      <c r="AA6" s="9">
        <f>SUMIFS(Concentrado!AB$2:AB859,Concentrado!$A$2:$A859,"="&amp;$A6,Concentrado!$B$2:$B859, "=Michoacán")</f>
        <v>38.182000000000002</v>
      </c>
      <c r="AB6" s="9">
        <f>SUMIFS(Concentrado!AC$2:AC859,Concentrado!$A$2:$A859,"="&amp;$A6,Concentrado!$B$2:$B859, "=Michoacán")</f>
        <v>42.183</v>
      </c>
      <c r="AC6" s="9">
        <f>SUMIFS(Concentrado!AD$2:AD859,Concentrado!$A$2:$A859,"="&amp;$A6,Concentrado!$B$2:$B859, "=Michoacán")</f>
        <v>358.17899999999997</v>
      </c>
      <c r="AD6" s="9">
        <f>SUMIFS(Concentrado!AE$2:AE859,Concentrado!$A$2:$A859,"="&amp;$A6,Concentrado!$B$2:$B859, "=Michoacán")</f>
        <v>318.09300000000002</v>
      </c>
      <c r="AE6" s="9">
        <f>SUMIFS(Concentrado!AF$2:AF859,Concentrado!$A$2:$A859,"="&amp;$A6,Concentrado!$B$2:$B859, "=Michoacán")</f>
        <v>337.63200000000001</v>
      </c>
      <c r="AF6" s="9">
        <f>SUMIFS(Concentrado!AG$2:AG859,Concentrado!$A$2:$A859,"="&amp;$A6,Concentrado!$B$2:$B859, "=Michoacán")</f>
        <v>12.247999999999999</v>
      </c>
      <c r="AG6" s="9">
        <f>SUMIFS(Concentrado!AH$2:AH859,Concentrado!$A$2:$A859,"="&amp;$A6,Concentrado!$B$2:$B859, "=Michoacán")</f>
        <v>7.8512142557114304</v>
      </c>
      <c r="AH6" s="9">
        <f>SUMIFS(Concentrado!AI$2:AI859,Concentrado!$A$2:$A859,"="&amp;$A6,Concentrado!$B$2:$B859, "=Michoacán")</f>
        <v>2.63446551484641</v>
      </c>
      <c r="AI6" s="9">
        <f>SUMIFS(Concentrado!AJ$2:AJ859,Concentrado!$A$2:$A859,"="&amp;$A6,Concentrado!$B$2:$B859, "=Michoacán")</f>
        <v>5.1272527866931501</v>
      </c>
      <c r="AJ6" s="9">
        <f>SUMIFS(Concentrado!AK$2:AK859,Concentrado!$A$2:$A859,"="&amp;$A6,Concentrado!$B$2:$B859, "=Michoacán")</f>
        <v>6.3769999999999998</v>
      </c>
      <c r="AK6" s="9">
        <f>SUMIFS(Concentrado!AL$2:AL859,Concentrado!$A$2:$A859,"="&amp;$A6,Concentrado!$B$2:$B859, "=Michoacán")</f>
        <v>1.325</v>
      </c>
      <c r="AL6" s="9">
        <f>SUMIFS(Concentrado!AM$2:AM859,Concentrado!$A$2:$A859,"="&amp;$A6,Concentrado!$B$2:$B859, "=Michoacán")</f>
        <v>3.766</v>
      </c>
      <c r="AM6" s="9">
        <f>SUMIFS(Concentrado!AN$2:AN859,Concentrado!$A$2:$A859,"="&amp;$A6,Concentrado!$B$2:$B859, "=Michoacán")</f>
        <v>63.213999999999999</v>
      </c>
      <c r="AN6" s="9">
        <f>SUMIFS(Concentrado!AO$2:AO859,Concentrado!$A$2:$A859,"="&amp;$A6,Concentrado!$B$2:$B859, "=Michoacán")</f>
        <v>50.39</v>
      </c>
      <c r="AO6" s="9">
        <f>SUMIFS(Concentrado!AP$2:AP859,Concentrado!$A$2:$A859,"="&amp;$A6,Concentrado!$B$2:$B859, "=Michoacán")</f>
        <v>56.732999999999997</v>
      </c>
      <c r="AP6" s="9">
        <f>SUMIFS(Concentrado!AQ$2:AQ859,Concentrado!$A$2:$A859,"="&amp;$A6,Concentrado!$B$2:$B859, "=Michoacán")</f>
        <v>2.024</v>
      </c>
      <c r="AQ6" s="9">
        <f>SUMIFS(Concentrado!AR$2:AR859,Concentrado!$A$2:$A859,"="&amp;$A6,Concentrado!$B$2:$B859, "=Michoacán")</f>
        <v>1.325</v>
      </c>
      <c r="AR6" s="9">
        <f>SUMIFS(Concentrado!AS$2:AS859,Concentrado!$A$2:$A859,"="&amp;$A6,Concentrado!$B$2:$B859, "=Michoacán")</f>
        <v>1.663</v>
      </c>
      <c r="AS6" s="9">
        <f>SUMIFS(Concentrado!AT$2:AT859,Concentrado!$A$2:$A859,"="&amp;$A6,Concentrado!$B$2:$B859, "=Michoacán")</f>
        <v>4.6559999999999997</v>
      </c>
      <c r="AT6" s="9">
        <f>SUMIFS(Concentrado!AU$2:AU859,Concentrado!$A$2:$A859,"="&amp;$A6,Concentrado!$B$2:$B859, "=Michoacán")</f>
        <v>0.52</v>
      </c>
      <c r="AU6" s="9">
        <f>SUMIFS(Concentrado!AV$2:AV859,Concentrado!$A$2:$A859,"="&amp;$A6,Concentrado!$B$2:$B859, "=Michoacán")</f>
        <v>2.5190000000000001</v>
      </c>
      <c r="AV6" s="9">
        <f>SUMIFS(Concentrado!AW$2:AW859,Concentrado!$A$2:$A859,"="&amp;$A6,Concentrado!$B$2:$B859, "=Michoacán")</f>
        <v>532.38400000000001</v>
      </c>
      <c r="AW6" s="9">
        <f>SUMIFS(Concentrado!AX$2:AX859,Concentrado!$A$2:$A859,"="&amp;$A6,Concentrado!$B$2:$B859, "=Michoacán")</f>
        <v>404.536</v>
      </c>
      <c r="AX6" s="9">
        <f>SUMIFS(Concentrado!AY$2:AY859,Concentrado!$A$2:$A859,"="&amp;$A6,Concentrado!$B$2:$B859, "=Michoacán")</f>
        <v>466.67399999999998</v>
      </c>
      <c r="AY6" s="9">
        <f>SUMIFS(Concentrado!AZ$2:AZ859,Concentrado!$A$2:$A859,"="&amp;$A6,Concentrado!$B$2:$B859, "=Michoacán")</f>
        <v>5.3239999999999998</v>
      </c>
      <c r="AZ6" s="9">
        <f>SUMIFS(Concentrado!BA$2:BA859,Concentrado!$A$2:$A859,"="&amp;$A6,Concentrado!$B$2:$B859, "=Michoacán")</f>
        <v>4.0449999999999999</v>
      </c>
      <c r="BA6" s="9">
        <f>SUMIFS(Concentrado!BB$2:BB859,Concentrado!$A$2:$A859,"="&amp;$A6,Concentrado!$B$2:$B859, "=Michoacán")</f>
        <v>4.6669999999999998</v>
      </c>
      <c r="BB6" s="9">
        <f>SUMIFS(Concentrado!BC$2:BC859,Concentrado!$A$2:$A859,"="&amp;$A6,Concentrado!$B$2:$B859, "=Michoacán")</f>
        <v>33.006</v>
      </c>
      <c r="BC6" s="9">
        <f>SUMIFS(Concentrado!BD$2:BD859,Concentrado!$A$2:$A859,"="&amp;$A6,Concentrado!$B$2:$B859, "=Michoacán")</f>
        <v>21.869</v>
      </c>
      <c r="BD6" s="9">
        <f>SUMIFS(Concentrado!BE$2:BE859,Concentrado!$A$2:$A859,"="&amp;$A6,Concentrado!$B$2:$B859, "=Michoacán")</f>
        <v>19.774000000000001</v>
      </c>
      <c r="BE6" s="9">
        <f>SUMIFS(Concentrado!BF$2:BF859,Concentrado!$A$2:$A859,"="&amp;$A6,Concentrado!$B$2:$B859, "=Michoacán")</f>
        <v>23.547999999999998</v>
      </c>
      <c r="BF6" s="9">
        <f>SUMIFS(Concentrado!BG$2:BG859,Concentrado!$A$2:$A859,"="&amp;$A6,Concentrado!$B$2:$B859, "=Michoacán")</f>
        <v>38.914000000000001</v>
      </c>
      <c r="BG6" s="9">
        <f>SUMIFS(Concentrado!BH$2:BH859,Concentrado!$A$2:$A859,"="&amp;$A6,Concentrado!$B$2:$B859, "=Michoacán")</f>
        <v>7.4135419369000815</v>
      </c>
    </row>
    <row r="7" spans="1:59" x14ac:dyDescent="0.25">
      <c r="A7" s="4">
        <v>2003</v>
      </c>
      <c r="B7" s="9">
        <f>SUMIFS(Concentrado!C$2:C859,Concentrado!$A$2:$A859,"="&amp;$A7,Concentrado!$B$2:$B859, "=Michoacán")</f>
        <v>23.611000000000001</v>
      </c>
      <c r="C7" s="9">
        <f>SUMIFS(Concentrado!D$2:D859,Concentrado!$A$2:$A859,"="&amp;$A7,Concentrado!$B$2:$B859, "=Michoacán")</f>
        <v>6.3659999999999997</v>
      </c>
      <c r="D7" s="9">
        <f>SUMIFS(Concentrado!E$2:E859,Concentrado!$A$2:$A859,"="&amp;$A7,Concentrado!$B$2:$B859, "=Michoacán")</f>
        <v>14.689</v>
      </c>
      <c r="E7" s="9">
        <f>SUMIFS(Concentrado!F$2:F859,Concentrado!$A$2:$A859,"="&amp;$A7,Concentrado!$B$2:$B859, "=Michoacán")</f>
        <v>19.956</v>
      </c>
      <c r="F7" s="9">
        <f>SUMIFS(Concentrado!G$2:G859,Concentrado!$A$2:$A859,"="&amp;$A7,Concentrado!$B$2:$B859, "=Michoacán")</f>
        <v>12.69</v>
      </c>
      <c r="G7" s="9">
        <f>SUMIFS(Concentrado!H$2:H859,Concentrado!$A$2:$A859,"="&amp;$A7,Concentrado!$B$2:$B859, "=Michoacán")</f>
        <v>2.9830000000000001</v>
      </c>
      <c r="H7" s="9">
        <f>SUMIFS(Concentrado!I$2:I859,Concentrado!$A$2:$A859,"="&amp;$A7,Concentrado!$B$2:$B859, "=Michoacán")</f>
        <v>2.83</v>
      </c>
      <c r="I7" s="9">
        <f>SUMIFS(Concentrado!J$2:J859,Concentrado!$A$2:$A859,"="&amp;$A7,Concentrado!$B$2:$B859, "=Michoacán")</f>
        <v>2.9039999999999999</v>
      </c>
      <c r="J7" s="9">
        <f>SUMIFS(Concentrado!K$2:K859,Concentrado!$A$2:$A859,"="&amp;$A7,Concentrado!$B$2:$B859, "=Michoacán")</f>
        <v>11.324999999999999</v>
      </c>
      <c r="K7" s="9">
        <f>SUMIFS(Concentrado!L$2:L859,Concentrado!$A$2:$A859,"="&amp;$A7,Concentrado!$B$2:$B859, "=Michoacán")</f>
        <v>4.1500000000000004</v>
      </c>
      <c r="L7" s="9">
        <f>SUMIFS(Concentrado!M$2:M859,Concentrado!$A$2:$A859,"="&amp;$A7,Concentrado!$B$2:$B859, "=Michoacán")</f>
        <v>7.6369999999999996</v>
      </c>
      <c r="M7" s="9">
        <f>SUMIFS(Concentrado!N$2:N859,Concentrado!$A$2:$A859,"="&amp;$A7,Concentrado!$B$2:$B859, "=Michoacán")</f>
        <v>55.752000000000002</v>
      </c>
      <c r="N7" s="9">
        <f>SUMIFS(Concentrado!O$2:O859,Concentrado!$A$2:$A859,"="&amp;$A7,Concentrado!$B$2:$B859, "=Michoacán")</f>
        <v>103.947</v>
      </c>
      <c r="O7" s="9">
        <f>SUMIFS(Concentrado!P$2:P859,Concentrado!$A$2:$A859,"="&amp;$A7,Concentrado!$B$2:$B859, "=Michoacán")</f>
        <v>24.193000000000001</v>
      </c>
      <c r="P7" s="9">
        <f>SUMIFS(Concentrado!Q$2:Q859,Concentrado!$A$2:$A859,"="&amp;$A7,Concentrado!$B$2:$B859, "=Michoacán")</f>
        <v>62.805</v>
      </c>
      <c r="Q7" s="9">
        <f>SUMIFS(Concentrado!R$2:R859,Concentrado!$A$2:$A859,"="&amp;$A7,Concentrado!$B$2:$B859, "=Michoacán")</f>
        <v>52.075000000000003</v>
      </c>
      <c r="R7" s="9">
        <f>SUMIFS(Concentrado!S$2:S859,Concentrado!$A$2:$A859,"="&amp;$A7,Concentrado!$B$2:$B859, "=Michoacán")</f>
        <v>64.088999999999999</v>
      </c>
      <c r="S7" s="9">
        <f>SUMIFS(Concentrado!T$2:T859,Concentrado!$A$2:$A859,"="&amp;$A7,Concentrado!$B$2:$B859, "=Michoacán")</f>
        <v>58.412999999999997</v>
      </c>
      <c r="T7" s="9">
        <f>SUMIFS(Concentrado!U$2:U859,Concentrado!$A$2:$A859,"="&amp;$A7,Concentrado!$B$2:$B859, "=Michoacán")</f>
        <v>10.516</v>
      </c>
      <c r="U7" s="9">
        <f>SUMIFS(Concentrado!V$2:V859,Concentrado!$A$2:$A859,"="&amp;$A7,Concentrado!$B$2:$B859, "=Michoacán")</f>
        <v>15.374000000000001</v>
      </c>
      <c r="V7" s="9">
        <f>SUMIFS(Concentrado!W$2:W859,Concentrado!$A$2:$A859,"="&amp;$A7,Concentrado!$B$2:$B859, "=Michoacán")</f>
        <v>13.029</v>
      </c>
      <c r="W7" s="9">
        <f>SUMIFS(Concentrado!X$2:X859,Concentrado!$A$2:$A859,"="&amp;$A7,Concentrado!$B$2:$B859, "=Michoacán")</f>
        <v>25.683</v>
      </c>
      <c r="X7" s="9">
        <f>SUMIFS(Concentrado!Y$2:Y859,Concentrado!$A$2:$A859,"="&amp;$A7,Concentrado!$B$2:$B859, "=Michoacán")</f>
        <v>2.9710000000000001</v>
      </c>
      <c r="Y7" s="9">
        <f>SUMIFS(Concentrado!Z$2:Z859,Concentrado!$A$2:$A859,"="&amp;$A7,Concentrado!$B$2:$B859, "=Michoacán")</f>
        <v>13.957000000000001</v>
      </c>
      <c r="Z7" s="9">
        <f>SUMIFS(Concentrado!AA$2:AA859,Concentrado!$A$2:$A859,"="&amp;$A7,Concentrado!$B$2:$B859, "=Michoacán")</f>
        <v>51.569000000000003</v>
      </c>
      <c r="AA7" s="9">
        <f>SUMIFS(Concentrado!AB$2:AB859,Concentrado!$A$2:$A859,"="&amp;$A7,Concentrado!$B$2:$B859, "=Michoacán")</f>
        <v>40.933999999999997</v>
      </c>
      <c r="AB7" s="9">
        <f>SUMIFS(Concentrado!AC$2:AC859,Concentrado!$A$2:$A859,"="&amp;$A7,Concentrado!$B$2:$B859, "=Michoacán")</f>
        <v>46.067</v>
      </c>
      <c r="AC7" s="9">
        <f>SUMIFS(Concentrado!AD$2:AD859,Concentrado!$A$2:$A859,"="&amp;$A7,Concentrado!$B$2:$B859, "=Michoacán")</f>
        <v>366.39400000000001</v>
      </c>
      <c r="AD7" s="9">
        <f>SUMIFS(Concentrado!AE$2:AE859,Concentrado!$A$2:$A859,"="&amp;$A7,Concentrado!$B$2:$B859, "=Michoacán")</f>
        <v>322.85199999999998</v>
      </c>
      <c r="AE7" s="9">
        <f>SUMIFS(Concentrado!AF$2:AF859,Concentrado!$A$2:$A859,"="&amp;$A7,Concentrado!$B$2:$B859, "=Michoacán")</f>
        <v>344.23200000000003</v>
      </c>
      <c r="AF7" s="9">
        <f>SUMIFS(Concentrado!AG$2:AG859,Concentrado!$A$2:$A859,"="&amp;$A7,Concentrado!$B$2:$B859, "=Michoacán")</f>
        <v>10.819000000000001</v>
      </c>
      <c r="AG7" s="9">
        <f>SUMIFS(Concentrado!AH$2:AH859,Concentrado!$A$2:$A859,"="&amp;$A7,Concentrado!$B$2:$B859, "=Michoacán")</f>
        <v>7.7336580595858697</v>
      </c>
      <c r="AH7" s="9">
        <f>SUMIFS(Concentrado!AI$2:AI859,Concentrado!$A$2:$A859,"="&amp;$A7,Concentrado!$B$2:$B859, "=Michoacán")</f>
        <v>2.2791202595798001</v>
      </c>
      <c r="AI7" s="9">
        <f>SUMIFS(Concentrado!AJ$2:AJ859,Concentrado!$A$2:$A859,"="&amp;$A7,Concentrado!$B$2:$B859, "=Michoacán")</f>
        <v>4.88552219342409</v>
      </c>
      <c r="AJ7" s="9">
        <f>SUMIFS(Concentrado!AK$2:AK859,Concentrado!$A$2:$A859,"="&amp;$A7,Concentrado!$B$2:$B859, "=Michoacán")</f>
        <v>5.3090000000000002</v>
      </c>
      <c r="AK7" s="9">
        <f>SUMIFS(Concentrado!AL$2:AL859,Concentrado!$A$2:$A859,"="&amp;$A7,Concentrado!$B$2:$B859, "=Michoacán")</f>
        <v>1.603</v>
      </c>
      <c r="AL7" s="9">
        <f>SUMIFS(Concentrado!AM$2:AM859,Concentrado!$A$2:$A859,"="&amp;$A7,Concentrado!$B$2:$B859, "=Michoacán")</f>
        <v>3.3919999999999999</v>
      </c>
      <c r="AM7" s="9">
        <f>SUMIFS(Concentrado!AN$2:AN859,Concentrado!$A$2:$A859,"="&amp;$A7,Concentrado!$B$2:$B859, "=Michoacán")</f>
        <v>54.753999999999998</v>
      </c>
      <c r="AN7" s="9">
        <f>SUMIFS(Concentrado!AO$2:AO859,Concentrado!$A$2:$A859,"="&amp;$A7,Concentrado!$B$2:$B859, "=Michoacán")</f>
        <v>44.564999999999998</v>
      </c>
      <c r="AO7" s="9">
        <f>SUMIFS(Concentrado!AP$2:AP859,Concentrado!$A$2:$A859,"="&amp;$A7,Concentrado!$B$2:$B859, "=Michoacán")</f>
        <v>49.555999999999997</v>
      </c>
      <c r="AP7" s="9">
        <f>SUMIFS(Concentrado!AQ$2:AQ859,Concentrado!$A$2:$A859,"="&amp;$A7,Concentrado!$B$2:$B859, "=Michoacán")</f>
        <v>2.427</v>
      </c>
      <c r="AQ7" s="9">
        <f>SUMIFS(Concentrado!AR$2:AR859,Concentrado!$A$2:$A859,"="&amp;$A7,Concentrado!$B$2:$B859, "=Michoacán")</f>
        <v>0.99</v>
      </c>
      <c r="AR7" s="9">
        <f>SUMIFS(Concentrado!AS$2:AS859,Concentrado!$A$2:$A859,"="&amp;$A7,Concentrado!$B$2:$B859, "=Michoacán")</f>
        <v>1.6839999999999999</v>
      </c>
      <c r="AS7" s="9">
        <f>SUMIFS(Concentrado!AT$2:AT859,Concentrado!$A$2:$A859,"="&amp;$A7,Concentrado!$B$2:$B859, "=Michoacán")</f>
        <v>4.0949999999999998</v>
      </c>
      <c r="AT7" s="9">
        <f>SUMIFS(Concentrado!AU$2:AU859,Concentrado!$A$2:$A859,"="&amp;$A7,Concentrado!$B$2:$B859, "=Michoacán")</f>
        <v>0.755</v>
      </c>
      <c r="AU7" s="9">
        <f>SUMIFS(Concentrado!AV$2:AV859,Concentrado!$A$2:$A859,"="&amp;$A7,Concentrado!$B$2:$B859, "=Michoacán")</f>
        <v>2.367</v>
      </c>
      <c r="AV7" s="9">
        <f>SUMIFS(Concentrado!AW$2:AW859,Concentrado!$A$2:$A859,"="&amp;$A7,Concentrado!$B$2:$B859, "=Michoacán")</f>
        <v>535.15700000000004</v>
      </c>
      <c r="AW7" s="9">
        <f>SUMIFS(Concentrado!AX$2:AX859,Concentrado!$A$2:$A859,"="&amp;$A7,Concentrado!$B$2:$B859, "=Michoacán")</f>
        <v>401.51299999999998</v>
      </c>
      <c r="AX7" s="9">
        <f>SUMIFS(Concentrado!AY$2:AY859,Concentrado!$A$2:$A859,"="&amp;$A7,Concentrado!$B$2:$B859, "=Michoacán")</f>
        <v>466.596</v>
      </c>
      <c r="AY7" s="9">
        <f>SUMIFS(Concentrado!AZ$2:AZ859,Concentrado!$A$2:$A859,"="&amp;$A7,Concentrado!$B$2:$B859, "=Michoacán")</f>
        <v>5.3520000000000003</v>
      </c>
      <c r="AZ7" s="9">
        <f>SUMIFS(Concentrado!BA$2:BA859,Concentrado!$A$2:$A859,"="&amp;$A7,Concentrado!$B$2:$B859, "=Michoacán")</f>
        <v>4.0149999999999997</v>
      </c>
      <c r="BA7" s="9">
        <f>SUMIFS(Concentrado!BB$2:BB859,Concentrado!$A$2:$A859,"="&amp;$A7,Concentrado!$B$2:$B859, "=Michoacán")</f>
        <v>4.6660000000000004</v>
      </c>
      <c r="BB7" s="9">
        <f>SUMIFS(Concentrado!BC$2:BC859,Concentrado!$A$2:$A859,"="&amp;$A7,Concentrado!$B$2:$B859, "=Michoacán")</f>
        <v>31.646999999999998</v>
      </c>
      <c r="BC7" s="9">
        <f>SUMIFS(Concentrado!BD$2:BD859,Concentrado!$A$2:$A859,"="&amp;$A7,Concentrado!$B$2:$B859, "=Michoacán")</f>
        <v>18.616</v>
      </c>
      <c r="BD7" s="9">
        <f>SUMIFS(Concentrado!BE$2:BE859,Concentrado!$A$2:$A859,"="&amp;$A7,Concentrado!$B$2:$B859, "=Michoacán")</f>
        <v>18.736000000000001</v>
      </c>
      <c r="BE7" s="9">
        <f>SUMIFS(Concentrado!BF$2:BF859,Concentrado!$A$2:$A859,"="&amp;$A7,Concentrado!$B$2:$B859, "=Michoacán")</f>
        <v>22.414999999999999</v>
      </c>
      <c r="BF7" s="9">
        <f>SUMIFS(Concentrado!BG$2:BG859,Concentrado!$A$2:$A859,"="&amp;$A7,Concentrado!$B$2:$B859, "=Michoacán")</f>
        <v>48.305</v>
      </c>
      <c r="BG7" s="9">
        <f>SUMIFS(Concentrado!BH$2:BH859,Concentrado!$A$2:$A859,"="&amp;$A7,Concentrado!$B$2:$B859, "=Michoacán")</f>
        <v>5.8582308142940835</v>
      </c>
    </row>
    <row r="8" spans="1:59" x14ac:dyDescent="0.25">
      <c r="A8" s="4">
        <v>2004</v>
      </c>
      <c r="B8" s="9">
        <f>SUMIFS(Concentrado!C$2:C859,Concentrado!$A$2:$A859,"="&amp;$A8,Concentrado!$B$2:$B859, "=Michoacán")</f>
        <v>23.202999999999999</v>
      </c>
      <c r="C8" s="9">
        <f>SUMIFS(Concentrado!D$2:D859,Concentrado!$A$2:$A859,"="&amp;$A8,Concentrado!$B$2:$B859, "=Michoacán")</f>
        <v>6.44</v>
      </c>
      <c r="D8" s="9">
        <f>SUMIFS(Concentrado!E$2:E859,Concentrado!$A$2:$A859,"="&amp;$A8,Concentrado!$B$2:$B859, "=Michoacán")</f>
        <v>14.516999999999999</v>
      </c>
      <c r="E8" s="9">
        <f>SUMIFS(Concentrado!F$2:F859,Concentrado!$A$2:$A859,"="&amp;$A8,Concentrado!$B$2:$B859, "=Michoacán")</f>
        <v>18.989000000000001</v>
      </c>
      <c r="F8" s="9">
        <f>SUMIFS(Concentrado!G$2:G859,Concentrado!$A$2:$A859,"="&amp;$A8,Concentrado!$B$2:$B859, "=Michoacán")</f>
        <v>12.86</v>
      </c>
      <c r="G8" s="9">
        <f>SUMIFS(Concentrado!H$2:H859,Concentrado!$A$2:$A859,"="&amp;$A8,Concentrado!$B$2:$B859, "=Michoacán")</f>
        <v>2.9319999999999999</v>
      </c>
      <c r="H8" s="9">
        <f>SUMIFS(Concentrado!I$2:I859,Concentrado!$A$2:$A859,"="&amp;$A8,Concentrado!$B$2:$B859, "=Michoacán")</f>
        <v>2.7269999999999999</v>
      </c>
      <c r="I8" s="9">
        <f>SUMIFS(Concentrado!J$2:J859,Concentrado!$A$2:$A859,"="&amp;$A8,Concentrado!$B$2:$B859, "=Michoacán")</f>
        <v>2.8260000000000001</v>
      </c>
      <c r="J8" s="9">
        <f>SUMIFS(Concentrado!K$2:K859,Concentrado!$A$2:$A859,"="&amp;$A8,Concentrado!$B$2:$B859, "=Michoacán")</f>
        <v>11.677</v>
      </c>
      <c r="K8" s="9">
        <f>SUMIFS(Concentrado!L$2:L859,Concentrado!$A$2:$A859,"="&amp;$A8,Concentrado!$B$2:$B859, "=Michoacán")</f>
        <v>4.4189999999999996</v>
      </c>
      <c r="L8" s="9">
        <f>SUMIFS(Concentrado!M$2:M859,Concentrado!$A$2:$A859,"="&amp;$A8,Concentrado!$B$2:$B859, "=Michoacán")</f>
        <v>7.9160000000000004</v>
      </c>
      <c r="M8" s="9">
        <f>SUMIFS(Concentrado!N$2:N859,Concentrado!$A$2:$A859,"="&amp;$A8,Concentrado!$B$2:$B859, "=Michoacán")</f>
        <v>53.872</v>
      </c>
      <c r="N8" s="9">
        <f>SUMIFS(Concentrado!O$2:O859,Concentrado!$A$2:$A859,"="&amp;$A8,Concentrado!$B$2:$B859, "=Michoacán")</f>
        <v>104.285</v>
      </c>
      <c r="O8" s="9">
        <f>SUMIFS(Concentrado!P$2:P859,Concentrado!$A$2:$A859,"="&amp;$A8,Concentrado!$B$2:$B859, "=Michoacán")</f>
        <v>25.433</v>
      </c>
      <c r="P8" s="9">
        <f>SUMIFS(Concentrado!Q$2:Q859,Concentrado!$A$2:$A859,"="&amp;$A8,Concentrado!$B$2:$B859, "=Michoacán")</f>
        <v>63.453000000000003</v>
      </c>
      <c r="Q8" s="9">
        <f>SUMIFS(Concentrado!R$2:R859,Concentrado!$A$2:$A859,"="&amp;$A8,Concentrado!$B$2:$B859, "=Michoacán")</f>
        <v>59.851999999999997</v>
      </c>
      <c r="R8" s="9">
        <f>SUMIFS(Concentrado!S$2:S859,Concentrado!$A$2:$A859,"="&amp;$A8,Concentrado!$B$2:$B859, "=Michoacán")</f>
        <v>67.459999999999994</v>
      </c>
      <c r="S8" s="9">
        <f>SUMIFS(Concentrado!T$2:T859,Concentrado!$A$2:$A859,"="&amp;$A8,Concentrado!$B$2:$B859, "=Michoacán")</f>
        <v>63.793999999999997</v>
      </c>
      <c r="T8" s="9">
        <f>SUMIFS(Concentrado!U$2:U859,Concentrado!$A$2:$A859,"="&amp;$A8,Concentrado!$B$2:$B859, "=Michoacán")</f>
        <v>11.778</v>
      </c>
      <c r="U8" s="9">
        <f>SUMIFS(Concentrado!V$2:V859,Concentrado!$A$2:$A859,"="&amp;$A8,Concentrado!$B$2:$B859, "=Michoacán")</f>
        <v>16.407</v>
      </c>
      <c r="V8" s="9">
        <f>SUMIFS(Concentrado!W$2:W859,Concentrado!$A$2:$A859,"="&amp;$A8,Concentrado!$B$2:$B859, "=Michoacán")</f>
        <v>14.176</v>
      </c>
      <c r="W8" s="9">
        <f>SUMIFS(Concentrado!X$2:X859,Concentrado!$A$2:$A859,"="&amp;$A8,Concentrado!$B$2:$B859, "=Michoacán")</f>
        <v>24.567</v>
      </c>
      <c r="X8" s="9">
        <f>SUMIFS(Concentrado!Y$2:Y859,Concentrado!$A$2:$A859,"="&amp;$A8,Concentrado!$B$2:$B859, "=Michoacán")</f>
        <v>2.5390000000000001</v>
      </c>
      <c r="Y8" s="9">
        <f>SUMIFS(Concentrado!Z$2:Z859,Concentrado!$A$2:$A859,"="&amp;$A8,Concentrado!$B$2:$B859, "=Michoacán")</f>
        <v>13.153</v>
      </c>
      <c r="Z8" s="9">
        <f>SUMIFS(Concentrado!AA$2:AA859,Concentrado!$A$2:$A859,"="&amp;$A8,Concentrado!$B$2:$B859, "=Michoacán")</f>
        <v>49.235999999999997</v>
      </c>
      <c r="AA8" s="9">
        <f>SUMIFS(Concentrado!AB$2:AB859,Concentrado!$A$2:$A859,"="&amp;$A8,Concentrado!$B$2:$B859, "=Michoacán")</f>
        <v>39.536000000000001</v>
      </c>
      <c r="AB8" s="9">
        <f>SUMIFS(Concentrado!AC$2:AC859,Concentrado!$A$2:$A859,"="&amp;$A8,Concentrado!$B$2:$B859, "=Michoacán")</f>
        <v>44.259</v>
      </c>
      <c r="AC8" s="9">
        <f>SUMIFS(Concentrado!AD$2:AD859,Concentrado!$A$2:$A859,"="&amp;$A8,Concentrado!$B$2:$B859, "=Michoacán")</f>
        <v>379.02699999999999</v>
      </c>
      <c r="AD8" s="9">
        <f>SUMIFS(Concentrado!AE$2:AE859,Concentrado!$A$2:$A859,"="&amp;$A8,Concentrado!$B$2:$B859, "=Michoacán")</f>
        <v>322.44499999999999</v>
      </c>
      <c r="AE8" s="9">
        <f>SUMIFS(Concentrado!AF$2:AF859,Concentrado!$A$2:$A859,"="&amp;$A8,Concentrado!$B$2:$B859, "=Michoacán")</f>
        <v>349.83100000000002</v>
      </c>
      <c r="AF8" s="9">
        <f>SUMIFS(Concentrado!AG$2:AG859,Concentrado!$A$2:$A859,"="&amp;$A8,Concentrado!$B$2:$B859, "=Michoacán")</f>
        <v>10.717000000000001</v>
      </c>
      <c r="AG8" s="9">
        <f>SUMIFS(Concentrado!AH$2:AH859,Concentrado!$A$2:$A859,"="&amp;$A8,Concentrado!$B$2:$B859, "=Michoacán")</f>
        <v>8.4171873705364195</v>
      </c>
      <c r="AH8" s="9">
        <f>SUMIFS(Concentrado!AI$2:AI859,Concentrado!$A$2:$A859,"="&amp;$A8,Concentrado!$B$2:$B859, "=Michoacán")</f>
        <v>2.1645646338999698</v>
      </c>
      <c r="AI8" s="9">
        <f>SUMIFS(Concentrado!AJ$2:AJ859,Concentrado!$A$2:$A859,"="&amp;$A8,Concentrado!$B$2:$B859, "=Michoacán")</f>
        <v>5.1509964351335604</v>
      </c>
      <c r="AJ8" s="9">
        <f>SUMIFS(Concentrado!AK$2:AK859,Concentrado!$A$2:$A859,"="&amp;$A8,Concentrado!$B$2:$B859, "=Michoacán")</f>
        <v>6.1669999999999998</v>
      </c>
      <c r="AK8" s="9">
        <f>SUMIFS(Concentrado!AL$2:AL859,Concentrado!$A$2:$A859,"="&amp;$A8,Concentrado!$B$2:$B859, "=Michoacán")</f>
        <v>1.41</v>
      </c>
      <c r="AL8" s="9">
        <f>SUMIFS(Concentrado!AM$2:AM859,Concentrado!$A$2:$A859,"="&amp;$A8,Concentrado!$B$2:$B859, "=Michoacán")</f>
        <v>3.702</v>
      </c>
      <c r="AM8" s="9">
        <f>SUMIFS(Concentrado!AN$2:AN859,Concentrado!$A$2:$A859,"="&amp;$A8,Concentrado!$B$2:$B859, "=Michoacán")</f>
        <v>62.378999999999998</v>
      </c>
      <c r="AN8" s="9">
        <f>SUMIFS(Concentrado!AO$2:AO859,Concentrado!$A$2:$A859,"="&amp;$A8,Concentrado!$B$2:$B859, "=Michoacán")</f>
        <v>48.515000000000001</v>
      </c>
      <c r="AO8" s="9">
        <f>SUMIFS(Concentrado!AP$2:AP859,Concentrado!$A$2:$A859,"="&amp;$A8,Concentrado!$B$2:$B859, "=Michoacán")</f>
        <v>55.244</v>
      </c>
      <c r="AP8" s="9">
        <f>SUMIFS(Concentrado!AQ$2:AQ859,Concentrado!$A$2:$A859,"="&amp;$A8,Concentrado!$B$2:$B859, "=Michoacán")</f>
        <v>2.3759999999999999</v>
      </c>
      <c r="AQ8" s="9">
        <f>SUMIFS(Concentrado!AR$2:AR859,Concentrado!$A$2:$A859,"="&amp;$A8,Concentrado!$B$2:$B859, "=Michoacán")</f>
        <v>0.84599999999999997</v>
      </c>
      <c r="AR8" s="9">
        <f>SUMIFS(Concentrado!AS$2:AS859,Concentrado!$A$2:$A859,"="&amp;$A8,Concentrado!$B$2:$B859, "=Michoacán")</f>
        <v>1.583</v>
      </c>
      <c r="AS8" s="9">
        <f>SUMIFS(Concentrado!AT$2:AT859,Concentrado!$A$2:$A859,"="&amp;$A8,Concentrado!$B$2:$B859, "=Michoacán")</f>
        <v>3.9929999999999999</v>
      </c>
      <c r="AT8" s="9">
        <f>SUMIFS(Concentrado!AU$2:AU859,Concentrado!$A$2:$A859,"="&amp;$A8,Concentrado!$B$2:$B859, "=Michoacán")</f>
        <v>0.70499999999999996</v>
      </c>
      <c r="AU8" s="9">
        <f>SUMIFS(Concentrado!AV$2:AV859,Concentrado!$A$2:$A859,"="&amp;$A8,Concentrado!$B$2:$B859, "=Michoacán")</f>
        <v>2.29</v>
      </c>
      <c r="AV8" s="9">
        <f>SUMIFS(Concentrado!AW$2:AW859,Concentrado!$A$2:$A859,"="&amp;$A8,Concentrado!$B$2:$B859, "=Michoacán")</f>
        <v>553.62800000000004</v>
      </c>
      <c r="AW8" s="9">
        <f>SUMIFS(Concentrado!AX$2:AX859,Concentrado!$A$2:$A859,"="&amp;$A8,Concentrado!$B$2:$B859, "=Michoacán")</f>
        <v>407.62799999999999</v>
      </c>
      <c r="AX8" s="9">
        <f>SUMIFS(Concentrado!AY$2:AY859,Concentrado!$A$2:$A859,"="&amp;$A8,Concentrado!$B$2:$B859, "=Michoacán")</f>
        <v>478.17399999999998</v>
      </c>
      <c r="AY8" s="9">
        <f>SUMIFS(Concentrado!AZ$2:AZ859,Concentrado!$A$2:$A859,"="&amp;$A8,Concentrado!$B$2:$B859, "=Michoacán")</f>
        <v>5.5359999999999996</v>
      </c>
      <c r="AZ8" s="9">
        <f>SUMIFS(Concentrado!BA$2:BA859,Concentrado!$A$2:$A859,"="&amp;$A8,Concentrado!$B$2:$B859, "=Michoacán")</f>
        <v>4.0759999999999996</v>
      </c>
      <c r="BA8" s="9">
        <f>SUMIFS(Concentrado!BB$2:BB859,Concentrado!$A$2:$A859,"="&amp;$A8,Concentrado!$B$2:$B859, "=Michoacán")</f>
        <v>4.782</v>
      </c>
      <c r="BB8" s="9">
        <f>SUMIFS(Concentrado!BC$2:BC859,Concentrado!$A$2:$A859,"="&amp;$A8,Concentrado!$B$2:$B859, "=Michoacán")</f>
        <v>33.219000000000001</v>
      </c>
      <c r="BC8" s="9">
        <f>SUMIFS(Concentrado!BD$2:BD859,Concentrado!$A$2:$A859,"="&amp;$A8,Concentrado!$B$2:$B859, "=Michoacán")</f>
        <v>20.312999999999999</v>
      </c>
      <c r="BD8" s="9">
        <f>SUMIFS(Concentrado!BE$2:BE859,Concentrado!$A$2:$A859,"="&amp;$A8,Concentrado!$B$2:$B859, "=Michoacán")</f>
        <v>17.97</v>
      </c>
      <c r="BE8" s="9">
        <f>SUMIFS(Concentrado!BF$2:BF859,Concentrado!$A$2:$A859,"="&amp;$A8,Concentrado!$B$2:$B859, "=Michoacán")</f>
        <v>21.541</v>
      </c>
      <c r="BF8" s="9">
        <f>SUMIFS(Concentrado!BG$2:BG859,Concentrado!$A$2:$A859,"="&amp;$A8,Concentrado!$B$2:$B859, "=Michoacán")</f>
        <v>40.981000000000002</v>
      </c>
      <c r="BG8" s="9">
        <f>SUMIFS(Concentrado!BH$2:BH859,Concentrado!$A$2:$A859,"="&amp;$A8,Concentrado!$B$2:$B859, "=Michoacán")</f>
        <v>6.2836907751636595</v>
      </c>
    </row>
    <row r="9" spans="1:59" x14ac:dyDescent="0.25">
      <c r="A9" s="4">
        <v>2005</v>
      </c>
      <c r="B9" s="9">
        <f>SUMIFS(Concentrado!C$2:C859,Concentrado!$A$2:$A859,"="&amp;$A9,Concentrado!$B$2:$B859, "=Michoacán")</f>
        <v>31.747</v>
      </c>
      <c r="C9" s="9">
        <f>SUMIFS(Concentrado!D$2:D859,Concentrado!$A$2:$A859,"="&amp;$A9,Concentrado!$B$2:$B859, "=Michoacán")</f>
        <v>9.2149999999999999</v>
      </c>
      <c r="D9" s="9">
        <f>SUMIFS(Concentrado!E$2:E859,Concentrado!$A$2:$A859,"="&amp;$A9,Concentrado!$B$2:$B859, "=Michoacán")</f>
        <v>20.053000000000001</v>
      </c>
      <c r="E9" s="9">
        <f>SUMIFS(Concentrado!F$2:F859,Concentrado!$A$2:$A859,"="&amp;$A9,Concentrado!$B$2:$B859, "=Michoacán")</f>
        <v>18.635999999999999</v>
      </c>
      <c r="F9" s="9">
        <f>SUMIFS(Concentrado!G$2:G859,Concentrado!$A$2:$A859,"="&amp;$A9,Concentrado!$B$2:$B859, "=Michoacán")</f>
        <v>12.523</v>
      </c>
      <c r="G9" s="9">
        <f>SUMIFS(Concentrado!H$2:H859,Concentrado!$A$2:$A859,"="&amp;$A9,Concentrado!$B$2:$B859, "=Michoacán")</f>
        <v>3.8860000000000001</v>
      </c>
      <c r="H9" s="9">
        <f>SUMIFS(Concentrado!I$2:I859,Concentrado!$A$2:$A859,"="&amp;$A9,Concentrado!$B$2:$B859, "=Michoacán")</f>
        <v>2.8069999999999999</v>
      </c>
      <c r="I9" s="9">
        <f>SUMIFS(Concentrado!J$2:J859,Concentrado!$A$2:$A859,"="&amp;$A9,Concentrado!$B$2:$B859, "=Michoacán")</f>
        <v>3.3260000000000001</v>
      </c>
      <c r="J9" s="9">
        <f>SUMIFS(Concentrado!K$2:K859,Concentrado!$A$2:$A859,"="&amp;$A9,Concentrado!$B$2:$B859, "=Michoacán")</f>
        <v>11.103999999999999</v>
      </c>
      <c r="K9" s="9">
        <f>SUMIFS(Concentrado!L$2:L859,Concentrado!$A$2:$A859,"="&amp;$A9,Concentrado!$B$2:$B859, "=Michoacán")</f>
        <v>4.3499999999999996</v>
      </c>
      <c r="L9" s="9">
        <f>SUMIFS(Concentrado!M$2:M859,Concentrado!$A$2:$A859,"="&amp;$A9,Concentrado!$B$2:$B859, "=Michoacán")</f>
        <v>7.5990000000000002</v>
      </c>
      <c r="M9" s="9">
        <f>SUMIFS(Concentrado!N$2:N859,Concentrado!$A$2:$A859,"="&amp;$A9,Concentrado!$B$2:$B859, "=Michoacán")</f>
        <v>56.927</v>
      </c>
      <c r="N9" s="9">
        <f>SUMIFS(Concentrado!O$2:O859,Concentrado!$A$2:$A859,"="&amp;$A9,Concentrado!$B$2:$B859, "=Michoacán")</f>
        <v>116.742</v>
      </c>
      <c r="O9" s="9">
        <f>SUMIFS(Concentrado!P$2:P859,Concentrado!$A$2:$A859,"="&amp;$A9,Concentrado!$B$2:$B859, "=Michoacán")</f>
        <v>26.242000000000001</v>
      </c>
      <c r="P9" s="9">
        <f>SUMIFS(Concentrado!Q$2:Q859,Concentrado!$A$2:$A859,"="&amp;$A9,Concentrado!$B$2:$B859, "=Michoacán")</f>
        <v>69.772999999999996</v>
      </c>
      <c r="Q9" s="9">
        <f>SUMIFS(Concentrado!R$2:R859,Concentrado!$A$2:$A859,"="&amp;$A9,Concentrado!$B$2:$B859, "=Michoacán")</f>
        <v>64.856999999999999</v>
      </c>
      <c r="R9" s="9">
        <f>SUMIFS(Concentrado!S$2:S859,Concentrado!$A$2:$A859,"="&amp;$A9,Concentrado!$B$2:$B859, "=Michoacán")</f>
        <v>74.049000000000007</v>
      </c>
      <c r="S9" s="9">
        <f>SUMIFS(Concentrado!T$2:T859,Concentrado!$A$2:$A859,"="&amp;$A9,Concentrado!$B$2:$B859, "=Michoacán")</f>
        <v>69.626999999999995</v>
      </c>
      <c r="T9" s="9">
        <f>SUMIFS(Concentrado!U$2:U859,Concentrado!$A$2:$A859,"="&amp;$A9,Concentrado!$B$2:$B859, "=Michoacán")</f>
        <v>12.568</v>
      </c>
      <c r="U9" s="9">
        <f>SUMIFS(Concentrado!V$2:V859,Concentrado!$A$2:$A859,"="&amp;$A9,Concentrado!$B$2:$B859, "=Michoacán")</f>
        <v>18.337</v>
      </c>
      <c r="V9" s="9">
        <f>SUMIFS(Concentrado!W$2:W859,Concentrado!$A$2:$A859,"="&amp;$A9,Concentrado!$B$2:$B859, "=Michoacán")</f>
        <v>15.561999999999999</v>
      </c>
      <c r="W9" s="9">
        <f>SUMIFS(Concentrado!X$2:X859,Concentrado!$A$2:$A859,"="&amp;$A9,Concentrado!$B$2:$B859, "=Michoacán")</f>
        <v>31.949000000000002</v>
      </c>
      <c r="X9" s="9">
        <f>SUMIFS(Concentrado!Y$2:Y859,Concentrado!$A$2:$A859,"="&amp;$A9,Concentrado!$B$2:$B859, "=Michoacán")</f>
        <v>2.5259999999999998</v>
      </c>
      <c r="Y9" s="9">
        <f>SUMIFS(Concentrado!Z$2:Z859,Concentrado!$A$2:$A859,"="&amp;$A9,Concentrado!$B$2:$B859, "=Michoacán")</f>
        <v>16.678000000000001</v>
      </c>
      <c r="Z9" s="9">
        <f>SUMIFS(Concentrado!AA$2:AA859,Concentrado!$A$2:$A859,"="&amp;$A9,Concentrado!$B$2:$B859, "=Michoacán")</f>
        <v>50.421999999999997</v>
      </c>
      <c r="AA9" s="9">
        <f>SUMIFS(Concentrado!AB$2:AB859,Concentrado!$A$2:$A859,"="&amp;$A9,Concentrado!$B$2:$B859, "=Michoacán")</f>
        <v>36.954000000000001</v>
      </c>
      <c r="AB9" s="9">
        <f>SUMIFS(Concentrado!AC$2:AC859,Concentrado!$A$2:$A859,"="&amp;$A9,Concentrado!$B$2:$B859, "=Michoacán")</f>
        <v>43.432000000000002</v>
      </c>
      <c r="AC9" s="9">
        <f>SUMIFS(Concentrado!AD$2:AD859,Concentrado!$A$2:$A859,"="&amp;$A9,Concentrado!$B$2:$B859, "=Michoacán")</f>
        <v>388.685</v>
      </c>
      <c r="AD9" s="9">
        <f>SUMIFS(Concentrado!AE$2:AE859,Concentrado!$A$2:$A859,"="&amp;$A9,Concentrado!$B$2:$B859, "=Michoacán")</f>
        <v>335.67500000000001</v>
      </c>
      <c r="AE9" s="9">
        <f>SUMIFS(Concentrado!AF$2:AF859,Concentrado!$A$2:$A859,"="&amp;$A9,Concentrado!$B$2:$B859, "=Michoacán")</f>
        <v>361.173</v>
      </c>
      <c r="AF9" s="9">
        <f>SUMIFS(Concentrado!AG$2:AG859,Concentrado!$A$2:$A859,"="&amp;$A9,Concentrado!$B$2:$B859, "=Michoacán")</f>
        <v>11.507999999999999</v>
      </c>
      <c r="AG9" s="9">
        <f>SUMIFS(Concentrado!AH$2:AH859,Concentrado!$A$2:$A859,"="&amp;$A9,Concentrado!$B$2:$B859, "=Michoacán")</f>
        <v>8.5600540468643196</v>
      </c>
      <c r="AH9" s="9">
        <f>SUMIFS(Concentrado!AI$2:AI859,Concentrado!$A$2:$A859,"="&amp;$A9,Concentrado!$B$2:$B859, "=Michoacán")</f>
        <v>3.3713046587818298</v>
      </c>
      <c r="AI9" s="9">
        <f>SUMIFS(Concentrado!AJ$2:AJ859,Concentrado!$A$2:$A859,"="&amp;$A9,Concentrado!$B$2:$B859, "=Michoacán")</f>
        <v>5.8494980753264398</v>
      </c>
      <c r="AJ9" s="9">
        <f>SUMIFS(Concentrado!AK$2:AK859,Concentrado!$A$2:$A859,"="&amp;$A9,Concentrado!$B$2:$B859, "=Michoacán")</f>
        <v>6.8639999999999999</v>
      </c>
      <c r="AK9" s="9">
        <f>SUMIFS(Concentrado!AL$2:AL859,Concentrado!$A$2:$A859,"="&amp;$A9,Concentrado!$B$2:$B859, "=Michoacán")</f>
        <v>2.0579999999999998</v>
      </c>
      <c r="AL9" s="9">
        <f>SUMIFS(Concentrado!AM$2:AM859,Concentrado!$A$2:$A859,"="&amp;$A9,Concentrado!$B$2:$B859, "=Michoacán")</f>
        <v>4.37</v>
      </c>
      <c r="AM9" s="9">
        <f>SUMIFS(Concentrado!AN$2:AN859,Concentrado!$A$2:$A859,"="&amp;$A9,Concentrado!$B$2:$B859, "=Michoacán")</f>
        <v>64.906999999999996</v>
      </c>
      <c r="AN9" s="9">
        <f>SUMIFS(Concentrado!AO$2:AO859,Concentrado!$A$2:$A859,"="&amp;$A9,Concentrado!$B$2:$B859, "=Michoacán")</f>
        <v>49.584000000000003</v>
      </c>
      <c r="AO9" s="9">
        <f>SUMIFS(Concentrado!AP$2:AP859,Concentrado!$A$2:$A859,"="&amp;$A9,Concentrado!$B$2:$B859, "=Michoacán")</f>
        <v>56.954999999999998</v>
      </c>
      <c r="AP9" s="9">
        <f>SUMIFS(Concentrado!AQ$2:AQ859,Concentrado!$A$2:$A859,"="&amp;$A9,Concentrado!$B$2:$B859, "=Michoacán")</f>
        <v>1.9179999999999999</v>
      </c>
      <c r="AQ9" s="9">
        <f>SUMIFS(Concentrado!AR$2:AR859,Concentrado!$A$2:$A859,"="&amp;$A9,Concentrado!$B$2:$B859, "=Michoacán")</f>
        <v>0.98199999999999998</v>
      </c>
      <c r="AR9" s="9">
        <f>SUMIFS(Concentrado!AS$2:AS859,Concentrado!$A$2:$A859,"="&amp;$A9,Concentrado!$B$2:$B859, "=Michoacán")</f>
        <v>1.4319999999999999</v>
      </c>
      <c r="AS9" s="9">
        <f>SUMIFS(Concentrado!AT$2:AT859,Concentrado!$A$2:$A859,"="&amp;$A9,Concentrado!$B$2:$B859, "=Michoacán")</f>
        <v>4.1890000000000001</v>
      </c>
      <c r="AT9" s="9">
        <f>SUMIFS(Concentrado!AU$2:AU859,Concentrado!$A$2:$A859,"="&amp;$A9,Concentrado!$B$2:$B859, "=Michoacán")</f>
        <v>0.51500000000000001</v>
      </c>
      <c r="AU9" s="9">
        <f>SUMIFS(Concentrado!AV$2:AV859,Concentrado!$A$2:$A859,"="&amp;$A9,Concentrado!$B$2:$B859, "=Michoacán")</f>
        <v>2.282</v>
      </c>
      <c r="AV9" s="9">
        <f>SUMIFS(Concentrado!AW$2:AW859,Concentrado!$A$2:$A859,"="&amp;$A9,Concentrado!$B$2:$B859, "=Michoacán")</f>
        <v>579.72199999999998</v>
      </c>
      <c r="AW9" s="9">
        <f>SUMIFS(Concentrado!AX$2:AX859,Concentrado!$A$2:$A859,"="&amp;$A9,Concentrado!$B$2:$B859, "=Michoacán")</f>
        <v>422.30700000000002</v>
      </c>
      <c r="AX9" s="9">
        <f>SUMIFS(Concentrado!AY$2:AY859,Concentrado!$A$2:$A859,"="&amp;$A9,Concentrado!$B$2:$B859, "=Michoacán")</f>
        <v>498.024</v>
      </c>
      <c r="AY9" s="9">
        <f>SUMIFS(Concentrado!AZ$2:AZ859,Concentrado!$A$2:$A859,"="&amp;$A9,Concentrado!$B$2:$B859, "=Michoacán")</f>
        <v>5.7969999999999997</v>
      </c>
      <c r="AZ9" s="9">
        <f>SUMIFS(Concentrado!BA$2:BA859,Concentrado!$A$2:$A859,"="&amp;$A9,Concentrado!$B$2:$B859, "=Michoacán")</f>
        <v>4.2229999999999999</v>
      </c>
      <c r="BA9" s="9">
        <f>SUMIFS(Concentrado!BB$2:BB859,Concentrado!$A$2:$A859,"="&amp;$A9,Concentrado!$B$2:$B859, "=Michoacán")</f>
        <v>4.9800000000000004</v>
      </c>
      <c r="BB9" s="9">
        <f>SUMIFS(Concentrado!BC$2:BC859,Concentrado!$A$2:$A859,"="&amp;$A9,Concentrado!$B$2:$B859, "=Michoacán")</f>
        <v>22.414999999999999</v>
      </c>
      <c r="BC9" s="9">
        <f>SUMIFS(Concentrado!BD$2:BD859,Concentrado!$A$2:$A859,"="&amp;$A9,Concentrado!$B$2:$B859, "=Michoacán")</f>
        <v>18.966999999999999</v>
      </c>
      <c r="BD9" s="9">
        <f>SUMIFS(Concentrado!BE$2:BE859,Concentrado!$A$2:$A859,"="&amp;$A9,Concentrado!$B$2:$B859, "=Michoacán")</f>
        <v>17.395</v>
      </c>
      <c r="BE9" s="9">
        <f>SUMIFS(Concentrado!BF$2:BF859,Concentrado!$A$2:$A859,"="&amp;$A9,Concentrado!$B$2:$B859, "=Michoacán")</f>
        <v>20.9</v>
      </c>
      <c r="BF9" s="9">
        <f>SUMIFS(Concentrado!BG$2:BG859,Concentrado!$A$2:$A859,"="&amp;$A9,Concentrado!$B$2:$B859, "=Michoacán")</f>
        <v>48.902000000000001</v>
      </c>
      <c r="BG9" s="9">
        <f>SUMIFS(Concentrado!BH$2:BH859,Concentrado!$A$2:$A859,"="&amp;$A9,Concentrado!$B$2:$B859, "=Michoacán")</f>
        <v>7.7074363472067189</v>
      </c>
    </row>
    <row r="10" spans="1:59" x14ac:dyDescent="0.25">
      <c r="A10" s="4">
        <v>2006</v>
      </c>
      <c r="B10" s="9">
        <f>SUMIFS(Concentrado!C$2:C859,Concentrado!$A$2:$A859,"="&amp;$A10,Concentrado!$B$2:$B859, "=Michoacán")</f>
        <v>34.539000000000001</v>
      </c>
      <c r="C10" s="9">
        <f>SUMIFS(Concentrado!D$2:D859,Concentrado!$A$2:$A859,"="&amp;$A10,Concentrado!$B$2:$B859, "=Michoacán")</f>
        <v>8.3729999999999993</v>
      </c>
      <c r="D10" s="9">
        <f>SUMIFS(Concentrado!E$2:E859,Concentrado!$A$2:$A859,"="&amp;$A10,Concentrado!$B$2:$B859, "=Michoacán")</f>
        <v>20.949000000000002</v>
      </c>
      <c r="E10" s="9">
        <f>SUMIFS(Concentrado!F$2:F859,Concentrado!$A$2:$A859,"="&amp;$A10,Concentrado!$B$2:$B859, "=Michoacán")</f>
        <v>16.562999999999999</v>
      </c>
      <c r="F10" s="9">
        <f>SUMIFS(Concentrado!G$2:G859,Concentrado!$A$2:$A859,"="&amp;$A10,Concentrado!$B$2:$B859, "=Michoacán")</f>
        <v>15.792</v>
      </c>
      <c r="G10" s="9">
        <f>SUMIFS(Concentrado!H$2:H859,Concentrado!$A$2:$A859,"="&amp;$A10,Concentrado!$B$2:$B859, "=Michoacán")</f>
        <v>3.5489999999999999</v>
      </c>
      <c r="H10" s="9">
        <f>SUMIFS(Concentrado!I$2:I859,Concentrado!$A$2:$A859,"="&amp;$A10,Concentrado!$B$2:$B859, "=Michoacán")</f>
        <v>3.0990000000000002</v>
      </c>
      <c r="I10" s="9">
        <f>SUMIFS(Concentrado!J$2:J859,Concentrado!$A$2:$A859,"="&amp;$A10,Concentrado!$B$2:$B859, "=Michoacán")</f>
        <v>3.3149999999999999</v>
      </c>
      <c r="J10" s="9">
        <f>SUMIFS(Concentrado!K$2:K859,Concentrado!$A$2:$A859,"="&amp;$A10,Concentrado!$B$2:$B859, "=Michoacán")</f>
        <v>10.946999999999999</v>
      </c>
      <c r="K10" s="9">
        <f>SUMIFS(Concentrado!L$2:L859,Concentrado!$A$2:$A859,"="&amp;$A10,Concentrado!$B$2:$B859, "=Michoacán")</f>
        <v>4.8570000000000002</v>
      </c>
      <c r="L10" s="9">
        <f>SUMIFS(Concentrado!M$2:M859,Concentrado!$A$2:$A859,"="&amp;$A10,Concentrado!$B$2:$B859, "=Michoacán")</f>
        <v>7.7839999999999998</v>
      </c>
      <c r="M10" s="9">
        <f>SUMIFS(Concentrado!N$2:N859,Concentrado!$A$2:$A859,"="&amp;$A10,Concentrado!$B$2:$B859, "=Michoacán")</f>
        <v>54.241999999999997</v>
      </c>
      <c r="N10" s="9">
        <f>SUMIFS(Concentrado!O$2:O859,Concentrado!$A$2:$A859,"="&amp;$A10,Concentrado!$B$2:$B859, "=Michoacán")</f>
        <v>133.50800000000001</v>
      </c>
      <c r="O10" s="9">
        <f>SUMIFS(Concentrado!P$2:P859,Concentrado!$A$2:$A859,"="&amp;$A10,Concentrado!$B$2:$B859, "=Michoacán")</f>
        <v>26.135999999999999</v>
      </c>
      <c r="P10" s="9">
        <f>SUMIFS(Concentrado!Q$2:Q859,Concentrado!$A$2:$A859,"="&amp;$A10,Concentrado!$B$2:$B859, "=Michoacán")</f>
        <v>77.911000000000001</v>
      </c>
      <c r="Q10" s="9">
        <f>SUMIFS(Concentrado!R$2:R859,Concentrado!$A$2:$A859,"="&amp;$A10,Concentrado!$B$2:$B859, "=Michoacán")</f>
        <v>64.83</v>
      </c>
      <c r="R10" s="9">
        <f>SUMIFS(Concentrado!S$2:S859,Concentrado!$A$2:$A859,"="&amp;$A10,Concentrado!$B$2:$B859, "=Michoacán")</f>
        <v>72.162000000000006</v>
      </c>
      <c r="S10" s="9">
        <f>SUMIFS(Concentrado!T$2:T859,Concentrado!$A$2:$A859,"="&amp;$A10,Concentrado!$B$2:$B859, "=Michoacán")</f>
        <v>68.662000000000006</v>
      </c>
      <c r="T10" s="9">
        <f>SUMIFS(Concentrado!U$2:U859,Concentrado!$A$2:$A859,"="&amp;$A10,Concentrado!$B$2:$B859, "=Michoacán")</f>
        <v>13.846</v>
      </c>
      <c r="U10" s="9">
        <f>SUMIFS(Concentrado!V$2:V859,Concentrado!$A$2:$A859,"="&amp;$A10,Concentrado!$B$2:$B859, "=Michoacán")</f>
        <v>17.393000000000001</v>
      </c>
      <c r="V10" s="9">
        <f>SUMIFS(Concentrado!W$2:W859,Concentrado!$A$2:$A859,"="&amp;$A10,Concentrado!$B$2:$B859, "=Michoacán")</f>
        <v>15.688000000000001</v>
      </c>
      <c r="W10" s="9">
        <f>SUMIFS(Concentrado!X$2:X859,Concentrado!$A$2:$A859,"="&amp;$A10,Concentrado!$B$2:$B859, "=Michoacán")</f>
        <v>44.585999999999999</v>
      </c>
      <c r="X10" s="9">
        <f>SUMIFS(Concentrado!Y$2:Y859,Concentrado!$A$2:$A859,"="&amp;$A10,Concentrado!$B$2:$B859, "=Michoacán")</f>
        <v>3.516</v>
      </c>
      <c r="Y10" s="9">
        <f>SUMIFS(Concentrado!Z$2:Z859,Concentrado!$A$2:$A859,"="&amp;$A10,Concentrado!$B$2:$B859, "=Michoacán")</f>
        <v>23.327999999999999</v>
      </c>
      <c r="Z10" s="9">
        <f>SUMIFS(Concentrado!AA$2:AA859,Concentrado!$A$2:$A859,"="&amp;$A10,Concentrado!$B$2:$B859, "=Michoacán")</f>
        <v>51.384</v>
      </c>
      <c r="AA10" s="9">
        <f>SUMIFS(Concentrado!AB$2:AB859,Concentrado!$A$2:$A859,"="&amp;$A10,Concentrado!$B$2:$B859, "=Michoacán")</f>
        <v>36.636000000000003</v>
      </c>
      <c r="AB10" s="9">
        <f>SUMIFS(Concentrado!AC$2:AC859,Concentrado!$A$2:$A859,"="&amp;$A10,Concentrado!$B$2:$B859, "=Michoacán")</f>
        <v>43.725000000000001</v>
      </c>
      <c r="AC10" s="9">
        <f>SUMIFS(Concentrado!AD$2:AD859,Concentrado!$A$2:$A859,"="&amp;$A10,Concentrado!$B$2:$B859, "=Michoacán")</f>
        <v>389.12700000000001</v>
      </c>
      <c r="AD10" s="9">
        <f>SUMIFS(Concentrado!AE$2:AE859,Concentrado!$A$2:$A859,"="&amp;$A10,Concentrado!$B$2:$B859, "=Michoacán")</f>
        <v>327.59800000000001</v>
      </c>
      <c r="AE10" s="9">
        <f>SUMIFS(Concentrado!AF$2:AF859,Concentrado!$A$2:$A859,"="&amp;$A10,Concentrado!$B$2:$B859, "=Michoacán")</f>
        <v>357.24400000000003</v>
      </c>
      <c r="AF10" s="9">
        <f>SUMIFS(Concentrado!AG$2:AG859,Concentrado!$A$2:$A859,"="&amp;$A10,Concentrado!$B$2:$B859, "=Michoacán")</f>
        <v>11.196</v>
      </c>
      <c r="AG10" s="9">
        <f>SUMIFS(Concentrado!AH$2:AH859,Concentrado!$A$2:$A859,"="&amp;$A10,Concentrado!$B$2:$B859, "=Michoacán")</f>
        <v>7.96583830654113</v>
      </c>
      <c r="AH10" s="9">
        <f>SUMIFS(Concentrado!AI$2:AI859,Concentrado!$A$2:$A859,"="&amp;$A10,Concentrado!$B$2:$B859, "=Michoacán")</f>
        <v>1.43796097134264</v>
      </c>
      <c r="AI10" s="9">
        <f>SUMIFS(Concentrado!AJ$2:AJ859,Concentrado!$A$2:$A859,"="&amp;$A10,Concentrado!$B$2:$B859, "=Michoacán")</f>
        <v>4.5616874494230704</v>
      </c>
      <c r="AJ10" s="9">
        <f>SUMIFS(Concentrado!AK$2:AK859,Concentrado!$A$2:$A859,"="&amp;$A10,Concentrado!$B$2:$B859, "=Michoacán")</f>
        <v>6.3979999999999997</v>
      </c>
      <c r="AK10" s="9">
        <f>SUMIFS(Concentrado!AL$2:AL859,Concentrado!$A$2:$A859,"="&amp;$A10,Concentrado!$B$2:$B859, "=Michoacán")</f>
        <v>1.1100000000000001</v>
      </c>
      <c r="AL10" s="9">
        <f>SUMIFS(Concentrado!AM$2:AM859,Concentrado!$A$2:$A859,"="&amp;$A10,Concentrado!$B$2:$B859, "=Michoacán")</f>
        <v>3.6520000000000001</v>
      </c>
      <c r="AM10" s="9">
        <f>SUMIFS(Concentrado!AN$2:AN859,Concentrado!$A$2:$A859,"="&amp;$A10,Concentrado!$B$2:$B859, "=Michoacán")</f>
        <v>57.531999999999996</v>
      </c>
      <c r="AN10" s="9">
        <f>SUMIFS(Concentrado!AO$2:AO859,Concentrado!$A$2:$A859,"="&amp;$A10,Concentrado!$B$2:$B859, "=Michoacán")</f>
        <v>45.518000000000001</v>
      </c>
      <c r="AO10" s="9">
        <f>SUMIFS(Concentrado!AP$2:AP859,Concentrado!$A$2:$A859,"="&amp;$A10,Concentrado!$B$2:$B859, "=Michoacán")</f>
        <v>51.34</v>
      </c>
      <c r="AP10" s="9">
        <f>SUMIFS(Concentrado!AQ$2:AQ859,Concentrado!$A$2:$A859,"="&amp;$A10,Concentrado!$B$2:$B859, "=Michoacán")</f>
        <v>1.899</v>
      </c>
      <c r="AQ10" s="9">
        <f>SUMIFS(Concentrado!AR$2:AR859,Concentrado!$A$2:$A859,"="&amp;$A10,Concentrado!$B$2:$B859, "=Michoacán")</f>
        <v>1.018</v>
      </c>
      <c r="AR10" s="9">
        <f>SUMIFS(Concentrado!AS$2:AS859,Concentrado!$A$2:$A859,"="&amp;$A10,Concentrado!$B$2:$B859, "=Michoacán")</f>
        <v>1.4410000000000001</v>
      </c>
      <c r="AS10" s="9">
        <f>SUMIFS(Concentrado!AT$2:AT859,Concentrado!$A$2:$A859,"="&amp;$A10,Concentrado!$B$2:$B859, "=Michoacán")</f>
        <v>3.1989999999999998</v>
      </c>
      <c r="AT10" s="9">
        <f>SUMIFS(Concentrado!AU$2:AU859,Concentrado!$A$2:$A859,"="&amp;$A10,Concentrado!$B$2:$B859, "=Michoacán")</f>
        <v>0.92500000000000004</v>
      </c>
      <c r="AU10" s="9">
        <f>SUMIFS(Concentrado!AV$2:AV859,Concentrado!$A$2:$A859,"="&amp;$A10,Concentrado!$B$2:$B859, "=Michoacán")</f>
        <v>2.0179999999999998</v>
      </c>
      <c r="AV10" s="9">
        <f>SUMIFS(Concentrado!AW$2:AW859,Concentrado!$A$2:$A859,"="&amp;$A10,Concentrado!$B$2:$B859, "=Michoacán")</f>
        <v>590.11400000000003</v>
      </c>
      <c r="AW10" s="9">
        <f>SUMIFS(Concentrado!AX$2:AX859,Concentrado!$A$2:$A859,"="&amp;$A10,Concentrado!$B$2:$B859, "=Michoacán")</f>
        <v>408.78100000000001</v>
      </c>
      <c r="AX10" s="9">
        <f>SUMIFS(Concentrado!AY$2:AY859,Concentrado!$A$2:$A859,"="&amp;$A10,Concentrado!$B$2:$B859, "=Michoacán")</f>
        <v>496.24900000000002</v>
      </c>
      <c r="AY10" s="9">
        <f>SUMIFS(Concentrado!AZ$2:AZ859,Concentrado!$A$2:$A859,"="&amp;$A10,Concentrado!$B$2:$B859, "=Michoacán")</f>
        <v>5.9009999999999998</v>
      </c>
      <c r="AZ10" s="9">
        <f>SUMIFS(Concentrado!BA$2:BA859,Concentrado!$A$2:$A859,"="&amp;$A10,Concentrado!$B$2:$B859, "=Michoacán")</f>
        <v>4.0880000000000001</v>
      </c>
      <c r="BA10" s="9">
        <f>SUMIFS(Concentrado!BB$2:BB859,Concentrado!$A$2:$A859,"="&amp;$A10,Concentrado!$B$2:$B859, "=Michoacán")</f>
        <v>4.9619999999999997</v>
      </c>
      <c r="BB10" s="9">
        <f>SUMIFS(Concentrado!BC$2:BC859,Concentrado!$A$2:$A859,"="&amp;$A10,Concentrado!$B$2:$B859, "=Michoacán")</f>
        <v>31.282</v>
      </c>
      <c r="BC10" s="9">
        <f>SUMIFS(Concentrado!BD$2:BD859,Concentrado!$A$2:$A859,"="&amp;$A10,Concentrado!$B$2:$B859, "=Michoacán")</f>
        <v>11.513999999999999</v>
      </c>
      <c r="BD10" s="9">
        <f>SUMIFS(Concentrado!BE$2:BE859,Concentrado!$A$2:$A859,"="&amp;$A10,Concentrado!$B$2:$B859, "=Michoacán")</f>
        <v>17.062000000000001</v>
      </c>
      <c r="BE10" s="9">
        <f>SUMIFS(Concentrado!BF$2:BF859,Concentrado!$A$2:$A859,"="&amp;$A10,Concentrado!$B$2:$B859, "=Michoacán")</f>
        <v>20.466999999999999</v>
      </c>
      <c r="BF10" s="9">
        <f>SUMIFS(Concentrado!BG$2:BG859,Concentrado!$A$2:$A859,"="&amp;$A10,Concentrado!$B$2:$B859, "=Michoacán")</f>
        <v>56.119</v>
      </c>
      <c r="BG10" s="9">
        <f>SUMIFS(Concentrado!BH$2:BH859,Concentrado!$A$2:$A859,"="&amp;$A10,Concentrado!$B$2:$B859, "=Michoacán")</f>
        <v>7.0095189691136452</v>
      </c>
    </row>
    <row r="11" spans="1:59" x14ac:dyDescent="0.25">
      <c r="A11" s="4">
        <v>2007</v>
      </c>
      <c r="B11" s="9">
        <f>SUMIFS(Concentrado!C$2:C859,Concentrado!$A$2:$A859,"="&amp;$A11,Concentrado!$B$2:$B859, "=Michoacán")</f>
        <v>21.628</v>
      </c>
      <c r="C11" s="9">
        <f>SUMIFS(Concentrado!D$2:D859,Concentrado!$A$2:$A859,"="&amp;$A11,Concentrado!$B$2:$B859, "=Michoacán")</f>
        <v>5.3710000000000004</v>
      </c>
      <c r="D11" s="9">
        <f>SUMIFS(Concentrado!E$2:E859,Concentrado!$A$2:$A859,"="&amp;$A11,Concentrado!$B$2:$B859, "=Michoacán")</f>
        <v>13.186999999999999</v>
      </c>
      <c r="E11" s="9">
        <f>SUMIFS(Concentrado!F$2:F859,Concentrado!$A$2:$A859,"="&amp;$A11,Concentrado!$B$2:$B859, "=Michoacán")</f>
        <v>15.728</v>
      </c>
      <c r="F11" s="9">
        <f>SUMIFS(Concentrado!G$2:G859,Concentrado!$A$2:$A859,"="&amp;$A11,Concentrado!$B$2:$B859, "=Michoacán")</f>
        <v>14.978999999999999</v>
      </c>
      <c r="G11" s="9">
        <f>SUMIFS(Concentrado!H$2:H859,Concentrado!$A$2:$A859,"="&amp;$A11,Concentrado!$B$2:$B859, "=Michoacán")</f>
        <v>3.9319999999999999</v>
      </c>
      <c r="H11" s="9">
        <f>SUMIFS(Concentrado!I$2:I859,Concentrado!$A$2:$A859,"="&amp;$A11,Concentrado!$B$2:$B859, "=Michoacán")</f>
        <v>3.641</v>
      </c>
      <c r="I11" s="9">
        <f>SUMIFS(Concentrado!J$2:J859,Concentrado!$A$2:$A859,"="&amp;$A11,Concentrado!$B$2:$B859, "=Michoacán")</f>
        <v>3.7810000000000001</v>
      </c>
      <c r="J11" s="9">
        <f>SUMIFS(Concentrado!K$2:K859,Concentrado!$A$2:$A859,"="&amp;$A11,Concentrado!$B$2:$B859, "=Michoacán")</f>
        <v>8.8480000000000008</v>
      </c>
      <c r="K11" s="9">
        <f>SUMIFS(Concentrado!L$2:L859,Concentrado!$A$2:$A859,"="&amp;$A11,Concentrado!$B$2:$B859, "=Michoacán")</f>
        <v>4.415</v>
      </c>
      <c r="L11" s="9">
        <f>SUMIFS(Concentrado!M$2:M859,Concentrado!$A$2:$A859,"="&amp;$A11,Concentrado!$B$2:$B859, "=Michoacán")</f>
        <v>6.5460000000000003</v>
      </c>
      <c r="M11" s="9">
        <f>SUMIFS(Concentrado!N$2:N859,Concentrado!$A$2:$A859,"="&amp;$A11,Concentrado!$B$2:$B859, "=Michoacán")</f>
        <v>58.396999999999998</v>
      </c>
      <c r="N11" s="9">
        <f>SUMIFS(Concentrado!O$2:O859,Concentrado!$A$2:$A859,"="&amp;$A11,Concentrado!$B$2:$B859, "=Michoacán")</f>
        <v>122.788</v>
      </c>
      <c r="O11" s="9">
        <f>SUMIFS(Concentrado!P$2:P859,Concentrado!$A$2:$A859,"="&amp;$A11,Concentrado!$B$2:$B859, "=Michoacán")</f>
        <v>27.765999999999998</v>
      </c>
      <c r="P11" s="9">
        <f>SUMIFS(Concentrado!Q$2:Q859,Concentrado!$A$2:$A859,"="&amp;$A11,Concentrado!$B$2:$B859, "=Michoacán")</f>
        <v>73.475999999999999</v>
      </c>
      <c r="Q11" s="9">
        <f>SUMIFS(Concentrado!R$2:R859,Concentrado!$A$2:$A859,"="&amp;$A11,Concentrado!$B$2:$B859, "=Michoacán")</f>
        <v>67.341999999999999</v>
      </c>
      <c r="R11" s="9">
        <f>SUMIFS(Concentrado!S$2:S859,Concentrado!$A$2:$A859,"="&amp;$A11,Concentrado!$B$2:$B859, "=Michoacán")</f>
        <v>72.009</v>
      </c>
      <c r="S11" s="9">
        <f>SUMIFS(Concentrado!T$2:T859,Concentrado!$A$2:$A859,"="&amp;$A11,Concentrado!$B$2:$B859, "=Michoacán")</f>
        <v>69.765000000000001</v>
      </c>
      <c r="T11" s="9">
        <f>SUMIFS(Concentrado!U$2:U859,Concentrado!$A$2:$A859,"="&amp;$A11,Concentrado!$B$2:$B859, "=Michoacán")</f>
        <v>13.96</v>
      </c>
      <c r="U11" s="9">
        <f>SUMIFS(Concentrado!V$2:V859,Concentrado!$A$2:$A859,"="&amp;$A11,Concentrado!$B$2:$B859, "=Michoacán")</f>
        <v>18.344000000000001</v>
      </c>
      <c r="V11" s="9">
        <f>SUMIFS(Concentrado!W$2:W859,Concentrado!$A$2:$A859,"="&amp;$A11,Concentrado!$B$2:$B859, "=Michoacán")</f>
        <v>16.236000000000001</v>
      </c>
      <c r="W11" s="9">
        <f>SUMIFS(Concentrado!X$2:X859,Concentrado!$A$2:$A859,"="&amp;$A11,Concentrado!$B$2:$B859, "=Michoacán")</f>
        <v>25.855</v>
      </c>
      <c r="X11" s="9">
        <f>SUMIFS(Concentrado!Y$2:Y859,Concentrado!$A$2:$A859,"="&amp;$A11,Concentrado!$B$2:$B859, "=Michoacán")</f>
        <v>2.23</v>
      </c>
      <c r="Y11" s="9">
        <f>SUMIFS(Concentrado!Z$2:Z859,Concentrado!$A$2:$A859,"="&amp;$A11,Concentrado!$B$2:$B859, "=Michoacán")</f>
        <v>13.589</v>
      </c>
      <c r="Z11" s="9">
        <f>SUMIFS(Concentrado!AA$2:AA859,Concentrado!$A$2:$A859,"="&amp;$A11,Concentrado!$B$2:$B859, "=Michoacán")</f>
        <v>54.856999999999999</v>
      </c>
      <c r="AA11" s="9">
        <f>SUMIFS(Concentrado!AB$2:AB859,Concentrado!$A$2:$A859,"="&amp;$A11,Concentrado!$B$2:$B859, "=Michoacán")</f>
        <v>38.508000000000003</v>
      </c>
      <c r="AB11" s="9">
        <f>SUMIFS(Concentrado!AC$2:AC859,Concentrado!$A$2:$A859,"="&amp;$A11,Concentrado!$B$2:$B859, "=Michoacán")</f>
        <v>46.368000000000002</v>
      </c>
      <c r="AC11" s="9">
        <f>SUMIFS(Concentrado!AD$2:AD859,Concentrado!$A$2:$A859,"="&amp;$A11,Concentrado!$B$2:$B859, "=Michoacán")</f>
        <v>396.03899999999999</v>
      </c>
      <c r="AD11" s="9">
        <f>SUMIFS(Concentrado!AE$2:AE859,Concentrado!$A$2:$A859,"="&amp;$A11,Concentrado!$B$2:$B859, "=Michoacán")</f>
        <v>336.42200000000003</v>
      </c>
      <c r="AE11" s="9">
        <f>SUMIFS(Concentrado!AF$2:AF859,Concentrado!$A$2:$A859,"="&amp;$A11,Concentrado!$B$2:$B859, "=Michoacán")</f>
        <v>365.22699999999998</v>
      </c>
      <c r="AF11" s="9">
        <f>SUMIFS(Concentrado!AG$2:AG859,Concentrado!$A$2:$A859,"="&amp;$A11,Concentrado!$B$2:$B859, "=Michoacán")</f>
        <v>12.24</v>
      </c>
      <c r="AG11" s="9">
        <f>SUMIFS(Concentrado!AH$2:AH859,Concentrado!$A$2:$A859,"="&amp;$A11,Concentrado!$B$2:$B859, "=Michoacán")</f>
        <v>5.9106742922931197</v>
      </c>
      <c r="AH11" s="9">
        <f>SUMIFS(Concentrado!AI$2:AI859,Concentrado!$A$2:$A859,"="&amp;$A11,Concentrado!$B$2:$B859, "=Michoacán")</f>
        <v>2.1362322796565398</v>
      </c>
      <c r="AI11" s="9">
        <f>SUMIFS(Concentrado!AJ$2:AJ859,Concentrado!$A$2:$A859,"="&amp;$A11,Concentrado!$B$2:$B859, "=Michoacán")</f>
        <v>3.9485260275730498</v>
      </c>
      <c r="AJ11" s="9">
        <f>SUMIFS(Concentrado!AK$2:AK859,Concentrado!$A$2:$A859,"="&amp;$A11,Concentrado!$B$2:$B859, "=Michoacán")</f>
        <v>5.702</v>
      </c>
      <c r="AK11" s="9">
        <f>SUMIFS(Concentrado!AL$2:AL859,Concentrado!$A$2:$A859,"="&amp;$A11,Concentrado!$B$2:$B859, "=Michoacán")</f>
        <v>1.2290000000000001</v>
      </c>
      <c r="AL11" s="9">
        <f>SUMIFS(Concentrado!AM$2:AM859,Concentrado!$A$2:$A859,"="&amp;$A11,Concentrado!$B$2:$B859, "=Michoacán")</f>
        <v>3.38</v>
      </c>
      <c r="AM11" s="9">
        <f>SUMIFS(Concentrado!AN$2:AN859,Concentrado!$A$2:$A859,"="&amp;$A11,Concentrado!$B$2:$B859, "=Michoacán")</f>
        <v>55.496000000000002</v>
      </c>
      <c r="AN11" s="9">
        <f>SUMIFS(Concentrado!AO$2:AO859,Concentrado!$A$2:$A859,"="&amp;$A11,Concentrado!$B$2:$B859, "=Michoacán")</f>
        <v>45.063000000000002</v>
      </c>
      <c r="AO11" s="9">
        <f>SUMIFS(Concentrado!AP$2:AP859,Concentrado!$A$2:$A859,"="&amp;$A11,Concentrado!$B$2:$B859, "=Michoacán")</f>
        <v>50.125999999999998</v>
      </c>
      <c r="AP11" s="9">
        <f>SUMIFS(Concentrado!AQ$2:AQ859,Concentrado!$A$2:$A859,"="&amp;$A11,Concentrado!$B$2:$B859, "=Michoacán")</f>
        <v>1.4750000000000001</v>
      </c>
      <c r="AQ11" s="9">
        <f>SUMIFS(Concentrado!AR$2:AR859,Concentrado!$A$2:$A859,"="&amp;$A11,Concentrado!$B$2:$B859, "=Michoacán")</f>
        <v>0.54600000000000004</v>
      </c>
      <c r="AR11" s="9">
        <f>SUMIFS(Concentrado!AS$2:AS859,Concentrado!$A$2:$A859,"="&amp;$A11,Concentrado!$B$2:$B859, "=Michoacán")</f>
        <v>0.99299999999999999</v>
      </c>
      <c r="AS11" s="9">
        <f>SUMIFS(Concentrado!AT$2:AT859,Concentrado!$A$2:$A859,"="&amp;$A11,Concentrado!$B$2:$B859, "=Michoacán")</f>
        <v>3.9820000000000002</v>
      </c>
      <c r="AT11" s="9">
        <f>SUMIFS(Concentrado!AU$2:AU859,Concentrado!$A$2:$A859,"="&amp;$A11,Concentrado!$B$2:$B859, "=Michoacán")</f>
        <v>0.72799999999999998</v>
      </c>
      <c r="AU11" s="9">
        <f>SUMIFS(Concentrado!AV$2:AV859,Concentrado!$A$2:$A859,"="&amp;$A11,Concentrado!$B$2:$B859, "=Michoacán")</f>
        <v>2.2919999999999998</v>
      </c>
      <c r="AV11" s="9">
        <f>SUMIFS(Concentrado!AW$2:AW859,Concentrado!$A$2:$A859,"="&amp;$A11,Concentrado!$B$2:$B859, "=Michoacán")</f>
        <v>590.74099999999999</v>
      </c>
      <c r="AW11" s="9">
        <f>SUMIFS(Concentrado!AX$2:AX859,Concentrado!$A$2:$A859,"="&amp;$A11,Concentrado!$B$2:$B859, "=Michoacán")</f>
        <v>419.44600000000003</v>
      </c>
      <c r="AX11" s="9">
        <f>SUMIFS(Concentrado!AY$2:AY859,Concentrado!$A$2:$A859,"="&amp;$A11,Concentrado!$B$2:$B859, "=Michoacán")</f>
        <v>502.01600000000002</v>
      </c>
      <c r="AY11" s="9">
        <f>SUMIFS(Concentrado!AZ$2:AZ859,Concentrado!$A$2:$A859,"="&amp;$A11,Concentrado!$B$2:$B859, "=Michoacán")</f>
        <v>5.907</v>
      </c>
      <c r="AZ11" s="9">
        <f>SUMIFS(Concentrado!BA$2:BA859,Concentrado!$A$2:$A859,"="&amp;$A11,Concentrado!$B$2:$B859, "=Michoacán")</f>
        <v>4.194</v>
      </c>
      <c r="BA11" s="9">
        <f>SUMIFS(Concentrado!BB$2:BB859,Concentrado!$A$2:$A859,"="&amp;$A11,Concentrado!$B$2:$B859, "=Michoacán")</f>
        <v>5.0199999999999996</v>
      </c>
      <c r="BB11" s="9">
        <f>SUMIFS(Concentrado!BC$2:BC859,Concentrado!$A$2:$A859,"="&amp;$A11,Concentrado!$B$2:$B859, "=Michoacán")</f>
        <v>23.190999999999999</v>
      </c>
      <c r="BC11" s="9">
        <f>SUMIFS(Concentrado!BD$2:BD859,Concentrado!$A$2:$A859,"="&amp;$A11,Concentrado!$B$2:$B859, "=Michoacán")</f>
        <v>14.522</v>
      </c>
      <c r="BD11" s="9">
        <f>SUMIFS(Concentrado!BE$2:BE859,Concentrado!$A$2:$A859,"="&amp;$A11,Concentrado!$B$2:$B859, "=Michoacán")</f>
        <v>16.920999999999999</v>
      </c>
      <c r="BE11" s="9">
        <f>SUMIFS(Concentrado!BF$2:BF859,Concentrado!$A$2:$A859,"="&amp;$A11,Concentrado!$B$2:$B859, "=Michoacán")</f>
        <v>20.305</v>
      </c>
      <c r="BF11" s="9">
        <f>SUMIFS(Concentrado!BG$2:BG859,Concentrado!$A$2:$A859,"="&amp;$A11,Concentrado!$B$2:$B859, "=Michoacán")</f>
        <v>40.673000000000002</v>
      </c>
      <c r="BG11" s="9">
        <f>SUMIFS(Concentrado!BH$2:BH859,Concentrado!$A$2:$A859,"="&amp;$A11,Concentrado!$B$2:$B859, "=Michoacán")</f>
        <v>6.9561771270049846</v>
      </c>
    </row>
    <row r="12" spans="1:59" x14ac:dyDescent="0.25">
      <c r="A12" s="4">
        <v>2008</v>
      </c>
      <c r="B12" s="9">
        <f>SUMIFS(Concentrado!C$2:C859,Concentrado!$A$2:$A859,"="&amp;$A12,Concentrado!$B$2:$B859, "=Michoacán")</f>
        <v>30.786000000000001</v>
      </c>
      <c r="C12" s="9">
        <f>SUMIFS(Concentrado!D$2:D859,Concentrado!$A$2:$A859,"="&amp;$A12,Concentrado!$B$2:$B859, "=Michoacán")</f>
        <v>8.0619999999999994</v>
      </c>
      <c r="D12" s="9">
        <f>SUMIFS(Concentrado!E$2:E859,Concentrado!$A$2:$A859,"="&amp;$A12,Concentrado!$B$2:$B859, "=Michoacán")</f>
        <v>19.001999999999999</v>
      </c>
      <c r="E12" s="9">
        <f>SUMIFS(Concentrado!F$2:F859,Concentrado!$A$2:$A859,"="&amp;$A12,Concentrado!$B$2:$B859, "=Michoacán")</f>
        <v>15.117000000000001</v>
      </c>
      <c r="F12" s="9">
        <f>SUMIFS(Concentrado!G$2:G859,Concentrado!$A$2:$A859,"="&amp;$A12,Concentrado!$B$2:$B859, "=Michoacán")</f>
        <v>15.846</v>
      </c>
      <c r="G12" s="9">
        <f>SUMIFS(Concentrado!H$2:H859,Concentrado!$A$2:$A859,"="&amp;$A12,Concentrado!$B$2:$B859, "=Michoacán")</f>
        <v>3.6669999999999998</v>
      </c>
      <c r="H12" s="9">
        <f>SUMIFS(Concentrado!I$2:I859,Concentrado!$A$2:$A859,"="&amp;$A12,Concentrado!$B$2:$B859, "=Michoacán")</f>
        <v>3.3149999999999999</v>
      </c>
      <c r="I12" s="9">
        <f>SUMIFS(Concentrado!J$2:J859,Concentrado!$A$2:$A859,"="&amp;$A12,Concentrado!$B$2:$B859, "=Michoacán")</f>
        <v>3.484</v>
      </c>
      <c r="J12" s="9">
        <f>SUMIFS(Concentrado!K$2:K859,Concentrado!$A$2:$A859,"="&amp;$A12,Concentrado!$B$2:$B859, "=Michoacán")</f>
        <v>8.5890000000000004</v>
      </c>
      <c r="K12" s="9">
        <f>SUMIFS(Concentrado!L$2:L859,Concentrado!$A$2:$A859,"="&amp;$A12,Concentrado!$B$2:$B859, "=Michoacán")</f>
        <v>3.6280000000000001</v>
      </c>
      <c r="L12" s="9">
        <f>SUMIFS(Concentrado!M$2:M859,Concentrado!$A$2:$A859,"="&amp;$A12,Concentrado!$B$2:$B859, "=Michoacán")</f>
        <v>6.016</v>
      </c>
      <c r="M12" s="9">
        <f>SUMIFS(Concentrado!N$2:N859,Concentrado!$A$2:$A859,"="&amp;$A12,Concentrado!$B$2:$B859, "=Michoacán")</f>
        <v>61.518999999999998</v>
      </c>
      <c r="N12" s="9">
        <f>SUMIFS(Concentrado!O$2:O859,Concentrado!$A$2:$A859,"="&amp;$A12,Concentrado!$B$2:$B859, "=Michoacán")</f>
        <v>119.91200000000001</v>
      </c>
      <c r="O12" s="9">
        <f>SUMIFS(Concentrado!P$2:P859,Concentrado!$A$2:$A859,"="&amp;$A12,Concentrado!$B$2:$B859, "=Michoacán")</f>
        <v>29.114999999999998</v>
      </c>
      <c r="P12" s="9">
        <f>SUMIFS(Concentrado!Q$2:Q859,Concentrado!$A$2:$A859,"="&amp;$A12,Concentrado!$B$2:$B859, "=Michoacán")</f>
        <v>72.823999999999998</v>
      </c>
      <c r="Q12" s="9">
        <f>SUMIFS(Concentrado!R$2:R859,Concentrado!$A$2:$A859,"="&amp;$A12,Concentrado!$B$2:$B859, "=Michoacán")</f>
        <v>71.319999999999993</v>
      </c>
      <c r="R12" s="9">
        <f>SUMIFS(Concentrado!S$2:S859,Concentrado!$A$2:$A859,"="&amp;$A12,Concentrado!$B$2:$B859, "=Michoacán")</f>
        <v>76.997</v>
      </c>
      <c r="S12" s="9">
        <f>SUMIFS(Concentrado!T$2:T859,Concentrado!$A$2:$A859,"="&amp;$A12,Concentrado!$B$2:$B859, "=Michoacán")</f>
        <v>74.263999999999996</v>
      </c>
      <c r="T12" s="9">
        <f>SUMIFS(Concentrado!U$2:U859,Concentrado!$A$2:$A859,"="&amp;$A12,Concentrado!$B$2:$B859, "=Michoacán")</f>
        <v>15.731</v>
      </c>
      <c r="U12" s="9">
        <f>SUMIFS(Concentrado!V$2:V859,Concentrado!$A$2:$A859,"="&amp;$A12,Concentrado!$B$2:$B859, "=Michoacán")</f>
        <v>21.052</v>
      </c>
      <c r="V12" s="9">
        <f>SUMIFS(Concentrado!W$2:W859,Concentrado!$A$2:$A859,"="&amp;$A12,Concentrado!$B$2:$B859, "=Michoacán")</f>
        <v>18.491</v>
      </c>
      <c r="W12" s="9">
        <f>SUMIFS(Concentrado!X$2:X859,Concentrado!$A$2:$A859,"="&amp;$A12,Concentrado!$B$2:$B859, "=Michoacán")</f>
        <v>29.387</v>
      </c>
      <c r="X12" s="9">
        <f>SUMIFS(Concentrado!Y$2:Y859,Concentrado!$A$2:$A859,"="&amp;$A12,Concentrado!$B$2:$B859, "=Michoacán")</f>
        <v>2.911</v>
      </c>
      <c r="Y12" s="9">
        <f>SUMIFS(Concentrado!Z$2:Z859,Concentrado!$A$2:$A859,"="&amp;$A12,Concentrado!$B$2:$B859, "=Michoacán")</f>
        <v>15.657</v>
      </c>
      <c r="Z12" s="9">
        <f>SUMIFS(Concentrado!AA$2:AA859,Concentrado!$A$2:$A859,"="&amp;$A12,Concentrado!$B$2:$B859, "=Michoacán")</f>
        <v>57.808999999999997</v>
      </c>
      <c r="AA12" s="9">
        <f>SUMIFS(Concentrado!AB$2:AB859,Concentrado!$A$2:$A859,"="&amp;$A12,Concentrado!$B$2:$B859, "=Michoacán")</f>
        <v>40.268000000000001</v>
      </c>
      <c r="AB12" s="9">
        <f>SUMIFS(Concentrado!AC$2:AC859,Concentrado!$A$2:$A859,"="&amp;$A12,Concentrado!$B$2:$B859, "=Michoacán")</f>
        <v>48.712000000000003</v>
      </c>
      <c r="AC12" s="9">
        <f>SUMIFS(Concentrado!AD$2:AD859,Concentrado!$A$2:$A859,"="&amp;$A12,Concentrado!$B$2:$B859, "=Michoacán")</f>
        <v>413.05900000000003</v>
      </c>
      <c r="AD12" s="9">
        <f>SUMIFS(Concentrado!AE$2:AE859,Concentrado!$A$2:$A859,"="&amp;$A12,Concentrado!$B$2:$B859, "=Michoacán")</f>
        <v>349.01600000000002</v>
      </c>
      <c r="AE12" s="9">
        <f>SUMIFS(Concentrado!AF$2:AF859,Concentrado!$A$2:$A859,"="&amp;$A12,Concentrado!$B$2:$B859, "=Michoacán")</f>
        <v>379.93799999999999</v>
      </c>
      <c r="AF12" s="9">
        <f>SUMIFS(Concentrado!AG$2:AG859,Concentrado!$A$2:$A859,"="&amp;$A12,Concentrado!$B$2:$B859, "=Michoacán")</f>
        <v>13.077</v>
      </c>
      <c r="AG12" s="9">
        <f>SUMIFS(Concentrado!AH$2:AH859,Concentrado!$A$2:$A859,"="&amp;$A12,Concentrado!$B$2:$B859, "=Michoacán")</f>
        <v>8.5756371193930505</v>
      </c>
      <c r="AH12" s="9">
        <f>SUMIFS(Concentrado!AI$2:AI859,Concentrado!$A$2:$A859,"="&amp;$A12,Concentrado!$B$2:$B859, "=Michoacán")</f>
        <v>3.6436723515791201</v>
      </c>
      <c r="AI12" s="9">
        <f>SUMIFS(Concentrado!AJ$2:AJ859,Concentrado!$A$2:$A859,"="&amp;$A12,Concentrado!$B$2:$B859, "=Michoacán")</f>
        <v>6.0228723138901996</v>
      </c>
      <c r="AJ12" s="9">
        <f>SUMIFS(Concentrado!AK$2:AK859,Concentrado!$A$2:$A859,"="&amp;$A12,Concentrado!$B$2:$B859, "=Michoacán")</f>
        <v>7.2859999999999996</v>
      </c>
      <c r="AK12" s="9">
        <f>SUMIFS(Concentrado!AL$2:AL859,Concentrado!$A$2:$A859,"="&amp;$A12,Concentrado!$B$2:$B859, "=Michoacán")</f>
        <v>2.15</v>
      </c>
      <c r="AL12" s="9">
        <f>SUMIFS(Concentrado!AM$2:AM859,Concentrado!$A$2:$A859,"="&amp;$A12,Concentrado!$B$2:$B859, "=Michoacán")</f>
        <v>4.6230000000000002</v>
      </c>
      <c r="AM12" s="9">
        <f>SUMIFS(Concentrado!AN$2:AN859,Concentrado!$A$2:$A859,"="&amp;$A12,Concentrado!$B$2:$B859, "=Michoacán")</f>
        <v>54.383000000000003</v>
      </c>
      <c r="AN12" s="9">
        <f>SUMIFS(Concentrado!AO$2:AO859,Concentrado!$A$2:$A859,"="&amp;$A12,Concentrado!$B$2:$B859, "=Michoacán")</f>
        <v>44.12</v>
      </c>
      <c r="AO12" s="9">
        <f>SUMIFS(Concentrado!AP$2:AP859,Concentrado!$A$2:$A859,"="&amp;$A12,Concentrado!$B$2:$B859, "=Michoacán")</f>
        <v>49.152999999999999</v>
      </c>
      <c r="AP12" s="9">
        <f>SUMIFS(Concentrado!AQ$2:AQ859,Concentrado!$A$2:$A859,"="&amp;$A12,Concentrado!$B$2:$B859, "=Michoacán")</f>
        <v>1.448</v>
      </c>
      <c r="AQ12" s="9">
        <f>SUMIFS(Concentrado!AR$2:AR859,Concentrado!$A$2:$A859,"="&amp;$A12,Concentrado!$B$2:$B859, "=Michoacán")</f>
        <v>0.35799999999999998</v>
      </c>
      <c r="AR12" s="9">
        <f>SUMIFS(Concentrado!AS$2:AS859,Concentrado!$A$2:$A859,"="&amp;$A12,Concentrado!$B$2:$B859, "=Michoacán")</f>
        <v>0.88300000000000001</v>
      </c>
      <c r="AS12" s="9">
        <f>SUMIFS(Concentrado!AT$2:AT859,Concentrado!$A$2:$A859,"="&amp;$A12,Concentrado!$B$2:$B859, "=Michoacán")</f>
        <v>3.2330000000000001</v>
      </c>
      <c r="AT12" s="9">
        <f>SUMIFS(Concentrado!AU$2:AU859,Concentrado!$A$2:$A859,"="&amp;$A12,Concentrado!$B$2:$B859, "=Michoacán")</f>
        <v>0.58199999999999996</v>
      </c>
      <c r="AU12" s="9">
        <f>SUMIFS(Concentrado!AV$2:AV859,Concentrado!$A$2:$A859,"="&amp;$A12,Concentrado!$B$2:$B859, "=Michoacán")</f>
        <v>1.8580000000000001</v>
      </c>
      <c r="AV12" s="9">
        <f>SUMIFS(Concentrado!AW$2:AW859,Concentrado!$A$2:$A859,"="&amp;$A12,Concentrado!$B$2:$B859, "=Michoacán")</f>
        <v>597.29399999999998</v>
      </c>
      <c r="AW12" s="9">
        <f>SUMIFS(Concentrado!AX$2:AX859,Concentrado!$A$2:$A859,"="&amp;$A12,Concentrado!$B$2:$B859, "=Michoacán")</f>
        <v>432.149</v>
      </c>
      <c r="AX12" s="9">
        <f>SUMIFS(Concentrado!AY$2:AY859,Concentrado!$A$2:$A859,"="&amp;$A12,Concentrado!$B$2:$B859, "=Michoacán")</f>
        <v>511.858</v>
      </c>
      <c r="AY12" s="9">
        <f>SUMIFS(Concentrado!AZ$2:AZ859,Concentrado!$A$2:$A859,"="&amp;$A12,Concentrado!$B$2:$B859, "=Michoacán")</f>
        <v>5.9729999999999999</v>
      </c>
      <c r="AZ12" s="9">
        <f>SUMIFS(Concentrado!BA$2:BA859,Concentrado!$A$2:$A859,"="&amp;$A12,Concentrado!$B$2:$B859, "=Michoacán")</f>
        <v>4.3209999999999997</v>
      </c>
      <c r="BA12" s="9">
        <f>SUMIFS(Concentrado!BB$2:BB859,Concentrado!$A$2:$A859,"="&amp;$A12,Concentrado!$B$2:$B859, "=Michoacán")</f>
        <v>5.1189999999999998</v>
      </c>
      <c r="BB12" s="9">
        <f>SUMIFS(Concentrado!BC$2:BC859,Concentrado!$A$2:$A859,"="&amp;$A12,Concentrado!$B$2:$B859, "=Michoacán")</f>
        <v>18.271000000000001</v>
      </c>
      <c r="BC12" s="9">
        <f>SUMIFS(Concentrado!BD$2:BD859,Concentrado!$A$2:$A859,"="&amp;$A12,Concentrado!$B$2:$B859, "=Michoacán")</f>
        <v>16.981000000000002</v>
      </c>
      <c r="BD12" s="9">
        <f>SUMIFS(Concentrado!BE$2:BE859,Concentrado!$A$2:$A859,"="&amp;$A12,Concentrado!$B$2:$B859, "=Michoacán")</f>
        <v>16.844000000000001</v>
      </c>
      <c r="BE12" s="9">
        <f>SUMIFS(Concentrado!BF$2:BF859,Concentrado!$A$2:$A859,"="&amp;$A12,Concentrado!$B$2:$B859, "=Michoacán")</f>
        <v>20.242000000000001</v>
      </c>
      <c r="BF12" s="9">
        <f>SUMIFS(Concentrado!BG$2:BG859,Concentrado!$A$2:$A859,"="&amp;$A12,Concentrado!$B$2:$B859, "=Michoacán")</f>
        <v>45.118000000000002</v>
      </c>
      <c r="BG12" s="9">
        <f>SUMIFS(Concentrado!BH$2:BH859,Concentrado!$A$2:$A859,"="&amp;$A12,Concentrado!$B$2:$B859, "=Michoacán")</f>
        <v>6.8908235149352448</v>
      </c>
    </row>
    <row r="13" spans="1:59" x14ac:dyDescent="0.25">
      <c r="A13" s="4">
        <v>2009</v>
      </c>
      <c r="B13" s="9">
        <f>SUMIFS(Concentrado!C$2:C859,Concentrado!$A$2:$A859,"="&amp;$A13,Concentrado!$B$2:$B859, "=Michoacán")</f>
        <v>30.619</v>
      </c>
      <c r="C13" s="9">
        <f>SUMIFS(Concentrado!D$2:D859,Concentrado!$A$2:$A859,"="&amp;$A13,Concentrado!$B$2:$B859, "=Michoacán")</f>
        <v>7.1920000000000002</v>
      </c>
      <c r="D13" s="9">
        <f>SUMIFS(Concentrado!E$2:E859,Concentrado!$A$2:$A859,"="&amp;$A13,Concentrado!$B$2:$B859, "=Michoacán")</f>
        <v>18.495000000000001</v>
      </c>
      <c r="E13" s="9">
        <f>SUMIFS(Concentrado!F$2:F859,Concentrado!$A$2:$A859,"="&amp;$A13,Concentrado!$B$2:$B859, "=Michoacán")</f>
        <v>15.429</v>
      </c>
      <c r="F13" s="9">
        <f>SUMIFS(Concentrado!G$2:G859,Concentrado!$A$2:$A859,"="&amp;$A13,Concentrado!$B$2:$B859, "=Michoacán")</f>
        <v>18.533000000000001</v>
      </c>
      <c r="G13" s="9">
        <f>SUMIFS(Concentrado!H$2:H859,Concentrado!$A$2:$A859,"="&amp;$A13,Concentrado!$B$2:$B859, "=Michoacán")</f>
        <v>4.3070000000000004</v>
      </c>
      <c r="H13" s="9">
        <f>SUMIFS(Concentrado!I$2:I859,Concentrado!$A$2:$A859,"="&amp;$A13,Concentrado!$B$2:$B859, "=Michoacán")</f>
        <v>3</v>
      </c>
      <c r="I13" s="9">
        <f>SUMIFS(Concentrado!J$2:J859,Concentrado!$A$2:$A859,"="&amp;$A13,Concentrado!$B$2:$B859, "=Michoacán")</f>
        <v>3.63</v>
      </c>
      <c r="J13" s="9">
        <f>SUMIFS(Concentrado!K$2:K859,Concentrado!$A$2:$A859,"="&amp;$A13,Concentrado!$B$2:$B859, "=Michoacán")</f>
        <v>9.5120000000000005</v>
      </c>
      <c r="K13" s="9">
        <f>SUMIFS(Concentrado!L$2:L859,Concentrado!$A$2:$A859,"="&amp;$A13,Concentrado!$B$2:$B859, "=Michoacán")</f>
        <v>4.4560000000000004</v>
      </c>
      <c r="L13" s="9">
        <f>SUMIFS(Concentrado!M$2:M859,Concentrado!$A$2:$A859,"="&amp;$A13,Concentrado!$B$2:$B859, "=Michoacán")</f>
        <v>6.8959999999999999</v>
      </c>
      <c r="M13" s="9">
        <f>SUMIFS(Concentrado!N$2:N859,Concentrado!$A$2:$A859,"="&amp;$A13,Concentrado!$B$2:$B859, "=Michoacán")</f>
        <v>62.371000000000002</v>
      </c>
      <c r="N13" s="9">
        <f>SUMIFS(Concentrado!O$2:O859,Concentrado!$A$2:$A859,"="&amp;$A13,Concentrado!$B$2:$B859, "=Michoacán")</f>
        <v>125.223</v>
      </c>
      <c r="O13" s="9">
        <f>SUMIFS(Concentrado!P$2:P859,Concentrado!$A$2:$A859,"="&amp;$A13,Concentrado!$B$2:$B859, "=Michoacán")</f>
        <v>25.236999999999998</v>
      </c>
      <c r="P13" s="9">
        <f>SUMIFS(Concentrado!Q$2:Q859,Concentrado!$A$2:$A859,"="&amp;$A13,Concentrado!$B$2:$B859, "=Michoacán")</f>
        <v>73.5</v>
      </c>
      <c r="Q13" s="9">
        <f>SUMIFS(Concentrado!R$2:R859,Concentrado!$A$2:$A859,"="&amp;$A13,Concentrado!$B$2:$B859, "=Michoacán")</f>
        <v>76.808999999999997</v>
      </c>
      <c r="R13" s="9">
        <f>SUMIFS(Concentrado!S$2:S859,Concentrado!$A$2:$A859,"="&amp;$A13,Concentrado!$B$2:$B859, "=Michoacán")</f>
        <v>79.460999999999999</v>
      </c>
      <c r="S13" s="9">
        <f>SUMIFS(Concentrado!T$2:T859,Concentrado!$A$2:$A859,"="&amp;$A13,Concentrado!$B$2:$B859, "=Michoacán")</f>
        <v>78.180999999999997</v>
      </c>
      <c r="T13" s="9">
        <f>SUMIFS(Concentrado!U$2:U859,Concentrado!$A$2:$A859,"="&amp;$A13,Concentrado!$B$2:$B859, "=Michoacán")</f>
        <v>17.510000000000002</v>
      </c>
      <c r="U13" s="9">
        <f>SUMIFS(Concentrado!V$2:V859,Concentrado!$A$2:$A859,"="&amp;$A13,Concentrado!$B$2:$B859, "=Michoacán")</f>
        <v>23.074999999999999</v>
      </c>
      <c r="V13" s="9">
        <f>SUMIFS(Concentrado!W$2:W859,Concentrado!$A$2:$A859,"="&amp;$A13,Concentrado!$B$2:$B859, "=Michoacán")</f>
        <v>20.39</v>
      </c>
      <c r="W13" s="9">
        <f>SUMIFS(Concentrado!X$2:X859,Concentrado!$A$2:$A859,"="&amp;$A13,Concentrado!$B$2:$B859, "=Michoacán")</f>
        <v>39.895000000000003</v>
      </c>
      <c r="X13" s="9">
        <f>SUMIFS(Concentrado!Y$2:Y859,Concentrado!$A$2:$A859,"="&amp;$A13,Concentrado!$B$2:$B859, "=Michoacán")</f>
        <v>3.4409999999999998</v>
      </c>
      <c r="Y13" s="9">
        <f>SUMIFS(Concentrado!Z$2:Z859,Concentrado!$A$2:$A859,"="&amp;$A13,Concentrado!$B$2:$B859, "=Michoacán")</f>
        <v>21.029</v>
      </c>
      <c r="Z13" s="9">
        <f>SUMIFS(Concentrado!AA$2:AA859,Concentrado!$A$2:$A859,"="&amp;$A13,Concentrado!$B$2:$B859, "=Michoacán")</f>
        <v>62.375</v>
      </c>
      <c r="AA13" s="9">
        <f>SUMIFS(Concentrado!AB$2:AB859,Concentrado!$A$2:$A859,"="&amp;$A13,Concentrado!$B$2:$B859, "=Michoacán")</f>
        <v>44.781999999999996</v>
      </c>
      <c r="AB13" s="9">
        <f>SUMIFS(Concentrado!AC$2:AC859,Concentrado!$A$2:$A859,"="&amp;$A13,Concentrado!$B$2:$B859, "=Michoacán")</f>
        <v>53.27</v>
      </c>
      <c r="AC13" s="9">
        <f>SUMIFS(Concentrado!AD$2:AD859,Concentrado!$A$2:$A859,"="&amp;$A13,Concentrado!$B$2:$B859, "=Michoacán")</f>
        <v>430.23399999999998</v>
      </c>
      <c r="AD13" s="9">
        <f>SUMIFS(Concentrado!AE$2:AE859,Concentrado!$A$2:$A859,"="&amp;$A13,Concentrado!$B$2:$B859, "=Michoacán")</f>
        <v>373.69900000000001</v>
      </c>
      <c r="AE13" s="9">
        <f>SUMIFS(Concentrado!AF$2:AF859,Concentrado!$A$2:$A859,"="&amp;$A13,Concentrado!$B$2:$B859, "=Michoacán")</f>
        <v>401.02199999999999</v>
      </c>
      <c r="AF13" s="9">
        <f>SUMIFS(Concentrado!AG$2:AG859,Concentrado!$A$2:$A859,"="&amp;$A13,Concentrado!$B$2:$B859, "=Michoacán")</f>
        <v>13.393000000000001</v>
      </c>
      <c r="AG13" s="9">
        <f>SUMIFS(Concentrado!AH$2:AH859,Concentrado!$A$2:$A859,"="&amp;$A13,Concentrado!$B$2:$B859, "=Michoacán")</f>
        <v>8.8949396441282893</v>
      </c>
      <c r="AH13" s="9">
        <f>SUMIFS(Concentrado!AI$2:AI859,Concentrado!$A$2:$A859,"="&amp;$A13,Concentrado!$B$2:$B859, "=Michoacán")</f>
        <v>1.5143625640255001</v>
      </c>
      <c r="AI13" s="9">
        <f>SUMIFS(Concentrado!AJ$2:AJ859,Concentrado!$A$2:$A859,"="&amp;$A13,Concentrado!$B$2:$B859, "=Michoacán")</f>
        <v>5.0962410126290898</v>
      </c>
      <c r="AJ13" s="9">
        <f>SUMIFS(Concentrado!AK$2:AK859,Concentrado!$A$2:$A859,"="&amp;$A13,Concentrado!$B$2:$B859, "=Michoacán")</f>
        <v>7.2409999999999997</v>
      </c>
      <c r="AK13" s="9">
        <f>SUMIFS(Concentrado!AL$2:AL859,Concentrado!$A$2:$A859,"="&amp;$A13,Concentrado!$B$2:$B859, "=Michoacán")</f>
        <v>1.2789999999999999</v>
      </c>
      <c r="AL13" s="9">
        <f>SUMIFS(Concentrado!AM$2:AM859,Concentrado!$A$2:$A859,"="&amp;$A13,Concentrado!$B$2:$B859, "=Michoacán")</f>
        <v>4.1559999999999997</v>
      </c>
      <c r="AM13" s="9">
        <f>SUMIFS(Concentrado!AN$2:AN859,Concentrado!$A$2:$A859,"="&amp;$A13,Concentrado!$B$2:$B859, "=Michoacán")</f>
        <v>57.264000000000003</v>
      </c>
      <c r="AN13" s="9">
        <f>SUMIFS(Concentrado!AO$2:AO859,Concentrado!$A$2:$A859,"="&amp;$A13,Concentrado!$B$2:$B859, "=Michoacán")</f>
        <v>47.606000000000002</v>
      </c>
      <c r="AO13" s="9">
        <f>SUMIFS(Concentrado!AP$2:AP859,Concentrado!$A$2:$A859,"="&amp;$A13,Concentrado!$B$2:$B859, "=Michoacán")</f>
        <v>52.311</v>
      </c>
      <c r="AP13" s="9">
        <f>SUMIFS(Concentrado!AQ$2:AQ859,Concentrado!$A$2:$A859,"="&amp;$A13,Concentrado!$B$2:$B859, "=Michoacán")</f>
        <v>1.42</v>
      </c>
      <c r="AQ13" s="9">
        <f>SUMIFS(Concentrado!AR$2:AR859,Concentrado!$A$2:$A859,"="&amp;$A13,Concentrado!$B$2:$B859, "=Michoacán")</f>
        <v>0.70599999999999996</v>
      </c>
      <c r="AR13" s="9">
        <f>SUMIFS(Concentrado!AS$2:AS859,Concentrado!$A$2:$A859,"="&amp;$A13,Concentrado!$B$2:$B859, "=Michoacán")</f>
        <v>1.05</v>
      </c>
      <c r="AS13" s="9">
        <f>SUMIFS(Concentrado!AT$2:AT859,Concentrado!$A$2:$A859,"="&amp;$A13,Concentrado!$B$2:$B859, "=Michoacán")</f>
        <v>3.8330000000000002</v>
      </c>
      <c r="AT13" s="9">
        <f>SUMIFS(Concentrado!AU$2:AU859,Concentrado!$A$2:$A859,"="&amp;$A13,Concentrado!$B$2:$B859, "=Michoacán")</f>
        <v>0.83799999999999997</v>
      </c>
      <c r="AU13" s="9">
        <f>SUMIFS(Concentrado!AV$2:AV859,Concentrado!$A$2:$A859,"="&amp;$A13,Concentrado!$B$2:$B859, "=Michoacán")</f>
        <v>2.2829999999999999</v>
      </c>
      <c r="AV13" s="9">
        <f>SUMIFS(Concentrado!AW$2:AW859,Concentrado!$A$2:$A859,"="&amp;$A13,Concentrado!$B$2:$B859, "=Michoacán")</f>
        <v>626.06600000000003</v>
      </c>
      <c r="AW13" s="9">
        <f>SUMIFS(Concentrado!AX$2:AX859,Concentrado!$A$2:$A859,"="&amp;$A13,Concentrado!$B$2:$B859, "=Michoacán")</f>
        <v>457.13099999999997</v>
      </c>
      <c r="AX13" s="9">
        <f>SUMIFS(Concentrado!AY$2:AY859,Concentrado!$A$2:$A859,"="&amp;$A13,Concentrado!$B$2:$B859, "=Michoacán")</f>
        <v>538.91200000000003</v>
      </c>
      <c r="AY13" s="9">
        <f>SUMIFS(Concentrado!AZ$2:AZ859,Concentrado!$A$2:$A859,"="&amp;$A13,Concentrado!$B$2:$B859, "=Michoacán")</f>
        <v>6.2610000000000001</v>
      </c>
      <c r="AZ13" s="9">
        <f>SUMIFS(Concentrado!BA$2:BA859,Concentrado!$A$2:$A859,"="&amp;$A13,Concentrado!$B$2:$B859, "=Michoacán")</f>
        <v>4.5709999999999997</v>
      </c>
      <c r="BA13" s="9">
        <f>SUMIFS(Concentrado!BB$2:BB859,Concentrado!$A$2:$A859,"="&amp;$A13,Concentrado!$B$2:$B859, "=Michoacán")</f>
        <v>5.3890000000000002</v>
      </c>
      <c r="BB13" s="9">
        <f>SUMIFS(Concentrado!BC$2:BC859,Concentrado!$A$2:$A859,"="&amp;$A13,Concentrado!$B$2:$B859, "=Michoacán")</f>
        <v>24.251000000000001</v>
      </c>
      <c r="BC13" s="9">
        <f>SUMIFS(Concentrado!BD$2:BD859,Concentrado!$A$2:$A859,"="&amp;$A13,Concentrado!$B$2:$B859, "=Michoacán")</f>
        <v>9.5730000000000004</v>
      </c>
      <c r="BD13" s="9">
        <f>SUMIFS(Concentrado!BE$2:BE859,Concentrado!$A$2:$A859,"="&amp;$A13,Concentrado!$B$2:$B859, "=Michoacán")</f>
        <v>16.786999999999999</v>
      </c>
      <c r="BE13" s="9">
        <f>SUMIFS(Concentrado!BF$2:BF859,Concentrado!$A$2:$A859,"="&amp;$A13,Concentrado!$B$2:$B859, "=Michoacán")</f>
        <v>19.623999999999999</v>
      </c>
      <c r="BF13" s="9">
        <f>SUMIFS(Concentrado!BG$2:BG859,Concentrado!$A$2:$A859,"="&amp;$A13,Concentrado!$B$2:$B859, "=Michoacán")</f>
        <v>41.494999999999997</v>
      </c>
      <c r="BG13" s="9">
        <f>SUMIFS(Concentrado!BH$2:BH859,Concentrado!$A$2:$A859,"="&amp;$A13,Concentrado!$B$2:$B859, "=Michoacán")</f>
        <v>6.9023449755584121</v>
      </c>
    </row>
    <row r="14" spans="1:59" x14ac:dyDescent="0.25">
      <c r="A14" s="4">
        <v>2010</v>
      </c>
      <c r="B14" s="9">
        <f>SUMIFS(Concentrado!C$2:C859,Concentrado!$A$2:$A859,"="&amp;$A14,Concentrado!$B$2:$B859, "=Michoacán")</f>
        <v>27.896000000000001</v>
      </c>
      <c r="C14" s="9">
        <f>SUMIFS(Concentrado!D$2:D859,Concentrado!$A$2:$A859,"="&amp;$A14,Concentrado!$B$2:$B859, "=Michoacán")</f>
        <v>6.7889999999999997</v>
      </c>
      <c r="D14" s="9">
        <f>SUMIFS(Concentrado!E$2:E859,Concentrado!$A$2:$A859,"="&amp;$A14,Concentrado!$B$2:$B859, "=Michoacán")</f>
        <v>17.015999999999998</v>
      </c>
      <c r="E14" s="9">
        <f>SUMIFS(Concentrado!F$2:F859,Concentrado!$A$2:$A859,"="&amp;$A14,Concentrado!$B$2:$B859, "=Michoacán")</f>
        <v>14.45</v>
      </c>
      <c r="F14" s="9">
        <f>SUMIFS(Concentrado!G$2:G859,Concentrado!$A$2:$A859,"="&amp;$A14,Concentrado!$B$2:$B859, "=Michoacán")</f>
        <v>16.527000000000001</v>
      </c>
      <c r="G14" s="9">
        <f>SUMIFS(Concentrado!H$2:H859,Concentrado!$A$2:$A859,"="&amp;$A14,Concentrado!$B$2:$B859, "=Michoacán")</f>
        <v>4.835</v>
      </c>
      <c r="H14" s="9">
        <f>SUMIFS(Concentrado!I$2:I859,Concentrado!$A$2:$A859,"="&amp;$A14,Concentrado!$B$2:$B859, "=Michoacán")</f>
        <v>3.7429999999999999</v>
      </c>
      <c r="I14" s="9">
        <f>SUMIFS(Concentrado!J$2:J859,Concentrado!$A$2:$A859,"="&amp;$A14,Concentrado!$B$2:$B859, "=Michoacán")</f>
        <v>4.2709999999999999</v>
      </c>
      <c r="J14" s="9">
        <f>SUMIFS(Concentrado!K$2:K859,Concentrado!$A$2:$A859,"="&amp;$A14,Concentrado!$B$2:$B859, "=Michoacán")</f>
        <v>8.2759999999999998</v>
      </c>
      <c r="K14" s="9">
        <f>SUMIFS(Concentrado!L$2:L859,Concentrado!$A$2:$A859,"="&amp;$A14,Concentrado!$B$2:$B859, "=Michoacán")</f>
        <v>5.2220000000000004</v>
      </c>
      <c r="L14" s="9">
        <f>SUMIFS(Concentrado!M$2:M859,Concentrado!$A$2:$A859,"="&amp;$A14,Concentrado!$B$2:$B859, "=Michoacán")</f>
        <v>6.6980000000000004</v>
      </c>
      <c r="M14" s="9">
        <f>SUMIFS(Concentrado!N$2:N859,Concentrado!$A$2:$A859,"="&amp;$A14,Concentrado!$B$2:$B859, "=Michoacán")</f>
        <v>67.296999999999997</v>
      </c>
      <c r="N14" s="9">
        <f>SUMIFS(Concentrado!O$2:O859,Concentrado!$A$2:$A859,"="&amp;$A14,Concentrado!$B$2:$B859, "=Michoacán")</f>
        <v>112.095</v>
      </c>
      <c r="O14" s="9">
        <f>SUMIFS(Concentrado!P$2:P859,Concentrado!$A$2:$A859,"="&amp;$A14,Concentrado!$B$2:$B859, "=Michoacán")</f>
        <v>25.414000000000001</v>
      </c>
      <c r="P14" s="9">
        <f>SUMIFS(Concentrado!Q$2:Q859,Concentrado!$A$2:$A859,"="&amp;$A14,Concentrado!$B$2:$B859, "=Michoacán")</f>
        <v>67.412000000000006</v>
      </c>
      <c r="Q14" s="9">
        <f>SUMIFS(Concentrado!R$2:R859,Concentrado!$A$2:$A859,"="&amp;$A14,Concentrado!$B$2:$B859, "=Michoacán")</f>
        <v>79.643000000000001</v>
      </c>
      <c r="R14" s="9">
        <f>SUMIFS(Concentrado!S$2:S859,Concentrado!$A$2:$A859,"="&amp;$A14,Concentrado!$B$2:$B859, "=Michoacán")</f>
        <v>82.900999999999996</v>
      </c>
      <c r="S14" s="9">
        <f>SUMIFS(Concentrado!T$2:T859,Concentrado!$A$2:$A859,"="&amp;$A14,Concentrado!$B$2:$B859, "=Michoacán")</f>
        <v>81.325999999999993</v>
      </c>
      <c r="T14" s="9">
        <f>SUMIFS(Concentrado!U$2:U859,Concentrado!$A$2:$A859,"="&amp;$A14,Concentrado!$B$2:$B859, "=Michoacán")</f>
        <v>15.481999999999999</v>
      </c>
      <c r="U14" s="9">
        <f>SUMIFS(Concentrado!V$2:V859,Concentrado!$A$2:$A859,"="&amp;$A14,Concentrado!$B$2:$B859, "=Michoacán")</f>
        <v>22.977</v>
      </c>
      <c r="V14" s="9">
        <f>SUMIFS(Concentrado!W$2:W859,Concentrado!$A$2:$A859,"="&amp;$A14,Concentrado!$B$2:$B859, "=Michoacán")</f>
        <v>19.353999999999999</v>
      </c>
      <c r="W14" s="9">
        <f>SUMIFS(Concentrado!X$2:X859,Concentrado!$A$2:$A859,"="&amp;$A14,Concentrado!$B$2:$B859, "=Michoacán")</f>
        <v>31.661999999999999</v>
      </c>
      <c r="X14" s="9">
        <f>SUMIFS(Concentrado!Y$2:Y859,Concentrado!$A$2:$A859,"="&amp;$A14,Concentrado!$B$2:$B859, "=Michoacán")</f>
        <v>3.09</v>
      </c>
      <c r="Y14" s="9">
        <f>SUMIFS(Concentrado!Z$2:Z859,Concentrado!$A$2:$A859,"="&amp;$A14,Concentrado!$B$2:$B859, "=Michoacán")</f>
        <v>16.948</v>
      </c>
      <c r="Z14" s="9">
        <f>SUMIFS(Concentrado!AA$2:AA859,Concentrado!$A$2:$A859,"="&amp;$A14,Concentrado!$B$2:$B859, "=Michoacán")</f>
        <v>62.951999999999998</v>
      </c>
      <c r="AA14" s="9">
        <f>SUMIFS(Concentrado!AB$2:AB859,Concentrado!$A$2:$A859,"="&amp;$A14,Concentrado!$B$2:$B859, "=Michoacán")</f>
        <v>47.478000000000002</v>
      </c>
      <c r="AB14" s="9">
        <f>SUMIFS(Concentrado!AC$2:AC859,Concentrado!$A$2:$A859,"="&amp;$A14,Concentrado!$B$2:$B859, "=Michoacán")</f>
        <v>54.959000000000003</v>
      </c>
      <c r="AC14" s="9">
        <f>SUMIFS(Concentrado!AD$2:AD859,Concentrado!$A$2:$A859,"="&amp;$A14,Concentrado!$B$2:$B859, "=Michoacán")</f>
        <v>447.58800000000002</v>
      </c>
      <c r="AD14" s="9">
        <f>SUMIFS(Concentrado!AE$2:AE859,Concentrado!$A$2:$A859,"="&amp;$A14,Concentrado!$B$2:$B859, "=Michoacán")</f>
        <v>375.95</v>
      </c>
      <c r="AE14" s="9">
        <f>SUMIFS(Concentrado!AF$2:AF859,Concentrado!$A$2:$A859,"="&amp;$A14,Concentrado!$B$2:$B859, "=Michoacán")</f>
        <v>410.63</v>
      </c>
      <c r="AF14" s="9">
        <f>SUMIFS(Concentrado!AG$2:AG859,Concentrado!$A$2:$A859,"="&amp;$A14,Concentrado!$B$2:$B859, "=Michoacán")</f>
        <v>14.692</v>
      </c>
      <c r="AG14" s="9">
        <f>SUMIFS(Concentrado!AH$2:AH859,Concentrado!$A$2:$A859,"="&amp;$A14,Concentrado!$B$2:$B859, "=Michoacán")</f>
        <v>5.9503931509760504</v>
      </c>
      <c r="AH14" s="9">
        <f>SUMIFS(Concentrado!AI$2:AI859,Concentrado!$A$2:$A859,"="&amp;$A14,Concentrado!$B$2:$B859, "=Michoacán")</f>
        <v>2.1967984553038198</v>
      </c>
      <c r="AI14" s="9">
        <f>SUMIFS(Concentrado!AJ$2:AJ859,Concentrado!$A$2:$A859,"="&amp;$A14,Concentrado!$B$2:$B859, "=Michoacán")</f>
        <v>4.0275532022009397</v>
      </c>
      <c r="AJ14" s="9">
        <f>SUMIFS(Concentrado!AK$2:AK859,Concentrado!$A$2:$A859,"="&amp;$A14,Concentrado!$B$2:$B859, "=Michoacán")</f>
        <v>5.7190000000000003</v>
      </c>
      <c r="AK14" s="9">
        <f>SUMIFS(Concentrado!AL$2:AL859,Concentrado!$A$2:$A859,"="&amp;$A14,Concentrado!$B$2:$B859, "=Michoacán")</f>
        <v>1.218</v>
      </c>
      <c r="AL14" s="9">
        <f>SUMIFS(Concentrado!AM$2:AM859,Concentrado!$A$2:$A859,"="&amp;$A14,Concentrado!$B$2:$B859, "=Michoacán")</f>
        <v>3.3940000000000001</v>
      </c>
      <c r="AM14" s="9">
        <f>SUMIFS(Concentrado!AN$2:AN859,Concentrado!$A$2:$A859,"="&amp;$A14,Concentrado!$B$2:$B859, "=Michoacán")</f>
        <v>54.954999999999998</v>
      </c>
      <c r="AN14" s="9">
        <f>SUMIFS(Concentrado!AO$2:AO859,Concentrado!$A$2:$A859,"="&amp;$A14,Concentrado!$B$2:$B859, "=Michoacán")</f>
        <v>47.695</v>
      </c>
      <c r="AO14" s="9">
        <f>SUMIFS(Concentrado!AP$2:AP859,Concentrado!$A$2:$A859,"="&amp;$A14,Concentrado!$B$2:$B859, "=Michoacán")</f>
        <v>51.273000000000003</v>
      </c>
      <c r="AP14" s="9">
        <f>SUMIFS(Concentrado!AQ$2:AQ859,Concentrado!$A$2:$A859,"="&amp;$A14,Concentrado!$B$2:$B859, "=Michoacán")</f>
        <v>1.627</v>
      </c>
      <c r="AQ14" s="9">
        <f>SUMIFS(Concentrado!AR$2:AR859,Concentrado!$A$2:$A859,"="&amp;$A14,Concentrado!$B$2:$B859, "=Michoacán")</f>
        <v>0.87</v>
      </c>
      <c r="AR14" s="9">
        <f>SUMIFS(Concentrado!AS$2:AS859,Concentrado!$A$2:$A859,"="&amp;$A14,Concentrado!$B$2:$B859, "=Michoacán")</f>
        <v>1.236</v>
      </c>
      <c r="AS14" s="9">
        <f>SUMIFS(Concentrado!AT$2:AT859,Concentrado!$A$2:$A859,"="&amp;$A14,Concentrado!$B$2:$B859, "=Michoacán")</f>
        <v>4.3239999999999998</v>
      </c>
      <c r="AT14" s="9">
        <f>SUMIFS(Concentrado!AU$2:AU859,Concentrado!$A$2:$A859,"="&amp;$A14,Concentrado!$B$2:$B859, "=Michoacán")</f>
        <v>0.60899999999999999</v>
      </c>
      <c r="AU14" s="9">
        <f>SUMIFS(Concentrado!AV$2:AV859,Concentrado!$A$2:$A859,"="&amp;$A14,Concentrado!$B$2:$B859, "=Michoacán")</f>
        <v>2.4049999999999998</v>
      </c>
      <c r="AV14" s="9">
        <f>SUMIFS(Concentrado!AW$2:AW859,Concentrado!$A$2:$A859,"="&amp;$A14,Concentrado!$B$2:$B859, "=Michoacán")</f>
        <v>629.19000000000005</v>
      </c>
      <c r="AW14" s="9">
        <f>SUMIFS(Concentrado!AX$2:AX859,Concentrado!$A$2:$A859,"="&amp;$A14,Concentrado!$B$2:$B859, "=Michoacán")</f>
        <v>462.02800000000002</v>
      </c>
      <c r="AX14" s="9">
        <f>SUMIFS(Concentrado!AY$2:AY859,Concentrado!$A$2:$A859,"="&amp;$A14,Concentrado!$B$2:$B859, "=Michoacán")</f>
        <v>543.11599999999999</v>
      </c>
      <c r="AY14" s="9">
        <f>SUMIFS(Concentrado!AZ$2:AZ859,Concentrado!$A$2:$A859,"="&amp;$A14,Concentrado!$B$2:$B859, "=Michoacán")</f>
        <v>6.2919999999999998</v>
      </c>
      <c r="AZ14" s="9">
        <f>SUMIFS(Concentrado!BA$2:BA859,Concentrado!$A$2:$A859,"="&amp;$A14,Concentrado!$B$2:$B859, "=Michoacán")</f>
        <v>4.62</v>
      </c>
      <c r="BA14" s="9">
        <f>SUMIFS(Concentrado!BB$2:BB859,Concentrado!$A$2:$A859,"="&amp;$A14,Concentrado!$B$2:$B859, "=Michoacán")</f>
        <v>5.431</v>
      </c>
      <c r="BB14" s="9">
        <f>SUMIFS(Concentrado!BC$2:BC859,Concentrado!$A$2:$A859,"="&amp;$A14,Concentrado!$B$2:$B859, "=Michoacán")</f>
        <v>23.38</v>
      </c>
      <c r="BC14" s="9">
        <f>SUMIFS(Concentrado!BD$2:BD859,Concentrado!$A$2:$A859,"="&amp;$A14,Concentrado!$B$2:$B859, "=Michoacán")</f>
        <v>10.532</v>
      </c>
      <c r="BD14" s="9">
        <f>SUMIFS(Concentrado!BE$2:BE859,Concentrado!$A$2:$A859,"="&amp;$A14,Concentrado!$B$2:$B859, "=Michoacán")</f>
        <v>16.866</v>
      </c>
      <c r="BE14" s="9">
        <f>SUMIFS(Concentrado!BF$2:BF859,Concentrado!$A$2:$A859,"="&amp;$A14,Concentrado!$B$2:$B859, "=Michoacán")</f>
        <v>19.734000000000002</v>
      </c>
      <c r="BF14" s="9">
        <f>SUMIFS(Concentrado!BG$2:BG859,Concentrado!$A$2:$A859,"="&amp;$A14,Concentrado!$B$2:$B859, "=Michoacán")</f>
        <v>49.436999999999998</v>
      </c>
      <c r="BG14" s="9">
        <f>SUMIFS(Concentrado!BH$2:BH859,Concentrado!$A$2:$A859,"="&amp;$A14,Concentrado!$B$2:$B859, "=Michoacán")</f>
        <v>6.769777132076233</v>
      </c>
    </row>
    <row r="15" spans="1:59" x14ac:dyDescent="0.25">
      <c r="A15" s="4">
        <v>2011</v>
      </c>
      <c r="B15" s="9">
        <f>SUMIFS(Concentrado!C$2:C859,Concentrado!$A$2:$A859,"="&amp;$A15,Concentrado!$B$2:$B859, "=Michoacán")</f>
        <v>25.568000000000001</v>
      </c>
      <c r="C15" s="9">
        <f>SUMIFS(Concentrado!D$2:D859,Concentrado!$A$2:$A859,"="&amp;$A15,Concentrado!$B$2:$B859, "=Michoacán")</f>
        <v>5.8490000000000002</v>
      </c>
      <c r="D15" s="9">
        <f>SUMIFS(Concentrado!E$2:E859,Concentrado!$A$2:$A859,"="&amp;$A15,Concentrado!$B$2:$B859, "=Michoacán")</f>
        <v>15.417999999999999</v>
      </c>
      <c r="E15" s="9">
        <f>SUMIFS(Concentrado!F$2:F859,Concentrado!$A$2:$A859,"="&amp;$A15,Concentrado!$B$2:$B859, "=Michoacán")</f>
        <v>12.358000000000001</v>
      </c>
      <c r="F15" s="9">
        <f>SUMIFS(Concentrado!G$2:G859,Concentrado!$A$2:$A859,"="&amp;$A15,Concentrado!$B$2:$B859, "=Michoacán")</f>
        <v>15.32</v>
      </c>
      <c r="G15" s="9">
        <f>SUMIFS(Concentrado!H$2:H859,Concentrado!$A$2:$A859,"="&amp;$A15,Concentrado!$B$2:$B859, "=Michoacán")</f>
        <v>4.6280000000000001</v>
      </c>
      <c r="H15" s="9">
        <f>SUMIFS(Concentrado!I$2:I859,Concentrado!$A$2:$A859,"="&amp;$A15,Concentrado!$B$2:$B859, "=Michoacán")</f>
        <v>3.01</v>
      </c>
      <c r="I15" s="9">
        <f>SUMIFS(Concentrado!J$2:J859,Concentrado!$A$2:$A859,"="&amp;$A15,Concentrado!$B$2:$B859, "=Michoacán")</f>
        <v>3.794</v>
      </c>
      <c r="J15" s="9">
        <f>SUMIFS(Concentrado!K$2:K859,Concentrado!$A$2:$A859,"="&amp;$A15,Concentrado!$B$2:$B859, "=Michoacán")</f>
        <v>8.9350000000000005</v>
      </c>
      <c r="K15" s="9">
        <f>SUMIFS(Concentrado!L$2:L859,Concentrado!$A$2:$A859,"="&amp;$A15,Concentrado!$B$2:$B859, "=Michoacán")</f>
        <v>3.1389999999999998</v>
      </c>
      <c r="L15" s="9">
        <f>SUMIFS(Concentrado!M$2:M859,Concentrado!$A$2:$A859,"="&amp;$A15,Concentrado!$B$2:$B859, "=Michoacán")</f>
        <v>5.9450000000000003</v>
      </c>
      <c r="M15" s="9">
        <f>SUMIFS(Concentrado!N$2:N859,Concentrado!$A$2:$A859,"="&amp;$A15,Concentrado!$B$2:$B859, "=Michoacán")</f>
        <v>60.045000000000002</v>
      </c>
      <c r="N15" s="9">
        <f>SUMIFS(Concentrado!O$2:O859,Concentrado!$A$2:$A859,"="&amp;$A15,Concentrado!$B$2:$B859, "=Michoacán")</f>
        <v>120.601</v>
      </c>
      <c r="O15" s="9">
        <f>SUMIFS(Concentrado!P$2:P859,Concentrado!$A$2:$A859,"="&amp;$A15,Concentrado!$B$2:$B859, "=Michoacán")</f>
        <v>25.803999999999998</v>
      </c>
      <c r="P15" s="9">
        <f>SUMIFS(Concentrado!Q$2:Q859,Concentrado!$A$2:$A859,"="&amp;$A15,Concentrado!$B$2:$B859, "=Michoacán")</f>
        <v>71.855999999999995</v>
      </c>
      <c r="Q15" s="9">
        <f>SUMIFS(Concentrado!R$2:R859,Concentrado!$A$2:$A859,"="&amp;$A15,Concentrado!$B$2:$B859, "=Michoacán")</f>
        <v>74.412999999999997</v>
      </c>
      <c r="R15" s="9">
        <f>SUMIFS(Concentrado!S$2:S859,Concentrado!$A$2:$A859,"="&amp;$A15,Concentrado!$B$2:$B859, "=Michoacán")</f>
        <v>81.453999999999994</v>
      </c>
      <c r="S15" s="9">
        <f>SUMIFS(Concentrado!T$2:T859,Concentrado!$A$2:$A859,"="&amp;$A15,Concentrado!$B$2:$B859, "=Michoacán")</f>
        <v>78.045000000000002</v>
      </c>
      <c r="T15" s="9">
        <f>SUMIFS(Concentrado!U$2:U859,Concentrado!$A$2:$A859,"="&amp;$A15,Concentrado!$B$2:$B859, "=Michoacán")</f>
        <v>17.32</v>
      </c>
      <c r="U15" s="9">
        <f>SUMIFS(Concentrado!V$2:V859,Concentrado!$A$2:$A859,"="&amp;$A15,Concentrado!$B$2:$B859, "=Michoacán")</f>
        <v>22.363</v>
      </c>
      <c r="V15" s="9">
        <f>SUMIFS(Concentrado!W$2:W859,Concentrado!$A$2:$A859,"="&amp;$A15,Concentrado!$B$2:$B859, "=Michoacán")</f>
        <v>19.922000000000001</v>
      </c>
      <c r="W15" s="9">
        <f>SUMIFS(Concentrado!X$2:X859,Concentrado!$A$2:$A859,"="&amp;$A15,Concentrado!$B$2:$B859, "=Michoacán")</f>
        <v>36.932000000000002</v>
      </c>
      <c r="X15" s="9">
        <f>SUMIFS(Concentrado!Y$2:Y859,Concentrado!$A$2:$A859,"="&amp;$A15,Concentrado!$B$2:$B859, "=Michoacán")</f>
        <v>3.484</v>
      </c>
      <c r="Y15" s="9">
        <f>SUMIFS(Concentrado!Z$2:Z859,Concentrado!$A$2:$A859,"="&amp;$A15,Concentrado!$B$2:$B859, "=Michoacán")</f>
        <v>19.7</v>
      </c>
      <c r="Z15" s="9">
        <f>SUMIFS(Concentrado!AA$2:AA859,Concentrado!$A$2:$A859,"="&amp;$A15,Concentrado!$B$2:$B859, "=Michoacán")</f>
        <v>65.02</v>
      </c>
      <c r="AA15" s="9">
        <f>SUMIFS(Concentrado!AB$2:AB859,Concentrado!$A$2:$A859,"="&amp;$A15,Concentrado!$B$2:$B859, "=Michoacán")</f>
        <v>46.231999999999999</v>
      </c>
      <c r="AB15" s="9">
        <f>SUMIFS(Concentrado!AC$2:AC859,Concentrado!$A$2:$A859,"="&amp;$A15,Concentrado!$B$2:$B859, "=Michoacán")</f>
        <v>55.328000000000003</v>
      </c>
      <c r="AC15" s="9">
        <f>SUMIFS(Concentrado!AD$2:AD859,Concentrado!$A$2:$A859,"="&amp;$A15,Concentrado!$B$2:$B859, "=Michoacán")</f>
        <v>434.75</v>
      </c>
      <c r="AD15" s="9">
        <f>SUMIFS(Concentrado!AE$2:AE859,Concentrado!$A$2:$A859,"="&amp;$A15,Concentrado!$B$2:$B859, "=Michoacán")</f>
        <v>365.81299999999999</v>
      </c>
      <c r="AE15" s="9">
        <f>SUMIFS(Concentrado!AF$2:AF859,Concentrado!$A$2:$A859,"="&amp;$A15,Concentrado!$B$2:$B859, "=Michoacán")</f>
        <v>399.18900000000002</v>
      </c>
      <c r="AF15" s="9">
        <f>SUMIFS(Concentrado!AG$2:AG859,Concentrado!$A$2:$A859,"="&amp;$A15,Concentrado!$B$2:$B859, "=Michoacán")</f>
        <v>13.242000000000001</v>
      </c>
      <c r="AG15" s="9">
        <f>SUMIFS(Concentrado!AH$2:AH859,Concentrado!$A$2:$A859,"="&amp;$A15,Concentrado!$B$2:$B859, "=Michoacán")</f>
        <v>5.5214002270975904</v>
      </c>
      <c r="AH15" s="9">
        <f>SUMIFS(Concentrado!AI$2:AI859,Concentrado!$A$2:$A859,"="&amp;$A15,Concentrado!$B$2:$B859, "=Michoacán")</f>
        <v>2.5309523973871402</v>
      </c>
      <c r="AI15" s="9">
        <f>SUMIFS(Concentrado!AJ$2:AJ859,Concentrado!$A$2:$A859,"="&amp;$A15,Concentrado!$B$2:$B859, "=Michoacán")</f>
        <v>3.9944547569256801</v>
      </c>
      <c r="AJ15" s="9">
        <f>SUMIFS(Concentrado!AK$2:AK859,Concentrado!$A$2:$A859,"="&amp;$A15,Concentrado!$B$2:$B859, "=Michoacán")</f>
        <v>5.4530000000000003</v>
      </c>
      <c r="AK15" s="9">
        <f>SUMIFS(Concentrado!AL$2:AL859,Concentrado!$A$2:$A859,"="&amp;$A15,Concentrado!$B$2:$B859, "=Michoacán")</f>
        <v>1.333</v>
      </c>
      <c r="AL15" s="9">
        <f>SUMIFS(Concentrado!AM$2:AM859,Concentrado!$A$2:$A859,"="&amp;$A15,Concentrado!$B$2:$B859, "=Michoacán")</f>
        <v>3.3279999999999998</v>
      </c>
      <c r="AM15" s="9">
        <f>SUMIFS(Concentrado!AN$2:AN859,Concentrado!$A$2:$A859,"="&amp;$A15,Concentrado!$B$2:$B859, "=Michoacán")</f>
        <v>56.588999999999999</v>
      </c>
      <c r="AN15" s="9">
        <f>SUMIFS(Concentrado!AO$2:AO859,Concentrado!$A$2:$A859,"="&amp;$A15,Concentrado!$B$2:$B859, "=Michoacán")</f>
        <v>46.360999999999997</v>
      </c>
      <c r="AO15" s="9">
        <f>SUMIFS(Concentrado!AP$2:AP859,Concentrado!$A$2:$A859,"="&amp;$A15,Concentrado!$B$2:$B859, "=Michoacán")</f>
        <v>51.335000000000001</v>
      </c>
      <c r="AP15" s="9">
        <f>SUMIFS(Concentrado!AQ$2:AQ859,Concentrado!$A$2:$A859,"="&amp;$A15,Concentrado!$B$2:$B859, "=Michoacán")</f>
        <v>1.054</v>
      </c>
      <c r="AQ15" s="9">
        <f>SUMIFS(Concentrado!AR$2:AR859,Concentrado!$A$2:$A859,"="&amp;$A15,Concentrado!$B$2:$B859, "=Michoacán")</f>
        <v>0.60199999999999998</v>
      </c>
      <c r="AR15" s="9">
        <f>SUMIFS(Concentrado!AS$2:AS859,Concentrado!$A$2:$A859,"="&amp;$A15,Concentrado!$B$2:$B859, "=Michoacán")</f>
        <v>0.82099999999999995</v>
      </c>
      <c r="AS15" s="9">
        <f>SUMIFS(Concentrado!AT$2:AT859,Concentrado!$A$2:$A859,"="&amp;$A15,Concentrado!$B$2:$B859, "=Michoacán")</f>
        <v>3.62</v>
      </c>
      <c r="AT15" s="9">
        <f>SUMIFS(Concentrado!AU$2:AU859,Concentrado!$A$2:$A859,"="&amp;$A15,Concentrado!$B$2:$B859, "=Michoacán")</f>
        <v>0.55900000000000005</v>
      </c>
      <c r="AU15" s="9">
        <f>SUMIFS(Concentrado!AV$2:AV859,Concentrado!$A$2:$A859,"="&amp;$A15,Concentrado!$B$2:$B859, "=Michoacán")</f>
        <v>2.0409999999999999</v>
      </c>
      <c r="AV15" s="9">
        <f>SUMIFS(Concentrado!AW$2:AW859,Concentrado!$A$2:$A859,"="&amp;$A15,Concentrado!$B$2:$B859, "=Michoacán")</f>
        <v>624.35699999999997</v>
      </c>
      <c r="AW15" s="9">
        <f>SUMIFS(Concentrado!AX$2:AX859,Concentrado!$A$2:$A859,"="&amp;$A15,Concentrado!$B$2:$B859, "=Michoacán")</f>
        <v>449.24599999999998</v>
      </c>
      <c r="AX15" s="9">
        <f>SUMIFS(Concentrado!AY$2:AY859,Concentrado!$A$2:$A859,"="&amp;$A15,Concentrado!$B$2:$B859, "=Michoacán")</f>
        <v>534.27099999999996</v>
      </c>
      <c r="AY15" s="9">
        <f>SUMIFS(Concentrado!AZ$2:AZ859,Concentrado!$A$2:$A859,"="&amp;$A15,Concentrado!$B$2:$B859, "=Michoacán")</f>
        <v>6.2439999999999998</v>
      </c>
      <c r="AZ15" s="9">
        <f>SUMIFS(Concentrado!BA$2:BA859,Concentrado!$A$2:$A859,"="&amp;$A15,Concentrado!$B$2:$B859, "=Michoacán")</f>
        <v>4.492</v>
      </c>
      <c r="BA15" s="9">
        <f>SUMIFS(Concentrado!BB$2:BB859,Concentrado!$A$2:$A859,"="&amp;$A15,Concentrado!$B$2:$B859, "=Michoacán")</f>
        <v>5.343</v>
      </c>
      <c r="BB15" s="9">
        <f>SUMIFS(Concentrado!BC$2:BC859,Concentrado!$A$2:$A859,"="&amp;$A15,Concentrado!$B$2:$B859, "=Michoacán")</f>
        <v>21.77</v>
      </c>
      <c r="BC15" s="9">
        <f>SUMIFS(Concentrado!BD$2:BD859,Concentrado!$A$2:$A859,"="&amp;$A15,Concentrado!$B$2:$B859, "=Michoacán")</f>
        <v>8.5820000000000007</v>
      </c>
      <c r="BD15" s="9">
        <f>SUMIFS(Concentrado!BE$2:BE859,Concentrado!$A$2:$A859,"="&amp;$A15,Concentrado!$B$2:$B859, "=Michoacán")</f>
        <v>18.349</v>
      </c>
      <c r="BE15" s="9">
        <f>SUMIFS(Concentrado!BF$2:BF859,Concentrado!$A$2:$A859,"="&amp;$A15,Concentrado!$B$2:$B859, "=Michoacán")</f>
        <v>21.134</v>
      </c>
      <c r="BF15" s="9">
        <f>SUMIFS(Concentrado!BG$2:BG859,Concentrado!$A$2:$A859,"="&amp;$A15,Concentrado!$B$2:$B859, "=Michoacán")</f>
        <v>57.886000000000003</v>
      </c>
      <c r="BG15" s="9">
        <f>SUMIFS(Concentrado!BH$2:BH859,Concentrado!$A$2:$A859,"="&amp;$A15,Concentrado!$B$2:$B859, "=Michoacán")</f>
        <v>8.0930537352555696</v>
      </c>
    </row>
    <row r="16" spans="1:59" x14ac:dyDescent="0.25">
      <c r="A16" s="4">
        <v>2012</v>
      </c>
      <c r="B16" s="9">
        <f>SUMIFS(Concentrado!C$2:C859,Concentrado!$A$2:$A859,"="&amp;$A16,Concentrado!$B$2:$B859, "=Michoacán")</f>
        <v>22.995000000000001</v>
      </c>
      <c r="C16" s="9">
        <f>SUMIFS(Concentrado!D$2:D859,Concentrado!$A$2:$A859,"="&amp;$A16,Concentrado!$B$2:$B859, "=Michoacán")</f>
        <v>6.13</v>
      </c>
      <c r="D16" s="9">
        <f>SUMIFS(Concentrado!E$2:E859,Concentrado!$A$2:$A859,"="&amp;$A16,Concentrado!$B$2:$B859, "=Michoacán")</f>
        <v>14.303000000000001</v>
      </c>
      <c r="E16" s="9">
        <f>SUMIFS(Concentrado!F$2:F859,Concentrado!$A$2:$A859,"="&amp;$A16,Concentrado!$B$2:$B859, "=Michoacán")</f>
        <v>14.754</v>
      </c>
      <c r="F16" s="9">
        <f>SUMIFS(Concentrado!G$2:G859,Concentrado!$A$2:$A859,"="&amp;$A16,Concentrado!$B$2:$B859, "=Michoacán")</f>
        <v>17.158000000000001</v>
      </c>
      <c r="G16" s="9">
        <f>SUMIFS(Concentrado!H$2:H859,Concentrado!$A$2:$A859,"="&amp;$A16,Concentrado!$B$2:$B859, "=Michoacán")</f>
        <v>4.9340000000000002</v>
      </c>
      <c r="H16" s="9">
        <f>SUMIFS(Concentrado!I$2:I859,Concentrado!$A$2:$A859,"="&amp;$A16,Concentrado!$B$2:$B859, "=Michoacán")</f>
        <v>4.6820000000000004</v>
      </c>
      <c r="I16" s="9">
        <f>SUMIFS(Concentrado!J$2:J859,Concentrado!$A$2:$A859,"="&amp;$A16,Concentrado!$B$2:$B859, "=Michoacán")</f>
        <v>4.8040000000000003</v>
      </c>
      <c r="J16" s="9">
        <f>SUMIFS(Concentrado!K$2:K859,Concentrado!$A$2:$A859,"="&amp;$A16,Concentrado!$B$2:$B859, "=Michoacán")</f>
        <v>8.51</v>
      </c>
      <c r="K16" s="9">
        <f>SUMIFS(Concentrado!L$2:L859,Concentrado!$A$2:$A859,"="&amp;$A16,Concentrado!$B$2:$B859, "=Michoacán")</f>
        <v>4.0010000000000003</v>
      </c>
      <c r="L16" s="9">
        <f>SUMIFS(Concentrado!M$2:M859,Concentrado!$A$2:$A859,"="&amp;$A16,Concentrado!$B$2:$B859, "=Michoacán")</f>
        <v>6.1859999999999999</v>
      </c>
      <c r="M16" s="9">
        <f>SUMIFS(Concentrado!N$2:N859,Concentrado!$A$2:$A859,"="&amp;$A16,Concentrado!$B$2:$B859, "=Michoacán")</f>
        <v>61.722000000000001</v>
      </c>
      <c r="N16" s="9">
        <f>SUMIFS(Concentrado!O$2:O859,Concentrado!$A$2:$A859,"="&amp;$A16,Concentrado!$B$2:$B859, "=Michoacán")</f>
        <v>113.16500000000001</v>
      </c>
      <c r="O16" s="9">
        <f>SUMIFS(Concentrado!P$2:P859,Concentrado!$A$2:$A859,"="&amp;$A16,Concentrado!$B$2:$B859, "=Michoacán")</f>
        <v>24.815999999999999</v>
      </c>
      <c r="P16" s="9">
        <f>SUMIFS(Concentrado!Q$2:Q859,Concentrado!$A$2:$A859,"="&amp;$A16,Concentrado!$B$2:$B859, "=Michoacán")</f>
        <v>67.742000000000004</v>
      </c>
      <c r="Q16" s="9">
        <f>SUMIFS(Concentrado!R$2:R859,Concentrado!$A$2:$A859,"="&amp;$A16,Concentrado!$B$2:$B859, "=Michoacán")</f>
        <v>78.265000000000001</v>
      </c>
      <c r="R16" s="9">
        <f>SUMIFS(Concentrado!S$2:S859,Concentrado!$A$2:$A859,"="&amp;$A16,Concentrado!$B$2:$B859, "=Michoacán")</f>
        <v>87.218000000000004</v>
      </c>
      <c r="S16" s="9">
        <f>SUMIFS(Concentrado!T$2:T859,Concentrado!$A$2:$A859,"="&amp;$A16,Concentrado!$B$2:$B859, "=Michoacán")</f>
        <v>82.879000000000005</v>
      </c>
      <c r="T16" s="9">
        <f>SUMIFS(Concentrado!U$2:U859,Concentrado!$A$2:$A859,"="&amp;$A16,Concentrado!$B$2:$B859, "=Michoacán")</f>
        <v>17.245999999999999</v>
      </c>
      <c r="U16" s="9">
        <f>SUMIFS(Concentrado!V$2:V859,Concentrado!$A$2:$A859,"="&amp;$A16,Concentrado!$B$2:$B859, "=Michoacán")</f>
        <v>22.901</v>
      </c>
      <c r="V16" s="9">
        <f>SUMIFS(Concentrado!W$2:W859,Concentrado!$A$2:$A859,"="&amp;$A16,Concentrado!$B$2:$B859, "=Michoacán")</f>
        <v>20.16</v>
      </c>
      <c r="W16" s="9">
        <f>SUMIFS(Concentrado!X$2:X859,Concentrado!$A$2:$A859,"="&amp;$A16,Concentrado!$B$2:$B859, "=Michoacán")</f>
        <v>34.764000000000003</v>
      </c>
      <c r="X16" s="9">
        <f>SUMIFS(Concentrado!Y$2:Y859,Concentrado!$A$2:$A859,"="&amp;$A16,Concentrado!$B$2:$B859, "=Michoacán")</f>
        <v>3.9159999999999999</v>
      </c>
      <c r="Y16" s="9">
        <f>SUMIFS(Concentrado!Z$2:Z859,Concentrado!$A$2:$A859,"="&amp;$A16,Concentrado!$B$2:$B859, "=Michoacán")</f>
        <v>18.931999999999999</v>
      </c>
      <c r="Z16" s="9">
        <f>SUMIFS(Concentrado!AA$2:AA859,Concentrado!$A$2:$A859,"="&amp;$A16,Concentrado!$B$2:$B859, "=Michoacán")</f>
        <v>64.141999999999996</v>
      </c>
      <c r="AA16" s="9">
        <f>SUMIFS(Concentrado!AB$2:AB859,Concentrado!$A$2:$A859,"="&amp;$A16,Concentrado!$B$2:$B859, "=Michoacán")</f>
        <v>46.524999999999999</v>
      </c>
      <c r="AB16" s="9">
        <f>SUMIFS(Concentrado!AC$2:AC859,Concentrado!$A$2:$A859,"="&amp;$A16,Concentrado!$B$2:$B859, "=Michoacán")</f>
        <v>55.063000000000002</v>
      </c>
      <c r="AC16" s="9">
        <f>SUMIFS(Concentrado!AD$2:AD859,Concentrado!$A$2:$A859,"="&amp;$A16,Concentrado!$B$2:$B859, "=Michoacán")</f>
        <v>438.58300000000003</v>
      </c>
      <c r="AD16" s="9">
        <f>SUMIFS(Concentrado!AE$2:AE859,Concentrado!$A$2:$A859,"="&amp;$A16,Concentrado!$B$2:$B859, "=Michoacán")</f>
        <v>376.029</v>
      </c>
      <c r="AE16" s="9">
        <f>SUMIFS(Concentrado!AF$2:AF859,Concentrado!$A$2:$A859,"="&amp;$A16,Concentrado!$B$2:$B859, "=Michoacán")</f>
        <v>406.411</v>
      </c>
      <c r="AF16" s="9">
        <f>SUMIFS(Concentrado!AG$2:AG859,Concentrado!$A$2:$A859,"="&amp;$A16,Concentrado!$B$2:$B859, "=Michoacán")</f>
        <v>13.897</v>
      </c>
      <c r="AG16" s="9">
        <f>SUMIFS(Concentrado!AH$2:AH859,Concentrado!$A$2:$A859,"="&amp;$A16,Concentrado!$B$2:$B859, "=Michoacán")</f>
        <v>6.6656112782142802</v>
      </c>
      <c r="AH16" s="9">
        <f>SUMIFS(Concentrado!AI$2:AI859,Concentrado!$A$2:$A859,"="&amp;$A16,Concentrado!$B$2:$B859, "=Michoacán")</f>
        <v>1.8352201690696599</v>
      </c>
      <c r="AI16" s="9">
        <f>SUMIFS(Concentrado!AJ$2:AJ859,Concentrado!$A$2:$A859,"="&amp;$A16,Concentrado!$B$2:$B859, "=Michoacán")</f>
        <v>4.2056983708175899</v>
      </c>
      <c r="AJ16" s="9">
        <f>SUMIFS(Concentrado!AK$2:AK859,Concentrado!$A$2:$A859,"="&amp;$A16,Concentrado!$B$2:$B859, "=Michoacán")</f>
        <v>5.3869999999999996</v>
      </c>
      <c r="AK16" s="9">
        <f>SUMIFS(Concentrado!AL$2:AL859,Concentrado!$A$2:$A859,"="&amp;$A16,Concentrado!$B$2:$B859, "=Michoacán")</f>
        <v>1.1919999999999999</v>
      </c>
      <c r="AL16" s="9">
        <f>SUMIFS(Concentrado!AM$2:AM859,Concentrado!$A$2:$A859,"="&amp;$A16,Concentrado!$B$2:$B859, "=Michoacán")</f>
        <v>3.2250000000000001</v>
      </c>
      <c r="AM16" s="9">
        <f>SUMIFS(Concentrado!AN$2:AN859,Concentrado!$A$2:$A859,"="&amp;$A16,Concentrado!$B$2:$B859, "=Michoacán")</f>
        <v>54.5</v>
      </c>
      <c r="AN16" s="9">
        <f>SUMIFS(Concentrado!AO$2:AO859,Concentrado!$A$2:$A859,"="&amp;$A16,Concentrado!$B$2:$B859, "=Michoacán")</f>
        <v>44.737000000000002</v>
      </c>
      <c r="AO16" s="9">
        <f>SUMIFS(Concentrado!AP$2:AP859,Concentrado!$A$2:$A859,"="&amp;$A16,Concentrado!$B$2:$B859, "=Michoacán")</f>
        <v>49.533999999999999</v>
      </c>
      <c r="AP16" s="9">
        <f>SUMIFS(Concentrado!AQ$2:AQ859,Concentrado!$A$2:$A859,"="&amp;$A16,Concentrado!$B$2:$B859, "=Michoacán")</f>
        <v>1.403</v>
      </c>
      <c r="AQ16" s="9">
        <f>SUMIFS(Concentrado!AR$2:AR859,Concentrado!$A$2:$A859,"="&amp;$A16,Concentrado!$B$2:$B859, "=Michoacán")</f>
        <v>0.17</v>
      </c>
      <c r="AR16" s="9">
        <f>SUMIFS(Concentrado!AS$2:AS859,Concentrado!$A$2:$A859,"="&amp;$A16,Concentrado!$B$2:$B859, "=Michoacán")</f>
        <v>0.76800000000000002</v>
      </c>
      <c r="AS16" s="9">
        <f>SUMIFS(Concentrado!AT$2:AT859,Concentrado!$A$2:$A859,"="&amp;$A16,Concentrado!$B$2:$B859, "=Michoacán")</f>
        <v>4.1639999999999997</v>
      </c>
      <c r="AT16" s="9">
        <f>SUMIFS(Concentrado!AU$2:AU859,Concentrado!$A$2:$A859,"="&amp;$A16,Concentrado!$B$2:$B859, "=Michoacán")</f>
        <v>0.89400000000000002</v>
      </c>
      <c r="AU16" s="9">
        <f>SUMIFS(Concentrado!AV$2:AV859,Concentrado!$A$2:$A859,"="&amp;$A16,Concentrado!$B$2:$B859, "=Michoacán")</f>
        <v>2.4790000000000001</v>
      </c>
      <c r="AV16" s="9">
        <f>SUMIFS(Concentrado!AW$2:AW859,Concentrado!$A$2:$A859,"="&amp;$A16,Concentrado!$B$2:$B859, "=Michoacán")</f>
        <v>615.98099999999999</v>
      </c>
      <c r="AW16" s="9">
        <f>SUMIFS(Concentrado!AX$2:AX859,Concentrado!$A$2:$A859,"="&amp;$A16,Concentrado!$B$2:$B859, "=Michoacán")</f>
        <v>455.03199999999998</v>
      </c>
      <c r="AX16" s="9">
        <f>SUMIFS(Concentrado!AY$2:AY859,Concentrado!$A$2:$A859,"="&amp;$A16,Concentrado!$B$2:$B859, "=Michoacán")</f>
        <v>533.29600000000005</v>
      </c>
      <c r="AY16" s="9">
        <f>SUMIFS(Concentrado!AZ$2:AZ859,Concentrado!$A$2:$A859,"="&amp;$A16,Concentrado!$B$2:$B859, "=Michoacán")</f>
        <v>6.16</v>
      </c>
      <c r="AZ16" s="9">
        <f>SUMIFS(Concentrado!BA$2:BA859,Concentrado!$A$2:$A859,"="&amp;$A16,Concentrado!$B$2:$B859, "=Michoacán")</f>
        <v>4.55</v>
      </c>
      <c r="BA16" s="9">
        <f>SUMIFS(Concentrado!BB$2:BB859,Concentrado!$A$2:$A859,"="&amp;$A16,Concentrado!$B$2:$B859, "=Michoacán")</f>
        <v>5.3330000000000002</v>
      </c>
      <c r="BB16" s="9">
        <f>SUMIFS(Concentrado!BC$2:BC859,Concentrado!$A$2:$A859,"="&amp;$A16,Concentrado!$B$2:$B859, "=Michoacán")</f>
        <v>17.788</v>
      </c>
      <c r="BC16" s="9">
        <f>SUMIFS(Concentrado!BD$2:BD859,Concentrado!$A$2:$A859,"="&amp;$A16,Concentrado!$B$2:$B859, "=Michoacán")</f>
        <v>7.7430000000000003</v>
      </c>
      <c r="BD16" s="9">
        <f>SUMIFS(Concentrado!BE$2:BE859,Concentrado!$A$2:$A859,"="&amp;$A16,Concentrado!$B$2:$B859, "=Michoacán")</f>
        <v>16.626000000000001</v>
      </c>
      <c r="BE16" s="9">
        <f>SUMIFS(Concentrado!BF$2:BF859,Concentrado!$A$2:$A859,"="&amp;$A16,Concentrado!$B$2:$B859, "=Michoacán")</f>
        <v>19.169</v>
      </c>
      <c r="BF16" s="9">
        <f>SUMIFS(Concentrado!BG$2:BG859,Concentrado!$A$2:$A859,"="&amp;$A16,Concentrado!$B$2:$B859, "=Michoacán")</f>
        <v>41.695</v>
      </c>
      <c r="BG16" s="9">
        <f>SUMIFS(Concentrado!BH$2:BH859,Concentrado!$A$2:$A859,"="&amp;$A16,Concentrado!$B$2:$B859, "=Michoacán")</f>
        <v>7.578126628723914</v>
      </c>
    </row>
    <row r="17" spans="1:59" x14ac:dyDescent="0.25">
      <c r="A17" s="4">
        <v>2013</v>
      </c>
      <c r="B17" s="9">
        <f>SUMIFS(Concentrado!C$2:C859,Concentrado!$A$2:$A859,"="&amp;$A17,Concentrado!$B$2:$B859, "=Michoacán")</f>
        <v>16.565000000000001</v>
      </c>
      <c r="C17" s="9">
        <f>SUMIFS(Concentrado!D$2:D859,Concentrado!$A$2:$A859,"="&amp;$A17,Concentrado!$B$2:$B859, "=Michoacán")</f>
        <v>4.0060000000000002</v>
      </c>
      <c r="D17" s="9">
        <f>SUMIFS(Concentrado!E$2:E859,Concentrado!$A$2:$A859,"="&amp;$A17,Concentrado!$B$2:$B859, "=Michoacán")</f>
        <v>10.097</v>
      </c>
      <c r="E17" s="9">
        <f>SUMIFS(Concentrado!F$2:F859,Concentrado!$A$2:$A859,"="&amp;$A17,Concentrado!$B$2:$B859, "=Michoacán")</f>
        <v>13.157</v>
      </c>
      <c r="F17" s="9">
        <f>SUMIFS(Concentrado!G$2:G859,Concentrado!$A$2:$A859,"="&amp;$A17,Concentrado!$B$2:$B859, "=Michoacán")</f>
        <v>13.807</v>
      </c>
      <c r="G17" s="9">
        <f>SUMIFS(Concentrado!H$2:H859,Concentrado!$A$2:$A859,"="&amp;$A17,Concentrado!$B$2:$B859, "=Michoacán")</f>
        <v>5.0590000000000002</v>
      </c>
      <c r="H17" s="9">
        <f>SUMIFS(Concentrado!I$2:I859,Concentrado!$A$2:$A859,"="&amp;$A17,Concentrado!$B$2:$B859, "=Michoacán")</f>
        <v>4.1319999999999997</v>
      </c>
      <c r="I17" s="9">
        <f>SUMIFS(Concentrado!J$2:J859,Concentrado!$A$2:$A859,"="&amp;$A17,Concentrado!$B$2:$B859, "=Michoacán")</f>
        <v>4.5819999999999999</v>
      </c>
      <c r="J17" s="9">
        <f>SUMIFS(Concentrado!K$2:K859,Concentrado!$A$2:$A859,"="&amp;$A17,Concentrado!$B$2:$B859, "=Michoacán")</f>
        <v>8.8190000000000008</v>
      </c>
      <c r="K17" s="9">
        <f>SUMIFS(Concentrado!L$2:L859,Concentrado!$A$2:$A859,"="&amp;$A17,Concentrado!$B$2:$B859, "=Michoacán")</f>
        <v>3.415</v>
      </c>
      <c r="L17" s="9">
        <f>SUMIFS(Concentrado!M$2:M859,Concentrado!$A$2:$A859,"="&amp;$A17,Concentrado!$B$2:$B859, "=Michoacán")</f>
        <v>6.0369999999999999</v>
      </c>
      <c r="M17" s="9">
        <f>SUMIFS(Concentrado!N$2:N859,Concentrado!$A$2:$A859,"="&amp;$A17,Concentrado!$B$2:$B859, "=Michoacán")</f>
        <v>56.405999999999999</v>
      </c>
      <c r="N17" s="9">
        <f>SUMIFS(Concentrado!O$2:O859,Concentrado!$A$2:$A859,"="&amp;$A17,Concentrado!$B$2:$B859, "=Michoacán")</f>
        <v>114.967</v>
      </c>
      <c r="O17" s="9">
        <f>SUMIFS(Concentrado!P$2:P859,Concentrado!$A$2:$A859,"="&amp;$A17,Concentrado!$B$2:$B859, "=Michoacán")</f>
        <v>24.245000000000001</v>
      </c>
      <c r="P17" s="9">
        <f>SUMIFS(Concentrado!Q$2:Q859,Concentrado!$A$2:$A859,"="&amp;$A17,Concentrado!$B$2:$B859, "=Michoacán")</f>
        <v>68.290999999999997</v>
      </c>
      <c r="Q17" s="9">
        <f>SUMIFS(Concentrado!R$2:R859,Concentrado!$A$2:$A859,"="&amp;$A17,Concentrado!$B$2:$B859, "=Michoacán")</f>
        <v>85.956000000000003</v>
      </c>
      <c r="R17" s="9">
        <f>SUMIFS(Concentrado!S$2:S859,Concentrado!$A$2:$A859,"="&amp;$A17,Concentrado!$B$2:$B859, "=Michoacán")</f>
        <v>86.608000000000004</v>
      </c>
      <c r="S17" s="9">
        <f>SUMIFS(Concentrado!T$2:T859,Concentrado!$A$2:$A859,"="&amp;$A17,Concentrado!$B$2:$B859, "=Michoacán")</f>
        <v>86.292000000000002</v>
      </c>
      <c r="T17" s="9">
        <f>SUMIFS(Concentrado!U$2:U859,Concentrado!$A$2:$A859,"="&amp;$A17,Concentrado!$B$2:$B859, "=Michoacán")</f>
        <v>16.609000000000002</v>
      </c>
      <c r="U17" s="9">
        <f>SUMIFS(Concentrado!V$2:V859,Concentrado!$A$2:$A859,"="&amp;$A17,Concentrado!$B$2:$B859, "=Michoacán")</f>
        <v>25.678999999999998</v>
      </c>
      <c r="V17" s="9">
        <f>SUMIFS(Concentrado!W$2:W859,Concentrado!$A$2:$A859,"="&amp;$A17,Concentrado!$B$2:$B859, "=Michoacán")</f>
        <v>21.28</v>
      </c>
      <c r="W17" s="9">
        <f>SUMIFS(Concentrado!X$2:X859,Concentrado!$A$2:$A859,"="&amp;$A17,Concentrado!$B$2:$B859, "=Michoacán")</f>
        <v>38.814999999999998</v>
      </c>
      <c r="X17" s="9">
        <f>SUMIFS(Concentrado!Y$2:Y859,Concentrado!$A$2:$A859,"="&amp;$A17,Concentrado!$B$2:$B859, "=Michoacán")</f>
        <v>4.0060000000000002</v>
      </c>
      <c r="Y17" s="9">
        <f>SUMIFS(Concentrado!Z$2:Z859,Concentrado!$A$2:$A859,"="&amp;$A17,Concentrado!$B$2:$B859, "=Michoacán")</f>
        <v>20.888999999999999</v>
      </c>
      <c r="Z17" s="9">
        <f>SUMIFS(Concentrado!AA$2:AA859,Concentrado!$A$2:$A859,"="&amp;$A17,Concentrado!$B$2:$B859, "=Michoacán")</f>
        <v>68.540999999999997</v>
      </c>
      <c r="AA17" s="9">
        <f>SUMIFS(Concentrado!AB$2:AB859,Concentrado!$A$2:$A859,"="&amp;$A17,Concentrado!$B$2:$B859, "=Michoacán")</f>
        <v>59.2</v>
      </c>
      <c r="AB17" s="9">
        <f>SUMIFS(Concentrado!AC$2:AC859,Concentrado!$A$2:$A859,"="&amp;$A17,Concentrado!$B$2:$B859, "=Michoacán")</f>
        <v>63.731000000000002</v>
      </c>
      <c r="AC17" s="9">
        <f>SUMIFS(Concentrado!AD$2:AD859,Concentrado!$A$2:$A859,"="&amp;$A17,Concentrado!$B$2:$B859, "=Michoacán")</f>
        <v>451.00299999999999</v>
      </c>
      <c r="AD17" s="9">
        <f>SUMIFS(Concentrado!AE$2:AE859,Concentrado!$A$2:$A859,"="&amp;$A17,Concentrado!$B$2:$B859, "=Michoacán")</f>
        <v>394.92099999999999</v>
      </c>
      <c r="AE17" s="9">
        <f>SUMIFS(Concentrado!AF$2:AF859,Concentrado!$A$2:$A859,"="&amp;$A17,Concentrado!$B$2:$B859, "=Michoacán")</f>
        <v>422.12200000000001</v>
      </c>
      <c r="AF17" s="9">
        <f>SUMIFS(Concentrado!AG$2:AG859,Concentrado!$A$2:$A859,"="&amp;$A17,Concentrado!$B$2:$B859, "=Michoacán")</f>
        <v>12.804</v>
      </c>
      <c r="AG17" s="9">
        <f>SUMIFS(Concentrado!AH$2:AH859,Concentrado!$A$2:$A859,"="&amp;$A17,Concentrado!$B$2:$B859, "=Michoacán")</f>
        <v>6.2702971292686804</v>
      </c>
      <c r="AH17" s="9">
        <f>SUMIFS(Concentrado!AI$2:AI859,Concentrado!$A$2:$A859,"="&amp;$A17,Concentrado!$B$2:$B859, "=Michoacán")</f>
        <v>1.4889116170610901</v>
      </c>
      <c r="AI17" s="9">
        <f>SUMIFS(Concentrado!AJ$2:AJ859,Concentrado!$A$2:$A859,"="&amp;$A17,Concentrado!$B$2:$B859, "=Michoacán")</f>
        <v>3.84083576586265</v>
      </c>
      <c r="AJ17" s="9">
        <f>SUMIFS(Concentrado!AK$2:AK859,Concentrado!$A$2:$A859,"="&amp;$A17,Concentrado!$B$2:$B859, "=Michoacán")</f>
        <v>5.3719999999999999</v>
      </c>
      <c r="AK17" s="9">
        <f>SUMIFS(Concentrado!AL$2:AL859,Concentrado!$A$2:$A859,"="&amp;$A17,Concentrado!$B$2:$B859, "=Michoacán")</f>
        <v>0.92800000000000005</v>
      </c>
      <c r="AL17" s="9">
        <f>SUMIFS(Concentrado!AM$2:AM859,Concentrado!$A$2:$A859,"="&amp;$A17,Concentrado!$B$2:$B859, "=Michoacán")</f>
        <v>3.0830000000000002</v>
      </c>
      <c r="AM17" s="9">
        <f>SUMIFS(Concentrado!AN$2:AN859,Concentrado!$A$2:$A859,"="&amp;$A17,Concentrado!$B$2:$B859, "=Michoacán")</f>
        <v>54.618000000000002</v>
      </c>
      <c r="AN17" s="9">
        <f>SUMIFS(Concentrado!AO$2:AO859,Concentrado!$A$2:$A859,"="&amp;$A17,Concentrado!$B$2:$B859, "=Michoacán")</f>
        <v>44.104999999999997</v>
      </c>
      <c r="AO17" s="9">
        <f>SUMIFS(Concentrado!AP$2:AP859,Concentrado!$A$2:$A859,"="&amp;$A17,Concentrado!$B$2:$B859, "=Michoacán")</f>
        <v>49.247999999999998</v>
      </c>
      <c r="AP17" s="9">
        <f>SUMIFS(Concentrado!AQ$2:AQ859,Concentrado!$A$2:$A859,"="&amp;$A17,Concentrado!$B$2:$B859, "=Michoacán")</f>
        <v>1.254</v>
      </c>
      <c r="AQ17" s="9">
        <f>SUMIFS(Concentrado!AR$2:AR859,Concentrado!$A$2:$A859,"="&amp;$A17,Concentrado!$B$2:$B859, "=Michoacán")</f>
        <v>0.59</v>
      </c>
      <c r="AR17" s="9">
        <f>SUMIFS(Concentrado!AS$2:AS859,Concentrado!$A$2:$A859,"="&amp;$A17,Concentrado!$B$2:$B859, "=Michoacán")</f>
        <v>0.91200000000000003</v>
      </c>
      <c r="AS17" s="9">
        <f>SUMIFS(Concentrado!AT$2:AT859,Concentrado!$A$2:$A859,"="&amp;$A17,Concentrado!$B$2:$B859, "=Michoacán")</f>
        <v>3.492</v>
      </c>
      <c r="AT17" s="9">
        <f>SUMIFS(Concentrado!AU$2:AU859,Concentrado!$A$2:$A859,"="&amp;$A17,Concentrado!$B$2:$B859, "=Michoacán")</f>
        <v>0.54800000000000004</v>
      </c>
      <c r="AU17" s="9">
        <f>SUMIFS(Concentrado!AV$2:AV859,Concentrado!$A$2:$A859,"="&amp;$A17,Concentrado!$B$2:$B859, "=Michoacán")</f>
        <v>1.976</v>
      </c>
      <c r="AV17" s="9">
        <f>SUMIFS(Concentrado!AW$2:AW859,Concentrado!$A$2:$A859,"="&amp;$A17,Concentrado!$B$2:$B859, "=Michoacán")</f>
        <v>629.40800000000002</v>
      </c>
      <c r="AW17" s="9">
        <f>SUMIFS(Concentrado!AX$2:AX859,Concentrado!$A$2:$A859,"="&amp;$A17,Concentrado!$B$2:$B859, "=Michoacán")</f>
        <v>471.66199999999998</v>
      </c>
      <c r="AX17" s="9">
        <f>SUMIFS(Concentrado!AY$2:AY859,Concentrado!$A$2:$A859,"="&amp;$A17,Concentrado!$B$2:$B859, "=Michoacán")</f>
        <v>548.25900000000001</v>
      </c>
      <c r="AY17" s="9">
        <f>SUMIFS(Concentrado!AZ$2:AZ859,Concentrado!$A$2:$A859,"="&amp;$A17,Concentrado!$B$2:$B859, "=Michoacán")</f>
        <v>6.2939999999999996</v>
      </c>
      <c r="AZ17" s="9">
        <f>SUMIFS(Concentrado!BA$2:BA859,Concentrado!$A$2:$A859,"="&amp;$A17,Concentrado!$B$2:$B859, "=Michoacán")</f>
        <v>4.7169999999999996</v>
      </c>
      <c r="BA17" s="9">
        <f>SUMIFS(Concentrado!BB$2:BB859,Concentrado!$A$2:$A859,"="&amp;$A17,Concentrado!$B$2:$B859, "=Michoacán")</f>
        <v>5.4829999999999997</v>
      </c>
      <c r="BB17" s="9">
        <f>SUMIFS(Concentrado!BC$2:BC859,Concentrado!$A$2:$A859,"="&amp;$A17,Concentrado!$B$2:$B859, "=Michoacán")</f>
        <v>24.587</v>
      </c>
      <c r="BC17" s="9">
        <f>SUMIFS(Concentrado!BD$2:BD859,Concentrado!$A$2:$A859,"="&amp;$A17,Concentrado!$B$2:$B859, "=Michoacán")</f>
        <v>10.087</v>
      </c>
      <c r="BD17" s="9">
        <f>SUMIFS(Concentrado!BE$2:BE859,Concentrado!$A$2:$A859,"="&amp;$A17,Concentrado!$B$2:$B859, "=Michoacán")</f>
        <v>16.292999999999999</v>
      </c>
      <c r="BE17" s="9">
        <f>SUMIFS(Concentrado!BF$2:BF859,Concentrado!$A$2:$A859,"="&amp;$A17,Concentrado!$B$2:$B859, "=Michoacán")</f>
        <v>18.844999999999999</v>
      </c>
      <c r="BF17" s="9">
        <f>SUMIFS(Concentrado!BG$2:BG859,Concentrado!$A$2:$A859,"="&amp;$A17,Concentrado!$B$2:$B859, "=Michoacán")</f>
        <v>36.744</v>
      </c>
      <c r="BG17" s="9">
        <f>SUMIFS(Concentrado!BH$2:BH859,Concentrado!$A$2:$A859,"="&amp;$A17,Concentrado!$B$2:$B859, "=Michoacán")</f>
        <v>5.8475848529705106</v>
      </c>
    </row>
    <row r="18" spans="1:59" x14ac:dyDescent="0.25">
      <c r="A18" s="4">
        <v>2014</v>
      </c>
      <c r="B18" s="9">
        <f>SUMIFS(Concentrado!C$2:C859,Concentrado!$A$2:$A859,"="&amp;$A18,Concentrado!$B$2:$B859, "=Michoacán")</f>
        <v>13.03</v>
      </c>
      <c r="C18" s="9">
        <f>SUMIFS(Concentrado!D$2:D859,Concentrado!$A$2:$A859,"="&amp;$A18,Concentrado!$B$2:$B859, "=Michoacán")</f>
        <v>2.8010000000000002</v>
      </c>
      <c r="D18" s="9">
        <f>SUMIFS(Concentrado!E$2:E859,Concentrado!$A$2:$A859,"="&amp;$A18,Concentrado!$B$2:$B859, "=Michoacán")</f>
        <v>7.766</v>
      </c>
      <c r="E18" s="9">
        <f>SUMIFS(Concentrado!F$2:F859,Concentrado!$A$2:$A859,"="&amp;$A18,Concentrado!$B$2:$B859, "=Michoacán")</f>
        <v>12.423999999999999</v>
      </c>
      <c r="F18" s="9">
        <f>SUMIFS(Concentrado!G$2:G859,Concentrado!$A$2:$A859,"="&amp;$A18,Concentrado!$B$2:$B859, "=Michoacán")</f>
        <v>16.645</v>
      </c>
      <c r="G18" s="9">
        <f>SUMIFS(Concentrado!H$2:H859,Concentrado!$A$2:$A859,"="&amp;$A18,Concentrado!$B$2:$B859, "=Michoacán")</f>
        <v>5.6289999999999996</v>
      </c>
      <c r="H18" s="9">
        <f>SUMIFS(Concentrado!I$2:I859,Concentrado!$A$2:$A859,"="&amp;$A18,Concentrado!$B$2:$B859, "=Michoacán")</f>
        <v>3.8039999999999998</v>
      </c>
      <c r="I18" s="9">
        <f>SUMIFS(Concentrado!J$2:J859,Concentrado!$A$2:$A859,"="&amp;$A18,Concentrado!$B$2:$B859, "=Michoacán")</f>
        <v>4.6900000000000004</v>
      </c>
      <c r="J18" s="9">
        <f>SUMIFS(Concentrado!K$2:K859,Concentrado!$A$2:$A859,"="&amp;$A18,Concentrado!$B$2:$B859, "=Michoacán")</f>
        <v>8.9969999999999999</v>
      </c>
      <c r="K18" s="9">
        <f>SUMIFS(Concentrado!L$2:L859,Concentrado!$A$2:$A859,"="&amp;$A18,Concentrado!$B$2:$B859, "=Michoacán")</f>
        <v>4.0549999999999997</v>
      </c>
      <c r="L18" s="9">
        <f>SUMIFS(Concentrado!M$2:M859,Concentrado!$A$2:$A859,"="&amp;$A18,Concentrado!$B$2:$B859, "=Michoacán")</f>
        <v>6.4539999999999997</v>
      </c>
      <c r="M18" s="9">
        <f>SUMIFS(Concentrado!N$2:N859,Concentrado!$A$2:$A859,"="&amp;$A18,Concentrado!$B$2:$B859, "=Michoacán")</f>
        <v>58.286999999999999</v>
      </c>
      <c r="N18" s="9">
        <f>SUMIFS(Concentrado!O$2:O859,Concentrado!$A$2:$A859,"="&amp;$A18,Concentrado!$B$2:$B859, "=Michoacán")</f>
        <v>107.56399999999999</v>
      </c>
      <c r="O18" s="9">
        <f>SUMIFS(Concentrado!P$2:P859,Concentrado!$A$2:$A859,"="&amp;$A18,Concentrado!$B$2:$B859, "=Michoacán")</f>
        <v>22.241</v>
      </c>
      <c r="P18" s="9">
        <f>SUMIFS(Concentrado!Q$2:Q859,Concentrado!$A$2:$A859,"="&amp;$A18,Concentrado!$B$2:$B859, "=Michoacán")</f>
        <v>63.658000000000001</v>
      </c>
      <c r="Q18" s="9">
        <f>SUMIFS(Concentrado!R$2:R859,Concentrado!$A$2:$A859,"="&amp;$A18,Concentrado!$B$2:$B859, "=Michoacán")</f>
        <v>84.429000000000002</v>
      </c>
      <c r="R18" s="9">
        <f>SUMIFS(Concentrado!S$2:S859,Concentrado!$A$2:$A859,"="&amp;$A18,Concentrado!$B$2:$B859, "=Michoacán")</f>
        <v>85.745000000000005</v>
      </c>
      <c r="S18" s="9">
        <f>SUMIFS(Concentrado!T$2:T859,Concentrado!$A$2:$A859,"="&amp;$A18,Concentrado!$B$2:$B859, "=Michoacán")</f>
        <v>85.105999999999995</v>
      </c>
      <c r="T18" s="9">
        <f>SUMIFS(Concentrado!U$2:U859,Concentrado!$A$2:$A859,"="&amp;$A18,Concentrado!$B$2:$B859, "=Michoacán")</f>
        <v>20.21</v>
      </c>
      <c r="U18" s="9">
        <f>SUMIFS(Concentrado!V$2:V859,Concentrado!$A$2:$A859,"="&amp;$A18,Concentrado!$B$2:$B859, "=Michoacán")</f>
        <v>24.582000000000001</v>
      </c>
      <c r="V18" s="9">
        <f>SUMIFS(Concentrado!W$2:W859,Concentrado!$A$2:$A859,"="&amp;$A18,Concentrado!$B$2:$B859, "=Michoacán")</f>
        <v>22.46</v>
      </c>
      <c r="W18" s="9">
        <f>SUMIFS(Concentrado!X$2:X859,Concentrado!$A$2:$A859,"="&amp;$A18,Concentrado!$B$2:$B859, "=Michoacán")</f>
        <v>38.912999999999997</v>
      </c>
      <c r="X18" s="9">
        <f>SUMIFS(Concentrado!Y$2:Y859,Concentrado!$A$2:$A859,"="&amp;$A18,Concentrado!$B$2:$B859, "=Michoacán")</f>
        <v>3.7629999999999999</v>
      </c>
      <c r="Y18" s="9">
        <f>SUMIFS(Concentrado!Z$2:Z859,Concentrado!$A$2:$A859,"="&amp;$A18,Concentrado!$B$2:$B859, "=Michoacán")</f>
        <v>20.824999999999999</v>
      </c>
      <c r="Z18" s="9">
        <f>SUMIFS(Concentrado!AA$2:AA859,Concentrado!$A$2:$A859,"="&amp;$A18,Concentrado!$B$2:$B859, "=Michoacán")</f>
        <v>70.646000000000001</v>
      </c>
      <c r="AA18" s="9">
        <f>SUMIFS(Concentrado!AB$2:AB859,Concentrado!$A$2:$A859,"="&amp;$A18,Concentrado!$B$2:$B859, "=Michoacán")</f>
        <v>53.847000000000001</v>
      </c>
      <c r="AB18" s="9">
        <f>SUMIFS(Concentrado!AC$2:AC859,Concentrado!$A$2:$A859,"="&amp;$A18,Concentrado!$B$2:$B859, "=Michoacán")</f>
        <v>62.000999999999998</v>
      </c>
      <c r="AC18" s="9">
        <f>SUMIFS(Concentrado!AD$2:AD859,Concentrado!$A$2:$A859,"="&amp;$A18,Concentrado!$B$2:$B859, "=Michoacán")</f>
        <v>453.12599999999998</v>
      </c>
      <c r="AD18" s="9">
        <f>SUMIFS(Concentrado!AE$2:AE859,Concentrado!$A$2:$A859,"="&amp;$A18,Concentrado!$B$2:$B859, "=Michoacán")</f>
        <v>384.70400000000001</v>
      </c>
      <c r="AE18" s="9">
        <f>SUMIFS(Concentrado!AF$2:AF859,Concentrado!$A$2:$A859,"="&amp;$A18,Concentrado!$B$2:$B859, "=Michoacán")</f>
        <v>417.93799999999999</v>
      </c>
      <c r="AF18" s="9">
        <f>SUMIFS(Concentrado!AG$2:AG859,Concentrado!$A$2:$A859,"="&amp;$A18,Concentrado!$B$2:$B859, "=Michoacán")</f>
        <v>13.473000000000001</v>
      </c>
      <c r="AG18" s="9">
        <f>SUMIFS(Concentrado!AH$2:AH859,Concentrado!$A$2:$A859,"="&amp;$A18,Concentrado!$B$2:$B859, "=Michoacán")</f>
        <v>7.1885727619085804</v>
      </c>
      <c r="AH18" s="9">
        <f>SUMIFS(Concentrado!AI$2:AI859,Concentrado!$A$2:$A859,"="&amp;$A18,Concentrado!$B$2:$B859, "=Michoacán")</f>
        <v>2.7490968071531499</v>
      </c>
      <c r="AI18" s="9">
        <f>SUMIFS(Concentrado!AJ$2:AJ859,Concentrado!$A$2:$A859,"="&amp;$A18,Concentrado!$B$2:$B859, "=Michoacán")</f>
        <v>4.9373164116978403</v>
      </c>
      <c r="AJ18" s="9">
        <f>SUMIFS(Concentrado!AK$2:AK859,Concentrado!$A$2:$A859,"="&amp;$A18,Concentrado!$B$2:$B859, "=Michoacán")</f>
        <v>6.5590000000000002</v>
      </c>
      <c r="AK18" s="9">
        <f>SUMIFS(Concentrado!AL$2:AL859,Concentrado!$A$2:$A859,"="&amp;$A18,Concentrado!$B$2:$B859, "=Michoacán")</f>
        <v>1.839</v>
      </c>
      <c r="AL18" s="9">
        <f>SUMIFS(Concentrado!AM$2:AM859,Concentrado!$A$2:$A859,"="&amp;$A18,Concentrado!$B$2:$B859, "=Michoacán")</f>
        <v>4.1310000000000002</v>
      </c>
      <c r="AM18" s="9">
        <f>SUMIFS(Concentrado!AN$2:AN859,Concentrado!$A$2:$A859,"="&amp;$A18,Concentrado!$B$2:$B859, "=Michoacán")</f>
        <v>47.378</v>
      </c>
      <c r="AN18" s="9">
        <f>SUMIFS(Concentrado!AO$2:AO859,Concentrado!$A$2:$A859,"="&amp;$A18,Concentrado!$B$2:$B859, "=Michoacán")</f>
        <v>41.220999999999997</v>
      </c>
      <c r="AO18" s="9">
        <f>SUMIFS(Concentrado!AP$2:AP859,Concentrado!$A$2:$A859,"="&amp;$A18,Concentrado!$B$2:$B859, "=Michoacán")</f>
        <v>44.21</v>
      </c>
      <c r="AP18" s="9">
        <f>SUMIFS(Concentrado!AQ$2:AQ859,Concentrado!$A$2:$A859,"="&amp;$A18,Concentrado!$B$2:$B859, "=Michoacán")</f>
        <v>1.4630000000000001</v>
      </c>
      <c r="AQ18" s="9">
        <f>SUMIFS(Concentrado!AR$2:AR859,Concentrado!$A$2:$A859,"="&amp;$A18,Concentrado!$B$2:$B859, "=Michoacán")</f>
        <v>0.878</v>
      </c>
      <c r="AR18" s="9">
        <f>SUMIFS(Concentrado!AS$2:AS859,Concentrado!$A$2:$A859,"="&amp;$A18,Concentrado!$B$2:$B859, "=Michoacán")</f>
        <v>1.1619999999999999</v>
      </c>
      <c r="AS18" s="9">
        <f>SUMIFS(Concentrado!AT$2:AT859,Concentrado!$A$2:$A859,"="&amp;$A18,Concentrado!$B$2:$B859, "=Michoacán")</f>
        <v>2.9689999999999999</v>
      </c>
      <c r="AT18" s="9">
        <f>SUMIFS(Concentrado!AU$2:AU859,Concentrado!$A$2:$A859,"="&amp;$A18,Concentrado!$B$2:$B859, "=Michoacán")</f>
        <v>0.753</v>
      </c>
      <c r="AU18" s="9">
        <f>SUMIFS(Concentrado!AV$2:AV859,Concentrado!$A$2:$A859,"="&amp;$A18,Concentrado!$B$2:$B859, "=Michoacán")</f>
        <v>1.829</v>
      </c>
      <c r="AV18" s="9">
        <f>SUMIFS(Concentrado!AW$2:AW859,Concentrado!$A$2:$A859,"="&amp;$A18,Concentrado!$B$2:$B859, "=Michoacán")</f>
        <v>616.88800000000003</v>
      </c>
      <c r="AW18" s="9">
        <f>SUMIFS(Concentrado!AX$2:AX859,Concentrado!$A$2:$A859,"="&amp;$A18,Concentrado!$B$2:$B859, "=Michoacán")</f>
        <v>456.52800000000002</v>
      </c>
      <c r="AX18" s="9">
        <f>SUMIFS(Concentrado!AY$2:AY859,Concentrado!$A$2:$A859,"="&amp;$A18,Concentrado!$B$2:$B859, "=Michoacán")</f>
        <v>534.38900000000001</v>
      </c>
      <c r="AY18" s="9">
        <f>SUMIFS(Concentrado!AZ$2:AZ859,Concentrado!$A$2:$A859,"="&amp;$A18,Concentrado!$B$2:$B859, "=Michoacán")</f>
        <v>6.1689999999999996</v>
      </c>
      <c r="AZ18" s="9">
        <f>SUMIFS(Concentrado!BA$2:BA859,Concentrado!$A$2:$A859,"="&amp;$A18,Concentrado!$B$2:$B859, "=Michoacán")</f>
        <v>4.5650000000000004</v>
      </c>
      <c r="BA18" s="9">
        <f>SUMIFS(Concentrado!BB$2:BB859,Concentrado!$A$2:$A859,"="&amp;$A18,Concentrado!$B$2:$B859, "=Michoacán")</f>
        <v>5.3440000000000003</v>
      </c>
      <c r="BB18" s="9">
        <f>SUMIFS(Concentrado!BC$2:BC859,Concentrado!$A$2:$A859,"="&amp;$A18,Concentrado!$B$2:$B859, "=Michoacán")</f>
        <v>25.385000000000002</v>
      </c>
      <c r="BC18" s="9">
        <f>SUMIFS(Concentrado!BD$2:BD859,Concentrado!$A$2:$A859,"="&amp;$A18,Concentrado!$B$2:$B859, "=Michoacán")</f>
        <v>8.4619999999999997</v>
      </c>
      <c r="BD18" s="9">
        <f>SUMIFS(Concentrado!BE$2:BE859,Concentrado!$A$2:$A859,"="&amp;$A18,Concentrado!$B$2:$B859, "=Michoacán")</f>
        <v>16.61</v>
      </c>
      <c r="BE18" s="9">
        <f>SUMIFS(Concentrado!BF$2:BF859,Concentrado!$A$2:$A859,"="&amp;$A18,Concentrado!$B$2:$B859, "=Michoacán")</f>
        <v>18.952000000000002</v>
      </c>
      <c r="BF18" s="9">
        <f>SUMIFS(Concentrado!BG$2:BG859,Concentrado!$A$2:$A859,"="&amp;$A18,Concentrado!$B$2:$B859, "=Michoacán")</f>
        <v>47.704999999999998</v>
      </c>
      <c r="BG18" s="9">
        <f>SUMIFS(Concentrado!BH$2:BH859,Concentrado!$A$2:$A859,"="&amp;$A18,Concentrado!$B$2:$B859, "=Michoacán")</f>
        <v>4.694581173970553</v>
      </c>
    </row>
    <row r="19" spans="1:59" x14ac:dyDescent="0.25">
      <c r="A19" s="4">
        <v>2015</v>
      </c>
      <c r="B19" s="9">
        <f>SUMIFS(Concentrado!C$2:C859,Concentrado!$A$2:$A859,"="&amp;$A19,Concentrado!$B$2:$B859, "=Michoacán")</f>
        <v>11.602</v>
      </c>
      <c r="C19" s="9">
        <f>SUMIFS(Concentrado!D$2:D859,Concentrado!$A$2:$A859,"="&amp;$A19,Concentrado!$B$2:$B859, "=Michoacán")</f>
        <v>3.5710000000000002</v>
      </c>
      <c r="D19" s="9">
        <f>SUMIFS(Concentrado!E$2:E859,Concentrado!$A$2:$A859,"="&amp;$A19,Concentrado!$B$2:$B859, "=Michoacán")</f>
        <v>7.4720000000000004</v>
      </c>
      <c r="E19" s="9">
        <f>SUMIFS(Concentrado!F$2:F859,Concentrado!$A$2:$A859,"="&amp;$A19,Concentrado!$B$2:$B859, "=Michoacán")</f>
        <v>11.025</v>
      </c>
      <c r="F19" s="9">
        <f>SUMIFS(Concentrado!G$2:G859,Concentrado!$A$2:$A859,"="&amp;$A19,Concentrado!$B$2:$B859, "=Michoacán")</f>
        <v>16.811</v>
      </c>
      <c r="G19" s="9">
        <f>SUMIFS(Concentrado!H$2:H859,Concentrado!$A$2:$A859,"="&amp;$A19,Concentrado!$B$2:$B859, "=Michoacán")</f>
        <v>6.0209999999999999</v>
      </c>
      <c r="H19" s="9">
        <f>SUMIFS(Concentrado!I$2:I859,Concentrado!$A$2:$A859,"="&amp;$A19,Concentrado!$B$2:$B859, "=Michoacán")</f>
        <v>5.5640000000000001</v>
      </c>
      <c r="I19" s="9">
        <f>SUMIFS(Concentrado!J$2:J859,Concentrado!$A$2:$A859,"="&amp;$A19,Concentrado!$B$2:$B859, "=Michoacán")</f>
        <v>5.7859999999999996</v>
      </c>
      <c r="J19" s="9">
        <f>SUMIFS(Concentrado!K$2:K859,Concentrado!$A$2:$A859,"="&amp;$A19,Concentrado!$B$2:$B859, "=Michoacán")</f>
        <v>8.9209999999999994</v>
      </c>
      <c r="K19" s="9">
        <f>SUMIFS(Concentrado!L$2:L859,Concentrado!$A$2:$A859,"="&amp;$A19,Concentrado!$B$2:$B859, "=Michoacán")</f>
        <v>4.3600000000000003</v>
      </c>
      <c r="L19" s="9">
        <f>SUMIFS(Concentrado!M$2:M859,Concentrado!$A$2:$A859,"="&amp;$A19,Concentrado!$B$2:$B859, "=Michoacán")</f>
        <v>6.5759999999999996</v>
      </c>
      <c r="M19" s="9">
        <f>SUMIFS(Concentrado!N$2:N859,Concentrado!$A$2:$A859,"="&amp;$A19,Concentrado!$B$2:$B859, "=Michoacán")</f>
        <v>65.093000000000004</v>
      </c>
      <c r="N19" s="9">
        <f>SUMIFS(Concentrado!O$2:O859,Concentrado!$A$2:$A859,"="&amp;$A19,Concentrado!$B$2:$B859, "=Michoacán")</f>
        <v>103.8</v>
      </c>
      <c r="O19" s="9">
        <f>SUMIFS(Concentrado!P$2:P859,Concentrado!$A$2:$A859,"="&amp;$A19,Concentrado!$B$2:$B859, "=Michoacán")</f>
        <v>22.172000000000001</v>
      </c>
      <c r="P19" s="9">
        <f>SUMIFS(Concentrado!Q$2:Q859,Concentrado!$A$2:$A859,"="&amp;$A19,Concentrado!$B$2:$B859, "=Michoacán")</f>
        <v>61.912999999999997</v>
      </c>
      <c r="Q19" s="9">
        <f>SUMIFS(Concentrado!R$2:R859,Concentrado!$A$2:$A859,"="&amp;$A19,Concentrado!$B$2:$B859, "=Michoacán")</f>
        <v>83.849000000000004</v>
      </c>
      <c r="R19" s="9">
        <f>SUMIFS(Concentrado!S$2:S859,Concentrado!$A$2:$A859,"="&amp;$A19,Concentrado!$B$2:$B859, "=Michoacán")</f>
        <v>88.022999999999996</v>
      </c>
      <c r="S19" s="9">
        <f>SUMIFS(Concentrado!T$2:T859,Concentrado!$A$2:$A859,"="&amp;$A19,Concentrado!$B$2:$B859, "=Michoacán")</f>
        <v>85.995000000000005</v>
      </c>
      <c r="T19" s="9">
        <f>SUMIFS(Concentrado!U$2:U859,Concentrado!$A$2:$A859,"="&amp;$A19,Concentrado!$B$2:$B859, "=Michoacán")</f>
        <v>18.984999999999999</v>
      </c>
      <c r="U19" s="9">
        <f>SUMIFS(Concentrado!V$2:V859,Concentrado!$A$2:$A859,"="&amp;$A19,Concentrado!$B$2:$B859, "=Michoacán")</f>
        <v>26.780999999999999</v>
      </c>
      <c r="V19" s="9">
        <f>SUMIFS(Concentrado!W$2:W859,Concentrado!$A$2:$A859,"="&amp;$A19,Concentrado!$B$2:$B859, "=Michoacán")</f>
        <v>22.992999999999999</v>
      </c>
      <c r="W19" s="9">
        <f>SUMIFS(Concentrado!X$2:X859,Concentrado!$A$2:$A859,"="&amp;$A19,Concentrado!$B$2:$B859, "=Michoacán")</f>
        <v>34.058</v>
      </c>
      <c r="X19" s="9">
        <f>SUMIFS(Concentrado!Y$2:Y859,Concentrado!$A$2:$A859,"="&amp;$A19,Concentrado!$B$2:$B859, "=Michoacán")</f>
        <v>3.5289999999999999</v>
      </c>
      <c r="Y19" s="9">
        <f>SUMIFS(Concentrado!Z$2:Z859,Concentrado!$A$2:$A859,"="&amp;$A19,Concentrado!$B$2:$B859, "=Michoacán")</f>
        <v>18.423999999999999</v>
      </c>
      <c r="Z19" s="9">
        <f>SUMIFS(Concentrado!AA$2:AA859,Concentrado!$A$2:$A859,"="&amp;$A19,Concentrado!$B$2:$B859, "=Michoacán")</f>
        <v>80.069000000000003</v>
      </c>
      <c r="AA19" s="9">
        <f>SUMIFS(Concentrado!AB$2:AB859,Concentrado!$A$2:$A859,"="&amp;$A19,Concentrado!$B$2:$B859, "=Michoacán")</f>
        <v>58.003999999999998</v>
      </c>
      <c r="AB19" s="9">
        <f>SUMIFS(Concentrado!AC$2:AC859,Concentrado!$A$2:$A859,"="&amp;$A19,Concentrado!$B$2:$B859, "=Michoacán")</f>
        <v>68.724000000000004</v>
      </c>
      <c r="AC19" s="9">
        <f>SUMIFS(Concentrado!AD$2:AD859,Concentrado!$A$2:$A859,"="&amp;$A19,Concentrado!$B$2:$B859, "=Michoacán")</f>
        <v>468.06599999999997</v>
      </c>
      <c r="AD19" s="9">
        <f>SUMIFS(Concentrado!AE$2:AE859,Concentrado!$A$2:$A859,"="&amp;$A19,Concentrado!$B$2:$B859, "=Michoacán")</f>
        <v>400.00700000000001</v>
      </c>
      <c r="AE19" s="9">
        <f>SUMIFS(Concentrado!AF$2:AF859,Concentrado!$A$2:$A859,"="&amp;$A19,Concentrado!$B$2:$B859, "=Michoacán")</f>
        <v>433.07100000000003</v>
      </c>
      <c r="AF19" s="9">
        <f>SUMIFS(Concentrado!AG$2:AG859,Concentrado!$A$2:$A859,"="&amp;$A19,Concentrado!$B$2:$B859, "=Michoacán")</f>
        <v>15.292999999999999</v>
      </c>
      <c r="AG19" s="9">
        <f>SUMIFS(Concentrado!AH$2:AH859,Concentrado!$A$2:$A859,"="&amp;$A19,Concentrado!$B$2:$B859, "=Michoacán")</f>
        <v>6.1175534962406504</v>
      </c>
      <c r="AH19" s="9">
        <f>SUMIFS(Concentrado!AI$2:AI859,Concentrado!$A$2:$A859,"="&amp;$A19,Concentrado!$B$2:$B859, "=Michoacán")</f>
        <v>2.4126394735390901</v>
      </c>
      <c r="AI19" s="9">
        <f>SUMIFS(Concentrado!AJ$2:AJ859,Concentrado!$A$2:$A859,"="&amp;$A19,Concentrado!$B$2:$B859, "=Michoacán")</f>
        <v>4.2431277315134803</v>
      </c>
      <c r="AJ19" s="9">
        <f>SUMIFS(Concentrado!AK$2:AK859,Concentrado!$A$2:$A859,"="&amp;$A19,Concentrado!$B$2:$B859, "=Michoacán")</f>
        <v>6.0650000000000004</v>
      </c>
      <c r="AK19" s="9">
        <f>SUMIFS(Concentrado!AL$2:AL859,Concentrado!$A$2:$A859,"="&amp;$A19,Concentrado!$B$2:$B859, "=Michoacán")</f>
        <v>1.2869999999999999</v>
      </c>
      <c r="AL19" s="9">
        <f>SUMIFS(Concentrado!AM$2:AM859,Concentrado!$A$2:$A859,"="&amp;$A19,Concentrado!$B$2:$B859, "=Michoacán")</f>
        <v>3.6080000000000001</v>
      </c>
      <c r="AM19" s="9">
        <f>SUMIFS(Concentrado!AN$2:AN859,Concentrado!$A$2:$A859,"="&amp;$A19,Concentrado!$B$2:$B859, "=Michoacán")</f>
        <v>43.198999999999998</v>
      </c>
      <c r="AN19" s="9">
        <f>SUMIFS(Concentrado!AO$2:AO859,Concentrado!$A$2:$A859,"="&amp;$A19,Concentrado!$B$2:$B859, "=Michoacán")</f>
        <v>37.576000000000001</v>
      </c>
      <c r="AO19" s="9">
        <f>SUMIFS(Concentrado!AP$2:AP859,Concentrado!$A$2:$A859,"="&amp;$A19,Concentrado!$B$2:$B859, "=Michoacán")</f>
        <v>40.329000000000001</v>
      </c>
      <c r="AP19" s="9">
        <f>SUMIFS(Concentrado!AQ$2:AQ859,Concentrado!$A$2:$A859,"="&amp;$A19,Concentrado!$B$2:$B859, "=Michoacán")</f>
        <v>1.45</v>
      </c>
      <c r="AQ19" s="9">
        <f>SUMIFS(Concentrado!AR$2:AR859,Concentrado!$A$2:$A859,"="&amp;$A19,Concentrado!$B$2:$B859, "=Michoacán")</f>
        <v>0.41499999999999998</v>
      </c>
      <c r="AR19" s="9">
        <f>SUMIFS(Concentrado!AS$2:AS859,Concentrado!$A$2:$A859,"="&amp;$A19,Concentrado!$B$2:$B859, "=Michoacán")</f>
        <v>0.91800000000000004</v>
      </c>
      <c r="AS19" s="9">
        <f>SUMIFS(Concentrado!AT$2:AT859,Concentrado!$A$2:$A859,"="&amp;$A19,Concentrado!$B$2:$B859, "=Michoacán")</f>
        <v>3.516</v>
      </c>
      <c r="AT19" s="9">
        <f>SUMIFS(Concentrado!AU$2:AU859,Concentrado!$A$2:$A859,"="&amp;$A19,Concentrado!$B$2:$B859, "=Michoacán")</f>
        <v>0.70599999999999996</v>
      </c>
      <c r="AU19" s="9">
        <f>SUMIFS(Concentrado!AV$2:AV859,Concentrado!$A$2:$A859,"="&amp;$A19,Concentrado!$B$2:$B859, "=Michoacán")</f>
        <v>2.0710000000000002</v>
      </c>
      <c r="AV19" s="9">
        <f>SUMIFS(Concentrado!AW$2:AW859,Concentrado!$A$2:$A859,"="&amp;$A19,Concentrado!$B$2:$B859, "=Michoacán")</f>
        <v>623.89800000000002</v>
      </c>
      <c r="AW19" s="9">
        <f>SUMIFS(Concentrado!AX$2:AX859,Concentrado!$A$2:$A859,"="&amp;$A19,Concentrado!$B$2:$B859, "=Michoacán")</f>
        <v>467.976</v>
      </c>
      <c r="AX19" s="9">
        <f>SUMIFS(Concentrado!AY$2:AY859,Concentrado!$A$2:$A859,"="&amp;$A19,Concentrado!$B$2:$B859, "=Michoacán")</f>
        <v>543.83199999999999</v>
      </c>
      <c r="AY19" s="9">
        <f>SUMIFS(Concentrado!AZ$2:AZ859,Concentrado!$A$2:$A859,"="&amp;$A19,Concentrado!$B$2:$B859, "=Michoacán")</f>
        <v>6.2389999999999999</v>
      </c>
      <c r="AZ19" s="9">
        <f>SUMIFS(Concentrado!BA$2:BA859,Concentrado!$A$2:$A859,"="&amp;$A19,Concentrado!$B$2:$B859, "=Michoacán")</f>
        <v>4.68</v>
      </c>
      <c r="BA19" s="9">
        <f>SUMIFS(Concentrado!BB$2:BB859,Concentrado!$A$2:$A859,"="&amp;$A19,Concentrado!$B$2:$B859, "=Michoacán")</f>
        <v>5.4379999999999997</v>
      </c>
      <c r="BB19" s="9">
        <f>SUMIFS(Concentrado!BC$2:BC859,Concentrado!$A$2:$A859,"="&amp;$A19,Concentrado!$B$2:$B859, "=Michoacán")</f>
        <v>22.861000000000001</v>
      </c>
      <c r="BC19" s="9">
        <f>SUMIFS(Concentrado!BD$2:BD859,Concentrado!$A$2:$A859,"="&amp;$A19,Concentrado!$B$2:$B859, "=Michoacán")</f>
        <v>9.6150000000000002</v>
      </c>
      <c r="BD19" s="9">
        <f>SUMIFS(Concentrado!BE$2:BE859,Concentrado!$A$2:$A859,"="&amp;$A19,Concentrado!$B$2:$B859, "=Michoacán")</f>
        <v>17.827000000000002</v>
      </c>
      <c r="BE19" s="9">
        <f>SUMIFS(Concentrado!BF$2:BF859,Concentrado!$A$2:$A859,"="&amp;$A19,Concentrado!$B$2:$B859, "=Michoacán")</f>
        <v>20.515999999999998</v>
      </c>
      <c r="BF19" s="9">
        <f>SUMIFS(Concentrado!BG$2:BG859,Concentrado!$A$2:$A859,"="&amp;$A19,Concentrado!$B$2:$B859, "=Michoacán")</f>
        <v>34.305</v>
      </c>
      <c r="BG19" s="9">
        <f>SUMIFS(Concentrado!BH$2:BH859,Concentrado!$A$2:$A859,"="&amp;$A19,Concentrado!$B$2:$B859, "=Michoacán")</f>
        <v>4.6366483340157361</v>
      </c>
    </row>
    <row r="20" spans="1:59" x14ac:dyDescent="0.25">
      <c r="A20" s="4">
        <v>2016</v>
      </c>
      <c r="B20" s="9">
        <f>SUMIFS(Concentrado!C$2:C859,Concentrado!$A$2:$A859,"="&amp;$A20,Concentrado!$B$2:$B859, "=Michoacán")</f>
        <v>13.702</v>
      </c>
      <c r="C20" s="9">
        <f>SUMIFS(Concentrado!D$2:D859,Concentrado!$A$2:$A859,"="&amp;$A20,Concentrado!$B$2:$B859, "=Michoacán")</f>
        <v>4.2130000000000001</v>
      </c>
      <c r="D20" s="9">
        <f>SUMIFS(Concentrado!E$2:E859,Concentrado!$A$2:$A859,"="&amp;$A20,Concentrado!$B$2:$B859, "=Michoacán")</f>
        <v>8.827</v>
      </c>
      <c r="E20" s="9">
        <f>SUMIFS(Concentrado!F$2:F859,Concentrado!$A$2:$A859,"="&amp;$A20,Concentrado!$B$2:$B859, "=Michoacán")</f>
        <v>10.757</v>
      </c>
      <c r="F20" s="9">
        <f>SUMIFS(Concentrado!G$2:G859,Concentrado!$A$2:$A859,"="&amp;$A20,Concentrado!$B$2:$B859, "=Michoacán")</f>
        <v>18.056000000000001</v>
      </c>
      <c r="G20" s="9">
        <f>SUMIFS(Concentrado!H$2:H859,Concentrado!$A$2:$A859,"="&amp;$A20,Concentrado!$B$2:$B859, "=Michoacán")</f>
        <v>5.891</v>
      </c>
      <c r="H20" s="9">
        <f>SUMIFS(Concentrado!I$2:I859,Concentrado!$A$2:$A859,"="&amp;$A20,Concentrado!$B$2:$B859, "=Michoacán")</f>
        <v>4.7080000000000002</v>
      </c>
      <c r="I20" s="9">
        <f>SUMIFS(Concentrado!J$2:J859,Concentrado!$A$2:$A859,"="&amp;$A20,Concentrado!$B$2:$B859, "=Michoacán")</f>
        <v>5.2830000000000004</v>
      </c>
      <c r="J20" s="9">
        <f>SUMIFS(Concentrado!K$2:K859,Concentrado!$A$2:$A859,"="&amp;$A20,Concentrado!$B$2:$B859, "=Michoacán")</f>
        <v>8.7710000000000008</v>
      </c>
      <c r="K20" s="9">
        <f>SUMIFS(Concentrado!L$2:L859,Concentrado!$A$2:$A859,"="&amp;$A20,Concentrado!$B$2:$B859, "=Michoacán")</f>
        <v>4.8730000000000002</v>
      </c>
      <c r="L20" s="9">
        <f>SUMIFS(Concentrado!M$2:M859,Concentrado!$A$2:$A859,"="&amp;$A20,Concentrado!$B$2:$B859, "=Michoacán")</f>
        <v>6.7690000000000001</v>
      </c>
      <c r="M20" s="9">
        <f>SUMIFS(Concentrado!N$2:N859,Concentrado!$A$2:$A859,"="&amp;$A20,Concentrado!$B$2:$B859, "=Michoacán")</f>
        <v>67.656999999999996</v>
      </c>
      <c r="N20" s="9">
        <f>SUMIFS(Concentrado!O$2:O859,Concentrado!$A$2:$A859,"="&amp;$A20,Concentrado!$B$2:$B859, "=Michoacán")</f>
        <v>133.751</v>
      </c>
      <c r="O20" s="9">
        <f>SUMIFS(Concentrado!P$2:P859,Concentrado!$A$2:$A859,"="&amp;$A20,Concentrado!$B$2:$B859, "=Michoacán")</f>
        <v>27.545999999999999</v>
      </c>
      <c r="P20" s="9">
        <f>SUMIFS(Concentrado!Q$2:Q859,Concentrado!$A$2:$A859,"="&amp;$A20,Concentrado!$B$2:$B859, "=Michoacán")</f>
        <v>79.292000000000002</v>
      </c>
      <c r="Q20" s="9">
        <f>SUMIFS(Concentrado!R$2:R859,Concentrado!$A$2:$A859,"="&amp;$A20,Concentrado!$B$2:$B859, "=Michoacán")</f>
        <v>93.254999999999995</v>
      </c>
      <c r="R20" s="9">
        <f>SUMIFS(Concentrado!S$2:S859,Concentrado!$A$2:$A859,"="&amp;$A20,Concentrado!$B$2:$B859, "=Michoacán")</f>
        <v>97.135000000000005</v>
      </c>
      <c r="S20" s="9">
        <f>SUMIFS(Concentrado!T$2:T859,Concentrado!$A$2:$A859,"="&amp;$A20,Concentrado!$B$2:$B859, "=Michoacán")</f>
        <v>95.248999999999995</v>
      </c>
      <c r="T20" s="9">
        <f>SUMIFS(Concentrado!U$2:U859,Concentrado!$A$2:$A859,"="&amp;$A20,Concentrado!$B$2:$B859, "=Michoacán")</f>
        <v>18.59</v>
      </c>
      <c r="U20" s="9">
        <f>SUMIFS(Concentrado!V$2:V859,Concentrado!$A$2:$A859,"="&amp;$A20,Concentrado!$B$2:$B859, "=Michoacán")</f>
        <v>22.384</v>
      </c>
      <c r="V20" s="9">
        <f>SUMIFS(Concentrado!W$2:W859,Concentrado!$A$2:$A859,"="&amp;$A20,Concentrado!$B$2:$B859, "=Michoacán")</f>
        <v>20.539000000000001</v>
      </c>
      <c r="W20" s="9">
        <f>SUMIFS(Concentrado!X$2:X859,Concentrado!$A$2:$A859,"="&amp;$A20,Concentrado!$B$2:$B859, "=Michoacán")</f>
        <v>57.601999999999997</v>
      </c>
      <c r="X20" s="9">
        <f>SUMIFS(Concentrado!Y$2:Y859,Concentrado!$A$2:$A859,"="&amp;$A20,Concentrado!$B$2:$B859, "=Michoacán")</f>
        <v>5.4930000000000003</v>
      </c>
      <c r="Y20" s="9">
        <f>SUMIFS(Concentrado!Z$2:Z859,Concentrado!$A$2:$A859,"="&amp;$A20,Concentrado!$B$2:$B859, "=Michoacán")</f>
        <v>30.893999999999998</v>
      </c>
      <c r="Z20" s="9">
        <f>SUMIFS(Concentrado!AA$2:AA859,Concentrado!$A$2:$A859,"="&amp;$A20,Concentrado!$B$2:$B859, "=Michoacán")</f>
        <v>81.995999999999995</v>
      </c>
      <c r="AA20" s="9">
        <f>SUMIFS(Concentrado!AB$2:AB859,Concentrado!$A$2:$A859,"="&amp;$A20,Concentrado!$B$2:$B859, "=Michoacán")</f>
        <v>64.260999999999996</v>
      </c>
      <c r="AB20" s="9">
        <f>SUMIFS(Concentrado!AC$2:AC859,Concentrado!$A$2:$A859,"="&amp;$A20,Concentrado!$B$2:$B859, "=Michoacán")</f>
        <v>72.885000000000005</v>
      </c>
      <c r="AC20" s="9">
        <f>SUMIFS(Concentrado!AD$2:AD859,Concentrado!$A$2:$A859,"="&amp;$A20,Concentrado!$B$2:$B859, "=Michoacán")</f>
        <v>483.29199999999997</v>
      </c>
      <c r="AD20" s="9">
        <f>SUMIFS(Concentrado!AE$2:AE859,Concentrado!$A$2:$A859,"="&amp;$A20,Concentrado!$B$2:$B859, "=Michoacán")</f>
        <v>409.77</v>
      </c>
      <c r="AE20" s="9">
        <f>SUMIFS(Concentrado!AF$2:AF859,Concentrado!$A$2:$A859,"="&amp;$A20,Concentrado!$B$2:$B859, "=Michoacán")</f>
        <v>445.51900000000001</v>
      </c>
      <c r="AF20" s="9">
        <f>SUMIFS(Concentrado!AG$2:AG859,Concentrado!$A$2:$A859,"="&amp;$A20,Concentrado!$B$2:$B859, "=Michoacán")</f>
        <v>16.233000000000001</v>
      </c>
      <c r="AG20" s="9">
        <f>SUMIFS(Concentrado!AH$2:AH859,Concentrado!$A$2:$A859,"="&amp;$A20,Concentrado!$B$2:$B859, "=Michoacán")</f>
        <v>8.8209038956639994</v>
      </c>
      <c r="AH20" s="9">
        <f>SUMIFS(Concentrado!AI$2:AI859,Concentrado!$A$2:$A859,"="&amp;$A20,Concentrado!$B$2:$B859, "=Michoacán")</f>
        <v>2.7717114509793999</v>
      </c>
      <c r="AI20" s="9">
        <f>SUMIFS(Concentrado!AJ$2:AJ859,Concentrado!$A$2:$A859,"="&amp;$A20,Concentrado!$B$2:$B859, "=Michoacán")</f>
        <v>5.7687466786004</v>
      </c>
      <c r="AJ20" s="9">
        <f>SUMIFS(Concentrado!AK$2:AK859,Concentrado!$A$2:$A859,"="&amp;$A20,Concentrado!$B$2:$B859, "=Michoacán")</f>
        <v>6.5019999999999998</v>
      </c>
      <c r="AK20" s="9">
        <f>SUMIFS(Concentrado!AL$2:AL859,Concentrado!$A$2:$A859,"="&amp;$A20,Concentrado!$B$2:$B859, "=Michoacán")</f>
        <v>1.363</v>
      </c>
      <c r="AL20" s="9">
        <f>SUMIFS(Concentrado!AM$2:AM859,Concentrado!$A$2:$A859,"="&amp;$A20,Concentrado!$B$2:$B859, "=Michoacán")</f>
        <v>3.8620000000000001</v>
      </c>
      <c r="AM20" s="9">
        <f>SUMIFS(Concentrado!AN$2:AN859,Concentrado!$A$2:$A859,"="&amp;$A20,Concentrado!$B$2:$B859, "=Michoacán")</f>
        <v>48.526000000000003</v>
      </c>
      <c r="AN20" s="9">
        <f>SUMIFS(Concentrado!AO$2:AO859,Concentrado!$A$2:$A859,"="&amp;$A20,Concentrado!$B$2:$B859, "=Michoacán")</f>
        <v>40.390999999999998</v>
      </c>
      <c r="AO20" s="9">
        <f>SUMIFS(Concentrado!AP$2:AP859,Concentrado!$A$2:$A859,"="&amp;$A20,Concentrado!$B$2:$B859, "=Michoacán")</f>
        <v>44.345999999999997</v>
      </c>
      <c r="AP20" s="9">
        <f>SUMIFS(Concentrado!AQ$2:AQ859,Concentrado!$A$2:$A859,"="&amp;$A20,Concentrado!$B$2:$B859, "=Michoacán")</f>
        <v>0.78500000000000003</v>
      </c>
      <c r="AQ20" s="9">
        <f>SUMIFS(Concentrado!AR$2:AR859,Concentrado!$A$2:$A859,"="&amp;$A20,Concentrado!$B$2:$B859, "=Michoacán")</f>
        <v>0.496</v>
      </c>
      <c r="AR20" s="9">
        <f>SUMIFS(Concentrado!AS$2:AS859,Concentrado!$A$2:$A859,"="&amp;$A20,Concentrado!$B$2:$B859, "=Michoacán")</f>
        <v>0.63700000000000001</v>
      </c>
      <c r="AS20" s="9">
        <f>SUMIFS(Concentrado!AT$2:AT859,Concentrado!$A$2:$A859,"="&amp;$A20,Concentrado!$B$2:$B859, "=Michoacán")</f>
        <v>2.6619999999999999</v>
      </c>
      <c r="AT20" s="9">
        <f>SUMIFS(Concentrado!AU$2:AU859,Concentrado!$A$2:$A859,"="&amp;$A20,Concentrado!$B$2:$B859, "=Michoacán")</f>
        <v>0.41299999999999998</v>
      </c>
      <c r="AU20" s="9">
        <f>SUMIFS(Concentrado!AV$2:AV859,Concentrado!$A$2:$A859,"="&amp;$A20,Concentrado!$B$2:$B859, "=Michoacán")</f>
        <v>1.506</v>
      </c>
      <c r="AV20" s="9">
        <f>SUMIFS(Concentrado!AW$2:AW859,Concentrado!$A$2:$A859,"="&amp;$A20,Concentrado!$B$2:$B859, "=Michoacán")</f>
        <v>671.76499999999999</v>
      </c>
      <c r="AW20" s="9">
        <f>SUMIFS(Concentrado!AX$2:AX859,Concentrado!$A$2:$A859,"="&amp;$A20,Concentrado!$B$2:$B859, "=Michoacán")</f>
        <v>484.81</v>
      </c>
      <c r="AX20" s="9">
        <f>SUMIFS(Concentrado!AY$2:AY859,Concentrado!$A$2:$A859,"="&amp;$A20,Concentrado!$B$2:$B859, "=Michoacán")</f>
        <v>575.82000000000005</v>
      </c>
      <c r="AY20" s="9">
        <f>SUMIFS(Concentrado!AZ$2:AZ859,Concentrado!$A$2:$A859,"="&amp;$A20,Concentrado!$B$2:$B859, "=Michoacán")</f>
        <v>6.718</v>
      </c>
      <c r="AZ20" s="9">
        <f>SUMIFS(Concentrado!BA$2:BA859,Concentrado!$A$2:$A859,"="&amp;$A20,Concentrado!$B$2:$B859, "=Michoacán")</f>
        <v>4.8479999999999999</v>
      </c>
      <c r="BA20" s="9">
        <f>SUMIFS(Concentrado!BB$2:BB859,Concentrado!$A$2:$A859,"="&amp;$A20,Concentrado!$B$2:$B859, "=Michoacán")</f>
        <v>5.758</v>
      </c>
      <c r="BB20" s="9">
        <f>SUMIFS(Concentrado!BC$2:BC859,Concentrado!$A$2:$A859,"="&amp;$A20,Concentrado!$B$2:$B859, "=Michoacán")</f>
        <v>24.045000000000002</v>
      </c>
      <c r="BC20" s="9">
        <f>SUMIFS(Concentrado!BD$2:BD859,Concentrado!$A$2:$A859,"="&amp;$A20,Concentrado!$B$2:$B859, "=Michoacán")</f>
        <v>8.6649999999999991</v>
      </c>
      <c r="BD20" s="9">
        <f>SUMIFS(Concentrado!BE$2:BE859,Concentrado!$A$2:$A859,"="&amp;$A20,Concentrado!$B$2:$B859, "=Michoacán")</f>
        <v>16.942</v>
      </c>
      <c r="BE20" s="9">
        <f>SUMIFS(Concentrado!BF$2:BF859,Concentrado!$A$2:$A859,"="&amp;$A20,Concentrado!$B$2:$B859, "=Michoacán")</f>
        <v>19.411000000000001</v>
      </c>
      <c r="BF20" s="9">
        <f>SUMIFS(Concentrado!BG$2:BG859,Concentrado!$A$2:$A859,"="&amp;$A20,Concentrado!$B$2:$B859, "=Michoacán")</f>
        <v>27.436</v>
      </c>
      <c r="BG20" s="9">
        <f>SUMIFS(Concentrado!BH$2:BH859,Concentrado!$A$2:$A859,"="&amp;$A20,Concentrado!$B$2:$B859, "=Michoacán")</f>
        <v>4.6413260931694769</v>
      </c>
    </row>
    <row r="21" spans="1:59" x14ac:dyDescent="0.25">
      <c r="A21" s="4">
        <v>2017</v>
      </c>
      <c r="B21" s="9">
        <f>SUMIFS(Concentrado!C$2:C859,Concentrado!$A$2:$A859,"="&amp;$A21,Concentrado!$B$2:$B859, "=Michoacán")</f>
        <v>14.869</v>
      </c>
      <c r="C21" s="9">
        <f>SUMIFS(Concentrado!D$2:D859,Concentrado!$A$2:$A859,"="&amp;$A21,Concentrado!$B$2:$B859, "=Michoacán")</f>
        <v>3.5750000000000002</v>
      </c>
      <c r="D21" s="9">
        <f>SUMIFS(Concentrado!E$2:E859,Concentrado!$A$2:$A859,"="&amp;$A21,Concentrado!$B$2:$B859, "=Michoacán")</f>
        <v>9.0709999999999997</v>
      </c>
      <c r="E21" s="9">
        <f>SUMIFS(Concentrado!F$2:F859,Concentrado!$A$2:$A859,"="&amp;$A21,Concentrado!$B$2:$B859, "=Michoacán")</f>
        <v>12.236000000000001</v>
      </c>
      <c r="F21" s="9">
        <f>SUMIFS(Concentrado!G$2:G859,Concentrado!$A$2:$A859,"="&amp;$A21,Concentrado!$B$2:$B859, "=Michoacán")</f>
        <v>15.862</v>
      </c>
      <c r="G21" s="9">
        <f>SUMIFS(Concentrado!H$2:H859,Concentrado!$A$2:$A859,"="&amp;$A21,Concentrado!$B$2:$B859, "=Michoacán")</f>
        <v>7.0659999999999998</v>
      </c>
      <c r="H21" s="9">
        <f>SUMIFS(Concentrado!I$2:I859,Concentrado!$A$2:$A859,"="&amp;$A21,Concentrado!$B$2:$B859, "=Michoacán")</f>
        <v>4.726</v>
      </c>
      <c r="I21" s="9">
        <f>SUMIFS(Concentrado!J$2:J859,Concentrado!$A$2:$A859,"="&amp;$A21,Concentrado!$B$2:$B859, "=Michoacán")</f>
        <v>5.8650000000000002</v>
      </c>
      <c r="J21" s="9">
        <f>SUMIFS(Concentrado!K$2:K859,Concentrado!$A$2:$A859,"="&amp;$A21,Concentrado!$B$2:$B859, "=Michoacán")</f>
        <v>8.5830000000000002</v>
      </c>
      <c r="K21" s="9">
        <f>SUMIFS(Concentrado!L$2:L859,Concentrado!$A$2:$A859,"="&amp;$A21,Concentrado!$B$2:$B859, "=Michoacán")</f>
        <v>4.931</v>
      </c>
      <c r="L21" s="9">
        <f>SUMIFS(Concentrado!M$2:M859,Concentrado!$A$2:$A859,"="&amp;$A21,Concentrado!$B$2:$B859, "=Michoacán")</f>
        <v>6.7089999999999996</v>
      </c>
      <c r="M21" s="9">
        <f>SUMIFS(Concentrado!N$2:N859,Concentrado!$A$2:$A859,"="&amp;$A21,Concentrado!$B$2:$B859, "=Michoacán")</f>
        <v>58.997999999999998</v>
      </c>
      <c r="N21" s="9">
        <f>SUMIFS(Concentrado!O$2:O859,Concentrado!$A$2:$A859,"="&amp;$A21,Concentrado!$B$2:$B859, "=Michoacán")</f>
        <v>138.28700000000001</v>
      </c>
      <c r="O21" s="9">
        <f>SUMIFS(Concentrado!P$2:P859,Concentrado!$A$2:$A859,"="&amp;$A21,Concentrado!$B$2:$B859, "=Michoacán")</f>
        <v>27.616</v>
      </c>
      <c r="P21" s="9">
        <f>SUMIFS(Concentrado!Q$2:Q859,Concentrado!$A$2:$A859,"="&amp;$A21,Concentrado!$B$2:$B859, "=Michoacán")</f>
        <v>81.474000000000004</v>
      </c>
      <c r="Q21" s="9">
        <f>SUMIFS(Concentrado!R$2:R859,Concentrado!$A$2:$A859,"="&amp;$A21,Concentrado!$B$2:$B859, "=Michoacán")</f>
        <v>91.078999999999994</v>
      </c>
      <c r="R21" s="9">
        <f>SUMIFS(Concentrado!S$2:S859,Concentrado!$A$2:$A859,"="&amp;$A21,Concentrado!$B$2:$B859, "=Michoacán")</f>
        <v>93.45</v>
      </c>
      <c r="S21" s="9">
        <f>SUMIFS(Concentrado!T$2:T859,Concentrado!$A$2:$A859,"="&amp;$A21,Concentrado!$B$2:$B859, "=Michoacán")</f>
        <v>92.296000000000006</v>
      </c>
      <c r="T21" s="9">
        <f>SUMIFS(Concentrado!U$2:U859,Concentrado!$A$2:$A859,"="&amp;$A21,Concentrado!$B$2:$B859, "=Michoacán")</f>
        <v>17.946999999999999</v>
      </c>
      <c r="U21" s="9">
        <f>SUMIFS(Concentrado!V$2:V859,Concentrado!$A$2:$A859,"="&amp;$A21,Concentrado!$B$2:$B859, "=Michoacán")</f>
        <v>23.423999999999999</v>
      </c>
      <c r="V21" s="9">
        <f>SUMIFS(Concentrado!W$2:W859,Concentrado!$A$2:$A859,"="&amp;$A21,Concentrado!$B$2:$B859, "=Michoacán")</f>
        <v>20.78</v>
      </c>
      <c r="W21" s="9">
        <f>SUMIFS(Concentrado!X$2:X859,Concentrado!$A$2:$A859,"="&amp;$A21,Concentrado!$B$2:$B859, "=Michoacán")</f>
        <v>68.667000000000002</v>
      </c>
      <c r="X21" s="9">
        <f>SUMIFS(Concentrado!Y$2:Y859,Concentrado!$A$2:$A859,"="&amp;$A21,Concentrado!$B$2:$B859, "=Michoacán")</f>
        <v>6.1230000000000002</v>
      </c>
      <c r="Y21" s="9">
        <f>SUMIFS(Concentrado!Z$2:Z859,Concentrado!$A$2:$A859,"="&amp;$A21,Concentrado!$B$2:$B859, "=Michoacán")</f>
        <v>36.56</v>
      </c>
      <c r="Z21" s="9">
        <f>SUMIFS(Concentrado!AA$2:AA859,Concentrado!$A$2:$A859,"="&amp;$A21,Concentrado!$B$2:$B859, "=Michoacán")</f>
        <v>89.128</v>
      </c>
      <c r="AA21" s="9">
        <f>SUMIFS(Concentrado!AB$2:AB859,Concentrado!$A$2:$A859,"="&amp;$A21,Concentrado!$B$2:$B859, "=Michoacán")</f>
        <v>66.245000000000005</v>
      </c>
      <c r="AB21" s="9">
        <f>SUMIFS(Concentrado!AC$2:AC859,Concentrado!$A$2:$A859,"="&amp;$A21,Concentrado!$B$2:$B859, "=Michoacán")</f>
        <v>77.381</v>
      </c>
      <c r="AC21" s="9">
        <f>SUMIFS(Concentrado!AD$2:AD859,Concentrado!$A$2:$A859,"="&amp;$A21,Concentrado!$B$2:$B859, "=Michoacán")</f>
        <v>481.53399999999999</v>
      </c>
      <c r="AD21" s="9">
        <f>SUMIFS(Concentrado!AE$2:AE859,Concentrado!$A$2:$A859,"="&amp;$A21,Concentrado!$B$2:$B859, "=Michoacán")</f>
        <v>404.25299999999999</v>
      </c>
      <c r="AE21" s="9">
        <f>SUMIFS(Concentrado!AF$2:AF859,Concentrado!$A$2:$A859,"="&amp;$A21,Concentrado!$B$2:$B859, "=Michoacán")</f>
        <v>441.904</v>
      </c>
      <c r="AF21" s="9">
        <f>SUMIFS(Concentrado!AG$2:AG859,Concentrado!$A$2:$A859,"="&amp;$A21,Concentrado!$B$2:$B859, "=Michoacán")</f>
        <v>14.391999999999999</v>
      </c>
      <c r="AG21" s="9">
        <f>SUMIFS(Concentrado!AH$2:AH859,Concentrado!$A$2:$A859,"="&amp;$A21,Concentrado!$B$2:$B859, "=Michoacán")</f>
        <v>8.2364569115639892</v>
      </c>
      <c r="AH21" s="9">
        <f>SUMIFS(Concentrado!AI$2:AI859,Concentrado!$A$2:$A859,"="&amp;$A21,Concentrado!$B$2:$B859, "=Michoacán")</f>
        <v>2.0903349877947699</v>
      </c>
      <c r="AI21" s="9">
        <f>SUMIFS(Concentrado!AJ$2:AJ859,Concentrado!$A$2:$A859,"="&amp;$A21,Concentrado!$B$2:$B859, "=Michoacán")</f>
        <v>5.1432332000378702</v>
      </c>
      <c r="AJ21" s="9">
        <f>SUMIFS(Concentrado!AK$2:AK859,Concentrado!$A$2:$A859,"="&amp;$A21,Concentrado!$B$2:$B859, "=Michoacán")</f>
        <v>7.0229999999999997</v>
      </c>
      <c r="AK21" s="9">
        <f>SUMIFS(Concentrado!AL$2:AL859,Concentrado!$A$2:$A859,"="&amp;$A21,Concentrado!$B$2:$B859, "=Michoacán")</f>
        <v>1.8080000000000001</v>
      </c>
      <c r="AL21" s="9">
        <f>SUMIFS(Concentrado!AM$2:AM859,Concentrado!$A$2:$A859,"="&amp;$A21,Concentrado!$B$2:$B859, "=Michoacán")</f>
        <v>4.3460000000000001</v>
      </c>
      <c r="AM21" s="9">
        <f>SUMIFS(Concentrado!AN$2:AN859,Concentrado!$A$2:$A859,"="&amp;$A21,Concentrado!$B$2:$B859, "=Michoacán")</f>
        <v>50.762999999999998</v>
      </c>
      <c r="AN21" s="9">
        <f>SUMIFS(Concentrado!AO$2:AO859,Concentrado!$A$2:$A859,"="&amp;$A21,Concentrado!$B$2:$B859, "=Michoacán")</f>
        <v>42.78</v>
      </c>
      <c r="AO21" s="9">
        <f>SUMIFS(Concentrado!AP$2:AP859,Concentrado!$A$2:$A859,"="&amp;$A21,Concentrado!$B$2:$B859, "=Michoacán")</f>
        <v>46.664999999999999</v>
      </c>
      <c r="AP21" s="9">
        <f>SUMIFS(Concentrado!AQ$2:AQ859,Concentrado!$A$2:$A859,"="&amp;$A21,Concentrado!$B$2:$B859, "=Michoacán")</f>
        <v>0.82399999999999995</v>
      </c>
      <c r="AQ21" s="9">
        <f>SUMIFS(Concentrado!AR$2:AR859,Concentrado!$A$2:$A859,"="&amp;$A21,Concentrado!$B$2:$B859, "=Michoacán")</f>
        <v>0.32900000000000001</v>
      </c>
      <c r="AR21" s="9">
        <f>SUMIFS(Concentrado!AS$2:AS859,Concentrado!$A$2:$A859,"="&amp;$A21,Concentrado!$B$2:$B859, "=Michoacán")</f>
        <v>0.56999999999999995</v>
      </c>
      <c r="AS21" s="9">
        <f>SUMIFS(Concentrado!AT$2:AT859,Concentrado!$A$2:$A859,"="&amp;$A21,Concentrado!$B$2:$B859, "=Michoacán")</f>
        <v>2.601</v>
      </c>
      <c r="AT21" s="9">
        <f>SUMIFS(Concentrado!AU$2:AU859,Concentrado!$A$2:$A859,"="&amp;$A21,Concentrado!$B$2:$B859, "=Michoacán")</f>
        <v>0.57499999999999996</v>
      </c>
      <c r="AU21" s="9">
        <f>SUMIFS(Concentrado!AV$2:AV859,Concentrado!$A$2:$A859,"="&amp;$A21,Concentrado!$B$2:$B859, "=Michoacán")</f>
        <v>1.5609999999999999</v>
      </c>
      <c r="AV21" s="9">
        <f>SUMIFS(Concentrado!AW$2:AW859,Concentrado!$A$2:$A859,"="&amp;$A21,Concentrado!$B$2:$B859, "=Michoacán")</f>
        <v>676.39300000000003</v>
      </c>
      <c r="AW21" s="9">
        <f>SUMIFS(Concentrado!AX$2:AX859,Concentrado!$A$2:$A859,"="&amp;$A21,Concentrado!$B$2:$B859, "=Michoacán")</f>
        <v>481.71800000000002</v>
      </c>
      <c r="AX21" s="9">
        <f>SUMIFS(Concentrado!AY$2:AY859,Concentrado!$A$2:$A859,"="&amp;$A21,Concentrado!$B$2:$B859, "=Michoacán")</f>
        <v>576.49800000000005</v>
      </c>
      <c r="AY21" s="9">
        <f>SUMIFS(Concentrado!AZ$2:AZ859,Concentrado!$A$2:$A859,"="&amp;$A21,Concentrado!$B$2:$B859, "=Michoacán")</f>
        <v>6.7640000000000002</v>
      </c>
      <c r="AZ21" s="9">
        <f>SUMIFS(Concentrado!BA$2:BA859,Concentrado!$A$2:$A859,"="&amp;$A21,Concentrado!$B$2:$B859, "=Michoacán")</f>
        <v>4.8170000000000002</v>
      </c>
      <c r="BA21" s="9">
        <f>SUMIFS(Concentrado!BB$2:BB859,Concentrado!$A$2:$A859,"="&amp;$A21,Concentrado!$B$2:$B859, "=Michoacán")</f>
        <v>5.7649999999999997</v>
      </c>
      <c r="BB21" s="9">
        <f>SUMIFS(Concentrado!BC$2:BC859,Concentrado!$A$2:$A859,"="&amp;$A21,Concentrado!$B$2:$B859, "=Michoacán")</f>
        <v>24.164999999999999</v>
      </c>
      <c r="BC21" s="9">
        <f>SUMIFS(Concentrado!BD$2:BD859,Concentrado!$A$2:$A859,"="&amp;$A21,Concentrado!$B$2:$B859, "=Michoacán")</f>
        <v>9.0069999999999997</v>
      </c>
      <c r="BD21" s="9">
        <f>SUMIFS(Concentrado!BE$2:BE859,Concentrado!$A$2:$A859,"="&amp;$A21,Concentrado!$B$2:$B859, "=Michoacán")</f>
        <v>17.428000000000001</v>
      </c>
      <c r="BE21" s="9">
        <f>SUMIFS(Concentrado!BF$2:BF859,Concentrado!$A$2:$A859,"="&amp;$A21,Concentrado!$B$2:$B859, "=Michoacán")</f>
        <v>19.786999999999999</v>
      </c>
      <c r="BF21" s="9">
        <f>SUMIFS(Concentrado!BG$2:BG859,Concentrado!$A$2:$A859,"="&amp;$A21,Concentrado!$B$2:$B859, "=Michoacán")</f>
        <v>33.862000000000002</v>
      </c>
      <c r="BG21" s="9">
        <f>SUMIFS(Concentrado!BH$2:BH859,Concentrado!$A$2:$A859,"="&amp;$A21,Concentrado!$B$2:$B859, "=Michoacán")</f>
        <v>5.3163871142515298</v>
      </c>
    </row>
    <row r="22" spans="1:59" x14ac:dyDescent="0.25">
      <c r="A22" s="4">
        <v>2018</v>
      </c>
      <c r="B22" s="9">
        <f>SUMIFS(Concentrado!C$2:C859,Concentrado!$A$2:$A859,"="&amp;$A22,Concentrado!$B$2:$B859, "=Michoacán")</f>
        <v>15.928000000000001</v>
      </c>
      <c r="C22" s="9">
        <f>SUMIFS(Concentrado!D$2:D859,Concentrado!$A$2:$A859,"="&amp;$A22,Concentrado!$B$2:$B859, "=Michoacán")</f>
        <v>4.0880000000000001</v>
      </c>
      <c r="D22" s="9">
        <f>SUMIFS(Concentrado!E$2:E859,Concentrado!$A$2:$A859,"="&amp;$A22,Concentrado!$B$2:$B859, "=Michoacán")</f>
        <v>9.8550000000000004</v>
      </c>
      <c r="E22" s="9">
        <f>SUMIFS(Concentrado!F$2:F859,Concentrado!$A$2:$A859,"="&amp;$A22,Concentrado!$B$2:$B859, "=Michoacán")</f>
        <v>12.327</v>
      </c>
      <c r="F22" s="9">
        <f>SUMIFS(Concentrado!G$2:G859,Concentrado!$A$2:$A859,"="&amp;$A22,Concentrado!$B$2:$B859, "=Michoacán")</f>
        <v>18.934999999999999</v>
      </c>
      <c r="G22" s="9">
        <f>SUMIFS(Concentrado!H$2:H859,Concentrado!$A$2:$A859,"="&amp;$A22,Concentrado!$B$2:$B859, "=Michoacán")</f>
        <v>7.1459999999999999</v>
      </c>
      <c r="H22" s="9">
        <f>SUMIFS(Concentrado!I$2:I859,Concentrado!$A$2:$A859,"="&amp;$A22,Concentrado!$B$2:$B859, "=Michoacán")</f>
        <v>4.9870000000000001</v>
      </c>
      <c r="I22" s="9">
        <f>SUMIFS(Concentrado!J$2:J859,Concentrado!$A$2:$A859,"="&amp;$A22,Concentrado!$B$2:$B859, "=Michoacán")</f>
        <v>6.0389999999999997</v>
      </c>
      <c r="J22" s="9">
        <f>SUMIFS(Concentrado!K$2:K859,Concentrado!$A$2:$A859,"="&amp;$A22,Concentrado!$B$2:$B859, "=Michoacán")</f>
        <v>7.7919999999999998</v>
      </c>
      <c r="K22" s="9">
        <f>SUMIFS(Concentrado!L$2:L859,Concentrado!$A$2:$A859,"="&amp;$A22,Concentrado!$B$2:$B859, "=Michoacán")</f>
        <v>3.8420000000000001</v>
      </c>
      <c r="L22" s="9">
        <f>SUMIFS(Concentrado!M$2:M859,Concentrado!$A$2:$A859,"="&amp;$A22,Concentrado!$B$2:$B859, "=Michoacán")</f>
        <v>5.766</v>
      </c>
      <c r="M22" s="9">
        <f>SUMIFS(Concentrado!N$2:N859,Concentrado!$A$2:$A859,"="&amp;$A22,Concentrado!$B$2:$B859, "=Michoacán")</f>
        <v>56.820999999999998</v>
      </c>
      <c r="N22" s="9">
        <f>SUMIFS(Concentrado!O$2:O859,Concentrado!$A$2:$A859,"="&amp;$A22,Concentrado!$B$2:$B859, "=Michoacán")</f>
        <v>144.215</v>
      </c>
      <c r="O22" s="9">
        <f>SUMIFS(Concentrado!P$2:P859,Concentrado!$A$2:$A859,"="&amp;$A22,Concentrado!$B$2:$B859, "=Michoacán")</f>
        <v>24.606999999999999</v>
      </c>
      <c r="P22" s="9">
        <f>SUMIFS(Concentrado!Q$2:Q859,Concentrado!$A$2:$A859,"="&amp;$A22,Concentrado!$B$2:$B859, "=Michoacán")</f>
        <v>82.861999999999995</v>
      </c>
      <c r="Q22" s="9">
        <f>SUMIFS(Concentrado!R$2:R859,Concentrado!$A$2:$A859,"="&amp;$A22,Concentrado!$B$2:$B859, "=Michoacán")</f>
        <v>86.097999999999999</v>
      </c>
      <c r="R22" s="9">
        <f>SUMIFS(Concentrado!S$2:S859,Concentrado!$A$2:$A859,"="&amp;$A22,Concentrado!$B$2:$B859, "=Michoacán")</f>
        <v>89.516999999999996</v>
      </c>
      <c r="S22" s="9">
        <f>SUMIFS(Concentrado!T$2:T859,Concentrado!$A$2:$A859,"="&amp;$A22,Concentrado!$B$2:$B859, "=Michoacán")</f>
        <v>87.852000000000004</v>
      </c>
      <c r="T22" s="9">
        <f>SUMIFS(Concentrado!U$2:U859,Concentrado!$A$2:$A859,"="&amp;$A22,Concentrado!$B$2:$B859, "=Michoacán")</f>
        <v>17.779</v>
      </c>
      <c r="U22" s="9">
        <f>SUMIFS(Concentrado!V$2:V859,Concentrado!$A$2:$A859,"="&amp;$A22,Concentrado!$B$2:$B859, "=Michoacán")</f>
        <v>22.481999999999999</v>
      </c>
      <c r="V22" s="9">
        <f>SUMIFS(Concentrado!W$2:W859,Concentrado!$A$2:$A859,"="&amp;$A22,Concentrado!$B$2:$B859, "=Michoacán")</f>
        <v>20.190999999999999</v>
      </c>
      <c r="W22" s="9">
        <f>SUMIFS(Concentrado!X$2:X859,Concentrado!$A$2:$A859,"="&amp;$A22,Concentrado!$B$2:$B859, "=Michoacán")</f>
        <v>74.905000000000001</v>
      </c>
      <c r="X22" s="9">
        <f>SUMIFS(Concentrado!Y$2:Y859,Concentrado!$A$2:$A859,"="&amp;$A22,Concentrado!$B$2:$B859, "=Michoacán")</f>
        <v>7.0709999999999997</v>
      </c>
      <c r="Y22" s="9">
        <f>SUMIFS(Concentrado!Z$2:Z859,Concentrado!$A$2:$A859,"="&amp;$A22,Concentrado!$B$2:$B859, "=Michoacán")</f>
        <v>40.11</v>
      </c>
      <c r="Z22" s="9">
        <f>SUMIFS(Concentrado!AA$2:AA859,Concentrado!$A$2:$A859,"="&amp;$A22,Concentrado!$B$2:$B859, "=Michoacán")</f>
        <v>90.144999999999996</v>
      </c>
      <c r="AA22" s="9">
        <f>SUMIFS(Concentrado!AB$2:AB859,Concentrado!$A$2:$A859,"="&amp;$A22,Concentrado!$B$2:$B859, "=Michoacán")</f>
        <v>69.201999999999998</v>
      </c>
      <c r="AB22" s="9">
        <f>SUMIFS(Concentrado!AC$2:AC859,Concentrado!$A$2:$A859,"="&amp;$A22,Concentrado!$B$2:$B859, "=Michoacán")</f>
        <v>79.402000000000001</v>
      </c>
      <c r="AC22" s="9">
        <f>SUMIFS(Concentrado!AD$2:AD859,Concentrado!$A$2:$A859,"="&amp;$A22,Concentrado!$B$2:$B859, "=Michoacán")</f>
        <v>469.10599999999999</v>
      </c>
      <c r="AD22" s="9">
        <f>SUMIFS(Concentrado!AE$2:AE859,Concentrado!$A$2:$A859,"="&amp;$A22,Concentrado!$B$2:$B859, "=Michoacán")</f>
        <v>404.87200000000001</v>
      </c>
      <c r="AE22" s="9">
        <f>SUMIFS(Concentrado!AF$2:AF859,Concentrado!$A$2:$A859,"="&amp;$A22,Concentrado!$B$2:$B859, "=Michoacán")</f>
        <v>436.15699999999998</v>
      </c>
      <c r="AF22" s="9">
        <f>SUMIFS(Concentrado!AG$2:AG859,Concentrado!$A$2:$A859,"="&amp;$A22,Concentrado!$B$2:$B859, "=Michoacán")</f>
        <v>14.077</v>
      </c>
      <c r="AG22" s="9">
        <f>SUMIFS(Concentrado!AH$2:AH859,Concentrado!$A$2:$A859,"="&amp;$A22,Concentrado!$B$2:$B859, "=Michoacán")</f>
        <v>8.9481665677658793</v>
      </c>
      <c r="AH22" s="9">
        <f>SUMIFS(Concentrado!AI$2:AI859,Concentrado!$A$2:$A859,"="&amp;$A22,Concentrado!$B$2:$B859, "=Michoacán")</f>
        <v>2.5688540458867402</v>
      </c>
      <c r="AI22" s="9">
        <f>SUMIFS(Concentrado!AJ$2:AJ859,Concentrado!$A$2:$A859,"="&amp;$A22,Concentrado!$B$2:$B859, "=Michoacán")</f>
        <v>5.7452767083551004</v>
      </c>
      <c r="AJ22" s="9">
        <f>SUMIFS(Concentrado!AK$2:AK859,Concentrado!$A$2:$A859,"="&amp;$A22,Concentrado!$B$2:$B859, "=Michoacán")</f>
        <v>8.8249999999999993</v>
      </c>
      <c r="AK22" s="9">
        <f>SUMIFS(Concentrado!AL$2:AL859,Concentrado!$A$2:$A859,"="&amp;$A22,Concentrado!$B$2:$B859, "=Michoacán")</f>
        <v>1.635</v>
      </c>
      <c r="AL22" s="9">
        <f>SUMIFS(Concentrado!AM$2:AM859,Concentrado!$A$2:$A859,"="&amp;$A22,Concentrado!$B$2:$B859, "=Michoacán")</f>
        <v>5.1369999999999996</v>
      </c>
      <c r="AM22" s="9">
        <f>SUMIFS(Concentrado!AN$2:AN859,Concentrado!$A$2:$A859,"="&amp;$A22,Concentrado!$B$2:$B859, "=Michoacán")</f>
        <v>52.476999999999997</v>
      </c>
      <c r="AN22" s="9">
        <f>SUMIFS(Concentrado!AO$2:AO859,Concentrado!$A$2:$A859,"="&amp;$A22,Concentrado!$B$2:$B859, "=Michoacán")</f>
        <v>41.283999999999999</v>
      </c>
      <c r="AO22" s="9">
        <f>SUMIFS(Concentrado!AP$2:AP859,Concentrado!$A$2:$A859,"="&amp;$A22,Concentrado!$B$2:$B859, "=Michoacán")</f>
        <v>46.756999999999998</v>
      </c>
      <c r="AP22" s="9">
        <f>SUMIFS(Concentrado!AQ$2:AQ859,Concentrado!$A$2:$A859,"="&amp;$A22,Concentrado!$B$2:$B859, "=Michoacán")</f>
        <v>1.0760000000000001</v>
      </c>
      <c r="AQ22" s="9">
        <f>SUMIFS(Concentrado!AR$2:AR859,Concentrado!$A$2:$A859,"="&amp;$A22,Concentrado!$B$2:$B859, "=Michoacán")</f>
        <v>0.36799999999999999</v>
      </c>
      <c r="AR22" s="9">
        <f>SUMIFS(Concentrado!AS$2:AS859,Concentrado!$A$2:$A859,"="&amp;$A22,Concentrado!$B$2:$B859, "=Michoacán")</f>
        <v>0.71299999999999997</v>
      </c>
      <c r="AS22" s="9">
        <f>SUMIFS(Concentrado!AT$2:AT859,Concentrado!$A$2:$A859,"="&amp;$A22,Concentrado!$B$2:$B859, "=Michoacán")</f>
        <v>2.1960000000000002</v>
      </c>
      <c r="AT22" s="9">
        <f>SUMIFS(Concentrado!AU$2:AU859,Concentrado!$A$2:$A859,"="&amp;$A22,Concentrado!$B$2:$B859, "=Michoacán")</f>
        <v>0.53100000000000003</v>
      </c>
      <c r="AU22" s="9">
        <f>SUMIFS(Concentrado!AV$2:AV859,Concentrado!$A$2:$A859,"="&amp;$A22,Concentrado!$B$2:$B859, "=Michoacán")</f>
        <v>1.3420000000000001</v>
      </c>
      <c r="AV22" s="9">
        <f>SUMIFS(Concentrado!AW$2:AW859,Concentrado!$A$2:$A859,"="&amp;$A22,Concentrado!$B$2:$B859, "=Michoacán")</f>
        <v>672.42700000000002</v>
      </c>
      <c r="AW22" s="9">
        <f>SUMIFS(Concentrado!AX$2:AX859,Concentrado!$A$2:$A859,"="&amp;$A22,Concentrado!$B$2:$B859, "=Michoacán")</f>
        <v>476.52600000000001</v>
      </c>
      <c r="AX22" s="9">
        <f>SUMIFS(Concentrado!AY$2:AY859,Concentrado!$A$2:$A859,"="&amp;$A22,Concentrado!$B$2:$B859, "=Michoacán")</f>
        <v>571.96100000000001</v>
      </c>
      <c r="AY22" s="9">
        <f>SUMIFS(Concentrado!AZ$2:AZ859,Concentrado!$A$2:$A859,"="&amp;$A22,Concentrado!$B$2:$B859, "=Michoacán")</f>
        <v>6.7240000000000002</v>
      </c>
      <c r="AZ22" s="9">
        <f>SUMIFS(Concentrado!BA$2:BA859,Concentrado!$A$2:$A859,"="&amp;$A22,Concentrado!$B$2:$B859, "=Michoacán")</f>
        <v>4.7649999999999997</v>
      </c>
      <c r="BA22" s="9">
        <f>SUMIFS(Concentrado!BB$2:BB859,Concentrado!$A$2:$A859,"="&amp;$A22,Concentrado!$B$2:$B859, "=Michoacán")</f>
        <v>5.72</v>
      </c>
      <c r="BB22" s="9">
        <f>SUMIFS(Concentrado!BC$2:BC859,Concentrado!$A$2:$A859,"="&amp;$A22,Concentrado!$B$2:$B859, "=Michoacán")</f>
        <v>21.297999999999998</v>
      </c>
      <c r="BC22" s="9">
        <f>SUMIFS(Concentrado!BD$2:BD859,Concentrado!$A$2:$A859,"="&amp;$A22,Concentrado!$B$2:$B859, "=Michoacán")</f>
        <v>7.7649999999999997</v>
      </c>
      <c r="BD22" s="9">
        <f>SUMIFS(Concentrado!BE$2:BE859,Concentrado!$A$2:$A859,"="&amp;$A22,Concentrado!$B$2:$B859, "=Michoacán")</f>
        <v>16.86</v>
      </c>
      <c r="BE22" s="9">
        <f>SUMIFS(Concentrado!BF$2:BF859,Concentrado!$A$2:$A859,"="&amp;$A22,Concentrado!$B$2:$B859, "=Michoacán")</f>
        <v>19.542999999999999</v>
      </c>
      <c r="BF22" s="9">
        <f>SUMIFS(Concentrado!BG$2:BG859,Concentrado!$A$2:$A859,"="&amp;$A22,Concentrado!$B$2:$B859, "=Michoacán")</f>
        <v>37.630000000000003</v>
      </c>
      <c r="BG22" s="9">
        <f>SUMIFS(Concentrado!BH$2:BH859,Concentrado!$A$2:$A859,"="&amp;$A22,Concentrado!$B$2:$B859, "=Michoacán")</f>
        <v>5.9721783884829209</v>
      </c>
    </row>
    <row r="23" spans="1:59" x14ac:dyDescent="0.25">
      <c r="A23" s="4">
        <v>2019</v>
      </c>
      <c r="B23" s="9">
        <f>SUMIFS(Concentrado!C$2:C859,Concentrado!$A$2:$A859,"="&amp;$A23,Concentrado!$B$2:$B859, "=Michoacán")</f>
        <v>17.786999999999999</v>
      </c>
      <c r="C23" s="9">
        <f>SUMIFS(Concentrado!D$2:D859,Concentrado!$A$2:$A859,"="&amp;$A23,Concentrado!$B$2:$B859, "=Michoacán")</f>
        <v>3.8620000000000001</v>
      </c>
      <c r="D23" s="9">
        <f>SUMIFS(Concentrado!E$2:E859,Concentrado!$A$2:$A859,"="&amp;$A23,Concentrado!$B$2:$B859, "=Michoacán")</f>
        <v>10.648999999999999</v>
      </c>
      <c r="E23" s="9">
        <f>SUMIFS(Concentrado!F$2:F859,Concentrado!$A$2:$A859,"="&amp;$A23,Concentrado!$B$2:$B859, "=Michoacán")</f>
        <v>10.298</v>
      </c>
      <c r="F23" s="9">
        <f>SUMIFS(Concentrado!G$2:G859,Concentrado!$A$2:$A859,"="&amp;$A23,Concentrado!$B$2:$B859, "=Michoacán")</f>
        <v>17.602</v>
      </c>
      <c r="G23" s="9">
        <f>SUMIFS(Concentrado!H$2:H859,Concentrado!$A$2:$A859,"="&amp;$A23,Concentrado!$B$2:$B859, "=Michoacán")</f>
        <v>6.6280000000000001</v>
      </c>
      <c r="H23" s="9">
        <f>SUMIFS(Concentrado!I$2:I859,Concentrado!$A$2:$A859,"="&amp;$A23,Concentrado!$B$2:$B859, "=Michoacán")</f>
        <v>4.5540000000000003</v>
      </c>
      <c r="I23" s="9">
        <f>SUMIFS(Concentrado!J$2:J859,Concentrado!$A$2:$A859,"="&amp;$A23,Concentrado!$B$2:$B859, "=Michoacán")</f>
        <v>5.5640000000000001</v>
      </c>
      <c r="J23" s="9">
        <f>SUMIFS(Concentrado!K$2:K859,Concentrado!$A$2:$A859,"="&amp;$A23,Concentrado!$B$2:$B859, "=Michoacán")</f>
        <v>7.6539999999999999</v>
      </c>
      <c r="K23" s="9">
        <f>SUMIFS(Concentrado!L$2:L859,Concentrado!$A$2:$A859,"="&amp;$A23,Concentrado!$B$2:$B859, "=Michoacán")</f>
        <v>3.8620000000000001</v>
      </c>
      <c r="L23" s="9">
        <f>SUMIFS(Concentrado!M$2:M859,Concentrado!$A$2:$A859,"="&amp;$A23,Concentrado!$B$2:$B859, "=Michoacán")</f>
        <v>5.71</v>
      </c>
      <c r="M23" s="9">
        <f>SUMIFS(Concentrado!N$2:N859,Concentrado!$A$2:$A859,"="&amp;$A23,Concentrado!$B$2:$B859, "=Michoacán")</f>
        <v>56.137999999999998</v>
      </c>
      <c r="N23" s="9">
        <f>SUMIFS(Concentrado!O$2:O859,Concentrado!$A$2:$A859,"="&amp;$A23,Concentrado!$B$2:$B859, "=Michoacán")</f>
        <v>160.643</v>
      </c>
      <c r="O23" s="9">
        <f>SUMIFS(Concentrado!P$2:P859,Concentrado!$A$2:$A859,"="&amp;$A23,Concentrado!$B$2:$B859, "=Michoacán")</f>
        <v>27.036999999999999</v>
      </c>
      <c r="P23" s="9">
        <f>SUMIFS(Concentrado!Q$2:Q859,Concentrado!$A$2:$A859,"="&amp;$A23,Concentrado!$B$2:$B859, "=Michoacán")</f>
        <v>92.156999999999996</v>
      </c>
      <c r="Q23" s="9">
        <f>SUMIFS(Concentrado!R$2:R859,Concentrado!$A$2:$A859,"="&amp;$A23,Concentrado!$B$2:$B859, "=Michoacán")</f>
        <v>93.769000000000005</v>
      </c>
      <c r="R23" s="9">
        <f>SUMIFS(Concentrado!S$2:S859,Concentrado!$A$2:$A859,"="&amp;$A23,Concentrado!$B$2:$B859, "=Michoacán")</f>
        <v>91.070999999999998</v>
      </c>
      <c r="S23" s="9">
        <f>SUMIFS(Concentrado!T$2:T859,Concentrado!$A$2:$A859,"="&amp;$A23,Concentrado!$B$2:$B859, "=Michoacán")</f>
        <v>92.385999999999996</v>
      </c>
      <c r="T23" s="9">
        <f>SUMIFS(Concentrado!U$2:U859,Concentrado!$A$2:$A859,"="&amp;$A23,Concentrado!$B$2:$B859, "=Michoacán")</f>
        <v>18.300999999999998</v>
      </c>
      <c r="U23" s="9">
        <f>SUMIFS(Concentrado!V$2:V859,Concentrado!$A$2:$A859,"="&amp;$A23,Concentrado!$B$2:$B859, "=Michoacán")</f>
        <v>22.442</v>
      </c>
      <c r="V23" s="9">
        <f>SUMIFS(Concentrado!W$2:W859,Concentrado!$A$2:$A859,"="&amp;$A23,Concentrado!$B$2:$B859, "=Michoacán")</f>
        <v>20.423999999999999</v>
      </c>
      <c r="W23" s="9">
        <f>SUMIFS(Concentrado!X$2:X859,Concentrado!$A$2:$A859,"="&amp;$A23,Concentrado!$B$2:$B859, "=Michoacán")</f>
        <v>91.972999999999999</v>
      </c>
      <c r="X23" s="9">
        <f>SUMIFS(Concentrado!Y$2:Y859,Concentrado!$A$2:$A859,"="&amp;$A23,Concentrado!$B$2:$B859, "=Michoacán")</f>
        <v>7.6029999999999998</v>
      </c>
      <c r="Y23" s="9">
        <f>SUMIFS(Concentrado!Z$2:Z859,Concentrado!$A$2:$A859,"="&amp;$A23,Concentrado!$B$2:$B859, "=Michoacán")</f>
        <v>48.725000000000001</v>
      </c>
      <c r="Z23" s="9">
        <f>SUMIFS(Concentrado!AA$2:AA859,Concentrado!$A$2:$A859,"="&amp;$A23,Concentrado!$B$2:$B859, "=Michoacán")</f>
        <v>96.292000000000002</v>
      </c>
      <c r="AA23" s="9">
        <f>SUMIFS(Concentrado!AB$2:AB859,Concentrado!$A$2:$A859,"="&amp;$A23,Concentrado!$B$2:$B859, "=Michoacán")</f>
        <v>74.036000000000001</v>
      </c>
      <c r="AB23" s="9">
        <f>SUMIFS(Concentrado!AC$2:AC859,Concentrado!$A$2:$A859,"="&amp;$A23,Concentrado!$B$2:$B859, "=Michoacán")</f>
        <v>84.882999999999996</v>
      </c>
      <c r="AC23" s="9">
        <f>SUMIFS(Concentrado!AD$2:AD859,Concentrado!$A$2:$A859,"="&amp;$A23,Concentrado!$B$2:$B859, "=Michoacán")</f>
        <v>492.57600000000002</v>
      </c>
      <c r="AD23" s="9">
        <f>SUMIFS(Concentrado!AE$2:AE859,Concentrado!$A$2:$A859,"="&amp;$A23,Concentrado!$B$2:$B859, "=Michoacán")</f>
        <v>413.64</v>
      </c>
      <c r="AE23" s="9">
        <f>SUMIFS(Concentrado!AF$2:AF859,Concentrado!$A$2:$A859,"="&amp;$A23,Concentrado!$B$2:$B859, "=Michoacán")</f>
        <v>452.13400000000001</v>
      </c>
      <c r="AF23" s="9">
        <f>SUMIFS(Concentrado!AG$2:AG859,Concentrado!$A$2:$A859,"="&amp;$A23,Concentrado!$B$2:$B859, "=Michoacán")</f>
        <v>14.153</v>
      </c>
      <c r="AG23" s="9">
        <f>SUMIFS(Concentrado!AH$2:AH859,Concentrado!$A$2:$A859,"="&amp;$A23,Concentrado!$B$2:$B859, "=Michoacán")</f>
        <v>12.024444989342999</v>
      </c>
      <c r="AH23" s="9">
        <f>SUMIFS(Concentrado!AI$2:AI859,Concentrado!$A$2:$A859,"="&amp;$A23,Concentrado!$B$2:$B859, "=Michoacán")</f>
        <v>4.5805238474990899</v>
      </c>
      <c r="AI23" s="9">
        <f>SUMIFS(Concentrado!AJ$2:AJ859,Concentrado!$A$2:$A859,"="&amp;$A23,Concentrado!$B$2:$B859, "=Michoacán")</f>
        <v>8.2955669313991898</v>
      </c>
      <c r="AJ23" s="9">
        <f>SUMIFS(Concentrado!AK$2:AK859,Concentrado!$A$2:$A859,"="&amp;$A23,Concentrado!$B$2:$B859, "=Michoacán")</f>
        <v>11.416</v>
      </c>
      <c r="AK23" s="9">
        <f>SUMIFS(Concentrado!AL$2:AL859,Concentrado!$A$2:$A859,"="&amp;$A23,Concentrado!$B$2:$B859, "=Michoacán")</f>
        <v>2.7240000000000002</v>
      </c>
      <c r="AL23" s="9">
        <f>SUMIFS(Concentrado!AM$2:AM859,Concentrado!$A$2:$A859,"="&amp;$A23,Concentrado!$B$2:$B859, "=Michoacán")</f>
        <v>6.9610000000000003</v>
      </c>
      <c r="AM23" s="9">
        <f>SUMIFS(Concentrado!AN$2:AN859,Concentrado!$A$2:$A859,"="&amp;$A23,Concentrado!$B$2:$B859, "=Michoacán")</f>
        <v>57.125</v>
      </c>
      <c r="AN23" s="9">
        <f>SUMIFS(Concentrado!AO$2:AO859,Concentrado!$A$2:$A859,"="&amp;$A23,Concentrado!$B$2:$B859, "=Michoacán")</f>
        <v>47.365000000000002</v>
      </c>
      <c r="AO23" s="9">
        <f>SUMIFS(Concentrado!AP$2:AP859,Concentrado!$A$2:$A859,"="&amp;$A23,Concentrado!$B$2:$B859, "=Michoacán")</f>
        <v>52.185000000000002</v>
      </c>
      <c r="AP23" s="9">
        <f>SUMIFS(Concentrado!AQ$2:AQ859,Concentrado!$A$2:$A859,"="&amp;$A23,Concentrado!$B$2:$B859, "=Michoacán")</f>
        <v>1.026</v>
      </c>
      <c r="AQ23" s="9">
        <f>SUMIFS(Concentrado!AR$2:AR859,Concentrado!$A$2:$A859,"="&amp;$A23,Concentrado!$B$2:$B859, "=Michoacán")</f>
        <v>0.36599999999999999</v>
      </c>
      <c r="AR23" s="9">
        <f>SUMIFS(Concentrado!AS$2:AS859,Concentrado!$A$2:$A859,"="&amp;$A23,Concentrado!$B$2:$B859, "=Michoacán")</f>
        <v>0.68799999999999994</v>
      </c>
      <c r="AS23" s="9">
        <f>SUMIFS(Concentrado!AT$2:AT859,Concentrado!$A$2:$A859,"="&amp;$A23,Concentrado!$B$2:$B859, "=Michoacán")</f>
        <v>3.6339999999999999</v>
      </c>
      <c r="AT23" s="9">
        <f>SUMIFS(Concentrado!AU$2:AU859,Concentrado!$A$2:$A859,"="&amp;$A23,Concentrado!$B$2:$B859, "=Michoacán")</f>
        <v>0.36599999999999999</v>
      </c>
      <c r="AU23" s="9">
        <f>SUMIFS(Concentrado!AV$2:AV859,Concentrado!$A$2:$A859,"="&amp;$A23,Concentrado!$B$2:$B859, "=Michoacán")</f>
        <v>1.9590000000000001</v>
      </c>
      <c r="AV23" s="9">
        <f>SUMIFS(Concentrado!AW$2:AW859,Concentrado!$A$2:$A859,"="&amp;$A23,Concentrado!$B$2:$B859, "=Michoacán")</f>
        <v>717.31399999999996</v>
      </c>
      <c r="AW23" s="9">
        <f>SUMIFS(Concentrado!AX$2:AX859,Concentrado!$A$2:$A859,"="&amp;$A23,Concentrado!$B$2:$B859, "=Michoacán")</f>
        <v>496.09100000000001</v>
      </c>
      <c r="AX23" s="9">
        <f>SUMIFS(Concentrado!AY$2:AY859,Concentrado!$A$2:$A859,"="&amp;$A23,Concentrado!$B$2:$B859, "=Michoacán")</f>
        <v>603.99900000000002</v>
      </c>
      <c r="AY23" s="9">
        <f>SUMIFS(Concentrado!AZ$2:AZ859,Concentrado!$A$2:$A859,"="&amp;$A23,Concentrado!$B$2:$B859, "=Michoacán")</f>
        <v>7.173</v>
      </c>
      <c r="AZ23" s="9">
        <f>SUMIFS(Concentrado!BA$2:BA859,Concentrado!$A$2:$A859,"="&amp;$A23,Concentrado!$B$2:$B859, "=Michoacán")</f>
        <v>4.9610000000000003</v>
      </c>
      <c r="BA23" s="9">
        <f>SUMIFS(Concentrado!BB$2:BB859,Concentrado!$A$2:$A859,"="&amp;$A23,Concentrado!$B$2:$B859, "=Michoacán")</f>
        <v>6.04</v>
      </c>
      <c r="BB23" s="9">
        <f>SUMIFS(Concentrado!BC$2:BC859,Concentrado!$A$2:$A859,"="&amp;$A23,Concentrado!$B$2:$B859, "=Michoacán")</f>
        <v>26.388000000000002</v>
      </c>
      <c r="BC23" s="9">
        <f>SUMIFS(Concentrado!BD$2:BD859,Concentrado!$A$2:$A859,"="&amp;$A23,Concentrado!$B$2:$B859, "=Michoacán")</f>
        <v>9.3919999999999995</v>
      </c>
      <c r="BD23" s="9">
        <f>SUMIFS(Concentrado!BE$2:BE859,Concentrado!$A$2:$A859,"="&amp;$A23,Concentrado!$B$2:$B859, "=Michoacán")</f>
        <v>17.300999999999998</v>
      </c>
      <c r="BE23" s="9">
        <f>SUMIFS(Concentrado!BF$2:BF859,Concentrado!$A$2:$A859,"="&amp;$A23,Concentrado!$B$2:$B859, "=Michoacán")</f>
        <v>19.655000000000001</v>
      </c>
      <c r="BF23" s="9">
        <f>SUMIFS(Concentrado!BG$2:BG859,Concentrado!$A$2:$A859,"="&amp;$A23,Concentrado!$B$2:$B859, "=Michoacán")</f>
        <v>41.048999999999999</v>
      </c>
      <c r="BG23" s="9">
        <f>SUMIFS(Concentrado!BH$2:BH859,Concentrado!$A$2:$A859,"="&amp;$A23,Concentrado!$B$2:$B859, "=Michoacán")</f>
        <v>6.8093737549349846</v>
      </c>
    </row>
    <row r="24" spans="1:59" x14ac:dyDescent="0.25">
      <c r="A24" s="4">
        <v>2020</v>
      </c>
      <c r="B24" s="9">
        <f>SUMIFS(Concentrado!C$2:C859,Concentrado!$A$2:$A859,"="&amp;$A24,Concentrado!$B$2:$B859, "=Michoacán")</f>
        <v>23.358000000000001</v>
      </c>
      <c r="C24" s="9">
        <f>SUMIFS(Concentrado!D$2:D859,Concentrado!$A$2:$A859,"="&amp;$A24,Concentrado!$B$2:$B859, "=Michoacán")</f>
        <v>4.6050000000000004</v>
      </c>
      <c r="D24" s="9">
        <f>SUMIFS(Concentrado!E$2:E859,Concentrado!$A$2:$A859,"="&amp;$A24,Concentrado!$B$2:$B859, "=Michoacán")</f>
        <v>13.747</v>
      </c>
      <c r="E24" s="9">
        <f>SUMIFS(Concentrado!F$2:F859,Concentrado!$A$2:$A859,"="&amp;$A24,Concentrado!$B$2:$B859, "=Michoacán")</f>
        <v>10.505000000000001</v>
      </c>
      <c r="F24" s="9">
        <f>SUMIFS(Concentrado!G$2:G859,Concentrado!$A$2:$A859,"="&amp;$A24,Concentrado!$B$2:$B859, "=Michoacán")</f>
        <v>16.765000000000001</v>
      </c>
      <c r="G24" s="9">
        <f>SUMIFS(Concentrado!H$2:H859,Concentrado!$A$2:$A859,"="&amp;$A24,Concentrado!$B$2:$B859, "=Michoacán")</f>
        <v>7.008</v>
      </c>
      <c r="H24" s="9">
        <f>SUMIFS(Concentrado!I$2:I859,Concentrado!$A$2:$A859,"="&amp;$A24,Concentrado!$B$2:$B859, "=Michoacán")</f>
        <v>5.2110000000000003</v>
      </c>
      <c r="I24" s="9">
        <f>SUMIFS(Concentrado!J$2:J859,Concentrado!$A$2:$A859,"="&amp;$A24,Concentrado!$B$2:$B859, "=Michoacán")</f>
        <v>6.0869999999999997</v>
      </c>
      <c r="J24" s="9">
        <f>SUMIFS(Concentrado!K$2:K859,Concentrado!$A$2:$A859,"="&amp;$A24,Concentrado!$B$2:$B859, "=Michoacán")</f>
        <v>6.9649999999999999</v>
      </c>
      <c r="K24" s="9">
        <f>SUMIFS(Concentrado!L$2:L859,Concentrado!$A$2:$A859,"="&amp;$A24,Concentrado!$B$2:$B859, "=Michoacán")</f>
        <v>4.6050000000000004</v>
      </c>
      <c r="L24" s="9">
        <f>SUMIFS(Concentrado!M$2:M859,Concentrado!$A$2:$A859,"="&amp;$A24,Concentrado!$B$2:$B859, "=Michoacán")</f>
        <v>5.7549999999999999</v>
      </c>
      <c r="M24" s="9">
        <f>SUMIFS(Concentrado!N$2:N859,Concentrado!$A$2:$A859,"="&amp;$A24,Concentrado!$B$2:$B859, "=Michoacán")</f>
        <v>65.680000000000007</v>
      </c>
      <c r="N24" s="9">
        <f>SUMIFS(Concentrado!O$2:O859,Concentrado!$A$2:$A859,"="&amp;$A24,Concentrado!$B$2:$B859, "=Michoacán")</f>
        <v>155.27000000000001</v>
      </c>
      <c r="O24" s="9">
        <f>SUMIFS(Concentrado!P$2:P859,Concentrado!$A$2:$A859,"="&amp;$A24,Concentrado!$B$2:$B859, "=Michoacán")</f>
        <v>26.094000000000001</v>
      </c>
      <c r="P24" s="9">
        <f>SUMIFS(Concentrado!Q$2:Q859,Concentrado!$A$2:$A859,"="&amp;$A24,Concentrado!$B$2:$B859, "=Michoacán")</f>
        <v>89.063000000000002</v>
      </c>
      <c r="Q24" s="9">
        <f>SUMIFS(Concentrado!R$2:R859,Concentrado!$A$2:$A859,"="&amp;$A24,Concentrado!$B$2:$B859, "=Michoacán")</f>
        <v>121.464</v>
      </c>
      <c r="R24" s="9">
        <f>SUMIFS(Concentrado!S$2:S859,Concentrado!$A$2:$A859,"="&amp;$A24,Concentrado!$B$2:$B859, "=Michoacán")</f>
        <v>111.93</v>
      </c>
      <c r="S24" s="9">
        <f>SUMIFS(Concentrado!T$2:T859,Concentrado!$A$2:$A859,"="&amp;$A24,Concentrado!$B$2:$B859, "=Michoacán")</f>
        <v>116.577</v>
      </c>
      <c r="T24" s="9">
        <f>SUMIFS(Concentrado!U$2:U859,Concentrado!$A$2:$A859,"="&amp;$A24,Concentrado!$B$2:$B859, "=Michoacán")</f>
        <v>22.975999999999999</v>
      </c>
      <c r="U24" s="9">
        <f>SUMIFS(Concentrado!V$2:V859,Concentrado!$A$2:$A859,"="&amp;$A24,Concentrado!$B$2:$B859, "=Michoacán")</f>
        <v>25.65</v>
      </c>
      <c r="V24" s="9">
        <f>SUMIFS(Concentrado!W$2:W859,Concentrado!$A$2:$A859,"="&amp;$A24,Concentrado!$B$2:$B859, "=Michoacán")</f>
        <v>24.346</v>
      </c>
      <c r="W24" s="9">
        <f>SUMIFS(Concentrado!X$2:X859,Concentrado!$A$2:$A859,"="&amp;$A24,Concentrado!$B$2:$B859, "=Michoacán")</f>
        <v>84.558000000000007</v>
      </c>
      <c r="X24" s="9">
        <f>SUMIFS(Concentrado!Y$2:Y859,Concentrado!$A$2:$A859,"="&amp;$A24,Concentrado!$B$2:$B859, "=Michoacán")</f>
        <v>9.5730000000000004</v>
      </c>
      <c r="Y24" s="9">
        <f>SUMIFS(Concentrado!Z$2:Z859,Concentrado!$A$2:$A859,"="&amp;$A24,Concentrado!$B$2:$B859, "=Michoacán")</f>
        <v>46.125999999999998</v>
      </c>
      <c r="Z24" s="9">
        <f>SUMIFS(Concentrado!AA$2:AA859,Concentrado!$A$2:$A859,"="&amp;$A24,Concentrado!$B$2:$B859, "=Michoacán")</f>
        <v>130.17099999999999</v>
      </c>
      <c r="AA24" s="9">
        <f>SUMIFS(Concentrado!AB$2:AB859,Concentrado!$A$2:$A859,"="&amp;$A24,Concentrado!$B$2:$B859, "=Michoacán")</f>
        <v>99.287000000000006</v>
      </c>
      <c r="AB24" s="9">
        <f>SUMIFS(Concentrado!AC$2:AC859,Concentrado!$A$2:$A859,"="&amp;$A24,Concentrado!$B$2:$B859, "=Michoacán")</f>
        <v>114.342</v>
      </c>
      <c r="AC24" s="9">
        <f>SUMIFS(Concentrado!AD$2:AD859,Concentrado!$A$2:$A859,"="&amp;$A24,Concentrado!$B$2:$B859, "=Michoacán")</f>
        <v>569.90499999999997</v>
      </c>
      <c r="AD24" s="9">
        <f>SUMIFS(Concentrado!AE$2:AE859,Concentrado!$A$2:$A859,"="&amp;$A24,Concentrado!$B$2:$B859, "=Michoacán")</f>
        <v>472.803</v>
      </c>
      <c r="AE24" s="9">
        <f>SUMIFS(Concentrado!AF$2:AF859,Concentrado!$A$2:$A859,"="&amp;$A24,Concentrado!$B$2:$B859, "=Michoacán")</f>
        <v>520.13699999999994</v>
      </c>
      <c r="AF24" s="9">
        <f>SUMIFS(Concentrado!AG$2:AG859,Concentrado!$A$2:$A859,"="&amp;$A24,Concentrado!$B$2:$B859, "=Michoacán")</f>
        <v>16.818000000000001</v>
      </c>
      <c r="AG24" s="9">
        <f>SUMIFS(Concentrado!AH$2:AH859,Concentrado!$A$2:$A859,"="&amp;$A24,Concentrado!$B$2:$B859, "=Michoacán")</f>
        <v>14.1454220109839</v>
      </c>
      <c r="AH24" s="9">
        <f>SUMIFS(Concentrado!AI$2:AI859,Concentrado!$A$2:$A859,"="&amp;$A24,Concentrado!$B$2:$B859, "=Michoacán")</f>
        <v>4.9480105463310498</v>
      </c>
      <c r="AI24" s="9">
        <f>SUMIFS(Concentrado!AJ$2:AJ859,Concentrado!$A$2:$A859,"="&amp;$A24,Concentrado!$B$2:$B859, "=Michoacán")</f>
        <v>9.5453750006628706</v>
      </c>
      <c r="AJ24" s="9">
        <f>SUMIFS(Concentrado!AK$2:AK859,Concentrado!$A$2:$A859,"="&amp;$A24,Concentrado!$B$2:$B859, "=Michoacán")</f>
        <v>12.996</v>
      </c>
      <c r="AK24" s="9">
        <f>SUMIFS(Concentrado!AL$2:AL859,Concentrado!$A$2:$A859,"="&amp;$A24,Concentrado!$B$2:$B859, "=Michoacán")</f>
        <v>2.7869999999999999</v>
      </c>
      <c r="AL24" s="9">
        <f>SUMIFS(Concentrado!AM$2:AM859,Concentrado!$A$2:$A859,"="&amp;$A24,Concentrado!$B$2:$B859, "=Michoacán")</f>
        <v>7.7640000000000002</v>
      </c>
      <c r="AM24" s="9">
        <f>SUMIFS(Concentrado!AN$2:AN859,Concentrado!$A$2:$A859,"="&amp;$A24,Concentrado!$B$2:$B859, "=Michoacán")</f>
        <v>174.042</v>
      </c>
      <c r="AN24" s="9">
        <f>SUMIFS(Concentrado!AO$2:AO859,Concentrado!$A$2:$A859,"="&amp;$A24,Concentrado!$B$2:$B859, "=Michoacán")</f>
        <v>108.173</v>
      </c>
      <c r="AO24" s="9">
        <f>SUMIFS(Concentrado!AP$2:AP859,Concentrado!$A$2:$A859,"="&amp;$A24,Concentrado!$B$2:$B859, "=Michoacán")</f>
        <v>140.303</v>
      </c>
      <c r="AP24" s="9">
        <f>SUMIFS(Concentrado!AQ$2:AQ859,Concentrado!$A$2:$A859,"="&amp;$A24,Concentrado!$B$2:$B859, "=Michoacán")</f>
        <v>0.55200000000000005</v>
      </c>
      <c r="AQ24" s="9">
        <f>SUMIFS(Concentrado!AR$2:AR859,Concentrado!$A$2:$A859,"="&amp;$A24,Concentrado!$B$2:$B859, "=Michoacán")</f>
        <v>0.28299999999999997</v>
      </c>
      <c r="AR24" s="9">
        <f>SUMIFS(Concentrado!AS$2:AS859,Concentrado!$A$2:$A859,"="&amp;$A24,Concentrado!$B$2:$B859, "=Michoacán")</f>
        <v>0.41399999999999998</v>
      </c>
      <c r="AS24" s="9">
        <f>SUMIFS(Concentrado!AT$2:AT859,Concentrado!$A$2:$A859,"="&amp;$A24,Concentrado!$B$2:$B859, "=Michoacán")</f>
        <v>2.5910000000000002</v>
      </c>
      <c r="AT24" s="9">
        <f>SUMIFS(Concentrado!AU$2:AU859,Concentrado!$A$2:$A859,"="&amp;$A24,Concentrado!$B$2:$B859, "=Michoacán")</f>
        <v>0.28299999999999997</v>
      </c>
      <c r="AU24" s="9">
        <f>SUMIFS(Concentrado!AV$2:AV859,Concentrado!$A$2:$A859,"="&amp;$A24,Concentrado!$B$2:$B859, "=Michoacán")</f>
        <v>1.4079999999999999</v>
      </c>
      <c r="AV24" s="9">
        <f>SUMIFS(Concentrado!AW$2:AW859,Concentrado!$A$2:$A859,"="&amp;$A24,Concentrado!$B$2:$B859, "=Michoacán")</f>
        <v>907.32899999999995</v>
      </c>
      <c r="AW24" s="9">
        <f>SUMIFS(Concentrado!AX$2:AX859,Concentrado!$A$2:$A859,"="&amp;$A24,Concentrado!$B$2:$B859, "=Michoacán")</f>
        <v>615.95600000000002</v>
      </c>
      <c r="AX24" s="9">
        <f>SUMIFS(Concentrado!AY$2:AY859,Concentrado!$A$2:$A859,"="&amp;$A24,Concentrado!$B$2:$B859, "=Michoacán")</f>
        <v>758.01199999999994</v>
      </c>
      <c r="AY24" s="9">
        <f>SUMIFS(Concentrado!AZ$2:AZ859,Concentrado!$A$2:$A859,"="&amp;$A24,Concentrado!$B$2:$B859, "=Michoacán")</f>
        <v>9.0730000000000004</v>
      </c>
      <c r="AZ24" s="9">
        <f>SUMIFS(Concentrado!BA$2:BA859,Concentrado!$A$2:$A859,"="&amp;$A24,Concentrado!$B$2:$B859, "=Michoacán")</f>
        <v>6.16</v>
      </c>
      <c r="BA24" s="9">
        <f>SUMIFS(Concentrado!BB$2:BB859,Concentrado!$A$2:$A859,"="&amp;$A24,Concentrado!$B$2:$B859, "=Michoacán")</f>
        <v>7.58</v>
      </c>
      <c r="BB24" s="9">
        <f>SUMIFS(Concentrado!BC$2:BC859,Concentrado!$A$2:$A859,"="&amp;$A24,Concentrado!$B$2:$B859, "=Michoacán")</f>
        <v>12.304</v>
      </c>
      <c r="BC24" s="9">
        <f>SUMIFS(Concentrado!BD$2:BD859,Concentrado!$A$2:$A859,"="&amp;$A24,Concentrado!$B$2:$B859, "=Michoacán")</f>
        <v>6.2640000000000002</v>
      </c>
      <c r="BD24" s="9">
        <f>SUMIFS(Concentrado!BE$2:BE859,Concentrado!$A$2:$A859,"="&amp;$A24,Concentrado!$B$2:$B859, "=Michoacán")</f>
        <v>7.4020000000000001</v>
      </c>
      <c r="BE24" s="9">
        <f>SUMIFS(Concentrado!BF$2:BF859,Concentrado!$A$2:$A859,"="&amp;$A24,Concentrado!$B$2:$B859, "=Michoacán")</f>
        <v>9.6649999999999991</v>
      </c>
      <c r="BF24" s="9">
        <f>SUMIFS(Concentrado!BG$2:BG859,Concentrado!$A$2:$A859,"="&amp;$A24,Concentrado!$B$2:$B859, "=Michoacán")</f>
        <v>53.695999999999998</v>
      </c>
      <c r="BG24" s="9">
        <f>SUMIFS(Concentrado!BH$2:BH859,Concentrado!$A$2:$A859,"="&amp;$A24,Concentrado!$B$2:$B859, "=Michoacán")</f>
        <v>4.5641668158224453</v>
      </c>
    </row>
    <row r="25" spans="1:59" x14ac:dyDescent="0.25">
      <c r="A25" s="4">
        <v>2021</v>
      </c>
      <c r="B25" s="9">
        <f>SUMIFS(Concentrado!C$2:C859,Concentrado!$A$2:$A859,"="&amp;$A25,Concentrado!$B$2:$B859, "=Michoacán")</f>
        <v>23.719000000000001</v>
      </c>
      <c r="C25" s="9">
        <f>SUMIFS(Concentrado!D$2:D859,Concentrado!$A$2:$A859,"="&amp;$A25,Concentrado!$B$2:$B859, "=Michoacán")</f>
        <v>5.5750000000000002</v>
      </c>
      <c r="D25" s="9">
        <f>SUMIFS(Concentrado!E$2:E859,Concentrado!$A$2:$A859,"="&amp;$A25,Concentrado!$B$2:$B859, "=Michoacán")</f>
        <v>14.416</v>
      </c>
      <c r="E25" s="9">
        <f>SUMIFS(Concentrado!F$2:F859,Concentrado!$A$2:$A859,"="&amp;$A25,Concentrado!$B$2:$B859, "=Michoacán")</f>
        <v>10.52</v>
      </c>
      <c r="F25" s="9">
        <f>SUMIFS(Concentrado!G$2:G859,Concentrado!$A$2:$A859,"="&amp;$A25,Concentrado!$B$2:$B859, "=Michoacán")</f>
        <v>18.338000000000001</v>
      </c>
      <c r="G25" s="9">
        <f>SUMIFS(Concentrado!H$2:H859,Concentrado!$A$2:$A859,"="&amp;$A25,Concentrado!$B$2:$B859, "=Michoacán")</f>
        <v>7.048</v>
      </c>
      <c r="H25" s="9">
        <f>SUMIFS(Concentrado!I$2:I859,Concentrado!$A$2:$A859,"="&amp;$A25,Concentrado!$B$2:$B859, "=Michoacán")</f>
        <v>5.7759999999999998</v>
      </c>
      <c r="I25" s="9">
        <f>SUMIFS(Concentrado!J$2:J859,Concentrado!$A$2:$A859,"="&amp;$A25,Concentrado!$B$2:$B859, "=Michoacán")</f>
        <v>6.3959999999999999</v>
      </c>
      <c r="J25" s="9">
        <f>SUMIFS(Concentrado!K$2:K859,Concentrado!$A$2:$A859,"="&amp;$A25,Concentrado!$B$2:$B859, "=Michoacán")</f>
        <v>7.7240000000000002</v>
      </c>
      <c r="K25" s="9">
        <f>SUMIFS(Concentrado!L$2:L859,Concentrado!$A$2:$A859,"="&amp;$A25,Concentrado!$B$2:$B859, "=Michoacán")</f>
        <v>4.2519999999999998</v>
      </c>
      <c r="L25" s="9">
        <f>SUMIFS(Concentrado!M$2:M859,Concentrado!$A$2:$A859,"="&amp;$A25,Concentrado!$B$2:$B859, "=Michoacán")</f>
        <v>5.9429999999999996</v>
      </c>
      <c r="M25" s="9">
        <f>SUMIFS(Concentrado!N$2:N859,Concentrado!$A$2:$A859,"="&amp;$A25,Concentrado!$B$2:$B859, "=Michoacán")</f>
        <v>62.706000000000003</v>
      </c>
      <c r="N25" s="9">
        <f>SUMIFS(Concentrado!O$2:O859,Concentrado!$A$2:$A859,"="&amp;$A25,Concentrado!$B$2:$B859, "=Michoacán")</f>
        <v>163.797</v>
      </c>
      <c r="O25" s="9">
        <f>SUMIFS(Concentrado!P$2:P859,Concentrado!$A$2:$A859,"="&amp;$A25,Concentrado!$B$2:$B859, "=Michoacán")</f>
        <v>29.640999999999998</v>
      </c>
      <c r="P25" s="9">
        <f>SUMIFS(Concentrado!Q$2:Q859,Concentrado!$A$2:$A859,"="&amp;$A25,Concentrado!$B$2:$B859, "=Michoacán")</f>
        <v>95.031999999999996</v>
      </c>
      <c r="Q25" s="9">
        <f>SUMIFS(Concentrado!R$2:R859,Concentrado!$A$2:$A859,"="&amp;$A25,Concentrado!$B$2:$B859, "=Michoacán")</f>
        <v>132.14400000000001</v>
      </c>
      <c r="R25" s="9">
        <f>SUMIFS(Concentrado!S$2:S859,Concentrado!$A$2:$A859,"="&amp;$A25,Concentrado!$B$2:$B859, "=Michoacán")</f>
        <v>126.343</v>
      </c>
      <c r="S25" s="9">
        <f>SUMIFS(Concentrado!T$2:T859,Concentrado!$A$2:$A859,"="&amp;$A25,Concentrado!$B$2:$B859, "=Michoacán")</f>
        <v>129.16999999999999</v>
      </c>
      <c r="T25" s="9">
        <f>SUMIFS(Concentrado!U$2:U859,Concentrado!$A$2:$A859,"="&amp;$A25,Concentrado!$B$2:$B859, "=Michoacán")</f>
        <v>24.648</v>
      </c>
      <c r="U25" s="9">
        <f>SUMIFS(Concentrado!V$2:V859,Concentrado!$A$2:$A859,"="&amp;$A25,Concentrado!$B$2:$B859, "=Michoacán")</f>
        <v>26.632000000000001</v>
      </c>
      <c r="V25" s="9">
        <f>SUMIFS(Concentrado!W$2:W859,Concentrado!$A$2:$A859,"="&amp;$A25,Concentrado!$B$2:$B859, "=Michoacán")</f>
        <v>25.664999999999999</v>
      </c>
      <c r="W25" s="9">
        <f>SUMIFS(Concentrado!X$2:X859,Concentrado!$A$2:$A859,"="&amp;$A25,Concentrado!$B$2:$B859, "=Michoacán")</f>
        <v>94.244</v>
      </c>
      <c r="X25" s="9">
        <f>SUMIFS(Concentrado!Y$2:Y859,Concentrado!$A$2:$A859,"="&amp;$A25,Concentrado!$B$2:$B859, "=Michoacán")</f>
        <v>10.548999999999999</v>
      </c>
      <c r="Y25" s="9">
        <f>SUMIFS(Concentrado!Z$2:Z859,Concentrado!$A$2:$A859,"="&amp;$A25,Concentrado!$B$2:$B859, "=Michoacán")</f>
        <v>51.350999999999999</v>
      </c>
      <c r="Z25" s="9">
        <f>SUMIFS(Concentrado!AA$2:AA859,Concentrado!$A$2:$A859,"="&amp;$A25,Concentrado!$B$2:$B859, "=Michoacán")</f>
        <v>169.11500000000001</v>
      </c>
      <c r="AA25" s="9">
        <f>SUMIFS(Concentrado!AB$2:AB859,Concentrado!$A$2:$A859,"="&amp;$A25,Concentrado!$B$2:$B859, "=Michoacán")</f>
        <v>126.785</v>
      </c>
      <c r="AB25" s="9">
        <f>SUMIFS(Concentrado!AC$2:AC859,Concentrado!$A$2:$A859,"="&amp;$A25,Concentrado!$B$2:$B859, "=Michoacán")</f>
        <v>147.411</v>
      </c>
      <c r="AC25" s="9">
        <f>SUMIFS(Concentrado!AD$2:AD859,Concentrado!$A$2:$A859,"="&amp;$A25,Concentrado!$B$2:$B859, "=Michoacán")</f>
        <v>643.66800000000001</v>
      </c>
      <c r="AD25" s="9">
        <f>SUMIFS(Concentrado!AE$2:AE859,Concentrado!$A$2:$A859,"="&amp;$A25,Concentrado!$B$2:$B859, "=Michoacán")</f>
        <v>525.428</v>
      </c>
      <c r="AE25" s="9">
        <f>SUMIFS(Concentrado!AF$2:AF859,Concentrado!$A$2:$A859,"="&amp;$A25,Concentrado!$B$2:$B859, "=Michoacán")</f>
        <v>583.06299999999999</v>
      </c>
      <c r="AF25" s="9">
        <f>SUMIFS(Concentrado!AG$2:AG859,Concentrado!$A$2:$A859,"="&amp;$A25,Concentrado!$B$2:$B859, "=Michoacán")</f>
        <v>15.996</v>
      </c>
      <c r="AG25" s="9">
        <f>SUMIFS(Concentrado!AH$2:AH859,Concentrado!$A$2:$A859,"="&amp;$A25,Concentrado!$B$2:$B859, "=Michoacán")</f>
        <v>11.4164656034838</v>
      </c>
      <c r="AH25" s="9">
        <f>SUMIFS(Concentrado!AI$2:AI859,Concentrado!$A$2:$A859,"="&amp;$A25,Concentrado!$B$2:$B859, "=Michoacán")</f>
        <v>4.7142570920105102</v>
      </c>
      <c r="AI25" s="9">
        <f>SUMIFS(Concentrado!AJ$2:AJ859,Concentrado!$A$2:$A859,"="&amp;$A25,Concentrado!$B$2:$B859, "=Michoacán")</f>
        <v>8.0676504881811901</v>
      </c>
      <c r="AJ25" s="9">
        <f>SUMIFS(Concentrado!AK$2:AK859,Concentrado!$A$2:$A859,"="&amp;$A25,Concentrado!$B$2:$B859, "=Michoacán")</f>
        <v>11.522</v>
      </c>
      <c r="AK25" s="9">
        <f>SUMIFS(Concentrado!AL$2:AL859,Concentrado!$A$2:$A859,"="&amp;$A25,Concentrado!$B$2:$B859, "=Michoacán")</f>
        <v>2.286</v>
      </c>
      <c r="AL25" s="9">
        <f>SUMIFS(Concentrado!AM$2:AM859,Concentrado!$A$2:$A859,"="&amp;$A25,Concentrado!$B$2:$B859, "=Michoacán")</f>
        <v>6.7859999999999996</v>
      </c>
      <c r="AM25" s="9">
        <f>SUMIFS(Concentrado!AN$2:AN859,Concentrado!$A$2:$A859,"="&amp;$A25,Concentrado!$B$2:$B859, "=Michoacán")</f>
        <v>335.48700000000002</v>
      </c>
      <c r="AN25" s="9">
        <f>SUMIFS(Concentrado!AO$2:AO859,Concentrado!$A$2:$A859,"="&amp;$A25,Concentrado!$B$2:$B859, "=Michoacán")</f>
        <v>215.74600000000001</v>
      </c>
      <c r="AO25" s="9">
        <f>SUMIFS(Concentrado!AP$2:AP859,Concentrado!$A$2:$A859,"="&amp;$A25,Concentrado!$B$2:$B859, "=Michoacán")</f>
        <v>274.13299999999998</v>
      </c>
      <c r="AP25" s="9">
        <f>SUMIFS(Concentrado!AQ$2:AQ859,Concentrado!$A$2:$A859,"="&amp;$A25,Concentrado!$B$2:$B859, "=Michoacán")</f>
        <v>0.59099999999999997</v>
      </c>
      <c r="AQ25" s="9">
        <f>SUMIFS(Concentrado!AR$2:AR859,Concentrado!$A$2:$A859,"="&amp;$A25,Concentrado!$B$2:$B859, "=Michoacán")</f>
        <v>0.52100000000000002</v>
      </c>
      <c r="AR25" s="9">
        <f>SUMIFS(Concentrado!AS$2:AS859,Concentrado!$A$2:$A859,"="&amp;$A25,Concentrado!$B$2:$B859, "=Michoacán")</f>
        <v>0.55500000000000005</v>
      </c>
      <c r="AS25" s="9">
        <f>SUMIFS(Concentrado!AT$2:AT859,Concentrado!$A$2:$A859,"="&amp;$A25,Concentrado!$B$2:$B859, "=Michoacán")</f>
        <v>3.4609999999999999</v>
      </c>
      <c r="AT25" s="9">
        <f>SUMIFS(Concentrado!AU$2:AU859,Concentrado!$A$2:$A859,"="&amp;$A25,Concentrado!$B$2:$B859, "=Michoacán")</f>
        <v>0.441</v>
      </c>
      <c r="AU25" s="9">
        <f>SUMIFS(Concentrado!AV$2:AV859,Concentrado!$A$2:$A859,"="&amp;$A25,Concentrado!$B$2:$B859, "=Michoacán")</f>
        <v>1.913</v>
      </c>
      <c r="AV25" s="9">
        <f>SUMIFS(Concentrado!AW$2:AW859,Concentrado!$A$2:$A859,"="&amp;$A25,Concentrado!$B$2:$B859, "=Michoacán")</f>
        <v>1154.4739999999999</v>
      </c>
      <c r="AW25" s="9">
        <f>SUMIFS(Concentrado!AX$2:AX859,Concentrado!$A$2:$A859,"="&amp;$A25,Concentrado!$B$2:$B859, "=Michoacán")</f>
        <v>782.76700000000005</v>
      </c>
      <c r="AX25" s="9">
        <f>SUMIFS(Concentrado!AY$2:AY859,Concentrado!$A$2:$A859,"="&amp;$A25,Concentrado!$B$2:$B859, "=Michoacán")</f>
        <v>963.97</v>
      </c>
      <c r="AY25" s="9">
        <f>SUMIFS(Concentrado!AZ$2:AZ859,Concentrado!$A$2:$A859,"="&amp;$A25,Concentrado!$B$2:$B859, "=Michoacán")</f>
        <v>11.545</v>
      </c>
      <c r="AZ25" s="9">
        <f>SUMIFS(Concentrado!BA$2:BA859,Concentrado!$A$2:$A859,"="&amp;$A25,Concentrado!$B$2:$B859, "=Michoacán")</f>
        <v>7.8280000000000003</v>
      </c>
      <c r="BA25" s="9">
        <f>SUMIFS(Concentrado!BB$2:BB859,Concentrado!$A$2:$A859,"="&amp;$A25,Concentrado!$B$2:$B859, "=Michoacán")</f>
        <v>9.64</v>
      </c>
      <c r="BB25" s="9">
        <f>SUMIFS(Concentrado!BC$2:BC859,Concentrado!$A$2:$A859,"="&amp;$A25,Concentrado!$B$2:$B859, "=Michoacán")</f>
        <v>31.937999999999999</v>
      </c>
      <c r="BC25" s="9">
        <f>SUMIFS(Concentrado!BD$2:BD859,Concentrado!$A$2:$A859,"="&amp;$A25,Concentrado!$B$2:$B859, "=Michoacán")</f>
        <v>10.646000000000001</v>
      </c>
      <c r="BD25" s="9">
        <f>SUMIFS(Concentrado!BE$2:BE859,Concentrado!$A$2:$A859,"="&amp;$A25,Concentrado!$B$2:$B859, "=Michoacán")</f>
        <v>10.429</v>
      </c>
      <c r="BE25" s="9">
        <f>SUMIFS(Concentrado!BF$2:BF859,Concentrado!$A$2:$A859,"="&amp;$A25,Concentrado!$B$2:$B859, "=Michoacán")</f>
        <v>21.140999999999998</v>
      </c>
      <c r="BF25" s="9">
        <f>SUMIFS(Concentrado!BG$2:BG859,Concentrado!$A$2:$A859,"="&amp;$A25,Concentrado!$B$2:$B859, "=Michoacán")</f>
        <v>59.362000000000002</v>
      </c>
      <c r="BG25" s="9">
        <f>SUMIFS(Concentrado!BH$2:BH859,Concentrado!$A$2:$A859,"="&amp;$A25,Concentrado!$B$2:$B859, "=Michoacán")</f>
        <v>6.9749871832924102</v>
      </c>
    </row>
    <row r="26" spans="1:59" x14ac:dyDescent="0.25">
      <c r="A26" s="4">
        <v>2022</v>
      </c>
      <c r="B26" s="9">
        <f>SUMIFS(Concentrado!C$2:C859,Concentrado!$A$2:$A859,"="&amp;$A26,Concentrado!$B$2:$B859, "=Michoacán")</f>
        <v>24.367999999999999</v>
      </c>
      <c r="C26" s="9">
        <f>SUMIFS(Concentrado!D$2:D859,Concentrado!$A$2:$A859,"="&amp;$A26,Concentrado!$B$2:$B859, "=Michoacán")</f>
        <v>6.6449999999999996</v>
      </c>
      <c r="D26" s="9">
        <f>SUMIFS(Concentrado!E$2:E859,Concentrado!$A$2:$A859,"="&amp;$A26,Concentrado!$B$2:$B859, "=Michoacán")</f>
        <v>15.281000000000001</v>
      </c>
      <c r="E26" s="9">
        <f>SUMIFS(Concentrado!F$2:F859,Concentrado!$A$2:$A859,"="&amp;$A26,Concentrado!$B$2:$B859, "=Michoacán")</f>
        <v>12.411</v>
      </c>
      <c r="F26" s="9">
        <f>SUMIFS(Concentrado!G$2:G859,Concentrado!$A$2:$A859,"="&amp;$A26,Concentrado!$B$2:$B859, "=Michoacán")</f>
        <v>18.722000000000001</v>
      </c>
      <c r="G26" s="9">
        <f>SUMIFS(Concentrado!H$2:H859,Concentrado!$A$2:$A859,"="&amp;$A26,Concentrado!$B$2:$B859, "=Michoacán")</f>
        <v>7.3689999999999998</v>
      </c>
      <c r="H26" s="9">
        <f>SUMIFS(Concentrado!I$2:I859,Concentrado!$A$2:$A859,"="&amp;$A26,Concentrado!$B$2:$B859, "=Michoacán")</f>
        <v>5.0540000000000003</v>
      </c>
      <c r="I26" s="9">
        <f>SUMIFS(Concentrado!J$2:J859,Concentrado!$A$2:$A859,"="&amp;$A26,Concentrado!$B$2:$B859, "=Michoacán")</f>
        <v>6.1820000000000004</v>
      </c>
      <c r="J26" s="9">
        <f>SUMIFS(Concentrado!K$2:K859,Concentrado!$A$2:$A859,"="&amp;$A26,Concentrado!$B$2:$B859, "=Michoacán")</f>
        <v>6.3220000000000001</v>
      </c>
      <c r="K26" s="9">
        <f>SUMIFS(Concentrado!L$2:L859,Concentrado!$A$2:$A859,"="&amp;$A26,Concentrado!$B$2:$B859, "=Michoacán")</f>
        <v>3.9390000000000001</v>
      </c>
      <c r="L26" s="9">
        <f>SUMIFS(Concentrado!M$2:M859,Concentrado!$A$2:$A859,"="&amp;$A26,Concentrado!$B$2:$B859, "=Michoacán")</f>
        <v>5.0999999999999996</v>
      </c>
      <c r="M26" s="9">
        <f>SUMIFS(Concentrado!N$2:N859,Concentrado!$A$2:$A859,"="&amp;$A26,Concentrado!$B$2:$B859, "=Michoacán")</f>
        <v>58.814999999999998</v>
      </c>
      <c r="N26" s="9">
        <f>SUMIFS(Concentrado!O$2:O859,Concentrado!$A$2:$A859,"="&amp;$A26,Concentrado!$B$2:$B859, "=Michoacán")</f>
        <v>152.31899999999999</v>
      </c>
      <c r="O26" s="9">
        <f>SUMIFS(Concentrado!P$2:P859,Concentrado!$A$2:$A859,"="&amp;$A26,Concentrado!$B$2:$B859, "=Michoacán")</f>
        <v>28.69</v>
      </c>
      <c r="P26" s="9">
        <f>SUMIFS(Concentrado!Q$2:Q859,Concentrado!$A$2:$A859,"="&amp;$A26,Concentrado!$B$2:$B859, "=Michoacán")</f>
        <v>88.951999999999998</v>
      </c>
      <c r="Q26" s="9">
        <f>SUMIFS(Concentrado!R$2:R859,Concentrado!$A$2:$A859,"="&amp;$A26,Concentrado!$B$2:$B859, "=Michoacán")</f>
        <v>99.355000000000004</v>
      </c>
      <c r="R26" s="9">
        <f>SUMIFS(Concentrado!S$2:S859,Concentrado!$A$2:$A859,"="&amp;$A26,Concentrado!$B$2:$B859, "=Michoacán")</f>
        <v>92.355999999999995</v>
      </c>
      <c r="S26" s="9">
        <f>SUMIFS(Concentrado!T$2:T859,Concentrado!$A$2:$A859,"="&amp;$A26,Concentrado!$B$2:$B859, "=Michoacán")</f>
        <v>95.787000000000006</v>
      </c>
      <c r="T26" s="9">
        <f>SUMIFS(Concentrado!U$2:U859,Concentrado!$A$2:$A859,"="&amp;$A26,Concentrado!$B$2:$B859, "=Michoacán")</f>
        <v>20.265000000000001</v>
      </c>
      <c r="U26" s="9">
        <f>SUMIFS(Concentrado!V$2:V859,Concentrado!$A$2:$A859,"="&amp;$A26,Concentrado!$B$2:$B859, "=Michoacán")</f>
        <v>22.004999999999999</v>
      </c>
      <c r="V26" s="9">
        <f>SUMIFS(Concentrado!W$2:W859,Concentrado!$A$2:$A859,"="&amp;$A26,Concentrado!$B$2:$B859, "=Michoacán")</f>
        <v>21.177</v>
      </c>
      <c r="W26" s="9">
        <f>SUMIFS(Concentrado!X$2:X859,Concentrado!$A$2:$A859,"="&amp;$A26,Concentrado!$B$2:$B859, "=Michoacán")</f>
        <v>78.337000000000003</v>
      </c>
      <c r="X26" s="9">
        <f>SUMIFS(Concentrado!Y$2:Y859,Concentrado!$A$2:$A859,"="&amp;$A26,Concentrado!$B$2:$B859, "=Michoacán")</f>
        <v>9.8290000000000006</v>
      </c>
      <c r="Y26" s="9">
        <f>SUMIFS(Concentrado!Z$2:Z859,Concentrado!$A$2:$A859,"="&amp;$A26,Concentrado!$B$2:$B859, "=Michoacán")</f>
        <v>43.231999999999999</v>
      </c>
      <c r="Z26" s="9">
        <f>SUMIFS(Concentrado!AA$2:AA859,Concentrado!$A$2:$A859,"="&amp;$A26,Concentrado!$B$2:$B859, "=Michoacán")</f>
        <v>138.042</v>
      </c>
      <c r="AA26" s="9">
        <f>SUMIFS(Concentrado!AB$2:AB859,Concentrado!$A$2:$A859,"="&amp;$A26,Concentrado!$B$2:$B859, "=Michoacán")</f>
        <v>106.96</v>
      </c>
      <c r="AB26" s="9">
        <f>SUMIFS(Concentrado!AC$2:AC859,Concentrado!$A$2:$A859,"="&amp;$A26,Concentrado!$B$2:$B859, "=Michoacán")</f>
        <v>122.126</v>
      </c>
      <c r="AC26" s="9">
        <f>SUMIFS(Concentrado!AD$2:AD859,Concentrado!$A$2:$A859,"="&amp;$A26,Concentrado!$B$2:$B859, "=Michoacán")</f>
        <v>549.02700000000004</v>
      </c>
      <c r="AD26" s="9">
        <f>SUMIFS(Concentrado!AE$2:AE859,Concentrado!$A$2:$A859,"="&amp;$A26,Concentrado!$B$2:$B859, "=Michoacán")</f>
        <v>452.19099999999997</v>
      </c>
      <c r="AE26" s="9">
        <f>SUMIFS(Concentrado!AF$2:AF859,Concentrado!$A$2:$A859,"="&amp;$A26,Concentrado!$B$2:$B859, "=Michoacán")</f>
        <v>499.60199999999998</v>
      </c>
      <c r="AF26" s="9">
        <f>SUMIFS(Concentrado!AG$2:AG859,Concentrado!$A$2:$A859,"="&amp;$A26,Concentrado!$B$2:$B859, "=Michoacán")</f>
        <v>15.073</v>
      </c>
      <c r="AG26" s="9">
        <f>SUMIFS(Concentrado!AH$2:AH859,Concentrado!$A$2:$A859,"="&amp;$A26,Concentrado!$B$2:$B859, "=Michoacán")</f>
        <v>10.816428744424201</v>
      </c>
      <c r="AH26" s="9">
        <f>SUMIFS(Concentrado!AI$2:AI859,Concentrado!$A$2:$A859,"="&amp;$A26,Concentrado!$B$2:$B859, "=Michoacán")</f>
        <v>3.3032267806751801</v>
      </c>
      <c r="AI26" s="9">
        <f>SUMIFS(Concentrado!AJ$2:AJ859,Concentrado!$A$2:$A859,"="&amp;$A26,Concentrado!$B$2:$B859, "=Michoacán")</f>
        <v>7.0662472456357097</v>
      </c>
      <c r="AJ26" s="9">
        <f>SUMIFS(Concentrado!AK$2:AK859,Concentrado!$A$2:$A859,"="&amp;$A26,Concentrado!$B$2:$B859, "=Michoacán")</f>
        <v>9.5459999999999994</v>
      </c>
      <c r="AK26" s="9">
        <f>SUMIFS(Concentrado!AL$2:AL859,Concentrado!$A$2:$A859,"="&amp;$A26,Concentrado!$B$2:$B859, "=Michoacán")</f>
        <v>2.5859999999999999</v>
      </c>
      <c r="AL26" s="9">
        <f>SUMIFS(Concentrado!AM$2:AM859,Concentrado!$A$2:$A859,"="&amp;$A26,Concentrado!$B$2:$B859, "=Michoacán")</f>
        <v>5.9779999999999998</v>
      </c>
      <c r="AM26" s="9">
        <f>SUMIFS(Concentrado!AN$2:AN859,Concentrado!$A$2:$A859,"="&amp;$A26,Concentrado!$B$2:$B859, "=Michoacán")</f>
        <v>84.867999999999995</v>
      </c>
      <c r="AN26" s="9">
        <f>SUMIFS(Concentrado!AO$2:AO859,Concentrado!$A$2:$A859,"="&amp;$A26,Concentrado!$B$2:$B859, "=Michoacán")</f>
        <v>59.488</v>
      </c>
      <c r="AO26" s="9">
        <f>SUMIFS(Concentrado!AP$2:AP859,Concentrado!$A$2:$A859,"="&amp;$A26,Concentrado!$B$2:$B859, "=Michoacán")</f>
        <v>71.896000000000001</v>
      </c>
      <c r="AP26" s="9">
        <f>SUMIFS(Concentrado!AQ$2:AQ859,Concentrado!$A$2:$A859,"="&amp;$A26,Concentrado!$B$2:$B859, "=Michoacán")</f>
        <v>0.96299999999999997</v>
      </c>
      <c r="AQ26" s="9">
        <f>SUMIFS(Concentrado!AR$2:AR859,Concentrado!$A$2:$A859,"="&amp;$A26,Concentrado!$B$2:$B859, "=Michoacán")</f>
        <v>0.438</v>
      </c>
      <c r="AR26" s="9">
        <f>SUMIFS(Concentrado!AS$2:AS859,Concentrado!$A$2:$A859,"="&amp;$A26,Concentrado!$B$2:$B859, "=Michoacán")</f>
        <v>0.69399999999999995</v>
      </c>
      <c r="AS26" s="9">
        <f>SUMIFS(Concentrado!AT$2:AT859,Concentrado!$A$2:$A859,"="&amp;$A26,Concentrado!$B$2:$B859, "=Michoacán")</f>
        <v>3.4750000000000001</v>
      </c>
      <c r="AT26" s="9">
        <f>SUMIFS(Concentrado!AU$2:AU859,Concentrado!$A$2:$A859,"="&amp;$A26,Concentrado!$B$2:$B859, "=Michoacán")</f>
        <v>0.59699999999999998</v>
      </c>
      <c r="AU26" s="9">
        <f>SUMIFS(Concentrado!AV$2:AV859,Concentrado!$A$2:$A859,"="&amp;$A26,Concentrado!$B$2:$B859, "=Michoacán")</f>
        <v>1.9990000000000001</v>
      </c>
      <c r="AV26" s="9">
        <f>SUMIFS(Concentrado!AW$2:AW859,Concentrado!$A$2:$A859,"="&amp;$A26,Concentrado!$B$2:$B859, "=Michoacán")</f>
        <v>796.43</v>
      </c>
      <c r="AW26" s="9">
        <f>SUMIFS(Concentrado!AX$2:AX859,Concentrado!$A$2:$A859,"="&amp;$A26,Concentrado!$B$2:$B859, "=Michoacán")</f>
        <v>548.56600000000003</v>
      </c>
      <c r="AX26" s="9">
        <f>SUMIFS(Concentrado!AY$2:AY859,Concentrado!$A$2:$A859,"="&amp;$A26,Concentrado!$B$2:$B859, "=Michoacán")</f>
        <v>669.63099999999997</v>
      </c>
      <c r="AY26" s="9">
        <f>SUMIFS(Concentrado!AZ$2:AZ859,Concentrado!$A$2:$A859,"="&amp;$A26,Concentrado!$B$2:$B859, "=Michoacán")</f>
        <v>7.9640000000000004</v>
      </c>
      <c r="AZ26" s="9">
        <f>SUMIFS(Concentrado!BA$2:BA859,Concentrado!$A$2:$A859,"="&amp;$A26,Concentrado!$B$2:$B859, "=Michoacán")</f>
        <v>5.4859999999999998</v>
      </c>
      <c r="BA26" s="9">
        <f>SUMIFS(Concentrado!BB$2:BB859,Concentrado!$A$2:$A859,"="&amp;$A26,Concentrado!$B$2:$B859, "=Michoacán")</f>
        <v>6.6959999999999997</v>
      </c>
      <c r="BB26" s="9">
        <f>SUMIFS(Concentrado!BC$2:BC859,Concentrado!$A$2:$A859,"="&amp;$A26,Concentrado!$B$2:$B859, "=Michoacán")</f>
        <v>17.585000000000001</v>
      </c>
      <c r="BC26" s="9">
        <f>SUMIFS(Concentrado!BD$2:BD859,Concentrado!$A$2:$A859,"="&amp;$A26,Concentrado!$B$2:$B859, "=Michoacán")</f>
        <v>6.5940000000000003</v>
      </c>
      <c r="BD26" s="9">
        <f>SUMIFS(Concentrado!BE$2:BE859,Concentrado!$A$2:$A859,"="&amp;$A26,Concentrado!$B$2:$B859, "=Michoacán")</f>
        <v>14.411</v>
      </c>
      <c r="BE26" s="9">
        <f>SUMIFS(Concentrado!BF$2:BF859,Concentrado!$A$2:$A859,"="&amp;$A26,Concentrado!$B$2:$B859, "=Michoacán")</f>
        <v>17.001999999999999</v>
      </c>
      <c r="BF26" s="9">
        <f>SUMIFS(Concentrado!BG$2:BG859,Concentrado!$A$2:$A859,"="&amp;$A26,Concentrado!$B$2:$B859, "=Michoacán")</f>
        <v>41.569000000000003</v>
      </c>
      <c r="BG26" s="9">
        <f>SUMIFS(Concentrado!BH$2:BH859,Concentrado!$A$2:$A859,"="&amp;$A26,Concentrado!$B$2:$B859, "=Michoacán")</f>
        <v>7.1914533941165875</v>
      </c>
    </row>
    <row r="27" spans="1:59" x14ac:dyDescent="0.25">
      <c r="A27" s="4">
        <v>2023</v>
      </c>
      <c r="B27" s="9">
        <f>SUMIFS(Concentrado!C$2:C859,Concentrado!$A$2:$A859,"="&amp;$A27,Concentrado!$B$2:$B859, "=Michoacán")</f>
        <v>24.277999999999999</v>
      </c>
      <c r="C27" s="9">
        <f>SUMIFS(Concentrado!D$2:D859,Concentrado!$A$2:$A859,"="&amp;$A27,Concentrado!$B$2:$B859, "=Michoacán")</f>
        <v>5.282</v>
      </c>
      <c r="D27" s="9">
        <f>SUMIFS(Concentrado!E$2:E859,Concentrado!$A$2:$A859,"="&amp;$A27,Concentrado!$B$2:$B859, "=Michoacán")</f>
        <v>14.544</v>
      </c>
      <c r="E27" s="9">
        <f>SUMIFS(Concentrado!F$2:F859,Concentrado!$A$2:$A859,"="&amp;$A27,Concentrado!$B$2:$B859, "=Michoacán")</f>
        <v>11.59</v>
      </c>
      <c r="F27" s="9">
        <f>SUMIFS(Concentrado!G$2:G859,Concentrado!$A$2:$A859,"="&amp;$A27,Concentrado!$B$2:$B859, "=Michoacán")</f>
        <v>18.556999999999999</v>
      </c>
      <c r="G27" s="9">
        <f>SUMIFS(Concentrado!H$2:H859,Concentrado!$A$2:$A859,"="&amp;$A27,Concentrado!$B$2:$B859, "=Michoacán")</f>
        <v>7.2089999999999996</v>
      </c>
      <c r="H27" s="9">
        <f>SUMIFS(Concentrado!I$2:I859,Concentrado!$A$2:$A859,"="&amp;$A27,Concentrado!$B$2:$B859, "=Michoacán")</f>
        <v>6.5039999999999996</v>
      </c>
      <c r="I27" s="9">
        <f>SUMIFS(Concentrado!J$2:J859,Concentrado!$A$2:$A859,"="&amp;$A27,Concentrado!$B$2:$B859, "=Michoacán")</f>
        <v>6.8479999999999999</v>
      </c>
      <c r="J27" s="9">
        <f>SUMIFS(Concentrado!K$2:K859,Concentrado!$A$2:$A859,"="&amp;$A27,Concentrado!$B$2:$B859, "=Michoacán")</f>
        <v>6.7119999999999997</v>
      </c>
      <c r="K27" s="9">
        <f>SUMIFS(Concentrado!L$2:L859,Concentrado!$A$2:$A859,"="&amp;$A27,Concentrado!$B$2:$B859, "=Michoacán")</f>
        <v>3.4289999999999998</v>
      </c>
      <c r="L27" s="9">
        <f>SUMIFS(Concentrado!M$2:M859,Concentrado!$A$2:$A859,"="&amp;$A27,Concentrado!$B$2:$B859, "=Michoacán")</f>
        <v>5.03</v>
      </c>
      <c r="M27" s="9">
        <f>SUMIFS(Concentrado!N$2:N859,Concentrado!$A$2:$A859,"="&amp;$A27,Concentrado!$B$2:$B859, "=Michoacán")</f>
        <v>52.8</v>
      </c>
      <c r="N27" s="9">
        <f>SUMIFS(Concentrado!O$2:O859,Concentrado!$A$2:$A859,"="&amp;$A27,Concentrado!$B$2:$B859, "=Michoacán")</f>
        <v>127.852</v>
      </c>
      <c r="O27" s="9">
        <f>SUMIFS(Concentrado!P$2:P859,Concentrado!$A$2:$A859,"="&amp;$A27,Concentrado!$B$2:$B859, "=Michoacán")</f>
        <v>24.952000000000002</v>
      </c>
      <c r="P27" s="9">
        <f>SUMIFS(Concentrado!Q$2:Q859,Concentrado!$A$2:$A859,"="&amp;$A27,Concentrado!$B$2:$B859, "=Michoacán")</f>
        <v>75.122</v>
      </c>
      <c r="Q27" s="9">
        <f>SUMIFS(Concentrado!R$2:R859,Concentrado!$A$2:$A859,"="&amp;$A27,Concentrado!$B$2:$B859, "=Michoacán")</f>
        <v>91.808000000000007</v>
      </c>
      <c r="R27" s="9">
        <f>SUMIFS(Concentrado!S$2:S859,Concentrado!$A$2:$A859,"="&amp;$A27,Concentrado!$B$2:$B859, "=Michoacán")</f>
        <v>91.491</v>
      </c>
      <c r="S27" s="9">
        <f>SUMIFS(Concentrado!T$2:T859,Concentrado!$A$2:$A859,"="&amp;$A27,Concentrado!$B$2:$B859, "=Michoacán")</f>
        <v>91.644999999999996</v>
      </c>
      <c r="T27" s="9">
        <f>SUMIFS(Concentrado!U$2:U859,Concentrado!$A$2:$A859,"="&amp;$A27,Concentrado!$B$2:$B859, "=Michoacán")</f>
        <v>17.856000000000002</v>
      </c>
      <c r="U27" s="9">
        <f>SUMIFS(Concentrado!V$2:V859,Concentrado!$A$2:$A859,"="&amp;$A27,Concentrado!$B$2:$B859, "=Michoacán")</f>
        <v>19.748999999999999</v>
      </c>
      <c r="V27" s="9">
        <f>SUMIFS(Concentrado!W$2:W859,Concentrado!$A$2:$A859,"="&amp;$A27,Concentrado!$B$2:$B859, "=Michoacán")</f>
        <v>18.826000000000001</v>
      </c>
      <c r="W27" s="9">
        <f>SUMIFS(Concentrado!X$2:X859,Concentrado!$A$2:$A859,"="&amp;$A27,Concentrado!$B$2:$B859, "=Michoacán")</f>
        <v>62.848999999999997</v>
      </c>
      <c r="X27" s="9">
        <f>SUMIFS(Concentrado!Y$2:Y859,Concentrado!$A$2:$A859,"="&amp;$A27,Concentrado!$B$2:$B859, "=Michoacán")</f>
        <v>7.1349999999999998</v>
      </c>
      <c r="Y27" s="9">
        <f>SUMIFS(Concentrado!Z$2:Z859,Concentrado!$A$2:$A859,"="&amp;$A27,Concentrado!$B$2:$B859, "=Michoacán")</f>
        <v>34.298999999999999</v>
      </c>
      <c r="Z27" s="9">
        <f>SUMIFS(Concentrado!AA$2:AA859,Concentrado!$A$2:$A859,"="&amp;$A27,Concentrado!$B$2:$B859, "=Michoacán")</f>
        <v>126.60899999999999</v>
      </c>
      <c r="AA27" s="9">
        <f>SUMIFS(Concentrado!AB$2:AB859,Concentrado!$A$2:$A859,"="&amp;$A27,Concentrado!$B$2:$B859, "=Michoacán")</f>
        <v>99.887</v>
      </c>
      <c r="AB27" s="9">
        <f>SUMIFS(Concentrado!AC$2:AC859,Concentrado!$A$2:$A859,"="&amp;$A27,Concentrado!$B$2:$B859, "=Michoacán")</f>
        <v>112.916</v>
      </c>
      <c r="AC27" s="9">
        <f>SUMIFS(Concentrado!AD$2:AD859,Concentrado!$A$2:$A859,"="&amp;$A27,Concentrado!$B$2:$B859, "=Michoacán")</f>
        <v>520.47900000000004</v>
      </c>
      <c r="AD27" s="9">
        <f>SUMIFS(Concentrado!AE$2:AE859,Concentrado!$A$2:$A859,"="&amp;$A27,Concentrado!$B$2:$B859, "=Michoacán")</f>
        <v>438.41500000000002</v>
      </c>
      <c r="AE27" s="9">
        <f>SUMIFS(Concentrado!AF$2:AF859,Concentrado!$A$2:$A859,"="&amp;$A27,Concentrado!$B$2:$B859, "=Michoacán")</f>
        <v>478.42700000000002</v>
      </c>
      <c r="AF27" s="9">
        <f>SUMIFS(Concentrado!AG$2:AG859,Concentrado!$A$2:$A859,"="&amp;$A27,Concentrado!$B$2:$B859, "=Michoacán")</f>
        <v>13.672000000000001</v>
      </c>
      <c r="AG27" s="9">
        <f>SUMIFS(Concentrado!AH$2:AH859,Concentrado!$A$2:$A859,"="&amp;$A27,Concentrado!$B$2:$B859, "=Michoacán")</f>
        <v>13.0380699897692</v>
      </c>
      <c r="AH27" s="9">
        <f>SUMIFS(Concentrado!AI$2:AI859,Concentrado!$A$2:$A859,"="&amp;$A27,Concentrado!$B$2:$B859, "=Michoacán")</f>
        <v>3.6618051281808999</v>
      </c>
      <c r="AI27" s="9">
        <f>SUMIFS(Concentrado!AJ$2:AJ859,Concentrado!$A$2:$A859,"="&amp;$A27,Concentrado!$B$2:$B859, "=Michoacán")</f>
        <v>8.3631245104332894</v>
      </c>
      <c r="AJ27" s="9">
        <f>SUMIFS(Concentrado!AK$2:AK859,Concentrado!$A$2:$A859,"="&amp;$A27,Concentrado!$B$2:$B859, "=Michoacán")</f>
        <v>11.6</v>
      </c>
      <c r="AK27" s="9">
        <f>SUMIFS(Concentrado!AL$2:AL859,Concentrado!$A$2:$A859,"="&amp;$A27,Concentrado!$B$2:$B859, "=Michoacán")</f>
        <v>2.7989999999999999</v>
      </c>
      <c r="AL27" s="9">
        <f>SUMIFS(Concentrado!AM$2:AM859,Concentrado!$A$2:$A859,"="&amp;$A27,Concentrado!$B$2:$B859, "=Michoacán")</f>
        <v>7.09</v>
      </c>
      <c r="AM27" s="9">
        <f>SUMIFS(Concentrado!AN$2:AN859,Concentrado!$A$2:$A859,"="&amp;$A27,Concentrado!$B$2:$B859, "=Michoacán")</f>
        <v>58.167000000000002</v>
      </c>
      <c r="AN27" s="9">
        <f>SUMIFS(Concentrado!AO$2:AO859,Concentrado!$A$2:$A859,"="&amp;$A27,Concentrado!$B$2:$B859, "=Michoacán")</f>
        <v>43.715000000000003</v>
      </c>
      <c r="AO27" s="9">
        <f>SUMIFS(Concentrado!AP$2:AP859,Concentrado!$A$2:$A859,"="&amp;$A27,Concentrado!$B$2:$B859, "=Michoacán")</f>
        <v>50.762</v>
      </c>
      <c r="AP27" s="9">
        <f>SUMIFS(Concentrado!AQ$2:AQ859,Concentrado!$A$2:$A859,"="&amp;$A27,Concentrado!$B$2:$B859, "=Michoacán")</f>
        <v>1.036</v>
      </c>
      <c r="AQ27" s="9">
        <f>SUMIFS(Concentrado!AR$2:AR859,Concentrado!$A$2:$A859,"="&amp;$A27,Concentrado!$B$2:$B859, "=Michoacán")</f>
        <v>0.434</v>
      </c>
      <c r="AR27" s="9">
        <f>SUMIFS(Concentrado!AS$2:AS859,Concentrado!$A$2:$A859,"="&amp;$A27,Concentrado!$B$2:$B859, "=Michoacán")</f>
        <v>0.72699999999999998</v>
      </c>
      <c r="AS27" s="9">
        <f>SUMIFS(Concentrado!AT$2:AT859,Concentrado!$A$2:$A859,"="&amp;$A27,Concentrado!$B$2:$B859, "=Michoacán")</f>
        <v>4.3920000000000003</v>
      </c>
      <c r="AT27" s="9">
        <f>SUMIFS(Concentrado!AU$2:AU859,Concentrado!$A$2:$A859,"="&amp;$A27,Concentrado!$B$2:$B859, "=Michoacán")</f>
        <v>0.63100000000000001</v>
      </c>
      <c r="AU27" s="9">
        <f>SUMIFS(Concentrado!AV$2:AV859,Concentrado!$A$2:$A859,"="&amp;$A27,Concentrado!$B$2:$B859, "=Michoacán")</f>
        <v>2.464</v>
      </c>
      <c r="AV27" s="9">
        <f>SUMIFS(Concentrado!AW$2:AW859,Concentrado!$A$2:$A859,"="&amp;$A27,Concentrado!$B$2:$B859, "=Michoacán")</f>
        <v>716.02700000000004</v>
      </c>
      <c r="AW27" s="9">
        <f>SUMIFS(Concentrado!AX$2:AX859,Concentrado!$A$2:$A859,"="&amp;$A27,Concentrado!$B$2:$B859, "=Michoacán")</f>
        <v>516.149</v>
      </c>
      <c r="AX27" s="9">
        <f>SUMIFS(Concentrado!AY$2:AY859,Concentrado!$A$2:$A859,"="&amp;$A27,Concentrado!$B$2:$B859, "=Michoacán")</f>
        <v>613.60199999999998</v>
      </c>
      <c r="AY27" s="9">
        <f>SUMIFS(Concentrado!AZ$2:AZ859,Concentrado!$A$2:$A859,"="&amp;$A27,Concentrado!$B$2:$B859, "=Michoacán")</f>
        <v>7.16</v>
      </c>
      <c r="AZ27" s="9">
        <f>SUMIFS(Concentrado!BA$2:BA859,Concentrado!$A$2:$A859,"="&amp;$A27,Concentrado!$B$2:$B859, "=Michoacán")</f>
        <v>5.1609999999999996</v>
      </c>
      <c r="BA27" s="9">
        <f>SUMIFS(Concentrado!BB$2:BB859,Concentrado!$A$2:$A859,"="&amp;$A27,Concentrado!$B$2:$B859, "=Michoacán")</f>
        <v>6.1360000000000001</v>
      </c>
      <c r="BB27" s="9">
        <f>SUMIFS(Concentrado!BC$2:BC859,Concentrado!$A$2:$A859,"="&amp;$A27,Concentrado!$B$2:$B859, "=Michoacán")</f>
        <v>23.998999999999999</v>
      </c>
      <c r="BC27" s="9">
        <f>SUMIFS(Concentrado!BD$2:BD859,Concentrado!$A$2:$A859,"="&amp;$A27,Concentrado!$B$2:$B859, "=Michoacán")</f>
        <v>10.69</v>
      </c>
      <c r="BD27" s="9">
        <f>SUMIFS(Concentrado!BE$2:BE859,Concentrado!$A$2:$A859,"="&amp;$A27,Concentrado!$B$2:$B859, "=Michoacán")</f>
        <v>18.109000000000002</v>
      </c>
      <c r="BE27" s="9">
        <f>SUMIFS(Concentrado!BF$2:BF859,Concentrado!$A$2:$A859,"="&amp;$A27,Concentrado!$B$2:$B859, "=Michoacán")</f>
        <v>20.815999999999999</v>
      </c>
      <c r="BF27" s="9">
        <f>SUMIFS(Concentrado!BG$2:BG859,Concentrado!$A$2:$A859,"="&amp;$A27,Concentrado!$B$2:$B859, "=Michoacán")</f>
        <v>42.573999999999998</v>
      </c>
      <c r="BG27" s="9">
        <f>SUMIFS(Concentrado!BH$2:BH859,Concentrado!$A$2:$A859,"="&amp;$A27,Concentrado!$B$2:$B859, "=Michoacán")</f>
        <v>11.26687750881888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"=Morelos")</f>
        <v>17.05</v>
      </c>
      <c r="C2" s="9">
        <f>SUMIFS(Concentrado!D$2:D826,Concentrado!$A$2:$A826,"="&amp;$A2,Concentrado!$B$2:$B826, "=Morelos")</f>
        <v>3.823</v>
      </c>
      <c r="D2" s="9">
        <f>SUMIFS(Concentrado!E$2:E826,Concentrado!$A$2:$A826,"="&amp;$A2,Concentrado!$B$2:$B826, "=Morelos")</f>
        <v>10.29</v>
      </c>
      <c r="E2" s="9">
        <f>SUMIFS(Concentrado!F$2:F826,Concentrado!$A$2:$A826,"="&amp;$A2,Concentrado!$B$2:$B826, "=Morelos")</f>
        <v>26.045999999999999</v>
      </c>
      <c r="F2" s="9">
        <f>SUMIFS(Concentrado!G$2:G826,Concentrado!$A$2:$A826,"="&amp;$A2,Concentrado!$B$2:$B826, "=Morelos")</f>
        <v>13.983000000000001</v>
      </c>
      <c r="G2" s="9">
        <f>SUMIFS(Concentrado!H$2:H826,Concentrado!$A$2:$A826,"="&amp;$A2,Concentrado!$B$2:$B826, "=Morelos")</f>
        <v>2.93</v>
      </c>
      <c r="H2" s="9">
        <f>SUMIFS(Concentrado!I$2:I826,Concentrado!$A$2:$A826,"="&amp;$A2,Concentrado!$B$2:$B826, "=Morelos")</f>
        <v>2.5489999999999999</v>
      </c>
      <c r="I2" s="9">
        <f>SUMIFS(Concentrado!J$2:J826,Concentrado!$A$2:$A826,"="&amp;$A2,Concentrado!$B$2:$B826, "=Morelos")</f>
        <v>2.7349999999999999</v>
      </c>
      <c r="J2" s="9">
        <f>SUMIFS(Concentrado!K$2:K826,Concentrado!$A$2:$A826,"="&amp;$A2,Concentrado!$B$2:$B826, "=Morelos")</f>
        <v>5.7279999999999998</v>
      </c>
      <c r="K2" s="9">
        <f>SUMIFS(Concentrado!L$2:L826,Concentrado!$A$2:$A826,"="&amp;$A2,Concentrado!$B$2:$B826, "=Morelos")</f>
        <v>3.1859999999999999</v>
      </c>
      <c r="L2" s="9">
        <f>SUMIFS(Concentrado!M$2:M826,Concentrado!$A$2:$A826,"="&amp;$A2,Concentrado!$B$2:$B826, "=Morelos")</f>
        <v>4.4290000000000003</v>
      </c>
      <c r="M2" s="9">
        <f>SUMIFS(Concentrado!N$2:N826,Concentrado!$A$2:$A826,"="&amp;$A2,Concentrado!$B$2:$B826, "=Morelos")</f>
        <v>45.460999999999999</v>
      </c>
      <c r="N2" s="9">
        <f>SUMIFS(Concentrado!O$2:O826,Concentrado!$A$2:$A826,"="&amp;$A2,Concentrado!$B$2:$B826, "=Morelos")</f>
        <v>102.301</v>
      </c>
      <c r="O2" s="9">
        <f>SUMIFS(Concentrado!P$2:P826,Concentrado!$A$2:$A826,"="&amp;$A2,Concentrado!$B$2:$B826, "=Morelos")</f>
        <v>20.007999999999999</v>
      </c>
      <c r="P2" s="9">
        <f>SUMIFS(Concentrado!Q$2:Q826,Concentrado!$A$2:$A826,"="&amp;$A2,Concentrado!$B$2:$B826, "=Morelos")</f>
        <v>60.31</v>
      </c>
      <c r="Q2" s="9">
        <f>SUMIFS(Concentrado!R$2:R826,Concentrado!$A$2:$A826,"="&amp;$A2,Concentrado!$B$2:$B826, "=Morelos")</f>
        <v>45.423000000000002</v>
      </c>
      <c r="R2" s="9">
        <f>SUMIFS(Concentrado!S$2:S826,Concentrado!$A$2:$A826,"="&amp;$A2,Concentrado!$B$2:$B826, "=Morelos")</f>
        <v>49.573999999999998</v>
      </c>
      <c r="S2" s="9">
        <f>SUMIFS(Concentrado!T$2:T826,Concentrado!$A$2:$A826,"="&amp;$A2,Concentrado!$B$2:$B826, "=Morelos")</f>
        <v>47.543999999999997</v>
      </c>
      <c r="T2" s="9">
        <f>SUMIFS(Concentrado!U$2:U826,Concentrado!$A$2:$A826,"="&amp;$A2,Concentrado!$B$2:$B826, "=Morelos")</f>
        <v>7.1929999999999996</v>
      </c>
      <c r="U2" s="9">
        <f>SUMIFS(Concentrado!V$2:V826,Concentrado!$A$2:$A826,"="&amp;$A2,Concentrado!$B$2:$B826, "=Morelos")</f>
        <v>11.978999999999999</v>
      </c>
      <c r="V2" s="9">
        <f>SUMIFS(Concentrado!W$2:W826,Concentrado!$A$2:$A826,"="&amp;$A2,Concentrado!$B$2:$B826, "=Morelos")</f>
        <v>9.6389999999999993</v>
      </c>
      <c r="W2" s="9">
        <f>SUMIFS(Concentrado!X$2:X826,Concentrado!$A$2:$A826,"="&amp;$A2,Concentrado!$B$2:$B826, "=Morelos")</f>
        <v>37.564</v>
      </c>
      <c r="X2" s="9">
        <f>SUMIFS(Concentrado!Y$2:Y826,Concentrado!$A$2:$A826,"="&amp;$A2,Concentrado!$B$2:$B826, "=Morelos")</f>
        <v>2.294</v>
      </c>
      <c r="Y2" s="9">
        <f>SUMIFS(Concentrado!Z$2:Z826,Concentrado!$A$2:$A826,"="&amp;$A2,Concentrado!$B$2:$B826, "=Morelos")</f>
        <v>19.539000000000001</v>
      </c>
      <c r="Z2" s="9">
        <f>SUMIFS(Concentrado!AA$2:AA826,Concentrado!$A$2:$A826,"="&amp;$A2,Concentrado!$B$2:$B826, "=Morelos")</f>
        <v>44.756999999999998</v>
      </c>
      <c r="AA2" s="9">
        <f>SUMIFS(Concentrado!AB$2:AB826,Concentrado!$A$2:$A826,"="&amp;$A2,Concentrado!$B$2:$B826, "=Morelos")</f>
        <v>38.487000000000002</v>
      </c>
      <c r="AB2" s="9">
        <f>SUMIFS(Concentrado!AC$2:AC826,Concentrado!$A$2:$A826,"="&amp;$A2,Concentrado!$B$2:$B826, "=Morelos")</f>
        <v>41.552999999999997</v>
      </c>
      <c r="AC2" s="9">
        <f>SUMIFS(Concentrado!AD$2:AD826,Concentrado!$A$2:$A826,"="&amp;$A2,Concentrado!$B$2:$B826, "=Morelos")</f>
        <v>325.28500000000003</v>
      </c>
      <c r="AD2" s="9">
        <f>SUMIFS(Concentrado!AE$2:AE826,Concentrado!$A$2:$A826,"="&amp;$A2,Concentrado!$B$2:$B826, "=Morelos")</f>
        <v>292.221</v>
      </c>
      <c r="AE2" s="9">
        <f>SUMIFS(Concentrado!AF$2:AF826,Concentrado!$A$2:$A826,"="&amp;$A2,Concentrado!$B$2:$B826, "=Morelos")</f>
        <v>308.64800000000002</v>
      </c>
      <c r="AF2" s="9">
        <f>SUMIFS(Concentrado!AG$2:AG826,Concentrado!$A$2:$A826,"="&amp;$A2,Concentrado!$B$2:$B826, "=Morelos")</f>
        <v>8.2590000000000003</v>
      </c>
      <c r="AG2" s="9">
        <f>SUMIFS(Concentrado!AH$2:AH826,Concentrado!$A$2:$A826,"="&amp;$A2,Concentrado!$B$2:$B826, "=Morelos")</f>
        <v>4.7898127525343197</v>
      </c>
      <c r="AH2" s="9">
        <f>SUMIFS(Concentrado!AI$2:AI826,Concentrado!$A$2:$A826,"="&amp;$A2,Concentrado!$B$2:$B826, "=Morelos")</f>
        <v>3.2571061914331598</v>
      </c>
      <c r="AI2" s="9">
        <f>SUMIFS(Concentrado!AJ$2:AJ826,Concentrado!$A$2:$A826,"="&amp;$A2,Concentrado!$B$2:$B826, "=Morelos")</f>
        <v>4.00461866018808</v>
      </c>
      <c r="AJ2" s="9">
        <f>SUMIFS(Concentrado!AK$2:AK826,Concentrado!$A$2:$A826,"="&amp;$A2,Concentrado!$B$2:$B826, "=Morelos")</f>
        <v>3.996</v>
      </c>
      <c r="AK2" s="9">
        <f>SUMIFS(Concentrado!AL$2:AL826,Concentrado!$A$2:$A826,"="&amp;$A2,Concentrado!$B$2:$B826, "=Morelos")</f>
        <v>1.5289999999999999</v>
      </c>
      <c r="AL2" s="9">
        <f>SUMIFS(Concentrado!AM$2:AM826,Concentrado!$A$2:$A826,"="&amp;$A2,Concentrado!$B$2:$B826, "=Morelos")</f>
        <v>2.7349999999999999</v>
      </c>
      <c r="AM2" s="9">
        <f>SUMIFS(Concentrado!AN$2:AN826,Concentrado!$A$2:$A826,"="&amp;$A2,Concentrado!$B$2:$B826, "=Morelos")</f>
        <v>82.852999999999994</v>
      </c>
      <c r="AN2" s="9">
        <f>SUMIFS(Concentrado!AO$2:AO826,Concentrado!$A$2:$A826,"="&amp;$A2,Concentrado!$B$2:$B826, "=Morelos")</f>
        <v>65.25</v>
      </c>
      <c r="AO2" s="9">
        <f>SUMIFS(Concentrado!AP$2:AP826,Concentrado!$A$2:$A826,"="&amp;$A2,Concentrado!$B$2:$B826, "=Morelos")</f>
        <v>73.856999999999999</v>
      </c>
      <c r="AP2" s="9">
        <f>SUMIFS(Concentrado!AQ$2:AQ826,Concentrado!$A$2:$A826,"="&amp;$A2,Concentrado!$B$2:$B826, "=Morelos")</f>
        <v>5.7279999999999998</v>
      </c>
      <c r="AQ2" s="9">
        <f>SUMIFS(Concentrado!AR$2:AR826,Concentrado!$A$2:$A826,"="&amp;$A2,Concentrado!$B$2:$B826, "=Morelos")</f>
        <v>2.931</v>
      </c>
      <c r="AR2" s="9">
        <f>SUMIFS(Concentrado!AS$2:AS826,Concentrado!$A$2:$A826,"="&amp;$A2,Concentrado!$B$2:$B826, "=Morelos")</f>
        <v>4.2990000000000004</v>
      </c>
      <c r="AS2" s="9">
        <f>SUMIFS(Concentrado!AT$2:AT826,Concentrado!$A$2:$A826,"="&amp;$A2,Concentrado!$B$2:$B826, "=Morelos")</f>
        <v>9.0579999999999998</v>
      </c>
      <c r="AT2" s="9">
        <f>SUMIFS(Concentrado!AU$2:AU826,Concentrado!$A$2:$A826,"="&amp;$A2,Concentrado!$B$2:$B826, "=Morelos")</f>
        <v>2.6760000000000002</v>
      </c>
      <c r="AU2" s="9">
        <f>SUMIFS(Concentrado!AV$2:AV826,Concentrado!$A$2:$A826,"="&amp;$A2,Concentrado!$B$2:$B826, "=Morelos")</f>
        <v>5.7969999999999997</v>
      </c>
      <c r="AV2" s="9">
        <f>SUMIFS(Concentrado!AW$2:AW826,Concentrado!$A$2:$A826,"="&amp;$A2,Concentrado!$B$2:$B826, "=Morelos")</f>
        <v>514.16800000000001</v>
      </c>
      <c r="AW2" s="9">
        <f>SUMIFS(Concentrado!AX$2:AX826,Concentrado!$A$2:$A826,"="&amp;$A2,Concentrado!$B$2:$B826, "=Morelos")</f>
        <v>380.15499999999997</v>
      </c>
      <c r="AX2" s="9">
        <f>SUMIFS(Concentrado!AY$2:AY826,Concentrado!$A$2:$A826,"="&amp;$A2,Concentrado!$B$2:$B826, "=Morelos")</f>
        <v>446.00599999999997</v>
      </c>
      <c r="AY2" s="9">
        <f>SUMIFS(Concentrado!AZ$2:AZ826,Concentrado!$A$2:$A826,"="&amp;$A2,Concentrado!$B$2:$B826, "=Morelos")</f>
        <v>5.1420000000000003</v>
      </c>
      <c r="AZ2" s="9">
        <f>SUMIFS(Concentrado!BA$2:BA826,Concentrado!$A$2:$A826,"="&amp;$A2,Concentrado!$B$2:$B826, "=Morelos")</f>
        <v>3.802</v>
      </c>
      <c r="BA2" s="9">
        <f>SUMIFS(Concentrado!BB$2:BB826,Concentrado!$A$2:$A826,"="&amp;$A2,Concentrado!$B$2:$B826, "=Morelos")</f>
        <v>4.46</v>
      </c>
      <c r="BB2" s="9">
        <f>SUMIFS(Concentrado!BC$2:BC826,Concentrado!$A$2:$A826,"="&amp;$A2,Concentrado!$B$2:$B826, "=Morelos")</f>
        <v>29.420999999999999</v>
      </c>
      <c r="BC2" s="9">
        <f>SUMIFS(Concentrado!BD$2:BD826,Concentrado!$A$2:$A826,"="&amp;$A2,Concentrado!$B$2:$B826, "=Morelos")</f>
        <v>31.056000000000001</v>
      </c>
      <c r="BD2" s="9">
        <f>SUMIFS(Concentrado!BE$2:BE826,Concentrado!$A$2:$A826,"="&amp;$A2,Concentrado!$B$2:$B826, "=Morelos")</f>
        <v>23.574000000000002</v>
      </c>
      <c r="BE2" s="9">
        <f>SUMIFS(Concentrado!BF$2:BF826,Concentrado!$A$2:$A826,"="&amp;$A2,Concentrado!$B$2:$B826, "=Morelos")</f>
        <v>26.988</v>
      </c>
      <c r="BF2" s="9">
        <f>SUMIFS(Concentrado!BG$2:BG826,Concentrado!$A$2:$A826,"="&amp;$A2,Concentrado!$B$2:$B826, "=Morelos")</f>
        <v>99.754999999999995</v>
      </c>
      <c r="BG2" s="9">
        <f>SUMIFS(Concentrado!BH$2:BH826,Concentrado!$A$2:$A826,"="&amp;$A2,Concentrado!$B$2:$B826, "=Morelos")</f>
        <v>10.16419077404222</v>
      </c>
    </row>
    <row r="3" spans="1:59" x14ac:dyDescent="0.25">
      <c r="A3" s="4">
        <v>1999</v>
      </c>
      <c r="B3" s="9">
        <f>SUMIFS(Concentrado!C$2:C859,Concentrado!$A$2:$A859,"="&amp;$A3,Concentrado!$B$2:$B859, "=Morelos")</f>
        <v>18.704000000000001</v>
      </c>
      <c r="C3" s="9">
        <f>SUMIFS(Concentrado!D$2:D859,Concentrado!$A$2:$A859,"="&amp;$A3,Concentrado!$B$2:$B859, "=Morelos")</f>
        <v>4.0129999999999999</v>
      </c>
      <c r="D3" s="9">
        <f>SUMIFS(Concentrado!E$2:E859,Concentrado!$A$2:$A859,"="&amp;$A3,Concentrado!$B$2:$B859, "=Morelos")</f>
        <v>11.178000000000001</v>
      </c>
      <c r="E3" s="9">
        <f>SUMIFS(Concentrado!F$2:F859,Concentrado!$A$2:$A859,"="&amp;$A3,Concentrado!$B$2:$B859, "=Morelos")</f>
        <v>26.26</v>
      </c>
      <c r="F3" s="9">
        <f>SUMIFS(Concentrado!G$2:G859,Concentrado!$A$2:$A859,"="&amp;$A3,Concentrado!$B$2:$B859, "=Morelos")</f>
        <v>12.467000000000001</v>
      </c>
      <c r="G3" s="9">
        <f>SUMIFS(Concentrado!H$2:H859,Concentrado!$A$2:$A859,"="&amp;$A3,Concentrado!$B$2:$B859, "=Morelos")</f>
        <v>2.8980000000000001</v>
      </c>
      <c r="H3" s="9">
        <f>SUMIFS(Concentrado!I$2:I859,Concentrado!$A$2:$A859,"="&amp;$A3,Concentrado!$B$2:$B859, "=Morelos")</f>
        <v>1.881</v>
      </c>
      <c r="I3" s="9">
        <f>SUMIFS(Concentrado!J$2:J859,Concentrado!$A$2:$A859,"="&amp;$A3,Concentrado!$B$2:$B859, "=Morelos")</f>
        <v>2.3769999999999998</v>
      </c>
      <c r="J3" s="9">
        <f>SUMIFS(Concentrado!K$2:K859,Concentrado!$A$2:$A859,"="&amp;$A3,Concentrado!$B$2:$B859, "=Morelos")</f>
        <v>6.5860000000000003</v>
      </c>
      <c r="K3" s="9">
        <f>SUMIFS(Concentrado!L$2:L859,Concentrado!$A$2:$A859,"="&amp;$A3,Concentrado!$B$2:$B859, "=Morelos")</f>
        <v>2.1320000000000001</v>
      </c>
      <c r="L3" s="9">
        <f>SUMIFS(Concentrado!M$2:M859,Concentrado!$A$2:$A859,"="&amp;$A3,Concentrado!$B$2:$B859, "=Morelos")</f>
        <v>4.3040000000000003</v>
      </c>
      <c r="M3" s="9">
        <f>SUMIFS(Concentrado!N$2:N859,Concentrado!$A$2:$A859,"="&amp;$A3,Concentrado!$B$2:$B859, "=Morelos")</f>
        <v>38.835000000000001</v>
      </c>
      <c r="N3" s="9">
        <f>SUMIFS(Concentrado!O$2:O859,Concentrado!$A$2:$A859,"="&amp;$A3,Concentrado!$B$2:$B859, "=Morelos")</f>
        <v>96.55</v>
      </c>
      <c r="O3" s="9">
        <f>SUMIFS(Concentrado!P$2:P859,Concentrado!$A$2:$A859,"="&amp;$A3,Concentrado!$B$2:$B859, "=Morelos")</f>
        <v>22.699000000000002</v>
      </c>
      <c r="P3" s="9">
        <f>SUMIFS(Concentrado!Q$2:Q859,Concentrado!$A$2:$A859,"="&amp;$A3,Concentrado!$B$2:$B859, "=Morelos")</f>
        <v>58.719000000000001</v>
      </c>
      <c r="Q3" s="9">
        <f>SUMIFS(Concentrado!R$2:R859,Concentrado!$A$2:$A859,"="&amp;$A3,Concentrado!$B$2:$B859, "=Morelos")</f>
        <v>43.072000000000003</v>
      </c>
      <c r="R3" s="9">
        <f>SUMIFS(Concentrado!S$2:S859,Concentrado!$A$2:$A859,"="&amp;$A3,Concentrado!$B$2:$B859, "=Morelos")</f>
        <v>53.3</v>
      </c>
      <c r="S3" s="9">
        <f>SUMIFS(Concentrado!T$2:T859,Concentrado!$A$2:$A859,"="&amp;$A3,Concentrado!$B$2:$B859, "=Morelos")</f>
        <v>48.311</v>
      </c>
      <c r="T3" s="9">
        <f>SUMIFS(Concentrado!U$2:U859,Concentrado!$A$2:$A859,"="&amp;$A3,Concentrado!$B$2:$B859, "=Morelos")</f>
        <v>7.7709999999999999</v>
      </c>
      <c r="U3" s="9">
        <f>SUMIFS(Concentrado!V$2:V859,Concentrado!$A$2:$A859,"="&amp;$A3,Concentrado!$B$2:$B859, "=Morelos")</f>
        <v>9.2799999999999994</v>
      </c>
      <c r="V3" s="9">
        <f>SUMIFS(Concentrado!W$2:W859,Concentrado!$A$2:$A859,"="&amp;$A3,Concentrado!$B$2:$B859, "=Morelos")</f>
        <v>8.5440000000000005</v>
      </c>
      <c r="W3" s="9">
        <f>SUMIFS(Concentrado!X$2:X859,Concentrado!$A$2:$A859,"="&amp;$A3,Concentrado!$B$2:$B859, "=Morelos")</f>
        <v>34.905000000000001</v>
      </c>
      <c r="X3" s="9">
        <f>SUMIFS(Concentrado!Y$2:Y859,Concentrado!$A$2:$A859,"="&amp;$A3,Concentrado!$B$2:$B859, "=Morelos")</f>
        <v>5.6429999999999998</v>
      </c>
      <c r="Y3" s="9">
        <f>SUMIFS(Concentrado!Z$2:Z859,Concentrado!$A$2:$A859,"="&amp;$A3,Concentrado!$B$2:$B859, "=Morelos")</f>
        <v>19.916</v>
      </c>
      <c r="Z3" s="9">
        <f>SUMIFS(Concentrado!AA$2:AA859,Concentrado!$A$2:$A859,"="&amp;$A3,Concentrado!$B$2:$B859, "=Morelos")</f>
        <v>49.526000000000003</v>
      </c>
      <c r="AA3" s="9">
        <f>SUMIFS(Concentrado!AB$2:AB859,Concentrado!$A$2:$A859,"="&amp;$A3,Concentrado!$B$2:$B859, "=Morelos")</f>
        <v>43.267000000000003</v>
      </c>
      <c r="AB3" s="9">
        <f>SUMIFS(Concentrado!AC$2:AC859,Concentrado!$A$2:$A859,"="&amp;$A3,Concentrado!$B$2:$B859, "=Morelos")</f>
        <v>46.32</v>
      </c>
      <c r="AC3" s="9">
        <f>SUMIFS(Concentrado!AD$2:AD859,Concentrado!$A$2:$A859,"="&amp;$A3,Concentrado!$B$2:$B859, "=Morelos")</f>
        <v>326.52999999999997</v>
      </c>
      <c r="AD3" s="9">
        <f>SUMIFS(Concentrado!AE$2:AE859,Concentrado!$A$2:$A859,"="&amp;$A3,Concentrado!$B$2:$B859, "=Morelos")</f>
        <v>291.58100000000002</v>
      </c>
      <c r="AE3" s="9">
        <f>SUMIFS(Concentrado!AF$2:AF859,Concentrado!$A$2:$A859,"="&amp;$A3,Concentrado!$B$2:$B859, "=Morelos")</f>
        <v>308.69099999999997</v>
      </c>
      <c r="AF3" s="9">
        <f>SUMIFS(Concentrado!AG$2:AG859,Concentrado!$A$2:$A859,"="&amp;$A3,Concentrado!$B$2:$B859, "=Morelos")</f>
        <v>7.1130000000000004</v>
      </c>
      <c r="AG3" s="9">
        <f>SUMIFS(Concentrado!AH$2:AH859,Concentrado!$A$2:$A859,"="&amp;$A3,Concentrado!$B$2:$B859, "=Morelos")</f>
        <v>5.1196810780000499</v>
      </c>
      <c r="AH3" s="9">
        <f>SUMIFS(Concentrado!AI$2:AI859,Concentrado!$A$2:$A859,"="&amp;$A3,Concentrado!$B$2:$B859, "=Morelos")</f>
        <v>1.6159579075284201</v>
      </c>
      <c r="AI3" s="9">
        <f>SUMIFS(Concentrado!AJ$2:AJ859,Concentrado!$A$2:$A859,"="&amp;$A3,Concentrado!$B$2:$B859, "=Morelos")</f>
        <v>3.32004760948272</v>
      </c>
      <c r="AJ3" s="9">
        <f>SUMIFS(Concentrado!AK$2:AK859,Concentrado!$A$2:$A859,"="&amp;$A3,Concentrado!$B$2:$B859, "=Morelos")</f>
        <v>4.4779999999999998</v>
      </c>
      <c r="AK3" s="9">
        <f>SUMIFS(Concentrado!AL$2:AL859,Concentrado!$A$2:$A859,"="&amp;$A3,Concentrado!$B$2:$B859, "=Morelos")</f>
        <v>0.878</v>
      </c>
      <c r="AL3" s="9">
        <f>SUMIFS(Concentrado!AM$2:AM859,Concentrado!$A$2:$A859,"="&amp;$A3,Concentrado!$B$2:$B859, "=Morelos")</f>
        <v>2.6339999999999999</v>
      </c>
      <c r="AM3" s="9">
        <f>SUMIFS(Concentrado!AN$2:AN859,Concentrado!$A$2:$A859,"="&amp;$A3,Concentrado!$B$2:$B859, "=Morelos")</f>
        <v>70.206000000000003</v>
      </c>
      <c r="AN3" s="9">
        <f>SUMIFS(Concentrado!AO$2:AO859,Concentrado!$A$2:$A859,"="&amp;$A3,Concentrado!$B$2:$B859, "=Morelos")</f>
        <v>62.58</v>
      </c>
      <c r="AO3" s="9">
        <f>SUMIFS(Concentrado!AP$2:AP859,Concentrado!$A$2:$A859,"="&amp;$A3,Concentrado!$B$2:$B859, "=Morelos")</f>
        <v>66.299000000000007</v>
      </c>
      <c r="AP3" s="9">
        <f>SUMIFS(Concentrado!AQ$2:AQ859,Concentrado!$A$2:$A859,"="&amp;$A3,Concentrado!$B$2:$B859, "=Morelos")</f>
        <v>3.2930000000000001</v>
      </c>
      <c r="AQ3" s="9">
        <f>SUMIFS(Concentrado!AR$2:AR859,Concentrado!$A$2:$A859,"="&amp;$A3,Concentrado!$B$2:$B859, "=Morelos")</f>
        <v>1.881</v>
      </c>
      <c r="AR3" s="9">
        <f>SUMIFS(Concentrado!AS$2:AS859,Concentrado!$A$2:$A859,"="&amp;$A3,Concentrado!$B$2:$B859, "=Morelos")</f>
        <v>2.57</v>
      </c>
      <c r="AS3" s="9">
        <f>SUMIFS(Concentrado!AT$2:AT859,Concentrado!$A$2:$A859,"="&amp;$A3,Concentrado!$B$2:$B859, "=Morelos")</f>
        <v>12.776999999999999</v>
      </c>
      <c r="AT3" s="9">
        <f>SUMIFS(Concentrado!AU$2:AU859,Concentrado!$A$2:$A859,"="&amp;$A3,Concentrado!$B$2:$B859, "=Morelos")</f>
        <v>2.383</v>
      </c>
      <c r="AU3" s="9">
        <f>SUMIFS(Concentrado!AV$2:AV859,Concentrado!$A$2:$A859,"="&amp;$A3,Concentrado!$B$2:$B859, "=Morelos")</f>
        <v>7.452</v>
      </c>
      <c r="AV3" s="9">
        <f>SUMIFS(Concentrado!AW$2:AW859,Concentrado!$A$2:$A859,"="&amp;$A3,Concentrado!$B$2:$B859, "=Morelos")</f>
        <v>496.84199999999998</v>
      </c>
      <c r="AW3" s="9">
        <f>SUMIFS(Concentrado!AX$2:AX859,Concentrado!$A$2:$A859,"="&amp;$A3,Concentrado!$B$2:$B859, "=Morelos")</f>
        <v>382.50400000000002</v>
      </c>
      <c r="AX3" s="9">
        <f>SUMIFS(Concentrado!AY$2:AY859,Concentrado!$A$2:$A859,"="&amp;$A3,Concentrado!$B$2:$B859, "=Morelos")</f>
        <v>438.65600000000001</v>
      </c>
      <c r="AY3" s="9">
        <f>SUMIFS(Concentrado!AZ$2:AZ859,Concentrado!$A$2:$A859,"="&amp;$A3,Concentrado!$B$2:$B859, "=Morelos")</f>
        <v>4.968</v>
      </c>
      <c r="AZ3" s="9">
        <f>SUMIFS(Concentrado!BA$2:BA859,Concentrado!$A$2:$A859,"="&amp;$A3,Concentrado!$B$2:$B859, "=Morelos")</f>
        <v>3.8250000000000002</v>
      </c>
      <c r="BA3" s="9">
        <f>SUMIFS(Concentrado!BB$2:BB859,Concentrado!$A$2:$A859,"="&amp;$A3,Concentrado!$B$2:$B859, "=Morelos")</f>
        <v>4.3869999999999996</v>
      </c>
      <c r="BB3" s="9">
        <f>SUMIFS(Concentrado!BC$2:BC859,Concentrado!$A$2:$A859,"="&amp;$A3,Concentrado!$B$2:$B859, "=Morelos")</f>
        <v>21.593</v>
      </c>
      <c r="BC3" s="9">
        <f>SUMIFS(Concentrado!BD$2:BD859,Concentrado!$A$2:$A859,"="&amp;$A3,Concentrado!$B$2:$B859, "=Morelos")</f>
        <v>35.988999999999997</v>
      </c>
      <c r="BD3" s="9">
        <f>SUMIFS(Concentrado!BE$2:BE859,Concentrado!$A$2:$A859,"="&amp;$A3,Concentrado!$B$2:$B859, "=Morelos")</f>
        <v>21.818999999999999</v>
      </c>
      <c r="BE3" s="9">
        <f>SUMIFS(Concentrado!BF$2:BF859,Concentrado!$A$2:$A859,"="&amp;$A3,Concentrado!$B$2:$B859, "=Morelos")</f>
        <v>24.858000000000001</v>
      </c>
      <c r="BF3" s="9">
        <f>SUMIFS(Concentrado!BG$2:BG859,Concentrado!$A$2:$A859,"="&amp;$A3,Concentrado!$B$2:$B859, "=Morelos")</f>
        <v>63.244</v>
      </c>
      <c r="BG3" s="9">
        <f>SUMIFS(Concentrado!BH$2:BH859,Concentrado!$A$2:$A859,"="&amp;$A3,Concentrado!$B$2:$B859, "=Morelos")</f>
        <v>8.5792064234058358</v>
      </c>
    </row>
    <row r="4" spans="1:59" x14ac:dyDescent="0.25">
      <c r="A4" s="4">
        <v>2000</v>
      </c>
      <c r="B4" s="9">
        <f>SUMIFS(Concentrado!C$2:C859,Concentrado!$A$2:$A859,"="&amp;$A4,Concentrado!$B$2:$B859, "=Morelos")</f>
        <v>16.312999999999999</v>
      </c>
      <c r="C4" s="9">
        <f>SUMIFS(Concentrado!D$2:D859,Concentrado!$A$2:$A859,"="&amp;$A4,Concentrado!$B$2:$B859, "=Morelos")</f>
        <v>4.4560000000000004</v>
      </c>
      <c r="D4" s="9">
        <f>SUMIFS(Concentrado!E$2:E859,Concentrado!$A$2:$A859,"="&amp;$A4,Concentrado!$B$2:$B859, "=Morelos")</f>
        <v>10.228</v>
      </c>
      <c r="E4" s="9">
        <f>SUMIFS(Concentrado!F$2:F859,Concentrado!$A$2:$A859,"="&amp;$A4,Concentrado!$B$2:$B859, "=Morelos")</f>
        <v>32.209000000000003</v>
      </c>
      <c r="F4" s="9">
        <f>SUMIFS(Concentrado!G$2:G859,Concentrado!$A$2:$A859,"="&amp;$A4,Concentrado!$B$2:$B859, "=Morelos")</f>
        <v>10.048999999999999</v>
      </c>
      <c r="G4" s="9">
        <f>SUMIFS(Concentrado!H$2:H859,Concentrado!$A$2:$A859,"="&amp;$A4,Concentrado!$B$2:$B859, "=Morelos")</f>
        <v>3.2629999999999999</v>
      </c>
      <c r="H4" s="9">
        <f>SUMIFS(Concentrado!I$2:I859,Concentrado!$A$2:$A859,"="&amp;$A4,Concentrado!$B$2:$B859, "=Morelos")</f>
        <v>2.2280000000000002</v>
      </c>
      <c r="I4" s="9">
        <f>SUMIFS(Concentrado!J$2:J859,Concentrado!$A$2:$A859,"="&amp;$A4,Concentrado!$B$2:$B859, "=Morelos")</f>
        <v>2.7320000000000002</v>
      </c>
      <c r="J4" s="9">
        <f>SUMIFS(Concentrado!K$2:K859,Concentrado!$A$2:$A859,"="&amp;$A4,Concentrado!$B$2:$B859, "=Morelos")</f>
        <v>6.7859999999999996</v>
      </c>
      <c r="K4" s="9">
        <f>SUMIFS(Concentrado!L$2:L859,Concentrado!$A$2:$A859,"="&amp;$A4,Concentrado!$B$2:$B859, "=Morelos")</f>
        <v>3.8370000000000002</v>
      </c>
      <c r="L4" s="9">
        <f>SUMIFS(Concentrado!M$2:M859,Concentrado!$A$2:$A859,"="&amp;$A4,Concentrado!$B$2:$B859, "=Morelos")</f>
        <v>5.2729999999999997</v>
      </c>
      <c r="M4" s="9">
        <f>SUMIFS(Concentrado!N$2:N859,Concentrado!$A$2:$A859,"="&amp;$A4,Concentrado!$B$2:$B859, "=Morelos")</f>
        <v>40.316000000000003</v>
      </c>
      <c r="N4" s="9">
        <f>SUMIFS(Concentrado!O$2:O859,Concentrado!$A$2:$A859,"="&amp;$A4,Concentrado!$B$2:$B859, "=Morelos")</f>
        <v>84.307000000000002</v>
      </c>
      <c r="O4" s="9">
        <f>SUMIFS(Concentrado!P$2:P859,Concentrado!$A$2:$A859,"="&amp;$A4,Concentrado!$B$2:$B859, "=Morelos")</f>
        <v>19.559000000000001</v>
      </c>
      <c r="P4" s="9">
        <f>SUMIFS(Concentrado!Q$2:Q859,Concentrado!$A$2:$A859,"="&amp;$A4,Concentrado!$B$2:$B859, "=Morelos")</f>
        <v>51.268000000000001</v>
      </c>
      <c r="Q4" s="9">
        <f>SUMIFS(Concentrado!R$2:R859,Concentrado!$A$2:$A859,"="&amp;$A4,Concentrado!$B$2:$B859, "=Morelos")</f>
        <v>42.936999999999998</v>
      </c>
      <c r="R4" s="9">
        <f>SUMIFS(Concentrado!S$2:S859,Concentrado!$A$2:$A859,"="&amp;$A4,Concentrado!$B$2:$B859, "=Morelos")</f>
        <v>51.62</v>
      </c>
      <c r="S4" s="9">
        <f>SUMIFS(Concentrado!T$2:T859,Concentrado!$A$2:$A859,"="&amp;$A4,Concentrado!$B$2:$B859, "=Morelos")</f>
        <v>47.393000000000001</v>
      </c>
      <c r="T4" s="9">
        <f>SUMIFS(Concentrado!U$2:U859,Concentrado!$A$2:$A859,"="&amp;$A4,Concentrado!$B$2:$B859, "=Morelos")</f>
        <v>7.7</v>
      </c>
      <c r="U4" s="9">
        <f>SUMIFS(Concentrado!V$2:V859,Concentrado!$A$2:$A859,"="&amp;$A4,Concentrado!$B$2:$B859, "=Morelos")</f>
        <v>9.2840000000000007</v>
      </c>
      <c r="V4" s="9">
        <f>SUMIFS(Concentrado!W$2:W859,Concentrado!$A$2:$A859,"="&amp;$A4,Concentrado!$B$2:$B859, "=Morelos")</f>
        <v>8.5129999999999999</v>
      </c>
      <c r="W4" s="9">
        <f>SUMIFS(Concentrado!X$2:X859,Concentrado!$A$2:$A859,"="&amp;$A4,Concentrado!$B$2:$B859, "=Morelos")</f>
        <v>27.797999999999998</v>
      </c>
      <c r="X4" s="9">
        <f>SUMIFS(Concentrado!Y$2:Y859,Concentrado!$A$2:$A859,"="&amp;$A4,Concentrado!$B$2:$B859, "=Morelos")</f>
        <v>2.7229999999999999</v>
      </c>
      <c r="Y4" s="9">
        <f>SUMIFS(Concentrado!Z$2:Z859,Concentrado!$A$2:$A859,"="&amp;$A4,Concentrado!$B$2:$B859, "=Morelos")</f>
        <v>15.12</v>
      </c>
      <c r="Z4" s="9">
        <f>SUMIFS(Concentrado!AA$2:AA859,Concentrado!$A$2:$A859,"="&amp;$A4,Concentrado!$B$2:$B859, "=Morelos")</f>
        <v>44.503</v>
      </c>
      <c r="AA4" s="9">
        <f>SUMIFS(Concentrado!AB$2:AB859,Concentrado!$A$2:$A859,"="&amp;$A4,Concentrado!$B$2:$B859, "=Morelos")</f>
        <v>34.412999999999997</v>
      </c>
      <c r="AB4" s="9">
        <f>SUMIFS(Concentrado!AC$2:AC859,Concentrado!$A$2:$A859,"="&amp;$A4,Concentrado!$B$2:$B859, "=Morelos")</f>
        <v>39.325000000000003</v>
      </c>
      <c r="AC4" s="9">
        <f>SUMIFS(Concentrado!AD$2:AD859,Concentrado!$A$2:$A859,"="&amp;$A4,Concentrado!$B$2:$B859, "=Morelos")</f>
        <v>325.22300000000001</v>
      </c>
      <c r="AD4" s="9">
        <f>SUMIFS(Concentrado!AE$2:AE859,Concentrado!$A$2:$A859,"="&amp;$A4,Concentrado!$B$2:$B859, "=Morelos")</f>
        <v>286.94200000000001</v>
      </c>
      <c r="AE4" s="9">
        <f>SUMIFS(Concentrado!AF$2:AF859,Concentrado!$A$2:$A859,"="&amp;$A4,Concentrado!$B$2:$B859, "=Morelos")</f>
        <v>305.64</v>
      </c>
      <c r="AF4" s="9">
        <f>SUMIFS(Concentrado!AG$2:AG859,Concentrado!$A$2:$A859,"="&amp;$A4,Concentrado!$B$2:$B859, "=Morelos")</f>
        <v>7.569</v>
      </c>
      <c r="AG4" s="9">
        <f>SUMIFS(Concentrado!AH$2:AH859,Concentrado!$A$2:$A859,"="&amp;$A4,Concentrado!$B$2:$B859, "=Morelos")</f>
        <v>4.0853289030211002</v>
      </c>
      <c r="AH4" s="9">
        <f>SUMIFS(Concentrado!AI$2:AI859,Concentrado!$A$2:$A859,"="&amp;$A4,Concentrado!$B$2:$B859, "=Morelos")</f>
        <v>1.9279152488456599</v>
      </c>
      <c r="AI4" s="9">
        <f>SUMIFS(Concentrado!AJ$2:AJ859,Concentrado!$A$2:$A859,"="&amp;$A4,Concentrado!$B$2:$B859, "=Morelos")</f>
        <v>2.9754475982352302</v>
      </c>
      <c r="AJ4" s="9">
        <f>SUMIFS(Concentrado!AK$2:AK859,Concentrado!$A$2:$A859,"="&amp;$A4,Concentrado!$B$2:$B859, "=Morelos")</f>
        <v>3.3929999999999998</v>
      </c>
      <c r="AK4" s="9">
        <f>SUMIFS(Concentrado!AL$2:AL859,Concentrado!$A$2:$A859,"="&amp;$A4,Concentrado!$B$2:$B859, "=Morelos")</f>
        <v>0.86699999999999999</v>
      </c>
      <c r="AL4" s="9">
        <f>SUMIFS(Concentrado!AM$2:AM859,Concentrado!$A$2:$A859,"="&amp;$A4,Concentrado!$B$2:$B859, "=Morelos")</f>
        <v>2.0960000000000001</v>
      </c>
      <c r="AM4" s="9">
        <f>SUMIFS(Concentrado!AN$2:AN859,Concentrado!$A$2:$A859,"="&amp;$A4,Concentrado!$B$2:$B859, "=Morelos")</f>
        <v>71.778999999999996</v>
      </c>
      <c r="AN4" s="9">
        <f>SUMIFS(Concentrado!AO$2:AO859,Concentrado!$A$2:$A859,"="&amp;$A4,Concentrado!$B$2:$B859, "=Morelos")</f>
        <v>54.095999999999997</v>
      </c>
      <c r="AO4" s="9">
        <f>SUMIFS(Concentrado!AP$2:AP859,Concentrado!$A$2:$A859,"="&amp;$A4,Concentrado!$B$2:$B859, "=Morelos")</f>
        <v>62.704000000000001</v>
      </c>
      <c r="AP4" s="9">
        <f>SUMIFS(Concentrado!AQ$2:AQ859,Concentrado!$A$2:$A859,"="&amp;$A4,Concentrado!$B$2:$B859, "=Morelos")</f>
        <v>2.871</v>
      </c>
      <c r="AQ4" s="9">
        <f>SUMIFS(Concentrado!AR$2:AR859,Concentrado!$A$2:$A859,"="&amp;$A4,Concentrado!$B$2:$B859, "=Morelos")</f>
        <v>1.7330000000000001</v>
      </c>
      <c r="AR4" s="9">
        <f>SUMIFS(Concentrado!AS$2:AS859,Concentrado!$A$2:$A859,"="&amp;$A4,Concentrado!$B$2:$B859, "=Morelos")</f>
        <v>2.2869999999999999</v>
      </c>
      <c r="AS4" s="9">
        <f>SUMIFS(Concentrado!AT$2:AT859,Concentrado!$A$2:$A859,"="&amp;$A4,Concentrado!$B$2:$B859, "=Morelos")</f>
        <v>9.1349999999999998</v>
      </c>
      <c r="AT4" s="9">
        <f>SUMIFS(Concentrado!AU$2:AU859,Concentrado!$A$2:$A859,"="&amp;$A4,Concentrado!$B$2:$B859, "=Morelos")</f>
        <v>2.1040000000000001</v>
      </c>
      <c r="AU4" s="9">
        <f>SUMIFS(Concentrado!AV$2:AV859,Concentrado!$A$2:$A859,"="&amp;$A4,Concentrado!$B$2:$B859, "=Morelos")</f>
        <v>5.5270000000000001</v>
      </c>
      <c r="AV4" s="9">
        <f>SUMIFS(Concentrado!AW$2:AW859,Concentrado!$A$2:$A859,"="&amp;$A4,Concentrado!$B$2:$B859, "=Morelos")</f>
        <v>486.53</v>
      </c>
      <c r="AW4" s="9">
        <f>SUMIFS(Concentrado!AX$2:AX859,Concentrado!$A$2:$A859,"="&amp;$A4,Concentrado!$B$2:$B859, "=Morelos")</f>
        <v>367.65199999999999</v>
      </c>
      <c r="AX4" s="9">
        <f>SUMIFS(Concentrado!AY$2:AY859,Concentrado!$A$2:$A859,"="&amp;$A4,Concentrado!$B$2:$B859, "=Morelos")</f>
        <v>425.83800000000002</v>
      </c>
      <c r="AY4" s="9">
        <f>SUMIFS(Concentrado!AZ$2:AZ859,Concentrado!$A$2:$A859,"="&amp;$A4,Concentrado!$B$2:$B859, "=Morelos")</f>
        <v>4.8650000000000002</v>
      </c>
      <c r="AZ4" s="9">
        <f>SUMIFS(Concentrado!BA$2:BA859,Concentrado!$A$2:$A859,"="&amp;$A4,Concentrado!$B$2:$B859, "=Morelos")</f>
        <v>3.677</v>
      </c>
      <c r="BA4" s="9">
        <f>SUMIFS(Concentrado!BB$2:BB859,Concentrado!$A$2:$A859,"="&amp;$A4,Concentrado!$B$2:$B859, "=Morelos")</f>
        <v>4.258</v>
      </c>
      <c r="BB4" s="9">
        <f>SUMIFS(Concentrado!BC$2:BC859,Concentrado!$A$2:$A859,"="&amp;$A4,Concentrado!$B$2:$B859, "=Morelos")</f>
        <v>30.422999999999998</v>
      </c>
      <c r="BC4" s="9">
        <f>SUMIFS(Concentrado!BD$2:BD859,Concentrado!$A$2:$A859,"="&amp;$A4,Concentrado!$B$2:$B859, "=Morelos")</f>
        <v>25.352</v>
      </c>
      <c r="BD4" s="9">
        <f>SUMIFS(Concentrado!BE$2:BE859,Concentrado!$A$2:$A859,"="&amp;$A4,Concentrado!$B$2:$B859, "=Morelos")</f>
        <v>20.123999999999999</v>
      </c>
      <c r="BE4" s="9">
        <f>SUMIFS(Concentrado!BF$2:BF859,Concentrado!$A$2:$A859,"="&amp;$A4,Concentrado!$B$2:$B859, "=Morelos")</f>
        <v>22.901</v>
      </c>
      <c r="BF4" s="9">
        <f>SUMIFS(Concentrado!BG$2:BG859,Concentrado!$A$2:$A859,"="&amp;$A4,Concentrado!$B$2:$B859, "=Morelos")</f>
        <v>64.867000000000004</v>
      </c>
      <c r="BG4" s="9">
        <f>SUMIFS(Concentrado!BH$2:BH859,Concentrado!$A$2:$A859,"="&amp;$A4,Concentrado!$B$2:$B859, "=Morelos")</f>
        <v>8.4609527032743888</v>
      </c>
    </row>
    <row r="5" spans="1:59" x14ac:dyDescent="0.25">
      <c r="A5" s="4">
        <v>2001</v>
      </c>
      <c r="B5" s="9">
        <f>SUMIFS(Concentrado!C$2:C859,Concentrado!$A$2:$A859,"="&amp;$A5,Concentrado!$B$2:$B859, "=Morelos")</f>
        <v>17.079000000000001</v>
      </c>
      <c r="C5" s="9">
        <f>SUMIFS(Concentrado!D$2:D859,Concentrado!$A$2:$A859,"="&amp;$A5,Concentrado!$B$2:$B859, "=Morelos")</f>
        <v>5.1440000000000001</v>
      </c>
      <c r="D5" s="9">
        <f>SUMIFS(Concentrado!E$2:E859,Concentrado!$A$2:$A859,"="&amp;$A5,Concentrado!$B$2:$B859, "=Morelos")</f>
        <v>10.948</v>
      </c>
      <c r="E5" s="9">
        <f>SUMIFS(Concentrado!F$2:F859,Concentrado!$A$2:$A859,"="&amp;$A5,Concentrado!$B$2:$B859, "=Morelos")</f>
        <v>24.376999999999999</v>
      </c>
      <c r="F5" s="9">
        <f>SUMIFS(Concentrado!G$2:G859,Concentrado!$A$2:$A859,"="&amp;$A5,Concentrado!$B$2:$B859, "=Morelos")</f>
        <v>11.058</v>
      </c>
      <c r="G5" s="9">
        <f>SUMIFS(Concentrado!H$2:H859,Concentrado!$A$2:$A859,"="&amp;$A5,Concentrado!$B$2:$B859, "=Morelos")</f>
        <v>2.7170000000000001</v>
      </c>
      <c r="H5" s="9">
        <f>SUMIFS(Concentrado!I$2:I859,Concentrado!$A$2:$A859,"="&amp;$A5,Concentrado!$B$2:$B859, "=Morelos")</f>
        <v>2.0819999999999999</v>
      </c>
      <c r="I5" s="9">
        <f>SUMIFS(Concentrado!J$2:J859,Concentrado!$A$2:$A859,"="&amp;$A5,Concentrado!$B$2:$B859, "=Morelos")</f>
        <v>2.391</v>
      </c>
      <c r="J5" s="9">
        <f>SUMIFS(Concentrado!K$2:K859,Concentrado!$A$2:$A859,"="&amp;$A5,Concentrado!$B$2:$B859, "=Morelos")</f>
        <v>7.1159999999999997</v>
      </c>
      <c r="K5" s="9">
        <f>SUMIFS(Concentrado!L$2:L859,Concentrado!$A$2:$A859,"="&amp;$A5,Concentrado!$B$2:$B859, "=Morelos")</f>
        <v>3.7970000000000002</v>
      </c>
      <c r="L5" s="9">
        <f>SUMIFS(Concentrado!M$2:M859,Concentrado!$A$2:$A859,"="&amp;$A5,Concentrado!$B$2:$B859, "=Morelos")</f>
        <v>5.4109999999999996</v>
      </c>
      <c r="M5" s="9">
        <f>SUMIFS(Concentrado!N$2:N859,Concentrado!$A$2:$A859,"="&amp;$A5,Concentrado!$B$2:$B859, "=Morelos")</f>
        <v>43.08</v>
      </c>
      <c r="N5" s="9">
        <f>SUMIFS(Concentrado!O$2:O859,Concentrado!$A$2:$A859,"="&amp;$A5,Concentrado!$B$2:$B859, "=Morelos")</f>
        <v>81.385000000000005</v>
      </c>
      <c r="O5" s="9">
        <f>SUMIFS(Concentrado!P$2:P859,Concentrado!$A$2:$A859,"="&amp;$A5,Concentrado!$B$2:$B859, "=Morelos")</f>
        <v>23.393999999999998</v>
      </c>
      <c r="P5" s="9">
        <f>SUMIFS(Concentrado!Q$2:Q859,Concentrado!$A$2:$A859,"="&amp;$A5,Concentrado!$B$2:$B859, "=Morelos")</f>
        <v>51.658000000000001</v>
      </c>
      <c r="Q5" s="9">
        <f>SUMIFS(Concentrado!R$2:R859,Concentrado!$A$2:$A859,"="&amp;$A5,Concentrado!$B$2:$B859, "=Morelos")</f>
        <v>45.286000000000001</v>
      </c>
      <c r="R5" s="9">
        <f>SUMIFS(Concentrado!S$2:S859,Concentrado!$A$2:$A859,"="&amp;$A5,Concentrado!$B$2:$B859, "=Morelos")</f>
        <v>51.442999999999998</v>
      </c>
      <c r="S5" s="9">
        <f>SUMIFS(Concentrado!T$2:T859,Concentrado!$A$2:$A859,"="&amp;$A5,Concentrado!$B$2:$B859, "=Morelos")</f>
        <v>48.448999999999998</v>
      </c>
      <c r="T5" s="9">
        <f>SUMIFS(Concentrado!U$2:U859,Concentrado!$A$2:$A859,"="&amp;$A5,Concentrado!$B$2:$B859, "=Morelos")</f>
        <v>9.4450000000000003</v>
      </c>
      <c r="U5" s="9">
        <f>SUMIFS(Concentrado!V$2:V859,Concentrado!$A$2:$A859,"="&amp;$A5,Concentrado!$B$2:$B859, "=Morelos")</f>
        <v>13.228</v>
      </c>
      <c r="V5" s="9">
        <f>SUMIFS(Concentrado!W$2:W859,Concentrado!$A$2:$A859,"="&amp;$A5,Concentrado!$B$2:$B859, "=Morelos")</f>
        <v>11.388999999999999</v>
      </c>
      <c r="W5" s="9">
        <f>SUMIFS(Concentrado!X$2:X859,Concentrado!$A$2:$A859,"="&amp;$A5,Concentrado!$B$2:$B859, "=Morelos")</f>
        <v>24.065999999999999</v>
      </c>
      <c r="X5" s="9">
        <f>SUMIFS(Concentrado!Y$2:Y859,Concentrado!$A$2:$A859,"="&amp;$A5,Concentrado!$B$2:$B859, "=Morelos")</f>
        <v>3.6739999999999999</v>
      </c>
      <c r="Y5" s="9">
        <f>SUMIFS(Concentrado!Z$2:Z859,Concentrado!$A$2:$A859,"="&amp;$A5,Concentrado!$B$2:$B859, "=Morelos")</f>
        <v>13.590999999999999</v>
      </c>
      <c r="Z5" s="9">
        <f>SUMIFS(Concentrado!AA$2:AA859,Concentrado!$A$2:$A859,"="&amp;$A5,Concentrado!$B$2:$B859, "=Morelos")</f>
        <v>47.225999999999999</v>
      </c>
      <c r="AA5" s="9">
        <f>SUMIFS(Concentrado!AB$2:AB859,Concentrado!$A$2:$A859,"="&amp;$A5,Concentrado!$B$2:$B859, "=Morelos")</f>
        <v>36.744999999999997</v>
      </c>
      <c r="AB5" s="9">
        <f>SUMIFS(Concentrado!AC$2:AC859,Concentrado!$A$2:$A859,"="&amp;$A5,Concentrado!$B$2:$B859, "=Morelos")</f>
        <v>41.905000000000001</v>
      </c>
      <c r="AC5" s="9">
        <f>SUMIFS(Concentrado!AD$2:AD859,Concentrado!$A$2:$A859,"="&amp;$A5,Concentrado!$B$2:$B859, "=Morelos")</f>
        <v>327.22000000000003</v>
      </c>
      <c r="AD5" s="9">
        <f>SUMIFS(Concentrado!AE$2:AE859,Concentrado!$A$2:$A859,"="&amp;$A5,Concentrado!$B$2:$B859, "=Morelos")</f>
        <v>297.63400000000001</v>
      </c>
      <c r="AE5" s="9">
        <f>SUMIFS(Concentrado!AF$2:AF859,Concentrado!$A$2:$A859,"="&amp;$A5,Concentrado!$B$2:$B859, "=Morelos")</f>
        <v>312.33600000000001</v>
      </c>
      <c r="AF5" s="9">
        <f>SUMIFS(Concentrado!AG$2:AG859,Concentrado!$A$2:$A859,"="&amp;$A5,Concentrado!$B$2:$B859, "=Morelos")</f>
        <v>8.2810000000000006</v>
      </c>
      <c r="AG5" s="9">
        <f>SUMIFS(Concentrado!AH$2:AH859,Concentrado!$A$2:$A859,"="&amp;$A5,Concentrado!$B$2:$B859, "=Morelos")</f>
        <v>4.7425152946118203</v>
      </c>
      <c r="AH5" s="9">
        <f>SUMIFS(Concentrado!AI$2:AI859,Concentrado!$A$2:$A859,"="&amp;$A5,Concentrado!$B$2:$B859, "=Morelos")</f>
        <v>2.5584526478385898</v>
      </c>
      <c r="AI5" s="9">
        <f>SUMIFS(Concentrado!AJ$2:AJ859,Concentrado!$A$2:$A859,"="&amp;$A5,Concentrado!$B$2:$B859, "=Morelos")</f>
        <v>3.6190698661437701</v>
      </c>
      <c r="AJ5" s="9">
        <f>SUMIFS(Concentrado!AK$2:AK859,Concentrado!$A$2:$A859,"="&amp;$A5,Concentrado!$B$2:$B859, "=Morelos")</f>
        <v>4.399</v>
      </c>
      <c r="AK5" s="9">
        <f>SUMIFS(Concentrado!AL$2:AL859,Concentrado!$A$2:$A859,"="&amp;$A5,Concentrado!$B$2:$B859, "=Morelos")</f>
        <v>1.347</v>
      </c>
      <c r="AL5" s="9">
        <f>SUMIFS(Concentrado!AM$2:AM859,Concentrado!$A$2:$A859,"="&amp;$A5,Concentrado!$B$2:$B859, "=Morelos")</f>
        <v>2.831</v>
      </c>
      <c r="AM5" s="9">
        <f>SUMIFS(Concentrado!AN$2:AN859,Concentrado!$A$2:$A859,"="&amp;$A5,Concentrado!$B$2:$B859, "=Morelos")</f>
        <v>62.881999999999998</v>
      </c>
      <c r="AN5" s="9">
        <f>SUMIFS(Concentrado!AO$2:AO859,Concentrado!$A$2:$A859,"="&amp;$A5,Concentrado!$B$2:$B859, "=Morelos")</f>
        <v>53.893000000000001</v>
      </c>
      <c r="AO5" s="9">
        <f>SUMIFS(Concentrado!AP$2:AP859,Concentrado!$A$2:$A859,"="&amp;$A5,Concentrado!$B$2:$B859, "=Morelos")</f>
        <v>58.39</v>
      </c>
      <c r="AP5" s="9">
        <f>SUMIFS(Concentrado!AQ$2:AQ859,Concentrado!$A$2:$A859,"="&amp;$A5,Concentrado!$B$2:$B859, "=Morelos")</f>
        <v>3.6230000000000002</v>
      </c>
      <c r="AQ5" s="9">
        <f>SUMIFS(Concentrado!AR$2:AR859,Concentrado!$A$2:$A859,"="&amp;$A5,Concentrado!$B$2:$B859, "=Morelos")</f>
        <v>2.327</v>
      </c>
      <c r="AR5" s="9">
        <f>SUMIFS(Concentrado!AS$2:AS859,Concentrado!$A$2:$A859,"="&amp;$A5,Concentrado!$B$2:$B859, "=Morelos")</f>
        <v>2.9569999999999999</v>
      </c>
      <c r="AS5" s="9">
        <f>SUMIFS(Concentrado!AT$2:AT859,Concentrado!$A$2:$A859,"="&amp;$A5,Concentrado!$B$2:$B859, "=Morelos")</f>
        <v>9.0570000000000004</v>
      </c>
      <c r="AT5" s="9">
        <f>SUMIFS(Concentrado!AU$2:AU859,Concentrado!$A$2:$A859,"="&amp;$A5,Concentrado!$B$2:$B859, "=Morelos")</f>
        <v>1.7150000000000001</v>
      </c>
      <c r="AU5" s="9">
        <f>SUMIFS(Concentrado!AV$2:AV859,Concentrado!$A$2:$A859,"="&amp;$A5,Concentrado!$B$2:$B859, "=Morelos")</f>
        <v>5.2850000000000001</v>
      </c>
      <c r="AV5" s="9">
        <f>SUMIFS(Concentrado!AW$2:AW859,Concentrado!$A$2:$A859,"="&amp;$A5,Concentrado!$B$2:$B859, "=Morelos")</f>
        <v>475.88600000000002</v>
      </c>
      <c r="AW5" s="9">
        <f>SUMIFS(Concentrado!AX$2:AX859,Concentrado!$A$2:$A859,"="&amp;$A5,Concentrado!$B$2:$B859, "=Morelos")</f>
        <v>380.43200000000002</v>
      </c>
      <c r="AX5" s="9">
        <f>SUMIFS(Concentrado!AY$2:AY859,Concentrado!$A$2:$A859,"="&amp;$A5,Concentrado!$B$2:$B859, "=Morelos")</f>
        <v>427.54300000000001</v>
      </c>
      <c r="AY5" s="9">
        <f>SUMIFS(Concentrado!AZ$2:AZ859,Concentrado!$A$2:$A859,"="&amp;$A5,Concentrado!$B$2:$B859, "=Morelos")</f>
        <v>4.7590000000000003</v>
      </c>
      <c r="AZ5" s="9">
        <f>SUMIFS(Concentrado!BA$2:BA859,Concentrado!$A$2:$A859,"="&amp;$A5,Concentrado!$B$2:$B859, "=Morelos")</f>
        <v>3.8039999999999998</v>
      </c>
      <c r="BA5" s="9">
        <f>SUMIFS(Concentrado!BB$2:BB859,Concentrado!$A$2:$A859,"="&amp;$A5,Concentrado!$B$2:$B859, "=Morelos")</f>
        <v>4.2750000000000004</v>
      </c>
      <c r="BB5" s="9">
        <f>SUMIFS(Concentrado!BC$2:BC859,Concentrado!$A$2:$A859,"="&amp;$A5,Concentrado!$B$2:$B859, "=Morelos")</f>
        <v>19.460999999999999</v>
      </c>
      <c r="BC5" s="9">
        <f>SUMIFS(Concentrado!BD$2:BD859,Concentrado!$A$2:$A859,"="&amp;$A5,Concentrado!$B$2:$B859, "=Morelos")</f>
        <v>16.599</v>
      </c>
      <c r="BD5" s="9">
        <f>SUMIFS(Concentrado!BE$2:BE859,Concentrado!$A$2:$A859,"="&amp;$A5,Concentrado!$B$2:$B859, "=Morelos")</f>
        <v>18.702000000000002</v>
      </c>
      <c r="BE5" s="9">
        <f>SUMIFS(Concentrado!BF$2:BF859,Concentrado!$A$2:$A859,"="&amp;$A5,Concentrado!$B$2:$B859, "=Morelos")</f>
        <v>21.143999999999998</v>
      </c>
      <c r="BF5" s="9">
        <f>SUMIFS(Concentrado!BG$2:BG859,Concentrado!$A$2:$A859,"="&amp;$A5,Concentrado!$B$2:$B859, "=Morelos")</f>
        <v>80.988</v>
      </c>
      <c r="BG5" s="9">
        <f>SUMIFS(Concentrado!BH$2:BH859,Concentrado!$A$2:$A859,"="&amp;$A5,Concentrado!$B$2:$B859, "=Morelos")</f>
        <v>7.8095623752639343</v>
      </c>
    </row>
    <row r="6" spans="1:59" x14ac:dyDescent="0.25">
      <c r="A6" s="4">
        <v>2002</v>
      </c>
      <c r="B6" s="9">
        <f>SUMIFS(Concentrado!C$2:C859,Concentrado!$A$2:$A859,"="&amp;$A6,Concentrado!$B$2:$B859, "=Morelos")</f>
        <v>18.459</v>
      </c>
      <c r="C6" s="9">
        <f>SUMIFS(Concentrado!D$2:D859,Concentrado!$A$2:$A859,"="&amp;$A6,Concentrado!$B$2:$B859, "=Morelos")</f>
        <v>4.3620000000000001</v>
      </c>
      <c r="D6" s="9">
        <f>SUMIFS(Concentrado!E$2:E859,Concentrado!$A$2:$A859,"="&amp;$A6,Concentrado!$B$2:$B859, "=Morelos")</f>
        <v>11.273999999999999</v>
      </c>
      <c r="E6" s="9">
        <f>SUMIFS(Concentrado!F$2:F859,Concentrado!$A$2:$A859,"="&amp;$A6,Concentrado!$B$2:$B859, "=Morelos")</f>
        <v>25.518999999999998</v>
      </c>
      <c r="F6" s="9">
        <f>SUMIFS(Concentrado!G$2:G859,Concentrado!$A$2:$A859,"="&amp;$A6,Concentrado!$B$2:$B859, "=Morelos")</f>
        <v>13.986000000000001</v>
      </c>
      <c r="G6" s="9">
        <f>SUMIFS(Concentrado!H$2:H859,Concentrado!$A$2:$A859,"="&amp;$A6,Concentrado!$B$2:$B859, "=Morelos")</f>
        <v>3.0760000000000001</v>
      </c>
      <c r="H6" s="9">
        <f>SUMIFS(Concentrado!I$2:I859,Concentrado!$A$2:$A859,"="&amp;$A6,Concentrado!$B$2:$B859, "=Morelos")</f>
        <v>3.2709999999999999</v>
      </c>
      <c r="I6" s="9">
        <f>SUMIFS(Concentrado!J$2:J859,Concentrado!$A$2:$A859,"="&amp;$A6,Concentrado!$B$2:$B859, "=Morelos")</f>
        <v>3.177</v>
      </c>
      <c r="J6" s="9">
        <f>SUMIFS(Concentrado!K$2:K859,Concentrado!$A$2:$A859,"="&amp;$A6,Concentrado!$B$2:$B859, "=Morelos")</f>
        <v>7.6909999999999998</v>
      </c>
      <c r="K6" s="9">
        <f>SUMIFS(Concentrado!L$2:L859,Concentrado!$A$2:$A859,"="&amp;$A6,Concentrado!$B$2:$B859, "=Morelos")</f>
        <v>3.6349999999999998</v>
      </c>
      <c r="L6" s="9">
        <f>SUMIFS(Concentrado!M$2:M859,Concentrado!$A$2:$A859,"="&amp;$A6,Concentrado!$B$2:$B859, "=Morelos")</f>
        <v>5.6059999999999999</v>
      </c>
      <c r="M6" s="9">
        <f>SUMIFS(Concentrado!N$2:N859,Concentrado!$A$2:$A859,"="&amp;$A6,Concentrado!$B$2:$B859, "=Morelos")</f>
        <v>46.936999999999998</v>
      </c>
      <c r="N6" s="9">
        <f>SUMIFS(Concentrado!O$2:O859,Concentrado!$A$2:$A859,"="&amp;$A6,Concentrado!$B$2:$B859, "=Morelos")</f>
        <v>77.039000000000001</v>
      </c>
      <c r="O6" s="9">
        <f>SUMIFS(Concentrado!P$2:P859,Concentrado!$A$2:$A859,"="&amp;$A6,Concentrado!$B$2:$B859, "=Morelos")</f>
        <v>16.478000000000002</v>
      </c>
      <c r="P6" s="9">
        <f>SUMIFS(Concentrado!Q$2:Q859,Concentrado!$A$2:$A859,"="&amp;$A6,Concentrado!$B$2:$B859, "=Morelos")</f>
        <v>46.03</v>
      </c>
      <c r="Q6" s="9">
        <f>SUMIFS(Concentrado!R$2:R859,Concentrado!$A$2:$A859,"="&amp;$A6,Concentrado!$B$2:$B859, "=Morelos")</f>
        <v>50.505000000000003</v>
      </c>
      <c r="R6" s="9">
        <f>SUMIFS(Concentrado!S$2:S859,Concentrado!$A$2:$A859,"="&amp;$A6,Concentrado!$B$2:$B859, "=Morelos")</f>
        <v>60.823</v>
      </c>
      <c r="S6" s="9">
        <f>SUMIFS(Concentrado!T$2:T859,Concentrado!$A$2:$A859,"="&amp;$A6,Concentrado!$B$2:$B859, "=Morelos")</f>
        <v>55.808999999999997</v>
      </c>
      <c r="T6" s="9">
        <f>SUMIFS(Concentrado!U$2:U859,Concentrado!$A$2:$A859,"="&amp;$A6,Concentrado!$B$2:$B859, "=Morelos")</f>
        <v>9.2289999999999992</v>
      </c>
      <c r="U6" s="9">
        <f>SUMIFS(Concentrado!V$2:V859,Concentrado!$A$2:$A859,"="&amp;$A6,Concentrado!$B$2:$B859, "=Morelos")</f>
        <v>10.782999999999999</v>
      </c>
      <c r="V6" s="9">
        <f>SUMIFS(Concentrado!W$2:W859,Concentrado!$A$2:$A859,"="&amp;$A6,Concentrado!$B$2:$B859, "=Morelos")</f>
        <v>10.028</v>
      </c>
      <c r="W6" s="9">
        <f>SUMIFS(Concentrado!X$2:X859,Concentrado!$A$2:$A859,"="&amp;$A6,Concentrado!$B$2:$B859, "=Morelos")</f>
        <v>20.51</v>
      </c>
      <c r="X6" s="9">
        <f>SUMIFS(Concentrado!Y$2:Y859,Concentrado!$A$2:$A859,"="&amp;$A6,Concentrado!$B$2:$B859, "=Morelos")</f>
        <v>1.333</v>
      </c>
      <c r="Y6" s="9">
        <f>SUMIFS(Concentrado!Z$2:Z859,Concentrado!$A$2:$A859,"="&amp;$A6,Concentrado!$B$2:$B859, "=Morelos")</f>
        <v>10.651</v>
      </c>
      <c r="Z6" s="9">
        <f>SUMIFS(Concentrado!AA$2:AA859,Concentrado!$A$2:$A859,"="&amp;$A6,Concentrado!$B$2:$B859, "=Morelos")</f>
        <v>52.170999999999999</v>
      </c>
      <c r="AA6" s="9">
        <f>SUMIFS(Concentrado!AB$2:AB859,Concentrado!$A$2:$A859,"="&amp;$A6,Concentrado!$B$2:$B859, "=Morelos")</f>
        <v>38.65</v>
      </c>
      <c r="AB6" s="9">
        <f>SUMIFS(Concentrado!AC$2:AC859,Concentrado!$A$2:$A859,"="&amp;$A6,Concentrado!$B$2:$B859, "=Morelos")</f>
        <v>45.22</v>
      </c>
      <c r="AC6" s="9">
        <f>SUMIFS(Concentrado!AD$2:AD859,Concentrado!$A$2:$A859,"="&amp;$A6,Concentrado!$B$2:$B859, "=Morelos")</f>
        <v>353.79199999999997</v>
      </c>
      <c r="AD6" s="9">
        <f>SUMIFS(Concentrado!AE$2:AE859,Concentrado!$A$2:$A859,"="&amp;$A6,Concentrado!$B$2:$B859, "=Morelos")</f>
        <v>309.32299999999998</v>
      </c>
      <c r="AE6" s="9">
        <f>SUMIFS(Concentrado!AF$2:AF859,Concentrado!$A$2:$A859,"="&amp;$A6,Concentrado!$B$2:$B859, "=Morelos")</f>
        <v>331.36700000000002</v>
      </c>
      <c r="AF6" s="9">
        <f>SUMIFS(Concentrado!AG$2:AG859,Concentrado!$A$2:$A859,"="&amp;$A6,Concentrado!$B$2:$B859, "=Morelos")</f>
        <v>9.2289999999999992</v>
      </c>
      <c r="AG6" s="9">
        <f>SUMIFS(Concentrado!AH$2:AH859,Concentrado!$A$2:$A859,"="&amp;$A6,Concentrado!$B$2:$B859, "=Morelos")</f>
        <v>3.0286306551264599</v>
      </c>
      <c r="AH6" s="9">
        <f>SUMIFS(Concentrado!AI$2:AI859,Concentrado!$A$2:$A859,"="&amp;$A6,Concentrado!$B$2:$B859, "=Morelos")</f>
        <v>1.90936255930957</v>
      </c>
      <c r="AI6" s="9">
        <f>SUMIFS(Concentrado!AJ$2:AJ859,Concentrado!$A$2:$A859,"="&amp;$A6,Concentrado!$B$2:$B859, "=Morelos")</f>
        <v>2.4533656087209001</v>
      </c>
      <c r="AJ6" s="9">
        <f>SUMIFS(Concentrado!AK$2:AK859,Concentrado!$A$2:$A859,"="&amp;$A6,Concentrado!$B$2:$B859, "=Morelos")</f>
        <v>2.82</v>
      </c>
      <c r="AK6" s="9">
        <f>SUMIFS(Concentrado!AL$2:AL859,Concentrado!$A$2:$A859,"="&amp;$A6,Concentrado!$B$2:$B859, "=Morelos")</f>
        <v>1.0900000000000001</v>
      </c>
      <c r="AL6" s="9">
        <f>SUMIFS(Concentrado!AM$2:AM859,Concentrado!$A$2:$A859,"="&amp;$A6,Concentrado!$B$2:$B859, "=Morelos")</f>
        <v>1.931</v>
      </c>
      <c r="AM6" s="9">
        <f>SUMIFS(Concentrado!AN$2:AN859,Concentrado!$A$2:$A859,"="&amp;$A6,Concentrado!$B$2:$B859, "=Morelos")</f>
        <v>72.424999999999997</v>
      </c>
      <c r="AN6" s="9">
        <f>SUMIFS(Concentrado!AO$2:AO859,Concentrado!$A$2:$A859,"="&amp;$A6,Concentrado!$B$2:$B859, "=Morelos")</f>
        <v>57.43</v>
      </c>
      <c r="AO6" s="9">
        <f>SUMIFS(Concentrado!AP$2:AP859,Concentrado!$A$2:$A859,"="&amp;$A6,Concentrado!$B$2:$B859, "=Morelos")</f>
        <v>64.715999999999994</v>
      </c>
      <c r="AP6" s="9">
        <f>SUMIFS(Concentrado!AQ$2:AQ859,Concentrado!$A$2:$A859,"="&amp;$A6,Concentrado!$B$2:$B859, "=Morelos")</f>
        <v>4.1020000000000003</v>
      </c>
      <c r="AQ6" s="9">
        <f>SUMIFS(Concentrado!AR$2:AR859,Concentrado!$A$2:$A859,"="&amp;$A6,Concentrado!$B$2:$B859, "=Morelos")</f>
        <v>1.454</v>
      </c>
      <c r="AR6" s="9">
        <f>SUMIFS(Concentrado!AS$2:AS859,Concentrado!$A$2:$A859,"="&amp;$A6,Concentrado!$B$2:$B859, "=Morelos")</f>
        <v>2.7410000000000001</v>
      </c>
      <c r="AS6" s="9">
        <f>SUMIFS(Concentrado!AT$2:AT859,Concentrado!$A$2:$A859,"="&amp;$A6,Concentrado!$B$2:$B859, "=Morelos")</f>
        <v>10.127000000000001</v>
      </c>
      <c r="AT6" s="9">
        <f>SUMIFS(Concentrado!AU$2:AU859,Concentrado!$A$2:$A859,"="&amp;$A6,Concentrado!$B$2:$B859, "=Morelos")</f>
        <v>2.06</v>
      </c>
      <c r="AU6" s="9">
        <f>SUMIFS(Concentrado!AV$2:AV859,Concentrado!$A$2:$A859,"="&amp;$A6,Concentrado!$B$2:$B859, "=Morelos")</f>
        <v>5.98</v>
      </c>
      <c r="AV6" s="9">
        <f>SUMIFS(Concentrado!AW$2:AW859,Concentrado!$A$2:$A859,"="&amp;$A6,Concentrado!$B$2:$B859, "=Morelos")</f>
        <v>510.56200000000001</v>
      </c>
      <c r="AW6" s="9">
        <f>SUMIFS(Concentrado!AX$2:AX859,Concentrado!$A$2:$A859,"="&amp;$A6,Concentrado!$B$2:$B859, "=Morelos")</f>
        <v>390.25900000000001</v>
      </c>
      <c r="AX6" s="9">
        <f>SUMIFS(Concentrado!AY$2:AY859,Concentrado!$A$2:$A859,"="&amp;$A6,Concentrado!$B$2:$B859, "=Morelos")</f>
        <v>449.27699999999999</v>
      </c>
      <c r="AY6" s="9">
        <f>SUMIFS(Concentrado!AZ$2:AZ859,Concentrado!$A$2:$A859,"="&amp;$A6,Concentrado!$B$2:$B859, "=Morelos")</f>
        <v>5.1059999999999999</v>
      </c>
      <c r="AZ6" s="9">
        <f>SUMIFS(Concentrado!BA$2:BA859,Concentrado!$A$2:$A859,"="&amp;$A6,Concentrado!$B$2:$B859, "=Morelos")</f>
        <v>3.903</v>
      </c>
      <c r="BA6" s="9">
        <f>SUMIFS(Concentrado!BB$2:BB859,Concentrado!$A$2:$A859,"="&amp;$A6,Concentrado!$B$2:$B859, "=Morelos")</f>
        <v>4.4930000000000003</v>
      </c>
      <c r="BB6" s="9">
        <f>SUMIFS(Concentrado!BC$2:BC859,Concentrado!$A$2:$A859,"="&amp;$A6,Concentrado!$B$2:$B859, "=Morelos")</f>
        <v>21.434000000000001</v>
      </c>
      <c r="BC6" s="9">
        <f>SUMIFS(Concentrado!BD$2:BD859,Concentrado!$A$2:$A859,"="&amp;$A6,Concentrado!$B$2:$B859, "=Morelos")</f>
        <v>19.696999999999999</v>
      </c>
      <c r="BD6" s="9">
        <f>SUMIFS(Concentrado!BE$2:BE859,Concentrado!$A$2:$A859,"="&amp;$A6,Concentrado!$B$2:$B859, "=Morelos")</f>
        <v>17.57</v>
      </c>
      <c r="BE6" s="9">
        <f>SUMIFS(Concentrado!BF$2:BF859,Concentrado!$A$2:$A859,"="&amp;$A6,Concentrado!$B$2:$B859, "=Morelos")</f>
        <v>19.829999999999998</v>
      </c>
      <c r="BF6" s="9">
        <f>SUMIFS(Concentrado!BG$2:BG859,Concentrado!$A$2:$A859,"="&amp;$A6,Concentrado!$B$2:$B859, "=Morelos")</f>
        <v>73.991</v>
      </c>
      <c r="BG6" s="9">
        <f>SUMIFS(Concentrado!BH$2:BH859,Concentrado!$A$2:$A859,"="&amp;$A6,Concentrado!$B$2:$B859, "=Morelos")</f>
        <v>9.8851663312418605</v>
      </c>
    </row>
    <row r="7" spans="1:59" x14ac:dyDescent="0.25">
      <c r="A7" s="4">
        <v>2003</v>
      </c>
      <c r="B7" s="9">
        <f>SUMIFS(Concentrado!C$2:C859,Concentrado!$A$2:$A859,"="&amp;$A7,Concentrado!$B$2:$B859, "=Morelos")</f>
        <v>18.798999999999999</v>
      </c>
      <c r="C7" s="9">
        <f>SUMIFS(Concentrado!D$2:D859,Concentrado!$A$2:$A859,"="&amp;$A7,Concentrado!$B$2:$B859, "=Morelos")</f>
        <v>4.4329999999999998</v>
      </c>
      <c r="D7" s="9">
        <f>SUMIFS(Concentrado!E$2:E859,Concentrado!$A$2:$A859,"="&amp;$A7,Concentrado!$B$2:$B859, "=Morelos")</f>
        <v>11.407</v>
      </c>
      <c r="E7" s="9">
        <f>SUMIFS(Concentrado!F$2:F859,Concentrado!$A$2:$A859,"="&amp;$A7,Concentrado!$B$2:$B859, "=Morelos")</f>
        <v>18.7</v>
      </c>
      <c r="F7" s="9">
        <f>SUMIFS(Concentrado!G$2:G859,Concentrado!$A$2:$A859,"="&amp;$A7,Concentrado!$B$2:$B859, "=Morelos")</f>
        <v>15.823</v>
      </c>
      <c r="G7" s="9">
        <f>SUMIFS(Concentrado!H$2:H859,Concentrado!$A$2:$A859,"="&amp;$A7,Concentrado!$B$2:$B859, "=Morelos")</f>
        <v>2.9220000000000002</v>
      </c>
      <c r="H7" s="9">
        <f>SUMIFS(Concentrado!I$2:I859,Concentrado!$A$2:$A859,"="&amp;$A7,Concentrado!$B$2:$B859, "=Morelos")</f>
        <v>2.6360000000000001</v>
      </c>
      <c r="I7" s="9">
        <f>SUMIFS(Concentrado!J$2:J859,Concentrado!$A$2:$A859,"="&amp;$A7,Concentrado!$B$2:$B859, "=Morelos")</f>
        <v>2.7749999999999999</v>
      </c>
      <c r="J7" s="9">
        <f>SUMIFS(Concentrado!K$2:K859,Concentrado!$A$2:$A859,"="&amp;$A7,Concentrado!$B$2:$B859, "=Morelos")</f>
        <v>7.6210000000000004</v>
      </c>
      <c r="K7" s="9">
        <f>SUMIFS(Concentrado!L$2:L859,Concentrado!$A$2:$A859,"="&amp;$A7,Concentrado!$B$2:$B859, "=Morelos")</f>
        <v>3.8340000000000001</v>
      </c>
      <c r="L7" s="9">
        <f>SUMIFS(Concentrado!M$2:M859,Concentrado!$A$2:$A859,"="&amp;$A7,Concentrado!$B$2:$B859, "=Morelos")</f>
        <v>5.673</v>
      </c>
      <c r="M7" s="9">
        <f>SUMIFS(Concentrado!N$2:N859,Concentrado!$A$2:$A859,"="&amp;$A7,Concentrado!$B$2:$B859, "=Morelos")</f>
        <v>50.514000000000003</v>
      </c>
      <c r="N7" s="9">
        <f>SUMIFS(Concentrado!O$2:O859,Concentrado!$A$2:$A859,"="&amp;$A7,Concentrado!$B$2:$B859, "=Morelos")</f>
        <v>80.150999999999996</v>
      </c>
      <c r="O7" s="9">
        <f>SUMIFS(Concentrado!P$2:P859,Concentrado!$A$2:$A859,"="&amp;$A7,Concentrado!$B$2:$B859, "=Morelos")</f>
        <v>18.573</v>
      </c>
      <c r="P7" s="9">
        <f>SUMIFS(Concentrado!Q$2:Q859,Concentrado!$A$2:$A859,"="&amp;$A7,Concentrado!$B$2:$B859, "=Morelos")</f>
        <v>48.587000000000003</v>
      </c>
      <c r="Q7" s="9">
        <f>SUMIFS(Concentrado!R$2:R859,Concentrado!$A$2:$A859,"="&amp;$A7,Concentrado!$B$2:$B859, "=Morelos")</f>
        <v>51.825000000000003</v>
      </c>
      <c r="R7" s="9">
        <f>SUMIFS(Concentrado!S$2:S859,Concentrado!$A$2:$A859,"="&amp;$A7,Concentrado!$B$2:$B859, "=Morelos")</f>
        <v>62.787999999999997</v>
      </c>
      <c r="S7" s="9">
        <f>SUMIFS(Concentrado!T$2:T859,Concentrado!$A$2:$A859,"="&amp;$A7,Concentrado!$B$2:$B859, "=Morelos")</f>
        <v>57.527999999999999</v>
      </c>
      <c r="T7" s="9">
        <f>SUMIFS(Concentrado!U$2:U859,Concentrado!$A$2:$A859,"="&amp;$A7,Concentrado!$B$2:$B859, "=Morelos")</f>
        <v>8.2560000000000002</v>
      </c>
      <c r="U7" s="9">
        <f>SUMIFS(Concentrado!V$2:V859,Concentrado!$A$2:$A859,"="&amp;$A7,Concentrado!$B$2:$B859, "=Morelos")</f>
        <v>13.061</v>
      </c>
      <c r="V7" s="9">
        <f>SUMIFS(Concentrado!W$2:W859,Concentrado!$A$2:$A859,"="&amp;$A7,Concentrado!$B$2:$B859, "=Morelos")</f>
        <v>10.728999999999999</v>
      </c>
      <c r="W7" s="9">
        <f>SUMIFS(Concentrado!X$2:X859,Concentrado!$A$2:$A859,"="&amp;$A7,Concentrado!$B$2:$B859, "=Morelos")</f>
        <v>18.672000000000001</v>
      </c>
      <c r="X7" s="9">
        <f>SUMIFS(Concentrado!Y$2:Y859,Concentrado!$A$2:$A859,"="&amp;$A7,Concentrado!$B$2:$B859, "=Morelos")</f>
        <v>1.198</v>
      </c>
      <c r="Y7" s="9">
        <f>SUMIFS(Concentrado!Z$2:Z859,Concentrado!$A$2:$A859,"="&amp;$A7,Concentrado!$B$2:$B859, "=Morelos")</f>
        <v>9.68</v>
      </c>
      <c r="Z7" s="9">
        <f>SUMIFS(Concentrado!AA$2:AA859,Concentrado!$A$2:$A859,"="&amp;$A7,Concentrado!$B$2:$B859, "=Morelos")</f>
        <v>47.378999999999998</v>
      </c>
      <c r="AA7" s="9">
        <f>SUMIFS(Concentrado!AB$2:AB859,Concentrado!$A$2:$A859,"="&amp;$A7,Concentrado!$B$2:$B859, "=Morelos")</f>
        <v>45.292999999999999</v>
      </c>
      <c r="AB7" s="9">
        <f>SUMIFS(Concentrado!AC$2:AC859,Concentrado!$A$2:$A859,"="&amp;$A7,Concentrado!$B$2:$B859, "=Morelos")</f>
        <v>46.368000000000002</v>
      </c>
      <c r="AC7" s="9">
        <f>SUMIFS(Concentrado!AD$2:AD859,Concentrado!$A$2:$A859,"="&amp;$A7,Concentrado!$B$2:$B859, "=Morelos")</f>
        <v>350.32799999999997</v>
      </c>
      <c r="AD7" s="9">
        <f>SUMIFS(Concentrado!AE$2:AE859,Concentrado!$A$2:$A859,"="&amp;$A7,Concentrado!$B$2:$B859, "=Morelos")</f>
        <v>320.76799999999997</v>
      </c>
      <c r="AE7" s="9">
        <f>SUMIFS(Concentrado!AF$2:AF859,Concentrado!$A$2:$A859,"="&amp;$A7,Concentrado!$B$2:$B859, "=Morelos")</f>
        <v>335.548</v>
      </c>
      <c r="AF7" s="9">
        <f>SUMIFS(Concentrado!AG$2:AG859,Concentrado!$A$2:$A859,"="&amp;$A7,Concentrado!$B$2:$B859, "=Morelos")</f>
        <v>10.162000000000001</v>
      </c>
      <c r="AG7" s="9">
        <f>SUMIFS(Concentrado!AH$2:AH859,Concentrado!$A$2:$A859,"="&amp;$A7,Concentrado!$B$2:$B859, "=Morelos")</f>
        <v>4.6812252772790002</v>
      </c>
      <c r="AH7" s="9">
        <f>SUMIFS(Concentrado!AI$2:AI859,Concentrado!$A$2:$A859,"="&amp;$A7,Concentrado!$B$2:$B859, "=Morelos")</f>
        <v>0.95009168384749099</v>
      </c>
      <c r="AI7" s="9">
        <f>SUMIFS(Concentrado!AJ$2:AJ859,Concentrado!$A$2:$A859,"="&amp;$A7,Concentrado!$B$2:$B859, "=Morelos")</f>
        <v>2.7650099377710098</v>
      </c>
      <c r="AJ7" s="9">
        <f>SUMIFS(Concentrado!AK$2:AK859,Concentrado!$A$2:$A859,"="&amp;$A7,Concentrado!$B$2:$B859, "=Morelos")</f>
        <v>4.4459999999999997</v>
      </c>
      <c r="AK7" s="9">
        <f>SUMIFS(Concentrado!AL$2:AL859,Concentrado!$A$2:$A859,"="&amp;$A7,Concentrado!$B$2:$B859, "=Morelos")</f>
        <v>0.83899999999999997</v>
      </c>
      <c r="AL7" s="9">
        <f>SUMIFS(Concentrado!AM$2:AM859,Concentrado!$A$2:$A859,"="&amp;$A7,Concentrado!$B$2:$B859, "=Morelos")</f>
        <v>2.59</v>
      </c>
      <c r="AM7" s="9">
        <f>SUMIFS(Concentrado!AN$2:AN859,Concentrado!$A$2:$A859,"="&amp;$A7,Concentrado!$B$2:$B859, "=Morelos")</f>
        <v>58.683999999999997</v>
      </c>
      <c r="AN7" s="9">
        <f>SUMIFS(Concentrado!AO$2:AO859,Concentrado!$A$2:$A859,"="&amp;$A7,Concentrado!$B$2:$B859, "=Morelos")</f>
        <v>48.408999999999999</v>
      </c>
      <c r="AO7" s="9">
        <f>SUMIFS(Concentrado!AP$2:AP859,Concentrado!$A$2:$A859,"="&amp;$A7,Concentrado!$B$2:$B859, "=Morelos")</f>
        <v>53.704999999999998</v>
      </c>
      <c r="AP7" s="9">
        <f>SUMIFS(Concentrado!AQ$2:AQ859,Concentrado!$A$2:$A859,"="&amp;$A7,Concentrado!$B$2:$B859, "=Morelos")</f>
        <v>2.794</v>
      </c>
      <c r="AQ7" s="9">
        <f>SUMIFS(Concentrado!AR$2:AR859,Concentrado!$A$2:$A859,"="&amp;$A7,Concentrado!$B$2:$B859, "=Morelos")</f>
        <v>1.198</v>
      </c>
      <c r="AR7" s="9">
        <f>SUMIFS(Concentrado!AS$2:AS859,Concentrado!$A$2:$A859,"="&amp;$A7,Concentrado!$B$2:$B859, "=Morelos")</f>
        <v>1.9730000000000001</v>
      </c>
      <c r="AS7" s="9">
        <f>SUMIFS(Concentrado!AT$2:AT859,Concentrado!$A$2:$A859,"="&amp;$A7,Concentrado!$B$2:$B859, "=Morelos")</f>
        <v>7.6210000000000004</v>
      </c>
      <c r="AT7" s="9">
        <f>SUMIFS(Concentrado!AU$2:AU859,Concentrado!$A$2:$A859,"="&amp;$A7,Concentrado!$B$2:$B859, "=Morelos")</f>
        <v>2.516</v>
      </c>
      <c r="AU7" s="9">
        <f>SUMIFS(Concentrado!AV$2:AV859,Concentrado!$A$2:$A859,"="&amp;$A7,Concentrado!$B$2:$B859, "=Morelos")</f>
        <v>4.9939999999999998</v>
      </c>
      <c r="AV7" s="9">
        <f>SUMIFS(Concentrado!AW$2:AW859,Concentrado!$A$2:$A859,"="&amp;$A7,Concentrado!$B$2:$B859, "=Morelos")</f>
        <v>496.27600000000001</v>
      </c>
      <c r="AW7" s="9">
        <f>SUMIFS(Concentrado!AX$2:AX859,Concentrado!$A$2:$A859,"="&amp;$A7,Concentrado!$B$2:$B859, "=Morelos")</f>
        <v>393.62099999999998</v>
      </c>
      <c r="AX7" s="9">
        <f>SUMIFS(Concentrado!AY$2:AY859,Concentrado!$A$2:$A859,"="&amp;$A7,Concentrado!$B$2:$B859, "=Morelos")</f>
        <v>444.37599999999998</v>
      </c>
      <c r="AY7" s="9">
        <f>SUMIFS(Concentrado!AZ$2:AZ859,Concentrado!$A$2:$A859,"="&amp;$A7,Concentrado!$B$2:$B859, "=Morelos")</f>
        <v>4.9630000000000001</v>
      </c>
      <c r="AZ7" s="9">
        <f>SUMIFS(Concentrado!BA$2:BA859,Concentrado!$A$2:$A859,"="&amp;$A7,Concentrado!$B$2:$B859, "=Morelos")</f>
        <v>3.9359999999999999</v>
      </c>
      <c r="BA7" s="9">
        <f>SUMIFS(Concentrado!BB$2:BB859,Concentrado!$A$2:$A859,"="&amp;$A7,Concentrado!$B$2:$B859, "=Morelos")</f>
        <v>4.444</v>
      </c>
      <c r="BB7" s="9">
        <f>SUMIFS(Concentrado!BC$2:BC859,Concentrado!$A$2:$A859,"="&amp;$A7,Concentrado!$B$2:$B859, "=Morelos")</f>
        <v>20.497</v>
      </c>
      <c r="BC7" s="9">
        <f>SUMIFS(Concentrado!BD$2:BD859,Concentrado!$A$2:$A859,"="&amp;$A7,Concentrado!$B$2:$B859, "=Morelos")</f>
        <v>19.911000000000001</v>
      </c>
      <c r="BD7" s="9">
        <f>SUMIFS(Concentrado!BE$2:BE859,Concentrado!$A$2:$A859,"="&amp;$A7,Concentrado!$B$2:$B859, "=Morelos")</f>
        <v>16.698</v>
      </c>
      <c r="BE7" s="9">
        <f>SUMIFS(Concentrado!BF$2:BF859,Concentrado!$A$2:$A859,"="&amp;$A7,Concentrado!$B$2:$B859, "=Morelos")</f>
        <v>18.844999999999999</v>
      </c>
      <c r="BF7" s="9">
        <f>SUMIFS(Concentrado!BG$2:BG859,Concentrado!$A$2:$A859,"="&amp;$A7,Concentrado!$B$2:$B859, "=Morelos")</f>
        <v>84.292000000000002</v>
      </c>
      <c r="BG7" s="9">
        <f>SUMIFS(Concentrado!BH$2:BH859,Concentrado!$A$2:$A859,"="&amp;$A7,Concentrado!$B$2:$B859, "=Morelos")</f>
        <v>7.2852068155819136</v>
      </c>
    </row>
    <row r="8" spans="1:59" x14ac:dyDescent="0.25">
      <c r="A8" s="4">
        <v>2004</v>
      </c>
      <c r="B8" s="9">
        <f>SUMIFS(Concentrado!C$2:C859,Concentrado!$A$2:$A859,"="&amp;$A8,Concentrado!$B$2:$B859, "=Morelos")</f>
        <v>20.154</v>
      </c>
      <c r="C8" s="9">
        <f>SUMIFS(Concentrado!D$2:D859,Concentrado!$A$2:$A859,"="&amp;$A8,Concentrado!$B$2:$B859, "=Morelos")</f>
        <v>4.6219999999999999</v>
      </c>
      <c r="D8" s="9">
        <f>SUMIFS(Concentrado!E$2:E859,Concentrado!$A$2:$A859,"="&amp;$A8,Concentrado!$B$2:$B859, "=Morelos")</f>
        <v>12.273</v>
      </c>
      <c r="E8" s="9">
        <f>SUMIFS(Concentrado!F$2:F859,Concentrado!$A$2:$A859,"="&amp;$A8,Concentrado!$B$2:$B859, "=Morelos")</f>
        <v>20.622</v>
      </c>
      <c r="F8" s="9">
        <f>SUMIFS(Concentrado!G$2:G859,Concentrado!$A$2:$A859,"="&amp;$A8,Concentrado!$B$2:$B859, "=Morelos")</f>
        <v>16.404</v>
      </c>
      <c r="G8" s="9">
        <f>SUMIFS(Concentrado!H$2:H859,Concentrado!$A$2:$A859,"="&amp;$A8,Concentrado!$B$2:$B859, "=Morelos")</f>
        <v>3.149</v>
      </c>
      <c r="H8" s="9">
        <f>SUMIFS(Concentrado!I$2:I859,Concentrado!$A$2:$A859,"="&amp;$A8,Concentrado!$B$2:$B859, "=Morelos")</f>
        <v>3.4369999999999998</v>
      </c>
      <c r="I8" s="9">
        <f>SUMIFS(Concentrado!J$2:J859,Concentrado!$A$2:$A859,"="&amp;$A8,Concentrado!$B$2:$B859, "=Morelos")</f>
        <v>3.2970000000000002</v>
      </c>
      <c r="J8" s="9">
        <f>SUMIFS(Concentrado!K$2:K859,Concentrado!$A$2:$A859,"="&amp;$A8,Concentrado!$B$2:$B859, "=Morelos")</f>
        <v>7.6840000000000002</v>
      </c>
      <c r="K8" s="9">
        <f>SUMIFS(Concentrado!L$2:L859,Concentrado!$A$2:$A859,"="&amp;$A8,Concentrado!$B$2:$B859, "=Morelos")</f>
        <v>4.1479999999999997</v>
      </c>
      <c r="L8" s="9">
        <f>SUMIFS(Concentrado!M$2:M859,Concentrado!$A$2:$A859,"="&amp;$A8,Concentrado!$B$2:$B859, "=Morelos")</f>
        <v>5.8620000000000001</v>
      </c>
      <c r="M8" s="9">
        <f>SUMIFS(Concentrado!N$2:N859,Concentrado!$A$2:$A859,"="&amp;$A8,Concentrado!$B$2:$B859, "=Morelos")</f>
        <v>51.975999999999999</v>
      </c>
      <c r="N8" s="9">
        <f>SUMIFS(Concentrado!O$2:O859,Concentrado!$A$2:$A859,"="&amp;$A8,Concentrado!$B$2:$B859, "=Morelos")</f>
        <v>72.933000000000007</v>
      </c>
      <c r="O8" s="9">
        <f>SUMIFS(Concentrado!P$2:P859,Concentrado!$A$2:$A859,"="&amp;$A8,Concentrado!$B$2:$B859, "=Morelos")</f>
        <v>20.856000000000002</v>
      </c>
      <c r="P8" s="9">
        <f>SUMIFS(Concentrado!Q$2:Q859,Concentrado!$A$2:$A859,"="&amp;$A8,Concentrado!$B$2:$B859, "=Morelos")</f>
        <v>46.283000000000001</v>
      </c>
      <c r="Q8" s="9">
        <f>SUMIFS(Concentrado!R$2:R859,Concentrado!$A$2:$A859,"="&amp;$A8,Concentrado!$B$2:$B859, "=Morelos")</f>
        <v>59.581000000000003</v>
      </c>
      <c r="R8" s="9">
        <f>SUMIFS(Concentrado!S$2:S859,Concentrado!$A$2:$A859,"="&amp;$A8,Concentrado!$B$2:$B859, "=Morelos")</f>
        <v>63.753</v>
      </c>
      <c r="S8" s="9">
        <f>SUMIFS(Concentrado!T$2:T859,Concentrado!$A$2:$A859,"="&amp;$A8,Concentrado!$B$2:$B859, "=Morelos")</f>
        <v>61.731000000000002</v>
      </c>
      <c r="T8" s="9">
        <f>SUMIFS(Concentrado!U$2:U859,Concentrado!$A$2:$A859,"="&amp;$A8,Concentrado!$B$2:$B859, "=Morelos")</f>
        <v>8.6920000000000002</v>
      </c>
      <c r="U8" s="9">
        <f>SUMIFS(Concentrado!V$2:V859,Concentrado!$A$2:$A859,"="&amp;$A8,Concentrado!$B$2:$B859, "=Morelos")</f>
        <v>12.206</v>
      </c>
      <c r="V8" s="9">
        <f>SUMIFS(Concentrado!W$2:W859,Concentrado!$A$2:$A859,"="&amp;$A8,Concentrado!$B$2:$B859, "=Morelos")</f>
        <v>10.502000000000001</v>
      </c>
      <c r="W8" s="9">
        <f>SUMIFS(Concentrado!X$2:X859,Concentrado!$A$2:$A859,"="&amp;$A8,Concentrado!$B$2:$B859, "=Morelos")</f>
        <v>17.257000000000001</v>
      </c>
      <c r="X8" s="9">
        <f>SUMIFS(Concentrado!Y$2:Y859,Concentrado!$A$2:$A859,"="&amp;$A8,Concentrado!$B$2:$B859, "=Morelos")</f>
        <v>2.0150000000000001</v>
      </c>
      <c r="Y8" s="9">
        <f>SUMIFS(Concentrado!Z$2:Z859,Concentrado!$A$2:$A859,"="&amp;$A8,Concentrado!$B$2:$B859, "=Morelos")</f>
        <v>9.4030000000000005</v>
      </c>
      <c r="Z8" s="9">
        <f>SUMIFS(Concentrado!AA$2:AA859,Concentrado!$A$2:$A859,"="&amp;$A8,Concentrado!$B$2:$B859, "=Morelos")</f>
        <v>45.472999999999999</v>
      </c>
      <c r="AA8" s="9">
        <f>SUMIFS(Concentrado!AB$2:AB859,Concentrado!$A$2:$A859,"="&amp;$A8,Concentrado!$B$2:$B859, "=Morelos")</f>
        <v>34.720999999999997</v>
      </c>
      <c r="AB8" s="9">
        <f>SUMIFS(Concentrado!AC$2:AC859,Concentrado!$A$2:$A859,"="&amp;$A8,Concentrado!$B$2:$B859, "=Morelos")</f>
        <v>39.933</v>
      </c>
      <c r="AC8" s="9">
        <f>SUMIFS(Concentrado!AD$2:AD859,Concentrado!$A$2:$A859,"="&amp;$A8,Concentrado!$B$2:$B859, "=Morelos")</f>
        <v>370.21</v>
      </c>
      <c r="AD8" s="9">
        <f>SUMIFS(Concentrado!AE$2:AE859,Concentrado!$A$2:$A859,"="&amp;$A8,Concentrado!$B$2:$B859, "=Morelos")</f>
        <v>323.03199999999998</v>
      </c>
      <c r="AE8" s="9">
        <f>SUMIFS(Concentrado!AF$2:AF859,Concentrado!$A$2:$A859,"="&amp;$A8,Concentrado!$B$2:$B859, "=Morelos")</f>
        <v>345.96199999999999</v>
      </c>
      <c r="AF8" s="9">
        <f>SUMIFS(Concentrado!AG$2:AG859,Concentrado!$A$2:$A859,"="&amp;$A8,Concentrado!$B$2:$B859, "=Morelos")</f>
        <v>10.707000000000001</v>
      </c>
      <c r="AG8" s="9">
        <f>SUMIFS(Concentrado!AH$2:AH859,Concentrado!$A$2:$A859,"="&amp;$A8,Concentrado!$B$2:$B859, "=Morelos")</f>
        <v>3.9924941110711898</v>
      </c>
      <c r="AH8" s="9">
        <f>SUMIFS(Concentrado!AI$2:AI859,Concentrado!$A$2:$A859,"="&amp;$A8,Concentrado!$B$2:$B859, "=Morelos")</f>
        <v>2.20771438483616</v>
      </c>
      <c r="AI8" s="9">
        <f>SUMIFS(Concentrado!AJ$2:AJ859,Concentrado!$A$2:$A859,"="&amp;$A8,Concentrado!$B$2:$B859, "=Morelos")</f>
        <v>3.0762555170214099</v>
      </c>
      <c r="AJ8" s="9">
        <f>SUMIFS(Concentrado!AK$2:AK859,Concentrado!$A$2:$A859,"="&amp;$A8,Concentrado!$B$2:$B859, "=Morelos")</f>
        <v>3.4009999999999998</v>
      </c>
      <c r="AK8" s="9">
        <f>SUMIFS(Concentrado!AL$2:AL859,Concentrado!$A$2:$A859,"="&amp;$A8,Concentrado!$B$2:$B859, "=Morelos")</f>
        <v>1.4219999999999999</v>
      </c>
      <c r="AL8" s="9">
        <f>SUMIFS(Concentrado!AM$2:AM859,Concentrado!$A$2:$A859,"="&amp;$A8,Concentrado!$B$2:$B859, "=Morelos")</f>
        <v>2.3809999999999998</v>
      </c>
      <c r="AM8" s="9">
        <f>SUMIFS(Concentrado!AN$2:AN859,Concentrado!$A$2:$A859,"="&amp;$A8,Concentrado!$B$2:$B859, "=Morelos")</f>
        <v>59.581000000000003</v>
      </c>
      <c r="AN8" s="9">
        <f>SUMIFS(Concentrado!AO$2:AO859,Concentrado!$A$2:$A859,"="&amp;$A8,Concentrado!$B$2:$B859, "=Morelos")</f>
        <v>49.295999999999999</v>
      </c>
      <c r="AO8" s="9">
        <f>SUMIFS(Concentrado!AP$2:AP859,Concentrado!$A$2:$A859,"="&amp;$A8,Concentrado!$B$2:$B859, "=Morelos")</f>
        <v>54.404000000000003</v>
      </c>
      <c r="AP8" s="9">
        <f>SUMIFS(Concentrado!AQ$2:AQ859,Concentrado!$A$2:$A859,"="&amp;$A8,Concentrado!$B$2:$B859, "=Morelos")</f>
        <v>3.149</v>
      </c>
      <c r="AQ8" s="9">
        <f>SUMIFS(Concentrado!AR$2:AR859,Concentrado!$A$2:$A859,"="&amp;$A8,Concentrado!$B$2:$B859, "=Morelos")</f>
        <v>0.83</v>
      </c>
      <c r="AR8" s="9">
        <f>SUMIFS(Concentrado!AS$2:AS859,Concentrado!$A$2:$A859,"="&amp;$A8,Concentrado!$B$2:$B859, "=Morelos")</f>
        <v>1.954</v>
      </c>
      <c r="AS8" s="9">
        <f>SUMIFS(Concentrado!AT$2:AT859,Concentrado!$A$2:$A859,"="&amp;$A8,Concentrado!$B$2:$B859, "=Morelos")</f>
        <v>8.5660000000000007</v>
      </c>
      <c r="AT8" s="9">
        <f>SUMIFS(Concentrado!AU$2:AU859,Concentrado!$A$2:$A859,"="&amp;$A8,Concentrado!$B$2:$B859, "=Morelos")</f>
        <v>1.659</v>
      </c>
      <c r="AU8" s="9">
        <f>SUMIFS(Concentrado!AV$2:AV859,Concentrado!$A$2:$A859,"="&amp;$A8,Concentrado!$B$2:$B859, "=Morelos")</f>
        <v>5.0069999999999997</v>
      </c>
      <c r="AV8" s="9">
        <f>SUMIFS(Concentrado!AW$2:AW859,Concentrado!$A$2:$A859,"="&amp;$A8,Concentrado!$B$2:$B859, "=Morelos")</f>
        <v>509.149</v>
      </c>
      <c r="AW8" s="9">
        <f>SUMIFS(Concentrado!AX$2:AX859,Concentrado!$A$2:$A859,"="&amp;$A8,Concentrado!$B$2:$B859, "=Morelos")</f>
        <v>399.82</v>
      </c>
      <c r="AX8" s="9">
        <f>SUMIFS(Concentrado!AY$2:AY859,Concentrado!$A$2:$A859,"="&amp;$A8,Concentrado!$B$2:$B859, "=Morelos")</f>
        <v>453.24299999999999</v>
      </c>
      <c r="AY8" s="9">
        <f>SUMIFS(Concentrado!AZ$2:AZ859,Concentrado!$A$2:$A859,"="&amp;$A8,Concentrado!$B$2:$B859, "=Morelos")</f>
        <v>5.0910000000000002</v>
      </c>
      <c r="AZ8" s="9">
        <f>SUMIFS(Concentrado!BA$2:BA859,Concentrado!$A$2:$A859,"="&amp;$A8,Concentrado!$B$2:$B859, "=Morelos")</f>
        <v>3.9980000000000002</v>
      </c>
      <c r="BA8" s="9">
        <f>SUMIFS(Concentrado!BB$2:BB859,Concentrado!$A$2:$A859,"="&amp;$A8,Concentrado!$B$2:$B859, "=Morelos")</f>
        <v>4.532</v>
      </c>
      <c r="BB8" s="9">
        <f>SUMIFS(Concentrado!BC$2:BC859,Concentrado!$A$2:$A859,"="&amp;$A8,Concentrado!$B$2:$B859, "=Morelos")</f>
        <v>14.218999999999999</v>
      </c>
      <c r="BC8" s="9">
        <f>SUMIFS(Concentrado!BD$2:BD859,Concentrado!$A$2:$A859,"="&amp;$A8,Concentrado!$B$2:$B859, "=Morelos")</f>
        <v>15.404</v>
      </c>
      <c r="BD8" s="9">
        <f>SUMIFS(Concentrado!BE$2:BE859,Concentrado!$A$2:$A859,"="&amp;$A8,Concentrado!$B$2:$B859, "=Morelos")</f>
        <v>16.131</v>
      </c>
      <c r="BE8" s="9">
        <f>SUMIFS(Concentrado!BF$2:BF859,Concentrado!$A$2:$A859,"="&amp;$A8,Concentrado!$B$2:$B859, "=Morelos")</f>
        <v>18.265999999999998</v>
      </c>
      <c r="BF8" s="9">
        <f>SUMIFS(Concentrado!BG$2:BG859,Concentrado!$A$2:$A859,"="&amp;$A8,Concentrado!$B$2:$B859, "=Morelos")</f>
        <v>42.551000000000002</v>
      </c>
      <c r="BG8" s="9">
        <f>SUMIFS(Concentrado!BH$2:BH859,Concentrado!$A$2:$A859,"="&amp;$A8,Concentrado!$B$2:$B859, "=Morelos")</f>
        <v>7.841468603732296</v>
      </c>
    </row>
    <row r="9" spans="1:59" x14ac:dyDescent="0.25">
      <c r="A9" s="4">
        <v>2005</v>
      </c>
      <c r="B9" s="9">
        <f>SUMIFS(Concentrado!C$2:C859,Concentrado!$A$2:$A859,"="&amp;$A9,Concentrado!$B$2:$B859, "=Morelos")</f>
        <v>17.853000000000002</v>
      </c>
      <c r="C9" s="9">
        <f>SUMIFS(Concentrado!D$2:D859,Concentrado!$A$2:$A859,"="&amp;$A9,Concentrado!$B$2:$B859, "=Morelos")</f>
        <v>5.7350000000000003</v>
      </c>
      <c r="D9" s="9">
        <f>SUMIFS(Concentrado!E$2:E859,Concentrado!$A$2:$A859,"="&amp;$A9,Concentrado!$B$2:$B859, "=Morelos")</f>
        <v>11.599</v>
      </c>
      <c r="E9" s="9">
        <f>SUMIFS(Concentrado!F$2:F859,Concentrado!$A$2:$A859,"="&amp;$A9,Concentrado!$B$2:$B859, "=Morelos")</f>
        <v>20.372</v>
      </c>
      <c r="F9" s="9">
        <f>SUMIFS(Concentrado!G$2:G859,Concentrado!$A$2:$A859,"="&amp;$A9,Concentrado!$B$2:$B859, "=Morelos")</f>
        <v>14.420999999999999</v>
      </c>
      <c r="G9" s="9">
        <f>SUMIFS(Concentrado!H$2:H859,Concentrado!$A$2:$A859,"="&amp;$A9,Concentrado!$B$2:$B859, "=Morelos")</f>
        <v>4.12</v>
      </c>
      <c r="H9" s="9">
        <f>SUMIFS(Concentrado!I$2:I859,Concentrado!$A$2:$A859,"="&amp;$A9,Concentrado!$B$2:$B859, "=Morelos")</f>
        <v>2.8090000000000002</v>
      </c>
      <c r="I9" s="9">
        <f>SUMIFS(Concentrado!J$2:J859,Concentrado!$A$2:$A859,"="&amp;$A9,Concentrado!$B$2:$B859, "=Morelos")</f>
        <v>3.4430000000000001</v>
      </c>
      <c r="J9" s="9">
        <f>SUMIFS(Concentrado!K$2:K859,Concentrado!$A$2:$A859,"="&amp;$A9,Concentrado!$B$2:$B859, "=Morelos")</f>
        <v>6.8659999999999997</v>
      </c>
      <c r="K9" s="9">
        <f>SUMIFS(Concentrado!L$2:L859,Concentrado!$A$2:$A859,"="&amp;$A9,Concentrado!$B$2:$B859, "=Morelos")</f>
        <v>4.2140000000000004</v>
      </c>
      <c r="L9" s="9">
        <f>SUMIFS(Concentrado!M$2:M859,Concentrado!$A$2:$A859,"="&amp;$A9,Concentrado!$B$2:$B859, "=Morelos")</f>
        <v>5.4969999999999999</v>
      </c>
      <c r="M9" s="9">
        <f>SUMIFS(Concentrado!N$2:N859,Concentrado!$A$2:$A859,"="&amp;$A9,Concentrado!$B$2:$B859, "=Morelos")</f>
        <v>51.545999999999999</v>
      </c>
      <c r="N9" s="9">
        <f>SUMIFS(Concentrado!O$2:O859,Concentrado!$A$2:$A859,"="&amp;$A9,Concentrado!$B$2:$B859, "=Morelos")</f>
        <v>77.278000000000006</v>
      </c>
      <c r="O9" s="9">
        <f>SUMIFS(Concentrado!P$2:P859,Concentrado!$A$2:$A859,"="&amp;$A9,Concentrado!$B$2:$B859, "=Morelos")</f>
        <v>22.239000000000001</v>
      </c>
      <c r="P9" s="9">
        <f>SUMIFS(Concentrado!Q$2:Q859,Concentrado!$A$2:$A859,"="&amp;$A9,Concentrado!$B$2:$B859, "=Morelos")</f>
        <v>49.113</v>
      </c>
      <c r="Q9" s="9">
        <f>SUMIFS(Concentrado!R$2:R859,Concentrado!$A$2:$A859,"="&amp;$A9,Concentrado!$B$2:$B859, "=Morelos")</f>
        <v>58.177</v>
      </c>
      <c r="R9" s="9">
        <f>SUMIFS(Concentrado!S$2:S859,Concentrado!$A$2:$A859,"="&amp;$A9,Concentrado!$B$2:$B859, "=Morelos")</f>
        <v>67.185000000000002</v>
      </c>
      <c r="S9" s="9">
        <f>SUMIFS(Concentrado!T$2:T859,Concentrado!$A$2:$A859,"="&amp;$A9,Concentrado!$B$2:$B859, "=Morelos")</f>
        <v>62.826000000000001</v>
      </c>
      <c r="T9" s="9">
        <f>SUMIFS(Concentrado!U$2:U859,Concentrado!$A$2:$A859,"="&amp;$A9,Concentrado!$B$2:$B859, "=Morelos")</f>
        <v>12.859</v>
      </c>
      <c r="U9" s="9">
        <f>SUMIFS(Concentrado!V$2:V859,Concentrado!$A$2:$A859,"="&amp;$A9,Concentrado!$B$2:$B859, "=Morelos")</f>
        <v>14.397</v>
      </c>
      <c r="V9" s="9">
        <f>SUMIFS(Concentrado!W$2:W859,Concentrado!$A$2:$A859,"="&amp;$A9,Concentrado!$B$2:$B859, "=Morelos")</f>
        <v>13.653</v>
      </c>
      <c r="W9" s="9">
        <f>SUMIFS(Concentrado!X$2:X859,Concentrado!$A$2:$A859,"="&amp;$A9,Concentrado!$B$2:$B859, "=Morelos")</f>
        <v>14.981</v>
      </c>
      <c r="X9" s="9">
        <f>SUMIFS(Concentrado!Y$2:Y859,Concentrado!$A$2:$A859,"="&amp;$A9,Concentrado!$B$2:$B859, "=Morelos")</f>
        <v>2.1070000000000002</v>
      </c>
      <c r="Y9" s="9">
        <f>SUMIFS(Concentrado!Z$2:Z859,Concentrado!$A$2:$A859,"="&amp;$A9,Concentrado!$B$2:$B859, "=Morelos")</f>
        <v>8.3970000000000002</v>
      </c>
      <c r="Z9" s="9">
        <f>SUMIFS(Concentrado!AA$2:AA859,Concentrado!$A$2:$A859,"="&amp;$A9,Concentrado!$B$2:$B859, "=Morelos")</f>
        <v>48.938000000000002</v>
      </c>
      <c r="AA9" s="9">
        <f>SUMIFS(Concentrado!AB$2:AB859,Concentrado!$A$2:$A859,"="&amp;$A9,Concentrado!$B$2:$B859, "=Morelos")</f>
        <v>34.411999999999999</v>
      </c>
      <c r="AB9" s="9">
        <f>SUMIFS(Concentrado!AC$2:AC859,Concentrado!$A$2:$A859,"="&amp;$A9,Concentrado!$B$2:$B859, "=Morelos")</f>
        <v>41.441000000000003</v>
      </c>
      <c r="AC9" s="9">
        <f>SUMIFS(Concentrado!AD$2:AD859,Concentrado!$A$2:$A859,"="&amp;$A9,Concentrado!$B$2:$B859, "=Morelos")</f>
        <v>380.77100000000002</v>
      </c>
      <c r="AD9" s="9">
        <f>SUMIFS(Concentrado!AE$2:AE859,Concentrado!$A$2:$A859,"="&amp;$A9,Concentrado!$B$2:$B859, "=Morelos")</f>
        <v>335.45800000000003</v>
      </c>
      <c r="AE9" s="9">
        <f>SUMIFS(Concentrado!AF$2:AF859,Concentrado!$A$2:$A859,"="&amp;$A9,Concentrado!$B$2:$B859, "=Morelos")</f>
        <v>357.44499999999999</v>
      </c>
      <c r="AF9" s="9">
        <f>SUMIFS(Concentrado!AG$2:AG859,Concentrado!$A$2:$A859,"="&amp;$A9,Concentrado!$B$2:$B859, "=Morelos")</f>
        <v>10.861000000000001</v>
      </c>
      <c r="AG9" s="9">
        <f>SUMIFS(Concentrado!AH$2:AH859,Concentrado!$A$2:$A859,"="&amp;$A9,Concentrado!$B$2:$B859, "=Morelos")</f>
        <v>4.6335675491406398</v>
      </c>
      <c r="AH9" s="9">
        <f>SUMIFS(Concentrado!AI$2:AI859,Concentrado!$A$2:$A859,"="&amp;$A9,Concentrado!$B$2:$B859, "=Morelos")</f>
        <v>1.5689375468720099</v>
      </c>
      <c r="AI9" s="9">
        <f>SUMIFS(Concentrado!AJ$2:AJ859,Concentrado!$A$2:$A859,"="&amp;$A9,Concentrado!$B$2:$B859, "=Morelos")</f>
        <v>3.0604191163442498</v>
      </c>
      <c r="AJ9" s="9">
        <f>SUMIFS(Concentrado!AK$2:AK859,Concentrado!$A$2:$A859,"="&amp;$A9,Concentrado!$B$2:$B859, "=Morelos")</f>
        <v>4.12</v>
      </c>
      <c r="AK9" s="9">
        <f>SUMIFS(Concentrado!AL$2:AL859,Concentrado!$A$2:$A859,"="&amp;$A9,Concentrado!$B$2:$B859, "=Morelos")</f>
        <v>1.0529999999999999</v>
      </c>
      <c r="AL9" s="9">
        <f>SUMIFS(Concentrado!AM$2:AM859,Concentrado!$A$2:$A859,"="&amp;$A9,Concentrado!$B$2:$B859, "=Morelos")</f>
        <v>2.5369999999999999</v>
      </c>
      <c r="AM9" s="9">
        <f>SUMIFS(Concentrado!AN$2:AN859,Concentrado!$A$2:$A859,"="&amp;$A9,Concentrado!$B$2:$B859, "=Morelos")</f>
        <v>67.165999999999997</v>
      </c>
      <c r="AN9" s="9">
        <f>SUMIFS(Concentrado!AO$2:AO859,Concentrado!$A$2:$A859,"="&amp;$A9,Concentrado!$B$2:$B859, "=Morelos")</f>
        <v>51.15</v>
      </c>
      <c r="AO9" s="9">
        <f>SUMIFS(Concentrado!AP$2:AP859,Concentrado!$A$2:$A859,"="&amp;$A9,Concentrado!$B$2:$B859, "=Morelos")</f>
        <v>58.9</v>
      </c>
      <c r="AP9" s="9">
        <f>SUMIFS(Concentrado!AQ$2:AQ859,Concentrado!$A$2:$A859,"="&amp;$A9,Concentrado!$B$2:$B859, "=Morelos")</f>
        <v>2.4969999999999999</v>
      </c>
      <c r="AQ9" s="9">
        <f>SUMIFS(Concentrado!AR$2:AR859,Concentrado!$A$2:$A859,"="&amp;$A9,Concentrado!$B$2:$B859, "=Morelos")</f>
        <v>1.522</v>
      </c>
      <c r="AR9" s="9">
        <f>SUMIFS(Concentrado!AS$2:AS859,Concentrado!$A$2:$A859,"="&amp;$A9,Concentrado!$B$2:$B859, "=Morelos")</f>
        <v>1.994</v>
      </c>
      <c r="AS9" s="9">
        <f>SUMIFS(Concentrado!AT$2:AT859,Concentrado!$A$2:$A859,"="&amp;$A9,Concentrado!$B$2:$B859, "=Morelos")</f>
        <v>7.8650000000000002</v>
      </c>
      <c r="AT9" s="9">
        <f>SUMIFS(Concentrado!AU$2:AU859,Concentrado!$A$2:$A859,"="&amp;$A9,Concentrado!$B$2:$B859, "=Morelos")</f>
        <v>1.99</v>
      </c>
      <c r="AU9" s="9">
        <f>SUMIFS(Concentrado!AV$2:AV859,Concentrado!$A$2:$A859,"="&amp;$A9,Concentrado!$B$2:$B859, "=Morelos")</f>
        <v>4.8330000000000002</v>
      </c>
      <c r="AV9" s="9">
        <f>SUMIFS(Concentrado!AW$2:AW859,Concentrado!$A$2:$A859,"="&amp;$A9,Concentrado!$B$2:$B859, "=Morelos")</f>
        <v>533.45399999999995</v>
      </c>
      <c r="AW9" s="9">
        <f>SUMIFS(Concentrado!AX$2:AX859,Concentrado!$A$2:$A859,"="&amp;$A9,Concentrado!$B$2:$B859, "=Morelos")</f>
        <v>414.93299999999999</v>
      </c>
      <c r="AX9" s="9">
        <f>SUMIFS(Concentrado!AY$2:AY859,Concentrado!$A$2:$A859,"="&amp;$A9,Concentrado!$B$2:$B859, "=Morelos")</f>
        <v>472.58600000000001</v>
      </c>
      <c r="AY9" s="9">
        <f>SUMIFS(Concentrado!AZ$2:AZ859,Concentrado!$A$2:$A859,"="&amp;$A9,Concentrado!$B$2:$B859, "=Morelos")</f>
        <v>5.335</v>
      </c>
      <c r="AZ9" s="9">
        <f>SUMIFS(Concentrado!BA$2:BA859,Concentrado!$A$2:$A859,"="&amp;$A9,Concentrado!$B$2:$B859, "=Morelos")</f>
        <v>4.149</v>
      </c>
      <c r="BA9" s="9">
        <f>SUMIFS(Concentrado!BB$2:BB859,Concentrado!$A$2:$A859,"="&amp;$A9,Concentrado!$B$2:$B859, "=Morelos")</f>
        <v>4.726</v>
      </c>
      <c r="BB9" s="9">
        <f>SUMIFS(Concentrado!BC$2:BC859,Concentrado!$A$2:$A859,"="&amp;$A9,Concentrado!$B$2:$B859, "=Morelos")</f>
        <v>17.358000000000001</v>
      </c>
      <c r="BC9" s="9">
        <f>SUMIFS(Concentrado!BD$2:BD859,Concentrado!$A$2:$A859,"="&amp;$A9,Concentrado!$B$2:$B859, "=Morelos")</f>
        <v>17.957000000000001</v>
      </c>
      <c r="BD9" s="9">
        <f>SUMIFS(Concentrado!BE$2:BE859,Concentrado!$A$2:$A859,"="&amp;$A9,Concentrado!$B$2:$B859, "=Morelos")</f>
        <v>15.817</v>
      </c>
      <c r="BE9" s="9">
        <f>SUMIFS(Concentrado!BF$2:BF859,Concentrado!$A$2:$A859,"="&amp;$A9,Concentrado!$B$2:$B859, "=Morelos")</f>
        <v>17.928000000000001</v>
      </c>
      <c r="BF9" s="9">
        <f>SUMIFS(Concentrado!BG$2:BG859,Concentrado!$A$2:$A859,"="&amp;$A9,Concentrado!$B$2:$B859, "=Morelos")</f>
        <v>70.128</v>
      </c>
      <c r="BG9" s="9">
        <f>SUMIFS(Concentrado!BH$2:BH859,Concentrado!$A$2:$A859,"="&amp;$A9,Concentrado!$B$2:$B859, "=Morelos")</f>
        <v>8.3849132542610612</v>
      </c>
    </row>
    <row r="10" spans="1:59" x14ac:dyDescent="0.25">
      <c r="A10" s="4">
        <v>2006</v>
      </c>
      <c r="B10" s="9">
        <f>SUMIFS(Concentrado!C$2:C859,Concentrado!$A$2:$A859,"="&amp;$A10,Concentrado!$B$2:$B859, "=Morelos")</f>
        <v>24.756</v>
      </c>
      <c r="C10" s="9">
        <f>SUMIFS(Concentrado!D$2:D859,Concentrado!$A$2:$A859,"="&amp;$A10,Concentrado!$B$2:$B859, "=Morelos")</f>
        <v>5.7569999999999997</v>
      </c>
      <c r="D10" s="9">
        <f>SUMIFS(Concentrado!E$2:E859,Concentrado!$A$2:$A859,"="&amp;$A10,Concentrado!$B$2:$B859, "=Morelos")</f>
        <v>14.936999999999999</v>
      </c>
      <c r="E10" s="9">
        <f>SUMIFS(Concentrado!F$2:F859,Concentrado!$A$2:$A859,"="&amp;$A10,Concentrado!$B$2:$B859, "=Morelos")</f>
        <v>22.722000000000001</v>
      </c>
      <c r="F10" s="9">
        <f>SUMIFS(Concentrado!G$2:G859,Concentrado!$A$2:$A859,"="&amp;$A10,Concentrado!$B$2:$B859, "=Morelos")</f>
        <v>14.925000000000001</v>
      </c>
      <c r="G10" s="9">
        <f>SUMIFS(Concentrado!H$2:H859,Concentrado!$A$2:$A859,"="&amp;$A10,Concentrado!$B$2:$B859, "=Morelos")</f>
        <v>3.8180000000000001</v>
      </c>
      <c r="H10" s="9">
        <f>SUMIFS(Concentrado!I$2:I859,Concentrado!$A$2:$A859,"="&amp;$A10,Concentrado!$B$2:$B859, "=Morelos")</f>
        <v>3.569</v>
      </c>
      <c r="I10" s="9">
        <f>SUMIFS(Concentrado!J$2:J859,Concentrado!$A$2:$A859,"="&amp;$A10,Concentrado!$B$2:$B859, "=Morelos")</f>
        <v>3.69</v>
      </c>
      <c r="J10" s="9">
        <f>SUMIFS(Concentrado!K$2:K859,Concentrado!$A$2:$A859,"="&amp;$A10,Concentrado!$B$2:$B859, "=Morelos")</f>
        <v>6.6509999999999998</v>
      </c>
      <c r="K10" s="9">
        <f>SUMIFS(Concentrado!L$2:L859,Concentrado!$A$2:$A859,"="&amp;$A10,Concentrado!$B$2:$B859, "=Morelos")</f>
        <v>4.26</v>
      </c>
      <c r="L10" s="9">
        <f>SUMIFS(Concentrado!M$2:M859,Concentrado!$A$2:$A859,"="&amp;$A10,Concentrado!$B$2:$B859, "=Morelos")</f>
        <v>5.415</v>
      </c>
      <c r="M10" s="9">
        <f>SUMIFS(Concentrado!N$2:N859,Concentrado!$A$2:$A859,"="&amp;$A10,Concentrado!$B$2:$B859, "=Morelos")</f>
        <v>35.49</v>
      </c>
      <c r="N10" s="9">
        <f>SUMIFS(Concentrado!O$2:O859,Concentrado!$A$2:$A859,"="&amp;$A10,Concentrado!$B$2:$B859, "=Morelos")</f>
        <v>76.977999999999994</v>
      </c>
      <c r="O10" s="9">
        <f>SUMIFS(Concentrado!P$2:P859,Concentrado!$A$2:$A859,"="&amp;$A10,Concentrado!$B$2:$B859, "=Morelos")</f>
        <v>20.84</v>
      </c>
      <c r="P10" s="9">
        <f>SUMIFS(Concentrado!Q$2:Q859,Concentrado!$A$2:$A859,"="&amp;$A10,Concentrado!$B$2:$B859, "=Morelos")</f>
        <v>47.963999999999999</v>
      </c>
      <c r="Q10" s="9">
        <f>SUMIFS(Concentrado!R$2:R859,Concentrado!$A$2:$A859,"="&amp;$A10,Concentrado!$B$2:$B859, "=Morelos")</f>
        <v>69.587999999999994</v>
      </c>
      <c r="R10" s="9">
        <f>SUMIFS(Concentrado!S$2:S859,Concentrado!$A$2:$A859,"="&amp;$A10,Concentrado!$B$2:$B859, "=Morelos")</f>
        <v>70.233999999999995</v>
      </c>
      <c r="S10" s="9">
        <f>SUMIFS(Concentrado!T$2:T859,Concentrado!$A$2:$A859,"="&amp;$A10,Concentrado!$B$2:$B859, "=Morelos")</f>
        <v>69.921999999999997</v>
      </c>
      <c r="T10" s="9">
        <f>SUMIFS(Concentrado!U$2:U859,Concentrado!$A$2:$A859,"="&amp;$A10,Concentrado!$B$2:$B859, "=Morelos")</f>
        <v>11.331</v>
      </c>
      <c r="U10" s="9">
        <f>SUMIFS(Concentrado!V$2:V859,Concentrado!$A$2:$A859,"="&amp;$A10,Concentrado!$B$2:$B859, "=Morelos")</f>
        <v>18.077000000000002</v>
      </c>
      <c r="V10" s="9">
        <f>SUMIFS(Concentrado!W$2:W859,Concentrado!$A$2:$A859,"="&amp;$A10,Concentrado!$B$2:$B859, "=Morelos")</f>
        <v>14.818</v>
      </c>
      <c r="W10" s="9">
        <f>SUMIFS(Concentrado!X$2:X859,Concentrado!$A$2:$A859,"="&amp;$A10,Concentrado!$B$2:$B859, "=Morelos")</f>
        <v>13.179</v>
      </c>
      <c r="X10" s="9">
        <f>SUMIFS(Concentrado!Y$2:Y859,Concentrado!$A$2:$A859,"="&amp;$A10,Concentrado!$B$2:$B859, "=Morelos")</f>
        <v>2.5329999999999999</v>
      </c>
      <c r="Y10" s="9">
        <f>SUMIFS(Concentrado!Z$2:Z859,Concentrado!$A$2:$A859,"="&amp;$A10,Concentrado!$B$2:$B859, "=Morelos")</f>
        <v>7.6769999999999996</v>
      </c>
      <c r="Z10" s="9">
        <f>SUMIFS(Concentrado!AA$2:AA859,Concentrado!$A$2:$A859,"="&amp;$A10,Concentrado!$B$2:$B859, "=Morelos")</f>
        <v>47.911000000000001</v>
      </c>
      <c r="AA10" s="9">
        <f>SUMIFS(Concentrado!AB$2:AB859,Concentrado!$A$2:$A859,"="&amp;$A10,Concentrado!$B$2:$B859, "=Morelos")</f>
        <v>40.988999999999997</v>
      </c>
      <c r="AB10" s="9">
        <f>SUMIFS(Concentrado!AC$2:AC859,Concentrado!$A$2:$A859,"="&amp;$A10,Concentrado!$B$2:$B859, "=Morelos")</f>
        <v>44.334000000000003</v>
      </c>
      <c r="AC10" s="9">
        <f>SUMIFS(Concentrado!AD$2:AD859,Concentrado!$A$2:$A859,"="&amp;$A10,Concentrado!$B$2:$B859, "=Morelos")</f>
        <v>381.68799999999999</v>
      </c>
      <c r="AD10" s="9">
        <f>SUMIFS(Concentrado!AE$2:AE859,Concentrado!$A$2:$A859,"="&amp;$A10,Concentrado!$B$2:$B859, "=Morelos")</f>
        <v>341.5</v>
      </c>
      <c r="AE10" s="9">
        <f>SUMIFS(Concentrado!AF$2:AF859,Concentrado!$A$2:$A859,"="&amp;$A10,Concentrado!$B$2:$B859, "=Morelos")</f>
        <v>360.97699999999998</v>
      </c>
      <c r="AF10" s="9">
        <f>SUMIFS(Concentrado!AG$2:AG859,Concentrado!$A$2:$A859,"="&amp;$A10,Concentrado!$B$2:$B859, "=Morelos")</f>
        <v>7.7590000000000003</v>
      </c>
      <c r="AG10" s="9">
        <f>SUMIFS(Concentrado!AH$2:AH859,Concentrado!$A$2:$A859,"="&amp;$A10,Concentrado!$B$2:$B859, "=Morelos")</f>
        <v>3.9300580666079301</v>
      </c>
      <c r="AH10" s="9">
        <f>SUMIFS(Concentrado!AI$2:AI859,Concentrado!$A$2:$A859,"="&amp;$A10,Concentrado!$B$2:$B859, "=Morelos")</f>
        <v>2.48671936439453</v>
      </c>
      <c r="AI10" s="9">
        <f>SUMIFS(Concentrado!AJ$2:AJ859,Concentrado!$A$2:$A859,"="&amp;$A10,Concentrado!$B$2:$B859, "=Morelos")</f>
        <v>3.18954848751611</v>
      </c>
      <c r="AJ10" s="9">
        <f>SUMIFS(Concentrado!AK$2:AK859,Concentrado!$A$2:$A859,"="&amp;$A10,Concentrado!$B$2:$B859, "=Morelos")</f>
        <v>2.956</v>
      </c>
      <c r="AK10" s="9">
        <f>SUMIFS(Concentrado!AL$2:AL859,Concentrado!$A$2:$A859,"="&amp;$A10,Concentrado!$B$2:$B859, "=Morelos")</f>
        <v>0.92100000000000004</v>
      </c>
      <c r="AL10" s="9">
        <f>SUMIFS(Concentrado!AM$2:AM859,Concentrado!$A$2:$A859,"="&amp;$A10,Concentrado!$B$2:$B859, "=Morelos")</f>
        <v>1.9039999999999999</v>
      </c>
      <c r="AM10" s="9">
        <f>SUMIFS(Concentrado!AN$2:AN859,Concentrado!$A$2:$A859,"="&amp;$A10,Concentrado!$B$2:$B859, "=Morelos")</f>
        <v>62.567999999999998</v>
      </c>
      <c r="AN10" s="9">
        <f>SUMIFS(Concentrado!AO$2:AO859,Concentrado!$A$2:$A859,"="&amp;$A10,Concentrado!$B$2:$B859, "=Morelos")</f>
        <v>52.273000000000003</v>
      </c>
      <c r="AO10" s="9">
        <f>SUMIFS(Concentrado!AP$2:AP859,Concentrado!$A$2:$A859,"="&amp;$A10,Concentrado!$B$2:$B859, "=Morelos")</f>
        <v>57.247</v>
      </c>
      <c r="AP10" s="9">
        <f>SUMIFS(Concentrado!AQ$2:AQ859,Concentrado!$A$2:$A859,"="&amp;$A10,Concentrado!$B$2:$B859, "=Morelos")</f>
        <v>2.34</v>
      </c>
      <c r="AQ10" s="9">
        <f>SUMIFS(Concentrado!AR$2:AR859,Concentrado!$A$2:$A859,"="&amp;$A10,Concentrado!$B$2:$B859, "=Morelos")</f>
        <v>1.151</v>
      </c>
      <c r="AR10" s="9">
        <f>SUMIFS(Concentrado!AS$2:AS859,Concentrado!$A$2:$A859,"="&amp;$A10,Concentrado!$B$2:$B859, "=Morelos")</f>
        <v>1.726</v>
      </c>
      <c r="AS10" s="9">
        <f>SUMIFS(Concentrado!AT$2:AT859,Concentrado!$A$2:$A859,"="&amp;$A10,Concentrado!$B$2:$B859, "=Morelos")</f>
        <v>7.883</v>
      </c>
      <c r="AT10" s="9">
        <f>SUMIFS(Concentrado!AU$2:AU859,Concentrado!$A$2:$A859,"="&amp;$A10,Concentrado!$B$2:$B859, "=Morelos")</f>
        <v>1.9570000000000001</v>
      </c>
      <c r="AU10" s="9">
        <f>SUMIFS(Concentrado!AV$2:AV859,Concentrado!$A$2:$A859,"="&amp;$A10,Concentrado!$B$2:$B859, "=Morelos")</f>
        <v>4.82</v>
      </c>
      <c r="AV10" s="9">
        <f>SUMIFS(Concentrado!AW$2:AW859,Concentrado!$A$2:$A859,"="&amp;$A10,Concentrado!$B$2:$B859, "=Morelos")</f>
        <v>530.71799999999996</v>
      </c>
      <c r="AW10" s="9">
        <f>SUMIFS(Concentrado!AX$2:AX859,Concentrado!$A$2:$A859,"="&amp;$A10,Concentrado!$B$2:$B859, "=Morelos")</f>
        <v>420.14</v>
      </c>
      <c r="AX10" s="9">
        <f>SUMIFS(Concentrado!AY$2:AY859,Concentrado!$A$2:$A859,"="&amp;$A10,Concentrado!$B$2:$B859, "=Morelos")</f>
        <v>473.68599999999998</v>
      </c>
      <c r="AY10" s="9">
        <f>SUMIFS(Concentrado!AZ$2:AZ859,Concentrado!$A$2:$A859,"="&amp;$A10,Concentrado!$B$2:$B859, "=Morelos")</f>
        <v>5.3070000000000004</v>
      </c>
      <c r="AZ10" s="9">
        <f>SUMIFS(Concentrado!BA$2:BA859,Concentrado!$A$2:$A859,"="&amp;$A10,Concentrado!$B$2:$B859, "=Morelos")</f>
        <v>4.2009999999999996</v>
      </c>
      <c r="BA10" s="9">
        <f>SUMIFS(Concentrado!BB$2:BB859,Concentrado!$A$2:$A859,"="&amp;$A10,Concentrado!$B$2:$B859, "=Morelos")</f>
        <v>4.7370000000000001</v>
      </c>
      <c r="BB10" s="9">
        <f>SUMIFS(Concentrado!BC$2:BC859,Concentrado!$A$2:$A859,"="&amp;$A10,Concentrado!$B$2:$B859, "=Morelos")</f>
        <v>13.237</v>
      </c>
      <c r="BC10" s="9">
        <f>SUMIFS(Concentrado!BD$2:BD859,Concentrado!$A$2:$A859,"="&amp;$A10,Concentrado!$B$2:$B859, "=Morelos")</f>
        <v>9.6270000000000007</v>
      </c>
      <c r="BD10" s="9">
        <f>SUMIFS(Concentrado!BE$2:BE859,Concentrado!$A$2:$A859,"="&amp;$A10,Concentrado!$B$2:$B859, "=Morelos")</f>
        <v>15.641</v>
      </c>
      <c r="BE10" s="9">
        <f>SUMIFS(Concentrado!BF$2:BF859,Concentrado!$A$2:$A859,"="&amp;$A10,Concentrado!$B$2:$B859, "=Morelos")</f>
        <v>17.773</v>
      </c>
      <c r="BF10" s="9">
        <f>SUMIFS(Concentrado!BG$2:BG859,Concentrado!$A$2:$A859,"="&amp;$A10,Concentrado!$B$2:$B859, "=Morelos")</f>
        <v>51.648000000000003</v>
      </c>
      <c r="BG10" s="9">
        <f>SUMIFS(Concentrado!BH$2:BH859,Concentrado!$A$2:$A859,"="&amp;$A10,Concentrado!$B$2:$B859, "=Morelos")</f>
        <v>7.8991341333738418</v>
      </c>
    </row>
    <row r="11" spans="1:59" x14ac:dyDescent="0.25">
      <c r="A11" s="4">
        <v>2007</v>
      </c>
      <c r="B11" s="9">
        <f>SUMIFS(Concentrado!C$2:C859,Concentrado!$A$2:$A859,"="&amp;$A11,Concentrado!$B$2:$B859, "=Morelos")</f>
        <v>13.554</v>
      </c>
      <c r="C11" s="9">
        <f>SUMIFS(Concentrado!D$2:D859,Concentrado!$A$2:$A859,"="&amp;$A11,Concentrado!$B$2:$B859, "=Morelos")</f>
        <v>3.9510000000000001</v>
      </c>
      <c r="D11" s="9">
        <f>SUMIFS(Concentrado!E$2:E859,Concentrado!$A$2:$A859,"="&amp;$A11,Concentrado!$B$2:$B859, "=Morelos")</f>
        <v>8.6440000000000001</v>
      </c>
      <c r="E11" s="9">
        <f>SUMIFS(Concentrado!F$2:F859,Concentrado!$A$2:$A859,"="&amp;$A11,Concentrado!$B$2:$B859, "=Morelos")</f>
        <v>16.640999999999998</v>
      </c>
      <c r="F11" s="9">
        <f>SUMIFS(Concentrado!G$2:G859,Concentrado!$A$2:$A859,"="&amp;$A11,Concentrado!$B$2:$B859, "=Morelos")</f>
        <v>17.721</v>
      </c>
      <c r="G11" s="9">
        <f>SUMIFS(Concentrado!H$2:H859,Concentrado!$A$2:$A859,"="&amp;$A11,Concentrado!$B$2:$B859, "=Morelos")</f>
        <v>3.7509999999999999</v>
      </c>
      <c r="H11" s="9">
        <f>SUMIFS(Concentrado!I$2:I859,Concentrado!$A$2:$A859,"="&amp;$A11,Concentrado!$B$2:$B859, "=Morelos")</f>
        <v>3.5</v>
      </c>
      <c r="I11" s="9">
        <f>SUMIFS(Concentrado!J$2:J859,Concentrado!$A$2:$A859,"="&amp;$A11,Concentrado!$B$2:$B859, "=Morelos")</f>
        <v>3.621</v>
      </c>
      <c r="J11" s="9">
        <f>SUMIFS(Concentrado!K$2:K859,Concentrado!$A$2:$A859,"="&amp;$A11,Concentrado!$B$2:$B859, "=Morelos")</f>
        <v>7.3819999999999997</v>
      </c>
      <c r="K11" s="9">
        <f>SUMIFS(Concentrado!L$2:L859,Concentrado!$A$2:$A859,"="&amp;$A11,Concentrado!$B$2:$B859, "=Morelos")</f>
        <v>3.8380000000000001</v>
      </c>
      <c r="L11" s="9">
        <f>SUMIFS(Concentrado!M$2:M859,Concentrado!$A$2:$A859,"="&amp;$A11,Concentrado!$B$2:$B859, "=Morelos")</f>
        <v>5.5490000000000004</v>
      </c>
      <c r="M11" s="9">
        <f>SUMIFS(Concentrado!N$2:N859,Concentrado!$A$2:$A859,"="&amp;$A11,Concentrado!$B$2:$B859, "=Morelos")</f>
        <v>49.048999999999999</v>
      </c>
      <c r="N11" s="9">
        <f>SUMIFS(Concentrado!O$2:O859,Concentrado!$A$2:$A859,"="&amp;$A11,Concentrado!$B$2:$B859, "=Morelos")</f>
        <v>75.271000000000001</v>
      </c>
      <c r="O11" s="9">
        <f>SUMIFS(Concentrado!P$2:P859,Concentrado!$A$2:$A859,"="&amp;$A11,Concentrado!$B$2:$B859, "=Morelos")</f>
        <v>20.998000000000001</v>
      </c>
      <c r="P11" s="9">
        <f>SUMIFS(Concentrado!Q$2:Q859,Concentrado!$A$2:$A859,"="&amp;$A11,Concentrado!$B$2:$B859, "=Morelos")</f>
        <v>47.250999999999998</v>
      </c>
      <c r="Q11" s="9">
        <f>SUMIFS(Concentrado!R$2:R859,Concentrado!$A$2:$A859,"="&amp;$A11,Concentrado!$B$2:$B859, "=Morelos")</f>
        <v>64.38</v>
      </c>
      <c r="R11" s="9">
        <f>SUMIFS(Concentrado!S$2:S859,Concentrado!$A$2:$A859,"="&amp;$A11,Concentrado!$B$2:$B859, "=Morelos")</f>
        <v>71.349000000000004</v>
      </c>
      <c r="S11" s="9">
        <f>SUMIFS(Concentrado!T$2:T859,Concentrado!$A$2:$A859,"="&amp;$A11,Concentrado!$B$2:$B859, "=Morelos")</f>
        <v>67.984999999999999</v>
      </c>
      <c r="T11" s="9">
        <f>SUMIFS(Concentrado!U$2:U859,Concentrado!$A$2:$A859,"="&amp;$A11,Concentrado!$B$2:$B859, "=Morelos")</f>
        <v>13.07</v>
      </c>
      <c r="U11" s="9">
        <f>SUMIFS(Concentrado!V$2:V859,Concentrado!$A$2:$A859,"="&amp;$A11,Concentrado!$B$2:$B859, "=Morelos")</f>
        <v>16.143999999999998</v>
      </c>
      <c r="V11" s="9">
        <f>SUMIFS(Concentrado!W$2:W859,Concentrado!$A$2:$A859,"="&amp;$A11,Concentrado!$B$2:$B859, "=Morelos")</f>
        <v>14.66</v>
      </c>
      <c r="W11" s="9">
        <f>SUMIFS(Concentrado!X$2:X859,Concentrado!$A$2:$A859,"="&amp;$A11,Concentrado!$B$2:$B859, "=Morelos")</f>
        <v>13.554</v>
      </c>
      <c r="X11" s="9">
        <f>SUMIFS(Concentrado!Y$2:Y859,Concentrado!$A$2:$A859,"="&amp;$A11,Concentrado!$B$2:$B859, "=Morelos")</f>
        <v>2.032</v>
      </c>
      <c r="Y11" s="9">
        <f>SUMIFS(Concentrado!Z$2:Z859,Concentrado!$A$2:$A859,"="&amp;$A11,Concentrado!$B$2:$B859, "=Morelos")</f>
        <v>7.593</v>
      </c>
      <c r="Z11" s="9">
        <f>SUMIFS(Concentrado!AA$2:AA859,Concentrado!$A$2:$A859,"="&amp;$A11,Concentrado!$B$2:$B859, "=Morelos")</f>
        <v>56.151000000000003</v>
      </c>
      <c r="AA11" s="9">
        <f>SUMIFS(Concentrado!AB$2:AB859,Concentrado!$A$2:$A859,"="&amp;$A11,Concentrado!$B$2:$B859, "=Morelos")</f>
        <v>39.963999999999999</v>
      </c>
      <c r="AB11" s="9">
        <f>SUMIFS(Concentrado!AC$2:AC859,Concentrado!$A$2:$A859,"="&amp;$A11,Concentrado!$B$2:$B859, "=Morelos")</f>
        <v>47.776000000000003</v>
      </c>
      <c r="AC11" s="9">
        <f>SUMIFS(Concentrado!AD$2:AD859,Concentrado!$A$2:$A859,"="&amp;$A11,Concentrado!$B$2:$B859, "=Morelos")</f>
        <v>398.983</v>
      </c>
      <c r="AD11" s="9">
        <f>SUMIFS(Concentrado!AE$2:AE859,Concentrado!$A$2:$A859,"="&amp;$A11,Concentrado!$B$2:$B859, "=Morelos")</f>
        <v>351.21199999999999</v>
      </c>
      <c r="AE11" s="9">
        <f>SUMIFS(Concentrado!AF$2:AF859,Concentrado!$A$2:$A859,"="&amp;$A11,Concentrado!$B$2:$B859, "=Morelos")</f>
        <v>374.44299999999998</v>
      </c>
      <c r="AF11" s="9">
        <f>SUMIFS(Concentrado!AG$2:AG859,Concentrado!$A$2:$A859,"="&amp;$A11,Concentrado!$B$2:$B859, "=Morelos")</f>
        <v>10.77</v>
      </c>
      <c r="AG11" s="9">
        <f>SUMIFS(Concentrado!AH$2:AH859,Concentrado!$A$2:$A859,"="&amp;$A11,Concentrado!$B$2:$B859, "=Morelos")</f>
        <v>5.1580291170743697</v>
      </c>
      <c r="AH11" s="9">
        <f>SUMIFS(Concentrado!AI$2:AI859,Concentrado!$A$2:$A859,"="&amp;$A11,Concentrado!$B$2:$B859, "=Morelos")</f>
        <v>1.8408634876999601</v>
      </c>
      <c r="AI11" s="9">
        <f>SUMIFS(Concentrado!AJ$2:AJ859,Concentrado!$A$2:$A859,"="&amp;$A11,Concentrado!$B$2:$B859, "=Morelos")</f>
        <v>3.4584125886218202</v>
      </c>
      <c r="AJ11" s="9">
        <f>SUMIFS(Concentrado!AK$2:AK859,Concentrado!$A$2:$A859,"="&amp;$A11,Concentrado!$B$2:$B859, "=Morelos")</f>
        <v>4.4779999999999998</v>
      </c>
      <c r="AK11" s="9">
        <f>SUMIFS(Concentrado!AL$2:AL859,Concentrado!$A$2:$A859,"="&amp;$A11,Concentrado!$B$2:$B859, "=Morelos")</f>
        <v>1.355</v>
      </c>
      <c r="AL11" s="9">
        <f>SUMIFS(Concentrado!AM$2:AM859,Concentrado!$A$2:$A859,"="&amp;$A11,Concentrado!$B$2:$B859, "=Morelos")</f>
        <v>2.8620000000000001</v>
      </c>
      <c r="AM11" s="9">
        <f>SUMIFS(Concentrado!AN$2:AN859,Concentrado!$A$2:$A859,"="&amp;$A11,Concentrado!$B$2:$B859, "=Morelos")</f>
        <v>63.531999999999996</v>
      </c>
      <c r="AN11" s="9">
        <f>SUMIFS(Concentrado!AO$2:AO859,Concentrado!$A$2:$A859,"="&amp;$A11,Concentrado!$B$2:$B859, "=Morelos")</f>
        <v>48.430999999999997</v>
      </c>
      <c r="AO11" s="9">
        <f>SUMIFS(Concentrado!AP$2:AP859,Concentrado!$A$2:$A859,"="&amp;$A11,Concentrado!$B$2:$B859, "=Morelos")</f>
        <v>55.72</v>
      </c>
      <c r="AP11" s="9">
        <f>SUMIFS(Concentrado!AQ$2:AQ859,Concentrado!$A$2:$A859,"="&amp;$A11,Concentrado!$B$2:$B859, "=Morelos")</f>
        <v>1.452</v>
      </c>
      <c r="AQ11" s="9">
        <f>SUMIFS(Concentrado!AR$2:AR859,Concentrado!$A$2:$A859,"="&amp;$A11,Concentrado!$B$2:$B859, "=Morelos")</f>
        <v>0.67700000000000005</v>
      </c>
      <c r="AR11" s="9">
        <f>SUMIFS(Concentrado!AS$2:AS859,Concentrado!$A$2:$A859,"="&amp;$A11,Concentrado!$B$2:$B859, "=Morelos")</f>
        <v>1.0509999999999999</v>
      </c>
      <c r="AS11" s="9">
        <f>SUMIFS(Concentrado!AT$2:AT859,Concentrado!$A$2:$A859,"="&amp;$A11,Concentrado!$B$2:$B859, "=Morelos")</f>
        <v>8.4710000000000001</v>
      </c>
      <c r="AT11" s="9">
        <f>SUMIFS(Concentrado!AU$2:AU859,Concentrado!$A$2:$A859,"="&amp;$A11,Concentrado!$B$2:$B859, "=Morelos")</f>
        <v>1.016</v>
      </c>
      <c r="AU11" s="9">
        <f>SUMIFS(Concentrado!AV$2:AV859,Concentrado!$A$2:$A859,"="&amp;$A11,Concentrado!$B$2:$B859, "=Morelos")</f>
        <v>4.6139999999999999</v>
      </c>
      <c r="AV11" s="9">
        <f>SUMIFS(Concentrado!AW$2:AW859,Concentrado!$A$2:$A859,"="&amp;$A11,Concentrado!$B$2:$B859, "=Morelos")</f>
        <v>544.20000000000005</v>
      </c>
      <c r="AW11" s="9">
        <f>SUMIFS(Concentrado!AX$2:AX859,Concentrado!$A$2:$A859,"="&amp;$A11,Concentrado!$B$2:$B859, "=Morelos")</f>
        <v>426.96300000000002</v>
      </c>
      <c r="AX11" s="9">
        <f>SUMIFS(Concentrado!AY$2:AY859,Concentrado!$A$2:$A859,"="&amp;$A11,Concentrado!$B$2:$B859, "=Morelos")</f>
        <v>483.78</v>
      </c>
      <c r="AY11" s="9">
        <f>SUMIFS(Concentrado!AZ$2:AZ859,Concentrado!$A$2:$A859,"="&amp;$A11,Concentrado!$B$2:$B859, "=Morelos")</f>
        <v>5.4420000000000002</v>
      </c>
      <c r="AZ11" s="9">
        <f>SUMIFS(Concentrado!BA$2:BA859,Concentrado!$A$2:$A859,"="&amp;$A11,Concentrado!$B$2:$B859, "=Morelos")</f>
        <v>4.2699999999999996</v>
      </c>
      <c r="BA11" s="9">
        <f>SUMIFS(Concentrado!BB$2:BB859,Concentrado!$A$2:$A859,"="&amp;$A11,Concentrado!$B$2:$B859, "=Morelos")</f>
        <v>4.8380000000000001</v>
      </c>
      <c r="BB11" s="9">
        <f>SUMIFS(Concentrado!BC$2:BC859,Concentrado!$A$2:$A859,"="&amp;$A11,Concentrado!$B$2:$B859, "=Morelos")</f>
        <v>10.227</v>
      </c>
      <c r="BC11" s="9">
        <f>SUMIFS(Concentrado!BD$2:BD859,Concentrado!$A$2:$A859,"="&amp;$A11,Concentrado!$B$2:$B859, "=Morelos")</f>
        <v>13.234999999999999</v>
      </c>
      <c r="BD11" s="9">
        <f>SUMIFS(Concentrado!BE$2:BE859,Concentrado!$A$2:$A859,"="&amp;$A11,Concentrado!$B$2:$B859, "=Morelos")</f>
        <v>15.641999999999999</v>
      </c>
      <c r="BE11" s="9">
        <f>SUMIFS(Concentrado!BF$2:BF859,Concentrado!$A$2:$A859,"="&amp;$A11,Concentrado!$B$2:$B859, "=Morelos")</f>
        <v>17.818000000000001</v>
      </c>
      <c r="BF11" s="9">
        <f>SUMIFS(Concentrado!BG$2:BG859,Concentrado!$A$2:$A859,"="&amp;$A11,Concentrado!$B$2:$B859, "=Morelos")</f>
        <v>45.222999999999999</v>
      </c>
      <c r="BG11" s="9">
        <f>SUMIFS(Concentrado!BH$2:BH859,Concentrado!$A$2:$A859,"="&amp;$A11,Concentrado!$B$2:$B859, "=Morelos")</f>
        <v>7.5673068226355937</v>
      </c>
    </row>
    <row r="12" spans="1:59" x14ac:dyDescent="0.25">
      <c r="A12" s="4">
        <v>2008</v>
      </c>
      <c r="B12" s="9">
        <f>SUMIFS(Concentrado!C$2:C859,Concentrado!$A$2:$A859,"="&amp;$A12,Concentrado!$B$2:$B859, "=Morelos")</f>
        <v>18.047999999999998</v>
      </c>
      <c r="C12" s="9">
        <f>SUMIFS(Concentrado!D$2:D859,Concentrado!$A$2:$A859,"="&amp;$A12,Concentrado!$B$2:$B859, "=Morelos")</f>
        <v>4.7610000000000001</v>
      </c>
      <c r="D12" s="9">
        <f>SUMIFS(Concentrado!E$2:E859,Concentrado!$A$2:$A859,"="&amp;$A12,Concentrado!$B$2:$B859, "=Morelos")</f>
        <v>11.173</v>
      </c>
      <c r="E12" s="9">
        <f>SUMIFS(Concentrado!F$2:F859,Concentrado!$A$2:$A859,"="&amp;$A12,Concentrado!$B$2:$B859, "=Morelos")</f>
        <v>18.04</v>
      </c>
      <c r="F12" s="9">
        <f>SUMIFS(Concentrado!G$2:G859,Concentrado!$A$2:$A859,"="&amp;$A12,Concentrado!$B$2:$B859, "=Morelos")</f>
        <v>16.152000000000001</v>
      </c>
      <c r="G12" s="9">
        <f>SUMIFS(Concentrado!H$2:H859,Concentrado!$A$2:$A859,"="&amp;$A12,Concentrado!$B$2:$B859, "=Morelos")</f>
        <v>3.681</v>
      </c>
      <c r="H12" s="9">
        <f>SUMIFS(Concentrado!I$2:I859,Concentrado!$A$2:$A859,"="&amp;$A12,Concentrado!$B$2:$B859, "=Morelos")</f>
        <v>2.99</v>
      </c>
      <c r="I12" s="9">
        <f>SUMIFS(Concentrado!J$2:J859,Concentrado!$A$2:$A859,"="&amp;$A12,Concentrado!$B$2:$B859, "=Morelos")</f>
        <v>3.323</v>
      </c>
      <c r="J12" s="9">
        <f>SUMIFS(Concentrado!K$2:K859,Concentrado!$A$2:$A859,"="&amp;$A12,Concentrado!$B$2:$B859, "=Morelos")</f>
        <v>6.8869999999999996</v>
      </c>
      <c r="K12" s="9">
        <f>SUMIFS(Concentrado!L$2:L859,Concentrado!$A$2:$A859,"="&amp;$A12,Concentrado!$B$2:$B859, "=Morelos")</f>
        <v>2.879</v>
      </c>
      <c r="L12" s="9">
        <f>SUMIFS(Concentrado!M$2:M859,Concentrado!$A$2:$A859,"="&amp;$A12,Concentrado!$B$2:$B859, "=Morelos")</f>
        <v>4.8129999999999997</v>
      </c>
      <c r="M12" s="9">
        <f>SUMIFS(Concentrado!N$2:N859,Concentrado!$A$2:$A859,"="&amp;$A12,Concentrado!$B$2:$B859, "=Morelos")</f>
        <v>45.084000000000003</v>
      </c>
      <c r="N12" s="9">
        <f>SUMIFS(Concentrado!O$2:O859,Concentrado!$A$2:$A859,"="&amp;$A12,Concentrado!$B$2:$B859, "=Morelos")</f>
        <v>82.402000000000001</v>
      </c>
      <c r="O12" s="9">
        <f>SUMIFS(Concentrado!P$2:P859,Concentrado!$A$2:$A859,"="&amp;$A12,Concentrado!$B$2:$B859, "=Morelos")</f>
        <v>20.484999999999999</v>
      </c>
      <c r="P12" s="9">
        <f>SUMIFS(Concentrado!Q$2:Q859,Concentrado!$A$2:$A859,"="&amp;$A12,Concentrado!$B$2:$B859, "=Morelos")</f>
        <v>50.478000000000002</v>
      </c>
      <c r="Q12" s="9">
        <f>SUMIFS(Concentrado!R$2:R859,Concentrado!$A$2:$A859,"="&amp;$A12,Concentrado!$B$2:$B859, "=Morelos")</f>
        <v>78.245999999999995</v>
      </c>
      <c r="R12" s="9">
        <f>SUMIFS(Concentrado!S$2:S859,Concentrado!$A$2:$A859,"="&amp;$A12,Concentrado!$B$2:$B859, "=Morelos")</f>
        <v>82.052000000000007</v>
      </c>
      <c r="S12" s="9">
        <f>SUMIFS(Concentrado!T$2:T859,Concentrado!$A$2:$A859,"="&amp;$A12,Concentrado!$B$2:$B859, "=Morelos")</f>
        <v>80.215000000000003</v>
      </c>
      <c r="T12" s="9">
        <f>SUMIFS(Concentrado!U$2:U859,Concentrado!$A$2:$A859,"="&amp;$A12,Concentrado!$B$2:$B859, "=Morelos")</f>
        <v>11.516999999999999</v>
      </c>
      <c r="U12" s="9">
        <f>SUMIFS(Concentrado!V$2:V859,Concentrado!$A$2:$A859,"="&amp;$A12,Concentrado!$B$2:$B859, "=Morelos")</f>
        <v>17.385000000000002</v>
      </c>
      <c r="V12" s="9">
        <f>SUMIFS(Concentrado!W$2:W859,Concentrado!$A$2:$A859,"="&amp;$A12,Concentrado!$B$2:$B859, "=Morelos")</f>
        <v>14.553000000000001</v>
      </c>
      <c r="W12" s="9">
        <f>SUMIFS(Concentrado!X$2:X859,Concentrado!$A$2:$A859,"="&amp;$A12,Concentrado!$B$2:$B859, "=Morelos")</f>
        <v>22.916</v>
      </c>
      <c r="X12" s="9">
        <f>SUMIFS(Concentrado!Y$2:Y859,Concentrado!$A$2:$A859,"="&amp;$A12,Concentrado!$B$2:$B859, "=Morelos")</f>
        <v>2.5470000000000002</v>
      </c>
      <c r="Y12" s="9">
        <f>SUMIFS(Concentrado!Z$2:Z859,Concentrado!$A$2:$A859,"="&amp;$A12,Concentrado!$B$2:$B859, "=Morelos")</f>
        <v>12.491</v>
      </c>
      <c r="Z12" s="9">
        <f>SUMIFS(Concentrado!AA$2:AA859,Concentrado!$A$2:$A859,"="&amp;$A12,Concentrado!$B$2:$B859, "=Morelos")</f>
        <v>57.704999999999998</v>
      </c>
      <c r="AA12" s="9">
        <f>SUMIFS(Concentrado!AB$2:AB859,Concentrado!$A$2:$A859,"="&amp;$A12,Concentrado!$B$2:$B859, "=Morelos")</f>
        <v>46.396000000000001</v>
      </c>
      <c r="AB12" s="9">
        <f>SUMIFS(Concentrado!AC$2:AC859,Concentrado!$A$2:$A859,"="&amp;$A12,Concentrado!$B$2:$B859, "=Morelos")</f>
        <v>51.853000000000002</v>
      </c>
      <c r="AC12" s="9">
        <f>SUMIFS(Concentrado!AD$2:AD859,Concentrado!$A$2:$A859,"="&amp;$A12,Concentrado!$B$2:$B859, "=Morelos")</f>
        <v>424</v>
      </c>
      <c r="AD12" s="9">
        <f>SUMIFS(Concentrado!AE$2:AE859,Concentrado!$A$2:$A859,"="&amp;$A12,Concentrado!$B$2:$B859, "=Morelos")</f>
        <v>375.37700000000001</v>
      </c>
      <c r="AE12" s="9">
        <f>SUMIFS(Concentrado!AF$2:AF859,Concentrado!$A$2:$A859,"="&amp;$A12,Concentrado!$B$2:$B859, "=Morelos")</f>
        <v>398.95499999999998</v>
      </c>
      <c r="AF12" s="9">
        <f>SUMIFS(Concentrado!AG$2:AG859,Concentrado!$A$2:$A859,"="&amp;$A12,Concentrado!$B$2:$B859, "=Morelos")</f>
        <v>10.092000000000001</v>
      </c>
      <c r="AG12" s="9">
        <f>SUMIFS(Concentrado!AH$2:AH859,Concentrado!$A$2:$A859,"="&amp;$A12,Concentrado!$B$2:$B859, "=Morelos")</f>
        <v>7.27951765283031</v>
      </c>
      <c r="AH12" s="9">
        <f>SUMIFS(Concentrado!AI$2:AI859,Concentrado!$A$2:$A859,"="&amp;$A12,Concentrado!$B$2:$B859, "=Morelos")</f>
        <v>2.4224146023152202</v>
      </c>
      <c r="AI12" s="9">
        <f>SUMIFS(Concentrado!AJ$2:AJ859,Concentrado!$A$2:$A859,"="&amp;$A12,Concentrado!$B$2:$B859, "=Morelos")</f>
        <v>4.7972466898997803</v>
      </c>
      <c r="AJ12" s="9">
        <f>SUMIFS(Concentrado!AK$2:AK859,Concentrado!$A$2:$A859,"="&amp;$A12,Concentrado!$B$2:$B859, "=Morelos")</f>
        <v>6.0549999999999997</v>
      </c>
      <c r="AK12" s="9">
        <f>SUMIFS(Concentrado!AL$2:AL859,Concentrado!$A$2:$A859,"="&amp;$A12,Concentrado!$B$2:$B859, "=Morelos")</f>
        <v>1.55</v>
      </c>
      <c r="AL12" s="9">
        <f>SUMIFS(Concentrado!AM$2:AM859,Concentrado!$A$2:$A859,"="&amp;$A12,Concentrado!$B$2:$B859, "=Morelos")</f>
        <v>3.7240000000000002</v>
      </c>
      <c r="AM12" s="9">
        <f>SUMIFS(Concentrado!AN$2:AN859,Concentrado!$A$2:$A859,"="&amp;$A12,Concentrado!$B$2:$B859, "=Morelos")</f>
        <v>63.997999999999998</v>
      </c>
      <c r="AN12" s="9">
        <f>SUMIFS(Concentrado!AO$2:AO859,Concentrado!$A$2:$A859,"="&amp;$A12,Concentrado!$B$2:$B859, "=Morelos")</f>
        <v>50.936</v>
      </c>
      <c r="AO12" s="9">
        <f>SUMIFS(Concentrado!AP$2:AP859,Concentrado!$A$2:$A859,"="&amp;$A12,Concentrado!$B$2:$B859, "=Morelos")</f>
        <v>57.238999999999997</v>
      </c>
      <c r="AP12" s="9">
        <f>SUMIFS(Concentrado!AQ$2:AQ859,Concentrado!$A$2:$A859,"="&amp;$A12,Concentrado!$B$2:$B859, "=Morelos")</f>
        <v>2.7309999999999999</v>
      </c>
      <c r="AQ12" s="9">
        <f>SUMIFS(Concentrado!AR$2:AR859,Concentrado!$A$2:$A859,"="&amp;$A12,Concentrado!$B$2:$B859, "=Morelos")</f>
        <v>0.997</v>
      </c>
      <c r="AR12" s="9">
        <f>SUMIFS(Concentrado!AS$2:AS859,Concentrado!$A$2:$A859,"="&amp;$A12,Concentrado!$B$2:$B859, "=Morelos")</f>
        <v>1.833</v>
      </c>
      <c r="AS12" s="9">
        <f>SUMIFS(Concentrado!AT$2:AT859,Concentrado!$A$2:$A859,"="&amp;$A12,Concentrado!$B$2:$B859, "=Morelos")</f>
        <v>8.9049999999999994</v>
      </c>
      <c r="AT12" s="9">
        <f>SUMIFS(Concentrado!AU$2:AU859,Concentrado!$A$2:$A859,"="&amp;$A12,Concentrado!$B$2:$B859, "=Morelos")</f>
        <v>1.329</v>
      </c>
      <c r="AU12" s="9">
        <f>SUMIFS(Concentrado!AV$2:AV859,Concentrado!$A$2:$A859,"="&amp;$A12,Concentrado!$B$2:$B859, "=Morelos")</f>
        <v>4.9850000000000003</v>
      </c>
      <c r="AV12" s="9">
        <f>SUMIFS(Concentrado!AW$2:AW859,Concentrado!$A$2:$A859,"="&amp;$A12,Concentrado!$B$2:$B859, "=Morelos")</f>
        <v>576.33600000000001</v>
      </c>
      <c r="AW12" s="9">
        <f>SUMIFS(Concentrado!AX$2:AX859,Concentrado!$A$2:$A859,"="&amp;$A12,Concentrado!$B$2:$B859, "=Morelos")</f>
        <v>453</v>
      </c>
      <c r="AX12" s="9">
        <f>SUMIFS(Concentrado!AY$2:AY859,Concentrado!$A$2:$A859,"="&amp;$A12,Concentrado!$B$2:$B859, "=Morelos")</f>
        <v>512.86099999999999</v>
      </c>
      <c r="AY12" s="9">
        <f>SUMIFS(Concentrado!AZ$2:AZ859,Concentrado!$A$2:$A859,"="&amp;$A12,Concentrado!$B$2:$B859, "=Morelos")</f>
        <v>5.7629999999999999</v>
      </c>
      <c r="AZ12" s="9">
        <f>SUMIFS(Concentrado!BA$2:BA859,Concentrado!$A$2:$A859,"="&amp;$A12,Concentrado!$B$2:$B859, "=Morelos")</f>
        <v>4.53</v>
      </c>
      <c r="BA12" s="9">
        <f>SUMIFS(Concentrado!BB$2:BB859,Concentrado!$A$2:$A859,"="&amp;$A12,Concentrado!$B$2:$B859, "=Morelos")</f>
        <v>5.1289999999999996</v>
      </c>
      <c r="BB12" s="9">
        <f>SUMIFS(Concentrado!BC$2:BC859,Concentrado!$A$2:$A859,"="&amp;$A12,Concentrado!$B$2:$B859, "=Morelos")</f>
        <v>15.593999999999999</v>
      </c>
      <c r="BC12" s="9">
        <f>SUMIFS(Concentrado!BD$2:BD859,Concentrado!$A$2:$A859,"="&amp;$A12,Concentrado!$B$2:$B859, "=Morelos")</f>
        <v>12.595000000000001</v>
      </c>
      <c r="BD12" s="9">
        <f>SUMIFS(Concentrado!BE$2:BE859,Concentrado!$A$2:$A859,"="&amp;$A12,Concentrado!$B$2:$B859, "=Morelos")</f>
        <v>15.788</v>
      </c>
      <c r="BE12" s="9">
        <f>SUMIFS(Concentrado!BF$2:BF859,Concentrado!$A$2:$A859,"="&amp;$A12,Concentrado!$B$2:$B859, "=Morelos")</f>
        <v>18.010999999999999</v>
      </c>
      <c r="BF12" s="9">
        <f>SUMIFS(Concentrado!BG$2:BG859,Concentrado!$A$2:$A859,"="&amp;$A12,Concentrado!$B$2:$B859, "=Morelos")</f>
        <v>44.951999999999998</v>
      </c>
      <c r="BG12" s="9">
        <f>SUMIFS(Concentrado!BH$2:BH859,Concentrado!$A$2:$A859,"="&amp;$A12,Concentrado!$B$2:$B859, "=Morelos")</f>
        <v>8.0613743294674709</v>
      </c>
    </row>
    <row r="13" spans="1:59" x14ac:dyDescent="0.25">
      <c r="A13" s="4">
        <v>2009</v>
      </c>
      <c r="B13" s="9">
        <f>SUMIFS(Concentrado!C$2:C859,Concentrado!$A$2:$A859,"="&amp;$A13,Concentrado!$B$2:$B859, "=Morelos")</f>
        <v>17.111000000000001</v>
      </c>
      <c r="C13" s="9">
        <f>SUMIFS(Concentrado!D$2:D859,Concentrado!$A$2:$A859,"="&amp;$A13,Concentrado!$B$2:$B859, "=Morelos")</f>
        <v>4.7839999999999998</v>
      </c>
      <c r="D13" s="9">
        <f>SUMIFS(Concentrado!E$2:E859,Concentrado!$A$2:$A859,"="&amp;$A13,Concentrado!$B$2:$B859, "=Morelos")</f>
        <v>10.794</v>
      </c>
      <c r="E13" s="9">
        <f>SUMIFS(Concentrado!F$2:F859,Concentrado!$A$2:$A859,"="&amp;$A13,Concentrado!$B$2:$B859, "=Morelos")</f>
        <v>21.603999999999999</v>
      </c>
      <c r="F13" s="9">
        <f>SUMIFS(Concentrado!G$2:G859,Concentrado!$A$2:$A859,"="&amp;$A13,Concentrado!$B$2:$B859, "=Morelos")</f>
        <v>12.84</v>
      </c>
      <c r="G13" s="9">
        <f>SUMIFS(Concentrado!H$2:H859,Concentrado!$A$2:$A859,"="&amp;$A13,Concentrado!$B$2:$B859, "=Morelos")</f>
        <v>3.9580000000000002</v>
      </c>
      <c r="H13" s="9">
        <f>SUMIFS(Concentrado!I$2:I859,Concentrado!$A$2:$A859,"="&amp;$A13,Concentrado!$B$2:$B859, "=Morelos")</f>
        <v>3.806</v>
      </c>
      <c r="I13" s="9">
        <f>SUMIFS(Concentrado!J$2:J859,Concentrado!$A$2:$A859,"="&amp;$A13,Concentrado!$B$2:$B859, "=Morelos")</f>
        <v>3.879</v>
      </c>
      <c r="J13" s="9">
        <f>SUMIFS(Concentrado!K$2:K859,Concentrado!$A$2:$A859,"="&amp;$A13,Concentrado!$B$2:$B859, "=Morelos")</f>
        <v>6.984</v>
      </c>
      <c r="K13" s="9">
        <f>SUMIFS(Concentrado!L$2:L859,Concentrado!$A$2:$A859,"="&amp;$A13,Concentrado!$B$2:$B859, "=Morelos")</f>
        <v>2.9359999999999999</v>
      </c>
      <c r="L13" s="9">
        <f>SUMIFS(Concentrado!M$2:M859,Concentrado!$A$2:$A859,"="&amp;$A13,Concentrado!$B$2:$B859, "=Morelos")</f>
        <v>4.891</v>
      </c>
      <c r="M13" s="9">
        <f>SUMIFS(Concentrado!N$2:N859,Concentrado!$A$2:$A859,"="&amp;$A13,Concentrado!$B$2:$B859, "=Morelos")</f>
        <v>42.872</v>
      </c>
      <c r="N13" s="9">
        <f>SUMIFS(Concentrado!O$2:O859,Concentrado!$A$2:$A859,"="&amp;$A13,Concentrado!$B$2:$B859, "=Morelos")</f>
        <v>86.137</v>
      </c>
      <c r="O13" s="9">
        <f>SUMIFS(Concentrado!P$2:P859,Concentrado!$A$2:$A859,"="&amp;$A13,Concentrado!$B$2:$B859, "=Morelos")</f>
        <v>21.855</v>
      </c>
      <c r="P13" s="9">
        <f>SUMIFS(Concentrado!Q$2:Q859,Concentrado!$A$2:$A859,"="&amp;$A13,Concentrado!$B$2:$B859, "=Morelos")</f>
        <v>52.957000000000001</v>
      </c>
      <c r="Q13" s="9">
        <f>SUMIFS(Concentrado!R$2:R859,Concentrado!$A$2:$A859,"="&amp;$A13,Concentrado!$B$2:$B859, "=Morelos")</f>
        <v>71.120999999999995</v>
      </c>
      <c r="R13" s="9">
        <f>SUMIFS(Concentrado!S$2:S859,Concentrado!$A$2:$A859,"="&amp;$A13,Concentrado!$B$2:$B859, "=Morelos")</f>
        <v>76.655000000000001</v>
      </c>
      <c r="S13" s="9">
        <f>SUMIFS(Concentrado!T$2:T859,Concentrado!$A$2:$A859,"="&amp;$A13,Concentrado!$B$2:$B859, "=Morelos")</f>
        <v>73.981999999999999</v>
      </c>
      <c r="T13" s="9">
        <f>SUMIFS(Concentrado!U$2:U859,Concentrado!$A$2:$A859,"="&amp;$A13,Concentrado!$B$2:$B859, "=Morelos")</f>
        <v>11.989000000000001</v>
      </c>
      <c r="U13" s="9">
        <f>SUMIFS(Concentrado!V$2:V859,Concentrado!$A$2:$A859,"="&amp;$A13,Concentrado!$B$2:$B859, "=Morelos")</f>
        <v>20.006</v>
      </c>
      <c r="V13" s="9">
        <f>SUMIFS(Concentrado!W$2:W859,Concentrado!$A$2:$A859,"="&amp;$A13,Concentrado!$B$2:$B859, "=Morelos")</f>
        <v>16.134</v>
      </c>
      <c r="W13" s="9">
        <f>SUMIFS(Concentrado!X$2:X859,Concentrado!$A$2:$A859,"="&amp;$A13,Concentrado!$B$2:$B859, "=Morelos")</f>
        <v>26.655999999999999</v>
      </c>
      <c r="X13" s="9">
        <f>SUMIFS(Concentrado!Y$2:Y859,Concentrado!$A$2:$A859,"="&amp;$A13,Concentrado!$B$2:$B859, "=Morelos")</f>
        <v>2.827</v>
      </c>
      <c r="Y13" s="9">
        <f>SUMIFS(Concentrado!Z$2:Z859,Concentrado!$A$2:$A859,"="&amp;$A13,Concentrado!$B$2:$B859, "=Morelos")</f>
        <v>14.335000000000001</v>
      </c>
      <c r="Z13" s="9">
        <f>SUMIFS(Concentrado!AA$2:AA859,Concentrado!$A$2:$A859,"="&amp;$A13,Concentrado!$B$2:$B859, "=Morelos")</f>
        <v>54.825000000000003</v>
      </c>
      <c r="AA13" s="9">
        <f>SUMIFS(Concentrado!AB$2:AB859,Concentrado!$A$2:$A859,"="&amp;$A13,Concentrado!$B$2:$B859, "=Morelos")</f>
        <v>43.600999999999999</v>
      </c>
      <c r="AB13" s="9">
        <f>SUMIFS(Concentrado!AC$2:AC859,Concentrado!$A$2:$A859,"="&amp;$A13,Concentrado!$B$2:$B859, "=Morelos")</f>
        <v>49.134</v>
      </c>
      <c r="AC13" s="9">
        <f>SUMIFS(Concentrado!AD$2:AD859,Concentrado!$A$2:$A859,"="&amp;$A13,Concentrado!$B$2:$B859, "=Morelos")</f>
        <v>412.05900000000003</v>
      </c>
      <c r="AD13" s="9">
        <f>SUMIFS(Concentrado!AE$2:AE859,Concentrado!$A$2:$A859,"="&amp;$A13,Concentrado!$B$2:$B859, "=Morelos")</f>
        <v>370.33499999999998</v>
      </c>
      <c r="AE13" s="9">
        <f>SUMIFS(Concentrado!AF$2:AF859,Concentrado!$A$2:$A859,"="&amp;$A13,Concentrado!$B$2:$B859, "=Morelos")</f>
        <v>390.65499999999997</v>
      </c>
      <c r="AF13" s="9">
        <f>SUMIFS(Concentrado!AG$2:AG859,Concentrado!$A$2:$A859,"="&amp;$A13,Concentrado!$B$2:$B859, "=Morelos")</f>
        <v>9.7780000000000005</v>
      </c>
      <c r="AG13" s="9">
        <f>SUMIFS(Concentrado!AH$2:AH859,Concentrado!$A$2:$A859,"="&amp;$A13,Concentrado!$B$2:$B859, "=Morelos")</f>
        <v>5.8927336391351997</v>
      </c>
      <c r="AH13" s="9">
        <f>SUMIFS(Concentrado!AI$2:AI859,Concentrado!$A$2:$A859,"="&amp;$A13,Concentrado!$B$2:$B859, "=Morelos")</f>
        <v>2.0934266403492998</v>
      </c>
      <c r="AI13" s="9">
        <f>SUMIFS(Concentrado!AJ$2:AJ859,Concentrado!$A$2:$A859,"="&amp;$A13,Concentrado!$B$2:$B859, "=Morelos")</f>
        <v>3.9585207921304599</v>
      </c>
      <c r="AJ13" s="9">
        <f>SUMIFS(Concentrado!AK$2:AK859,Concentrado!$A$2:$A859,"="&amp;$A13,Concentrado!$B$2:$B859, "=Morelos")</f>
        <v>5.5869999999999997</v>
      </c>
      <c r="AK13" s="9">
        <f>SUMIFS(Concentrado!AL$2:AL859,Concentrado!$A$2:$A859,"="&amp;$A13,Concentrado!$B$2:$B859, "=Morelos")</f>
        <v>1.3049999999999999</v>
      </c>
      <c r="AL13" s="9">
        <f>SUMIFS(Concentrado!AM$2:AM859,Concentrado!$A$2:$A859,"="&amp;$A13,Concentrado!$B$2:$B859, "=Morelos")</f>
        <v>3.3730000000000002</v>
      </c>
      <c r="AM13" s="9">
        <f>SUMIFS(Concentrado!AN$2:AN859,Concentrado!$A$2:$A859,"="&amp;$A13,Concentrado!$B$2:$B859, "=Morelos")</f>
        <v>62.624000000000002</v>
      </c>
      <c r="AN13" s="9">
        <f>SUMIFS(Concentrado!AO$2:AO859,Concentrado!$A$2:$A859,"="&amp;$A13,Concentrado!$B$2:$B859, "=Morelos")</f>
        <v>52.19</v>
      </c>
      <c r="AO13" s="9">
        <f>SUMIFS(Concentrado!AP$2:AP859,Concentrado!$A$2:$A859,"="&amp;$A13,Concentrado!$B$2:$B859, "=Morelos")</f>
        <v>57.228999999999999</v>
      </c>
      <c r="AP13" s="9">
        <f>SUMIFS(Concentrado!AQ$2:AQ859,Concentrado!$A$2:$A859,"="&amp;$A13,Concentrado!$B$2:$B859, "=Morelos")</f>
        <v>2.444</v>
      </c>
      <c r="AQ13" s="9">
        <f>SUMIFS(Concentrado!AR$2:AR859,Concentrado!$A$2:$A859,"="&amp;$A13,Concentrado!$B$2:$B859, "=Morelos")</f>
        <v>0.76100000000000001</v>
      </c>
      <c r="AR13" s="9">
        <f>SUMIFS(Concentrado!AS$2:AS859,Concentrado!$A$2:$A859,"="&amp;$A13,Concentrado!$B$2:$B859, "=Morelos")</f>
        <v>1.5740000000000001</v>
      </c>
      <c r="AS13" s="9">
        <f>SUMIFS(Concentrado!AT$2:AT859,Concentrado!$A$2:$A859,"="&amp;$A13,Concentrado!$B$2:$B859, "=Morelos")</f>
        <v>9.5449999999999999</v>
      </c>
      <c r="AT13" s="9">
        <f>SUMIFS(Concentrado!AU$2:AU859,Concentrado!$A$2:$A859,"="&amp;$A13,Concentrado!$B$2:$B859, "=Morelos")</f>
        <v>1.74</v>
      </c>
      <c r="AU13" s="9">
        <f>SUMIFS(Concentrado!AV$2:AV859,Concentrado!$A$2:$A859,"="&amp;$A13,Concentrado!$B$2:$B859, "=Morelos")</f>
        <v>5.5090000000000003</v>
      </c>
      <c r="AV13" s="9">
        <f>SUMIFS(Concentrado!AW$2:AW859,Concentrado!$A$2:$A859,"="&amp;$A13,Concentrado!$B$2:$B859, "=Morelos")</f>
        <v>567.22199999999998</v>
      </c>
      <c r="AW13" s="9">
        <f>SUMIFS(Concentrado!AX$2:AX859,Concentrado!$A$2:$A859,"="&amp;$A13,Concentrado!$B$2:$B859, "=Morelos")</f>
        <v>449.59899999999999</v>
      </c>
      <c r="AX13" s="9">
        <f>SUMIFS(Concentrado!AY$2:AY859,Concentrado!$A$2:$A859,"="&amp;$A13,Concentrado!$B$2:$B859, "=Morelos")</f>
        <v>506.63099999999997</v>
      </c>
      <c r="AY13" s="9">
        <f>SUMIFS(Concentrado!AZ$2:AZ859,Concentrado!$A$2:$A859,"="&amp;$A13,Concentrado!$B$2:$B859, "=Morelos")</f>
        <v>5.6719999999999997</v>
      </c>
      <c r="AZ13" s="9">
        <f>SUMIFS(Concentrado!BA$2:BA859,Concentrado!$A$2:$A859,"="&amp;$A13,Concentrado!$B$2:$B859, "=Morelos")</f>
        <v>4.4960000000000004</v>
      </c>
      <c r="BA13" s="9">
        <f>SUMIFS(Concentrado!BB$2:BB859,Concentrado!$A$2:$A859,"="&amp;$A13,Concentrado!$B$2:$B859, "=Morelos")</f>
        <v>5.0659999999999998</v>
      </c>
      <c r="BB13" s="9">
        <f>SUMIFS(Concentrado!BC$2:BC859,Concentrado!$A$2:$A859,"="&amp;$A13,Concentrado!$B$2:$B859, "=Morelos")</f>
        <v>22.105</v>
      </c>
      <c r="BC13" s="9">
        <f>SUMIFS(Concentrado!BD$2:BD859,Concentrado!$A$2:$A859,"="&amp;$A13,Concentrado!$B$2:$B859, "=Morelos")</f>
        <v>5.3769999999999998</v>
      </c>
      <c r="BD13" s="9">
        <f>SUMIFS(Concentrado!BE$2:BE859,Concentrado!$A$2:$A859,"="&amp;$A13,Concentrado!$B$2:$B859, "=Morelos")</f>
        <v>15.824</v>
      </c>
      <c r="BE13" s="9">
        <f>SUMIFS(Concentrado!BF$2:BF859,Concentrado!$A$2:$A859,"="&amp;$A13,Concentrado!$B$2:$B859, "=Morelos")</f>
        <v>17.681999999999999</v>
      </c>
      <c r="BF13" s="9">
        <f>SUMIFS(Concentrado!BG$2:BG859,Concentrado!$A$2:$A859,"="&amp;$A13,Concentrado!$B$2:$B859, "=Morelos")</f>
        <v>68.814999999999998</v>
      </c>
      <c r="BG13" s="9">
        <f>SUMIFS(Concentrado!BH$2:BH859,Concentrado!$A$2:$A859,"="&amp;$A13,Concentrado!$B$2:$B859, "=Morelos")</f>
        <v>6.7917302456392301</v>
      </c>
    </row>
    <row r="14" spans="1:59" x14ac:dyDescent="0.25">
      <c r="A14" s="4">
        <v>2010</v>
      </c>
      <c r="B14" s="9">
        <f>SUMIFS(Concentrado!C$2:C859,Concentrado!$A$2:$A859,"="&amp;$A14,Concentrado!$B$2:$B859, "=Morelos")</f>
        <v>13.938000000000001</v>
      </c>
      <c r="C14" s="9">
        <f>SUMIFS(Concentrado!D$2:D859,Concentrado!$A$2:$A859,"="&amp;$A14,Concentrado!$B$2:$B859, "=Morelos")</f>
        <v>3.8479999999999999</v>
      </c>
      <c r="D14" s="9">
        <f>SUMIFS(Concentrado!E$2:E859,Concentrado!$A$2:$A859,"="&amp;$A14,Concentrado!$B$2:$B859, "=Morelos")</f>
        <v>8.7249999999999996</v>
      </c>
      <c r="E14" s="9">
        <f>SUMIFS(Concentrado!F$2:F859,Concentrado!$A$2:$A859,"="&amp;$A14,Concentrado!$B$2:$B859, "=Morelos")</f>
        <v>17.443000000000001</v>
      </c>
      <c r="F14" s="9">
        <f>SUMIFS(Concentrado!G$2:G859,Concentrado!$A$2:$A859,"="&amp;$A14,Concentrado!$B$2:$B859, "=Morelos")</f>
        <v>17.045999999999999</v>
      </c>
      <c r="G14" s="9">
        <f>SUMIFS(Concentrado!H$2:H859,Concentrado!$A$2:$A859,"="&amp;$A14,Concentrado!$B$2:$B859, "=Morelos")</f>
        <v>4.2270000000000003</v>
      </c>
      <c r="H14" s="9">
        <f>SUMIFS(Concentrado!I$2:I859,Concentrado!$A$2:$A859,"="&amp;$A14,Concentrado!$B$2:$B859, "=Morelos")</f>
        <v>3.9550000000000001</v>
      </c>
      <c r="I14" s="9">
        <f>SUMIFS(Concentrado!J$2:J859,Concentrado!$A$2:$A859,"="&amp;$A14,Concentrado!$B$2:$B859, "=Morelos")</f>
        <v>4.0860000000000003</v>
      </c>
      <c r="J14" s="9">
        <f>SUMIFS(Concentrado!K$2:K859,Concentrado!$A$2:$A859,"="&amp;$A14,Concentrado!$B$2:$B859, "=Morelos")</f>
        <v>8.2249999999999996</v>
      </c>
      <c r="K14" s="9">
        <f>SUMIFS(Concentrado!L$2:L859,Concentrado!$A$2:$A859,"="&amp;$A14,Concentrado!$B$2:$B859, "=Morelos")</f>
        <v>3.8479999999999999</v>
      </c>
      <c r="L14" s="9">
        <f>SUMIFS(Concentrado!M$2:M859,Concentrado!$A$2:$A859,"="&amp;$A14,Concentrado!$B$2:$B859, "=Morelos")</f>
        <v>5.9640000000000004</v>
      </c>
      <c r="M14" s="9">
        <f>SUMIFS(Concentrado!N$2:N859,Concentrado!$A$2:$A859,"="&amp;$A14,Concentrado!$B$2:$B859, "=Morelos")</f>
        <v>45.218000000000004</v>
      </c>
      <c r="N14" s="9">
        <f>SUMIFS(Concentrado!O$2:O859,Concentrado!$A$2:$A859,"="&amp;$A14,Concentrado!$B$2:$B859, "=Morelos")</f>
        <v>99.847999999999999</v>
      </c>
      <c r="O14" s="9">
        <f>SUMIFS(Concentrado!P$2:P859,Concentrado!$A$2:$A859,"="&amp;$A14,Concentrado!$B$2:$B859, "=Morelos")</f>
        <v>19.238</v>
      </c>
      <c r="P14" s="9">
        <f>SUMIFS(Concentrado!Q$2:Q859,Concentrado!$A$2:$A859,"="&amp;$A14,Concentrado!$B$2:$B859, "=Morelos")</f>
        <v>58.201000000000001</v>
      </c>
      <c r="Q14" s="9">
        <f>SUMIFS(Concentrado!R$2:R859,Concentrado!$A$2:$A859,"="&amp;$A14,Concentrado!$B$2:$B859, "=Morelos")</f>
        <v>82.94</v>
      </c>
      <c r="R14" s="9">
        <f>SUMIFS(Concentrado!S$2:S859,Concentrado!$A$2:$A859,"="&amp;$A14,Concentrado!$B$2:$B859, "=Morelos")</f>
        <v>87.212999999999994</v>
      </c>
      <c r="S14" s="9">
        <f>SUMIFS(Concentrado!T$2:T859,Concentrado!$A$2:$A859,"="&amp;$A14,Concentrado!$B$2:$B859, "=Morelos")</f>
        <v>85.203000000000003</v>
      </c>
      <c r="T14" s="9">
        <f>SUMIFS(Concentrado!U$2:U859,Concentrado!$A$2:$A859,"="&amp;$A14,Concentrado!$B$2:$B859, "=Morelos")</f>
        <v>16.222999999999999</v>
      </c>
      <c r="U14" s="9">
        <f>SUMIFS(Concentrado!V$2:V859,Concentrado!$A$2:$A859,"="&amp;$A14,Concentrado!$B$2:$B859, "=Morelos")</f>
        <v>17.956</v>
      </c>
      <c r="V14" s="9">
        <f>SUMIFS(Concentrado!W$2:W859,Concentrado!$A$2:$A859,"="&amp;$A14,Concentrado!$B$2:$B859, "=Morelos")</f>
        <v>17.117999999999999</v>
      </c>
      <c r="W14" s="9">
        <f>SUMIFS(Concentrado!X$2:X859,Concentrado!$A$2:$A859,"="&amp;$A14,Concentrado!$B$2:$B859, "=Morelos")</f>
        <v>49.466999999999999</v>
      </c>
      <c r="X14" s="9">
        <f>SUMIFS(Concentrado!Y$2:Y859,Concentrado!$A$2:$A859,"="&amp;$A14,Concentrado!$B$2:$B859, "=Morelos")</f>
        <v>4.1680000000000001</v>
      </c>
      <c r="Y14" s="9">
        <f>SUMIFS(Concentrado!Z$2:Z859,Concentrado!$A$2:$A859,"="&amp;$A14,Concentrado!$B$2:$B859, "=Morelos")</f>
        <v>26.062999999999999</v>
      </c>
      <c r="Z14" s="9">
        <f>SUMIFS(Concentrado!AA$2:AA859,Concentrado!$A$2:$A859,"="&amp;$A14,Concentrado!$B$2:$B859, "=Morelos")</f>
        <v>63.061999999999998</v>
      </c>
      <c r="AA14" s="9">
        <f>SUMIFS(Concentrado!AB$2:AB859,Concentrado!$A$2:$A859,"="&amp;$A14,Concentrado!$B$2:$B859, "=Morelos")</f>
        <v>48.63</v>
      </c>
      <c r="AB14" s="9">
        <f>SUMIFS(Concentrado!AC$2:AC859,Concentrado!$A$2:$A859,"="&amp;$A14,Concentrado!$B$2:$B859, "=Morelos")</f>
        <v>55.606000000000002</v>
      </c>
      <c r="AC14" s="9">
        <f>SUMIFS(Concentrado!AD$2:AD859,Concentrado!$A$2:$A859,"="&amp;$A14,Concentrado!$B$2:$B859, "=Morelos")</f>
        <v>438.80700000000002</v>
      </c>
      <c r="AD14" s="9">
        <f>SUMIFS(Concentrado!AE$2:AE859,Concentrado!$A$2:$A859,"="&amp;$A14,Concentrado!$B$2:$B859, "=Morelos")</f>
        <v>397.69499999999999</v>
      </c>
      <c r="AE14" s="9">
        <f>SUMIFS(Concentrado!AF$2:AF859,Concentrado!$A$2:$A859,"="&amp;$A14,Concentrado!$B$2:$B859, "=Morelos")</f>
        <v>417.73200000000003</v>
      </c>
      <c r="AF14" s="9">
        <f>SUMIFS(Concentrado!AG$2:AG859,Concentrado!$A$2:$A859,"="&amp;$A14,Concentrado!$B$2:$B859, "=Morelos")</f>
        <v>10.51</v>
      </c>
      <c r="AG14" s="9">
        <f>SUMIFS(Concentrado!AH$2:AH859,Concentrado!$A$2:$A859,"="&amp;$A14,Concentrado!$B$2:$B859, "=Morelos")</f>
        <v>3.95452900038633</v>
      </c>
      <c r="AH14" s="9">
        <f>SUMIFS(Concentrado!AI$2:AI859,Concentrado!$A$2:$A859,"="&amp;$A14,Concentrado!$B$2:$B859, "=Morelos")</f>
        <v>1.77350559984393</v>
      </c>
      <c r="AI14" s="9">
        <f>SUMIFS(Concentrado!AJ$2:AJ859,Concentrado!$A$2:$A859,"="&amp;$A14,Concentrado!$B$2:$B859, "=Morelos")</f>
        <v>2.8483621917397501</v>
      </c>
      <c r="AJ14" s="9">
        <f>SUMIFS(Concentrado!AK$2:AK859,Concentrado!$A$2:$A859,"="&amp;$A14,Concentrado!$B$2:$B859, "=Morelos")</f>
        <v>3.6560000000000001</v>
      </c>
      <c r="AK14" s="9">
        <f>SUMIFS(Concentrado!AL$2:AL859,Concentrado!$A$2:$A859,"="&amp;$A14,Concentrado!$B$2:$B859, "=Morelos")</f>
        <v>1.389</v>
      </c>
      <c r="AL14" s="9">
        <f>SUMIFS(Concentrado!AM$2:AM859,Concentrado!$A$2:$A859,"="&amp;$A14,Concentrado!$B$2:$B859, "=Morelos")</f>
        <v>2.4849999999999999</v>
      </c>
      <c r="AM14" s="9">
        <f>SUMIFS(Concentrado!AN$2:AN859,Concentrado!$A$2:$A859,"="&amp;$A14,Concentrado!$B$2:$B859, "=Morelos")</f>
        <v>61.12</v>
      </c>
      <c r="AN14" s="9">
        <f>SUMIFS(Concentrado!AO$2:AO859,Concentrado!$A$2:$A859,"="&amp;$A14,Concentrado!$B$2:$B859, "=Morelos")</f>
        <v>49.271000000000001</v>
      </c>
      <c r="AO14" s="9">
        <f>SUMIFS(Concentrado!AP$2:AP859,Concentrado!$A$2:$A859,"="&amp;$A14,Concentrado!$B$2:$B859, "=Morelos")</f>
        <v>54.997999999999998</v>
      </c>
      <c r="AP14" s="9">
        <f>SUMIFS(Concentrado!AQ$2:AQ859,Concentrado!$A$2:$A859,"="&amp;$A14,Concentrado!$B$2:$B859, "=Morelos")</f>
        <v>1.9419999999999999</v>
      </c>
      <c r="AQ14" s="9">
        <f>SUMIFS(Concentrado!AR$2:AR859,Concentrado!$A$2:$A859,"="&amp;$A14,Concentrado!$B$2:$B859, "=Morelos")</f>
        <v>1.1759999999999999</v>
      </c>
      <c r="AR14" s="9">
        <f>SUMIFS(Concentrado!AS$2:AS859,Concentrado!$A$2:$A859,"="&amp;$A14,Concentrado!$B$2:$B859, "=Morelos")</f>
        <v>1.546</v>
      </c>
      <c r="AS14" s="9">
        <f>SUMIFS(Concentrado!AT$2:AT859,Concentrado!$A$2:$A859,"="&amp;$A14,Concentrado!$B$2:$B859, "=Morelos")</f>
        <v>5.9409999999999998</v>
      </c>
      <c r="AT14" s="9">
        <f>SUMIFS(Concentrado!AU$2:AU859,Concentrado!$A$2:$A859,"="&amp;$A14,Concentrado!$B$2:$B859, "=Morelos")</f>
        <v>1.496</v>
      </c>
      <c r="AU14" s="9">
        <f>SUMIFS(Concentrado!AV$2:AV859,Concentrado!$A$2:$A859,"="&amp;$A14,Concentrado!$B$2:$B859, "=Morelos")</f>
        <v>3.6440000000000001</v>
      </c>
      <c r="AV14" s="9">
        <f>SUMIFS(Concentrado!AW$2:AW859,Concentrado!$A$2:$A859,"="&amp;$A14,Concentrado!$B$2:$B859, "=Morelos")</f>
        <v>607.65899999999999</v>
      </c>
      <c r="AW14" s="9">
        <f>SUMIFS(Concentrado!AX$2:AX859,Concentrado!$A$2:$A859,"="&amp;$A14,Concentrado!$B$2:$B859, "=Morelos")</f>
        <v>474.755</v>
      </c>
      <c r="AX14" s="9">
        <f>SUMIFS(Concentrado!AY$2:AY859,Concentrado!$A$2:$A859,"="&amp;$A14,Concentrado!$B$2:$B859, "=Morelos")</f>
        <v>539.15899999999999</v>
      </c>
      <c r="AY14" s="9">
        <f>SUMIFS(Concentrado!AZ$2:AZ859,Concentrado!$A$2:$A859,"="&amp;$A14,Concentrado!$B$2:$B859, "=Morelos")</f>
        <v>6.077</v>
      </c>
      <c r="AZ14" s="9">
        <f>SUMIFS(Concentrado!BA$2:BA859,Concentrado!$A$2:$A859,"="&amp;$A14,Concentrado!$B$2:$B859, "=Morelos")</f>
        <v>4.7480000000000002</v>
      </c>
      <c r="BA14" s="9">
        <f>SUMIFS(Concentrado!BB$2:BB859,Concentrado!$A$2:$A859,"="&amp;$A14,Concentrado!$B$2:$B859, "=Morelos")</f>
        <v>5.3920000000000003</v>
      </c>
      <c r="BB14" s="9">
        <f>SUMIFS(Concentrado!BC$2:BC859,Concentrado!$A$2:$A859,"="&amp;$A14,Concentrado!$B$2:$B859, "=Morelos")</f>
        <v>10.125999999999999</v>
      </c>
      <c r="BC14" s="9">
        <f>SUMIFS(Concentrado!BD$2:BD859,Concentrado!$A$2:$A859,"="&amp;$A14,Concentrado!$B$2:$B859, "=Morelos")</f>
        <v>8.9350000000000005</v>
      </c>
      <c r="BD14" s="9">
        <f>SUMIFS(Concentrado!BE$2:BE859,Concentrado!$A$2:$A859,"="&amp;$A14,Concentrado!$B$2:$B859, "=Morelos")</f>
        <v>15.932</v>
      </c>
      <c r="BE14" s="9">
        <f>SUMIFS(Concentrado!BF$2:BF859,Concentrado!$A$2:$A859,"="&amp;$A14,Concentrado!$B$2:$B859, "=Morelos")</f>
        <v>18.158999999999999</v>
      </c>
      <c r="BF14" s="9">
        <f>SUMIFS(Concentrado!BG$2:BG859,Concentrado!$A$2:$A859,"="&amp;$A14,Concentrado!$B$2:$B859, "=Morelos")</f>
        <v>30.064</v>
      </c>
      <c r="BG14" s="9">
        <f>SUMIFS(Concentrado!BH$2:BH859,Concentrado!$A$2:$A859,"="&amp;$A14,Concentrado!$B$2:$B859, "=Morelos")</f>
        <v>7.9971138235824659</v>
      </c>
    </row>
    <row r="15" spans="1:59" x14ac:dyDescent="0.25">
      <c r="A15" s="4">
        <v>2011</v>
      </c>
      <c r="B15" s="9">
        <f>SUMIFS(Concentrado!C$2:C859,Concentrado!$A$2:$A859,"="&amp;$A15,Concentrado!$B$2:$B859, "=Morelos")</f>
        <v>16.064</v>
      </c>
      <c r="C15" s="9">
        <f>SUMIFS(Concentrado!D$2:D859,Concentrado!$A$2:$A859,"="&amp;$A15,Concentrado!$B$2:$B859, "=Morelos")</f>
        <v>5.26</v>
      </c>
      <c r="D15" s="9">
        <f>SUMIFS(Concentrado!E$2:E859,Concentrado!$A$2:$A859,"="&amp;$A15,Concentrado!$B$2:$B859, "=Morelos")</f>
        <v>10.593</v>
      </c>
      <c r="E15" s="9">
        <f>SUMIFS(Concentrado!F$2:F859,Concentrado!$A$2:$A859,"="&amp;$A15,Concentrado!$B$2:$B859, "=Morelos")</f>
        <v>16.018000000000001</v>
      </c>
      <c r="F15" s="9">
        <f>SUMIFS(Concentrado!G$2:G859,Concentrado!$A$2:$A859,"="&amp;$A15,Concentrado!$B$2:$B859, "=Morelos")</f>
        <v>17.367999999999999</v>
      </c>
      <c r="G15" s="9">
        <f>SUMIFS(Concentrado!H$2:H859,Concentrado!$A$2:$A859,"="&amp;$A15,Concentrado!$B$2:$B859, "=Morelos")</f>
        <v>4.3810000000000002</v>
      </c>
      <c r="H15" s="9">
        <f>SUMIFS(Concentrado!I$2:I859,Concentrado!$A$2:$A859,"="&amp;$A15,Concentrado!$B$2:$B859, "=Morelos")</f>
        <v>3.8919999999999999</v>
      </c>
      <c r="I15" s="9">
        <f>SUMIFS(Concentrado!J$2:J859,Concentrado!$A$2:$A859,"="&amp;$A15,Concentrado!$B$2:$B859, "=Morelos")</f>
        <v>4.1289999999999996</v>
      </c>
      <c r="J15" s="9">
        <f>SUMIFS(Concentrado!K$2:K859,Concentrado!$A$2:$A859,"="&amp;$A15,Concentrado!$B$2:$B859, "=Morelos")</f>
        <v>6.9649999999999999</v>
      </c>
      <c r="K15" s="9">
        <f>SUMIFS(Concentrado!L$2:L859,Concentrado!$A$2:$A859,"="&amp;$A15,Concentrado!$B$2:$B859, "=Morelos")</f>
        <v>3.1560000000000001</v>
      </c>
      <c r="L15" s="9">
        <f>SUMIFS(Concentrado!M$2:M859,Concentrado!$A$2:$A859,"="&amp;$A15,Concentrado!$B$2:$B859, "=Morelos")</f>
        <v>4.9980000000000002</v>
      </c>
      <c r="M15" s="9">
        <f>SUMIFS(Concentrado!N$2:N859,Concentrado!$A$2:$A859,"="&amp;$A15,Concentrado!$B$2:$B859, "=Morelos")</f>
        <v>42.655999999999999</v>
      </c>
      <c r="N15" s="9">
        <f>SUMIFS(Concentrado!O$2:O859,Concentrado!$A$2:$A859,"="&amp;$A15,Concentrado!$B$2:$B859, "=Morelos")</f>
        <v>93.91</v>
      </c>
      <c r="O15" s="9">
        <f>SUMIFS(Concentrado!P$2:P859,Concentrado!$A$2:$A859,"="&amp;$A15,Concentrado!$B$2:$B859, "=Morelos")</f>
        <v>21.46</v>
      </c>
      <c r="P15" s="9">
        <f>SUMIFS(Concentrado!Q$2:Q859,Concentrado!$A$2:$A859,"="&amp;$A15,Concentrado!$B$2:$B859, "=Morelos")</f>
        <v>57.854999999999997</v>
      </c>
      <c r="Q15" s="9">
        <f>SUMIFS(Concentrado!R$2:R859,Concentrado!$A$2:$A859,"="&amp;$A15,Concentrado!$B$2:$B859, "=Morelos")</f>
        <v>78.408000000000001</v>
      </c>
      <c r="R15" s="9">
        <f>SUMIFS(Concentrado!S$2:S859,Concentrado!$A$2:$A859,"="&amp;$A15,Concentrado!$B$2:$B859, "=Morelos")</f>
        <v>73.534000000000006</v>
      </c>
      <c r="S15" s="9">
        <f>SUMIFS(Concentrado!T$2:T859,Concentrado!$A$2:$A859,"="&amp;$A15,Concentrado!$B$2:$B859, "=Morelos")</f>
        <v>75.891000000000005</v>
      </c>
      <c r="T15" s="9">
        <f>SUMIFS(Concentrado!U$2:U859,Concentrado!$A$2:$A859,"="&amp;$A15,Concentrado!$B$2:$B859, "=Morelos")</f>
        <v>12.02</v>
      </c>
      <c r="U15" s="9">
        <f>SUMIFS(Concentrado!V$2:V859,Concentrado!$A$2:$A859,"="&amp;$A15,Concentrado!$B$2:$B859, "=Morelos")</f>
        <v>17.146999999999998</v>
      </c>
      <c r="V15" s="9">
        <f>SUMIFS(Concentrado!W$2:W859,Concentrado!$A$2:$A859,"="&amp;$A15,Concentrado!$B$2:$B859, "=Morelos")</f>
        <v>14.667999999999999</v>
      </c>
      <c r="W15" s="9">
        <f>SUMIFS(Concentrado!X$2:X859,Concentrado!$A$2:$A859,"="&amp;$A15,Concentrado!$B$2:$B859, "=Morelos")</f>
        <v>41.563000000000002</v>
      </c>
      <c r="X15" s="9">
        <f>SUMIFS(Concentrado!Y$2:Y859,Concentrado!$A$2:$A859,"="&amp;$A15,Concentrado!$B$2:$B859, "=Morelos")</f>
        <v>4.734</v>
      </c>
      <c r="Y15" s="9">
        <f>SUMIFS(Concentrado!Z$2:Z859,Concentrado!$A$2:$A859,"="&amp;$A15,Concentrado!$B$2:$B859, "=Morelos")</f>
        <v>22.815999999999999</v>
      </c>
      <c r="Z15" s="9">
        <f>SUMIFS(Concentrado!AA$2:AA859,Concentrado!$A$2:$A859,"="&amp;$A15,Concentrado!$B$2:$B859, "=Morelos")</f>
        <v>62.457000000000001</v>
      </c>
      <c r="AA15" s="9">
        <f>SUMIFS(Concentrado!AB$2:AB859,Concentrado!$A$2:$A859,"="&amp;$A15,Concentrado!$B$2:$B859, "=Morelos")</f>
        <v>50.18</v>
      </c>
      <c r="AB15" s="9">
        <f>SUMIFS(Concentrado!AC$2:AC859,Concentrado!$A$2:$A859,"="&amp;$A15,Concentrado!$B$2:$B859, "=Morelos")</f>
        <v>56.170999999999999</v>
      </c>
      <c r="AC15" s="9">
        <f>SUMIFS(Concentrado!AD$2:AD859,Concentrado!$A$2:$A859,"="&amp;$A15,Concentrado!$B$2:$B859, "=Morelos")</f>
        <v>437.53699999999998</v>
      </c>
      <c r="AD15" s="9">
        <f>SUMIFS(Concentrado!AE$2:AE859,Concentrado!$A$2:$A859,"="&amp;$A15,Concentrado!$B$2:$B859, "=Morelos")</f>
        <v>376.18900000000002</v>
      </c>
      <c r="AE15" s="9">
        <f>SUMIFS(Concentrado!AF$2:AF859,Concentrado!$A$2:$A859,"="&amp;$A15,Concentrado!$B$2:$B859, "=Morelos")</f>
        <v>405.96600000000001</v>
      </c>
      <c r="AF15" s="9">
        <f>SUMIFS(Concentrado!AG$2:AG859,Concentrado!$A$2:$A859,"="&amp;$A15,Concentrado!$B$2:$B859, "=Morelos")</f>
        <v>10.11</v>
      </c>
      <c r="AG15" s="9">
        <f>SUMIFS(Concentrado!AH$2:AH859,Concentrado!$A$2:$A859,"="&amp;$A15,Concentrado!$B$2:$B859, "=Morelos")</f>
        <v>7.1773554435755198</v>
      </c>
      <c r="AH15" s="9">
        <f>SUMIFS(Concentrado!AI$2:AI859,Concentrado!$A$2:$A859,"="&amp;$A15,Concentrado!$B$2:$B859, "=Morelos")</f>
        <v>2.6330109357720901</v>
      </c>
      <c r="AI15" s="9">
        <f>SUMIFS(Concentrado!AJ$2:AJ859,Concentrado!$A$2:$A859,"="&amp;$A15,Concentrado!$B$2:$B859, "=Morelos")</f>
        <v>4.8802201718724803</v>
      </c>
      <c r="AJ15" s="9">
        <f>SUMIFS(Concentrado!AK$2:AK859,Concentrado!$A$2:$A859,"="&amp;$A15,Concentrado!$B$2:$B859, "=Morelos")</f>
        <v>5.8410000000000002</v>
      </c>
      <c r="AK15" s="9">
        <f>SUMIFS(Concentrado!AL$2:AL859,Concentrado!$A$2:$A859,"="&amp;$A15,Concentrado!$B$2:$B859, "=Morelos")</f>
        <v>0.94699999999999995</v>
      </c>
      <c r="AL15" s="9">
        <f>SUMIFS(Concentrado!AM$2:AM859,Concentrado!$A$2:$A859,"="&amp;$A15,Concentrado!$B$2:$B859, "=Morelos")</f>
        <v>3.3140000000000001</v>
      </c>
      <c r="AM15" s="9">
        <f>SUMIFS(Concentrado!AN$2:AN859,Concentrado!$A$2:$A859,"="&amp;$A15,Concentrado!$B$2:$B859, "=Morelos")</f>
        <v>60.884</v>
      </c>
      <c r="AN15" s="9">
        <f>SUMIFS(Concentrado!AO$2:AO859,Concentrado!$A$2:$A859,"="&amp;$A15,Concentrado!$B$2:$B859, "=Morelos")</f>
        <v>46.497999999999998</v>
      </c>
      <c r="AO15" s="9">
        <f>SUMIFS(Concentrado!AP$2:AP859,Concentrado!$A$2:$A859,"="&amp;$A15,Concentrado!$B$2:$B859, "=Morelos")</f>
        <v>53.454999999999998</v>
      </c>
      <c r="AP15" s="9">
        <f>SUMIFS(Concentrado!AQ$2:AQ859,Concentrado!$A$2:$A859,"="&amp;$A15,Concentrado!$B$2:$B859, "=Morelos")</f>
        <v>1.91</v>
      </c>
      <c r="AQ15" s="9">
        <f>SUMIFS(Concentrado!AR$2:AR859,Concentrado!$A$2:$A859,"="&amp;$A15,Concentrado!$B$2:$B859, "=Morelos")</f>
        <v>0.63100000000000001</v>
      </c>
      <c r="AR15" s="9">
        <f>SUMIFS(Concentrado!AS$2:AS859,Concentrado!$A$2:$A859,"="&amp;$A15,Concentrado!$B$2:$B859, "=Morelos")</f>
        <v>1.2490000000000001</v>
      </c>
      <c r="AS15" s="9">
        <f>SUMIFS(Concentrado!AT$2:AT859,Concentrado!$A$2:$A859,"="&amp;$A15,Concentrado!$B$2:$B859, "=Morelos")</f>
        <v>6.6280000000000001</v>
      </c>
      <c r="AT15" s="9">
        <f>SUMIFS(Concentrado!AU$2:AU859,Concentrado!$A$2:$A859,"="&amp;$A15,Concentrado!$B$2:$B859, "=Morelos")</f>
        <v>1.8939999999999999</v>
      </c>
      <c r="AU15" s="9">
        <f>SUMIFS(Concentrado!AV$2:AV859,Concentrado!$A$2:$A859,"="&amp;$A15,Concentrado!$B$2:$B859, "=Morelos")</f>
        <v>4.1829999999999998</v>
      </c>
      <c r="AV15" s="9">
        <f>SUMIFS(Concentrado!AW$2:AW859,Concentrado!$A$2:$A859,"="&amp;$A15,Concentrado!$B$2:$B859, "=Morelos")</f>
        <v>599.52099999999996</v>
      </c>
      <c r="AW15" s="9">
        <f>SUMIFS(Concentrado!AX$2:AX859,Concentrado!$A$2:$A859,"="&amp;$A15,Concentrado!$B$2:$B859, "=Morelos")</f>
        <v>451.19600000000003</v>
      </c>
      <c r="AX15" s="9">
        <f>SUMIFS(Concentrado!AY$2:AY859,Concentrado!$A$2:$A859,"="&amp;$A15,Concentrado!$B$2:$B859, "=Morelos")</f>
        <v>524.39300000000003</v>
      </c>
      <c r="AY15" s="9">
        <f>SUMIFS(Concentrado!AZ$2:AZ859,Concentrado!$A$2:$A859,"="&amp;$A15,Concentrado!$B$2:$B859, "=Morelos")</f>
        <v>5.9950000000000001</v>
      </c>
      <c r="AZ15" s="9">
        <f>SUMIFS(Concentrado!BA$2:BA859,Concentrado!$A$2:$A859,"="&amp;$A15,Concentrado!$B$2:$B859, "=Morelos")</f>
        <v>4.5119999999999996</v>
      </c>
      <c r="BA15" s="9">
        <f>SUMIFS(Concentrado!BB$2:BB859,Concentrado!$A$2:$A859,"="&amp;$A15,Concentrado!$B$2:$B859, "=Morelos")</f>
        <v>5.2439999999999998</v>
      </c>
      <c r="BB15" s="9">
        <f>SUMIFS(Concentrado!BC$2:BC859,Concentrado!$A$2:$A859,"="&amp;$A15,Concentrado!$B$2:$B859, "=Morelos")</f>
        <v>14.897</v>
      </c>
      <c r="BC15" s="9">
        <f>SUMIFS(Concentrado!BD$2:BD859,Concentrado!$A$2:$A859,"="&amp;$A15,Concentrado!$B$2:$B859, "=Morelos")</f>
        <v>6.5549999999999997</v>
      </c>
      <c r="BD15" s="9">
        <f>SUMIFS(Concentrado!BE$2:BE859,Concentrado!$A$2:$A859,"="&amp;$A15,Concentrado!$B$2:$B859, "=Morelos")</f>
        <v>12.863</v>
      </c>
      <c r="BE15" s="9">
        <f>SUMIFS(Concentrado!BF$2:BF859,Concentrado!$A$2:$A859,"="&amp;$A15,Concentrado!$B$2:$B859, "=Morelos")</f>
        <v>15.694000000000001</v>
      </c>
      <c r="BF15" s="9">
        <f>SUMIFS(Concentrado!BG$2:BG859,Concentrado!$A$2:$A859,"="&amp;$A15,Concentrado!$B$2:$B859, "=Morelos")</f>
        <v>40.003999999999998</v>
      </c>
      <c r="BG15" s="9">
        <f>SUMIFS(Concentrado!BH$2:BH859,Concentrado!$A$2:$A859,"="&amp;$A15,Concentrado!$B$2:$B859, "=Morelos")</f>
        <v>8.5546358125365405</v>
      </c>
    </row>
    <row r="16" spans="1:59" x14ac:dyDescent="0.25">
      <c r="A16" s="4">
        <v>2012</v>
      </c>
      <c r="B16" s="9">
        <f>SUMIFS(Concentrado!C$2:C859,Concentrado!$A$2:$A859,"="&amp;$A16,Concentrado!$B$2:$B859, "=Morelos")</f>
        <v>17.035</v>
      </c>
      <c r="C16" s="9">
        <f>SUMIFS(Concentrado!D$2:D859,Concentrado!$A$2:$A859,"="&amp;$A16,Concentrado!$B$2:$B859, "=Morelos")</f>
        <v>2.488</v>
      </c>
      <c r="D16" s="9">
        <f>SUMIFS(Concentrado!E$2:E859,Concentrado!$A$2:$A859,"="&amp;$A16,Concentrado!$B$2:$B859, "=Morelos")</f>
        <v>9.5250000000000004</v>
      </c>
      <c r="E16" s="9">
        <f>SUMIFS(Concentrado!F$2:F859,Concentrado!$A$2:$A859,"="&amp;$A16,Concentrado!$B$2:$B859, "=Morelos")</f>
        <v>16.172999999999998</v>
      </c>
      <c r="F16" s="9">
        <f>SUMIFS(Concentrado!G$2:G859,Concentrado!$A$2:$A859,"="&amp;$A16,Concentrado!$B$2:$B859, "=Morelos")</f>
        <v>19.745999999999999</v>
      </c>
      <c r="G16" s="9">
        <f>SUMIFS(Concentrado!H$2:H859,Concentrado!$A$2:$A859,"="&amp;$A16,Concentrado!$B$2:$B859, "=Morelos")</f>
        <v>4.9779999999999998</v>
      </c>
      <c r="H16" s="9">
        <f>SUMIFS(Concentrado!I$2:I859,Concentrado!$A$2:$A859,"="&amp;$A16,Concentrado!$B$2:$B859, "=Morelos")</f>
        <v>3.835</v>
      </c>
      <c r="I16" s="9">
        <f>SUMIFS(Concentrado!J$2:J859,Concentrado!$A$2:$A859,"="&amp;$A16,Concentrado!$B$2:$B859, "=Morelos")</f>
        <v>4.3879999999999999</v>
      </c>
      <c r="J16" s="9">
        <f>SUMIFS(Concentrado!K$2:K859,Concentrado!$A$2:$A859,"="&amp;$A16,Concentrado!$B$2:$B859, "=Morelos")</f>
        <v>6.7480000000000002</v>
      </c>
      <c r="K16" s="9">
        <f>SUMIFS(Concentrado!L$2:L859,Concentrado!$A$2:$A859,"="&amp;$A16,Concentrado!$B$2:$B859, "=Morelos")</f>
        <v>5.2869999999999999</v>
      </c>
      <c r="L16" s="9">
        <f>SUMIFS(Concentrado!M$2:M859,Concentrado!$A$2:$A859,"="&amp;$A16,Concentrado!$B$2:$B859, "=Morelos")</f>
        <v>5.9930000000000003</v>
      </c>
      <c r="M16" s="9">
        <f>SUMIFS(Concentrado!N$2:N859,Concentrado!$A$2:$A859,"="&amp;$A16,Concentrado!$B$2:$B859, "=Morelos")</f>
        <v>46.667999999999999</v>
      </c>
      <c r="N16" s="9">
        <f>SUMIFS(Concentrado!O$2:O859,Concentrado!$A$2:$A859,"="&amp;$A16,Concentrado!$B$2:$B859, "=Morelos")</f>
        <v>117.033</v>
      </c>
      <c r="O16" s="9">
        <f>SUMIFS(Concentrado!P$2:P859,Concentrado!$A$2:$A859,"="&amp;$A16,Concentrado!$B$2:$B859, "=Morelos")</f>
        <v>20.731000000000002</v>
      </c>
      <c r="P16" s="9">
        <f>SUMIFS(Concentrado!Q$2:Q859,Concentrado!$A$2:$A859,"="&amp;$A16,Concentrado!$B$2:$B859, "=Morelos")</f>
        <v>67.317999999999998</v>
      </c>
      <c r="Q16" s="9">
        <f>SUMIFS(Concentrado!R$2:R859,Concentrado!$A$2:$A859,"="&amp;$A16,Concentrado!$B$2:$B859, "=Morelos")</f>
        <v>81.966999999999999</v>
      </c>
      <c r="R16" s="9">
        <f>SUMIFS(Concentrado!S$2:S859,Concentrado!$A$2:$A859,"="&amp;$A16,Concentrado!$B$2:$B859, "=Morelos")</f>
        <v>81.578000000000003</v>
      </c>
      <c r="S16" s="9">
        <f>SUMIFS(Concentrado!T$2:T859,Concentrado!$A$2:$A859,"="&amp;$A16,Concentrado!$B$2:$B859, "=Morelos")</f>
        <v>81.766000000000005</v>
      </c>
      <c r="T16" s="9">
        <f>SUMIFS(Concentrado!U$2:U859,Concentrado!$A$2:$A859,"="&amp;$A16,Concentrado!$B$2:$B859, "=Morelos")</f>
        <v>15.154999999999999</v>
      </c>
      <c r="U16" s="9">
        <f>SUMIFS(Concentrado!V$2:V859,Concentrado!$A$2:$A859,"="&amp;$A16,Concentrado!$B$2:$B859, "=Morelos")</f>
        <v>23.219000000000001</v>
      </c>
      <c r="V16" s="9">
        <f>SUMIFS(Concentrado!W$2:W859,Concentrado!$A$2:$A859,"="&amp;$A16,Concentrado!$B$2:$B859, "=Morelos")</f>
        <v>19.318000000000001</v>
      </c>
      <c r="W16" s="9">
        <f>SUMIFS(Concentrado!X$2:X859,Concentrado!$A$2:$A859,"="&amp;$A16,Concentrado!$B$2:$B859, "=Morelos")</f>
        <v>65.816999999999993</v>
      </c>
      <c r="X16" s="9">
        <f>SUMIFS(Concentrado!Y$2:Y859,Concentrado!$A$2:$A859,"="&amp;$A16,Concentrado!$B$2:$B859, "=Morelos")</f>
        <v>6.3230000000000004</v>
      </c>
      <c r="Y16" s="9">
        <f>SUMIFS(Concentrado!Z$2:Z859,Concentrado!$A$2:$A859,"="&amp;$A16,Concentrado!$B$2:$B859, "=Morelos")</f>
        <v>35.103999999999999</v>
      </c>
      <c r="Z16" s="9">
        <f>SUMIFS(Concentrado!AA$2:AA859,Concentrado!$A$2:$A859,"="&amp;$A16,Concentrado!$B$2:$B859, "=Morelos")</f>
        <v>71.569000000000003</v>
      </c>
      <c r="AA16" s="9">
        <f>SUMIFS(Concentrado!AB$2:AB859,Concentrado!$A$2:$A859,"="&amp;$A16,Concentrado!$B$2:$B859, "=Morelos")</f>
        <v>48.304000000000002</v>
      </c>
      <c r="AB16" s="9">
        <f>SUMIFS(Concentrado!AC$2:AC859,Concentrado!$A$2:$A859,"="&amp;$A16,Concentrado!$B$2:$B859, "=Morelos")</f>
        <v>59.612000000000002</v>
      </c>
      <c r="AC16" s="9">
        <f>SUMIFS(Concentrado!AD$2:AD859,Concentrado!$A$2:$A859,"="&amp;$A16,Concentrado!$B$2:$B859, "=Morelos")</f>
        <v>452.64600000000002</v>
      </c>
      <c r="AD16" s="9">
        <f>SUMIFS(Concentrado!AE$2:AE859,Concentrado!$A$2:$A859,"="&amp;$A16,Concentrado!$B$2:$B859, "=Morelos")</f>
        <v>397.52499999999998</v>
      </c>
      <c r="AE16" s="9">
        <f>SUMIFS(Concentrado!AF$2:AF859,Concentrado!$A$2:$A859,"="&amp;$A16,Concentrado!$B$2:$B859, "=Morelos")</f>
        <v>424.29700000000003</v>
      </c>
      <c r="AF16" s="9">
        <f>SUMIFS(Concentrado!AG$2:AG859,Concentrado!$A$2:$A859,"="&amp;$A16,Concentrado!$B$2:$B859, "=Morelos")</f>
        <v>11.282999999999999</v>
      </c>
      <c r="AG16" s="9">
        <f>SUMIFS(Concentrado!AH$2:AH859,Concentrado!$A$2:$A859,"="&amp;$A16,Concentrado!$B$2:$B859, "=Morelos")</f>
        <v>7.0742203619642696</v>
      </c>
      <c r="AH16" s="9">
        <f>SUMIFS(Concentrado!AI$2:AI859,Concentrado!$A$2:$A859,"="&amp;$A16,Concentrado!$B$2:$B859, "=Morelos")</f>
        <v>2.6105192322752999</v>
      </c>
      <c r="AI16" s="9">
        <f>SUMIFS(Concentrado!AJ$2:AJ859,Concentrado!$A$2:$A859,"="&amp;$A16,Concentrado!$B$2:$B859, "=Morelos")</f>
        <v>4.8244273916367799</v>
      </c>
      <c r="AJ16" s="9">
        <f>SUMIFS(Concentrado!AK$2:AK859,Concentrado!$A$2:$A859,"="&amp;$A16,Concentrado!$B$2:$B859, "=Morelos")</f>
        <v>5.5309999999999997</v>
      </c>
      <c r="AK16" s="9">
        <f>SUMIFS(Concentrado!AL$2:AL859,Concentrado!$A$2:$A859,"="&amp;$A16,Concentrado!$B$2:$B859, "=Morelos")</f>
        <v>1.244</v>
      </c>
      <c r="AL16" s="9">
        <f>SUMIFS(Concentrado!AM$2:AM859,Concentrado!$A$2:$A859,"="&amp;$A16,Concentrado!$B$2:$B859, "=Morelos")</f>
        <v>3.3180000000000001</v>
      </c>
      <c r="AM16" s="9">
        <f>SUMIFS(Concentrado!AN$2:AN859,Concentrado!$A$2:$A859,"="&amp;$A16,Concentrado!$B$2:$B859, "=Morelos")</f>
        <v>60.064999999999998</v>
      </c>
      <c r="AN16" s="9">
        <f>SUMIFS(Concentrado!AO$2:AO859,Concentrado!$A$2:$A859,"="&amp;$A16,Concentrado!$B$2:$B859, "=Morelos")</f>
        <v>43.64</v>
      </c>
      <c r="AO16" s="9">
        <f>SUMIFS(Concentrado!AP$2:AP859,Concentrado!$A$2:$A859,"="&amp;$A16,Concentrado!$B$2:$B859, "=Morelos")</f>
        <v>51.692999999999998</v>
      </c>
      <c r="AP16" s="9">
        <f>SUMIFS(Concentrado!AQ$2:AQ859,Concentrado!$A$2:$A859,"="&amp;$A16,Concentrado!$B$2:$B859, "=Morelos")</f>
        <v>1.9910000000000001</v>
      </c>
      <c r="AQ16" s="9">
        <f>SUMIFS(Concentrado!AR$2:AR859,Concentrado!$A$2:$A859,"="&amp;$A16,Concentrado!$B$2:$B859, "=Morelos")</f>
        <v>0.82899999999999996</v>
      </c>
      <c r="AR16" s="9">
        <f>SUMIFS(Concentrado!AS$2:AS859,Concentrado!$A$2:$A859,"="&amp;$A16,Concentrado!$B$2:$B859, "=Morelos")</f>
        <v>1.391</v>
      </c>
      <c r="AS16" s="9">
        <f>SUMIFS(Concentrado!AT$2:AT859,Concentrado!$A$2:$A859,"="&amp;$A16,Concentrado!$B$2:$B859, "=Morelos")</f>
        <v>7.633</v>
      </c>
      <c r="AT16" s="9">
        <f>SUMIFS(Concentrado!AU$2:AU859,Concentrado!$A$2:$A859,"="&amp;$A16,Concentrado!$B$2:$B859, "=Morelos")</f>
        <v>0.93300000000000005</v>
      </c>
      <c r="AU16" s="9">
        <f>SUMIFS(Concentrado!AV$2:AV859,Concentrado!$A$2:$A859,"="&amp;$A16,Concentrado!$B$2:$B859, "=Morelos")</f>
        <v>4.1740000000000004</v>
      </c>
      <c r="AV16" s="9">
        <f>SUMIFS(Concentrado!AW$2:AW859,Concentrado!$A$2:$A859,"="&amp;$A16,Concentrado!$B$2:$B859, "=Morelos")</f>
        <v>639.14700000000005</v>
      </c>
      <c r="AW16" s="9">
        <f>SUMIFS(Concentrado!AX$2:AX859,Concentrado!$A$2:$A859,"="&amp;$A16,Concentrado!$B$2:$B859, "=Morelos")</f>
        <v>470.08499999999998</v>
      </c>
      <c r="AX16" s="9">
        <f>SUMIFS(Concentrado!AY$2:AY859,Concentrado!$A$2:$A859,"="&amp;$A16,Concentrado!$B$2:$B859, "=Morelos")</f>
        <v>552.08399999999995</v>
      </c>
      <c r="AY16" s="9">
        <f>SUMIFS(Concentrado!AZ$2:AZ859,Concentrado!$A$2:$A859,"="&amp;$A16,Concentrado!$B$2:$B859, "=Morelos")</f>
        <v>6.391</v>
      </c>
      <c r="AZ16" s="9">
        <f>SUMIFS(Concentrado!BA$2:BA859,Concentrado!$A$2:$A859,"="&amp;$A16,Concentrado!$B$2:$B859, "=Morelos")</f>
        <v>4.7009999999999996</v>
      </c>
      <c r="BA16" s="9">
        <f>SUMIFS(Concentrado!BB$2:BB859,Concentrado!$A$2:$A859,"="&amp;$A16,Concentrado!$B$2:$B859, "=Morelos")</f>
        <v>5.5209999999999999</v>
      </c>
      <c r="BB16" s="9">
        <f>SUMIFS(Concentrado!BC$2:BC859,Concentrado!$A$2:$A859,"="&amp;$A16,Concentrado!$B$2:$B859, "=Morelos")</f>
        <v>11.37</v>
      </c>
      <c r="BC16" s="9">
        <f>SUMIFS(Concentrado!BD$2:BD859,Concentrado!$A$2:$A859,"="&amp;$A16,Concentrado!$B$2:$B859, "=Morelos")</f>
        <v>6.5830000000000002</v>
      </c>
      <c r="BD16" s="9">
        <f>SUMIFS(Concentrado!BE$2:BE859,Concentrado!$A$2:$A859,"="&amp;$A16,Concentrado!$B$2:$B859, "=Morelos")</f>
        <v>14.827999999999999</v>
      </c>
      <c r="BE16" s="9">
        <f>SUMIFS(Concentrado!BF$2:BF859,Concentrado!$A$2:$A859,"="&amp;$A16,Concentrado!$B$2:$B859, "=Morelos")</f>
        <v>17.349</v>
      </c>
      <c r="BF16" s="9">
        <f>SUMIFS(Concentrado!BG$2:BG859,Concentrado!$A$2:$A859,"="&amp;$A16,Concentrado!$B$2:$B859, "=Morelos")</f>
        <v>39.020000000000003</v>
      </c>
      <c r="BG16" s="9">
        <f>SUMIFS(Concentrado!BH$2:BH859,Concentrado!$A$2:$A859,"="&amp;$A16,Concentrado!$B$2:$B859, "=Morelos")</f>
        <v>7.1437147316604639</v>
      </c>
    </row>
    <row r="17" spans="1:59" x14ac:dyDescent="0.25">
      <c r="A17" s="4">
        <v>2013</v>
      </c>
      <c r="B17" s="9">
        <f>SUMIFS(Concentrado!C$2:C859,Concentrado!$A$2:$A859,"="&amp;$A17,Concentrado!$B$2:$B859, "=Morelos")</f>
        <v>15.154999999999999</v>
      </c>
      <c r="C17" s="9">
        <f>SUMIFS(Concentrado!D$2:D859,Concentrado!$A$2:$A859,"="&amp;$A17,Concentrado!$B$2:$B859, "=Morelos")</f>
        <v>3.4750000000000001</v>
      </c>
      <c r="D17" s="9">
        <f>SUMIFS(Concentrado!E$2:E859,Concentrado!$A$2:$A859,"="&amp;$A17,Concentrado!$B$2:$B859, "=Morelos")</f>
        <v>9.1259999999999994</v>
      </c>
      <c r="E17" s="9">
        <f>SUMIFS(Concentrado!F$2:F859,Concentrado!$A$2:$A859,"="&amp;$A17,Concentrado!$B$2:$B859, "=Morelos")</f>
        <v>19.07</v>
      </c>
      <c r="F17" s="9">
        <f>SUMIFS(Concentrado!G$2:G859,Concentrado!$A$2:$A859,"="&amp;$A17,Concentrado!$B$2:$B859, "=Morelos")</f>
        <v>15.22</v>
      </c>
      <c r="G17" s="9">
        <f>SUMIFS(Concentrado!H$2:H859,Concentrado!$A$2:$A859,"="&amp;$A17,Concentrado!$B$2:$B859, "=Morelos")</f>
        <v>5.4509999999999996</v>
      </c>
      <c r="H17" s="9">
        <f>SUMIFS(Concentrado!I$2:I859,Concentrado!$A$2:$A859,"="&amp;$A17,Concentrado!$B$2:$B859, "=Morelos")</f>
        <v>4.2919999999999998</v>
      </c>
      <c r="I17" s="9">
        <f>SUMIFS(Concentrado!J$2:J859,Concentrado!$A$2:$A859,"="&amp;$A17,Concentrado!$B$2:$B859, "=Morelos")</f>
        <v>4.8529999999999998</v>
      </c>
      <c r="J17" s="9">
        <f>SUMIFS(Concentrado!K$2:K859,Concentrado!$A$2:$A859,"="&amp;$A17,Concentrado!$B$2:$B859, "=Morelos")</f>
        <v>6.3230000000000004</v>
      </c>
      <c r="K17" s="9">
        <f>SUMIFS(Concentrado!L$2:L859,Concentrado!$A$2:$A859,"="&amp;$A17,Concentrado!$B$2:$B859, "=Morelos")</f>
        <v>3.9860000000000002</v>
      </c>
      <c r="L17" s="9">
        <f>SUMIFS(Concentrado!M$2:M859,Concentrado!$A$2:$A859,"="&amp;$A17,Concentrado!$B$2:$B859, "=Morelos")</f>
        <v>5.117</v>
      </c>
      <c r="M17" s="9">
        <f>SUMIFS(Concentrado!N$2:N859,Concentrado!$A$2:$A859,"="&amp;$A17,Concentrado!$B$2:$B859, "=Morelos")</f>
        <v>41.994999999999997</v>
      </c>
      <c r="N17" s="9">
        <f>SUMIFS(Concentrado!O$2:O859,Concentrado!$A$2:$A859,"="&amp;$A17,Concentrado!$B$2:$B859, "=Morelos")</f>
        <v>111.09699999999999</v>
      </c>
      <c r="O17" s="9">
        <f>SUMIFS(Concentrado!P$2:P859,Concentrado!$A$2:$A859,"="&amp;$A17,Concentrado!$B$2:$B859, "=Morelos")</f>
        <v>21.768999999999998</v>
      </c>
      <c r="P17" s="9">
        <f>SUMIFS(Concentrado!Q$2:Q859,Concentrado!$A$2:$A859,"="&amp;$A17,Concentrado!$B$2:$B859, "=Morelos")</f>
        <v>65.200999999999993</v>
      </c>
      <c r="Q17" s="9">
        <f>SUMIFS(Concentrado!R$2:R859,Concentrado!$A$2:$A859,"="&amp;$A17,Concentrado!$B$2:$B859, "=Morelos")</f>
        <v>88.747</v>
      </c>
      <c r="R17" s="9">
        <f>SUMIFS(Concentrado!S$2:S859,Concentrado!$A$2:$A859,"="&amp;$A17,Concentrado!$B$2:$B859, "=Morelos")</f>
        <v>85.542000000000002</v>
      </c>
      <c r="S17" s="9">
        <f>SUMIFS(Concentrado!T$2:T859,Concentrado!$A$2:$A859,"="&amp;$A17,Concentrado!$B$2:$B859, "=Morelos")</f>
        <v>87.093000000000004</v>
      </c>
      <c r="T17" s="9">
        <f>SUMIFS(Concentrado!U$2:U859,Concentrado!$A$2:$A859,"="&amp;$A17,Concentrado!$B$2:$B859, "=Morelos")</f>
        <v>18.643000000000001</v>
      </c>
      <c r="U17" s="9">
        <f>SUMIFS(Concentrado!V$2:V859,Concentrado!$A$2:$A859,"="&amp;$A17,Concentrado!$B$2:$B859, "=Morelos")</f>
        <v>20.645</v>
      </c>
      <c r="V17" s="9">
        <f>SUMIFS(Concentrado!W$2:W859,Concentrado!$A$2:$A859,"="&amp;$A17,Concentrado!$B$2:$B859, "=Morelos")</f>
        <v>19.675999999999998</v>
      </c>
      <c r="W17" s="9">
        <f>SUMIFS(Concentrado!X$2:X859,Concentrado!$A$2:$A859,"="&amp;$A17,Concentrado!$B$2:$B859, "=Morelos")</f>
        <v>59.963999999999999</v>
      </c>
      <c r="X17" s="9">
        <f>SUMIFS(Concentrado!Y$2:Y859,Concentrado!$A$2:$A859,"="&amp;$A17,Concentrado!$B$2:$B859, "=Morelos")</f>
        <v>6.234</v>
      </c>
      <c r="Y17" s="9">
        <f>SUMIFS(Concentrado!Z$2:Z859,Concentrado!$A$2:$A859,"="&amp;$A17,Concentrado!$B$2:$B859, "=Morelos")</f>
        <v>32.389000000000003</v>
      </c>
      <c r="Z17" s="9">
        <f>SUMIFS(Concentrado!AA$2:AA859,Concentrado!$A$2:$A859,"="&amp;$A17,Concentrado!$B$2:$B859, "=Morelos")</f>
        <v>70.320999999999998</v>
      </c>
      <c r="AA17" s="9">
        <f>SUMIFS(Concentrado!AB$2:AB859,Concentrado!$A$2:$A859,"="&amp;$A17,Concentrado!$B$2:$B859, "=Morelos")</f>
        <v>49.055999999999997</v>
      </c>
      <c r="AB17" s="9">
        <f>SUMIFS(Concentrado!AC$2:AC859,Concentrado!$A$2:$A859,"="&amp;$A17,Concentrado!$B$2:$B859, "=Morelos")</f>
        <v>59.398000000000003</v>
      </c>
      <c r="AC17" s="9">
        <f>SUMIFS(Concentrado!AD$2:AD859,Concentrado!$A$2:$A859,"="&amp;$A17,Concentrado!$B$2:$B859, "=Morelos")</f>
        <v>477.53100000000001</v>
      </c>
      <c r="AD17" s="9">
        <f>SUMIFS(Concentrado!AE$2:AE859,Concentrado!$A$2:$A859,"="&amp;$A17,Concentrado!$B$2:$B859, "=Morelos")</f>
        <v>402.87599999999998</v>
      </c>
      <c r="AE17" s="9">
        <f>SUMIFS(Concentrado!AF$2:AF859,Concentrado!$A$2:$A859,"="&amp;$A17,Concentrado!$B$2:$B859, "=Morelos")</f>
        <v>439.15600000000001</v>
      </c>
      <c r="AF17" s="9">
        <f>SUMIFS(Concentrado!AG$2:AG859,Concentrado!$A$2:$A859,"="&amp;$A17,Concentrado!$B$2:$B859, "=Morelos")</f>
        <v>10.465999999999999</v>
      </c>
      <c r="AG17" s="9">
        <f>SUMIFS(Concentrado!AH$2:AH859,Concentrado!$A$2:$A859,"="&amp;$A17,Concentrado!$B$2:$B859, "=Morelos")</f>
        <v>4.3677913244016899</v>
      </c>
      <c r="AH17" s="9">
        <f>SUMIFS(Concentrado!AI$2:AI859,Concentrado!$A$2:$A859,"="&amp;$A17,Concentrado!$B$2:$B859, "=Morelos")</f>
        <v>2.3039483915560299</v>
      </c>
      <c r="AI17" s="9">
        <f>SUMIFS(Concentrado!AJ$2:AJ859,Concentrado!$A$2:$A859,"="&amp;$A17,Concentrado!$B$2:$B859, "=Morelos")</f>
        <v>3.33018172656891</v>
      </c>
      <c r="AJ17" s="9">
        <f>SUMIFS(Concentrado!AK$2:AK859,Concentrado!$A$2:$A859,"="&amp;$A17,Concentrado!$B$2:$B859, "=Morelos")</f>
        <v>5.7779999999999996</v>
      </c>
      <c r="AK17" s="9">
        <f>SUMIFS(Concentrado!AL$2:AL859,Concentrado!$A$2:$A859,"="&amp;$A17,Concentrado!$B$2:$B859, "=Morelos")</f>
        <v>1.226</v>
      </c>
      <c r="AL17" s="9">
        <f>SUMIFS(Concentrado!AM$2:AM859,Concentrado!$A$2:$A859,"="&amp;$A17,Concentrado!$B$2:$B859, "=Morelos")</f>
        <v>3.4289999999999998</v>
      </c>
      <c r="AM17" s="9">
        <f>SUMIFS(Concentrado!AN$2:AN859,Concentrado!$A$2:$A859,"="&amp;$A17,Concentrado!$B$2:$B859, "=Morelos")</f>
        <v>58.110999999999997</v>
      </c>
      <c r="AN17" s="9">
        <f>SUMIFS(Concentrado!AO$2:AO859,Concentrado!$A$2:$A859,"="&amp;$A17,Concentrado!$B$2:$B859, "=Morelos")</f>
        <v>48.75</v>
      </c>
      <c r="AO17" s="9">
        <f>SUMIFS(Concentrado!AP$2:AP859,Concentrado!$A$2:$A859,"="&amp;$A17,Concentrado!$B$2:$B859, "=Morelos")</f>
        <v>53.279000000000003</v>
      </c>
      <c r="AP17" s="9">
        <f>SUMIFS(Concentrado!AQ$2:AQ859,Concentrado!$A$2:$A859,"="&amp;$A17,Concentrado!$B$2:$B859, "=Morelos")</f>
        <v>1.3080000000000001</v>
      </c>
      <c r="AQ17" s="9">
        <f>SUMIFS(Concentrado!AR$2:AR859,Concentrado!$A$2:$A859,"="&amp;$A17,Concentrado!$B$2:$B859, "=Morelos")</f>
        <v>0.81799999999999995</v>
      </c>
      <c r="AR17" s="9">
        <f>SUMIFS(Concentrado!AS$2:AS859,Concentrado!$A$2:$A859,"="&amp;$A17,Concentrado!$B$2:$B859, "=Morelos")</f>
        <v>1.0549999999999999</v>
      </c>
      <c r="AS17" s="9">
        <f>SUMIFS(Concentrado!AT$2:AT859,Concentrado!$A$2:$A859,"="&amp;$A17,Concentrado!$B$2:$B859, "=Morelos")</f>
        <v>8.1769999999999996</v>
      </c>
      <c r="AT17" s="9">
        <f>SUMIFS(Concentrado!AU$2:AU859,Concentrado!$A$2:$A859,"="&amp;$A17,Concentrado!$B$2:$B859, "=Morelos")</f>
        <v>1.7370000000000001</v>
      </c>
      <c r="AU17" s="9">
        <f>SUMIFS(Concentrado!AV$2:AV859,Concentrado!$A$2:$A859,"="&amp;$A17,Concentrado!$B$2:$B859, "=Morelos")</f>
        <v>4.8529999999999998</v>
      </c>
      <c r="AV17" s="9">
        <f>SUMIFS(Concentrado!AW$2:AW859,Concentrado!$A$2:$A859,"="&amp;$A17,Concentrado!$B$2:$B859, "=Morelos")</f>
        <v>653.82600000000002</v>
      </c>
      <c r="AW17" s="9">
        <f>SUMIFS(Concentrado!AX$2:AX859,Concentrado!$A$2:$A859,"="&amp;$A17,Concentrado!$B$2:$B859, "=Morelos")</f>
        <v>480.14</v>
      </c>
      <c r="AX17" s="9">
        <f>SUMIFS(Concentrado!AY$2:AY859,Concentrado!$A$2:$A859,"="&amp;$A17,Concentrado!$B$2:$B859, "=Morelos")</f>
        <v>564.59900000000005</v>
      </c>
      <c r="AY17" s="9">
        <f>SUMIFS(Concentrado!AZ$2:AZ859,Concentrado!$A$2:$A859,"="&amp;$A17,Concentrado!$B$2:$B859, "=Morelos")</f>
        <v>6.5380000000000003</v>
      </c>
      <c r="AZ17" s="9">
        <f>SUMIFS(Concentrado!BA$2:BA859,Concentrado!$A$2:$A859,"="&amp;$A17,Concentrado!$B$2:$B859, "=Morelos")</f>
        <v>4.8010000000000002</v>
      </c>
      <c r="BA17" s="9">
        <f>SUMIFS(Concentrado!BB$2:BB859,Concentrado!$A$2:$A859,"="&amp;$A17,Concentrado!$B$2:$B859, "=Morelos")</f>
        <v>5.6459999999999999</v>
      </c>
      <c r="BB17" s="9">
        <f>SUMIFS(Concentrado!BC$2:BC859,Concentrado!$A$2:$A859,"="&amp;$A17,Concentrado!$B$2:$B859, "=Morelos")</f>
        <v>16.27</v>
      </c>
      <c r="BC17" s="9">
        <f>SUMIFS(Concentrado!BD$2:BD859,Concentrado!$A$2:$A859,"="&amp;$A17,Concentrado!$B$2:$B859, "=Morelos")</f>
        <v>9.0389999999999997</v>
      </c>
      <c r="BD17" s="9">
        <f>SUMIFS(Concentrado!BE$2:BE859,Concentrado!$A$2:$A859,"="&amp;$A17,Concentrado!$B$2:$B859, "=Morelos")</f>
        <v>15.047000000000001</v>
      </c>
      <c r="BE17" s="9">
        <f>SUMIFS(Concentrado!BF$2:BF859,Concentrado!$A$2:$A859,"="&amp;$A17,Concentrado!$B$2:$B859, "=Morelos")</f>
        <v>17.184000000000001</v>
      </c>
      <c r="BF17" s="9">
        <f>SUMIFS(Concentrado!BG$2:BG859,Concentrado!$A$2:$A859,"="&amp;$A17,Concentrado!$B$2:$B859, "=Morelos")</f>
        <v>44.517000000000003</v>
      </c>
      <c r="BG17" s="9">
        <f>SUMIFS(Concentrado!BH$2:BH859,Concentrado!$A$2:$A859,"="&amp;$A17,Concentrado!$B$2:$B859, "=Morelos")</f>
        <v>6.1730227036652323</v>
      </c>
    </row>
    <row r="18" spans="1:59" x14ac:dyDescent="0.25">
      <c r="A18" s="4">
        <v>2014</v>
      </c>
      <c r="B18" s="9">
        <f>SUMIFS(Concentrado!C$2:C859,Concentrado!$A$2:$A859,"="&amp;$A18,Concentrado!$B$2:$B859, "=Morelos")</f>
        <v>12.691000000000001</v>
      </c>
      <c r="C18" s="9">
        <f>SUMIFS(Concentrado!D$2:D859,Concentrado!$A$2:$A859,"="&amp;$A18,Concentrado!$B$2:$B859, "=Morelos")</f>
        <v>3.9329999999999998</v>
      </c>
      <c r="D18" s="9">
        <f>SUMIFS(Concentrado!E$2:E859,Concentrado!$A$2:$A859,"="&amp;$A18,Concentrado!$B$2:$B859, "=Morelos")</f>
        <v>8.1709999999999994</v>
      </c>
      <c r="E18" s="9">
        <f>SUMIFS(Concentrado!F$2:F859,Concentrado!$A$2:$A859,"="&amp;$A18,Concentrado!$B$2:$B859, "=Morelos")</f>
        <v>17.178000000000001</v>
      </c>
      <c r="F18" s="9">
        <f>SUMIFS(Concentrado!G$2:G859,Concentrado!$A$2:$A859,"="&amp;$A18,Concentrado!$B$2:$B859, "=Morelos")</f>
        <v>13.061999999999999</v>
      </c>
      <c r="G18" s="9">
        <f>SUMIFS(Concentrado!H$2:H859,Concentrado!$A$2:$A859,"="&amp;$A18,Concentrado!$B$2:$B859, "=Morelos")</f>
        <v>4.7320000000000002</v>
      </c>
      <c r="H18" s="9">
        <f>SUMIFS(Concentrado!I$2:I859,Concentrado!$A$2:$A859,"="&amp;$A18,Concentrado!$B$2:$B859, "=Morelos")</f>
        <v>5.1429999999999998</v>
      </c>
      <c r="I18" s="9">
        <f>SUMIFS(Concentrado!J$2:J859,Concentrado!$A$2:$A859,"="&amp;$A18,Concentrado!$B$2:$B859, "=Morelos")</f>
        <v>4.944</v>
      </c>
      <c r="J18" s="9">
        <f>SUMIFS(Concentrado!K$2:K859,Concentrado!$A$2:$A859,"="&amp;$A18,Concentrado!$B$2:$B859, "=Morelos")</f>
        <v>5.0549999999999997</v>
      </c>
      <c r="K18" s="9">
        <f>SUMIFS(Concentrado!L$2:L859,Concentrado!$A$2:$A859,"="&amp;$A18,Concentrado!$B$2:$B859, "=Morelos")</f>
        <v>3.53</v>
      </c>
      <c r="L18" s="9">
        <f>SUMIFS(Concentrado!M$2:M859,Concentrado!$A$2:$A859,"="&amp;$A18,Concentrado!$B$2:$B859, "=Morelos")</f>
        <v>4.2679999999999998</v>
      </c>
      <c r="M18" s="9">
        <f>SUMIFS(Concentrado!N$2:N859,Concentrado!$A$2:$A859,"="&amp;$A18,Concentrado!$B$2:$B859, "=Morelos")</f>
        <v>43.606000000000002</v>
      </c>
      <c r="N18" s="9">
        <f>SUMIFS(Concentrado!O$2:O859,Concentrado!$A$2:$A859,"="&amp;$A18,Concentrado!$B$2:$B859, "=Morelos")</f>
        <v>84.638999999999996</v>
      </c>
      <c r="O18" s="9">
        <f>SUMIFS(Concentrado!P$2:P859,Concentrado!$A$2:$A859,"="&amp;$A18,Concentrado!$B$2:$B859, "=Morelos")</f>
        <v>21.077000000000002</v>
      </c>
      <c r="P18" s="9">
        <f>SUMIFS(Concentrado!Q$2:Q859,Concentrado!$A$2:$A859,"="&amp;$A18,Concentrado!$B$2:$B859, "=Morelos")</f>
        <v>51.94</v>
      </c>
      <c r="Q18" s="9">
        <f>SUMIFS(Concentrado!R$2:R859,Concentrado!$A$2:$A859,"="&amp;$A18,Concentrado!$B$2:$B859, "=Morelos")</f>
        <v>88.619</v>
      </c>
      <c r="R18" s="9">
        <f>SUMIFS(Concentrado!S$2:S859,Concentrado!$A$2:$A859,"="&amp;$A18,Concentrado!$B$2:$B859, "=Morelos")</f>
        <v>89.751999999999995</v>
      </c>
      <c r="S18" s="9">
        <f>SUMIFS(Concentrado!T$2:T859,Concentrado!$A$2:$A859,"="&amp;$A18,Concentrado!$B$2:$B859, "=Morelos")</f>
        <v>89.203000000000003</v>
      </c>
      <c r="T18" s="9">
        <f>SUMIFS(Concentrado!U$2:U859,Concentrado!$A$2:$A859,"="&amp;$A18,Concentrado!$B$2:$B859, "=Morelos")</f>
        <v>18.068000000000001</v>
      </c>
      <c r="U18" s="9">
        <f>SUMIFS(Concentrado!V$2:V859,Concentrado!$A$2:$A859,"="&amp;$A18,Concentrado!$B$2:$B859, "=Morelos")</f>
        <v>21.277999999999999</v>
      </c>
      <c r="V18" s="9">
        <f>SUMIFS(Concentrado!W$2:W859,Concentrado!$A$2:$A859,"="&amp;$A18,Concentrado!$B$2:$B859, "=Morelos")</f>
        <v>19.725000000000001</v>
      </c>
      <c r="W18" s="9">
        <f>SUMIFS(Concentrado!X$2:X859,Concentrado!$A$2:$A859,"="&amp;$A18,Concentrado!$B$2:$B859, "=Morelos")</f>
        <v>40.438000000000002</v>
      </c>
      <c r="X18" s="9">
        <f>SUMIFS(Concentrado!Y$2:Y859,Concentrado!$A$2:$A859,"="&amp;$A18,Concentrado!$B$2:$B859, "=Morelos")</f>
        <v>5.5460000000000003</v>
      </c>
      <c r="Y18" s="9">
        <f>SUMIFS(Concentrado!Z$2:Z859,Concentrado!$A$2:$A859,"="&amp;$A18,Concentrado!$B$2:$B859, "=Morelos")</f>
        <v>22.483000000000001</v>
      </c>
      <c r="Z18" s="9">
        <f>SUMIFS(Concentrado!AA$2:AA859,Concentrado!$A$2:$A859,"="&amp;$A18,Concentrado!$B$2:$B859, "=Morelos")</f>
        <v>76.680999999999997</v>
      </c>
      <c r="AA18" s="9">
        <f>SUMIFS(Concentrado!AB$2:AB859,Concentrado!$A$2:$A859,"="&amp;$A18,Concentrado!$B$2:$B859, "=Morelos")</f>
        <v>51.228999999999999</v>
      </c>
      <c r="AB18" s="9">
        <f>SUMIFS(Concentrado!AC$2:AC859,Concentrado!$A$2:$A859,"="&amp;$A18,Concentrado!$B$2:$B859, "=Morelos")</f>
        <v>63.545999999999999</v>
      </c>
      <c r="AC18" s="9">
        <f>SUMIFS(Concentrado!AD$2:AD859,Concentrado!$A$2:$A859,"="&amp;$A18,Concentrado!$B$2:$B859, "=Morelos")</f>
        <v>469.76499999999999</v>
      </c>
      <c r="AD18" s="9">
        <f>SUMIFS(Concentrado!AE$2:AE859,Concentrado!$A$2:$A859,"="&amp;$A18,Concentrado!$B$2:$B859, "=Morelos")</f>
        <v>411.95</v>
      </c>
      <c r="AE18" s="9">
        <f>SUMIFS(Concentrado!AF$2:AF859,Concentrado!$A$2:$A859,"="&amp;$A18,Concentrado!$B$2:$B859, "=Morelos")</f>
        <v>439.98</v>
      </c>
      <c r="AF18" s="9">
        <f>SUMIFS(Concentrado!AG$2:AG859,Concentrado!$A$2:$A859,"="&amp;$A18,Concentrado!$B$2:$B859, "=Morelos")</f>
        <v>10.97</v>
      </c>
      <c r="AG18" s="9">
        <f>SUMIFS(Concentrado!AH$2:AH859,Concentrado!$A$2:$A859,"="&amp;$A18,Concentrado!$B$2:$B859, "=Morelos")</f>
        <v>4.6122004231693898</v>
      </c>
      <c r="AH18" s="9">
        <f>SUMIFS(Concentrado!AI$2:AI859,Concentrado!$A$2:$A859,"="&amp;$A18,Concentrado!$B$2:$B859, "=Morelos")</f>
        <v>2.2910557184750702</v>
      </c>
      <c r="AI18" s="9">
        <f>SUMIFS(Concentrado!AJ$2:AJ859,Concentrado!$A$2:$A859,"="&amp;$A18,Concentrado!$B$2:$B859, "=Morelos")</f>
        <v>3.4478300219799198</v>
      </c>
      <c r="AJ18" s="9">
        <f>SUMIFS(Concentrado!AK$2:AK859,Concentrado!$A$2:$A859,"="&amp;$A18,Concentrado!$B$2:$B859, "=Morelos")</f>
        <v>4.4089999999999998</v>
      </c>
      <c r="AK18" s="9">
        <f>SUMIFS(Concentrado!AL$2:AL859,Concentrado!$A$2:$A859,"="&amp;$A18,Concentrado!$B$2:$B859, "=Morelos")</f>
        <v>1.3109999999999999</v>
      </c>
      <c r="AL18" s="9">
        <f>SUMIFS(Concentrado!AM$2:AM859,Concentrado!$A$2:$A859,"="&amp;$A18,Concentrado!$B$2:$B859, "=Morelos")</f>
        <v>2.81</v>
      </c>
      <c r="AM18" s="9">
        <f>SUMIFS(Concentrado!AN$2:AN859,Concentrado!$A$2:$A859,"="&amp;$A18,Concentrado!$B$2:$B859, "=Morelos")</f>
        <v>62.807000000000002</v>
      </c>
      <c r="AN18" s="9">
        <f>SUMIFS(Concentrado!AO$2:AO859,Concentrado!$A$2:$A859,"="&amp;$A18,Concentrado!$B$2:$B859, "=Morelos")</f>
        <v>44.875999999999998</v>
      </c>
      <c r="AO18" s="9">
        <f>SUMIFS(Concentrado!AP$2:AP859,Concentrado!$A$2:$A859,"="&amp;$A18,Concentrado!$B$2:$B859, "=Morelos")</f>
        <v>53.552999999999997</v>
      </c>
      <c r="AP18" s="9">
        <f>SUMIFS(Concentrado!AQ$2:AQ859,Concentrado!$A$2:$A859,"="&amp;$A18,Concentrado!$B$2:$B859, "=Morelos")</f>
        <v>1.2909999999999999</v>
      </c>
      <c r="AQ18" s="9">
        <f>SUMIFS(Concentrado!AR$2:AR859,Concentrado!$A$2:$A859,"="&amp;$A18,Concentrado!$B$2:$B859, "=Morelos")</f>
        <v>0.80700000000000005</v>
      </c>
      <c r="AR18" s="9">
        <f>SUMIFS(Concentrado!AS$2:AS859,Concentrado!$A$2:$A859,"="&amp;$A18,Concentrado!$B$2:$B859, "=Morelos")</f>
        <v>1.0409999999999999</v>
      </c>
      <c r="AS18" s="9">
        <f>SUMIFS(Concentrado!AT$2:AT859,Concentrado!$A$2:$A859,"="&amp;$A18,Concentrado!$B$2:$B859, "=Morelos")</f>
        <v>8.3889999999999993</v>
      </c>
      <c r="AT18" s="9">
        <f>SUMIFS(Concentrado!AU$2:AU859,Concentrado!$A$2:$A859,"="&amp;$A18,Concentrado!$B$2:$B859, "=Morelos")</f>
        <v>1.3109999999999999</v>
      </c>
      <c r="AU18" s="9">
        <f>SUMIFS(Concentrado!AV$2:AV859,Concentrado!$A$2:$A859,"="&amp;$A18,Concentrado!$B$2:$B859, "=Morelos")</f>
        <v>4.7359999999999998</v>
      </c>
      <c r="AV18" s="9">
        <f>SUMIFS(Concentrado!AW$2:AW859,Concentrado!$A$2:$A859,"="&amp;$A18,Concentrado!$B$2:$B859, "=Morelos")</f>
        <v>623.77300000000002</v>
      </c>
      <c r="AW18" s="9">
        <f>SUMIFS(Concentrado!AX$2:AX859,Concentrado!$A$2:$A859,"="&amp;$A18,Concentrado!$B$2:$B859, "=Morelos")</f>
        <v>486.07100000000003</v>
      </c>
      <c r="AX18" s="9">
        <f>SUMIFS(Concentrado!AY$2:AY859,Concentrado!$A$2:$A859,"="&amp;$A18,Concentrado!$B$2:$B859, "=Morelos")</f>
        <v>552.86400000000003</v>
      </c>
      <c r="AY18" s="9">
        <f>SUMIFS(Concentrado!AZ$2:AZ859,Concentrado!$A$2:$A859,"="&amp;$A18,Concentrado!$B$2:$B859, "=Morelos")</f>
        <v>6.2380000000000004</v>
      </c>
      <c r="AZ18" s="9">
        <f>SUMIFS(Concentrado!BA$2:BA859,Concentrado!$A$2:$A859,"="&amp;$A18,Concentrado!$B$2:$B859, "=Morelos")</f>
        <v>4.8609999999999998</v>
      </c>
      <c r="BA18" s="9">
        <f>SUMIFS(Concentrado!BB$2:BB859,Concentrado!$A$2:$A859,"="&amp;$A18,Concentrado!$B$2:$B859, "=Morelos")</f>
        <v>5.5289999999999999</v>
      </c>
      <c r="BB18" s="9">
        <f>SUMIFS(Concentrado!BC$2:BC859,Concentrado!$A$2:$A859,"="&amp;$A18,Concentrado!$B$2:$B859, "=Morelos")</f>
        <v>7.9020000000000001</v>
      </c>
      <c r="BC18" s="9">
        <f>SUMIFS(Concentrado!BD$2:BD859,Concentrado!$A$2:$A859,"="&amp;$A18,Concentrado!$B$2:$B859, "=Morelos")</f>
        <v>5.4710000000000001</v>
      </c>
      <c r="BD18" s="9">
        <f>SUMIFS(Concentrado!BE$2:BE859,Concentrado!$A$2:$A859,"="&amp;$A18,Concentrado!$B$2:$B859, "=Morelos")</f>
        <v>10.592000000000001</v>
      </c>
      <c r="BE18" s="9">
        <f>SUMIFS(Concentrado!BF$2:BF859,Concentrado!$A$2:$A859,"="&amp;$A18,Concentrado!$B$2:$B859, "=Morelos")</f>
        <v>12.342000000000001</v>
      </c>
      <c r="BF18" s="9">
        <f>SUMIFS(Concentrado!BG$2:BG859,Concentrado!$A$2:$A859,"="&amp;$A18,Concentrado!$B$2:$B859, "=Morelos")</f>
        <v>9.0530000000000008</v>
      </c>
      <c r="BG18" s="9">
        <f>SUMIFS(Concentrado!BH$2:BH859,Concentrado!$A$2:$A859,"="&amp;$A18,Concentrado!$B$2:$B859, "=Morelos")</f>
        <v>6.9708491761723703</v>
      </c>
    </row>
    <row r="19" spans="1:59" x14ac:dyDescent="0.25">
      <c r="A19" s="4">
        <v>2015</v>
      </c>
      <c r="B19" s="9">
        <f>SUMIFS(Concentrado!C$2:C859,Concentrado!$A$2:$A859,"="&amp;$A19,Concentrado!$B$2:$B859, "=Morelos")</f>
        <v>15.43</v>
      </c>
      <c r="C19" s="9">
        <f>SUMIFS(Concentrado!D$2:D859,Concentrado!$A$2:$A859,"="&amp;$A19,Concentrado!$B$2:$B859, "=Morelos")</f>
        <v>3.8929999999999998</v>
      </c>
      <c r="D19" s="9">
        <f>SUMIFS(Concentrado!E$2:E859,Concentrado!$A$2:$A859,"="&amp;$A19,Concentrado!$B$2:$B859, "=Morelos")</f>
        <v>9.58</v>
      </c>
      <c r="E19" s="9">
        <f>SUMIFS(Concentrado!F$2:F859,Concentrado!$A$2:$A859,"="&amp;$A19,Concentrado!$B$2:$B859, "=Morelos")</f>
        <v>14.186</v>
      </c>
      <c r="F19" s="9">
        <f>SUMIFS(Concentrado!G$2:G859,Concentrado!$A$2:$A859,"="&amp;$A19,Concentrado!$B$2:$B859, "=Morelos")</f>
        <v>17.164000000000001</v>
      </c>
      <c r="G19" s="9">
        <f>SUMIFS(Concentrado!H$2:H859,Concentrado!$A$2:$A859,"="&amp;$A19,Concentrado!$B$2:$B859, "=Morelos")</f>
        <v>5.9589999999999996</v>
      </c>
      <c r="H19" s="9">
        <f>SUMIFS(Concentrado!I$2:I859,Concentrado!$A$2:$A859,"="&amp;$A19,Concentrado!$B$2:$B859, "=Morelos")</f>
        <v>5.39</v>
      </c>
      <c r="I19" s="9">
        <f>SUMIFS(Concentrado!J$2:J859,Concentrado!$A$2:$A859,"="&amp;$A19,Concentrado!$B$2:$B859, "=Morelos")</f>
        <v>5.665</v>
      </c>
      <c r="J19" s="9">
        <f>SUMIFS(Concentrado!K$2:K859,Concentrado!$A$2:$A859,"="&amp;$A19,Concentrado!$B$2:$B859, "=Morelos")</f>
        <v>6.0650000000000004</v>
      </c>
      <c r="K19" s="9">
        <f>SUMIFS(Concentrado!L$2:L859,Concentrado!$A$2:$A859,"="&amp;$A19,Concentrado!$B$2:$B859, "=Morelos")</f>
        <v>3.194</v>
      </c>
      <c r="L19" s="9">
        <f>SUMIFS(Concentrado!M$2:M859,Concentrado!$A$2:$A859,"="&amp;$A19,Concentrado!$B$2:$B859, "=Morelos")</f>
        <v>4.5839999999999996</v>
      </c>
      <c r="M19" s="9">
        <f>SUMIFS(Concentrado!N$2:N859,Concentrado!$A$2:$A859,"="&amp;$A19,Concentrado!$B$2:$B859, "=Morelos")</f>
        <v>43.131999999999998</v>
      </c>
      <c r="N19" s="9">
        <f>SUMIFS(Concentrado!O$2:O859,Concentrado!$A$2:$A859,"="&amp;$A19,Concentrado!$B$2:$B859, "=Morelos")</f>
        <v>97.367000000000004</v>
      </c>
      <c r="O19" s="9">
        <f>SUMIFS(Concentrado!P$2:P859,Concentrado!$A$2:$A859,"="&amp;$A19,Concentrado!$B$2:$B859, "=Morelos")</f>
        <v>20.861999999999998</v>
      </c>
      <c r="P19" s="9">
        <f>SUMIFS(Concentrado!Q$2:Q859,Concentrado!$A$2:$A859,"="&amp;$A19,Concentrado!$B$2:$B859, "=Morelos")</f>
        <v>58.457999999999998</v>
      </c>
      <c r="Q19" s="9">
        <f>SUMIFS(Concentrado!R$2:R859,Concentrado!$A$2:$A859,"="&amp;$A19,Concentrado!$B$2:$B859, "=Morelos")</f>
        <v>91.301000000000002</v>
      </c>
      <c r="R19" s="9">
        <f>SUMIFS(Concentrado!S$2:S859,Concentrado!$A$2:$A859,"="&amp;$A19,Concentrado!$B$2:$B859, "=Morelos")</f>
        <v>96.522999999999996</v>
      </c>
      <c r="S19" s="9">
        <f>SUMIFS(Concentrado!T$2:T859,Concentrado!$A$2:$A859,"="&amp;$A19,Concentrado!$B$2:$B859, "=Morelos")</f>
        <v>93.995999999999995</v>
      </c>
      <c r="T19" s="9">
        <f>SUMIFS(Concentrado!U$2:U859,Concentrado!$A$2:$A859,"="&amp;$A19,Concentrado!$B$2:$B859, "=Morelos")</f>
        <v>17.132000000000001</v>
      </c>
      <c r="U19" s="9">
        <f>SUMIFS(Concentrado!V$2:V859,Concentrado!$A$2:$A859,"="&amp;$A19,Concentrado!$B$2:$B859, "=Morelos")</f>
        <v>23.657</v>
      </c>
      <c r="V19" s="9">
        <f>SUMIFS(Concentrado!W$2:W859,Concentrado!$A$2:$A859,"="&amp;$A19,Concentrado!$B$2:$B859, "=Morelos")</f>
        <v>20.498999999999999</v>
      </c>
      <c r="W19" s="9">
        <f>SUMIFS(Concentrado!X$2:X859,Concentrado!$A$2:$A859,"="&amp;$A19,Concentrado!$B$2:$B859, "=Morelos")</f>
        <v>43.734999999999999</v>
      </c>
      <c r="X19" s="9">
        <f>SUMIFS(Concentrado!Y$2:Y859,Concentrado!$A$2:$A859,"="&amp;$A19,Concentrado!$B$2:$B859, "=Morelos")</f>
        <v>5.29</v>
      </c>
      <c r="Y19" s="9">
        <f>SUMIFS(Concentrado!Z$2:Z859,Concentrado!$A$2:$A859,"="&amp;$A19,Concentrado!$B$2:$B859, "=Morelos")</f>
        <v>24.103999999999999</v>
      </c>
      <c r="Z19" s="9">
        <f>SUMIFS(Concentrado!AA$2:AA859,Concentrado!$A$2:$A859,"="&amp;$A19,Concentrado!$B$2:$B859, "=Morelos")</f>
        <v>80.447000000000003</v>
      </c>
      <c r="AA19" s="9">
        <f>SUMIFS(Concentrado!AB$2:AB859,Concentrado!$A$2:$A859,"="&amp;$A19,Concentrado!$B$2:$B859, "=Morelos")</f>
        <v>61.587000000000003</v>
      </c>
      <c r="AB19" s="9">
        <f>SUMIFS(Concentrado!AC$2:AC859,Concentrado!$A$2:$A859,"="&amp;$A19,Concentrado!$B$2:$B859, "=Morelos")</f>
        <v>70.715999999999994</v>
      </c>
      <c r="AC19" s="9">
        <f>SUMIFS(Concentrado!AD$2:AD859,Concentrado!$A$2:$A859,"="&amp;$A19,Concentrado!$B$2:$B859, "=Morelos")</f>
        <v>492.36799999999999</v>
      </c>
      <c r="AD19" s="9">
        <f>SUMIFS(Concentrado!AE$2:AE859,Concentrado!$A$2:$A859,"="&amp;$A19,Concentrado!$B$2:$B859, "=Morelos")</f>
        <v>436.89800000000002</v>
      </c>
      <c r="AE19" s="9">
        <f>SUMIFS(Concentrado!AF$2:AF859,Concentrado!$A$2:$A859,"="&amp;$A19,Concentrado!$B$2:$B859, "=Morelos")</f>
        <v>463.74599999999998</v>
      </c>
      <c r="AF19" s="9">
        <f>SUMIFS(Concentrado!AG$2:AG859,Concentrado!$A$2:$A859,"="&amp;$A19,Concentrado!$B$2:$B859, "=Morelos")</f>
        <v>11.067</v>
      </c>
      <c r="AG19" s="9">
        <f>SUMIFS(Concentrado!AH$2:AH859,Concentrado!$A$2:$A859,"="&amp;$A19,Concentrado!$B$2:$B859, "=Morelos")</f>
        <v>3.7296625802953298</v>
      </c>
      <c r="AH19" s="9">
        <f>SUMIFS(Concentrado!AI$2:AI859,Concentrado!$A$2:$A859,"="&amp;$A19,Concentrado!$B$2:$B859, "=Morelos")</f>
        <v>1.43050874613047</v>
      </c>
      <c r="AI19" s="9">
        <f>SUMIFS(Concentrado!AJ$2:AJ859,Concentrado!$A$2:$A859,"="&amp;$A19,Concentrado!$B$2:$B859, "=Morelos")</f>
        <v>2.5784899503354199</v>
      </c>
      <c r="AJ19" s="9">
        <f>SUMIFS(Concentrado!AK$2:AK859,Concentrado!$A$2:$A859,"="&amp;$A19,Concentrado!$B$2:$B859, "=Morelos")</f>
        <v>3.4049999999999998</v>
      </c>
      <c r="AK19" s="9">
        <f>SUMIFS(Concentrado!AL$2:AL859,Concentrado!$A$2:$A859,"="&amp;$A19,Concentrado!$B$2:$B859, "=Morelos")</f>
        <v>0.89800000000000002</v>
      </c>
      <c r="AL19" s="9">
        <f>SUMIFS(Concentrado!AM$2:AM859,Concentrado!$A$2:$A859,"="&amp;$A19,Concentrado!$B$2:$B859, "=Morelos")</f>
        <v>2.266</v>
      </c>
      <c r="AM19" s="9">
        <f>SUMIFS(Concentrado!AN$2:AN859,Concentrado!$A$2:$A859,"="&amp;$A19,Concentrado!$B$2:$B859, "=Morelos")</f>
        <v>54.375999999999998</v>
      </c>
      <c r="AN19" s="9">
        <f>SUMIFS(Concentrado!AO$2:AO859,Concentrado!$A$2:$A859,"="&amp;$A19,Concentrado!$B$2:$B859, "=Morelos")</f>
        <v>46.613999999999997</v>
      </c>
      <c r="AO19" s="9">
        <f>SUMIFS(Concentrado!AP$2:AP859,Concentrado!$A$2:$A859,"="&amp;$A19,Concentrado!$B$2:$B859, "=Morelos")</f>
        <v>50.423000000000002</v>
      </c>
      <c r="AP19" s="9">
        <f>SUMIFS(Concentrado!AQ$2:AQ859,Concentrado!$A$2:$A859,"="&amp;$A19,Concentrado!$B$2:$B859, "=Morelos")</f>
        <v>1.0640000000000001</v>
      </c>
      <c r="AQ19" s="9">
        <f>SUMIFS(Concentrado!AR$2:AR859,Concentrado!$A$2:$A859,"="&amp;$A19,Concentrado!$B$2:$B859, "=Morelos")</f>
        <v>0.39900000000000002</v>
      </c>
      <c r="AR19" s="9">
        <f>SUMIFS(Concentrado!AS$2:AS859,Concentrado!$A$2:$A859,"="&amp;$A19,Concentrado!$B$2:$B859, "=Morelos")</f>
        <v>0.72099999999999997</v>
      </c>
      <c r="AS19" s="9">
        <f>SUMIFS(Concentrado!AT$2:AT859,Concentrado!$A$2:$A859,"="&amp;$A19,Concentrado!$B$2:$B859, "=Morelos")</f>
        <v>7.3419999999999996</v>
      </c>
      <c r="AT19" s="9">
        <f>SUMIFS(Concentrado!AU$2:AU859,Concentrado!$A$2:$A859,"="&amp;$A19,Concentrado!$B$2:$B859, "=Morelos")</f>
        <v>1.6970000000000001</v>
      </c>
      <c r="AU19" s="9">
        <f>SUMIFS(Concentrado!AV$2:AV859,Concentrado!$A$2:$A859,"="&amp;$A19,Concentrado!$B$2:$B859, "=Morelos")</f>
        <v>4.4290000000000003</v>
      </c>
      <c r="AV19" s="9">
        <f>SUMIFS(Concentrado!AW$2:AW859,Concentrado!$A$2:$A859,"="&amp;$A19,Concentrado!$B$2:$B859, "=Morelos")</f>
        <v>650.92100000000005</v>
      </c>
      <c r="AW19" s="9">
        <f>SUMIFS(Concentrado!AX$2:AX859,Concentrado!$A$2:$A859,"="&amp;$A19,Concentrado!$B$2:$B859, "=Morelos")</f>
        <v>509.66500000000002</v>
      </c>
      <c r="AX19" s="9">
        <f>SUMIFS(Concentrado!AY$2:AY859,Concentrado!$A$2:$A859,"="&amp;$A19,Concentrado!$B$2:$B859, "=Morelos")</f>
        <v>578.70399999999995</v>
      </c>
      <c r="AY19" s="9">
        <f>SUMIFS(Concentrado!AZ$2:AZ859,Concentrado!$A$2:$A859,"="&amp;$A19,Concentrado!$B$2:$B859, "=Morelos")</f>
        <v>6.5090000000000003</v>
      </c>
      <c r="AZ19" s="9">
        <f>SUMIFS(Concentrado!BA$2:BA859,Concentrado!$A$2:$A859,"="&amp;$A19,Concentrado!$B$2:$B859, "=Morelos")</f>
        <v>5.0970000000000004</v>
      </c>
      <c r="BA19" s="9">
        <f>SUMIFS(Concentrado!BB$2:BB859,Concentrado!$A$2:$A859,"="&amp;$A19,Concentrado!$B$2:$B859, "=Morelos")</f>
        <v>5.7869999999999999</v>
      </c>
      <c r="BB19" s="9">
        <f>SUMIFS(Concentrado!BC$2:BC859,Concentrado!$A$2:$A859,"="&amp;$A19,Concentrado!$B$2:$B859, "=Morelos")</f>
        <v>6.1509999999999998</v>
      </c>
      <c r="BC19" s="9">
        <f>SUMIFS(Concentrado!BD$2:BD859,Concentrado!$A$2:$A859,"="&amp;$A19,Concentrado!$B$2:$B859, "=Morelos")</f>
        <v>4.9210000000000003</v>
      </c>
      <c r="BD19" s="9">
        <f>SUMIFS(Concentrado!BE$2:BE859,Concentrado!$A$2:$A859,"="&amp;$A19,Concentrado!$B$2:$B859, "=Morelos")</f>
        <v>14.554</v>
      </c>
      <c r="BE19" s="9">
        <f>SUMIFS(Concentrado!BF$2:BF859,Concentrado!$A$2:$A859,"="&amp;$A19,Concentrado!$B$2:$B859, "=Morelos")</f>
        <v>16.658999999999999</v>
      </c>
      <c r="BF19" s="9">
        <f>SUMIFS(Concentrado!BG$2:BG859,Concentrado!$A$2:$A859,"="&amp;$A19,Concentrado!$B$2:$B859, "=Morelos")</f>
        <v>36.613</v>
      </c>
      <c r="BG19" s="9">
        <f>SUMIFS(Concentrado!BH$2:BH859,Concentrado!$A$2:$A859,"="&amp;$A19,Concentrado!$B$2:$B859, "=Morelos")</f>
        <v>6.193745232646835</v>
      </c>
    </row>
    <row r="20" spans="1:59" x14ac:dyDescent="0.25">
      <c r="A20" s="4">
        <v>2016</v>
      </c>
      <c r="B20" s="9">
        <f>SUMIFS(Concentrado!C$2:C859,Concentrado!$A$2:$A859,"="&amp;$A20,Concentrado!$B$2:$B859, "=Morelos")</f>
        <v>12.993</v>
      </c>
      <c r="C20" s="9">
        <f>SUMIFS(Concentrado!D$2:D859,Concentrado!$A$2:$A859,"="&amp;$A20,Concentrado!$B$2:$B859, "=Morelos")</f>
        <v>3.37</v>
      </c>
      <c r="D20" s="9">
        <f>SUMIFS(Concentrado!E$2:E859,Concentrado!$A$2:$A859,"="&amp;$A20,Concentrado!$B$2:$B859, "=Morelos")</f>
        <v>8.0289999999999999</v>
      </c>
      <c r="E20" s="9">
        <f>SUMIFS(Concentrado!F$2:F859,Concentrado!$A$2:$A859,"="&amp;$A20,Concentrado!$B$2:$B859, "=Morelos")</f>
        <v>17.541</v>
      </c>
      <c r="F20" s="9">
        <f>SUMIFS(Concentrado!G$2:G859,Concentrado!$A$2:$A859,"="&amp;$A20,Concentrado!$B$2:$B859, "=Morelos")</f>
        <v>14.617000000000001</v>
      </c>
      <c r="G20" s="9">
        <f>SUMIFS(Concentrado!H$2:H859,Concentrado!$A$2:$A859,"="&amp;$A20,Concentrado!$B$2:$B859, "=Morelos")</f>
        <v>5.1760000000000002</v>
      </c>
      <c r="H20" s="9">
        <f>SUMIFS(Concentrado!I$2:I859,Concentrado!$A$2:$A859,"="&amp;$A20,Concentrado!$B$2:$B859, "=Morelos")</f>
        <v>6.0469999999999997</v>
      </c>
      <c r="I20" s="9">
        <f>SUMIFS(Concentrado!J$2:J859,Concentrado!$A$2:$A859,"="&amp;$A20,Concentrado!$B$2:$B859, "=Morelos")</f>
        <v>5.625</v>
      </c>
      <c r="J20" s="9">
        <f>SUMIFS(Concentrado!K$2:K859,Concentrado!$A$2:$A859,"="&amp;$A20,Concentrado!$B$2:$B859, "=Morelos")</f>
        <v>7.1829999999999998</v>
      </c>
      <c r="K20" s="9">
        <f>SUMIFS(Concentrado!L$2:L859,Concentrado!$A$2:$A859,"="&amp;$A20,Concentrado!$B$2:$B859, "=Morelos")</f>
        <v>4.6589999999999998</v>
      </c>
      <c r="L20" s="9">
        <f>SUMIFS(Concentrado!M$2:M859,Concentrado!$A$2:$A859,"="&amp;$A20,Concentrado!$B$2:$B859, "=Morelos")</f>
        <v>5.8810000000000002</v>
      </c>
      <c r="M20" s="9">
        <f>SUMIFS(Concentrado!N$2:N859,Concentrado!$A$2:$A859,"="&amp;$A20,Concentrado!$B$2:$B859, "=Morelos")</f>
        <v>48.835999999999999</v>
      </c>
      <c r="N20" s="9">
        <f>SUMIFS(Concentrado!O$2:O859,Concentrado!$A$2:$A859,"="&amp;$A20,Concentrado!$B$2:$B859, "=Morelos")</f>
        <v>109.646</v>
      </c>
      <c r="O20" s="9">
        <f>SUMIFS(Concentrado!P$2:P859,Concentrado!$A$2:$A859,"="&amp;$A20,Concentrado!$B$2:$B859, "=Morelos")</f>
        <v>24.088000000000001</v>
      </c>
      <c r="P20" s="9">
        <f>SUMIFS(Concentrado!Q$2:Q859,Concentrado!$A$2:$A859,"="&amp;$A20,Concentrado!$B$2:$B859, "=Morelos")</f>
        <v>67.093000000000004</v>
      </c>
      <c r="Q20" s="9">
        <f>SUMIFS(Concentrado!R$2:R859,Concentrado!$A$2:$A859,"="&amp;$A20,Concentrado!$B$2:$B859, "=Morelos")</f>
        <v>104.998</v>
      </c>
      <c r="R20" s="9">
        <f>SUMIFS(Concentrado!S$2:S859,Concentrado!$A$2:$A859,"="&amp;$A20,Concentrado!$B$2:$B859, "=Morelos")</f>
        <v>106.959</v>
      </c>
      <c r="S20" s="9">
        <f>SUMIFS(Concentrado!T$2:T859,Concentrado!$A$2:$A859,"="&amp;$A20,Concentrado!$B$2:$B859, "=Morelos")</f>
        <v>106.01</v>
      </c>
      <c r="T20" s="9">
        <f>SUMIFS(Concentrado!U$2:U859,Concentrado!$A$2:$A859,"="&amp;$A20,Concentrado!$B$2:$B859, "=Morelos")</f>
        <v>17.745999999999999</v>
      </c>
      <c r="U20" s="9">
        <f>SUMIFS(Concentrado!V$2:V859,Concentrado!$A$2:$A859,"="&amp;$A20,Concentrado!$B$2:$B859, "=Morelos")</f>
        <v>23.591999999999999</v>
      </c>
      <c r="V20" s="9">
        <f>SUMIFS(Concentrado!W$2:W859,Concentrado!$A$2:$A859,"="&amp;$A20,Concentrado!$B$2:$B859, "=Morelos")</f>
        <v>20.762</v>
      </c>
      <c r="W20" s="9">
        <f>SUMIFS(Concentrado!X$2:X859,Concentrado!$A$2:$A859,"="&amp;$A20,Concentrado!$B$2:$B859, "=Morelos")</f>
        <v>58.731000000000002</v>
      </c>
      <c r="X20" s="9">
        <f>SUMIFS(Concentrado!Y$2:Y859,Concentrado!$A$2:$A859,"="&amp;$A20,Concentrado!$B$2:$B859, "=Morelos")</f>
        <v>8.1280000000000001</v>
      </c>
      <c r="Y20" s="9">
        <f>SUMIFS(Concentrado!Z$2:Z859,Concentrado!$A$2:$A859,"="&amp;$A20,Concentrado!$B$2:$B859, "=Morelos")</f>
        <v>32.625999999999998</v>
      </c>
      <c r="Z20" s="9">
        <f>SUMIFS(Concentrado!AA$2:AA859,Concentrado!$A$2:$A859,"="&amp;$A20,Concentrado!$B$2:$B859, "=Morelos")</f>
        <v>96.019000000000005</v>
      </c>
      <c r="AA20" s="9">
        <f>SUMIFS(Concentrado!AB$2:AB859,Concentrado!$A$2:$A859,"="&amp;$A20,Concentrado!$B$2:$B859, "=Morelos")</f>
        <v>72.462000000000003</v>
      </c>
      <c r="AB20" s="9">
        <f>SUMIFS(Concentrado!AC$2:AC859,Concentrado!$A$2:$A859,"="&amp;$A20,Concentrado!$B$2:$B859, "=Morelos")</f>
        <v>83.867000000000004</v>
      </c>
      <c r="AC20" s="9">
        <f>SUMIFS(Concentrado!AD$2:AD859,Concentrado!$A$2:$A859,"="&amp;$A20,Concentrado!$B$2:$B859, "=Morelos")</f>
        <v>538.61699999999996</v>
      </c>
      <c r="AD20" s="9">
        <f>SUMIFS(Concentrado!AE$2:AE859,Concentrado!$A$2:$A859,"="&amp;$A20,Concentrado!$B$2:$B859, "=Morelos")</f>
        <v>480.67099999999999</v>
      </c>
      <c r="AE20" s="9">
        <f>SUMIFS(Concentrado!AF$2:AF859,Concentrado!$A$2:$A859,"="&amp;$A20,Concentrado!$B$2:$B859, "=Morelos")</f>
        <v>508.72300000000001</v>
      </c>
      <c r="AF20" s="9">
        <f>SUMIFS(Concentrado!AG$2:AG859,Concentrado!$A$2:$A859,"="&amp;$A20,Concentrado!$B$2:$B859, "=Morelos")</f>
        <v>12.781000000000001</v>
      </c>
      <c r="AG20" s="9">
        <f>SUMIFS(Concentrado!AH$2:AH859,Concentrado!$A$2:$A859,"="&amp;$A20,Concentrado!$B$2:$B859, "=Morelos")</f>
        <v>11.478848786255201</v>
      </c>
      <c r="AH20" s="9">
        <f>SUMIFS(Concentrado!AI$2:AI859,Concentrado!$A$2:$A859,"="&amp;$A20,Concentrado!$B$2:$B859, "=Morelos")</f>
        <v>2.0096636110210002</v>
      </c>
      <c r="AI20" s="9">
        <f>SUMIFS(Concentrado!AJ$2:AJ859,Concentrado!$A$2:$A859,"="&amp;$A20,Concentrado!$B$2:$B859, "=Morelos")</f>
        <v>6.7452754368642198</v>
      </c>
      <c r="AJ20" s="9">
        <f>SUMIFS(Concentrado!AK$2:AK859,Concentrado!$A$2:$A859,"="&amp;$A20,Concentrado!$B$2:$B859, "=Morelos")</f>
        <v>7.3940000000000001</v>
      </c>
      <c r="AK20" s="9">
        <f>SUMIFS(Concentrado!AL$2:AL859,Concentrado!$A$2:$A859,"="&amp;$A20,Concentrado!$B$2:$B859, "=Morelos")</f>
        <v>1.6850000000000001</v>
      </c>
      <c r="AL20" s="9">
        <f>SUMIFS(Concentrado!AM$2:AM859,Concentrado!$A$2:$A859,"="&amp;$A20,Concentrado!$B$2:$B859, "=Morelos")</f>
        <v>4.4489999999999998</v>
      </c>
      <c r="AM20" s="9">
        <f>SUMIFS(Concentrado!AN$2:AN859,Concentrado!$A$2:$A859,"="&amp;$A20,Concentrado!$B$2:$B859, "=Morelos")</f>
        <v>66.02</v>
      </c>
      <c r="AN20" s="9">
        <f>SUMIFS(Concentrado!AO$2:AO859,Concentrado!$A$2:$A859,"="&amp;$A20,Concentrado!$B$2:$B859, "=Morelos")</f>
        <v>49.366</v>
      </c>
      <c r="AO20" s="9">
        <f>SUMIFS(Concentrado!AP$2:AP859,Concentrado!$A$2:$A859,"="&amp;$A20,Concentrado!$B$2:$B859, "=Morelos")</f>
        <v>57.478999999999999</v>
      </c>
      <c r="AP20" s="9">
        <f>SUMIFS(Concentrado!AQ$2:AQ859,Concentrado!$A$2:$A859,"="&amp;$A20,Concentrado!$B$2:$B859, "=Morelos")</f>
        <v>1.5840000000000001</v>
      </c>
      <c r="AQ20" s="9">
        <f>SUMIFS(Concentrado!AR$2:AR859,Concentrado!$A$2:$A859,"="&amp;$A20,Concentrado!$B$2:$B859, "=Morelos")</f>
        <v>0.29699999999999999</v>
      </c>
      <c r="AR20" s="9">
        <f>SUMIFS(Concentrado!AS$2:AS859,Concentrado!$A$2:$A859,"="&amp;$A20,Concentrado!$B$2:$B859, "=Morelos")</f>
        <v>0.92</v>
      </c>
      <c r="AS20" s="9">
        <f>SUMIFS(Concentrado!AT$2:AT859,Concentrado!$A$2:$A859,"="&amp;$A20,Concentrado!$B$2:$B859, "=Morelos")</f>
        <v>8.5559999999999992</v>
      </c>
      <c r="AT20" s="9">
        <f>SUMIFS(Concentrado!AU$2:AU859,Concentrado!$A$2:$A859,"="&amp;$A20,Concentrado!$B$2:$B859, "=Morelos")</f>
        <v>0.69399999999999995</v>
      </c>
      <c r="AU20" s="9">
        <f>SUMIFS(Concentrado!AV$2:AV859,Concentrado!$A$2:$A859,"="&amp;$A20,Concentrado!$B$2:$B859, "=Morelos")</f>
        <v>4.5</v>
      </c>
      <c r="AV20" s="9">
        <f>SUMIFS(Concentrado!AW$2:AW859,Concentrado!$A$2:$A859,"="&amp;$A20,Concentrado!$B$2:$B859, "=Morelos")</f>
        <v>717.346</v>
      </c>
      <c r="AW20" s="9">
        <f>SUMIFS(Concentrado!AX$2:AX859,Concentrado!$A$2:$A859,"="&amp;$A20,Concentrado!$B$2:$B859, "=Morelos")</f>
        <v>556.80100000000004</v>
      </c>
      <c r="AX20" s="9">
        <f>SUMIFS(Concentrado!AY$2:AY859,Concentrado!$A$2:$A859,"="&amp;$A20,Concentrado!$B$2:$B859, "=Morelos")</f>
        <v>636.16</v>
      </c>
      <c r="AY20" s="9">
        <f>SUMIFS(Concentrado!AZ$2:AZ859,Concentrado!$A$2:$A859,"="&amp;$A20,Concentrado!$B$2:$B859, "=Morelos")</f>
        <v>7.173</v>
      </c>
      <c r="AZ20" s="9">
        <f>SUMIFS(Concentrado!BA$2:BA859,Concentrado!$A$2:$A859,"="&amp;$A20,Concentrado!$B$2:$B859, "=Morelos")</f>
        <v>5.5679999999999996</v>
      </c>
      <c r="BA20" s="9">
        <f>SUMIFS(Concentrado!BB$2:BB859,Concentrado!$A$2:$A859,"="&amp;$A20,Concentrado!$B$2:$B859, "=Morelos")</f>
        <v>6.3620000000000001</v>
      </c>
      <c r="BB20" s="9">
        <f>SUMIFS(Concentrado!BC$2:BC859,Concentrado!$A$2:$A859,"="&amp;$A20,Concentrado!$B$2:$B859, "=Morelos")</f>
        <v>6.2469999999999999</v>
      </c>
      <c r="BC20" s="9">
        <f>SUMIFS(Concentrado!BD$2:BD859,Concentrado!$A$2:$A859,"="&amp;$A20,Concentrado!$B$2:$B859, "=Morelos")</f>
        <v>3.1240000000000001</v>
      </c>
      <c r="BD20" s="9">
        <f>SUMIFS(Concentrado!BE$2:BE859,Concentrado!$A$2:$A859,"="&amp;$A20,Concentrado!$B$2:$B859, "=Morelos")</f>
        <v>10.723000000000001</v>
      </c>
      <c r="BE20" s="9">
        <f>SUMIFS(Concentrado!BF$2:BF859,Concentrado!$A$2:$A859,"="&amp;$A20,Concentrado!$B$2:$B859, "=Morelos")</f>
        <v>13.192</v>
      </c>
      <c r="BF20" s="9">
        <f>SUMIFS(Concentrado!BG$2:BG859,Concentrado!$A$2:$A859,"="&amp;$A20,Concentrado!$B$2:$B859, "=Morelos")</f>
        <v>34.387999999999998</v>
      </c>
      <c r="BG20" s="9">
        <f>SUMIFS(Concentrado!BH$2:BH859,Concentrado!$A$2:$A859,"="&amp;$A20,Concentrado!$B$2:$B859, "=Morelos")</f>
        <v>6.8463173690133798</v>
      </c>
    </row>
    <row r="21" spans="1:59" x14ac:dyDescent="0.25">
      <c r="A21" s="4">
        <v>2017</v>
      </c>
      <c r="B21" s="9">
        <f>SUMIFS(Concentrado!C$2:C859,Concentrado!$A$2:$A859,"="&amp;$A21,Concentrado!$B$2:$B859, "=Morelos")</f>
        <v>11.859</v>
      </c>
      <c r="C21" s="9">
        <f>SUMIFS(Concentrado!D$2:D859,Concentrado!$A$2:$A859,"="&amp;$A21,Concentrado!$B$2:$B859, "=Morelos")</f>
        <v>4.2370000000000001</v>
      </c>
      <c r="D21" s="9">
        <f>SUMIFS(Concentrado!E$2:E859,Concentrado!$A$2:$A859,"="&amp;$A21,Concentrado!$B$2:$B859, "=Morelos")</f>
        <v>7.9279999999999999</v>
      </c>
      <c r="E21" s="9">
        <f>SUMIFS(Concentrado!F$2:F859,Concentrado!$A$2:$A859,"="&amp;$A21,Concentrado!$B$2:$B859, "=Morelos")</f>
        <v>16.728999999999999</v>
      </c>
      <c r="F21" s="9">
        <f>SUMIFS(Concentrado!G$2:G859,Concentrado!$A$2:$A859,"="&amp;$A21,Concentrado!$B$2:$B859, "=Morelos")</f>
        <v>18.925000000000001</v>
      </c>
      <c r="G21" s="9">
        <f>SUMIFS(Concentrado!H$2:H859,Concentrado!$A$2:$A859,"="&amp;$A21,Concentrado!$B$2:$B859, "=Morelos")</f>
        <v>4.8280000000000003</v>
      </c>
      <c r="H21" s="9">
        <f>SUMIFS(Concentrado!I$2:I859,Concentrado!$A$2:$A859,"="&amp;$A21,Concentrado!$B$2:$B859, "=Morelos")</f>
        <v>6.1079999999999997</v>
      </c>
      <c r="I21" s="9">
        <f>SUMIFS(Concentrado!J$2:J859,Concentrado!$A$2:$A859,"="&amp;$A21,Concentrado!$B$2:$B859, "=Morelos")</f>
        <v>5.4880000000000004</v>
      </c>
      <c r="J21" s="9">
        <f>SUMIFS(Concentrado!K$2:K859,Concentrado!$A$2:$A859,"="&amp;$A21,Concentrado!$B$2:$B859, "=Morelos")</f>
        <v>5.4569999999999999</v>
      </c>
      <c r="K21" s="9">
        <f>SUMIFS(Concentrado!L$2:L859,Concentrado!$A$2:$A859,"="&amp;$A21,Concentrado!$B$2:$B859, "=Morelos")</f>
        <v>3.0539999999999998</v>
      </c>
      <c r="L21" s="9">
        <f>SUMIFS(Concentrado!M$2:M859,Concentrado!$A$2:$A859,"="&amp;$A21,Concentrado!$B$2:$B859, "=Morelos")</f>
        <v>4.218</v>
      </c>
      <c r="M21" s="9">
        <f>SUMIFS(Concentrado!N$2:N859,Concentrado!$A$2:$A859,"="&amp;$A21,Concentrado!$B$2:$B859, "=Morelos")</f>
        <v>42.05</v>
      </c>
      <c r="N21" s="9">
        <f>SUMIFS(Concentrado!O$2:O859,Concentrado!$A$2:$A859,"="&amp;$A21,Concentrado!$B$2:$B859, "=Morelos")</f>
        <v>111.143</v>
      </c>
      <c r="O21" s="9">
        <f>SUMIFS(Concentrado!P$2:P859,Concentrado!$A$2:$A859,"="&amp;$A21,Concentrado!$B$2:$B859, "=Morelos")</f>
        <v>25.715</v>
      </c>
      <c r="P21" s="9">
        <f>SUMIFS(Concentrado!Q$2:Q859,Concentrado!$A$2:$A859,"="&amp;$A21,Concentrado!$B$2:$B859, "=Morelos")</f>
        <v>67.08</v>
      </c>
      <c r="Q21" s="9">
        <f>SUMIFS(Concentrado!R$2:R859,Concentrado!$A$2:$A859,"="&amp;$A21,Concentrado!$B$2:$B859, "=Morelos")</f>
        <v>106.735</v>
      </c>
      <c r="R21" s="9">
        <f>SUMIFS(Concentrado!S$2:S859,Concentrado!$A$2:$A859,"="&amp;$A21,Concentrado!$B$2:$B859, "=Morelos")</f>
        <v>109.16500000000001</v>
      </c>
      <c r="S21" s="9">
        <f>SUMIFS(Concentrado!T$2:T859,Concentrado!$A$2:$A859,"="&amp;$A21,Concentrado!$B$2:$B859, "=Morelos")</f>
        <v>107.988</v>
      </c>
      <c r="T21" s="9">
        <f>SUMIFS(Concentrado!U$2:U859,Concentrado!$A$2:$A859,"="&amp;$A21,Concentrado!$B$2:$B859, "=Morelos")</f>
        <v>19.731000000000002</v>
      </c>
      <c r="U21" s="9">
        <f>SUMIFS(Concentrado!V$2:V859,Concentrado!$A$2:$A859,"="&amp;$A21,Concentrado!$B$2:$B859, "=Morelos")</f>
        <v>20.69</v>
      </c>
      <c r="V21" s="9">
        <f>SUMIFS(Concentrado!W$2:W859,Concentrado!$A$2:$A859,"="&amp;$A21,Concentrado!$B$2:$B859, "=Morelos")</f>
        <v>20.225999999999999</v>
      </c>
      <c r="W21" s="9">
        <f>SUMIFS(Concentrado!X$2:X859,Concentrado!$A$2:$A859,"="&amp;$A21,Concentrado!$B$2:$B859, "=Morelos")</f>
        <v>58.771999999999998</v>
      </c>
      <c r="X21" s="9">
        <f>SUMIFS(Concentrado!Y$2:Y859,Concentrado!$A$2:$A859,"="&amp;$A21,Concentrado!$B$2:$B859, "=Morelos")</f>
        <v>7.4880000000000004</v>
      </c>
      <c r="Y21" s="9">
        <f>SUMIFS(Concentrado!Z$2:Z859,Concentrado!$A$2:$A859,"="&amp;$A21,Concentrado!$B$2:$B859, "=Morelos")</f>
        <v>32.32</v>
      </c>
      <c r="Z21" s="9">
        <f>SUMIFS(Concentrado!AA$2:AA859,Concentrado!$A$2:$A859,"="&amp;$A21,Concentrado!$B$2:$B859, "=Morelos")</f>
        <v>96.03</v>
      </c>
      <c r="AA21" s="9">
        <f>SUMIFS(Concentrado!AB$2:AB859,Concentrado!$A$2:$A859,"="&amp;$A21,Concentrado!$B$2:$B859, "=Morelos")</f>
        <v>78.326999999999998</v>
      </c>
      <c r="AB21" s="9">
        <f>SUMIFS(Concentrado!AC$2:AC859,Concentrado!$A$2:$A859,"="&amp;$A21,Concentrado!$B$2:$B859, "=Morelos")</f>
        <v>86.899000000000001</v>
      </c>
      <c r="AC21" s="9">
        <f>SUMIFS(Concentrado!AD$2:AD859,Concentrado!$A$2:$A859,"="&amp;$A21,Concentrado!$B$2:$B859, "=Morelos")</f>
        <v>533.46400000000006</v>
      </c>
      <c r="AD21" s="9">
        <f>SUMIFS(Concentrado!AE$2:AE859,Concentrado!$A$2:$A859,"="&amp;$A21,Concentrado!$B$2:$B859, "=Morelos")</f>
        <v>475.87099999999998</v>
      </c>
      <c r="AE21" s="9">
        <f>SUMIFS(Concentrado!AF$2:AF859,Concentrado!$A$2:$A859,"="&amp;$A21,Concentrado!$B$2:$B859, "=Morelos")</f>
        <v>503.75799999999998</v>
      </c>
      <c r="AF21" s="9">
        <f>SUMIFS(Concentrado!AG$2:AG859,Concentrado!$A$2:$A859,"="&amp;$A21,Concentrado!$B$2:$B859, "=Morelos")</f>
        <v>11.335000000000001</v>
      </c>
      <c r="AG21" s="9">
        <f>SUMIFS(Concentrado!AH$2:AH859,Concentrado!$A$2:$A859,"="&amp;$A21,Concentrado!$B$2:$B859, "=Morelos")</f>
        <v>6.6098221957829297</v>
      </c>
      <c r="AH21" s="9">
        <f>SUMIFS(Concentrado!AI$2:AI859,Concentrado!$A$2:$A859,"="&amp;$A21,Concentrado!$B$2:$B859, "=Morelos")</f>
        <v>1.4415204003967099</v>
      </c>
      <c r="AI21" s="9">
        <f>SUMIFS(Concentrado!AJ$2:AJ859,Concentrado!$A$2:$A859,"="&amp;$A21,Concentrado!$B$2:$B859, "=Morelos")</f>
        <v>4.0298032736394704</v>
      </c>
      <c r="AJ21" s="9">
        <f>SUMIFS(Concentrado!AK$2:AK859,Concentrado!$A$2:$A859,"="&amp;$A21,Concentrado!$B$2:$B859, "=Morelos")</f>
        <v>6.4020000000000001</v>
      </c>
      <c r="AK21" s="9">
        <f>SUMIFS(Concentrado!AL$2:AL859,Concentrado!$A$2:$A859,"="&amp;$A21,Concentrado!$B$2:$B859, "=Morelos")</f>
        <v>0.98499999999999999</v>
      </c>
      <c r="AL21" s="9">
        <f>SUMIFS(Concentrado!AM$2:AM859,Concentrado!$A$2:$A859,"="&amp;$A21,Concentrado!$B$2:$B859, "=Morelos")</f>
        <v>3.6080000000000001</v>
      </c>
      <c r="AM21" s="9">
        <f>SUMIFS(Concentrado!AN$2:AN859,Concentrado!$A$2:$A859,"="&amp;$A21,Concentrado!$B$2:$B859, "=Morelos")</f>
        <v>60.451999999999998</v>
      </c>
      <c r="AN21" s="9">
        <f>SUMIFS(Concentrado!AO$2:AO859,Concentrado!$A$2:$A859,"="&amp;$A21,Concentrado!$B$2:$B859, "=Morelos")</f>
        <v>46.601999999999997</v>
      </c>
      <c r="AO21" s="9">
        <f>SUMIFS(Concentrado!AP$2:AP859,Concentrado!$A$2:$A859,"="&amp;$A21,Concentrado!$B$2:$B859, "=Morelos")</f>
        <v>53.359000000000002</v>
      </c>
      <c r="AP21" s="9">
        <f>SUMIFS(Concentrado!AQ$2:AQ859,Concentrado!$A$2:$A859,"="&amp;$A21,Concentrado!$B$2:$B859, "=Morelos")</f>
        <v>1.05</v>
      </c>
      <c r="AQ21" s="9">
        <f>SUMIFS(Concentrado!AR$2:AR859,Concentrado!$A$2:$A859,"="&amp;$A21,Concentrado!$B$2:$B859, "=Morelos")</f>
        <v>0.39400000000000002</v>
      </c>
      <c r="AR21" s="9">
        <f>SUMIFS(Concentrado!AS$2:AS859,Concentrado!$A$2:$A859,"="&amp;$A21,Concentrado!$B$2:$B859, "=Morelos")</f>
        <v>0.71099999999999997</v>
      </c>
      <c r="AS21" s="9">
        <f>SUMIFS(Concentrado!AT$2:AT859,Concentrado!$A$2:$A859,"="&amp;$A21,Concentrado!$B$2:$B859, "=Morelos")</f>
        <v>8.1859999999999999</v>
      </c>
      <c r="AT21" s="9">
        <f>SUMIFS(Concentrado!AU$2:AU859,Concentrado!$A$2:$A859,"="&amp;$A21,Concentrado!$B$2:$B859, "=Morelos")</f>
        <v>1.478</v>
      </c>
      <c r="AU21" s="9">
        <f>SUMIFS(Concentrado!AV$2:AV859,Concentrado!$A$2:$A859,"="&amp;$A21,Concentrado!$B$2:$B859, "=Morelos")</f>
        <v>4.726</v>
      </c>
      <c r="AV21" s="9">
        <f>SUMIFS(Concentrado!AW$2:AW859,Concentrado!$A$2:$A859,"="&amp;$A21,Concentrado!$B$2:$B859, "=Morelos")</f>
        <v>708.83699999999999</v>
      </c>
      <c r="AW21" s="9">
        <f>SUMIFS(Concentrado!AX$2:AX859,Concentrado!$A$2:$A859,"="&amp;$A21,Concentrado!$B$2:$B859, "=Morelos")</f>
        <v>551.53700000000003</v>
      </c>
      <c r="AX21" s="9">
        <f>SUMIFS(Concentrado!AY$2:AY859,Concentrado!$A$2:$A859,"="&amp;$A21,Concentrado!$B$2:$B859, "=Morelos")</f>
        <v>627.75400000000002</v>
      </c>
      <c r="AY21" s="9">
        <f>SUMIFS(Concentrado!AZ$2:AZ859,Concentrado!$A$2:$A859,"="&amp;$A21,Concentrado!$B$2:$B859, "=Morelos")</f>
        <v>7.0880000000000001</v>
      </c>
      <c r="AZ21" s="9">
        <f>SUMIFS(Concentrado!BA$2:BA859,Concentrado!$A$2:$A859,"="&amp;$A21,Concentrado!$B$2:$B859, "=Morelos")</f>
        <v>5.5149999999999997</v>
      </c>
      <c r="BA21" s="9">
        <f>SUMIFS(Concentrado!BB$2:BB859,Concentrado!$A$2:$A859,"="&amp;$A21,Concentrado!$B$2:$B859, "=Morelos")</f>
        <v>6.2779999999999996</v>
      </c>
      <c r="BB21" s="9">
        <f>SUMIFS(Concentrado!BC$2:BC859,Concentrado!$A$2:$A859,"="&amp;$A21,Concentrado!$B$2:$B859, "=Morelos")</f>
        <v>4.4489999999999998</v>
      </c>
      <c r="BC21" s="9">
        <f>SUMIFS(Concentrado!BD$2:BD859,Concentrado!$A$2:$A859,"="&amp;$A21,Concentrado!$B$2:$B859, "=Morelos")</f>
        <v>3.1779999999999999</v>
      </c>
      <c r="BD21" s="9">
        <f>SUMIFS(Concentrado!BE$2:BE859,Concentrado!$A$2:$A859,"="&amp;$A21,Concentrado!$B$2:$B859, "=Morelos")</f>
        <v>11.455</v>
      </c>
      <c r="BE21" s="9">
        <f>SUMIFS(Concentrado!BF$2:BF859,Concentrado!$A$2:$A859,"="&amp;$A21,Concentrado!$B$2:$B859, "=Morelos")</f>
        <v>13.342000000000001</v>
      </c>
      <c r="BF21" s="9">
        <f>SUMIFS(Concentrado!BG$2:BG859,Concentrado!$A$2:$A859,"="&amp;$A21,Concentrado!$B$2:$B859, "=Morelos")</f>
        <v>26.033000000000001</v>
      </c>
      <c r="BG21" s="9">
        <f>SUMIFS(Concentrado!BH$2:BH859,Concentrado!$A$2:$A859,"="&amp;$A21,Concentrado!$B$2:$B859, "=Morelos")</f>
        <v>7.3218353400585743</v>
      </c>
    </row>
    <row r="22" spans="1:59" x14ac:dyDescent="0.25">
      <c r="A22" s="4">
        <v>2018</v>
      </c>
      <c r="B22" s="9">
        <f>SUMIFS(Concentrado!C$2:C859,Concentrado!$A$2:$A859,"="&amp;$A22,Concentrado!$B$2:$B859, "=Morelos")</f>
        <v>16.37</v>
      </c>
      <c r="C22" s="9">
        <f>SUMIFS(Concentrado!D$2:D859,Concentrado!$A$2:$A859,"="&amp;$A22,Concentrado!$B$2:$B859, "=Morelos")</f>
        <v>3.6230000000000002</v>
      </c>
      <c r="D22" s="9">
        <f>SUMIFS(Concentrado!E$2:E859,Concentrado!$A$2:$A859,"="&amp;$A22,Concentrado!$B$2:$B859, "=Morelos")</f>
        <v>9.7959999999999994</v>
      </c>
      <c r="E22" s="9">
        <f>SUMIFS(Concentrado!F$2:F859,Concentrado!$A$2:$A859,"="&amp;$A22,Concentrado!$B$2:$B859, "=Morelos")</f>
        <v>16.106000000000002</v>
      </c>
      <c r="F22" s="9">
        <f>SUMIFS(Concentrado!G$2:G859,Concentrado!$A$2:$A859,"="&amp;$A22,Concentrado!$B$2:$B859, "=Morelos")</f>
        <v>15.11</v>
      </c>
      <c r="G22" s="9">
        <f>SUMIFS(Concentrado!H$2:H859,Concentrado!$A$2:$A859,"="&amp;$A22,Concentrado!$B$2:$B859, "=Morelos")</f>
        <v>7.09</v>
      </c>
      <c r="H22" s="9">
        <f>SUMIFS(Concentrado!I$2:I859,Concentrado!$A$2:$A859,"="&amp;$A22,Concentrado!$B$2:$B859, "=Morelos")</f>
        <v>4.7</v>
      </c>
      <c r="I22" s="9">
        <f>SUMIFS(Concentrado!J$2:J859,Concentrado!$A$2:$A859,"="&amp;$A22,Concentrado!$B$2:$B859, "=Morelos")</f>
        <v>5.8570000000000002</v>
      </c>
      <c r="J22" s="9">
        <f>SUMIFS(Concentrado!K$2:K859,Concentrado!$A$2:$A859,"="&amp;$A22,Concentrado!$B$2:$B859, "=Morelos")</f>
        <v>5.9429999999999996</v>
      </c>
      <c r="K22" s="9">
        <f>SUMIFS(Concentrado!L$2:L859,Concentrado!$A$2:$A859,"="&amp;$A22,Concentrado!$B$2:$B859, "=Morelos")</f>
        <v>4.0140000000000002</v>
      </c>
      <c r="L22" s="9">
        <f>SUMIFS(Concentrado!M$2:M859,Concentrado!$A$2:$A859,"="&amp;$A22,Concentrado!$B$2:$B859, "=Morelos")</f>
        <v>4.9480000000000004</v>
      </c>
      <c r="M22" s="9">
        <f>SUMIFS(Concentrado!N$2:N859,Concentrado!$A$2:$A859,"="&amp;$A22,Concentrado!$B$2:$B859, "=Morelos")</f>
        <v>48.603000000000002</v>
      </c>
      <c r="N22" s="9">
        <f>SUMIFS(Concentrado!O$2:O859,Concentrado!$A$2:$A859,"="&amp;$A22,Concentrado!$B$2:$B859, "=Morelos")</f>
        <v>129.399</v>
      </c>
      <c r="O22" s="9">
        <f>SUMIFS(Concentrado!P$2:P859,Concentrado!$A$2:$A859,"="&amp;$A22,Concentrado!$B$2:$B859, "=Morelos")</f>
        <v>23.204999999999998</v>
      </c>
      <c r="P22" s="9">
        <f>SUMIFS(Concentrado!Q$2:Q859,Concentrado!$A$2:$A859,"="&amp;$A22,Concentrado!$B$2:$B859, "=Morelos")</f>
        <v>74.631</v>
      </c>
      <c r="Q22" s="9">
        <f>SUMIFS(Concentrado!R$2:R859,Concentrado!$A$2:$A859,"="&amp;$A22,Concentrado!$B$2:$B859, "=Morelos")</f>
        <v>95.927999999999997</v>
      </c>
      <c r="R22" s="9">
        <f>SUMIFS(Concentrado!S$2:S859,Concentrado!$A$2:$A859,"="&amp;$A22,Concentrado!$B$2:$B859, "=Morelos")</f>
        <v>101.042</v>
      </c>
      <c r="S22" s="9">
        <f>SUMIFS(Concentrado!T$2:T859,Concentrado!$A$2:$A859,"="&amp;$A22,Concentrado!$B$2:$B859, "=Morelos")</f>
        <v>98.566000000000003</v>
      </c>
      <c r="T22" s="9">
        <f>SUMIFS(Concentrado!U$2:U859,Concentrado!$A$2:$A859,"="&amp;$A22,Concentrado!$B$2:$B859, "=Morelos")</f>
        <v>15.952999999999999</v>
      </c>
      <c r="U22" s="9">
        <f>SUMIFS(Concentrado!V$2:V859,Concentrado!$A$2:$A859,"="&amp;$A22,Concentrado!$B$2:$B859, "=Morelos")</f>
        <v>18.210999999999999</v>
      </c>
      <c r="V22" s="9">
        <f>SUMIFS(Concentrado!W$2:W859,Concentrado!$A$2:$A859,"="&amp;$A22,Concentrado!$B$2:$B859, "=Morelos")</f>
        <v>17.117999999999999</v>
      </c>
      <c r="W22" s="9">
        <f>SUMIFS(Concentrado!X$2:X859,Concentrado!$A$2:$A859,"="&amp;$A22,Concentrado!$B$2:$B859, "=Morelos")</f>
        <v>75.073999999999998</v>
      </c>
      <c r="X22" s="9">
        <f>SUMIFS(Concentrado!Y$2:Y859,Concentrado!$A$2:$A859,"="&amp;$A22,Concentrado!$B$2:$B859, "=Morelos")</f>
        <v>8.1259999999999994</v>
      </c>
      <c r="Y22" s="9">
        <f>SUMIFS(Concentrado!Z$2:Z859,Concentrado!$A$2:$A859,"="&amp;$A22,Concentrado!$B$2:$B859, "=Morelos")</f>
        <v>40.546999999999997</v>
      </c>
      <c r="Z22" s="9">
        <f>SUMIFS(Concentrado!AA$2:AA859,Concentrado!$A$2:$A859,"="&amp;$A22,Concentrado!$B$2:$B859, "=Morelos")</f>
        <v>99.576999999999998</v>
      </c>
      <c r="AA22" s="9">
        <f>SUMIFS(Concentrado!AB$2:AB859,Concentrado!$A$2:$A859,"="&amp;$A22,Concentrado!$B$2:$B859, "=Morelos")</f>
        <v>73.138000000000005</v>
      </c>
      <c r="AB22" s="9">
        <f>SUMIFS(Concentrado!AC$2:AC859,Concentrado!$A$2:$A859,"="&amp;$A22,Concentrado!$B$2:$B859, "=Morelos")</f>
        <v>85.941999999999993</v>
      </c>
      <c r="AC22" s="9">
        <f>SUMIFS(Concentrado!AD$2:AD859,Concentrado!$A$2:$A859,"="&amp;$A22,Concentrado!$B$2:$B859, "=Morelos")</f>
        <v>520.61800000000005</v>
      </c>
      <c r="AD22" s="9">
        <f>SUMIFS(Concentrado!AE$2:AE859,Concentrado!$A$2:$A859,"="&amp;$A22,Concentrado!$B$2:$B859, "=Morelos")</f>
        <v>450.77499999999998</v>
      </c>
      <c r="AE22" s="9">
        <f>SUMIFS(Concentrado!AF$2:AF859,Concentrado!$A$2:$A859,"="&amp;$A22,Concentrado!$B$2:$B859, "=Morelos")</f>
        <v>484.69900000000001</v>
      </c>
      <c r="AF22" s="9">
        <f>SUMIFS(Concentrado!AG$2:AG859,Concentrado!$A$2:$A859,"="&amp;$A22,Concentrado!$B$2:$B859, "=Morelos")</f>
        <v>13.242000000000001</v>
      </c>
      <c r="AG22" s="9">
        <f>SUMIFS(Concentrado!AH$2:AH859,Concentrado!$A$2:$A859,"="&amp;$A22,Concentrado!$B$2:$B859, "=Morelos")</f>
        <v>8.6362249333571306</v>
      </c>
      <c r="AH22" s="9">
        <f>SUMIFS(Concentrado!AI$2:AI859,Concentrado!$A$2:$A859,"="&amp;$A22,Concentrado!$B$2:$B859, "=Morelos")</f>
        <v>2.89495091610722</v>
      </c>
      <c r="AI22" s="9">
        <f>SUMIFS(Concentrado!AJ$2:AJ859,Concentrado!$A$2:$A859,"="&amp;$A22,Concentrado!$B$2:$B859, "=Morelos")</f>
        <v>5.7736470540687597</v>
      </c>
      <c r="AJ22" s="9">
        <f>SUMIFS(Concentrado!AK$2:AK859,Concentrado!$A$2:$A859,"="&amp;$A22,Concentrado!$B$2:$B859, "=Morelos")</f>
        <v>7.4029999999999996</v>
      </c>
      <c r="AK22" s="9">
        <f>SUMIFS(Concentrado!AL$2:AL859,Concentrado!$A$2:$A859,"="&amp;$A22,Concentrado!$B$2:$B859, "=Morelos")</f>
        <v>1.6639999999999999</v>
      </c>
      <c r="AL22" s="9">
        <f>SUMIFS(Concentrado!AM$2:AM859,Concentrado!$A$2:$A859,"="&amp;$A22,Concentrado!$B$2:$B859, "=Morelos")</f>
        <v>4.444</v>
      </c>
      <c r="AM22" s="9">
        <f>SUMIFS(Concentrado!AN$2:AN859,Concentrado!$A$2:$A859,"="&amp;$A22,Concentrado!$B$2:$B859, "=Morelos")</f>
        <v>68.087999999999994</v>
      </c>
      <c r="AN22" s="9">
        <f>SUMIFS(Concentrado!AO$2:AO859,Concentrado!$A$2:$A859,"="&amp;$A22,Concentrado!$B$2:$B859, "=Morelos")</f>
        <v>50.031999999999996</v>
      </c>
      <c r="AO22" s="9">
        <f>SUMIFS(Concentrado!AP$2:AP859,Concentrado!$A$2:$A859,"="&amp;$A22,Concentrado!$B$2:$B859, "=Morelos")</f>
        <v>58.826000000000001</v>
      </c>
      <c r="AP22" s="9">
        <f>SUMIFS(Concentrado!AQ$2:AQ859,Concentrado!$A$2:$A859,"="&amp;$A22,Concentrado!$B$2:$B859, "=Morelos")</f>
        <v>1.2509999999999999</v>
      </c>
      <c r="AQ22" s="9">
        <f>SUMIFS(Concentrado!AR$2:AR859,Concentrado!$A$2:$A859,"="&amp;$A22,Concentrado!$B$2:$B859, "=Morelos")</f>
        <v>0.68500000000000005</v>
      </c>
      <c r="AR22" s="9">
        <f>SUMIFS(Concentrado!AS$2:AS859,Concentrado!$A$2:$A859,"="&amp;$A22,Concentrado!$B$2:$B859, "=Morelos")</f>
        <v>0.95899999999999996</v>
      </c>
      <c r="AS22" s="9">
        <f>SUMIFS(Concentrado!AT$2:AT859,Concentrado!$A$2:$A859,"="&amp;$A22,Concentrado!$B$2:$B859, "=Morelos")</f>
        <v>7.7160000000000002</v>
      </c>
      <c r="AT22" s="9">
        <f>SUMIFS(Concentrado!AU$2:AU859,Concentrado!$A$2:$A859,"="&amp;$A22,Concentrado!$B$2:$B859, "=Morelos")</f>
        <v>1.4690000000000001</v>
      </c>
      <c r="AU22" s="9">
        <f>SUMIFS(Concentrado!AV$2:AV859,Concentrado!$A$2:$A859,"="&amp;$A22,Concentrado!$B$2:$B859, "=Morelos")</f>
        <v>4.4939999999999998</v>
      </c>
      <c r="AV22" s="9">
        <f>SUMIFS(Concentrado!AW$2:AW859,Concentrado!$A$2:$A859,"="&amp;$A22,Concentrado!$B$2:$B859, "=Morelos")</f>
        <v>721.85900000000004</v>
      </c>
      <c r="AW22" s="9">
        <f>SUMIFS(Concentrado!AX$2:AX859,Concentrado!$A$2:$A859,"="&amp;$A22,Concentrado!$B$2:$B859, "=Morelos")</f>
        <v>527.92700000000002</v>
      </c>
      <c r="AX22" s="9">
        <f>SUMIFS(Concentrado!AY$2:AY859,Concentrado!$A$2:$A859,"="&amp;$A22,Concentrado!$B$2:$B859, "=Morelos")</f>
        <v>622.04399999999998</v>
      </c>
      <c r="AY22" s="9">
        <f>SUMIFS(Concentrado!AZ$2:AZ859,Concentrado!$A$2:$A859,"="&amp;$A22,Concentrado!$B$2:$B859, "=Morelos")</f>
        <v>7.2190000000000003</v>
      </c>
      <c r="AZ22" s="9">
        <f>SUMIFS(Concentrado!BA$2:BA859,Concentrado!$A$2:$A859,"="&amp;$A22,Concentrado!$B$2:$B859, "=Morelos")</f>
        <v>5.2789999999999999</v>
      </c>
      <c r="BA22" s="9">
        <f>SUMIFS(Concentrado!BB$2:BB859,Concentrado!$A$2:$A859,"="&amp;$A22,Concentrado!$B$2:$B859, "=Morelos")</f>
        <v>6.22</v>
      </c>
      <c r="BB22" s="9">
        <f>SUMIFS(Concentrado!BC$2:BC859,Concentrado!$A$2:$A859,"="&amp;$A22,Concentrado!$B$2:$B859, "=Morelos")</f>
        <v>9.0419999999999998</v>
      </c>
      <c r="BC22" s="9">
        <f>SUMIFS(Concentrado!BD$2:BD859,Concentrado!$A$2:$A859,"="&amp;$A22,Concentrado!$B$2:$B859, "=Morelos")</f>
        <v>1.292</v>
      </c>
      <c r="BD22" s="9">
        <f>SUMIFS(Concentrado!BE$2:BE859,Concentrado!$A$2:$A859,"="&amp;$A22,Concentrado!$B$2:$B859, "=Morelos")</f>
        <v>15.898999999999999</v>
      </c>
      <c r="BE22" s="9">
        <f>SUMIFS(Concentrado!BF$2:BF859,Concentrado!$A$2:$A859,"="&amp;$A22,Concentrado!$B$2:$B859, "=Morelos")</f>
        <v>18.638999999999999</v>
      </c>
      <c r="BF22" s="9">
        <f>SUMIFS(Concentrado!BG$2:BG859,Concentrado!$A$2:$A859,"="&amp;$A22,Concentrado!$B$2:$B859, "=Morelos")</f>
        <v>25.236000000000001</v>
      </c>
      <c r="BG22" s="9">
        <f>SUMIFS(Concentrado!BH$2:BH859,Concentrado!$A$2:$A859,"="&amp;$A22,Concentrado!$B$2:$B859, "=Morelos")</f>
        <v>6.8858605523109091</v>
      </c>
    </row>
    <row r="23" spans="1:59" x14ac:dyDescent="0.25">
      <c r="A23" s="4">
        <v>2019</v>
      </c>
      <c r="B23" s="9">
        <f>SUMIFS(Concentrado!C$2:C859,Concentrado!$A$2:$A859,"="&amp;$A23,Concentrado!$B$2:$B859, "=Morelos")</f>
        <v>17.510999999999999</v>
      </c>
      <c r="C23" s="9">
        <f>SUMIFS(Concentrado!D$2:D859,Concentrado!$A$2:$A859,"="&amp;$A23,Concentrado!$B$2:$B859, "=Morelos")</f>
        <v>4.476</v>
      </c>
      <c r="D23" s="9">
        <f>SUMIFS(Concentrado!E$2:E859,Concentrado!$A$2:$A859,"="&amp;$A23,Concentrado!$B$2:$B859, "=Morelos")</f>
        <v>10.788</v>
      </c>
      <c r="E23" s="9">
        <f>SUMIFS(Concentrado!F$2:F859,Concentrado!$A$2:$A859,"="&amp;$A23,Concentrado!$B$2:$B859, "=Morelos")</f>
        <v>11.914999999999999</v>
      </c>
      <c r="F23" s="9">
        <f>SUMIFS(Concentrado!G$2:G859,Concentrado!$A$2:$A859,"="&amp;$A23,Concentrado!$B$2:$B859, "=Morelos")</f>
        <v>20.076000000000001</v>
      </c>
      <c r="G23" s="9">
        <f>SUMIFS(Concentrado!H$2:H859,Concentrado!$A$2:$A859,"="&amp;$A23,Concentrado!$B$2:$B859, "=Morelos")</f>
        <v>5.8019999999999996</v>
      </c>
      <c r="H23" s="9">
        <f>SUMIFS(Concentrado!I$2:I859,Concentrado!$A$2:$A859,"="&amp;$A23,Concentrado!$B$2:$B859, "=Morelos")</f>
        <v>4.1840000000000002</v>
      </c>
      <c r="I23" s="9">
        <f>SUMIFS(Concentrado!J$2:J859,Concentrado!$A$2:$A859,"="&amp;$A23,Concentrado!$B$2:$B859, "=Morelos")</f>
        <v>4.968</v>
      </c>
      <c r="J23" s="9">
        <f>SUMIFS(Concentrado!K$2:K859,Concentrado!$A$2:$A859,"="&amp;$A23,Concentrado!$B$2:$B859, "=Morelos")</f>
        <v>4.5590000000000002</v>
      </c>
      <c r="K23" s="9">
        <f>SUMIFS(Concentrado!L$2:L859,Concentrado!$A$2:$A859,"="&amp;$A23,Concentrado!$B$2:$B859, "=Morelos")</f>
        <v>4.2809999999999997</v>
      </c>
      <c r="L23" s="9">
        <f>SUMIFS(Concentrado!M$2:M859,Concentrado!$A$2:$A859,"="&amp;$A23,Concentrado!$B$2:$B859, "=Morelos")</f>
        <v>4.4160000000000004</v>
      </c>
      <c r="M23" s="9">
        <f>SUMIFS(Concentrado!N$2:N859,Concentrado!$A$2:$A859,"="&amp;$A23,Concentrado!$B$2:$B859, "=Morelos")</f>
        <v>44.027000000000001</v>
      </c>
      <c r="N23" s="9">
        <f>SUMIFS(Concentrado!O$2:O859,Concentrado!$A$2:$A859,"="&amp;$A23,Concentrado!$B$2:$B859, "=Morelos")</f>
        <v>148.47900000000001</v>
      </c>
      <c r="O23" s="9">
        <f>SUMIFS(Concentrado!P$2:P859,Concentrado!$A$2:$A859,"="&amp;$A23,Concentrado!$B$2:$B859, "=Morelos")</f>
        <v>24.13</v>
      </c>
      <c r="P23" s="9">
        <f>SUMIFS(Concentrado!Q$2:Q859,Concentrado!$A$2:$A859,"="&amp;$A23,Concentrado!$B$2:$B859, "=Morelos")</f>
        <v>84.349000000000004</v>
      </c>
      <c r="Q23" s="9">
        <f>SUMIFS(Concentrado!R$2:R859,Concentrado!$A$2:$A859,"="&amp;$A23,Concentrado!$B$2:$B859, "=Morelos")</f>
        <v>103.925</v>
      </c>
      <c r="R23" s="9">
        <f>SUMIFS(Concentrado!S$2:S859,Concentrado!$A$2:$A859,"="&amp;$A23,Concentrado!$B$2:$B859, "=Morelos")</f>
        <v>99.826999999999998</v>
      </c>
      <c r="S23" s="9">
        <f>SUMIFS(Concentrado!T$2:T859,Concentrado!$A$2:$A859,"="&amp;$A23,Concentrado!$B$2:$B859, "=Morelos")</f>
        <v>101.81100000000001</v>
      </c>
      <c r="T23" s="9">
        <f>SUMIFS(Concentrado!U$2:U859,Concentrado!$A$2:$A859,"="&amp;$A23,Concentrado!$B$2:$B859, "=Morelos")</f>
        <v>19.79</v>
      </c>
      <c r="U23" s="9">
        <f>SUMIFS(Concentrado!V$2:V859,Concentrado!$A$2:$A859,"="&amp;$A23,Concentrado!$B$2:$B859, "=Morelos")</f>
        <v>21.795000000000002</v>
      </c>
      <c r="V23" s="9">
        <f>SUMIFS(Concentrado!W$2:W859,Concentrado!$A$2:$A859,"="&amp;$A23,Concentrado!$B$2:$B859, "=Morelos")</f>
        <v>20.824000000000002</v>
      </c>
      <c r="W23" s="9">
        <f>SUMIFS(Concentrado!X$2:X859,Concentrado!$A$2:$A859,"="&amp;$A23,Concentrado!$B$2:$B859, "=Morelos")</f>
        <v>96.153999999999996</v>
      </c>
      <c r="X23" s="9">
        <f>SUMIFS(Concentrado!Y$2:Y859,Concentrado!$A$2:$A859,"="&amp;$A23,Concentrado!$B$2:$B859, "=Morelos")</f>
        <v>9.6319999999999997</v>
      </c>
      <c r="Y23" s="9">
        <f>SUMIFS(Concentrado!Z$2:Z859,Concentrado!$A$2:$A859,"="&amp;$A23,Concentrado!$B$2:$B859, "=Morelos")</f>
        <v>51.533000000000001</v>
      </c>
      <c r="Z23" s="9">
        <f>SUMIFS(Concentrado!AA$2:AA859,Concentrado!$A$2:$A859,"="&amp;$A23,Concentrado!$B$2:$B859, "=Morelos")</f>
        <v>126.616</v>
      </c>
      <c r="AA23" s="9">
        <f>SUMIFS(Concentrado!AB$2:AB859,Concentrado!$A$2:$A859,"="&amp;$A23,Concentrado!$B$2:$B859, "=Morelos")</f>
        <v>96.129000000000005</v>
      </c>
      <c r="AB23" s="9">
        <f>SUMIFS(Concentrado!AC$2:AC859,Concentrado!$A$2:$A859,"="&amp;$A23,Concentrado!$B$2:$B859, "=Morelos")</f>
        <v>110.89400000000001</v>
      </c>
      <c r="AC23" s="9">
        <f>SUMIFS(Concentrado!AD$2:AD859,Concentrado!$A$2:$A859,"="&amp;$A23,Concentrado!$B$2:$B859, "=Morelos")</f>
        <v>578.58100000000002</v>
      </c>
      <c r="AD23" s="9">
        <f>SUMIFS(Concentrado!AE$2:AE859,Concentrado!$A$2:$A859,"="&amp;$A23,Concentrado!$B$2:$B859, "=Morelos")</f>
        <v>480.84199999999998</v>
      </c>
      <c r="AE23" s="9">
        <f>SUMIFS(Concentrado!AF$2:AF859,Concentrado!$A$2:$A859,"="&amp;$A23,Concentrado!$B$2:$B859, "=Morelos")</f>
        <v>528.22500000000002</v>
      </c>
      <c r="AF23" s="9">
        <f>SUMIFS(Concentrado!AG$2:AG859,Concentrado!$A$2:$A859,"="&amp;$A23,Concentrado!$B$2:$B859, "=Morelos")</f>
        <v>12.33</v>
      </c>
      <c r="AG23" s="9">
        <f>SUMIFS(Concentrado!AH$2:AH859,Concentrado!$A$2:$A859,"="&amp;$A23,Concentrado!$B$2:$B859, "=Morelos")</f>
        <v>10.388381172790501</v>
      </c>
      <c r="AH23" s="9">
        <f>SUMIFS(Concentrado!AI$2:AI859,Concentrado!$A$2:$A859,"="&amp;$A23,Concentrado!$B$2:$B859, "=Morelos")</f>
        <v>2.0356234096692098</v>
      </c>
      <c r="AI23" s="9">
        <f>SUMIFS(Concentrado!AJ$2:AJ859,Concentrado!$A$2:$A859,"="&amp;$A23,Concentrado!$B$2:$B859, "=Morelos")</f>
        <v>6.2281291279460502</v>
      </c>
      <c r="AJ23" s="9">
        <f>SUMIFS(Concentrado!AK$2:AK859,Concentrado!$A$2:$A859,"="&amp;$A23,Concentrado!$B$2:$B859, "=Morelos")</f>
        <v>7.875</v>
      </c>
      <c r="AK23" s="9">
        <f>SUMIFS(Concentrado!AL$2:AL859,Concentrado!$A$2:$A859,"="&amp;$A23,Concentrado!$B$2:$B859, "=Morelos")</f>
        <v>1.3620000000000001</v>
      </c>
      <c r="AL23" s="9">
        <f>SUMIFS(Concentrado!AM$2:AM859,Concentrado!$A$2:$A859,"="&amp;$A23,Concentrado!$B$2:$B859, "=Morelos")</f>
        <v>4.516</v>
      </c>
      <c r="AM23" s="9">
        <f>SUMIFS(Concentrado!AN$2:AN859,Concentrado!$A$2:$A859,"="&amp;$A23,Concentrado!$B$2:$B859, "=Morelos")</f>
        <v>72.632999999999996</v>
      </c>
      <c r="AN23" s="9">
        <f>SUMIFS(Concentrado!AO$2:AO859,Concentrado!$A$2:$A859,"="&amp;$A23,Concentrado!$B$2:$B859, "=Morelos")</f>
        <v>54.680999999999997</v>
      </c>
      <c r="AO23" s="9">
        <f>SUMIFS(Concentrado!AP$2:AP859,Concentrado!$A$2:$A859,"="&amp;$A23,Concentrado!$B$2:$B859, "=Morelos")</f>
        <v>63.424999999999997</v>
      </c>
      <c r="AP23" s="9">
        <f>SUMIFS(Concentrado!AQ$2:AQ859,Concentrado!$A$2:$A859,"="&amp;$A23,Concentrado!$B$2:$B859, "=Morelos")</f>
        <v>1.554</v>
      </c>
      <c r="AQ23" s="9">
        <f>SUMIFS(Concentrado!AR$2:AR859,Concentrado!$A$2:$A859,"="&amp;$A23,Concentrado!$B$2:$B859, "=Morelos")</f>
        <v>0.48599999999999999</v>
      </c>
      <c r="AR23" s="9">
        <f>SUMIFS(Concentrado!AS$2:AS859,Concentrado!$A$2:$A859,"="&amp;$A23,Concentrado!$B$2:$B859, "=Morelos")</f>
        <v>1.004</v>
      </c>
      <c r="AS23" s="9">
        <f>SUMIFS(Concentrado!AT$2:AT859,Concentrado!$A$2:$A859,"="&amp;$A23,Concentrado!$B$2:$B859, "=Morelos")</f>
        <v>7.5640000000000001</v>
      </c>
      <c r="AT23" s="9">
        <f>SUMIFS(Concentrado!AU$2:AU859,Concentrado!$A$2:$A859,"="&amp;$A23,Concentrado!$B$2:$B859, "=Morelos")</f>
        <v>0.876</v>
      </c>
      <c r="AU23" s="9">
        <f>SUMIFS(Concentrado!AV$2:AV859,Concentrado!$A$2:$A859,"="&amp;$A23,Concentrado!$B$2:$B859, "=Morelos")</f>
        <v>4.1150000000000002</v>
      </c>
      <c r="AV23" s="9">
        <f>SUMIFS(Concentrado!AW$2:AW859,Concentrado!$A$2:$A859,"="&amp;$A23,Concentrado!$B$2:$B859, "=Morelos")</f>
        <v>804.77</v>
      </c>
      <c r="AW23" s="9">
        <f>SUMIFS(Concentrado!AX$2:AX859,Concentrado!$A$2:$A859,"="&amp;$A23,Concentrado!$B$2:$B859, "=Morelos")</f>
        <v>563.73900000000003</v>
      </c>
      <c r="AX23" s="9">
        <f>SUMIFS(Concentrado!AY$2:AY859,Concentrado!$A$2:$A859,"="&amp;$A23,Concentrado!$B$2:$B859, "=Morelos")</f>
        <v>680.56600000000003</v>
      </c>
      <c r="AY23" s="9">
        <f>SUMIFS(Concentrado!AZ$2:AZ859,Concentrado!$A$2:$A859,"="&amp;$A23,Concentrado!$B$2:$B859, "=Morelos")</f>
        <v>8.048</v>
      </c>
      <c r="AZ23" s="9">
        <f>SUMIFS(Concentrado!BA$2:BA859,Concentrado!$A$2:$A859,"="&amp;$A23,Concentrado!$B$2:$B859, "=Morelos")</f>
        <v>5.6369999999999996</v>
      </c>
      <c r="BA23" s="9">
        <f>SUMIFS(Concentrado!BB$2:BB859,Concentrado!$A$2:$A859,"="&amp;$A23,Concentrado!$B$2:$B859, "=Morelos")</f>
        <v>6.806</v>
      </c>
      <c r="BB23" s="9">
        <f>SUMIFS(Concentrado!BC$2:BC859,Concentrado!$A$2:$A859,"="&amp;$A23,Concentrado!$B$2:$B859, "=Morelos")</f>
        <v>14.414999999999999</v>
      </c>
      <c r="BC23" s="9">
        <f>SUMIFS(Concentrado!BD$2:BD859,Concentrado!$A$2:$A859,"="&amp;$A23,Concentrado!$B$2:$B859, "=Morelos")</f>
        <v>3.2759999999999998</v>
      </c>
      <c r="BD23" s="9">
        <f>SUMIFS(Concentrado!BE$2:BE859,Concentrado!$A$2:$A859,"="&amp;$A23,Concentrado!$B$2:$B859, "=Morelos")</f>
        <v>17.021999999999998</v>
      </c>
      <c r="BE23" s="9">
        <f>SUMIFS(Concentrado!BF$2:BF859,Concentrado!$A$2:$A859,"="&amp;$A23,Concentrado!$B$2:$B859, "=Morelos")</f>
        <v>19.878</v>
      </c>
      <c r="BF23" s="9">
        <f>SUMIFS(Concentrado!BG$2:BG859,Concentrado!$A$2:$A859,"="&amp;$A23,Concentrado!$B$2:$B859, "=Morelos")</f>
        <v>11.273</v>
      </c>
      <c r="BG23" s="9">
        <f>SUMIFS(Concentrado!BH$2:BH859,Concentrado!$A$2:$A859,"="&amp;$A23,Concentrado!$B$2:$B859, "=Morelos")</f>
        <v>6.1248262127531659</v>
      </c>
    </row>
    <row r="24" spans="1:59" x14ac:dyDescent="0.25">
      <c r="A24" s="4">
        <v>2020</v>
      </c>
      <c r="B24" s="9">
        <f>SUMIFS(Concentrado!C$2:C859,Concentrado!$A$2:$A859,"="&amp;$A24,Concentrado!$B$2:$B859, "=Morelos")</f>
        <v>17.539000000000001</v>
      </c>
      <c r="C24" s="9">
        <f>SUMIFS(Concentrado!D$2:D859,Concentrado!$A$2:$A859,"="&amp;$A24,Concentrado!$B$2:$B859, "=Morelos")</f>
        <v>4.3540000000000001</v>
      </c>
      <c r="D24" s="9">
        <f>SUMIFS(Concentrado!E$2:E859,Concentrado!$A$2:$A859,"="&amp;$A24,Concentrado!$B$2:$B859, "=Morelos")</f>
        <v>10.734999999999999</v>
      </c>
      <c r="E24" s="9">
        <f>SUMIFS(Concentrado!F$2:F859,Concentrado!$A$2:$A859,"="&amp;$A24,Concentrado!$B$2:$B859, "=Morelos")</f>
        <v>14.465999999999999</v>
      </c>
      <c r="F24" s="9">
        <f>SUMIFS(Concentrado!G$2:G859,Concentrado!$A$2:$A859,"="&amp;$A24,Concentrado!$B$2:$B859, "=Morelos")</f>
        <v>17.52</v>
      </c>
      <c r="G24" s="9">
        <f>SUMIFS(Concentrado!H$2:H859,Concentrado!$A$2:$A859,"="&amp;$A24,Concentrado!$B$2:$B859, "=Morelos")</f>
        <v>7.6349999999999998</v>
      </c>
      <c r="H24" s="9">
        <f>SUMIFS(Concentrado!I$2:I859,Concentrado!$A$2:$A859,"="&amp;$A24,Concentrado!$B$2:$B859, "=Morelos")</f>
        <v>7.9340000000000002</v>
      </c>
      <c r="I24" s="9">
        <f>SUMIFS(Concentrado!J$2:J859,Concentrado!$A$2:$A859,"="&amp;$A24,Concentrado!$B$2:$B859, "=Morelos")</f>
        <v>7.7889999999999997</v>
      </c>
      <c r="J24" s="9">
        <f>SUMIFS(Concentrado!K$2:K859,Concentrado!$A$2:$A859,"="&amp;$A24,Concentrado!$B$2:$B859, "=Morelos")</f>
        <v>6.3959999999999999</v>
      </c>
      <c r="K24" s="9">
        <f>SUMIFS(Concentrado!L$2:L859,Concentrado!$A$2:$A859,"="&amp;$A24,Concentrado!$B$2:$B859, "=Morelos")</f>
        <v>4.0640000000000001</v>
      </c>
      <c r="L24" s="9">
        <f>SUMIFS(Concentrado!M$2:M859,Concentrado!$A$2:$A859,"="&amp;$A24,Concentrado!$B$2:$B859, "=Morelos")</f>
        <v>5.1929999999999996</v>
      </c>
      <c r="M24" s="9">
        <f>SUMIFS(Concentrado!N$2:N859,Concentrado!$A$2:$A859,"="&amp;$A24,Concentrado!$B$2:$B859, "=Morelos")</f>
        <v>49.883000000000003</v>
      </c>
      <c r="N24" s="9">
        <f>SUMIFS(Concentrado!O$2:O859,Concentrado!$A$2:$A859,"="&amp;$A24,Concentrado!$B$2:$B859, "=Morelos")</f>
        <v>142.27000000000001</v>
      </c>
      <c r="O24" s="9">
        <f>SUMIFS(Concentrado!P$2:P859,Concentrado!$A$2:$A859,"="&amp;$A24,Concentrado!$B$2:$B859, "=Morelos")</f>
        <v>23.61</v>
      </c>
      <c r="P24" s="9">
        <f>SUMIFS(Concentrado!Q$2:Q859,Concentrado!$A$2:$A859,"="&amp;$A24,Concentrado!$B$2:$B859, "=Morelos")</f>
        <v>81.037999999999997</v>
      </c>
      <c r="Q24" s="9">
        <f>SUMIFS(Concentrado!R$2:R859,Concentrado!$A$2:$A859,"="&amp;$A24,Concentrado!$B$2:$B859, "=Morelos")</f>
        <v>141.239</v>
      </c>
      <c r="R24" s="9">
        <f>SUMIFS(Concentrado!S$2:S859,Concentrado!$A$2:$A859,"="&amp;$A24,Concentrado!$B$2:$B859, "=Morelos")</f>
        <v>119.693</v>
      </c>
      <c r="S24" s="9">
        <f>SUMIFS(Concentrado!T$2:T859,Concentrado!$A$2:$A859,"="&amp;$A24,Concentrado!$B$2:$B859, "=Morelos")</f>
        <v>130.12100000000001</v>
      </c>
      <c r="T24" s="9">
        <f>SUMIFS(Concentrado!U$2:U859,Concentrado!$A$2:$A859,"="&amp;$A24,Concentrado!$B$2:$B859, "=Morelos")</f>
        <v>25.585999999999999</v>
      </c>
      <c r="U24" s="9">
        <f>SUMIFS(Concentrado!V$2:V859,Concentrado!$A$2:$A859,"="&amp;$A24,Concentrado!$B$2:$B859, "=Morelos")</f>
        <v>24.673999999999999</v>
      </c>
      <c r="V24" s="9">
        <f>SUMIFS(Concentrado!W$2:W859,Concentrado!$A$2:$A859,"="&amp;$A24,Concentrado!$B$2:$B859, "=Morelos")</f>
        <v>25.114999999999998</v>
      </c>
      <c r="W24" s="9">
        <f>SUMIFS(Concentrado!X$2:X859,Concentrado!$A$2:$A859,"="&amp;$A24,Concentrado!$B$2:$B859, "=Morelos")</f>
        <v>88.313000000000002</v>
      </c>
      <c r="X24" s="9">
        <f>SUMIFS(Concentrado!Y$2:Y859,Concentrado!$A$2:$A859,"="&amp;$A24,Concentrado!$B$2:$B859, "=Morelos")</f>
        <v>7.2569999999999997</v>
      </c>
      <c r="Y24" s="9">
        <f>SUMIFS(Concentrado!Z$2:Z859,Concentrado!$A$2:$A859,"="&amp;$A24,Concentrado!$B$2:$B859, "=Morelos")</f>
        <v>46.485999999999997</v>
      </c>
      <c r="Z24" s="9">
        <f>SUMIFS(Concentrado!AA$2:AA859,Concentrado!$A$2:$A859,"="&amp;$A24,Concentrado!$B$2:$B859, "=Morelos")</f>
        <v>174.87200000000001</v>
      </c>
      <c r="AA24" s="9">
        <f>SUMIFS(Concentrado!AB$2:AB859,Concentrado!$A$2:$A859,"="&amp;$A24,Concentrado!$B$2:$B859, "=Morelos")</f>
        <v>127.047</v>
      </c>
      <c r="AB24" s="9">
        <f>SUMIFS(Concentrado!AC$2:AC859,Concentrado!$A$2:$A859,"="&amp;$A24,Concentrado!$B$2:$B859, "=Morelos")</f>
        <v>150.19300000000001</v>
      </c>
      <c r="AC24" s="9">
        <f>SUMIFS(Concentrado!AD$2:AD859,Concentrado!$A$2:$A859,"="&amp;$A24,Concentrado!$B$2:$B859, "=Morelos")</f>
        <v>686.90099999999995</v>
      </c>
      <c r="AD24" s="9">
        <f>SUMIFS(Concentrado!AE$2:AE859,Concentrado!$A$2:$A859,"="&amp;$A24,Concentrado!$B$2:$B859, "=Morelos")</f>
        <v>544.66800000000001</v>
      </c>
      <c r="AE24" s="9">
        <f>SUMIFS(Concentrado!AF$2:AF859,Concentrado!$A$2:$A859,"="&amp;$A24,Concentrado!$B$2:$B859, "=Morelos")</f>
        <v>613.505</v>
      </c>
      <c r="AF24" s="9">
        <f>SUMIFS(Concentrado!AG$2:AG859,Concentrado!$A$2:$A859,"="&amp;$A24,Concentrado!$B$2:$B859, "=Morelos")</f>
        <v>14.031000000000001</v>
      </c>
      <c r="AG24" s="9">
        <f>SUMIFS(Concentrado!AH$2:AH859,Concentrado!$A$2:$A859,"="&amp;$A24,Concentrado!$B$2:$B859, "=Morelos")</f>
        <v>13.0205696065184</v>
      </c>
      <c r="AH24" s="9">
        <f>SUMIFS(Concentrado!AI$2:AI859,Concentrado!$A$2:$A859,"="&amp;$A24,Concentrado!$B$2:$B859, "=Morelos")</f>
        <v>2.9204754534038102</v>
      </c>
      <c r="AI24" s="9">
        <f>SUMIFS(Concentrado!AJ$2:AJ859,Concentrado!$A$2:$A859,"="&amp;$A24,Concentrado!$B$2:$B859, "=Morelos")</f>
        <v>7.9939885206324801</v>
      </c>
      <c r="AJ24" s="9">
        <f>SUMIFS(Concentrado!AK$2:AK859,Concentrado!$A$2:$A859,"="&amp;$A24,Concentrado!$B$2:$B859, "=Morelos")</f>
        <v>9.1820000000000004</v>
      </c>
      <c r="AK24" s="9">
        <f>SUMIFS(Concentrado!AL$2:AL859,Concentrado!$A$2:$A859,"="&amp;$A24,Concentrado!$B$2:$B859, "=Morelos")</f>
        <v>1.645</v>
      </c>
      <c r="AL24" s="9">
        <f>SUMIFS(Concentrado!AM$2:AM859,Concentrado!$A$2:$A859,"="&amp;$A24,Concentrado!$B$2:$B859, "=Morelos")</f>
        <v>5.2930000000000001</v>
      </c>
      <c r="AM24" s="9">
        <f>SUMIFS(Concentrado!AN$2:AN859,Concentrado!$A$2:$A859,"="&amp;$A24,Concentrado!$B$2:$B859, "=Morelos")</f>
        <v>293.31</v>
      </c>
      <c r="AN24" s="9">
        <f>SUMIFS(Concentrado!AO$2:AO859,Concentrado!$A$2:$A859,"="&amp;$A24,Concentrado!$B$2:$B859, "=Morelos")</f>
        <v>149.786</v>
      </c>
      <c r="AO24" s="9">
        <f>SUMIFS(Concentrado!AP$2:AP859,Concentrado!$A$2:$A859,"="&amp;$A24,Concentrado!$B$2:$B859, "=Morelos")</f>
        <v>219.298</v>
      </c>
      <c r="AP24" s="9">
        <f>SUMIFS(Concentrado!AQ$2:AQ859,Concentrado!$A$2:$A859,"="&amp;$A24,Concentrado!$B$2:$B859, "=Morelos")</f>
        <v>1.651</v>
      </c>
      <c r="AQ24" s="9">
        <f>SUMIFS(Concentrado!AR$2:AR859,Concentrado!$A$2:$A859,"="&amp;$A24,Concentrado!$B$2:$B859, "=Morelos")</f>
        <v>0.58099999999999996</v>
      </c>
      <c r="AR24" s="9">
        <f>SUMIFS(Concentrado!AS$2:AS859,Concentrado!$A$2:$A859,"="&amp;$A24,Concentrado!$B$2:$B859, "=Morelos")</f>
        <v>1.0980000000000001</v>
      </c>
      <c r="AS24" s="9">
        <f>SUMIFS(Concentrado!AT$2:AT859,Concentrado!$A$2:$A859,"="&amp;$A24,Concentrado!$B$2:$B859, "=Morelos")</f>
        <v>7.3250000000000002</v>
      </c>
      <c r="AT24" s="9">
        <f>SUMIFS(Concentrado!AU$2:AU859,Concentrado!$A$2:$A859,"="&amp;$A24,Concentrado!$B$2:$B859, "=Morelos")</f>
        <v>0.96799999999999997</v>
      </c>
      <c r="AU24" s="9">
        <f>SUMIFS(Concentrado!AV$2:AV859,Concentrado!$A$2:$A859,"="&amp;$A24,Concentrado!$B$2:$B859, "=Morelos")</f>
        <v>4.0439999999999996</v>
      </c>
      <c r="AV24" s="9">
        <f>SUMIFS(Concentrado!AW$2:AW859,Concentrado!$A$2:$A859,"="&amp;$A24,Concentrado!$B$2:$B859, "=Morelos")</f>
        <v>1130.7349999999999</v>
      </c>
      <c r="AW24" s="9">
        <f>SUMIFS(Concentrado!AX$2:AX859,Concentrado!$A$2:$A859,"="&amp;$A24,Concentrado!$B$2:$B859, "=Morelos")</f>
        <v>723.87</v>
      </c>
      <c r="AX24" s="9">
        <f>SUMIFS(Concentrado!AY$2:AY859,Concentrado!$A$2:$A859,"="&amp;$A24,Concentrado!$B$2:$B859, "=Morelos")</f>
        <v>920.83199999999999</v>
      </c>
      <c r="AY24" s="9">
        <f>SUMIFS(Concentrado!AZ$2:AZ859,Concentrado!$A$2:$A859,"="&amp;$A24,Concentrado!$B$2:$B859, "=Morelos")</f>
        <v>11.307</v>
      </c>
      <c r="AZ24" s="9">
        <f>SUMIFS(Concentrado!BA$2:BA859,Concentrado!$A$2:$A859,"="&amp;$A24,Concentrado!$B$2:$B859, "=Morelos")</f>
        <v>7.2389999999999999</v>
      </c>
      <c r="BA24" s="9">
        <f>SUMIFS(Concentrado!BB$2:BB859,Concentrado!$A$2:$A859,"="&amp;$A24,Concentrado!$B$2:$B859, "=Morelos")</f>
        <v>9.2080000000000002</v>
      </c>
      <c r="BB24" s="9">
        <f>SUMIFS(Concentrado!BC$2:BC859,Concentrado!$A$2:$A859,"="&amp;$A24,Concentrado!$B$2:$B859, "=Morelos")</f>
        <v>9.3040000000000003</v>
      </c>
      <c r="BC24" s="9">
        <f>SUMIFS(Concentrado!BD$2:BD859,Concentrado!$A$2:$A859,"="&amp;$A24,Concentrado!$B$2:$B859, "=Morelos")</f>
        <v>4.6520000000000001</v>
      </c>
      <c r="BD24" s="9">
        <f>SUMIFS(Concentrado!BE$2:BE859,Concentrado!$A$2:$A859,"="&amp;$A24,Concentrado!$B$2:$B859, "=Morelos")</f>
        <v>9.0050000000000008</v>
      </c>
      <c r="BE24" s="9">
        <f>SUMIFS(Concentrado!BF$2:BF859,Concentrado!$A$2:$A859,"="&amp;$A24,Concentrado!$B$2:$B859, "=Morelos")</f>
        <v>11.198</v>
      </c>
      <c r="BF24" s="9">
        <f>SUMIFS(Concentrado!BG$2:BG859,Concentrado!$A$2:$A859,"="&amp;$A24,Concentrado!$B$2:$B859, "=Morelos")</f>
        <v>61.569000000000003</v>
      </c>
      <c r="BG24" s="9">
        <f>SUMIFS(Concentrado!BH$2:BH859,Concentrado!$A$2:$A859,"="&amp;$A24,Concentrado!$B$2:$B859, "=Morelos")</f>
        <v>5.5412321545388084</v>
      </c>
    </row>
    <row r="25" spans="1:59" x14ac:dyDescent="0.25">
      <c r="A25" s="4">
        <v>2021</v>
      </c>
      <c r="B25" s="9">
        <f>SUMIFS(Concentrado!C$2:C859,Concentrado!$A$2:$A859,"="&amp;$A25,Concentrado!$B$2:$B859, "=Morelos")</f>
        <v>20.706</v>
      </c>
      <c r="C25" s="9">
        <f>SUMIFS(Concentrado!D$2:D859,Concentrado!$A$2:$A859,"="&amp;$A25,Concentrado!$B$2:$B859, "=Morelos")</f>
        <v>4.1440000000000001</v>
      </c>
      <c r="D25" s="9">
        <f>SUMIFS(Concentrado!E$2:E859,Concentrado!$A$2:$A859,"="&amp;$A25,Concentrado!$B$2:$B859, "=Morelos")</f>
        <v>12.15</v>
      </c>
      <c r="E25" s="9">
        <f>SUMIFS(Concentrado!F$2:F859,Concentrado!$A$2:$A859,"="&amp;$A25,Concentrado!$B$2:$B859, "=Morelos")</f>
        <v>12.701000000000001</v>
      </c>
      <c r="F25" s="9">
        <f>SUMIFS(Concentrado!G$2:G859,Concentrado!$A$2:$A859,"="&amp;$A25,Concentrado!$B$2:$B859, "=Morelos")</f>
        <v>19.687000000000001</v>
      </c>
      <c r="G25" s="9">
        <f>SUMIFS(Concentrado!H$2:H859,Concentrado!$A$2:$A859,"="&amp;$A25,Concentrado!$B$2:$B859, "=Morelos")</f>
        <v>8.1379999999999999</v>
      </c>
      <c r="H25" s="9">
        <f>SUMIFS(Concentrado!I$2:I859,Concentrado!$A$2:$A859,"="&amp;$A25,Concentrado!$B$2:$B859, "=Morelos")</f>
        <v>6.65</v>
      </c>
      <c r="I25" s="9">
        <f>SUMIFS(Concentrado!J$2:J859,Concentrado!$A$2:$A859,"="&amp;$A25,Concentrado!$B$2:$B859, "=Morelos")</f>
        <v>7.37</v>
      </c>
      <c r="J25" s="9">
        <f>SUMIFS(Concentrado!K$2:K859,Concentrado!$A$2:$A859,"="&amp;$A25,Concentrado!$B$2:$B859, "=Morelos")</f>
        <v>6.593</v>
      </c>
      <c r="K25" s="9">
        <f>SUMIFS(Concentrado!L$2:L859,Concentrado!$A$2:$A859,"="&amp;$A25,Concentrado!$B$2:$B859, "=Morelos")</f>
        <v>4.6260000000000003</v>
      </c>
      <c r="L25" s="9">
        <f>SUMIFS(Concentrado!M$2:M859,Concentrado!$A$2:$A859,"="&amp;$A25,Concentrado!$B$2:$B859, "=Morelos")</f>
        <v>5.577</v>
      </c>
      <c r="M25" s="9">
        <f>SUMIFS(Concentrado!N$2:N859,Concentrado!$A$2:$A859,"="&amp;$A25,Concentrado!$B$2:$B859, "=Morelos")</f>
        <v>48.484999999999999</v>
      </c>
      <c r="N25" s="9">
        <f>SUMIFS(Concentrado!O$2:O859,Concentrado!$A$2:$A859,"="&amp;$A25,Concentrado!$B$2:$B859, "=Morelos")</f>
        <v>165.03</v>
      </c>
      <c r="O25" s="9">
        <f>SUMIFS(Concentrado!P$2:P859,Concentrado!$A$2:$A859,"="&amp;$A25,Concentrado!$B$2:$B859, "=Morelos")</f>
        <v>24.577000000000002</v>
      </c>
      <c r="P25" s="9">
        <f>SUMIFS(Concentrado!Q$2:Q859,Concentrado!$A$2:$A859,"="&amp;$A25,Concentrado!$B$2:$B859, "=Morelos")</f>
        <v>92.466999999999999</v>
      </c>
      <c r="Q25" s="9">
        <f>SUMIFS(Concentrado!R$2:R859,Concentrado!$A$2:$A859,"="&amp;$A25,Concentrado!$B$2:$B859, "=Morelos")</f>
        <v>138.24600000000001</v>
      </c>
      <c r="R25" s="9">
        <f>SUMIFS(Concentrado!S$2:S859,Concentrado!$A$2:$A859,"="&amp;$A25,Concentrado!$B$2:$B859, "=Morelos")</f>
        <v>123.56100000000001</v>
      </c>
      <c r="S25" s="9">
        <f>SUMIFS(Concentrado!T$2:T859,Concentrado!$A$2:$A859,"="&amp;$A25,Concentrado!$B$2:$B859, "=Morelos")</f>
        <v>130.65899999999999</v>
      </c>
      <c r="T25" s="9">
        <f>SUMIFS(Concentrado!U$2:U859,Concentrado!$A$2:$A859,"="&amp;$A25,Concentrado!$B$2:$B859, "=Morelos")</f>
        <v>24.106000000000002</v>
      </c>
      <c r="U25" s="9">
        <f>SUMIFS(Concentrado!V$2:V859,Concentrado!$A$2:$A859,"="&amp;$A25,Concentrado!$B$2:$B859, "=Morelos")</f>
        <v>20.722000000000001</v>
      </c>
      <c r="V25" s="9">
        <f>SUMIFS(Concentrado!W$2:W859,Concentrado!$A$2:$A859,"="&amp;$A25,Concentrado!$B$2:$B859, "=Morelos")</f>
        <v>22.358000000000001</v>
      </c>
      <c r="W25" s="9">
        <f>SUMIFS(Concentrado!X$2:X859,Concentrado!$A$2:$A859,"="&amp;$A25,Concentrado!$B$2:$B859, "=Morelos")</f>
        <v>103.015</v>
      </c>
      <c r="X25" s="9">
        <f>SUMIFS(Concentrado!Y$2:Y859,Concentrado!$A$2:$A859,"="&amp;$A25,Concentrado!$B$2:$B859, "=Morelos")</f>
        <v>9.2530000000000001</v>
      </c>
      <c r="Y25" s="9">
        <f>SUMIFS(Concentrado!Z$2:Z859,Concentrado!$A$2:$A859,"="&amp;$A25,Concentrado!$B$2:$B859, "=Morelos")</f>
        <v>54.573999999999998</v>
      </c>
      <c r="Z25" s="9">
        <f>SUMIFS(Concentrado!AA$2:AA859,Concentrado!$A$2:$A859,"="&amp;$A25,Concentrado!$B$2:$B859, "=Morelos")</f>
        <v>207.06</v>
      </c>
      <c r="AA25" s="9">
        <f>SUMIFS(Concentrado!AB$2:AB859,Concentrado!$A$2:$A859,"="&amp;$A25,Concentrado!$B$2:$B859, "=Morelos")</f>
        <v>162.40299999999999</v>
      </c>
      <c r="AB25" s="9">
        <f>SUMIFS(Concentrado!AC$2:AC859,Concentrado!$A$2:$A859,"="&amp;$A25,Concentrado!$B$2:$B859, "=Morelos")</f>
        <v>183.989</v>
      </c>
      <c r="AC25" s="9">
        <f>SUMIFS(Concentrado!AD$2:AD859,Concentrado!$A$2:$A859,"="&amp;$A25,Concentrado!$B$2:$B859, "=Morelos")</f>
        <v>702.35699999999997</v>
      </c>
      <c r="AD25" s="9">
        <f>SUMIFS(Concentrado!AE$2:AE859,Concentrado!$A$2:$A859,"="&amp;$A25,Concentrado!$B$2:$B859, "=Morelos")</f>
        <v>577.13300000000004</v>
      </c>
      <c r="AE25" s="9">
        <f>SUMIFS(Concentrado!AF$2:AF859,Concentrado!$A$2:$A859,"="&amp;$A25,Concentrado!$B$2:$B859, "=Morelos")</f>
        <v>637.66200000000003</v>
      </c>
      <c r="AF25" s="9">
        <f>SUMIFS(Concentrado!AG$2:AG859,Concentrado!$A$2:$A859,"="&amp;$A25,Concentrado!$B$2:$B859, "=Morelos")</f>
        <v>13.701000000000001</v>
      </c>
      <c r="AG25" s="9">
        <f>SUMIFS(Concentrado!AH$2:AH859,Concentrado!$A$2:$A859,"="&amp;$A25,Concentrado!$B$2:$B859, "=Morelos")</f>
        <v>16.543797527137599</v>
      </c>
      <c r="AH25" s="9">
        <f>SUMIFS(Concentrado!AI$2:AI859,Concentrado!$A$2:$A859,"="&amp;$A25,Concentrado!$B$2:$B859, "=Morelos")</f>
        <v>5.8662208338832897</v>
      </c>
      <c r="AI25" s="9">
        <f>SUMIFS(Concentrado!AJ$2:AJ859,Concentrado!$A$2:$A859,"="&amp;$A25,Concentrado!$B$2:$B859, "=Morelos")</f>
        <v>11.2330865458259</v>
      </c>
      <c r="AJ25" s="9">
        <f>SUMIFS(Concentrado!AK$2:AK859,Concentrado!$A$2:$A859,"="&amp;$A25,Concentrado!$B$2:$B859, "=Morelos")</f>
        <v>12.98</v>
      </c>
      <c r="AK25" s="9">
        <f>SUMIFS(Concentrado!AL$2:AL859,Concentrado!$A$2:$A859,"="&amp;$A25,Concentrado!$B$2:$B859, "=Morelos")</f>
        <v>3.0840000000000001</v>
      </c>
      <c r="AL25" s="9">
        <f>SUMIFS(Concentrado!AM$2:AM859,Concentrado!$A$2:$A859,"="&amp;$A25,Concentrado!$B$2:$B859, "=Morelos")</f>
        <v>7.867</v>
      </c>
      <c r="AM25" s="9">
        <f>SUMIFS(Concentrado!AN$2:AN859,Concentrado!$A$2:$A859,"="&amp;$A25,Concentrado!$B$2:$B859, "=Morelos")</f>
        <v>482.42</v>
      </c>
      <c r="AN25" s="9">
        <f>SUMIFS(Concentrado!AO$2:AO859,Concentrado!$A$2:$A859,"="&amp;$A25,Concentrado!$B$2:$B859, "=Morelos")</f>
        <v>270.15699999999998</v>
      </c>
      <c r="AO25" s="9">
        <f>SUMIFS(Concentrado!AP$2:AP859,Concentrado!$A$2:$A859,"="&amp;$A25,Concentrado!$B$2:$B859, "=Morelos")</f>
        <v>372.80799999999999</v>
      </c>
      <c r="AP25" s="9">
        <f>SUMIFS(Concentrado!AQ$2:AQ859,Concentrado!$A$2:$A859,"="&amp;$A25,Concentrado!$B$2:$B859, "=Morelos")</f>
        <v>1.4419999999999999</v>
      </c>
      <c r="AQ25" s="9">
        <f>SUMIFS(Concentrado!AR$2:AR859,Concentrado!$A$2:$A859,"="&amp;$A25,Concentrado!$B$2:$B859, "=Morelos")</f>
        <v>0.57799999999999996</v>
      </c>
      <c r="AR25" s="9">
        <f>SUMIFS(Concentrado!AS$2:AS859,Concentrado!$A$2:$A859,"="&amp;$A25,Concentrado!$B$2:$B859, "=Morelos")</f>
        <v>0.996</v>
      </c>
      <c r="AS25" s="9">
        <f>SUMIFS(Concentrado!AT$2:AT859,Concentrado!$A$2:$A859,"="&amp;$A25,Concentrado!$B$2:$B859, "=Morelos")</f>
        <v>7.726</v>
      </c>
      <c r="AT25" s="9">
        <f>SUMIFS(Concentrado!AU$2:AU859,Concentrado!$A$2:$A859,"="&amp;$A25,Concentrado!$B$2:$B859, "=Morelos")</f>
        <v>0.96399999999999997</v>
      </c>
      <c r="AU25" s="9">
        <f>SUMIFS(Concentrado!AV$2:AV859,Concentrado!$A$2:$A859,"="&amp;$A25,Concentrado!$B$2:$B859, "=Morelos")</f>
        <v>4.2320000000000002</v>
      </c>
      <c r="AV25" s="9">
        <f>SUMIFS(Concentrado!AW$2:AW859,Concentrado!$A$2:$A859,"="&amp;$A25,Concentrado!$B$2:$B859, "=Morelos")</f>
        <v>1354.855</v>
      </c>
      <c r="AW25" s="9">
        <f>SUMIFS(Concentrado!AX$2:AX859,Concentrado!$A$2:$A859,"="&amp;$A25,Concentrado!$B$2:$B859, "=Morelos")</f>
        <v>874.27700000000004</v>
      </c>
      <c r="AX25" s="9">
        <f>SUMIFS(Concentrado!AY$2:AY859,Concentrado!$A$2:$A859,"="&amp;$A25,Concentrado!$B$2:$B859, "=Morelos")</f>
        <v>1106.6220000000001</v>
      </c>
      <c r="AY25" s="9">
        <f>SUMIFS(Concentrado!AZ$2:AZ859,Concentrado!$A$2:$A859,"="&amp;$A25,Concentrado!$B$2:$B859, "=Morelos")</f>
        <v>13.548999999999999</v>
      </c>
      <c r="AZ25" s="9">
        <f>SUMIFS(Concentrado!BA$2:BA859,Concentrado!$A$2:$A859,"="&amp;$A25,Concentrado!$B$2:$B859, "=Morelos")</f>
        <v>8.7430000000000003</v>
      </c>
      <c r="BA25" s="9">
        <f>SUMIFS(Concentrado!BB$2:BB859,Concentrado!$A$2:$A859,"="&amp;$A25,Concentrado!$B$2:$B859, "=Morelos")</f>
        <v>11.066000000000001</v>
      </c>
      <c r="BB25" s="9">
        <f>SUMIFS(Concentrado!BC$2:BC859,Concentrado!$A$2:$A859,"="&amp;$A25,Concentrado!$B$2:$B859, "=Morelos")</f>
        <v>4.71</v>
      </c>
      <c r="BC25" s="9">
        <f>SUMIFS(Concentrado!BD$2:BD859,Concentrado!$A$2:$A859,"="&amp;$A25,Concentrado!$B$2:$B859, "=Morelos")</f>
        <v>3.3650000000000002</v>
      </c>
      <c r="BD25" s="9">
        <f>SUMIFS(Concentrado!BE$2:BE859,Concentrado!$A$2:$A859,"="&amp;$A25,Concentrado!$B$2:$B859, "=Morelos")</f>
        <v>9.9670000000000005</v>
      </c>
      <c r="BE25" s="9">
        <f>SUMIFS(Concentrado!BF$2:BF859,Concentrado!$A$2:$A859,"="&amp;$A25,Concentrado!$B$2:$B859, "=Morelos")</f>
        <v>12.154999999999999</v>
      </c>
      <c r="BF25" s="9">
        <f>SUMIFS(Concentrado!BG$2:BG859,Concentrado!$A$2:$A859,"="&amp;$A25,Concentrado!$B$2:$B859, "=Morelos")</f>
        <v>52.671999999999997</v>
      </c>
      <c r="BG25" s="9">
        <f>SUMIFS(Concentrado!BH$2:BH859,Concentrado!$A$2:$A859,"="&amp;$A25,Concentrado!$B$2:$B859, "=Morelos")</f>
        <v>6.6042704914711727</v>
      </c>
    </row>
    <row r="26" spans="1:59" x14ac:dyDescent="0.25">
      <c r="A26" s="4">
        <v>2022</v>
      </c>
      <c r="B26" s="9">
        <f>SUMIFS(Concentrado!C$2:C859,Concentrado!$A$2:$A859,"="&amp;$A26,Concentrado!$B$2:$B859, "=Morelos")</f>
        <v>22.064</v>
      </c>
      <c r="C26" s="9">
        <f>SUMIFS(Concentrado!D$2:D859,Concentrado!$A$2:$A859,"="&amp;$A26,Concentrado!$B$2:$B859, "=Morelos")</f>
        <v>3.9319999999999999</v>
      </c>
      <c r="D26" s="9">
        <f>SUMIFS(Concentrado!E$2:E859,Concentrado!$A$2:$A859,"="&amp;$A26,Concentrado!$B$2:$B859, "=Morelos")</f>
        <v>12.692</v>
      </c>
      <c r="E26" s="9">
        <f>SUMIFS(Concentrado!F$2:F859,Concentrado!$A$2:$A859,"="&amp;$A26,Concentrado!$B$2:$B859, "=Morelos")</f>
        <v>13.778</v>
      </c>
      <c r="F26" s="9">
        <f>SUMIFS(Concentrado!G$2:G859,Concentrado!$A$2:$A859,"="&amp;$A26,Concentrado!$B$2:$B859, "=Morelos")</f>
        <v>18.632000000000001</v>
      </c>
      <c r="G26" s="9">
        <f>SUMIFS(Concentrado!H$2:H859,Concentrado!$A$2:$A859,"="&amp;$A26,Concentrado!$B$2:$B859, "=Morelos")</f>
        <v>7.3890000000000002</v>
      </c>
      <c r="H26" s="9">
        <f>SUMIFS(Concentrado!I$2:I859,Concentrado!$A$2:$A859,"="&amp;$A26,Concentrado!$B$2:$B859, "=Morelos")</f>
        <v>4.9870000000000001</v>
      </c>
      <c r="I26" s="9">
        <f>SUMIFS(Concentrado!J$2:J859,Concentrado!$A$2:$A859,"="&amp;$A26,Concentrado!$B$2:$B859, "=Morelos")</f>
        <v>6.1479999999999997</v>
      </c>
      <c r="J26" s="9">
        <f>SUMIFS(Concentrado!K$2:K859,Concentrado!$A$2:$A859,"="&amp;$A26,Concentrado!$B$2:$B859, "=Morelos")</f>
        <v>5.952</v>
      </c>
      <c r="K26" s="9">
        <f>SUMIFS(Concentrado!L$2:L859,Concentrado!$A$2:$A859,"="&amp;$A26,Concentrado!$B$2:$B859, "=Morelos")</f>
        <v>3.8359999999999999</v>
      </c>
      <c r="L26" s="9">
        <f>SUMIFS(Concentrado!M$2:M859,Concentrado!$A$2:$A859,"="&amp;$A26,Concentrado!$B$2:$B859, "=Morelos")</f>
        <v>4.859</v>
      </c>
      <c r="M26" s="9">
        <f>SUMIFS(Concentrado!N$2:N859,Concentrado!$A$2:$A859,"="&amp;$A26,Concentrado!$B$2:$B859, "=Morelos")</f>
        <v>45.723999999999997</v>
      </c>
      <c r="N26" s="9">
        <f>SUMIFS(Concentrado!O$2:O859,Concentrado!$A$2:$A859,"="&amp;$A26,Concentrado!$B$2:$B859, "=Morelos")</f>
        <v>168.917</v>
      </c>
      <c r="O26" s="9">
        <f>SUMIFS(Concentrado!P$2:P859,Concentrado!$A$2:$A859,"="&amp;$A26,Concentrado!$B$2:$B859, "=Morelos")</f>
        <v>28.869</v>
      </c>
      <c r="P26" s="9">
        <f>SUMIFS(Concentrado!Q$2:Q859,Concentrado!$A$2:$A859,"="&amp;$A26,Concentrado!$B$2:$B859, "=Morelos")</f>
        <v>96.525999999999996</v>
      </c>
      <c r="Q26" s="9">
        <f>SUMIFS(Concentrado!R$2:R859,Concentrado!$A$2:$A859,"="&amp;$A26,Concentrado!$B$2:$B859, "=Morelos")</f>
        <v>106.727</v>
      </c>
      <c r="R26" s="9">
        <f>SUMIFS(Concentrado!S$2:S859,Concentrado!$A$2:$A859,"="&amp;$A26,Concentrado!$B$2:$B859, "=Morelos")</f>
        <v>108.188</v>
      </c>
      <c r="S26" s="9">
        <f>SUMIFS(Concentrado!T$2:T859,Concentrado!$A$2:$A859,"="&amp;$A26,Concentrado!$B$2:$B859, "=Morelos")</f>
        <v>107.532</v>
      </c>
      <c r="T26" s="9">
        <f>SUMIFS(Concentrado!U$2:U859,Concentrado!$A$2:$A859,"="&amp;$A26,Concentrado!$B$2:$B859, "=Morelos")</f>
        <v>23.295000000000002</v>
      </c>
      <c r="U26" s="9">
        <f>SUMIFS(Concentrado!V$2:V859,Concentrado!$A$2:$A859,"="&amp;$A26,Concentrado!$B$2:$B859, "=Morelos")</f>
        <v>21.004999999999999</v>
      </c>
      <c r="V26" s="9">
        <f>SUMIFS(Concentrado!W$2:W859,Concentrado!$A$2:$A859,"="&amp;$A26,Concentrado!$B$2:$B859, "=Morelos")</f>
        <v>22.111000000000001</v>
      </c>
      <c r="W26" s="9">
        <f>SUMIFS(Concentrado!X$2:X859,Concentrado!$A$2:$A859,"="&amp;$A26,Concentrado!$B$2:$B859, "=Morelos")</f>
        <v>105.291</v>
      </c>
      <c r="X26" s="9">
        <f>SUMIFS(Concentrado!Y$2:Y859,Concentrado!$A$2:$A859,"="&amp;$A26,Concentrado!$B$2:$B859, "=Morelos")</f>
        <v>10.55</v>
      </c>
      <c r="Y26" s="9">
        <f>SUMIFS(Concentrado!Z$2:Z859,Concentrado!$A$2:$A859,"="&amp;$A26,Concentrado!$B$2:$B859, "=Morelos")</f>
        <v>56.319000000000003</v>
      </c>
      <c r="Z26" s="9">
        <f>SUMIFS(Concentrado!AA$2:AA859,Concentrado!$A$2:$A859,"="&amp;$A26,Concentrado!$B$2:$B859, "=Morelos")</f>
        <v>175.07400000000001</v>
      </c>
      <c r="AA26" s="9">
        <f>SUMIFS(Concentrado!AB$2:AB859,Concentrado!$A$2:$A859,"="&amp;$A26,Concentrado!$B$2:$B859, "=Morelos")</f>
        <v>138.304</v>
      </c>
      <c r="AB26" s="9">
        <f>SUMIFS(Concentrado!AC$2:AC859,Concentrado!$A$2:$A859,"="&amp;$A26,Concentrado!$B$2:$B859, "=Morelos")</f>
        <v>156.06700000000001</v>
      </c>
      <c r="AC26" s="9">
        <f>SUMIFS(Concentrado!AD$2:AD859,Concentrado!$A$2:$A859,"="&amp;$A26,Concentrado!$B$2:$B859, "=Morelos")</f>
        <v>635.33600000000001</v>
      </c>
      <c r="AD26" s="9">
        <f>SUMIFS(Concentrado!AE$2:AE859,Concentrado!$A$2:$A859,"="&amp;$A26,Concentrado!$B$2:$B859, "=Morelos")</f>
        <v>541.51400000000001</v>
      </c>
      <c r="AE26" s="9">
        <f>SUMIFS(Concentrado!AF$2:AF859,Concentrado!$A$2:$A859,"="&amp;$A26,Concentrado!$B$2:$B859, "=Morelos")</f>
        <v>587.03700000000003</v>
      </c>
      <c r="AF26" s="9">
        <f>SUMIFS(Concentrado!AG$2:AG859,Concentrado!$A$2:$A859,"="&amp;$A26,Concentrado!$B$2:$B859, "=Morelos")</f>
        <v>13.032999999999999</v>
      </c>
      <c r="AG26" s="9">
        <f>SUMIFS(Concentrado!AH$2:AH859,Concentrado!$A$2:$A859,"="&amp;$A26,Concentrado!$B$2:$B859, "=Morelos")</f>
        <v>13.1121555509582</v>
      </c>
      <c r="AH26" s="9">
        <f>SUMIFS(Concentrado!AI$2:AI859,Concentrado!$A$2:$A859,"="&amp;$A26,Concentrado!$B$2:$B859, "=Morelos")</f>
        <v>5.3081999893836</v>
      </c>
      <c r="AI26" s="9">
        <f>SUMIFS(Concentrado!AJ$2:AJ859,Concentrado!$A$2:$A859,"="&amp;$A26,Concentrado!$B$2:$B859, "=Morelos")</f>
        <v>9.2335968083999305</v>
      </c>
      <c r="AJ26" s="9">
        <f>SUMIFS(Concentrado!AK$2:AK859,Concentrado!$A$2:$A859,"="&amp;$A26,Concentrado!$B$2:$B859, "=Morelos")</f>
        <v>10.878</v>
      </c>
      <c r="AK26" s="9">
        <f>SUMIFS(Concentrado!AL$2:AL859,Concentrado!$A$2:$A859,"="&amp;$A26,Concentrado!$B$2:$B859, "=Morelos")</f>
        <v>3.069</v>
      </c>
      <c r="AL26" s="9">
        <f>SUMIFS(Concentrado!AM$2:AM859,Concentrado!$A$2:$A859,"="&amp;$A26,Concentrado!$B$2:$B859, "=Morelos")</f>
        <v>6.8419999999999996</v>
      </c>
      <c r="AM26" s="9">
        <f>SUMIFS(Concentrado!AN$2:AN859,Concentrado!$A$2:$A859,"="&amp;$A26,Concentrado!$B$2:$B859, "=Morelos")</f>
        <v>121.71</v>
      </c>
      <c r="AN26" s="9">
        <f>SUMIFS(Concentrado!AO$2:AO859,Concentrado!$A$2:$A859,"="&amp;$A26,Concentrado!$B$2:$B859, "=Morelos")</f>
        <v>83.539000000000001</v>
      </c>
      <c r="AO26" s="9">
        <f>SUMIFS(Concentrado!AP$2:AP859,Concentrado!$A$2:$A859,"="&amp;$A26,Concentrado!$B$2:$B859, "=Morelos")</f>
        <v>102.078</v>
      </c>
      <c r="AP26" s="9">
        <f>SUMIFS(Concentrado!AQ$2:AQ859,Concentrado!$A$2:$A859,"="&amp;$A26,Concentrado!$B$2:$B859, "=Morelos")</f>
        <v>1.847</v>
      </c>
      <c r="AQ26" s="9">
        <f>SUMIFS(Concentrado!AR$2:AR859,Concentrado!$A$2:$A859,"="&amp;$A26,Concentrado!$B$2:$B859, "=Morelos")</f>
        <v>0.76700000000000002</v>
      </c>
      <c r="AR26" s="9">
        <f>SUMIFS(Concentrado!AS$2:AS859,Concentrado!$A$2:$A859,"="&amp;$A26,Concentrado!$B$2:$B859, "=Morelos")</f>
        <v>1.2889999999999999</v>
      </c>
      <c r="AS26" s="9">
        <f>SUMIFS(Concentrado!AT$2:AT859,Concentrado!$A$2:$A859,"="&amp;$A26,Concentrado!$B$2:$B859, "=Morelos")</f>
        <v>9.2360000000000007</v>
      </c>
      <c r="AT26" s="9">
        <f>SUMIFS(Concentrado!AU$2:AU859,Concentrado!$A$2:$A859,"="&amp;$A26,Concentrado!$B$2:$B859, "=Morelos")</f>
        <v>1.726</v>
      </c>
      <c r="AU26" s="9">
        <f>SUMIFS(Concentrado!AV$2:AV859,Concentrado!$A$2:$A859,"="&amp;$A26,Concentrado!$B$2:$B859, "=Morelos")</f>
        <v>5.3540000000000001</v>
      </c>
      <c r="AV26" s="9">
        <f>SUMIFS(Concentrado!AW$2:AW859,Concentrado!$A$2:$A859,"="&amp;$A26,Concentrado!$B$2:$B859, "=Morelos")</f>
        <v>928.529</v>
      </c>
      <c r="AW26" s="9">
        <f>SUMIFS(Concentrado!AX$2:AX859,Concentrado!$A$2:$A859,"="&amp;$A26,Concentrado!$B$2:$B859, "=Morelos")</f>
        <v>656.31899999999996</v>
      </c>
      <c r="AX26" s="9">
        <f>SUMIFS(Concentrado!AY$2:AY859,Concentrado!$A$2:$A859,"="&amp;$A26,Concentrado!$B$2:$B859, "=Morelos")</f>
        <v>788.12</v>
      </c>
      <c r="AY26" s="9">
        <f>SUMIFS(Concentrado!AZ$2:AZ859,Concentrado!$A$2:$A859,"="&amp;$A26,Concentrado!$B$2:$B859, "=Morelos")</f>
        <v>9.2850000000000001</v>
      </c>
      <c r="AZ26" s="9">
        <f>SUMIFS(Concentrado!BA$2:BA859,Concentrado!$A$2:$A859,"="&amp;$A26,Concentrado!$B$2:$B859, "=Morelos")</f>
        <v>6.5629999999999997</v>
      </c>
      <c r="BA26" s="9">
        <f>SUMIFS(Concentrado!BB$2:BB859,Concentrado!$A$2:$A859,"="&amp;$A26,Concentrado!$B$2:$B859, "=Morelos")</f>
        <v>7.8810000000000002</v>
      </c>
      <c r="BB26" s="9">
        <f>SUMIFS(Concentrado!BC$2:BC859,Concentrado!$A$2:$A859,"="&amp;$A26,Concentrado!$B$2:$B859, "=Morelos")</f>
        <v>7.468</v>
      </c>
      <c r="BC26" s="9">
        <f>SUMIFS(Concentrado!BD$2:BD859,Concentrado!$A$2:$A859,"="&amp;$A26,Concentrado!$B$2:$B859, "=Morelos")</f>
        <v>4.0730000000000004</v>
      </c>
      <c r="BD26" s="9">
        <f>SUMIFS(Concentrado!BE$2:BE859,Concentrado!$A$2:$A859,"="&amp;$A26,Concentrado!$B$2:$B859, "=Morelos")</f>
        <v>13.552</v>
      </c>
      <c r="BE26" s="9">
        <f>SUMIFS(Concentrado!BF$2:BF859,Concentrado!$A$2:$A859,"="&amp;$A26,Concentrado!$B$2:$B859, "=Morelos")</f>
        <v>16.13</v>
      </c>
      <c r="BF26" s="9">
        <f>SUMIFS(Concentrado!BG$2:BG859,Concentrado!$A$2:$A859,"="&amp;$A26,Concentrado!$B$2:$B859, "=Morelos")</f>
        <v>20.786000000000001</v>
      </c>
      <c r="BG26" s="9">
        <f>SUMIFS(Concentrado!BH$2:BH859,Concentrado!$A$2:$A859,"="&amp;$A26,Concentrado!$B$2:$B859, "=Morelos")</f>
        <v>6.6514238204115568</v>
      </c>
    </row>
    <row r="27" spans="1:59" x14ac:dyDescent="0.25">
      <c r="A27" s="4">
        <v>2023</v>
      </c>
      <c r="B27" s="9">
        <f>SUMIFS(Concentrado!C$2:C859,Concentrado!$A$2:$A859,"="&amp;$A27,Concentrado!$B$2:$B859, "=Morelos")</f>
        <v>17.222000000000001</v>
      </c>
      <c r="C27" s="9">
        <f>SUMIFS(Concentrado!D$2:D859,Concentrado!$A$2:$A859,"="&amp;$A27,Concentrado!$B$2:$B859, "=Morelos")</f>
        <v>3.24</v>
      </c>
      <c r="D27" s="9">
        <f>SUMIFS(Concentrado!E$2:E859,Concentrado!$A$2:$A859,"="&amp;$A27,Concentrado!$B$2:$B859, "=Morelos")</f>
        <v>9.9960000000000004</v>
      </c>
      <c r="E27" s="9">
        <f>SUMIFS(Concentrado!F$2:F859,Concentrado!$A$2:$A859,"="&amp;$A27,Concentrado!$B$2:$B859, "=Morelos")</f>
        <v>11.239000000000001</v>
      </c>
      <c r="F27" s="9">
        <f>SUMIFS(Concentrado!G$2:G859,Concentrado!$A$2:$A859,"="&amp;$A27,Concentrado!$B$2:$B859, "=Morelos")</f>
        <v>20.169</v>
      </c>
      <c r="G27" s="9">
        <f>SUMIFS(Concentrado!H$2:H859,Concentrado!$A$2:$A859,"="&amp;$A27,Concentrado!$B$2:$B859, "=Morelos")</f>
        <v>6.726</v>
      </c>
      <c r="H27" s="9">
        <f>SUMIFS(Concentrado!I$2:I859,Concentrado!$A$2:$A859,"="&amp;$A27,Concentrado!$B$2:$B859, "=Morelos")</f>
        <v>7.5270000000000001</v>
      </c>
      <c r="I27" s="9">
        <f>SUMIFS(Concentrado!J$2:J859,Concentrado!$A$2:$A859,"="&amp;$A27,Concentrado!$B$2:$B859, "=Morelos")</f>
        <v>7.14</v>
      </c>
      <c r="J27" s="9">
        <f>SUMIFS(Concentrado!K$2:K859,Concentrado!$A$2:$A859,"="&amp;$A27,Concentrado!$B$2:$B859, "=Morelos")</f>
        <v>5.5030000000000001</v>
      </c>
      <c r="K27" s="9">
        <f>SUMIFS(Concentrado!L$2:L859,Concentrado!$A$2:$A859,"="&amp;$A27,Concentrado!$B$2:$B859, "=Morelos")</f>
        <v>3.621</v>
      </c>
      <c r="L27" s="9">
        <f>SUMIFS(Concentrado!M$2:M859,Concentrado!$A$2:$A859,"="&amp;$A27,Concentrado!$B$2:$B859, "=Morelos")</f>
        <v>4.53</v>
      </c>
      <c r="M27" s="9">
        <f>SUMIFS(Concentrado!N$2:N859,Concentrado!$A$2:$A859,"="&amp;$A27,Concentrado!$B$2:$B859, "=Morelos")</f>
        <v>46.503999999999998</v>
      </c>
      <c r="N27" s="9">
        <f>SUMIFS(Concentrado!O$2:O859,Concentrado!$A$2:$A859,"="&amp;$A27,Concentrado!$B$2:$B859, "=Morelos")</f>
        <v>198.202</v>
      </c>
      <c r="O27" s="9">
        <f>SUMIFS(Concentrado!P$2:P859,Concentrado!$A$2:$A859,"="&amp;$A27,Concentrado!$B$2:$B859, "=Morelos")</f>
        <v>31.443000000000001</v>
      </c>
      <c r="P27" s="9">
        <f>SUMIFS(Concentrado!Q$2:Q859,Concentrado!$A$2:$A859,"="&amp;$A27,Concentrado!$B$2:$B859, "=Morelos")</f>
        <v>112.071</v>
      </c>
      <c r="Q27" s="9">
        <f>SUMIFS(Concentrado!R$2:R859,Concentrado!$A$2:$A859,"="&amp;$A27,Concentrado!$B$2:$B859, "=Morelos")</f>
        <v>104.145</v>
      </c>
      <c r="R27" s="9">
        <f>SUMIFS(Concentrado!S$2:S859,Concentrado!$A$2:$A859,"="&amp;$A27,Concentrado!$B$2:$B859, "=Morelos")</f>
        <v>106.238</v>
      </c>
      <c r="S27" s="9">
        <f>SUMIFS(Concentrado!T$2:T859,Concentrado!$A$2:$A859,"="&amp;$A27,Concentrado!$B$2:$B859, "=Morelos")</f>
        <v>105.227</v>
      </c>
      <c r="T27" s="9">
        <f>SUMIFS(Concentrado!U$2:U859,Concentrado!$A$2:$A859,"="&amp;$A27,Concentrado!$B$2:$B859, "=Morelos")</f>
        <v>22.724</v>
      </c>
      <c r="U27" s="9">
        <f>SUMIFS(Concentrado!V$2:V859,Concentrado!$A$2:$A859,"="&amp;$A27,Concentrado!$B$2:$B859, "=Morelos")</f>
        <v>24.201000000000001</v>
      </c>
      <c r="V27" s="9">
        <f>SUMIFS(Concentrado!W$2:W859,Concentrado!$A$2:$A859,"="&amp;$A27,Concentrado!$B$2:$B859, "=Morelos")</f>
        <v>23.488</v>
      </c>
      <c r="W27" s="9">
        <f>SUMIFS(Concentrado!X$2:X859,Concentrado!$A$2:$A859,"="&amp;$A27,Concentrado!$B$2:$B859, "=Morelos")</f>
        <v>137.773</v>
      </c>
      <c r="X27" s="9">
        <f>SUMIFS(Concentrado!Y$2:Y859,Concentrado!$A$2:$A859,"="&amp;$A27,Concentrado!$B$2:$B859, "=Morelos")</f>
        <v>14.577999999999999</v>
      </c>
      <c r="Y27" s="9">
        <f>SUMIFS(Concentrado!Z$2:Z859,Concentrado!$A$2:$A859,"="&amp;$A27,Concentrado!$B$2:$B859, "=Morelos")</f>
        <v>74.106999999999999</v>
      </c>
      <c r="Z27" s="9">
        <f>SUMIFS(Concentrado!AA$2:AA859,Concentrado!$A$2:$A859,"="&amp;$A27,Concentrado!$B$2:$B859, "=Morelos")</f>
        <v>143.072</v>
      </c>
      <c r="AA27" s="9">
        <f>SUMIFS(Concentrado!AB$2:AB859,Concentrado!$A$2:$A859,"="&amp;$A27,Concentrado!$B$2:$B859, "=Morelos")</f>
        <v>117.767</v>
      </c>
      <c r="AB27" s="9">
        <f>SUMIFS(Concentrado!AC$2:AC859,Concentrado!$A$2:$A859,"="&amp;$A27,Concentrado!$B$2:$B859, "=Morelos")</f>
        <v>129.994</v>
      </c>
      <c r="AC27" s="9">
        <f>SUMIFS(Concentrado!AD$2:AD859,Concentrado!$A$2:$A859,"="&amp;$A27,Concentrado!$B$2:$B859, "=Morelos")</f>
        <v>599.29200000000003</v>
      </c>
      <c r="AD27" s="9">
        <f>SUMIFS(Concentrado!AE$2:AE859,Concentrado!$A$2:$A859,"="&amp;$A27,Concentrado!$B$2:$B859, "=Morelos")</f>
        <v>539.66899999999998</v>
      </c>
      <c r="AE27" s="9">
        <f>SUMIFS(Concentrado!AF$2:AF859,Concentrado!$A$2:$A859,"="&amp;$A27,Concentrado!$B$2:$B859, "=Morelos")</f>
        <v>568.47900000000004</v>
      </c>
      <c r="AF27" s="9">
        <f>SUMIFS(Concentrado!AG$2:AG859,Concentrado!$A$2:$A859,"="&amp;$A27,Concentrado!$B$2:$B859, "=Morelos")</f>
        <v>13.451000000000001</v>
      </c>
      <c r="AG27" s="9">
        <f>SUMIFS(Concentrado!AH$2:AH859,Concentrado!$A$2:$A859,"="&amp;$A27,Concentrado!$B$2:$B859, "=Morelos")</f>
        <v>14.9245432650804</v>
      </c>
      <c r="AH27" s="9">
        <f>SUMIFS(Concentrado!AI$2:AI859,Concentrado!$A$2:$A859,"="&amp;$A27,Concentrado!$B$2:$B859, "=Morelos")</f>
        <v>2.9670420963932602</v>
      </c>
      <c r="AI27" s="9">
        <f>SUMIFS(Concentrado!AJ$2:AJ859,Concentrado!$A$2:$A859,"="&amp;$A27,Concentrado!$B$2:$B859, "=Morelos")</f>
        <v>8.9870424527259498</v>
      </c>
      <c r="AJ27" s="9">
        <f>SUMIFS(Concentrado!AK$2:AK859,Concentrado!$A$2:$A859,"="&amp;$A27,Concentrado!$B$2:$B859, "=Morelos")</f>
        <v>12.125999999999999</v>
      </c>
      <c r="AK27" s="9">
        <f>SUMIFS(Concentrado!AL$2:AL859,Concentrado!$A$2:$A859,"="&amp;$A27,Concentrado!$B$2:$B859, "=Morelos")</f>
        <v>2.573</v>
      </c>
      <c r="AL27" s="9">
        <f>SUMIFS(Concentrado!AM$2:AM859,Concentrado!$A$2:$A859,"="&amp;$A27,Concentrado!$B$2:$B859, "=Morelos")</f>
        <v>7.1890000000000001</v>
      </c>
      <c r="AM27" s="9">
        <f>SUMIFS(Concentrado!AN$2:AN859,Concentrado!$A$2:$A859,"="&amp;$A27,Concentrado!$B$2:$B859, "=Morelos")</f>
        <v>83.866</v>
      </c>
      <c r="AN27" s="9">
        <f>SUMIFS(Concentrado!AO$2:AO859,Concentrado!$A$2:$A859,"="&amp;$A27,Concentrado!$B$2:$B859, "=Morelos")</f>
        <v>69.840999999999994</v>
      </c>
      <c r="AO27" s="9">
        <f>SUMIFS(Concentrado!AP$2:AP859,Concentrado!$A$2:$A859,"="&amp;$A27,Concentrado!$B$2:$B859, "=Morelos")</f>
        <v>76.617999999999995</v>
      </c>
      <c r="AP27" s="9">
        <f>SUMIFS(Concentrado!AQ$2:AQ859,Concentrado!$A$2:$A859,"="&amp;$A27,Concentrado!$B$2:$B859, "=Morelos")</f>
        <v>2.0379999999999998</v>
      </c>
      <c r="AQ27" s="9">
        <f>SUMIFS(Concentrado!AR$2:AR859,Concentrado!$A$2:$A859,"="&amp;$A27,Concentrado!$B$2:$B859, "=Morelos")</f>
        <v>1.048</v>
      </c>
      <c r="AR27" s="9">
        <f>SUMIFS(Concentrado!AS$2:AS859,Concentrado!$A$2:$A859,"="&amp;$A27,Concentrado!$B$2:$B859, "=Morelos")</f>
        <v>1.526</v>
      </c>
      <c r="AS27" s="9">
        <f>SUMIFS(Concentrado!AT$2:AT859,Concentrado!$A$2:$A859,"="&amp;$A27,Concentrado!$B$2:$B859, "=Morelos")</f>
        <v>8.3559999999999999</v>
      </c>
      <c r="AT27" s="9">
        <f>SUMIFS(Concentrado!AU$2:AU859,Concentrado!$A$2:$A859,"="&amp;$A27,Concentrado!$B$2:$B859, "=Morelos")</f>
        <v>1.3340000000000001</v>
      </c>
      <c r="AU27" s="9">
        <f>SUMIFS(Concentrado!AV$2:AV859,Concentrado!$A$2:$A859,"="&amp;$A27,Concentrado!$B$2:$B859, "=Morelos")</f>
        <v>4.7270000000000003</v>
      </c>
      <c r="AV27" s="9">
        <f>SUMIFS(Concentrado!AW$2:AW859,Concentrado!$A$2:$A859,"="&amp;$A27,Concentrado!$B$2:$B859, "=Morelos")</f>
        <v>884.92700000000002</v>
      </c>
      <c r="AW27" s="9">
        <f>SUMIFS(Concentrado!AX$2:AX859,Concentrado!$A$2:$A859,"="&amp;$A27,Concentrado!$B$2:$B859, "=Morelos")</f>
        <v>643.524</v>
      </c>
      <c r="AX27" s="9">
        <f>SUMIFS(Concentrado!AY$2:AY859,Concentrado!$A$2:$A859,"="&amp;$A27,Concentrado!$B$2:$B859, "=Morelos")</f>
        <v>760.221</v>
      </c>
      <c r="AY27" s="9">
        <f>SUMIFS(Concentrado!AZ$2:AZ859,Concentrado!$A$2:$A859,"="&amp;$A27,Concentrado!$B$2:$B859, "=Morelos")</f>
        <v>8.8490000000000002</v>
      </c>
      <c r="AZ27" s="9">
        <f>SUMIFS(Concentrado!BA$2:BA859,Concentrado!$A$2:$A859,"="&amp;$A27,Concentrado!$B$2:$B859, "=Morelos")</f>
        <v>6.4349999999999996</v>
      </c>
      <c r="BA27" s="9">
        <f>SUMIFS(Concentrado!BB$2:BB859,Concentrado!$A$2:$A859,"="&amp;$A27,Concentrado!$B$2:$B859, "=Morelos")</f>
        <v>7.6020000000000003</v>
      </c>
      <c r="BB27" s="9">
        <f>SUMIFS(Concentrado!BC$2:BC859,Concentrado!$A$2:$A859,"="&amp;$A27,Concentrado!$B$2:$B859, "=Morelos")</f>
        <v>20.535</v>
      </c>
      <c r="BC27" s="9">
        <f>SUMIFS(Concentrado!BD$2:BD859,Concentrado!$A$2:$A859,"="&amp;$A27,Concentrado!$B$2:$B859, "=Morelos")</f>
        <v>4.7910000000000004</v>
      </c>
      <c r="BD27" s="9">
        <f>SUMIFS(Concentrado!BE$2:BE859,Concentrado!$A$2:$A859,"="&amp;$A27,Concentrado!$B$2:$B859, "=Morelos")</f>
        <v>17.215</v>
      </c>
      <c r="BE27" s="9">
        <f>SUMIFS(Concentrado!BF$2:BF859,Concentrado!$A$2:$A859,"="&amp;$A27,Concentrado!$B$2:$B859, "=Morelos")</f>
        <v>20.766999999999999</v>
      </c>
      <c r="BF27" s="9">
        <f>SUMIFS(Concentrado!BG$2:BG859,Concentrado!$A$2:$A859,"="&amp;$A27,Concentrado!$B$2:$B859, "=Morelos")</f>
        <v>40.987000000000002</v>
      </c>
      <c r="BG27" s="9">
        <f>SUMIFS(Concentrado!BH$2:BH859,Concentrado!$A$2:$A859,"="&amp;$A27,Concentrado!$B$2:$B859, "=Morelos")</f>
        <v>9.8369614719009029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"=Nayarit")</f>
        <v>16.768999999999998</v>
      </c>
      <c r="C2" s="9">
        <f>SUMIFS(Concentrado!D$2:D826,Concentrado!$A$2:$A826,"="&amp;$A2,Concentrado!$B$2:$B826, "=Nayarit")</f>
        <v>4.1020000000000003</v>
      </c>
      <c r="D2" s="9">
        <f>SUMIFS(Concentrado!E$2:E826,Concentrado!$A$2:$A826,"="&amp;$A2,Concentrado!$B$2:$B826, "=Nayarit")</f>
        <v>10.557</v>
      </c>
      <c r="E2" s="9">
        <f>SUMIFS(Concentrado!F$2:F826,Concentrado!$A$2:$A826,"="&amp;$A2,Concentrado!$B$2:$B826, "=Nayarit")</f>
        <v>35.207999999999998</v>
      </c>
      <c r="F2" s="9">
        <f>SUMIFS(Concentrado!G$2:G826,Concentrado!$A$2:$A826,"="&amp;$A2,Concentrado!$B$2:$B826, "=Nayarit")</f>
        <v>7.7169999999999996</v>
      </c>
      <c r="G2" s="9">
        <f>SUMIFS(Concentrado!H$2:H826,Concentrado!$A$2:$A826,"="&amp;$A2,Concentrado!$B$2:$B826, "=Nayarit")</f>
        <v>2.58</v>
      </c>
      <c r="H2" s="9">
        <f>SUMIFS(Concentrado!I$2:I826,Concentrado!$A$2:$A826,"="&amp;$A2,Concentrado!$B$2:$B826, "=Nayarit")</f>
        <v>3.2389999999999999</v>
      </c>
      <c r="I2" s="9">
        <f>SUMIFS(Concentrado!J$2:J826,Concentrado!$A$2:$A826,"="&amp;$A2,Concentrado!$B$2:$B826, "=Nayarit")</f>
        <v>2.9089999999999998</v>
      </c>
      <c r="J2" s="9">
        <f>SUMIFS(Concentrado!K$2:K826,Concentrado!$A$2:$A826,"="&amp;$A2,Concentrado!$B$2:$B826, "=Nayarit")</f>
        <v>13.544</v>
      </c>
      <c r="K2" s="9">
        <f>SUMIFS(Concentrado!L$2:L826,Concentrado!$A$2:$A826,"="&amp;$A2,Concentrado!$B$2:$B826, "=Nayarit")</f>
        <v>5.3979999999999997</v>
      </c>
      <c r="L2" s="9">
        <f>SUMIFS(Concentrado!M$2:M826,Concentrado!$A$2:$A826,"="&amp;$A2,Concentrado!$B$2:$B826, "=Nayarit")</f>
        <v>9.48</v>
      </c>
      <c r="M2" s="9">
        <f>SUMIFS(Concentrado!N$2:N826,Concentrado!$A$2:$A826,"="&amp;$A2,Concentrado!$B$2:$B826, "=Nayarit")</f>
        <v>45.067</v>
      </c>
      <c r="N2" s="9">
        <f>SUMIFS(Concentrado!O$2:O826,Concentrado!$A$2:$A826,"="&amp;$A2,Concentrado!$B$2:$B826, "=Nayarit")</f>
        <v>96.96</v>
      </c>
      <c r="O2" s="9">
        <f>SUMIFS(Concentrado!P$2:P826,Concentrado!$A$2:$A826,"="&amp;$A2,Concentrado!$B$2:$B826, "=Nayarit")</f>
        <v>20.727</v>
      </c>
      <c r="P2" s="9">
        <f>SUMIFS(Concentrado!Q$2:Q826,Concentrado!$A$2:$A826,"="&amp;$A2,Concentrado!$B$2:$B826, "=Nayarit")</f>
        <v>59.14</v>
      </c>
      <c r="Q2" s="9">
        <f>SUMIFS(Concentrado!R$2:R826,Concentrado!$A$2:$A826,"="&amp;$A2,Concentrado!$B$2:$B826, "=Nayarit")</f>
        <v>32.247999999999998</v>
      </c>
      <c r="R2" s="9">
        <f>SUMIFS(Concentrado!S$2:S826,Concentrado!$A$2:$A826,"="&amp;$A2,Concentrado!$B$2:$B826, "=Nayarit")</f>
        <v>37.351999999999997</v>
      </c>
      <c r="S2" s="9">
        <f>SUMIFS(Concentrado!T$2:T826,Concentrado!$A$2:$A826,"="&amp;$A2,Concentrado!$B$2:$B826, "=Nayarit")</f>
        <v>34.795000000000002</v>
      </c>
      <c r="T2" s="9">
        <f>SUMIFS(Concentrado!U$2:U826,Concentrado!$A$2:$A826,"="&amp;$A2,Concentrado!$B$2:$B826, "=Nayarit")</f>
        <v>8.6</v>
      </c>
      <c r="U2" s="9">
        <f>SUMIFS(Concentrado!V$2:V826,Concentrado!$A$2:$A826,"="&amp;$A2,Concentrado!$B$2:$B826, "=Nayarit")</f>
        <v>14.898</v>
      </c>
      <c r="V2" s="9">
        <f>SUMIFS(Concentrado!W$2:W826,Concentrado!$A$2:$A826,"="&amp;$A2,Concentrado!$B$2:$B826, "=Nayarit")</f>
        <v>11.742000000000001</v>
      </c>
      <c r="W2" s="9">
        <f>SUMIFS(Concentrado!X$2:X826,Concentrado!$A$2:$A826,"="&amp;$A2,Concentrado!$B$2:$B826, "=Nayarit")</f>
        <v>26.013999999999999</v>
      </c>
      <c r="X2" s="9">
        <f>SUMIFS(Concentrado!Y$2:Y826,Concentrado!$A$2:$A826,"="&amp;$A2,Concentrado!$B$2:$B826, "=Nayarit")</f>
        <v>1.5109999999999999</v>
      </c>
      <c r="Y2" s="9">
        <f>SUMIFS(Concentrado!Z$2:Z826,Concentrado!$A$2:$A826,"="&amp;$A2,Concentrado!$B$2:$B826, "=Nayarit")</f>
        <v>13.789</v>
      </c>
      <c r="Z2" s="9">
        <f>SUMIFS(Concentrado!AA$2:AA826,Concentrado!$A$2:$A826,"="&amp;$A2,Concentrado!$B$2:$B826, "=Nayarit")</f>
        <v>70.085999999999999</v>
      </c>
      <c r="AA2" s="9">
        <f>SUMIFS(Concentrado!AB$2:AB826,Concentrado!$A$2:$A826,"="&amp;$A2,Concentrado!$B$2:$B826, "=Nayarit")</f>
        <v>46.204000000000001</v>
      </c>
      <c r="AB2" s="9">
        <f>SUMIFS(Concentrado!AC$2:AC826,Concentrado!$A$2:$A826,"="&amp;$A2,Concentrado!$B$2:$B826, "=Nayarit")</f>
        <v>58.170999999999999</v>
      </c>
      <c r="AC2" s="9">
        <f>SUMIFS(Concentrado!AD$2:AD826,Concentrado!$A$2:$A826,"="&amp;$A2,Concentrado!$B$2:$B826, "=Nayarit")</f>
        <v>348.49599999999998</v>
      </c>
      <c r="AD2" s="9">
        <f>SUMIFS(Concentrado!AE$2:AE826,Concentrado!$A$2:$A826,"="&amp;$A2,Concentrado!$B$2:$B826, "=Nayarit")</f>
        <v>298.38200000000001</v>
      </c>
      <c r="AE2" s="9">
        <f>SUMIFS(Concentrado!AF$2:AF826,Concentrado!$A$2:$A826,"="&amp;$A2,Concentrado!$B$2:$B826, "=Nayarit")</f>
        <v>323.601</v>
      </c>
      <c r="AF2" s="9">
        <f>SUMIFS(Concentrado!AG$2:AG826,Concentrado!$A$2:$A826,"="&amp;$A2,Concentrado!$B$2:$B826, "=Nayarit")</f>
        <v>8.6</v>
      </c>
      <c r="AG2" s="9">
        <f>SUMIFS(Concentrado!AH$2:AH826,Concentrado!$A$2:$A826,"="&amp;$A2,Concentrado!$B$2:$B826, "=Nayarit")</f>
        <v>4.9557833992268998</v>
      </c>
      <c r="AH2" s="9">
        <f>SUMIFS(Concentrado!AI$2:AI826,Concentrado!$A$2:$A826,"="&amp;$A2,Concentrado!$B$2:$B826, "=Nayarit")</f>
        <v>1.10085481376289</v>
      </c>
      <c r="AI2" s="9">
        <f>SUMIFS(Concentrado!AJ$2:AJ826,Concentrado!$A$2:$A826,"="&amp;$A2,Concentrado!$B$2:$B826, "=Nayarit")</f>
        <v>3.0279424030301398</v>
      </c>
      <c r="AJ2" s="9">
        <f>SUMIFS(Concentrado!AK$2:AK826,Concentrado!$A$2:$A826,"="&amp;$A2,Concentrado!$B$2:$B826, "=Nayarit")</f>
        <v>3.01</v>
      </c>
      <c r="AK2" s="9">
        <f>SUMIFS(Concentrado!AL$2:AL826,Concentrado!$A$2:$A826,"="&amp;$A2,Concentrado!$B$2:$B826, "=Nayarit")</f>
        <v>1.08</v>
      </c>
      <c r="AL2" s="9">
        <f>SUMIFS(Concentrado!AM$2:AM826,Concentrado!$A$2:$A826,"="&amp;$A2,Concentrado!$B$2:$B826, "=Nayarit")</f>
        <v>2.0470000000000002</v>
      </c>
      <c r="AM2" s="9">
        <f>SUMIFS(Concentrado!AN$2:AN826,Concentrado!$A$2:$A826,"="&amp;$A2,Concentrado!$B$2:$B826, "=Nayarit")</f>
        <v>62.347000000000001</v>
      </c>
      <c r="AN2" s="9">
        <f>SUMIFS(Concentrado!AO$2:AO826,Concentrado!$A$2:$A826,"="&amp;$A2,Concentrado!$B$2:$B826, "=Nayarit")</f>
        <v>46.636000000000003</v>
      </c>
      <c r="AO2" s="9">
        <f>SUMIFS(Concentrado!AP$2:AP826,Concentrado!$A$2:$A826,"="&amp;$A2,Concentrado!$B$2:$B826, "=Nayarit")</f>
        <v>54.508000000000003</v>
      </c>
      <c r="AP2" s="9">
        <f>SUMIFS(Concentrado!AQ$2:AQ826,Concentrado!$A$2:$A826,"="&amp;$A2,Concentrado!$B$2:$B826, "=Nayarit")</f>
        <v>8.3849999999999998</v>
      </c>
      <c r="AQ2" s="9">
        <f>SUMIFS(Concentrado!AR$2:AR826,Concentrado!$A$2:$A826,"="&amp;$A2,Concentrado!$B$2:$B826, "=Nayarit")</f>
        <v>4.9660000000000002</v>
      </c>
      <c r="AR2" s="9">
        <f>SUMIFS(Concentrado!AS$2:AS826,Concentrado!$A$2:$A826,"="&amp;$A2,Concentrado!$B$2:$B826, "=Nayarit")</f>
        <v>6.6790000000000003</v>
      </c>
      <c r="AS2" s="9">
        <f>SUMIFS(Concentrado!AT$2:AT826,Concentrado!$A$2:$A826,"="&amp;$A2,Concentrado!$B$2:$B826, "=Nayarit")</f>
        <v>5.375</v>
      </c>
      <c r="AT2" s="9">
        <f>SUMIFS(Concentrado!AU$2:AU826,Concentrado!$A$2:$A826,"="&amp;$A2,Concentrado!$B$2:$B826, "=Nayarit")</f>
        <v>1.9430000000000001</v>
      </c>
      <c r="AU2" s="9">
        <f>SUMIFS(Concentrado!AV$2:AV826,Concentrado!$A$2:$A826,"="&amp;$A2,Concentrado!$B$2:$B826, "=Nayarit")</f>
        <v>3.6629999999999998</v>
      </c>
      <c r="AV2" s="9">
        <f>SUMIFS(Concentrado!AW$2:AW826,Concentrado!$A$2:$A826,"="&amp;$A2,Concentrado!$B$2:$B826, "=Nayarit")</f>
        <v>514.25300000000004</v>
      </c>
      <c r="AW2" s="9">
        <f>SUMIFS(Concentrado!AX$2:AX826,Concentrado!$A$2:$A826,"="&amp;$A2,Concentrado!$B$2:$B826, "=Nayarit")</f>
        <v>372.22199999999998</v>
      </c>
      <c r="AX2" s="9">
        <f>SUMIFS(Concentrado!AY$2:AY826,Concentrado!$A$2:$A826,"="&amp;$A2,Concentrado!$B$2:$B826, "=Nayarit")</f>
        <v>443.71199999999999</v>
      </c>
      <c r="AY2" s="9">
        <f>SUMIFS(Concentrado!AZ$2:AZ826,Concentrado!$A$2:$A826,"="&amp;$A2,Concentrado!$B$2:$B826, "=Nayarit")</f>
        <v>5.1429999999999998</v>
      </c>
      <c r="AZ2" s="9">
        <f>SUMIFS(Concentrado!BA$2:BA826,Concentrado!$A$2:$A826,"="&amp;$A2,Concentrado!$B$2:$B826, "=Nayarit")</f>
        <v>3.722</v>
      </c>
      <c r="BA2" s="9">
        <f>SUMIFS(Concentrado!BB$2:BB826,Concentrado!$A$2:$A826,"="&amp;$A2,Concentrado!$B$2:$B826, "=Nayarit")</f>
        <v>4.4370000000000003</v>
      </c>
      <c r="BB2" s="9">
        <f>SUMIFS(Concentrado!BC$2:BC826,Concentrado!$A$2:$A826,"="&amp;$A2,Concentrado!$B$2:$B826, "=Nayarit")</f>
        <v>31.445</v>
      </c>
      <c r="BC2" s="9">
        <f>SUMIFS(Concentrado!BD$2:BD826,Concentrado!$A$2:$A826,"="&amp;$A2,Concentrado!$B$2:$B826, "=Nayarit")</f>
        <v>33.241999999999997</v>
      </c>
      <c r="BD2" s="9">
        <f>SUMIFS(Concentrado!BE$2:BE826,Concentrado!$A$2:$A826,"="&amp;$A2,Concentrado!$B$2:$B826, "=Nayarit")</f>
        <v>23.643000000000001</v>
      </c>
      <c r="BE2" s="9">
        <f>SUMIFS(Concentrado!BF$2:BF826,Concentrado!$A$2:$A826,"="&amp;$A2,Concentrado!$B$2:$B826, "=Nayarit")</f>
        <v>27.696999999999999</v>
      </c>
      <c r="BF2" s="9">
        <f>SUMIFS(Concentrado!BG$2:BG826,Concentrado!$A$2:$A826,"="&amp;$A2,Concentrado!$B$2:$B826, "=Nayarit")</f>
        <v>76.311999999999998</v>
      </c>
      <c r="BG2" s="9">
        <f>SUMIFS(Concentrado!BH$2:BH826,Concentrado!$A$2:$A826,"="&amp;$A2,Concentrado!$B$2:$B826, "=Nayarit")</f>
        <v>4.533824123535485</v>
      </c>
    </row>
    <row r="3" spans="1:59" x14ac:dyDescent="0.25">
      <c r="A3" s="4">
        <v>1999</v>
      </c>
      <c r="B3" s="9">
        <f>SUMIFS(Concentrado!C$2:C859,Concentrado!$A$2:$A859,"="&amp;$A3,Concentrado!$B$2:$B859, "=Nayarit")</f>
        <v>11.577999999999999</v>
      </c>
      <c r="C3" s="9">
        <f>SUMIFS(Concentrado!D$2:D859,Concentrado!$A$2:$A859,"="&amp;$A3,Concentrado!$B$2:$B859, "=Nayarit")</f>
        <v>4.51</v>
      </c>
      <c r="D3" s="9">
        <f>SUMIFS(Concentrado!E$2:E859,Concentrado!$A$2:$A859,"="&amp;$A3,Concentrado!$B$2:$B859, "=Nayarit")</f>
        <v>8.0470000000000006</v>
      </c>
      <c r="E3" s="9">
        <f>SUMIFS(Concentrado!F$2:F859,Concentrado!$A$2:$A859,"="&amp;$A3,Concentrado!$B$2:$B859, "=Nayarit")</f>
        <v>27.370999999999999</v>
      </c>
      <c r="F3" s="9">
        <f>SUMIFS(Concentrado!G$2:G859,Concentrado!$A$2:$A859,"="&amp;$A3,Concentrado!$B$2:$B859, "=Nayarit")</f>
        <v>16.989000000000001</v>
      </c>
      <c r="G3" s="9">
        <f>SUMIFS(Concentrado!H$2:H859,Concentrado!$A$2:$A859,"="&amp;$A3,Concentrado!$B$2:$B859, "=Nayarit")</f>
        <v>2.3580000000000001</v>
      </c>
      <c r="H3" s="9">
        <f>SUMIFS(Concentrado!I$2:I859,Concentrado!$A$2:$A859,"="&amp;$A3,Concentrado!$B$2:$B859, "=Nayarit")</f>
        <v>1.718</v>
      </c>
      <c r="I3" s="9">
        <f>SUMIFS(Concentrado!J$2:J859,Concentrado!$A$2:$A859,"="&amp;$A3,Concentrado!$B$2:$B859, "=Nayarit")</f>
        <v>2.0390000000000001</v>
      </c>
      <c r="J3" s="9">
        <f>SUMIFS(Concentrado!K$2:K859,Concentrado!$A$2:$A859,"="&amp;$A3,Concentrado!$B$2:$B859, "=Nayarit")</f>
        <v>19.082000000000001</v>
      </c>
      <c r="K3" s="9">
        <f>SUMIFS(Concentrado!L$2:L859,Concentrado!$A$2:$A859,"="&amp;$A3,Concentrado!$B$2:$B859, "=Nayarit")</f>
        <v>5.1539999999999999</v>
      </c>
      <c r="L3" s="9">
        <f>SUMIFS(Concentrado!M$2:M859,Concentrado!$A$2:$A859,"="&amp;$A3,Concentrado!$B$2:$B859, "=Nayarit")</f>
        <v>12.124000000000001</v>
      </c>
      <c r="M3" s="9">
        <f>SUMIFS(Concentrado!N$2:N859,Concentrado!$A$2:$A859,"="&amp;$A3,Concentrado!$B$2:$B859, "=Nayarit")</f>
        <v>49.615000000000002</v>
      </c>
      <c r="N3" s="9">
        <f>SUMIFS(Concentrado!O$2:O859,Concentrado!$A$2:$A859,"="&amp;$A3,Concentrado!$B$2:$B859, "=Nayarit")</f>
        <v>91.98</v>
      </c>
      <c r="O3" s="9">
        <f>SUMIFS(Concentrado!P$2:P859,Concentrado!$A$2:$A859,"="&amp;$A3,Concentrado!$B$2:$B859, "=Nayarit")</f>
        <v>20.832000000000001</v>
      </c>
      <c r="P3" s="9">
        <f>SUMIFS(Concentrado!Q$2:Q859,Concentrado!$A$2:$A859,"="&amp;$A3,Concentrado!$B$2:$B859, "=Nayarit")</f>
        <v>56.542000000000002</v>
      </c>
      <c r="Q3" s="9">
        <f>SUMIFS(Concentrado!R$2:R859,Concentrado!$A$2:$A859,"="&amp;$A3,Concentrado!$B$2:$B859, "=Nayarit")</f>
        <v>40.523000000000003</v>
      </c>
      <c r="R3" s="9">
        <f>SUMIFS(Concentrado!S$2:S859,Concentrado!$A$2:$A859,"="&amp;$A3,Concentrado!$B$2:$B859, "=Nayarit")</f>
        <v>42.521999999999998</v>
      </c>
      <c r="S3" s="9">
        <f>SUMIFS(Concentrado!T$2:T859,Concentrado!$A$2:$A859,"="&amp;$A3,Concentrado!$B$2:$B859, "=Nayarit")</f>
        <v>41.521999999999998</v>
      </c>
      <c r="T3" s="9">
        <f>SUMIFS(Concentrado!U$2:U859,Concentrado!$A$2:$A859,"="&amp;$A3,Concentrado!$B$2:$B859, "=Nayarit")</f>
        <v>7.5039999999999996</v>
      </c>
      <c r="U3" s="9">
        <f>SUMIFS(Concentrado!V$2:V859,Concentrado!$A$2:$A859,"="&amp;$A3,Concentrado!$B$2:$B859, "=Nayarit")</f>
        <v>11.382</v>
      </c>
      <c r="V3" s="9">
        <f>SUMIFS(Concentrado!W$2:W859,Concentrado!$A$2:$A859,"="&amp;$A3,Concentrado!$B$2:$B859, "=Nayarit")</f>
        <v>9.4420000000000002</v>
      </c>
      <c r="W3" s="9">
        <f>SUMIFS(Concentrado!X$2:X859,Concentrado!$A$2:$A859,"="&amp;$A3,Concentrado!$B$2:$B859, "=Nayarit")</f>
        <v>25.3</v>
      </c>
      <c r="X3" s="9">
        <f>SUMIFS(Concentrado!Y$2:Y859,Concentrado!$A$2:$A859,"="&amp;$A3,Concentrado!$B$2:$B859, "=Nayarit")</f>
        <v>1.718</v>
      </c>
      <c r="Y3" s="9">
        <f>SUMIFS(Concentrado!Z$2:Z859,Concentrado!$A$2:$A859,"="&amp;$A3,Concentrado!$B$2:$B859, "=Nayarit")</f>
        <v>13.519</v>
      </c>
      <c r="Z3" s="9">
        <f>SUMIFS(Concentrado!AA$2:AA859,Concentrado!$A$2:$A859,"="&amp;$A3,Concentrado!$B$2:$B859, "=Nayarit")</f>
        <v>57.460999999999999</v>
      </c>
      <c r="AA3" s="9">
        <f>SUMIFS(Concentrado!AB$2:AB859,Concentrado!$A$2:$A859,"="&amp;$A3,Concentrado!$B$2:$B859, "=Nayarit")</f>
        <v>49.18</v>
      </c>
      <c r="AB3" s="9">
        <f>SUMIFS(Concentrado!AC$2:AC859,Concentrado!$A$2:$A859,"="&amp;$A3,Concentrado!$B$2:$B859, "=Nayarit")</f>
        <v>53.323999999999998</v>
      </c>
      <c r="AC3" s="9">
        <f>SUMIFS(Concentrado!AD$2:AD859,Concentrado!$A$2:$A859,"="&amp;$A3,Concentrado!$B$2:$B859, "=Nayarit")</f>
        <v>337.26100000000002</v>
      </c>
      <c r="AD3" s="9">
        <f>SUMIFS(Concentrado!AE$2:AE859,Concentrado!$A$2:$A859,"="&amp;$A3,Concentrado!$B$2:$B859, "=Nayarit")</f>
        <v>290.99799999999999</v>
      </c>
      <c r="AE3" s="9">
        <f>SUMIFS(Concentrado!AF$2:AF859,Concentrado!$A$2:$A859,"="&amp;$A3,Concentrado!$B$2:$B859, "=Nayarit")</f>
        <v>314.25599999999997</v>
      </c>
      <c r="AF3" s="9">
        <f>SUMIFS(Concentrado!AG$2:AG859,Concentrado!$A$2:$A859,"="&amp;$A3,Concentrado!$B$2:$B859, "=Nayarit")</f>
        <v>9.6479999999999997</v>
      </c>
      <c r="AG3" s="9">
        <f>SUMIFS(Concentrado!AH$2:AH859,Concentrado!$A$2:$A859,"="&amp;$A3,Concentrado!$B$2:$B859, "=Nayarit")</f>
        <v>6.0922589542360601</v>
      </c>
      <c r="AH3" s="9">
        <f>SUMIFS(Concentrado!AI$2:AI859,Concentrado!$A$2:$A859,"="&amp;$A3,Concentrado!$B$2:$B859, "=Nayarit")</f>
        <v>1.6529927433618601</v>
      </c>
      <c r="AI3" s="9">
        <f>SUMIFS(Concentrado!AJ$2:AJ859,Concentrado!$A$2:$A859,"="&amp;$A3,Concentrado!$B$2:$B859, "=Nayarit")</f>
        <v>3.8669119393668199</v>
      </c>
      <c r="AJ3" s="9">
        <f>SUMIFS(Concentrado!AK$2:AK859,Concentrado!$A$2:$A859,"="&amp;$A3,Concentrado!$B$2:$B859, "=Nayarit")</f>
        <v>5.1459999999999999</v>
      </c>
      <c r="AK3" s="9">
        <f>SUMIFS(Concentrado!AL$2:AL859,Concentrado!$A$2:$A859,"="&amp;$A3,Concentrado!$B$2:$B859, "=Nayarit")</f>
        <v>1.0740000000000001</v>
      </c>
      <c r="AL3" s="9">
        <f>SUMIFS(Concentrado!AM$2:AM859,Concentrado!$A$2:$A859,"="&amp;$A3,Concentrado!$B$2:$B859, "=Nayarit")</f>
        <v>3.1110000000000002</v>
      </c>
      <c r="AM3" s="9">
        <f>SUMIFS(Concentrado!AN$2:AN859,Concentrado!$A$2:$A859,"="&amp;$A3,Concentrado!$B$2:$B859, "=Nayarit")</f>
        <v>65.179000000000002</v>
      </c>
      <c r="AN3" s="9">
        <f>SUMIFS(Concentrado!AO$2:AO859,Concentrado!$A$2:$A859,"="&amp;$A3,Concentrado!$B$2:$B859, "=Nayarit")</f>
        <v>52.831000000000003</v>
      </c>
      <c r="AO3" s="9">
        <f>SUMIFS(Concentrado!AP$2:AP859,Concentrado!$A$2:$A859,"="&amp;$A3,Concentrado!$B$2:$B859, "=Nayarit")</f>
        <v>59.01</v>
      </c>
      <c r="AP3" s="9">
        <f>SUMIFS(Concentrado!AQ$2:AQ859,Concentrado!$A$2:$A859,"="&amp;$A3,Concentrado!$B$2:$B859, "=Nayarit")</f>
        <v>7.29</v>
      </c>
      <c r="AQ3" s="9">
        <f>SUMIFS(Concentrado!AR$2:AR859,Concentrado!$A$2:$A859,"="&amp;$A3,Concentrado!$B$2:$B859, "=Nayarit")</f>
        <v>4.2949999999999999</v>
      </c>
      <c r="AR3" s="9">
        <f>SUMIFS(Concentrado!AS$2:AS859,Concentrado!$A$2:$A859,"="&amp;$A3,Concentrado!$B$2:$B859, "=Nayarit")</f>
        <v>5.7939999999999996</v>
      </c>
      <c r="AS3" s="9">
        <f>SUMIFS(Concentrado!AT$2:AT859,Concentrado!$A$2:$A859,"="&amp;$A3,Concentrado!$B$2:$B859, "=Nayarit")</f>
        <v>7.5039999999999996</v>
      </c>
      <c r="AT3" s="9">
        <f>SUMIFS(Concentrado!AU$2:AU859,Concentrado!$A$2:$A859,"="&amp;$A3,Concentrado!$B$2:$B859, "=Nayarit")</f>
        <v>1.0740000000000001</v>
      </c>
      <c r="AU3" s="9">
        <f>SUMIFS(Concentrado!AV$2:AV859,Concentrado!$A$2:$A859,"="&amp;$A3,Concentrado!$B$2:$B859, "=Nayarit")</f>
        <v>4.2919999999999998</v>
      </c>
      <c r="AV3" s="9">
        <f>SUMIFS(Concentrado!AW$2:AW859,Concentrado!$A$2:$A859,"="&amp;$A3,Concentrado!$B$2:$B859, "=Nayarit")</f>
        <v>505.35500000000002</v>
      </c>
      <c r="AW3" s="9">
        <f>SUMIFS(Concentrado!AX$2:AX859,Concentrado!$A$2:$A859,"="&amp;$A3,Concentrado!$B$2:$B859, "=Nayarit")</f>
        <v>373.46499999999997</v>
      </c>
      <c r="AX3" s="9">
        <f>SUMIFS(Concentrado!AY$2:AY859,Concentrado!$A$2:$A859,"="&amp;$A3,Concentrado!$B$2:$B859, "=Nayarit")</f>
        <v>439.67899999999997</v>
      </c>
      <c r="AY3" s="9">
        <f>SUMIFS(Concentrado!AZ$2:AZ859,Concentrado!$A$2:$A859,"="&amp;$A3,Concentrado!$B$2:$B859, "=Nayarit")</f>
        <v>5.0540000000000003</v>
      </c>
      <c r="AZ3" s="9">
        <f>SUMIFS(Concentrado!BA$2:BA859,Concentrado!$A$2:$A859,"="&amp;$A3,Concentrado!$B$2:$B859, "=Nayarit")</f>
        <v>3.7349999999999999</v>
      </c>
      <c r="BA3" s="9">
        <f>SUMIFS(Concentrado!BB$2:BB859,Concentrado!$A$2:$A859,"="&amp;$A3,Concentrado!$B$2:$B859, "=Nayarit")</f>
        <v>4.3970000000000002</v>
      </c>
      <c r="BB3" s="9">
        <f>SUMIFS(Concentrado!BC$2:BC859,Concentrado!$A$2:$A859,"="&amp;$A3,Concentrado!$B$2:$B859, "=Nayarit")</f>
        <v>29.251999999999999</v>
      </c>
      <c r="BC3" s="9">
        <f>SUMIFS(Concentrado!BD$2:BD859,Concentrado!$A$2:$A859,"="&amp;$A3,Concentrado!$B$2:$B859, "=Nayarit")</f>
        <v>19.196999999999999</v>
      </c>
      <c r="BD3" s="9">
        <f>SUMIFS(Concentrado!BE$2:BE859,Concentrado!$A$2:$A859,"="&amp;$A3,Concentrado!$B$2:$B859, "=Nayarit")</f>
        <v>22.123000000000001</v>
      </c>
      <c r="BE3" s="9">
        <f>SUMIFS(Concentrado!BF$2:BF859,Concentrado!$A$2:$A859,"="&amp;$A3,Concentrado!$B$2:$B859, "=Nayarit")</f>
        <v>25.850999999999999</v>
      </c>
      <c r="BF3" s="9">
        <f>SUMIFS(Concentrado!BG$2:BG859,Concentrado!$A$2:$A859,"="&amp;$A3,Concentrado!$B$2:$B859, "=Nayarit")</f>
        <v>72.438000000000002</v>
      </c>
      <c r="BG3" s="9">
        <f>SUMIFS(Concentrado!BH$2:BH859,Concentrado!$A$2:$A859,"="&amp;$A3,Concentrado!$B$2:$B859, "=Nayarit")</f>
        <v>5.6139080043462517</v>
      </c>
    </row>
    <row r="4" spans="1:59" x14ac:dyDescent="0.25">
      <c r="A4" s="4">
        <v>2000</v>
      </c>
      <c r="B4" s="9">
        <f>SUMIFS(Concentrado!C$2:C859,Concentrado!$A$2:$A859,"="&amp;$A4,Concentrado!$B$2:$B859, "=Nayarit")</f>
        <v>17.283000000000001</v>
      </c>
      <c r="C4" s="9">
        <f>SUMIFS(Concentrado!D$2:D859,Concentrado!$A$2:$A859,"="&amp;$A4,Concentrado!$B$2:$B859, "=Nayarit")</f>
        <v>3.8380000000000001</v>
      </c>
      <c r="D4" s="9">
        <f>SUMIFS(Concentrado!E$2:E859,Concentrado!$A$2:$A859,"="&amp;$A4,Concentrado!$B$2:$B859, "=Nayarit")</f>
        <v>10.558999999999999</v>
      </c>
      <c r="E4" s="9">
        <f>SUMIFS(Concentrado!F$2:F859,Concentrado!$A$2:$A859,"="&amp;$A4,Concentrado!$B$2:$B859, "=Nayarit")</f>
        <v>36.459000000000003</v>
      </c>
      <c r="F4" s="9">
        <f>SUMIFS(Concentrado!G$2:G859,Concentrado!$A$2:$A859,"="&amp;$A4,Concentrado!$B$2:$B859, "=Nayarit")</f>
        <v>16.614000000000001</v>
      </c>
      <c r="G4" s="9">
        <f>SUMIFS(Concentrado!H$2:H859,Concentrado!$A$2:$A859,"="&amp;$A4,Concentrado!$B$2:$B859, "=Nayarit")</f>
        <v>2.347</v>
      </c>
      <c r="H4" s="9">
        <f>SUMIFS(Concentrado!I$2:I859,Concentrado!$A$2:$A859,"="&amp;$A4,Concentrado!$B$2:$B859, "=Nayarit")</f>
        <v>2.7719999999999998</v>
      </c>
      <c r="I4" s="9">
        <f>SUMIFS(Concentrado!J$2:J859,Concentrado!$A$2:$A859,"="&amp;$A4,Concentrado!$B$2:$B859, "=Nayarit")</f>
        <v>2.56</v>
      </c>
      <c r="J4" s="9">
        <f>SUMIFS(Concentrado!K$2:K859,Concentrado!$A$2:$A859,"="&amp;$A4,Concentrado!$B$2:$B859, "=Nayarit")</f>
        <v>16.428999999999998</v>
      </c>
      <c r="K4" s="9">
        <f>SUMIFS(Concentrado!L$2:L859,Concentrado!$A$2:$A859,"="&amp;$A4,Concentrado!$B$2:$B859, "=Nayarit")</f>
        <v>5.3310000000000004</v>
      </c>
      <c r="L4" s="9">
        <f>SUMIFS(Concentrado!M$2:M859,Concentrado!$A$2:$A859,"="&amp;$A4,Concentrado!$B$2:$B859, "=Nayarit")</f>
        <v>10.879</v>
      </c>
      <c r="M4" s="9">
        <f>SUMIFS(Concentrado!N$2:N859,Concentrado!$A$2:$A859,"="&amp;$A4,Concentrado!$B$2:$B859, "=Nayarit")</f>
        <v>60.320999999999998</v>
      </c>
      <c r="N4" s="9">
        <f>SUMIFS(Concentrado!O$2:O859,Concentrado!$A$2:$A859,"="&amp;$A4,Concentrado!$B$2:$B859, "=Nayarit")</f>
        <v>97.722999999999999</v>
      </c>
      <c r="O4" s="9">
        <f>SUMIFS(Concentrado!P$2:P859,Concentrado!$A$2:$A859,"="&amp;$A4,Concentrado!$B$2:$B859, "=Nayarit")</f>
        <v>19.619</v>
      </c>
      <c r="P4" s="9">
        <f>SUMIFS(Concentrado!Q$2:Q859,Concentrado!$A$2:$A859,"="&amp;$A4,Concentrado!$B$2:$B859, "=Nayarit")</f>
        <v>58.658999999999999</v>
      </c>
      <c r="Q4" s="9">
        <f>SUMIFS(Concentrado!R$2:R859,Concentrado!$A$2:$A859,"="&amp;$A4,Concentrado!$B$2:$B859, "=Nayarit")</f>
        <v>34.139000000000003</v>
      </c>
      <c r="R4" s="9">
        <f>SUMIFS(Concentrado!S$2:S859,Concentrado!$A$2:$A859,"="&amp;$A4,Concentrado!$B$2:$B859, "=Nayarit")</f>
        <v>47.554000000000002</v>
      </c>
      <c r="S4" s="9">
        <f>SUMIFS(Concentrado!T$2:T859,Concentrado!$A$2:$A859,"="&amp;$A4,Concentrado!$B$2:$B859, "=Nayarit")</f>
        <v>40.847999999999999</v>
      </c>
      <c r="T4" s="9">
        <f>SUMIFS(Concentrado!U$2:U859,Concentrado!$A$2:$A859,"="&amp;$A4,Concentrado!$B$2:$B859, "=Nayarit")</f>
        <v>9.8149999999999995</v>
      </c>
      <c r="U4" s="9">
        <f>SUMIFS(Concentrado!V$2:V859,Concentrado!$A$2:$A859,"="&amp;$A4,Concentrado!$B$2:$B859, "=Nayarit")</f>
        <v>15.567</v>
      </c>
      <c r="V4" s="9">
        <f>SUMIFS(Concentrado!W$2:W859,Concentrado!$A$2:$A859,"="&amp;$A4,Concentrado!$B$2:$B859, "=Nayarit")</f>
        <v>12.692</v>
      </c>
      <c r="W4" s="9">
        <f>SUMIFS(Concentrado!X$2:X859,Concentrado!$A$2:$A859,"="&amp;$A4,Concentrado!$B$2:$B859, "=Nayarit")</f>
        <v>22.831</v>
      </c>
      <c r="X4" s="9">
        <f>SUMIFS(Concentrado!Y$2:Y859,Concentrado!$A$2:$A859,"="&amp;$A4,Concentrado!$B$2:$B859, "=Nayarit")</f>
        <v>0.85299999999999998</v>
      </c>
      <c r="Y4" s="9">
        <f>SUMIFS(Concentrado!Z$2:Z859,Concentrado!$A$2:$A859,"="&amp;$A4,Concentrado!$B$2:$B859, "=Nayarit")</f>
        <v>11.839</v>
      </c>
      <c r="Z4" s="9">
        <f>SUMIFS(Concentrado!AA$2:AA859,Concentrado!$A$2:$A859,"="&amp;$A4,Concentrado!$B$2:$B859, "=Nayarit")</f>
        <v>57.396000000000001</v>
      </c>
      <c r="AA4" s="9">
        <f>SUMIFS(Concentrado!AB$2:AB859,Concentrado!$A$2:$A859,"="&amp;$A4,Concentrado!$B$2:$B859, "=Nayarit")</f>
        <v>46.061</v>
      </c>
      <c r="AB4" s="9">
        <f>SUMIFS(Concentrado!AC$2:AC859,Concentrado!$A$2:$A859,"="&amp;$A4,Concentrado!$B$2:$B859, "=Nayarit")</f>
        <v>51.726999999999997</v>
      </c>
      <c r="AC4" s="9">
        <f>SUMIFS(Concentrado!AD$2:AD859,Concentrado!$A$2:$A859,"="&amp;$A4,Concentrado!$B$2:$B859, "=Nayarit")</f>
        <v>330.72199999999998</v>
      </c>
      <c r="AD4" s="9">
        <f>SUMIFS(Concentrado!AE$2:AE859,Concentrado!$A$2:$A859,"="&amp;$A4,Concentrado!$B$2:$B859, "=Nayarit")</f>
        <v>301.95400000000001</v>
      </c>
      <c r="AE4" s="9">
        <f>SUMIFS(Concentrado!AF$2:AF859,Concentrado!$A$2:$A859,"="&amp;$A4,Concentrado!$B$2:$B859, "=Nayarit")</f>
        <v>316.334</v>
      </c>
      <c r="AF4" s="9">
        <f>SUMIFS(Concentrado!AG$2:AG859,Concentrado!$A$2:$A859,"="&amp;$A4,Concentrado!$B$2:$B859, "=Nayarit")</f>
        <v>11.949</v>
      </c>
      <c r="AG4" s="9">
        <f>SUMIFS(Concentrado!AH$2:AH859,Concentrado!$A$2:$A859,"="&amp;$A4,Concentrado!$B$2:$B859, "=Nayarit")</f>
        <v>6.1097194527913103</v>
      </c>
      <c r="AH4" s="9">
        <f>SUMIFS(Concentrado!AI$2:AI859,Concentrado!$A$2:$A859,"="&amp;$A4,Concentrado!$B$2:$B859, "=Nayarit")</f>
        <v>2.7529704551210799</v>
      </c>
      <c r="AI4" s="9">
        <f>SUMIFS(Concentrado!AJ$2:AJ859,Concentrado!$A$2:$A859,"="&amp;$A4,Concentrado!$B$2:$B859, "=Nayarit")</f>
        <v>4.4240079853344101</v>
      </c>
      <c r="AJ4" s="9">
        <f>SUMIFS(Concentrado!AK$2:AK859,Concentrado!$A$2:$A859,"="&amp;$A4,Concentrado!$B$2:$B859, "=Nayarit")</f>
        <v>4.0540000000000003</v>
      </c>
      <c r="AK4" s="9">
        <f>SUMIFS(Concentrado!AL$2:AL859,Concentrado!$A$2:$A859,"="&amp;$A4,Concentrado!$B$2:$B859, "=Nayarit")</f>
        <v>1.0660000000000001</v>
      </c>
      <c r="AL4" s="9">
        <f>SUMIFS(Concentrado!AM$2:AM859,Concentrado!$A$2:$A859,"="&amp;$A4,Concentrado!$B$2:$B859, "=Nayarit")</f>
        <v>2.56</v>
      </c>
      <c r="AM4" s="9">
        <f>SUMIFS(Concentrado!AN$2:AN859,Concentrado!$A$2:$A859,"="&amp;$A4,Concentrado!$B$2:$B859, "=Nayarit")</f>
        <v>64.650999999999996</v>
      </c>
      <c r="AN4" s="9">
        <f>SUMIFS(Concentrado!AO$2:AO859,Concentrado!$A$2:$A859,"="&amp;$A4,Concentrado!$B$2:$B859, "=Nayarit")</f>
        <v>43.715000000000003</v>
      </c>
      <c r="AO4" s="9">
        <f>SUMIFS(Concentrado!AP$2:AP859,Concentrado!$A$2:$A859,"="&amp;$A4,Concentrado!$B$2:$B859, "=Nayarit")</f>
        <v>54.18</v>
      </c>
      <c r="AP4" s="9">
        <f>SUMIFS(Concentrado!AQ$2:AQ859,Concentrado!$A$2:$A859,"="&amp;$A4,Concentrado!$B$2:$B859, "=Nayarit")</f>
        <v>8.9619999999999997</v>
      </c>
      <c r="AQ4" s="9">
        <f>SUMIFS(Concentrado!AR$2:AR859,Concentrado!$A$2:$A859,"="&amp;$A4,Concentrado!$B$2:$B859, "=Nayarit")</f>
        <v>4.4779999999999998</v>
      </c>
      <c r="AR4" s="9">
        <f>SUMIFS(Concentrado!AS$2:AS859,Concentrado!$A$2:$A859,"="&amp;$A4,Concentrado!$B$2:$B859, "=Nayarit")</f>
        <v>6.7190000000000003</v>
      </c>
      <c r="AS4" s="9">
        <f>SUMIFS(Concentrado!AT$2:AT859,Concentrado!$A$2:$A859,"="&amp;$A4,Concentrado!$B$2:$B859, "=Nayarit")</f>
        <v>8.5350000000000001</v>
      </c>
      <c r="AT4" s="9">
        <f>SUMIFS(Concentrado!AU$2:AU859,Concentrado!$A$2:$A859,"="&amp;$A4,Concentrado!$B$2:$B859, "=Nayarit")</f>
        <v>0.42599999999999999</v>
      </c>
      <c r="AU4" s="9">
        <f>SUMIFS(Concentrado!AV$2:AV859,Concentrado!$A$2:$A859,"="&amp;$A4,Concentrado!$B$2:$B859, "=Nayarit")</f>
        <v>4.4790000000000001</v>
      </c>
      <c r="AV4" s="9">
        <f>SUMIFS(Concentrado!AW$2:AW859,Concentrado!$A$2:$A859,"="&amp;$A4,Concentrado!$B$2:$B859, "=Nayarit")</f>
        <v>500.77800000000002</v>
      </c>
      <c r="AW4" s="9">
        <f>SUMIFS(Concentrado!AX$2:AX859,Concentrado!$A$2:$A859,"="&amp;$A4,Concentrado!$B$2:$B859, "=Nayarit")</f>
        <v>371.04599999999999</v>
      </c>
      <c r="AX4" s="9">
        <f>SUMIFS(Concentrado!AY$2:AY859,Concentrado!$A$2:$A859,"="&amp;$A4,Concentrado!$B$2:$B859, "=Nayarit")</f>
        <v>435.89299999999997</v>
      </c>
      <c r="AY4" s="9">
        <f>SUMIFS(Concentrado!AZ$2:AZ859,Concentrado!$A$2:$A859,"="&amp;$A4,Concentrado!$B$2:$B859, "=Nayarit")</f>
        <v>5.008</v>
      </c>
      <c r="AZ4" s="9">
        <f>SUMIFS(Concentrado!BA$2:BA859,Concentrado!$A$2:$A859,"="&amp;$A4,Concentrado!$B$2:$B859, "=Nayarit")</f>
        <v>3.71</v>
      </c>
      <c r="BA4" s="9">
        <f>SUMIFS(Concentrado!BB$2:BB859,Concentrado!$A$2:$A859,"="&amp;$A4,Concentrado!$B$2:$B859, "=Nayarit")</f>
        <v>4.359</v>
      </c>
      <c r="BB4" s="9">
        <f>SUMIFS(Concentrado!BC$2:BC859,Concentrado!$A$2:$A859,"="&amp;$A4,Concentrado!$B$2:$B859, "=Nayarit")</f>
        <v>19.413</v>
      </c>
      <c r="BC4" s="9">
        <f>SUMIFS(Concentrado!BD$2:BD859,Concentrado!$A$2:$A859,"="&amp;$A4,Concentrado!$B$2:$B859, "=Nayarit")</f>
        <v>12.942</v>
      </c>
      <c r="BD4" s="9">
        <f>SUMIFS(Concentrado!BE$2:BE859,Concentrado!$A$2:$A859,"="&amp;$A4,Concentrado!$B$2:$B859, "=Nayarit")</f>
        <v>20.594999999999999</v>
      </c>
      <c r="BE4" s="9">
        <f>SUMIFS(Concentrado!BF$2:BF859,Concentrado!$A$2:$A859,"="&amp;$A4,Concentrado!$B$2:$B859, "=Nayarit")</f>
        <v>23.99</v>
      </c>
      <c r="BF4" s="9">
        <f>SUMIFS(Concentrado!BG$2:BG859,Concentrado!$A$2:$A859,"="&amp;$A4,Concentrado!$B$2:$B859, "=Nayarit")</f>
        <v>68.543000000000006</v>
      </c>
      <c r="BG4" s="9">
        <f>SUMIFS(Concentrado!BH$2:BH859,Concentrado!$A$2:$A859,"="&amp;$A4,Concentrado!$B$2:$B859, "=Nayarit")</f>
        <v>4.9351124108938036</v>
      </c>
    </row>
    <row r="5" spans="1:59" x14ac:dyDescent="0.25">
      <c r="A5" s="4">
        <v>2001</v>
      </c>
      <c r="B5" s="9">
        <f>SUMIFS(Concentrado!C$2:C859,Concentrado!$A$2:$A859,"="&amp;$A5,Concentrado!$B$2:$B859, "=Nayarit")</f>
        <v>22.427</v>
      </c>
      <c r="C5" s="9">
        <f>SUMIFS(Concentrado!D$2:D859,Concentrado!$A$2:$A859,"="&amp;$A5,Concentrado!$B$2:$B859, "=Nayarit")</f>
        <v>4.6459999999999999</v>
      </c>
      <c r="D5" s="9">
        <f>SUMIFS(Concentrado!E$2:E859,Concentrado!$A$2:$A859,"="&amp;$A5,Concentrado!$B$2:$B859, "=Nayarit")</f>
        <v>13.529</v>
      </c>
      <c r="E5" s="9">
        <f>SUMIFS(Concentrado!F$2:F859,Concentrado!$A$2:$A859,"="&amp;$A5,Concentrado!$B$2:$B859, "=Nayarit")</f>
        <v>26.146000000000001</v>
      </c>
      <c r="F5" s="9">
        <f>SUMIFS(Concentrado!G$2:G859,Concentrado!$A$2:$A859,"="&amp;$A5,Concentrado!$B$2:$B859, "=Nayarit")</f>
        <v>12.170999999999999</v>
      </c>
      <c r="G5" s="9">
        <f>SUMIFS(Concentrado!H$2:H859,Concentrado!$A$2:$A859,"="&amp;$A5,Concentrado!$B$2:$B859, "=Nayarit")</f>
        <v>4.8659999999999997</v>
      </c>
      <c r="H5" s="9">
        <f>SUMIFS(Concentrado!I$2:I859,Concentrado!$A$2:$A859,"="&amp;$A5,Concentrado!$B$2:$B859, "=Nayarit")</f>
        <v>4.0129999999999999</v>
      </c>
      <c r="I5" s="9">
        <f>SUMIFS(Concentrado!J$2:J859,Concentrado!$A$2:$A859,"="&amp;$A5,Concentrado!$B$2:$B859, "=Nayarit")</f>
        <v>4.4390000000000001</v>
      </c>
      <c r="J5" s="9">
        <f>SUMIFS(Concentrado!K$2:K859,Concentrado!$A$2:$A859,"="&amp;$A5,Concentrado!$B$2:$B859, "=Nayarit")</f>
        <v>16.925999999999998</v>
      </c>
      <c r="K5" s="9">
        <f>SUMIFS(Concentrado!L$2:L859,Concentrado!$A$2:$A859,"="&amp;$A5,Concentrado!$B$2:$B859, "=Nayarit")</f>
        <v>4.6459999999999999</v>
      </c>
      <c r="L5" s="9">
        <f>SUMIFS(Concentrado!M$2:M859,Concentrado!$A$2:$A859,"="&amp;$A5,Concentrado!$B$2:$B859, "=Nayarit")</f>
        <v>10.781000000000001</v>
      </c>
      <c r="M5" s="9">
        <f>SUMIFS(Concentrado!N$2:N859,Concentrado!$A$2:$A859,"="&amp;$A5,Concentrado!$B$2:$B859, "=Nayarit")</f>
        <v>57.762</v>
      </c>
      <c r="N5" s="9">
        <f>SUMIFS(Concentrado!O$2:O859,Concentrado!$A$2:$A859,"="&amp;$A5,Concentrado!$B$2:$B859, "=Nayarit")</f>
        <v>97.534999999999997</v>
      </c>
      <c r="O5" s="9">
        <f>SUMIFS(Concentrado!P$2:P859,Concentrado!$A$2:$A859,"="&amp;$A5,Concentrado!$B$2:$B859, "=Nayarit")</f>
        <v>21.12</v>
      </c>
      <c r="P5" s="9">
        <f>SUMIFS(Concentrado!Q$2:Q859,Concentrado!$A$2:$A859,"="&amp;$A5,Concentrado!$B$2:$B859, "=Nayarit")</f>
        <v>59.399000000000001</v>
      </c>
      <c r="Q5" s="9">
        <f>SUMIFS(Concentrado!R$2:R859,Concentrado!$A$2:$A859,"="&amp;$A5,Concentrado!$B$2:$B859, "=Nayarit")</f>
        <v>33.216999999999999</v>
      </c>
      <c r="R5" s="9">
        <f>SUMIFS(Concentrado!S$2:S859,Concentrado!$A$2:$A859,"="&amp;$A5,Concentrado!$B$2:$B859, "=Nayarit")</f>
        <v>45.406999999999996</v>
      </c>
      <c r="S5" s="9">
        <f>SUMIFS(Concentrado!T$2:T859,Concentrado!$A$2:$A859,"="&amp;$A5,Concentrado!$B$2:$B859, "=Nayarit")</f>
        <v>39.317999999999998</v>
      </c>
      <c r="T5" s="9">
        <f>SUMIFS(Concentrado!U$2:U859,Concentrado!$A$2:$A859,"="&amp;$A5,Concentrado!$B$2:$B859, "=Nayarit")</f>
        <v>10.154999999999999</v>
      </c>
      <c r="U5" s="9">
        <f>SUMIFS(Concentrado!V$2:V859,Concentrado!$A$2:$A859,"="&amp;$A5,Concentrado!$B$2:$B859, "=Nayarit")</f>
        <v>16.050999999999998</v>
      </c>
      <c r="V5" s="9">
        <f>SUMIFS(Concentrado!W$2:W859,Concentrado!$A$2:$A859,"="&amp;$A5,Concentrado!$B$2:$B859, "=Nayarit")</f>
        <v>13.106</v>
      </c>
      <c r="W5" s="9">
        <f>SUMIFS(Concentrado!X$2:X859,Concentrado!$A$2:$A859,"="&amp;$A5,Concentrado!$B$2:$B859, "=Nayarit")</f>
        <v>21.369</v>
      </c>
      <c r="X5" s="9">
        <f>SUMIFS(Concentrado!Y$2:Y859,Concentrado!$A$2:$A859,"="&amp;$A5,Concentrado!$B$2:$B859, "=Nayarit")</f>
        <v>3.379</v>
      </c>
      <c r="Y5" s="9">
        <f>SUMIFS(Concentrado!Z$2:Z859,Concentrado!$A$2:$A859,"="&amp;$A5,Concentrado!$B$2:$B859, "=Nayarit")</f>
        <v>12.366</v>
      </c>
      <c r="Z5" s="9">
        <f>SUMIFS(Concentrado!AA$2:AA859,Concentrado!$A$2:$A859,"="&amp;$A5,Concentrado!$B$2:$B859, "=Nayarit")</f>
        <v>57.759</v>
      </c>
      <c r="AA5" s="9">
        <f>SUMIFS(Concentrado!AB$2:AB859,Concentrado!$A$2:$A859,"="&amp;$A5,Concentrado!$B$2:$B859, "=Nayarit")</f>
        <v>41.817</v>
      </c>
      <c r="AB5" s="9">
        <f>SUMIFS(Concentrado!AC$2:AC859,Concentrado!$A$2:$A859,"="&amp;$A5,Concentrado!$B$2:$B859, "=Nayarit")</f>
        <v>49.780999999999999</v>
      </c>
      <c r="AC5" s="9">
        <f>SUMIFS(Concentrado!AD$2:AD859,Concentrado!$A$2:$A859,"="&amp;$A5,Concentrado!$B$2:$B859, "=Nayarit")</f>
        <v>330.476</v>
      </c>
      <c r="AD5" s="9">
        <f>SUMIFS(Concentrado!AE$2:AE859,Concentrado!$A$2:$A859,"="&amp;$A5,Concentrado!$B$2:$B859, "=Nayarit")</f>
        <v>296.09899999999999</v>
      </c>
      <c r="AE5" s="9">
        <f>SUMIFS(Concentrado!AF$2:AF859,Concentrado!$A$2:$A859,"="&amp;$A5,Concentrado!$B$2:$B859, "=Nayarit")</f>
        <v>313.37799999999999</v>
      </c>
      <c r="AF5" s="9">
        <f>SUMIFS(Concentrado!AG$2:AG859,Concentrado!$A$2:$A859,"="&amp;$A5,Concentrado!$B$2:$B859, "=Nayarit")</f>
        <v>11.635999999999999</v>
      </c>
      <c r="AG5" s="9">
        <f>SUMIFS(Concentrado!AH$2:AH859,Concentrado!$A$2:$A859,"="&amp;$A5,Concentrado!$B$2:$B859, "=Nayarit")</f>
        <v>8.3074878156845404</v>
      </c>
      <c r="AH5" s="9">
        <f>SUMIFS(Concentrado!AI$2:AI859,Concentrado!$A$2:$A859,"="&amp;$A5,Concentrado!$B$2:$B859, "=Nayarit")</f>
        <v>0.54841398675031805</v>
      </c>
      <c r="AI5" s="9">
        <f>SUMIFS(Concentrado!AJ$2:AJ859,Concentrado!$A$2:$A859,"="&amp;$A5,Concentrado!$B$2:$B859, "=Nayarit")</f>
        <v>4.4088794832793203</v>
      </c>
      <c r="AJ5" s="9">
        <f>SUMIFS(Concentrado!AK$2:AK859,Concentrado!$A$2:$A859,"="&amp;$A5,Concentrado!$B$2:$B859, "=Nayarit")</f>
        <v>6.9820000000000002</v>
      </c>
      <c r="AK5" s="9">
        <f>SUMIFS(Concentrado!AL$2:AL859,Concentrado!$A$2:$A859,"="&amp;$A5,Concentrado!$B$2:$B859, "=Nayarit")</f>
        <v>1.478</v>
      </c>
      <c r="AL5" s="9">
        <f>SUMIFS(Concentrado!AM$2:AM859,Concentrado!$A$2:$A859,"="&amp;$A5,Concentrado!$B$2:$B859, "=Nayarit")</f>
        <v>4.2279999999999998</v>
      </c>
      <c r="AM5" s="9">
        <f>SUMIFS(Concentrado!AN$2:AN859,Concentrado!$A$2:$A859,"="&amp;$A5,Concentrado!$B$2:$B859, "=Nayarit")</f>
        <v>63.048999999999999</v>
      </c>
      <c r="AN5" s="9">
        <f>SUMIFS(Concentrado!AO$2:AO859,Concentrado!$A$2:$A859,"="&amp;$A5,Concentrado!$B$2:$B859, "=Nayarit")</f>
        <v>49.209000000000003</v>
      </c>
      <c r="AO5" s="9">
        <f>SUMIFS(Concentrado!AP$2:AP859,Concentrado!$A$2:$A859,"="&amp;$A5,Concentrado!$B$2:$B859, "=Nayarit")</f>
        <v>56.122999999999998</v>
      </c>
      <c r="AP5" s="9">
        <f>SUMIFS(Concentrado!AQ$2:AQ859,Concentrado!$A$2:$A859,"="&amp;$A5,Concentrado!$B$2:$B859, "=Nayarit")</f>
        <v>6.5590000000000002</v>
      </c>
      <c r="AQ5" s="9">
        <f>SUMIFS(Concentrado!AR$2:AR859,Concentrado!$A$2:$A859,"="&amp;$A5,Concentrado!$B$2:$B859, "=Nayarit")</f>
        <v>4.4349999999999996</v>
      </c>
      <c r="AR5" s="9">
        <f>SUMIFS(Concentrado!AS$2:AS859,Concentrado!$A$2:$A859,"="&amp;$A5,Concentrado!$B$2:$B859, "=Nayarit")</f>
        <v>5.4960000000000004</v>
      </c>
      <c r="AS5" s="9">
        <f>SUMIFS(Concentrado!AT$2:AT859,Concentrado!$A$2:$A859,"="&amp;$A5,Concentrado!$B$2:$B859, "=Nayarit")</f>
        <v>8.2509999999999994</v>
      </c>
      <c r="AT5" s="9">
        <f>SUMIFS(Concentrado!AU$2:AU859,Concentrado!$A$2:$A859,"="&amp;$A5,Concentrado!$B$2:$B859, "=Nayarit")</f>
        <v>2.1120000000000001</v>
      </c>
      <c r="AU5" s="9">
        <f>SUMIFS(Concentrado!AV$2:AV859,Concentrado!$A$2:$A859,"="&amp;$A5,Concentrado!$B$2:$B859, "=Nayarit")</f>
        <v>5.1790000000000003</v>
      </c>
      <c r="AV5" s="9">
        <f>SUMIFS(Concentrado!AW$2:AW859,Concentrado!$A$2:$A859,"="&amp;$A5,Concentrado!$B$2:$B859, "=Nayarit")</f>
        <v>499.09899999999999</v>
      </c>
      <c r="AW5" s="9">
        <f>SUMIFS(Concentrado!AX$2:AX859,Concentrado!$A$2:$A859,"="&amp;$A5,Concentrado!$B$2:$B859, "=Nayarit")</f>
        <v>374.875</v>
      </c>
      <c r="AX5" s="9">
        <f>SUMIFS(Concentrado!AY$2:AY859,Concentrado!$A$2:$A859,"="&amp;$A5,Concentrado!$B$2:$B859, "=Nayarit")</f>
        <v>437.14299999999997</v>
      </c>
      <c r="AY5" s="9">
        <f>SUMIFS(Concentrado!AZ$2:AZ859,Concentrado!$A$2:$A859,"="&amp;$A5,Concentrado!$B$2:$B859, "=Nayarit")</f>
        <v>4.9909999999999997</v>
      </c>
      <c r="AZ5" s="9">
        <f>SUMIFS(Concentrado!BA$2:BA859,Concentrado!$A$2:$A859,"="&amp;$A5,Concentrado!$B$2:$B859, "=Nayarit")</f>
        <v>3.7490000000000001</v>
      </c>
      <c r="BA5" s="9">
        <f>SUMIFS(Concentrado!BB$2:BB859,Concentrado!$A$2:$A859,"="&amp;$A5,Concentrado!$B$2:$B859, "=Nayarit")</f>
        <v>4.3710000000000004</v>
      </c>
      <c r="BB5" s="9">
        <f>SUMIFS(Concentrado!BC$2:BC859,Concentrado!$A$2:$A859,"="&amp;$A5,Concentrado!$B$2:$B859, "=Nayarit")</f>
        <v>15.795999999999999</v>
      </c>
      <c r="BC5" s="9">
        <f>SUMIFS(Concentrado!BD$2:BD859,Concentrado!$A$2:$A859,"="&amp;$A5,Concentrado!$B$2:$B859, "=Nayarit")</f>
        <v>21.370999999999999</v>
      </c>
      <c r="BD5" s="9">
        <f>SUMIFS(Concentrado!BE$2:BE859,Concentrado!$A$2:$A859,"="&amp;$A5,Concentrado!$B$2:$B859, "=Nayarit")</f>
        <v>19.257000000000001</v>
      </c>
      <c r="BE5" s="9">
        <f>SUMIFS(Concentrado!BF$2:BF859,Concentrado!$A$2:$A859,"="&amp;$A5,Concentrado!$B$2:$B859, "=Nayarit")</f>
        <v>22.266999999999999</v>
      </c>
      <c r="BF5" s="9">
        <f>SUMIFS(Concentrado!BG$2:BG859,Concentrado!$A$2:$A859,"="&amp;$A5,Concentrado!$B$2:$B859, "=Nayarit")</f>
        <v>59.933</v>
      </c>
      <c r="BG5" s="9">
        <f>SUMIFS(Concentrado!BH$2:BH859,Concentrado!$A$2:$A859,"="&amp;$A5,Concentrado!$B$2:$B859, "=Nayarit")</f>
        <v>4.6563090682771664</v>
      </c>
    </row>
    <row r="6" spans="1:59" x14ac:dyDescent="0.25">
      <c r="A6" s="4">
        <v>2002</v>
      </c>
      <c r="B6" s="9">
        <f>SUMIFS(Concentrado!C$2:C859,Concentrado!$A$2:$A859,"="&amp;$A6,Concentrado!$B$2:$B859, "=Nayarit")</f>
        <v>34.58</v>
      </c>
      <c r="C6" s="9">
        <f>SUMIFS(Concentrado!D$2:D859,Concentrado!$A$2:$A859,"="&amp;$A6,Concentrado!$B$2:$B859, "=Nayarit")</f>
        <v>7.944</v>
      </c>
      <c r="D6" s="9">
        <f>SUMIFS(Concentrado!E$2:E859,Concentrado!$A$2:$A859,"="&amp;$A6,Concentrado!$B$2:$B859, "=Nayarit")</f>
        <v>21.245000000000001</v>
      </c>
      <c r="E6" s="9">
        <f>SUMIFS(Concentrado!F$2:F859,Concentrado!$A$2:$A859,"="&amp;$A6,Concentrado!$B$2:$B859, "=Nayarit")</f>
        <v>22.907</v>
      </c>
      <c r="F6" s="9">
        <f>SUMIFS(Concentrado!G$2:G859,Concentrado!$A$2:$A859,"="&amp;$A6,Concentrado!$B$2:$B859, "=Nayarit")</f>
        <v>14.537000000000001</v>
      </c>
      <c r="G6" s="9">
        <f>SUMIFS(Concentrado!H$2:H859,Concentrado!$A$2:$A859,"="&amp;$A6,Concentrado!$B$2:$B859, "=Nayarit")</f>
        <v>2.7250000000000001</v>
      </c>
      <c r="H6" s="9">
        <f>SUMIFS(Concentrado!I$2:I859,Concentrado!$A$2:$A859,"="&amp;$A6,Concentrado!$B$2:$B859, "=Nayarit")</f>
        <v>1.4630000000000001</v>
      </c>
      <c r="I6" s="9">
        <f>SUMIFS(Concentrado!J$2:J859,Concentrado!$A$2:$A859,"="&amp;$A6,Concentrado!$B$2:$B859, "=Nayarit")</f>
        <v>2.093</v>
      </c>
      <c r="J6" s="9">
        <f>SUMIFS(Concentrado!K$2:K859,Concentrado!$A$2:$A859,"="&amp;$A6,Concentrado!$B$2:$B859, "=Nayarit")</f>
        <v>17.184999999999999</v>
      </c>
      <c r="K6" s="9">
        <f>SUMIFS(Concentrado!L$2:L859,Concentrado!$A$2:$A859,"="&amp;$A6,Concentrado!$B$2:$B859, "=Nayarit")</f>
        <v>3.5539999999999998</v>
      </c>
      <c r="L6" s="9">
        <f>SUMIFS(Concentrado!M$2:M859,Concentrado!$A$2:$A859,"="&amp;$A6,Concentrado!$B$2:$B859, "=Nayarit")</f>
        <v>10.361000000000001</v>
      </c>
      <c r="M6" s="9">
        <f>SUMIFS(Concentrado!N$2:N859,Concentrado!$A$2:$A859,"="&amp;$A6,Concentrado!$B$2:$B859, "=Nayarit")</f>
        <v>69.576999999999998</v>
      </c>
      <c r="N6" s="9">
        <f>SUMIFS(Concentrado!O$2:O859,Concentrado!$A$2:$A859,"="&amp;$A6,Concentrado!$B$2:$B859, "=Nayarit")</f>
        <v>114.43</v>
      </c>
      <c r="O6" s="9">
        <f>SUMIFS(Concentrado!P$2:P859,Concentrado!$A$2:$A859,"="&amp;$A6,Concentrado!$B$2:$B859, "=Nayarit")</f>
        <v>23.204999999999998</v>
      </c>
      <c r="P6" s="9">
        <f>SUMIFS(Concentrado!Q$2:Q859,Concentrado!$A$2:$A859,"="&amp;$A6,Concentrado!$B$2:$B859, "=Nayarit")</f>
        <v>68.864000000000004</v>
      </c>
      <c r="Q6" s="9">
        <f>SUMIFS(Concentrado!R$2:R859,Concentrado!$A$2:$A859,"="&amp;$A6,Concentrado!$B$2:$B859, "=Nayarit")</f>
        <v>43.802</v>
      </c>
      <c r="R6" s="9">
        <f>SUMIFS(Concentrado!S$2:S859,Concentrado!$A$2:$A859,"="&amp;$A6,Concentrado!$B$2:$B859, "=Nayarit")</f>
        <v>52.470999999999997</v>
      </c>
      <c r="S6" s="9">
        <f>SUMIFS(Concentrado!T$2:T859,Concentrado!$A$2:$A859,"="&amp;$A6,Concentrado!$B$2:$B859, "=Nayarit")</f>
        <v>48.142000000000003</v>
      </c>
      <c r="T6" s="9">
        <f>SUMIFS(Concentrado!U$2:U859,Concentrado!$A$2:$A859,"="&amp;$A6,Concentrado!$B$2:$B859, "=Nayarit")</f>
        <v>12.365</v>
      </c>
      <c r="U6" s="9">
        <f>SUMIFS(Concentrado!V$2:V859,Concentrado!$A$2:$A859,"="&amp;$A6,Concentrado!$B$2:$B859, "=Nayarit")</f>
        <v>16.724</v>
      </c>
      <c r="V6" s="9">
        <f>SUMIFS(Concentrado!W$2:W859,Concentrado!$A$2:$A859,"="&amp;$A6,Concentrado!$B$2:$B859, "=Nayarit")</f>
        <v>14.547000000000001</v>
      </c>
      <c r="W6" s="9">
        <f>SUMIFS(Concentrado!X$2:X859,Concentrado!$A$2:$A859,"="&amp;$A6,Concentrado!$B$2:$B859, "=Nayarit")</f>
        <v>26.196999999999999</v>
      </c>
      <c r="X6" s="9">
        <f>SUMIFS(Concentrado!Y$2:Y859,Concentrado!$A$2:$A859,"="&amp;$A6,Concentrado!$B$2:$B859, "=Nayarit")</f>
        <v>3.3450000000000002</v>
      </c>
      <c r="Y6" s="9">
        <f>SUMIFS(Concentrado!Z$2:Z859,Concentrado!$A$2:$A859,"="&amp;$A6,Concentrado!$B$2:$B859, "=Nayarit")</f>
        <v>14.861000000000001</v>
      </c>
      <c r="Z6" s="9">
        <f>SUMIFS(Concentrado!AA$2:AA859,Concentrado!$A$2:$A859,"="&amp;$A6,Concentrado!$B$2:$B859, "=Nayarit")</f>
        <v>62.874000000000002</v>
      </c>
      <c r="AA6" s="9">
        <f>SUMIFS(Concentrado!AB$2:AB859,Concentrado!$A$2:$A859,"="&amp;$A6,Concentrado!$B$2:$B859, "=Nayarit")</f>
        <v>47.244999999999997</v>
      </c>
      <c r="AB6" s="9">
        <f>SUMIFS(Concentrado!AC$2:AC859,Concentrado!$A$2:$A859,"="&amp;$A6,Concentrado!$B$2:$B859, "=Nayarit")</f>
        <v>55.05</v>
      </c>
      <c r="AC6" s="9">
        <f>SUMIFS(Concentrado!AD$2:AD859,Concentrado!$A$2:$A859,"="&amp;$A6,Concentrado!$B$2:$B859, "=Nayarit")</f>
        <v>367.601</v>
      </c>
      <c r="AD6" s="9">
        <f>SUMIFS(Concentrado!AE$2:AE859,Concentrado!$A$2:$A859,"="&amp;$A6,Concentrado!$B$2:$B859, "=Nayarit")</f>
        <v>308.13900000000001</v>
      </c>
      <c r="AE6" s="9">
        <f>SUMIFS(Concentrado!AF$2:AF859,Concentrado!$A$2:$A859,"="&amp;$A6,Concentrado!$B$2:$B859, "=Nayarit")</f>
        <v>337.93700000000001</v>
      </c>
      <c r="AF6" s="9">
        <f>SUMIFS(Concentrado!AG$2:AG859,Concentrado!$A$2:$A859,"="&amp;$A6,Concentrado!$B$2:$B859, "=Nayarit")</f>
        <v>14.250999999999999</v>
      </c>
      <c r="AG6" s="9">
        <f>SUMIFS(Concentrado!AH$2:AH859,Concentrado!$A$2:$A859,"="&amp;$A6,Concentrado!$B$2:$B859, "=Nayarit")</f>
        <v>9.3677847393276092</v>
      </c>
      <c r="AH6" s="9">
        <f>SUMIFS(Concentrado!AI$2:AI859,Concentrado!$A$2:$A859,"="&amp;$A6,Concentrado!$B$2:$B859, "=Nayarit")</f>
        <v>1.6373937058585899</v>
      </c>
      <c r="AI6" s="9">
        <f>SUMIFS(Concentrado!AJ$2:AJ859,Concentrado!$A$2:$A859,"="&amp;$A6,Concentrado!$B$2:$B859, "=Nayarit")</f>
        <v>5.4840947541891598</v>
      </c>
      <c r="AJ6" s="9">
        <f>SUMIFS(Concentrado!AK$2:AK859,Concentrado!$A$2:$A859,"="&amp;$A6,Concentrado!$B$2:$B859, "=Nayarit")</f>
        <v>6.7069999999999999</v>
      </c>
      <c r="AK6" s="9">
        <f>SUMIFS(Concentrado!AL$2:AL859,Concentrado!$A$2:$A859,"="&amp;$A6,Concentrado!$B$2:$B859, "=Nayarit")</f>
        <v>1.0449999999999999</v>
      </c>
      <c r="AL6" s="9">
        <f>SUMIFS(Concentrado!AM$2:AM859,Concentrado!$A$2:$A859,"="&amp;$A6,Concentrado!$B$2:$B859, "=Nayarit")</f>
        <v>3.8719999999999999</v>
      </c>
      <c r="AM6" s="9">
        <f>SUMIFS(Concentrado!AN$2:AN859,Concentrado!$A$2:$A859,"="&amp;$A6,Concentrado!$B$2:$B859, "=Nayarit")</f>
        <v>63.292999999999999</v>
      </c>
      <c r="AN6" s="9">
        <f>SUMIFS(Concentrado!AO$2:AO859,Concentrado!$A$2:$A859,"="&amp;$A6,Concentrado!$B$2:$B859, "=Nayarit")</f>
        <v>50.798999999999999</v>
      </c>
      <c r="AO6" s="9">
        <f>SUMIFS(Concentrado!AP$2:AP859,Concentrado!$A$2:$A859,"="&amp;$A6,Concentrado!$B$2:$B859, "=Nayarit")</f>
        <v>57.037999999999997</v>
      </c>
      <c r="AP6" s="9">
        <f>SUMIFS(Concentrado!AQ$2:AQ859,Concentrado!$A$2:$A859,"="&amp;$A6,Concentrado!$B$2:$B859, "=Nayarit")</f>
        <v>8.3829999999999991</v>
      </c>
      <c r="AQ6" s="9">
        <f>SUMIFS(Concentrado!AR$2:AR859,Concentrado!$A$2:$A859,"="&amp;$A6,Concentrado!$B$2:$B859, "=Nayarit")</f>
        <v>2.927</v>
      </c>
      <c r="AR6" s="9">
        <f>SUMIFS(Concentrado!AS$2:AS859,Concentrado!$A$2:$A859,"="&amp;$A6,Concentrado!$B$2:$B859, "=Nayarit")</f>
        <v>5.6509999999999998</v>
      </c>
      <c r="AS6" s="9">
        <f>SUMIFS(Concentrado!AT$2:AT859,Concentrado!$A$2:$A859,"="&amp;$A6,Concentrado!$B$2:$B859, "=Nayarit")</f>
        <v>8.8019999999999996</v>
      </c>
      <c r="AT6" s="9">
        <f>SUMIFS(Concentrado!AU$2:AU859,Concentrado!$A$2:$A859,"="&amp;$A6,Concentrado!$B$2:$B859, "=Nayarit")</f>
        <v>1.881</v>
      </c>
      <c r="AU6" s="9">
        <f>SUMIFS(Concentrado!AV$2:AV859,Concentrado!$A$2:$A859,"="&amp;$A6,Concentrado!$B$2:$B859, "=Nayarit")</f>
        <v>5.3380000000000001</v>
      </c>
      <c r="AV6" s="9">
        <f>SUMIFS(Concentrado!AW$2:AW859,Concentrado!$A$2:$A859,"="&amp;$A6,Concentrado!$B$2:$B859, "=Nayarit")</f>
        <v>553.70699999999999</v>
      </c>
      <c r="AW6" s="9">
        <f>SUMIFS(Concentrado!AX$2:AX859,Concentrado!$A$2:$A859,"="&amp;$A6,Concentrado!$B$2:$B859, "=Nayarit")</f>
        <v>389.66899999999998</v>
      </c>
      <c r="AX6" s="9">
        <f>SUMIFS(Concentrado!AY$2:AY859,Concentrado!$A$2:$A859,"="&amp;$A6,Concentrado!$B$2:$B859, "=Nayarit")</f>
        <v>471.79300000000001</v>
      </c>
      <c r="AY6" s="9">
        <f>SUMIFS(Concentrado!AZ$2:AZ859,Concentrado!$A$2:$A859,"="&amp;$A6,Concentrado!$B$2:$B859, "=Nayarit")</f>
        <v>5.5369999999999999</v>
      </c>
      <c r="AZ6" s="9">
        <f>SUMIFS(Concentrado!BA$2:BA859,Concentrado!$A$2:$A859,"="&amp;$A6,Concentrado!$B$2:$B859, "=Nayarit")</f>
        <v>3.8969999999999998</v>
      </c>
      <c r="BA6" s="9">
        <f>SUMIFS(Concentrado!BB$2:BB859,Concentrado!$A$2:$A859,"="&amp;$A6,Concentrado!$B$2:$B859, "=Nayarit")</f>
        <v>4.718</v>
      </c>
      <c r="BB6" s="9">
        <f>SUMIFS(Concentrado!BC$2:BC859,Concentrado!$A$2:$A859,"="&amp;$A6,Concentrado!$B$2:$B859, "=Nayarit")</f>
        <v>9.3179999999999996</v>
      </c>
      <c r="BC6" s="9">
        <f>SUMIFS(Concentrado!BD$2:BD859,Concentrado!$A$2:$A859,"="&amp;$A6,Concentrado!$B$2:$B859, "=Nayarit")</f>
        <v>22.363</v>
      </c>
      <c r="BD6" s="9">
        <f>SUMIFS(Concentrado!BE$2:BE859,Concentrado!$A$2:$A859,"="&amp;$A6,Concentrado!$B$2:$B859, "=Nayarit")</f>
        <v>18.207000000000001</v>
      </c>
      <c r="BE6" s="9">
        <f>SUMIFS(Concentrado!BF$2:BF859,Concentrado!$A$2:$A859,"="&amp;$A6,Concentrado!$B$2:$B859, "=Nayarit")</f>
        <v>20.914999999999999</v>
      </c>
      <c r="BF6" s="9">
        <f>SUMIFS(Concentrado!BG$2:BG859,Concentrado!$A$2:$A859,"="&amp;$A6,Concentrado!$B$2:$B859, "=Nayarit")</f>
        <v>74.363</v>
      </c>
      <c r="BG6" s="9">
        <f>SUMIFS(Concentrado!BH$2:BH859,Concentrado!$A$2:$A859,"="&amp;$A6,Concentrado!$B$2:$B859, "=Nayarit")</f>
        <v>4.9730433166015988</v>
      </c>
    </row>
    <row r="7" spans="1:59" x14ac:dyDescent="0.25">
      <c r="A7" s="4">
        <v>2003</v>
      </c>
      <c r="B7" s="9">
        <f>SUMIFS(Concentrado!C$2:C859,Concentrado!$A$2:$A859,"="&amp;$A7,Concentrado!$B$2:$B859, "=Nayarit")</f>
        <v>35.927999999999997</v>
      </c>
      <c r="C7" s="9">
        <f>SUMIFS(Concentrado!D$2:D859,Concentrado!$A$2:$A859,"="&amp;$A7,Concentrado!$B$2:$B859, "=Nayarit")</f>
        <v>11.172000000000001</v>
      </c>
      <c r="D7" s="9">
        <f>SUMIFS(Concentrado!E$2:E859,Concentrado!$A$2:$A859,"="&amp;$A7,Concentrado!$B$2:$B859, "=Nayarit")</f>
        <v>23.527000000000001</v>
      </c>
      <c r="E7" s="9">
        <f>SUMIFS(Concentrado!F$2:F859,Concentrado!$A$2:$A859,"="&amp;$A7,Concentrado!$B$2:$B859, "=Nayarit")</f>
        <v>25.413</v>
      </c>
      <c r="F7" s="9">
        <f>SUMIFS(Concentrado!G$2:G859,Concentrado!$A$2:$A859,"="&amp;$A7,Concentrado!$B$2:$B859, "=Nayarit")</f>
        <v>17.228999999999999</v>
      </c>
      <c r="G7" s="9">
        <f>SUMIFS(Concentrado!H$2:H859,Concentrado!$A$2:$A859,"="&amp;$A7,Concentrado!$B$2:$B859, "=Nayarit")</f>
        <v>1.661</v>
      </c>
      <c r="H7" s="9">
        <f>SUMIFS(Concentrado!I$2:I859,Concentrado!$A$2:$A859,"="&amp;$A7,Concentrado!$B$2:$B859, "=Nayarit")</f>
        <v>4.3449999999999998</v>
      </c>
      <c r="I7" s="9">
        <f>SUMIFS(Concentrado!J$2:J859,Concentrado!$A$2:$A859,"="&amp;$A7,Concentrado!$B$2:$B859, "=Nayarit")</f>
        <v>3.0059999999999998</v>
      </c>
      <c r="J7" s="9">
        <f>SUMIFS(Concentrado!K$2:K859,Concentrado!$A$2:$A859,"="&amp;$A7,Concentrado!$B$2:$B859, "=Nayarit")</f>
        <v>18.068000000000001</v>
      </c>
      <c r="K7" s="9">
        <f>SUMIFS(Concentrado!L$2:L859,Concentrado!$A$2:$A859,"="&amp;$A7,Concentrado!$B$2:$B859, "=Nayarit")</f>
        <v>7.0339999999999998</v>
      </c>
      <c r="L7" s="9">
        <f>SUMIFS(Concentrado!M$2:M859,Concentrado!$A$2:$A859,"="&amp;$A7,Concentrado!$B$2:$B859, "=Nayarit")</f>
        <v>12.541</v>
      </c>
      <c r="M7" s="9">
        <f>SUMIFS(Concentrado!N$2:N859,Concentrado!$A$2:$A859,"="&amp;$A7,Concentrado!$B$2:$B859, "=Nayarit")</f>
        <v>60.802</v>
      </c>
      <c r="N7" s="9">
        <f>SUMIFS(Concentrado!O$2:O859,Concentrado!$A$2:$A859,"="&amp;$A7,Concentrado!$B$2:$B859, "=Nayarit")</f>
        <v>101.968</v>
      </c>
      <c r="O7" s="9">
        <f>SUMIFS(Concentrado!P$2:P859,Concentrado!$A$2:$A859,"="&amp;$A7,Concentrado!$B$2:$B859, "=Nayarit")</f>
        <v>27.103000000000002</v>
      </c>
      <c r="P7" s="9">
        <f>SUMIFS(Concentrado!Q$2:Q859,Concentrado!$A$2:$A859,"="&amp;$A7,Concentrado!$B$2:$B859, "=Nayarit")</f>
        <v>64.569000000000003</v>
      </c>
      <c r="Q7" s="9">
        <f>SUMIFS(Concentrado!R$2:R859,Concentrado!$A$2:$A859,"="&amp;$A7,Concentrado!$B$2:$B859, "=Nayarit")</f>
        <v>47.972999999999999</v>
      </c>
      <c r="R7" s="9">
        <f>SUMIFS(Concentrado!S$2:S859,Concentrado!$A$2:$A859,"="&amp;$A7,Concentrado!$B$2:$B859, "=Nayarit")</f>
        <v>50.067999999999998</v>
      </c>
      <c r="S7" s="9">
        <f>SUMIFS(Concentrado!T$2:T859,Concentrado!$A$2:$A859,"="&amp;$A7,Concentrado!$B$2:$B859, "=Nayarit")</f>
        <v>49.021999999999998</v>
      </c>
      <c r="T7" s="9">
        <f>SUMIFS(Concentrado!U$2:U859,Concentrado!$A$2:$A859,"="&amp;$A7,Concentrado!$B$2:$B859, "=Nayarit")</f>
        <v>11.214</v>
      </c>
      <c r="U7" s="9">
        <f>SUMIFS(Concentrado!V$2:V859,Concentrado!$A$2:$A859,"="&amp;$A7,Concentrado!$B$2:$B859, "=Nayarit")</f>
        <v>15.31</v>
      </c>
      <c r="V7" s="9">
        <f>SUMIFS(Concentrado!W$2:W859,Concentrado!$A$2:$A859,"="&amp;$A7,Concentrado!$B$2:$B859, "=Nayarit")</f>
        <v>13.266</v>
      </c>
      <c r="W7" s="9">
        <f>SUMIFS(Concentrado!X$2:X859,Concentrado!$A$2:$A859,"="&amp;$A7,Concentrado!$B$2:$B859, "=Nayarit")</f>
        <v>22.013000000000002</v>
      </c>
      <c r="X7" s="9">
        <f>SUMIFS(Concentrado!Y$2:Y859,Concentrado!$A$2:$A859,"="&amp;$A7,Concentrado!$B$2:$B859, "=Nayarit")</f>
        <v>1.8620000000000001</v>
      </c>
      <c r="Y7" s="9">
        <f>SUMIFS(Concentrado!Z$2:Z859,Concentrado!$A$2:$A859,"="&amp;$A7,Concentrado!$B$2:$B859, "=Nayarit")</f>
        <v>11.919</v>
      </c>
      <c r="Z7" s="9">
        <f>SUMIFS(Concentrado!AA$2:AA859,Concentrado!$A$2:$A859,"="&amp;$A7,Concentrado!$B$2:$B859, "=Nayarit")</f>
        <v>55.241</v>
      </c>
      <c r="AA7" s="9">
        <f>SUMIFS(Concentrado!AB$2:AB859,Concentrado!$A$2:$A859,"="&amp;$A7,Concentrado!$B$2:$B859, "=Nayarit")</f>
        <v>45.722999999999999</v>
      </c>
      <c r="AB7" s="9">
        <f>SUMIFS(Concentrado!AC$2:AC859,Concentrado!$A$2:$A859,"="&amp;$A7,Concentrado!$B$2:$B859, "=Nayarit")</f>
        <v>50.472999999999999</v>
      </c>
      <c r="AC7" s="9">
        <f>SUMIFS(Concentrado!AD$2:AD859,Concentrado!$A$2:$A859,"="&amp;$A7,Concentrado!$B$2:$B859, "=Nayarit")</f>
        <v>359.27699999999999</v>
      </c>
      <c r="AD7" s="9">
        <f>SUMIFS(Concentrado!AE$2:AE859,Concentrado!$A$2:$A859,"="&amp;$A7,Concentrado!$B$2:$B859, "=Nayarit")</f>
        <v>307.02999999999997</v>
      </c>
      <c r="AE7" s="9">
        <f>SUMIFS(Concentrado!AF$2:AF859,Concentrado!$A$2:$A859,"="&amp;$A7,Concentrado!$B$2:$B859, "=Nayarit")</f>
        <v>333.31099999999998</v>
      </c>
      <c r="AF7" s="9">
        <f>SUMIFS(Concentrado!AG$2:AG859,Concentrado!$A$2:$A859,"="&amp;$A7,Concentrado!$B$2:$B859, "=Nayarit")</f>
        <v>12.667999999999999</v>
      </c>
      <c r="AG7" s="9">
        <f>SUMIFS(Concentrado!AH$2:AH859,Concentrado!$A$2:$A859,"="&amp;$A7,Concentrado!$B$2:$B859, "=Nayarit")</f>
        <v>10.420037183080099</v>
      </c>
      <c r="AH7" s="9">
        <f>SUMIFS(Concentrado!AI$2:AI859,Concentrado!$A$2:$A859,"="&amp;$A7,Concentrado!$B$2:$B859, "=Nayarit")</f>
        <v>4.88939110782737</v>
      </c>
      <c r="AI7" s="9">
        <f>SUMIFS(Concentrado!AJ$2:AJ859,Concentrado!$A$2:$A859,"="&amp;$A7,Concentrado!$B$2:$B859, "=Nayarit")</f>
        <v>7.6416502689588004</v>
      </c>
      <c r="AJ7" s="9">
        <f>SUMIFS(Concentrado!AK$2:AK859,Concentrado!$A$2:$A859,"="&amp;$A7,Concentrado!$B$2:$B859, "=Nayarit")</f>
        <v>6.8529999999999998</v>
      </c>
      <c r="AK7" s="9">
        <f>SUMIFS(Concentrado!AL$2:AL859,Concentrado!$A$2:$A859,"="&amp;$A7,Concentrado!$B$2:$B859, "=Nayarit")</f>
        <v>2.8969999999999998</v>
      </c>
      <c r="AL7" s="9">
        <f>SUMIFS(Concentrado!AM$2:AM859,Concentrado!$A$2:$A859,"="&amp;$A7,Concentrado!$B$2:$B859, "=Nayarit")</f>
        <v>4.8710000000000004</v>
      </c>
      <c r="AM7" s="9">
        <f>SUMIFS(Concentrado!AN$2:AN859,Concentrado!$A$2:$A859,"="&amp;$A7,Concentrado!$B$2:$B859, "=Nayarit")</f>
        <v>62.718000000000004</v>
      </c>
      <c r="AN7" s="9">
        <f>SUMIFS(Concentrado!AO$2:AO859,Concentrado!$A$2:$A859,"="&amp;$A7,Concentrado!$B$2:$B859, "=Nayarit")</f>
        <v>51.31</v>
      </c>
      <c r="AO7" s="9">
        <f>SUMIFS(Concentrado!AP$2:AP859,Concentrado!$A$2:$A859,"="&amp;$A7,Concentrado!$B$2:$B859, "=Nayarit")</f>
        <v>57.21</v>
      </c>
      <c r="AP7" s="9">
        <f>SUMIFS(Concentrado!AQ$2:AQ859,Concentrado!$A$2:$A859,"="&amp;$A7,Concentrado!$B$2:$B859, "=Nayarit")</f>
        <v>8.7219999999999995</v>
      </c>
      <c r="AQ7" s="9">
        <f>SUMIFS(Concentrado!AR$2:AR859,Concentrado!$A$2:$A859,"="&amp;$A7,Concentrado!$B$2:$B859, "=Nayarit")</f>
        <v>4.9649999999999999</v>
      </c>
      <c r="AR7" s="9">
        <f>SUMIFS(Concentrado!AS$2:AS859,Concentrado!$A$2:$A859,"="&amp;$A7,Concentrado!$B$2:$B859, "=Nayarit")</f>
        <v>6.84</v>
      </c>
      <c r="AS7" s="9">
        <f>SUMIFS(Concentrado!AT$2:AT859,Concentrado!$A$2:$A859,"="&amp;$A7,Concentrado!$B$2:$B859, "=Nayarit")</f>
        <v>11.007</v>
      </c>
      <c r="AT7" s="9">
        <f>SUMIFS(Concentrado!AU$2:AU859,Concentrado!$A$2:$A859,"="&amp;$A7,Concentrado!$B$2:$B859, "=Nayarit")</f>
        <v>1.8620000000000001</v>
      </c>
      <c r="AU7" s="9">
        <f>SUMIFS(Concentrado!AV$2:AV859,Concentrado!$A$2:$A859,"="&amp;$A7,Concentrado!$B$2:$B859, "=Nayarit")</f>
        <v>6.4260000000000002</v>
      </c>
      <c r="AV7" s="9">
        <f>SUMIFS(Concentrado!AW$2:AW859,Concentrado!$A$2:$A859,"="&amp;$A7,Concentrado!$B$2:$B859, "=Nayarit")</f>
        <v>529.36199999999997</v>
      </c>
      <c r="AW7" s="9">
        <f>SUMIFS(Concentrado!AX$2:AX859,Concentrado!$A$2:$A859,"="&amp;$A7,Concentrado!$B$2:$B859, "=Nayarit")</f>
        <v>393.51100000000002</v>
      </c>
      <c r="AX7" s="9">
        <f>SUMIFS(Concentrado!AY$2:AY859,Concentrado!$A$2:$A859,"="&amp;$A7,Concentrado!$B$2:$B859, "=Nayarit")</f>
        <v>461.93</v>
      </c>
      <c r="AY7" s="9">
        <f>SUMIFS(Concentrado!AZ$2:AZ859,Concentrado!$A$2:$A859,"="&amp;$A7,Concentrado!$B$2:$B859, "=Nayarit")</f>
        <v>5.2939999999999996</v>
      </c>
      <c r="AZ7" s="9">
        <f>SUMIFS(Concentrado!BA$2:BA859,Concentrado!$A$2:$A859,"="&amp;$A7,Concentrado!$B$2:$B859, "=Nayarit")</f>
        <v>3.9350000000000001</v>
      </c>
      <c r="BA7" s="9">
        <f>SUMIFS(Concentrado!BB$2:BB859,Concentrado!$A$2:$A859,"="&amp;$A7,Concentrado!$B$2:$B859, "=Nayarit")</f>
        <v>4.6189999999999998</v>
      </c>
      <c r="BB7" s="9">
        <f>SUMIFS(Concentrado!BC$2:BC859,Concentrado!$A$2:$A859,"="&amp;$A7,Concentrado!$B$2:$B859, "=Nayarit")</f>
        <v>13.077999999999999</v>
      </c>
      <c r="BC7" s="9">
        <f>SUMIFS(Concentrado!BD$2:BD859,Concentrado!$A$2:$A859,"="&amp;$A7,Concentrado!$B$2:$B859, "=Nayarit")</f>
        <v>20.550999999999998</v>
      </c>
      <c r="BD7" s="9">
        <f>SUMIFS(Concentrado!BE$2:BE859,Concentrado!$A$2:$A859,"="&amp;$A7,Concentrado!$B$2:$B859, "=Nayarit")</f>
        <v>17.433</v>
      </c>
      <c r="BE7" s="9">
        <f>SUMIFS(Concentrado!BF$2:BF859,Concentrado!$A$2:$A859,"="&amp;$A7,Concentrado!$B$2:$B859, "=Nayarit")</f>
        <v>19.962</v>
      </c>
      <c r="BF7" s="9">
        <f>SUMIFS(Concentrado!BG$2:BG859,Concentrado!$A$2:$A859,"="&amp;$A7,Concentrado!$B$2:$B859, "=Nayarit")</f>
        <v>69.959000000000003</v>
      </c>
      <c r="BG7" s="9">
        <f>SUMIFS(Concentrado!BH$2:BH859,Concentrado!$A$2:$A859,"="&amp;$A7,Concentrado!$B$2:$B859, "=Nayarit")</f>
        <v>3.7778088708549045</v>
      </c>
    </row>
    <row r="8" spans="1:59" x14ac:dyDescent="0.25">
      <c r="A8" s="4">
        <v>2004</v>
      </c>
      <c r="B8" s="9">
        <f>SUMIFS(Concentrado!C$2:C859,Concentrado!$A$2:$A859,"="&amp;$A8,Concentrado!$B$2:$B859, "=Nayarit")</f>
        <v>29.658999999999999</v>
      </c>
      <c r="C8" s="9">
        <f>SUMIFS(Concentrado!D$2:D859,Concentrado!$A$2:$A859,"="&amp;$A8,Concentrado!$B$2:$B859, "=Nayarit")</f>
        <v>10.444000000000001</v>
      </c>
      <c r="D8" s="9">
        <f>SUMIFS(Concentrado!E$2:E859,Concentrado!$A$2:$A859,"="&amp;$A8,Concentrado!$B$2:$B859, "=Nayarit")</f>
        <v>20.024000000000001</v>
      </c>
      <c r="E8" s="9">
        <f>SUMIFS(Concentrado!F$2:F859,Concentrado!$A$2:$A859,"="&amp;$A8,Concentrado!$B$2:$B859, "=Nayarit")</f>
        <v>17.276</v>
      </c>
      <c r="F8" s="9">
        <f>SUMIFS(Concentrado!G$2:G859,Concentrado!$A$2:$A859,"="&amp;$A8,Concentrado!$B$2:$B859, "=Nayarit")</f>
        <v>16.855</v>
      </c>
      <c r="G8" s="9">
        <f>SUMIFS(Concentrado!H$2:H859,Concentrado!$A$2:$A859,"="&amp;$A8,Concentrado!$B$2:$B859, "=Nayarit")</f>
        <v>4.1189999999999998</v>
      </c>
      <c r="H8" s="9">
        <f>SUMIFS(Concentrado!I$2:I859,Concentrado!$A$2:$A859,"="&amp;$A8,Concentrado!$B$2:$B859, "=Nayarit")</f>
        <v>4.71</v>
      </c>
      <c r="I8" s="9">
        <f>SUMIFS(Concentrado!J$2:J859,Concentrado!$A$2:$A859,"="&amp;$A8,Concentrado!$B$2:$B859, "=Nayarit")</f>
        <v>4.4160000000000004</v>
      </c>
      <c r="J8" s="9">
        <f>SUMIFS(Concentrado!K$2:K859,Concentrado!$A$2:$A859,"="&amp;$A8,Concentrado!$B$2:$B859, "=Nayarit")</f>
        <v>16.888999999999999</v>
      </c>
      <c r="K8" s="9">
        <f>SUMIFS(Concentrado!L$2:L859,Concentrado!$A$2:$A859,"="&amp;$A8,Concentrado!$B$2:$B859, "=Nayarit")</f>
        <v>5.734</v>
      </c>
      <c r="L8" s="9">
        <f>SUMIFS(Concentrado!M$2:M859,Concentrado!$A$2:$A859,"="&amp;$A8,Concentrado!$B$2:$B859, "=Nayarit")</f>
        <v>11.295999999999999</v>
      </c>
      <c r="M8" s="9">
        <f>SUMIFS(Concentrado!N$2:N859,Concentrado!$A$2:$A859,"="&amp;$A8,Concentrado!$B$2:$B859, "=Nayarit")</f>
        <v>60.173000000000002</v>
      </c>
      <c r="N8" s="9">
        <f>SUMIFS(Concentrado!O$2:O859,Concentrado!$A$2:$A859,"="&amp;$A8,Concentrado!$B$2:$B859, "=Nayarit")</f>
        <v>98.040999999999997</v>
      </c>
      <c r="O8" s="9">
        <f>SUMIFS(Concentrado!P$2:P859,Concentrado!$A$2:$A859,"="&amp;$A8,Concentrado!$B$2:$B859, "=Nayarit")</f>
        <v>30.716999999999999</v>
      </c>
      <c r="P8" s="9">
        <f>SUMIFS(Concentrado!Q$2:Q859,Concentrado!$A$2:$A859,"="&amp;$A8,Concentrado!$B$2:$B859, "=Nayarit")</f>
        <v>64.281999999999996</v>
      </c>
      <c r="Q8" s="9">
        <f>SUMIFS(Concentrado!R$2:R859,Concentrado!$A$2:$A859,"="&amp;$A8,Concentrado!$B$2:$B859, "=Nayarit")</f>
        <v>48.607999999999997</v>
      </c>
      <c r="R8" s="9">
        <f>SUMIFS(Concentrado!S$2:S859,Concentrado!$A$2:$A859,"="&amp;$A8,Concentrado!$B$2:$B859, "=Nayarit")</f>
        <v>55.905999999999999</v>
      </c>
      <c r="S8" s="9">
        <f>SUMIFS(Concentrado!T$2:T859,Concentrado!$A$2:$A859,"="&amp;$A8,Concentrado!$B$2:$B859, "=Nayarit")</f>
        <v>52.268000000000001</v>
      </c>
      <c r="T8" s="9">
        <f>SUMIFS(Concentrado!U$2:U859,Concentrado!$A$2:$A859,"="&amp;$A8,Concentrado!$B$2:$B859, "=Nayarit")</f>
        <v>11.534000000000001</v>
      </c>
      <c r="U8" s="9">
        <f>SUMIFS(Concentrado!V$2:V859,Concentrado!$A$2:$A859,"="&amp;$A8,Concentrado!$B$2:$B859, "=Nayarit")</f>
        <v>16.178000000000001</v>
      </c>
      <c r="V8" s="9">
        <f>SUMIFS(Concentrado!W$2:W859,Concentrado!$A$2:$A859,"="&amp;$A8,Concentrado!$B$2:$B859, "=Nayarit")</f>
        <v>13.863</v>
      </c>
      <c r="W8" s="9">
        <f>SUMIFS(Concentrado!X$2:X859,Concentrado!$A$2:$A859,"="&amp;$A8,Concentrado!$B$2:$B859, "=Nayarit")</f>
        <v>23.48</v>
      </c>
      <c r="X8" s="9">
        <f>SUMIFS(Concentrado!Y$2:Y859,Concentrado!$A$2:$A859,"="&amp;$A8,Concentrado!$B$2:$B859, "=Nayarit")</f>
        <v>4.5049999999999999</v>
      </c>
      <c r="Y8" s="9">
        <f>SUMIFS(Concentrado!Z$2:Z859,Concentrado!$A$2:$A859,"="&amp;$A8,Concentrado!$B$2:$B859, "=Nayarit")</f>
        <v>13.965</v>
      </c>
      <c r="Z8" s="9">
        <f>SUMIFS(Concentrado!AA$2:AA859,Concentrado!$A$2:$A859,"="&amp;$A8,Concentrado!$B$2:$B859, "=Nayarit")</f>
        <v>64.468000000000004</v>
      </c>
      <c r="AA8" s="9">
        <f>SUMIFS(Concentrado!AB$2:AB859,Concentrado!$A$2:$A859,"="&amp;$A8,Concentrado!$B$2:$B859, "=Nayarit")</f>
        <v>43.414000000000001</v>
      </c>
      <c r="AB8" s="9">
        <f>SUMIFS(Concentrado!AC$2:AC859,Concentrado!$A$2:$A859,"="&amp;$A8,Concentrado!$B$2:$B859, "=Nayarit")</f>
        <v>53.911000000000001</v>
      </c>
      <c r="AC8" s="9">
        <f>SUMIFS(Concentrado!AD$2:AD859,Concentrado!$A$2:$A859,"="&amp;$A8,Concentrado!$B$2:$B859, "=Nayarit")</f>
        <v>364.15199999999999</v>
      </c>
      <c r="AD8" s="9">
        <f>SUMIFS(Concentrado!AE$2:AE859,Concentrado!$A$2:$A859,"="&amp;$A8,Concentrado!$B$2:$B859, "=Nayarit")</f>
        <v>314.33999999999997</v>
      </c>
      <c r="AE8" s="9">
        <f>SUMIFS(Concentrado!AF$2:AF859,Concentrado!$A$2:$A859,"="&amp;$A8,Concentrado!$B$2:$B859, "=Nayarit")</f>
        <v>339.27699999999999</v>
      </c>
      <c r="AF8" s="9">
        <f>SUMIFS(Concentrado!AG$2:AG859,Concentrado!$A$2:$A859,"="&amp;$A8,Concentrado!$B$2:$B859, "=Nayarit")</f>
        <v>12.77</v>
      </c>
      <c r="AG8" s="9">
        <f>SUMIFS(Concentrado!AH$2:AH859,Concentrado!$A$2:$A859,"="&amp;$A8,Concentrado!$B$2:$B859, "=Nayarit")</f>
        <v>7.65261500787126</v>
      </c>
      <c r="AH8" s="9">
        <f>SUMIFS(Concentrado!AI$2:AI859,Concentrado!$A$2:$A859,"="&amp;$A8,Concentrado!$B$2:$B859, "=Nayarit")</f>
        <v>2.7056716288684299</v>
      </c>
      <c r="AI8" s="9">
        <f>SUMIFS(Concentrado!AJ$2:AJ859,Concentrado!$A$2:$A859,"="&amp;$A8,Concentrado!$B$2:$B859, "=Nayarit")</f>
        <v>5.1666798099749602</v>
      </c>
      <c r="AJ8" s="9">
        <f>SUMIFS(Concentrado!AK$2:AK859,Concentrado!$A$2:$A859,"="&amp;$A8,Concentrado!$B$2:$B859, "=Nayarit")</f>
        <v>6.3849999999999998</v>
      </c>
      <c r="AK8" s="9">
        <f>SUMIFS(Concentrado!AL$2:AL859,Concentrado!$A$2:$A859,"="&amp;$A8,Concentrado!$B$2:$B859, "=Nayarit")</f>
        <v>1.4330000000000001</v>
      </c>
      <c r="AL8" s="9">
        <f>SUMIFS(Concentrado!AM$2:AM859,Concentrado!$A$2:$A859,"="&amp;$A8,Concentrado!$B$2:$B859, "=Nayarit")</f>
        <v>3.9020000000000001</v>
      </c>
      <c r="AM8" s="9">
        <f>SUMIFS(Concentrado!AN$2:AN859,Concentrado!$A$2:$A859,"="&amp;$A8,Concentrado!$B$2:$B859, "=Nayarit")</f>
        <v>56.228999999999999</v>
      </c>
      <c r="AN8" s="9">
        <f>SUMIFS(Concentrado!AO$2:AO859,Concentrado!$A$2:$A859,"="&amp;$A8,Concentrado!$B$2:$B859, "=Nayarit")</f>
        <v>51.4</v>
      </c>
      <c r="AO8" s="9">
        <f>SUMIFS(Concentrado!AP$2:AP859,Concentrado!$A$2:$A859,"="&amp;$A8,Concentrado!$B$2:$B859, "=Nayarit")</f>
        <v>53.911000000000001</v>
      </c>
      <c r="AP8" s="9">
        <f>SUMIFS(Concentrado!AQ$2:AQ859,Concentrado!$A$2:$A859,"="&amp;$A8,Concentrado!$B$2:$B859, "=Nayarit")</f>
        <v>6.7969999999999997</v>
      </c>
      <c r="AQ8" s="9">
        <f>SUMIFS(Concentrado!AR$2:AR859,Concentrado!$A$2:$A859,"="&amp;$A8,Concentrado!$B$2:$B859, "=Nayarit")</f>
        <v>2.6619999999999999</v>
      </c>
      <c r="AR8" s="9">
        <f>SUMIFS(Concentrado!AS$2:AS859,Concentrado!$A$2:$A859,"="&amp;$A8,Concentrado!$B$2:$B859, "=Nayarit")</f>
        <v>4.7240000000000002</v>
      </c>
      <c r="AS8" s="9">
        <f>SUMIFS(Concentrado!AT$2:AT859,Concentrado!$A$2:$A859,"="&amp;$A8,Concentrado!$B$2:$B859, "=Nayarit")</f>
        <v>8.0329999999999995</v>
      </c>
      <c r="AT8" s="9">
        <f>SUMIFS(Concentrado!AU$2:AU859,Concentrado!$A$2:$A859,"="&amp;$A8,Concentrado!$B$2:$B859, "=Nayarit")</f>
        <v>2.2530000000000001</v>
      </c>
      <c r="AU8" s="9">
        <f>SUMIFS(Concentrado!AV$2:AV859,Concentrado!$A$2:$A859,"="&amp;$A8,Concentrado!$B$2:$B859, "=Nayarit")</f>
        <v>5.1340000000000003</v>
      </c>
      <c r="AV8" s="9">
        <f>SUMIFS(Concentrado!AW$2:AW859,Concentrado!$A$2:$A859,"="&amp;$A8,Concentrado!$B$2:$B859, "=Nayarit")</f>
        <v>527.27800000000002</v>
      </c>
      <c r="AW8" s="9">
        <f>SUMIFS(Concentrado!AX$2:AX859,Concentrado!$A$2:$A859,"="&amp;$A8,Concentrado!$B$2:$B859, "=Nayarit")</f>
        <v>405.46899999999999</v>
      </c>
      <c r="AX8" s="9">
        <f>SUMIFS(Concentrado!AY$2:AY859,Concentrado!$A$2:$A859,"="&amp;$A8,Concentrado!$B$2:$B859, "=Nayarit")</f>
        <v>466.40300000000002</v>
      </c>
      <c r="AY8" s="9">
        <f>SUMIFS(Concentrado!AZ$2:AZ859,Concentrado!$A$2:$A859,"="&amp;$A8,Concentrado!$B$2:$B859, "=Nayarit")</f>
        <v>5.2729999999999997</v>
      </c>
      <c r="AZ8" s="9">
        <f>SUMIFS(Concentrado!BA$2:BA859,Concentrado!$A$2:$A859,"="&amp;$A8,Concentrado!$B$2:$B859, "=Nayarit")</f>
        <v>4.0549999999999997</v>
      </c>
      <c r="BA8" s="9">
        <f>SUMIFS(Concentrado!BB$2:BB859,Concentrado!$A$2:$A859,"="&amp;$A8,Concentrado!$B$2:$B859, "=Nayarit")</f>
        <v>4.6639999999999997</v>
      </c>
      <c r="BB8" s="9">
        <f>SUMIFS(Concentrado!BC$2:BC859,Concentrado!$A$2:$A859,"="&amp;$A8,Concentrado!$B$2:$B859, "=Nayarit")</f>
        <v>12.192</v>
      </c>
      <c r="BC8" s="9">
        <f>SUMIFS(Concentrado!BD$2:BD859,Concentrado!$A$2:$A859,"="&amp;$A8,Concentrado!$B$2:$B859, "=Nayarit")</f>
        <v>15.005000000000001</v>
      </c>
      <c r="BD8" s="9">
        <f>SUMIFS(Concentrado!BE$2:BE859,Concentrado!$A$2:$A859,"="&amp;$A8,Concentrado!$B$2:$B859, "=Nayarit")</f>
        <v>16.88</v>
      </c>
      <c r="BE8" s="9">
        <f>SUMIFS(Concentrado!BF$2:BF859,Concentrado!$A$2:$A859,"="&amp;$A8,Concentrado!$B$2:$B859, "=Nayarit")</f>
        <v>19.401</v>
      </c>
      <c r="BF8" s="9">
        <f>SUMIFS(Concentrado!BG$2:BG859,Concentrado!$A$2:$A859,"="&amp;$A8,Concentrado!$B$2:$B859, "=Nayarit")</f>
        <v>46.524999999999999</v>
      </c>
      <c r="BG8" s="9">
        <f>SUMIFS(Concentrado!BH$2:BH859,Concentrado!$A$2:$A859,"="&amp;$A8,Concentrado!$B$2:$B859, "=Nayarit")</f>
        <v>5.3968549362612821</v>
      </c>
    </row>
    <row r="9" spans="1:59" x14ac:dyDescent="0.25">
      <c r="A9" s="4">
        <v>2005</v>
      </c>
      <c r="B9" s="9">
        <f>SUMIFS(Concentrado!C$2:C859,Concentrado!$A$2:$A859,"="&amp;$A9,Concentrado!$B$2:$B859, "=Nayarit")</f>
        <v>29.574999999999999</v>
      </c>
      <c r="C9" s="9">
        <f>SUMIFS(Concentrado!D$2:D859,Concentrado!$A$2:$A859,"="&amp;$A9,Concentrado!$B$2:$B859, "=Nayarit")</f>
        <v>6.27</v>
      </c>
      <c r="D9" s="9">
        <f>SUMIFS(Concentrado!E$2:E859,Concentrado!$A$2:$A859,"="&amp;$A9,Concentrado!$B$2:$B859, "=Nayarit")</f>
        <v>17.975000000000001</v>
      </c>
      <c r="E9" s="9">
        <f>SUMIFS(Concentrado!F$2:F859,Concentrado!$A$2:$A859,"="&amp;$A9,Concentrado!$B$2:$B859, "=Nayarit")</f>
        <v>18.122</v>
      </c>
      <c r="F9" s="9">
        <f>SUMIFS(Concentrado!G$2:G859,Concentrado!$A$2:$A859,"="&amp;$A9,Concentrado!$B$2:$B859, "=Nayarit")</f>
        <v>16.887</v>
      </c>
      <c r="G9" s="9">
        <f>SUMIFS(Concentrado!H$2:H859,Concentrado!$A$2:$A859,"="&amp;$A9,Concentrado!$B$2:$B859, "=Nayarit")</f>
        <v>2.2440000000000002</v>
      </c>
      <c r="H9" s="9">
        <f>SUMIFS(Concentrado!I$2:I859,Concentrado!$A$2:$A859,"="&amp;$A9,Concentrado!$B$2:$B859, "=Nayarit")</f>
        <v>3.2360000000000002</v>
      </c>
      <c r="I9" s="9">
        <f>SUMIFS(Concentrado!J$2:J859,Concentrado!$A$2:$A859,"="&amp;$A9,Concentrado!$B$2:$B859, "=Nayarit")</f>
        <v>2.742</v>
      </c>
      <c r="J9" s="9">
        <f>SUMIFS(Concentrado!K$2:K859,Concentrado!$A$2:$A859,"="&amp;$A9,Concentrado!$B$2:$B859, "=Nayarit")</f>
        <v>16.928999999999998</v>
      </c>
      <c r="K9" s="9">
        <f>SUMIFS(Concentrado!L$2:L859,Concentrado!$A$2:$A859,"="&amp;$A9,Concentrado!$B$2:$B859, "=Nayarit")</f>
        <v>3.843</v>
      </c>
      <c r="L9" s="9">
        <f>SUMIFS(Concentrado!M$2:M859,Concentrado!$A$2:$A859,"="&amp;$A9,Concentrado!$B$2:$B859, "=Nayarit")</f>
        <v>10.359</v>
      </c>
      <c r="M9" s="9">
        <f>SUMIFS(Concentrado!N$2:N859,Concentrado!$A$2:$A859,"="&amp;$A9,Concentrado!$B$2:$B859, "=Nayarit")</f>
        <v>71.978999999999999</v>
      </c>
      <c r="N9" s="9">
        <f>SUMIFS(Concentrado!O$2:O859,Concentrado!$A$2:$A859,"="&amp;$A9,Concentrado!$B$2:$B859, "=Nayarit")</f>
        <v>106.468</v>
      </c>
      <c r="O9" s="9">
        <f>SUMIFS(Concentrado!P$2:P859,Concentrado!$A$2:$A859,"="&amp;$A9,Concentrado!$B$2:$B859, "=Nayarit")</f>
        <v>24.271000000000001</v>
      </c>
      <c r="P9" s="9">
        <f>SUMIFS(Concentrado!Q$2:Q859,Concentrado!$A$2:$A859,"="&amp;$A9,Concentrado!$B$2:$B859, "=Nayarit")</f>
        <v>65.400999999999996</v>
      </c>
      <c r="Q9" s="9">
        <f>SUMIFS(Concentrado!R$2:R859,Concentrado!$A$2:$A859,"="&amp;$A9,Concentrado!$B$2:$B859, "=Nayarit")</f>
        <v>53.845999999999997</v>
      </c>
      <c r="R9" s="9">
        <f>SUMIFS(Concentrado!S$2:S859,Concentrado!$A$2:$A859,"="&amp;$A9,Concentrado!$B$2:$B859, "=Nayarit")</f>
        <v>56.633000000000003</v>
      </c>
      <c r="S9" s="9">
        <f>SUMIFS(Concentrado!T$2:T859,Concentrado!$A$2:$A859,"="&amp;$A9,Concentrado!$B$2:$B859, "=Nayarit")</f>
        <v>55.246000000000002</v>
      </c>
      <c r="T9" s="9">
        <f>SUMIFS(Concentrado!U$2:U859,Concentrado!$A$2:$A859,"="&amp;$A9,Concentrado!$B$2:$B859, "=Nayarit")</f>
        <v>13.462</v>
      </c>
      <c r="U9" s="9">
        <f>SUMIFS(Concentrado!V$2:V859,Concentrado!$A$2:$A859,"="&amp;$A9,Concentrado!$B$2:$B859, "=Nayarit")</f>
        <v>14.967000000000001</v>
      </c>
      <c r="V9" s="9">
        <f>SUMIFS(Concentrado!W$2:W859,Concentrado!$A$2:$A859,"="&amp;$A9,Concentrado!$B$2:$B859, "=Nayarit")</f>
        <v>14.218</v>
      </c>
      <c r="W9" s="9">
        <f>SUMIFS(Concentrado!X$2:X859,Concentrado!$A$2:$A859,"="&amp;$A9,Concentrado!$B$2:$B859, "=Nayarit")</f>
        <v>25.495000000000001</v>
      </c>
      <c r="X9" s="9">
        <f>SUMIFS(Concentrado!Y$2:Y859,Concentrado!$A$2:$A859,"="&amp;$A9,Concentrado!$B$2:$B859, "=Nayarit")</f>
        <v>2.427</v>
      </c>
      <c r="Y9" s="9">
        <f>SUMIFS(Concentrado!Z$2:Z859,Concentrado!$A$2:$A859,"="&amp;$A9,Concentrado!$B$2:$B859, "=Nayarit")</f>
        <v>14.013999999999999</v>
      </c>
      <c r="Z9" s="9">
        <f>SUMIFS(Concentrado!AA$2:AA859,Concentrado!$A$2:$A859,"="&amp;$A9,Concentrado!$B$2:$B859, "=Nayarit")</f>
        <v>69.959000000000003</v>
      </c>
      <c r="AA9" s="9">
        <f>SUMIFS(Concentrado!AB$2:AB859,Concentrado!$A$2:$A859,"="&amp;$A9,Concentrado!$B$2:$B859, "=Nayarit")</f>
        <v>52.183999999999997</v>
      </c>
      <c r="AB9" s="9">
        <f>SUMIFS(Concentrado!AC$2:AC859,Concentrado!$A$2:$A859,"="&amp;$A9,Concentrado!$B$2:$B859, "=Nayarit")</f>
        <v>61.033999999999999</v>
      </c>
      <c r="AC9" s="9">
        <f>SUMIFS(Concentrado!AD$2:AD859,Concentrado!$A$2:$A859,"="&amp;$A9,Concentrado!$B$2:$B859, "=Nayarit")</f>
        <v>395.483</v>
      </c>
      <c r="AD9" s="9">
        <f>SUMIFS(Concentrado!AE$2:AE859,Concentrado!$A$2:$A859,"="&amp;$A9,Concentrado!$B$2:$B859, "=Nayarit")</f>
        <v>324.63</v>
      </c>
      <c r="AE9" s="9">
        <f>SUMIFS(Concentrado!AF$2:AF859,Concentrado!$A$2:$A859,"="&amp;$A9,Concentrado!$B$2:$B859, "=Nayarit")</f>
        <v>360.11200000000002</v>
      </c>
      <c r="AF9" s="9">
        <f>SUMIFS(Concentrado!AG$2:AG859,Concentrado!$A$2:$A859,"="&amp;$A9,Concentrado!$B$2:$B859, "=Nayarit")</f>
        <v>15.500999999999999</v>
      </c>
      <c r="AG9" s="9">
        <f>SUMIFS(Concentrado!AH$2:AH859,Concentrado!$A$2:$A859,"="&amp;$A9,Concentrado!$B$2:$B859, "=Nayarit")</f>
        <v>6.5293330286311297</v>
      </c>
      <c r="AH9" s="9">
        <f>SUMIFS(Concentrado!AI$2:AI859,Concentrado!$A$2:$A859,"="&amp;$A9,Concentrado!$B$2:$B859, "=Nayarit")</f>
        <v>2.15262081584329</v>
      </c>
      <c r="AI9" s="9">
        <f>SUMIFS(Concentrado!AJ$2:AJ859,Concentrado!$A$2:$A859,"="&amp;$A9,Concentrado!$B$2:$B859, "=Nayarit")</f>
        <v>4.3289340541008503</v>
      </c>
      <c r="AJ9" s="9">
        <f>SUMIFS(Concentrado!AK$2:AK859,Concentrado!$A$2:$A859,"="&amp;$A9,Concentrado!$B$2:$B859, "=Nayarit")</f>
        <v>7.1390000000000002</v>
      </c>
      <c r="AK9" s="9">
        <f>SUMIFS(Concentrado!AL$2:AL859,Concentrado!$A$2:$A859,"="&amp;$A9,Concentrado!$B$2:$B859, "=Nayarit")</f>
        <v>1.214</v>
      </c>
      <c r="AL9" s="9">
        <f>SUMIFS(Concentrado!AM$2:AM859,Concentrado!$A$2:$A859,"="&amp;$A9,Concentrado!$B$2:$B859, "=Nayarit")</f>
        <v>4.1639999999999997</v>
      </c>
      <c r="AM9" s="9">
        <f>SUMIFS(Concentrado!AN$2:AN859,Concentrado!$A$2:$A859,"="&amp;$A9,Concentrado!$B$2:$B859, "=Nayarit")</f>
        <v>61.393000000000001</v>
      </c>
      <c r="AN9" s="9">
        <f>SUMIFS(Concentrado!AO$2:AO859,Concentrado!$A$2:$A859,"="&amp;$A9,Concentrado!$B$2:$B859, "=Nayarit")</f>
        <v>47.530999999999999</v>
      </c>
      <c r="AO9" s="9">
        <f>SUMIFS(Concentrado!AP$2:AP859,Concentrado!$A$2:$A859,"="&amp;$A9,Concentrado!$B$2:$B859, "=Nayarit")</f>
        <v>54.534999999999997</v>
      </c>
      <c r="AP9" s="9">
        <f>SUMIFS(Concentrado!AQ$2:AQ859,Concentrado!$A$2:$A859,"="&amp;$A9,Concentrado!$B$2:$B859, "=Nayarit")</f>
        <v>5.3029999999999999</v>
      </c>
      <c r="AQ9" s="9">
        <f>SUMIFS(Concentrado!AR$2:AR859,Concentrado!$A$2:$A859,"="&amp;$A9,Concentrado!$B$2:$B859, "=Nayarit")</f>
        <v>3.2360000000000002</v>
      </c>
      <c r="AR9" s="9">
        <f>SUMIFS(Concentrado!AS$2:AS859,Concentrado!$A$2:$A859,"="&amp;$A9,Concentrado!$B$2:$B859, "=Nayarit")</f>
        <v>4.2649999999999997</v>
      </c>
      <c r="AS9" s="9">
        <f>SUMIFS(Concentrado!AT$2:AT859,Concentrado!$A$2:$A859,"="&amp;$A9,Concentrado!$B$2:$B859, "=Nayarit")</f>
        <v>12.238</v>
      </c>
      <c r="AT9" s="9">
        <f>SUMIFS(Concentrado!AU$2:AU859,Concentrado!$A$2:$A859,"="&amp;$A9,Concentrado!$B$2:$B859, "=Nayarit")</f>
        <v>1.0109999999999999</v>
      </c>
      <c r="AU9" s="9">
        <f>SUMIFS(Concentrado!AV$2:AV859,Concentrado!$A$2:$A859,"="&amp;$A9,Concentrado!$B$2:$B859, "=Nayarit")</f>
        <v>6.601</v>
      </c>
      <c r="AV9" s="9">
        <f>SUMIFS(Concentrado!AW$2:AW859,Concentrado!$A$2:$A859,"="&amp;$A9,Concentrado!$B$2:$B859, "=Nayarit")</f>
        <v>571.09500000000003</v>
      </c>
      <c r="AW9" s="9">
        <f>SUMIFS(Concentrado!AX$2:AX859,Concentrado!$A$2:$A859,"="&amp;$A9,Concentrado!$B$2:$B859, "=Nayarit")</f>
        <v>405.13</v>
      </c>
      <c r="AX9" s="9">
        <f>SUMIFS(Concentrado!AY$2:AY859,Concentrado!$A$2:$A859,"="&amp;$A9,Concentrado!$B$2:$B859, "=Nayarit")</f>
        <v>488.27300000000002</v>
      </c>
      <c r="AY9" s="9">
        <f>SUMIFS(Concentrado!AZ$2:AZ859,Concentrado!$A$2:$A859,"="&amp;$A9,Concentrado!$B$2:$B859, "=Nayarit")</f>
        <v>5.7110000000000003</v>
      </c>
      <c r="AZ9" s="9">
        <f>SUMIFS(Concentrado!BA$2:BA859,Concentrado!$A$2:$A859,"="&amp;$A9,Concentrado!$B$2:$B859, "=Nayarit")</f>
        <v>4.0510000000000002</v>
      </c>
      <c r="BA9" s="9">
        <f>SUMIFS(Concentrado!BB$2:BB859,Concentrado!$A$2:$A859,"="&amp;$A9,Concentrado!$B$2:$B859, "=Nayarit")</f>
        <v>4.883</v>
      </c>
      <c r="BB9" s="9">
        <f>SUMIFS(Concentrado!BC$2:BC859,Concentrado!$A$2:$A859,"="&amp;$A9,Concentrado!$B$2:$B859, "=Nayarit")</f>
        <v>15.936999999999999</v>
      </c>
      <c r="BC9" s="9">
        <f>SUMIFS(Concentrado!BD$2:BD859,Concentrado!$A$2:$A859,"="&amp;$A9,Concentrado!$B$2:$B859, "=Nayarit")</f>
        <v>14.061999999999999</v>
      </c>
      <c r="BD9" s="9">
        <f>SUMIFS(Concentrado!BE$2:BE859,Concentrado!$A$2:$A859,"="&amp;$A9,Concentrado!$B$2:$B859, "=Nayarit")</f>
        <v>16.425999999999998</v>
      </c>
      <c r="BE9" s="9">
        <f>SUMIFS(Concentrado!BF$2:BF859,Concentrado!$A$2:$A859,"="&amp;$A9,Concentrado!$B$2:$B859, "=Nayarit")</f>
        <v>18.832000000000001</v>
      </c>
      <c r="BF9" s="9">
        <f>SUMIFS(Concentrado!BG$2:BG859,Concentrado!$A$2:$A859,"="&amp;$A9,Concentrado!$B$2:$B859, "=Nayarit")</f>
        <v>83.082999999999998</v>
      </c>
      <c r="BG9" s="9">
        <f>SUMIFS(Concentrado!BH$2:BH859,Concentrado!$A$2:$A859,"="&amp;$A9,Concentrado!$B$2:$B859, "=Nayarit")</f>
        <v>4.6618970690053088</v>
      </c>
    </row>
    <row r="10" spans="1:59" x14ac:dyDescent="0.25">
      <c r="A10" s="4">
        <v>2006</v>
      </c>
      <c r="B10" s="9">
        <f>SUMIFS(Concentrado!C$2:C859,Concentrado!$A$2:$A859,"="&amp;$A10,Concentrado!$B$2:$B859, "=Nayarit")</f>
        <v>26.05</v>
      </c>
      <c r="C10" s="9">
        <f>SUMIFS(Concentrado!D$2:D859,Concentrado!$A$2:$A859,"="&amp;$A10,Concentrado!$B$2:$B859, "=Nayarit")</f>
        <v>5.3559999999999999</v>
      </c>
      <c r="D10" s="9">
        <f>SUMIFS(Concentrado!E$2:E859,Concentrado!$A$2:$A859,"="&amp;$A10,Concentrado!$B$2:$B859, "=Nayarit")</f>
        <v>15.65</v>
      </c>
      <c r="E10" s="9">
        <f>SUMIFS(Concentrado!F$2:F859,Concentrado!$A$2:$A859,"="&amp;$A10,Concentrado!$B$2:$B859, "=Nayarit")</f>
        <v>20.805</v>
      </c>
      <c r="F10" s="9">
        <f>SUMIFS(Concentrado!G$2:G859,Concentrado!$A$2:$A859,"="&amp;$A10,Concentrado!$B$2:$B859, "=Nayarit")</f>
        <v>16.004000000000001</v>
      </c>
      <c r="G10" s="9">
        <f>SUMIFS(Concentrado!H$2:H859,Concentrado!$A$2:$A859,"="&amp;$A10,Concentrado!$B$2:$B859, "=Nayarit")</f>
        <v>4.2080000000000002</v>
      </c>
      <c r="H10" s="9">
        <f>SUMIFS(Concentrado!I$2:I859,Concentrado!$A$2:$A859,"="&amp;$A10,Concentrado!$B$2:$B859, "=Nayarit")</f>
        <v>2.9750000000000001</v>
      </c>
      <c r="I10" s="9">
        <f>SUMIFS(Concentrado!J$2:J859,Concentrado!$A$2:$A859,"="&amp;$A10,Concentrado!$B$2:$B859, "=Nayarit")</f>
        <v>3.589</v>
      </c>
      <c r="J10" s="9">
        <f>SUMIFS(Concentrado!K$2:K859,Concentrado!$A$2:$A859,"="&amp;$A10,Concentrado!$B$2:$B859, "=Nayarit")</f>
        <v>13.426</v>
      </c>
      <c r="K10" s="9">
        <f>SUMIFS(Concentrado!L$2:L859,Concentrado!$A$2:$A859,"="&amp;$A10,Concentrado!$B$2:$B859, "=Nayarit")</f>
        <v>6.149</v>
      </c>
      <c r="L10" s="9">
        <f>SUMIFS(Concentrado!M$2:M859,Concentrado!$A$2:$A859,"="&amp;$A10,Concentrado!$B$2:$B859, "=Nayarit")</f>
        <v>9.7690000000000001</v>
      </c>
      <c r="M10" s="9">
        <f>SUMIFS(Concentrado!N$2:N859,Concentrado!$A$2:$A859,"="&amp;$A10,Concentrado!$B$2:$B859, "=Nayarit")</f>
        <v>69.974000000000004</v>
      </c>
      <c r="N10" s="9">
        <f>SUMIFS(Concentrado!O$2:O859,Concentrado!$A$2:$A859,"="&amp;$A10,Concentrado!$B$2:$B859, "=Nayarit")</f>
        <v>103.599</v>
      </c>
      <c r="O10" s="9">
        <f>SUMIFS(Concentrado!P$2:P859,Concentrado!$A$2:$A859,"="&amp;$A10,Concentrado!$B$2:$B859, "=Nayarit")</f>
        <v>25.786000000000001</v>
      </c>
      <c r="P10" s="9">
        <f>SUMIFS(Concentrado!Q$2:Q859,Concentrado!$A$2:$A859,"="&amp;$A10,Concentrado!$B$2:$B859, "=Nayarit")</f>
        <v>64.495000000000005</v>
      </c>
      <c r="Q10" s="9">
        <f>SUMIFS(Concentrado!R$2:R859,Concentrado!$A$2:$A859,"="&amp;$A10,Concentrado!$B$2:$B859, "=Nayarit")</f>
        <v>57.911000000000001</v>
      </c>
      <c r="R10" s="9">
        <f>SUMIFS(Concentrado!S$2:S859,Concentrado!$A$2:$A859,"="&amp;$A10,Concentrado!$B$2:$B859, "=Nayarit")</f>
        <v>60.697000000000003</v>
      </c>
      <c r="S10" s="9">
        <f>SUMIFS(Concentrado!T$2:T859,Concentrado!$A$2:$A859,"="&amp;$A10,Concentrado!$B$2:$B859, "=Nayarit")</f>
        <v>59.311</v>
      </c>
      <c r="T10" s="9">
        <f>SUMIFS(Concentrado!U$2:U859,Concentrado!$A$2:$A859,"="&amp;$A10,Concentrado!$B$2:$B859, "=Nayarit")</f>
        <v>11.222</v>
      </c>
      <c r="U10" s="9">
        <f>SUMIFS(Concentrado!V$2:V859,Concentrado!$A$2:$A859,"="&amp;$A10,Concentrado!$B$2:$B859, "=Nayarit")</f>
        <v>9.9179999999999993</v>
      </c>
      <c r="V10" s="9">
        <f>SUMIFS(Concentrado!W$2:W859,Concentrado!$A$2:$A859,"="&amp;$A10,Concentrado!$B$2:$B859, "=Nayarit")</f>
        <v>10.566000000000001</v>
      </c>
      <c r="W10" s="9">
        <f>SUMIFS(Concentrado!X$2:X859,Concentrado!$A$2:$A859,"="&amp;$A10,Concentrado!$B$2:$B859, "=Nayarit")</f>
        <v>17.834</v>
      </c>
      <c r="X10" s="9">
        <f>SUMIFS(Concentrado!Y$2:Y859,Concentrado!$A$2:$A859,"="&amp;$A10,Concentrado!$B$2:$B859, "=Nayarit")</f>
        <v>3.3719999999999999</v>
      </c>
      <c r="Y10" s="9">
        <f>SUMIFS(Concentrado!Z$2:Z859,Concentrado!$A$2:$A859,"="&amp;$A10,Concentrado!$B$2:$B859, "=Nayarit")</f>
        <v>10.566000000000001</v>
      </c>
      <c r="Z10" s="9">
        <f>SUMIFS(Concentrado!AA$2:AA859,Concentrado!$A$2:$A859,"="&amp;$A10,Concentrado!$B$2:$B859, "=Nayarit")</f>
        <v>65.927000000000007</v>
      </c>
      <c r="AA10" s="9">
        <f>SUMIFS(Concentrado!AB$2:AB859,Concentrado!$A$2:$A859,"="&amp;$A10,Concentrado!$B$2:$B859, "=Nayarit")</f>
        <v>48.994</v>
      </c>
      <c r="AB10" s="9">
        <f>SUMIFS(Concentrado!AC$2:AC859,Concentrado!$A$2:$A859,"="&amp;$A10,Concentrado!$B$2:$B859, "=Nayarit")</f>
        <v>57.417000000000002</v>
      </c>
      <c r="AC10" s="9">
        <f>SUMIFS(Concentrado!AD$2:AD859,Concentrado!$A$2:$A859,"="&amp;$A10,Concentrado!$B$2:$B859, "=Nayarit")</f>
        <v>383.53699999999998</v>
      </c>
      <c r="AD10" s="9">
        <f>SUMIFS(Concentrado!AE$2:AE859,Concentrado!$A$2:$A859,"="&amp;$A10,Concentrado!$B$2:$B859, "=Nayarit")</f>
        <v>314.19799999999998</v>
      </c>
      <c r="AE10" s="9">
        <f>SUMIFS(Concentrado!AF$2:AF859,Concentrado!$A$2:$A859,"="&amp;$A10,Concentrado!$B$2:$B859, "=Nayarit")</f>
        <v>348.791</v>
      </c>
      <c r="AF10" s="9">
        <f>SUMIFS(Concentrado!AG$2:AG859,Concentrado!$A$2:$A859,"="&amp;$A10,Concentrado!$B$2:$B859, "=Nayarit")</f>
        <v>15.43</v>
      </c>
      <c r="AG10" s="9">
        <f>SUMIFS(Concentrado!AH$2:AH859,Concentrado!$A$2:$A859,"="&amp;$A10,Concentrado!$B$2:$B859, "=Nayarit")</f>
        <v>9.6614727304932195</v>
      </c>
      <c r="AH10" s="9">
        <f>SUMIFS(Concentrado!AI$2:AI859,Concentrado!$A$2:$A859,"="&amp;$A10,Concentrado!$B$2:$B859, "=Nayarit")</f>
        <v>0.53123954122153205</v>
      </c>
      <c r="AI10" s="9">
        <f>SUMIFS(Concentrado!AJ$2:AJ859,Concentrado!$A$2:$A859,"="&amp;$A10,Concentrado!$B$2:$B859, "=Nayarit")</f>
        <v>5.0728081463959001</v>
      </c>
      <c r="AJ10" s="9">
        <f>SUMIFS(Concentrado!AK$2:AK859,Concentrado!$A$2:$A859,"="&amp;$A10,Concentrado!$B$2:$B859, "=Nayarit")</f>
        <v>8.4160000000000004</v>
      </c>
      <c r="AK10" s="9">
        <f>SUMIFS(Concentrado!AL$2:AL859,Concentrado!$A$2:$A859,"="&amp;$A10,Concentrado!$B$2:$B859, "=Nayarit")</f>
        <v>1.7849999999999999</v>
      </c>
      <c r="AL10" s="9">
        <f>SUMIFS(Concentrado!AM$2:AM859,Concentrado!$A$2:$A859,"="&amp;$A10,Concentrado!$B$2:$B859, "=Nayarit")</f>
        <v>5.0839999999999996</v>
      </c>
      <c r="AM10" s="9">
        <f>SUMIFS(Concentrado!AN$2:AN859,Concentrado!$A$2:$A859,"="&amp;$A10,Concentrado!$B$2:$B859, "=Nayarit")</f>
        <v>58.512</v>
      </c>
      <c r="AN10" s="9">
        <f>SUMIFS(Concentrado!AO$2:AO859,Concentrado!$A$2:$A859,"="&amp;$A10,Concentrado!$B$2:$B859, "=Nayarit")</f>
        <v>47.011000000000003</v>
      </c>
      <c r="AO10" s="9">
        <f>SUMIFS(Concentrado!AP$2:AP859,Concentrado!$A$2:$A859,"="&amp;$A10,Concentrado!$B$2:$B859, "=Nayarit")</f>
        <v>52.731999999999999</v>
      </c>
      <c r="AP10" s="9">
        <f>SUMIFS(Concentrado!AQ$2:AQ859,Concentrado!$A$2:$A859,"="&amp;$A10,Concentrado!$B$2:$B859, "=Nayarit")</f>
        <v>5.6109999999999998</v>
      </c>
      <c r="AQ10" s="9">
        <f>SUMIFS(Concentrado!AR$2:AR859,Concentrado!$A$2:$A859,"="&amp;$A10,Concentrado!$B$2:$B859, "=Nayarit")</f>
        <v>3.7690000000000001</v>
      </c>
      <c r="AR10" s="9">
        <f>SUMIFS(Concentrado!AS$2:AS859,Concentrado!$A$2:$A859,"="&amp;$A10,Concentrado!$B$2:$B859, "=Nayarit")</f>
        <v>4.6849999999999996</v>
      </c>
      <c r="AS10" s="9">
        <f>SUMIFS(Concentrado!AT$2:AT859,Concentrado!$A$2:$A859,"="&amp;$A10,Concentrado!$B$2:$B859, "=Nayarit")</f>
        <v>9.4179999999999993</v>
      </c>
      <c r="AT10" s="9">
        <f>SUMIFS(Concentrado!AU$2:AU859,Concentrado!$A$2:$A859,"="&amp;$A10,Concentrado!$B$2:$B859, "=Nayarit")</f>
        <v>1.19</v>
      </c>
      <c r="AU10" s="9">
        <f>SUMIFS(Concentrado!AV$2:AV859,Concentrado!$A$2:$A859,"="&amp;$A10,Concentrado!$B$2:$B859, "=Nayarit")</f>
        <v>5.2830000000000004</v>
      </c>
      <c r="AV10" s="9">
        <f>SUMIFS(Concentrado!AW$2:AW859,Concentrado!$A$2:$A859,"="&amp;$A10,Concentrado!$B$2:$B859, "=Nayarit")</f>
        <v>554.06500000000005</v>
      </c>
      <c r="AW10" s="9">
        <f>SUMIFS(Concentrado!AX$2:AX859,Concentrado!$A$2:$A859,"="&amp;$A10,Concentrado!$B$2:$B859, "=Nayarit")</f>
        <v>393.14400000000001</v>
      </c>
      <c r="AX10" s="9">
        <f>SUMIFS(Concentrado!AY$2:AY859,Concentrado!$A$2:$A859,"="&amp;$A10,Concentrado!$B$2:$B859, "=Nayarit")</f>
        <v>473.29500000000002</v>
      </c>
      <c r="AY10" s="9">
        <f>SUMIFS(Concentrado!AZ$2:AZ859,Concentrado!$A$2:$A859,"="&amp;$A10,Concentrado!$B$2:$B859, "=Nayarit")</f>
        <v>5.5410000000000004</v>
      </c>
      <c r="AZ10" s="9">
        <f>SUMIFS(Concentrado!BA$2:BA859,Concentrado!$A$2:$A859,"="&amp;$A10,Concentrado!$B$2:$B859, "=Nayarit")</f>
        <v>3.931</v>
      </c>
      <c r="BA10" s="9">
        <f>SUMIFS(Concentrado!BB$2:BB859,Concentrado!$A$2:$A859,"="&amp;$A10,Concentrado!$B$2:$B859, "=Nayarit")</f>
        <v>4.7329999999999997</v>
      </c>
      <c r="BB10" s="9">
        <f>SUMIFS(Concentrado!BC$2:BC859,Concentrado!$A$2:$A859,"="&amp;$A10,Concentrado!$B$2:$B859, "=Nayarit")</f>
        <v>21.385999999999999</v>
      </c>
      <c r="BC10" s="9">
        <f>SUMIFS(Concentrado!BD$2:BD859,Concentrado!$A$2:$A859,"="&amp;$A10,Concentrado!$B$2:$B859, "=Nayarit")</f>
        <v>15.807</v>
      </c>
      <c r="BD10" s="9">
        <f>SUMIFS(Concentrado!BE$2:BE859,Concentrado!$A$2:$A859,"="&amp;$A10,Concentrado!$B$2:$B859, "=Nayarit")</f>
        <v>16.201000000000001</v>
      </c>
      <c r="BE10" s="9">
        <f>SUMIFS(Concentrado!BF$2:BF859,Concentrado!$A$2:$A859,"="&amp;$A10,Concentrado!$B$2:$B859, "=Nayarit")</f>
        <v>18.658000000000001</v>
      </c>
      <c r="BF10" s="9">
        <f>SUMIFS(Concentrado!BG$2:BG859,Concentrado!$A$2:$A859,"="&amp;$A10,Concentrado!$B$2:$B859, "=Nayarit")</f>
        <v>31.777999999999999</v>
      </c>
      <c r="BG10" s="9">
        <f>SUMIFS(Concentrado!BH$2:BH859,Concentrado!$A$2:$A859,"="&amp;$A10,Concentrado!$B$2:$B859, "=Nayarit")</f>
        <v>3.8587252587615763</v>
      </c>
    </row>
    <row r="11" spans="1:59" x14ac:dyDescent="0.25">
      <c r="A11" s="4">
        <v>2007</v>
      </c>
      <c r="B11" s="9">
        <f>SUMIFS(Concentrado!C$2:C859,Concentrado!$A$2:$A859,"="&amp;$A11,Concentrado!$B$2:$B859, "=Nayarit")</f>
        <v>30.516999999999999</v>
      </c>
      <c r="C11" s="9">
        <f>SUMIFS(Concentrado!D$2:D859,Concentrado!$A$2:$A859,"="&amp;$A11,Concentrado!$B$2:$B859, "=Nayarit")</f>
        <v>6.5789999999999997</v>
      </c>
      <c r="D11" s="9">
        <f>SUMIFS(Concentrado!E$2:E859,Concentrado!$A$2:$A859,"="&amp;$A11,Concentrado!$B$2:$B859, "=Nayarit")</f>
        <v>18.483000000000001</v>
      </c>
      <c r="E11" s="9">
        <f>SUMIFS(Concentrado!F$2:F859,Concentrado!$A$2:$A859,"="&amp;$A11,Concentrado!$B$2:$B859, "=Nayarit")</f>
        <v>16.233000000000001</v>
      </c>
      <c r="F11" s="9">
        <f>SUMIFS(Concentrado!G$2:G859,Concentrado!$A$2:$A859,"="&amp;$A11,Concentrado!$B$2:$B859, "=Nayarit")</f>
        <v>15.074</v>
      </c>
      <c r="G11" s="9">
        <f>SUMIFS(Concentrado!H$2:H859,Concentrado!$A$2:$A859,"="&amp;$A11,Concentrado!$B$2:$B859, "=Nayarit")</f>
        <v>5.0860000000000003</v>
      </c>
      <c r="H11" s="9">
        <f>SUMIFS(Concentrado!I$2:I859,Concentrado!$A$2:$A859,"="&amp;$A11,Concentrado!$B$2:$B859, "=Nayarit")</f>
        <v>2.7090000000000001</v>
      </c>
      <c r="I11" s="9">
        <f>SUMIFS(Concentrado!J$2:J859,Concentrado!$A$2:$A859,"="&amp;$A11,Concentrado!$B$2:$B859, "=Nayarit")</f>
        <v>3.891</v>
      </c>
      <c r="J11" s="9">
        <f>SUMIFS(Concentrado!K$2:K859,Concentrado!$A$2:$A859,"="&amp;$A11,Concentrado!$B$2:$B859, "=Nayarit")</f>
        <v>12.911</v>
      </c>
      <c r="K11" s="9">
        <f>SUMIFS(Concentrado!L$2:L859,Concentrado!$A$2:$A859,"="&amp;$A11,Concentrado!$B$2:$B859, "=Nayarit")</f>
        <v>5.0309999999999997</v>
      </c>
      <c r="L11" s="9">
        <f>SUMIFS(Concentrado!M$2:M859,Concentrado!$A$2:$A859,"="&amp;$A11,Concentrado!$B$2:$B859, "=Nayarit")</f>
        <v>8.9489999999999998</v>
      </c>
      <c r="M11" s="9">
        <f>SUMIFS(Concentrado!N$2:N859,Concentrado!$A$2:$A859,"="&amp;$A11,Concentrado!$B$2:$B859, "=Nayarit")</f>
        <v>71.149000000000001</v>
      </c>
      <c r="N11" s="9">
        <f>SUMIFS(Concentrado!O$2:O859,Concentrado!$A$2:$A859,"="&amp;$A11,Concentrado!$B$2:$B859, "=Nayarit")</f>
        <v>104.85299999999999</v>
      </c>
      <c r="O11" s="9">
        <f>SUMIFS(Concentrado!P$2:P859,Concentrado!$A$2:$A859,"="&amp;$A11,Concentrado!$B$2:$B859, "=Nayarit")</f>
        <v>24.574000000000002</v>
      </c>
      <c r="P11" s="9">
        <f>SUMIFS(Concentrado!Q$2:Q859,Concentrado!$A$2:$A859,"="&amp;$A11,Concentrado!$B$2:$B859, "=Nayarit")</f>
        <v>64.494</v>
      </c>
      <c r="Q11" s="9">
        <f>SUMIFS(Concentrado!R$2:R859,Concentrado!$A$2:$A859,"="&amp;$A11,Concentrado!$B$2:$B859, "=Nayarit")</f>
        <v>55.360999999999997</v>
      </c>
      <c r="R11" s="9">
        <f>SUMIFS(Concentrado!S$2:S859,Concentrado!$A$2:$A859,"="&amp;$A11,Concentrado!$B$2:$B859, "=Nayarit")</f>
        <v>58.048999999999999</v>
      </c>
      <c r="S11" s="9">
        <f>SUMIFS(Concentrado!T$2:T859,Concentrado!$A$2:$A859,"="&amp;$A11,Concentrado!$B$2:$B859, "=Nayarit")</f>
        <v>56.712000000000003</v>
      </c>
      <c r="T11" s="9">
        <f>SUMIFS(Concentrado!U$2:U859,Concentrado!$A$2:$A859,"="&amp;$A11,Concentrado!$B$2:$B859, "=Nayarit")</f>
        <v>11.933</v>
      </c>
      <c r="U11" s="9">
        <f>SUMIFS(Concentrado!V$2:V859,Concentrado!$A$2:$A859,"="&amp;$A11,Concentrado!$B$2:$B859, "=Nayarit")</f>
        <v>19.93</v>
      </c>
      <c r="V11" s="9">
        <f>SUMIFS(Concentrado!W$2:W859,Concentrado!$A$2:$A859,"="&amp;$A11,Concentrado!$B$2:$B859, "=Nayarit")</f>
        <v>15.952999999999999</v>
      </c>
      <c r="W11" s="9">
        <f>SUMIFS(Concentrado!X$2:X859,Concentrado!$A$2:$A859,"="&amp;$A11,Concentrado!$B$2:$B859, "=Nayarit")</f>
        <v>19.170999999999999</v>
      </c>
      <c r="X11" s="9">
        <f>SUMIFS(Concentrado!Y$2:Y859,Concentrado!$A$2:$A859,"="&amp;$A11,Concentrado!$B$2:$B859, "=Nayarit")</f>
        <v>2.1280000000000001</v>
      </c>
      <c r="Y11" s="9">
        <f>SUMIFS(Concentrado!Z$2:Z859,Concentrado!$A$2:$A859,"="&amp;$A11,Concentrado!$B$2:$B859, "=Nayarit")</f>
        <v>10.603</v>
      </c>
      <c r="Z11" s="9">
        <f>SUMIFS(Concentrado!AA$2:AA859,Concentrado!$A$2:$A859,"="&amp;$A11,Concentrado!$B$2:$B859, "=Nayarit")</f>
        <v>71.989000000000004</v>
      </c>
      <c r="AA11" s="9">
        <f>SUMIFS(Concentrado!AB$2:AB859,Concentrado!$A$2:$A859,"="&amp;$A11,Concentrado!$B$2:$B859, "=Nayarit")</f>
        <v>46.631999999999998</v>
      </c>
      <c r="AB11" s="9">
        <f>SUMIFS(Concentrado!AC$2:AC859,Concentrado!$A$2:$A859,"="&amp;$A11,Concentrado!$B$2:$B859, "=Nayarit")</f>
        <v>59.241</v>
      </c>
      <c r="AC11" s="9">
        <f>SUMIFS(Concentrado!AD$2:AD859,Concentrado!$A$2:$A859,"="&amp;$A11,Concentrado!$B$2:$B859, "=Nayarit")</f>
        <v>400.43700000000001</v>
      </c>
      <c r="AD11" s="9">
        <f>SUMIFS(Concentrado!AE$2:AE859,Concentrado!$A$2:$A859,"="&amp;$A11,Concentrado!$B$2:$B859, "=Nayarit")</f>
        <v>319.07499999999999</v>
      </c>
      <c r="AE11" s="9">
        <f>SUMIFS(Concentrado!AF$2:AF859,Concentrado!$A$2:$A859,"="&amp;$A11,Concentrado!$B$2:$B859, "=Nayarit")</f>
        <v>359.72800000000001</v>
      </c>
      <c r="AF11" s="9">
        <f>SUMIFS(Concentrado!AG$2:AG859,Concentrado!$A$2:$A859,"="&amp;$A11,Concentrado!$B$2:$B859, "=Nayarit")</f>
        <v>15.65</v>
      </c>
      <c r="AG11" s="9">
        <f>SUMIFS(Concentrado!AH$2:AH859,Concentrado!$A$2:$A859,"="&amp;$A11,Concentrado!$B$2:$B859, "=Nayarit")</f>
        <v>3.6774169823116201</v>
      </c>
      <c r="AH11" s="9">
        <f>SUMIFS(Concentrado!AI$2:AI859,Concentrado!$A$2:$A859,"="&amp;$A11,Concentrado!$B$2:$B859, "=Nayarit")</f>
        <v>2.0852121964061401</v>
      </c>
      <c r="AI11" s="9">
        <f>SUMIFS(Concentrado!AJ$2:AJ859,Concentrado!$A$2:$A859,"="&amp;$A11,Concentrado!$B$2:$B859, "=Nayarit")</f>
        <v>2.8782399824165701</v>
      </c>
      <c r="AJ11" s="9">
        <f>SUMIFS(Concentrado!AK$2:AK859,Concentrado!$A$2:$A859,"="&amp;$A11,Concentrado!$B$2:$B859, "=Nayarit")</f>
        <v>6.0640000000000001</v>
      </c>
      <c r="AK11" s="9">
        <f>SUMIFS(Concentrado!AL$2:AL859,Concentrado!$A$2:$A859,"="&amp;$A11,Concentrado!$B$2:$B859, "=Nayarit")</f>
        <v>1.7410000000000001</v>
      </c>
      <c r="AL11" s="9">
        <f>SUMIFS(Concentrado!AM$2:AM859,Concentrado!$A$2:$A859,"="&amp;$A11,Concentrado!$B$2:$B859, "=Nayarit")</f>
        <v>3.891</v>
      </c>
      <c r="AM11" s="9">
        <f>SUMIFS(Concentrado!AN$2:AN859,Concentrado!$A$2:$A859,"="&amp;$A11,Concentrado!$B$2:$B859, "=Nayarit")</f>
        <v>59.078000000000003</v>
      </c>
      <c r="AN11" s="9">
        <f>SUMIFS(Concentrado!AO$2:AO859,Concentrado!$A$2:$A859,"="&amp;$A11,Concentrado!$B$2:$B859, "=Nayarit")</f>
        <v>43.73</v>
      </c>
      <c r="AO11" s="9">
        <f>SUMIFS(Concentrado!AP$2:AP859,Concentrado!$A$2:$A859,"="&amp;$A11,Concentrado!$B$2:$B859, "=Nayarit")</f>
        <v>51.362000000000002</v>
      </c>
      <c r="AP11" s="9">
        <f>SUMIFS(Concentrado!AQ$2:AQ859,Concentrado!$A$2:$A859,"="&amp;$A11,Concentrado!$B$2:$B859, "=Nayarit")</f>
        <v>4.4989999999999997</v>
      </c>
      <c r="AQ11" s="9">
        <f>SUMIFS(Concentrado!AR$2:AR859,Concentrado!$A$2:$A859,"="&amp;$A11,Concentrado!$B$2:$B859, "=Nayarit")</f>
        <v>2.9020000000000001</v>
      </c>
      <c r="AR11" s="9">
        <f>SUMIFS(Concentrado!AS$2:AS859,Concentrado!$A$2:$A859,"="&amp;$A11,Concentrado!$B$2:$B859, "=Nayarit")</f>
        <v>3.6970000000000001</v>
      </c>
      <c r="AS11" s="9">
        <f>SUMIFS(Concentrado!AT$2:AT859,Concentrado!$A$2:$A859,"="&amp;$A11,Concentrado!$B$2:$B859, "=Nayarit")</f>
        <v>10.759</v>
      </c>
      <c r="AT11" s="9">
        <f>SUMIFS(Concentrado!AU$2:AU859,Concentrado!$A$2:$A859,"="&amp;$A11,Concentrado!$B$2:$B859, "=Nayarit")</f>
        <v>1.9350000000000001</v>
      </c>
      <c r="AU11" s="9">
        <f>SUMIFS(Concentrado!AV$2:AV859,Concentrado!$A$2:$A859,"="&amp;$A11,Concentrado!$B$2:$B859, "=Nayarit")</f>
        <v>6.3230000000000004</v>
      </c>
      <c r="AV11" s="9">
        <f>SUMIFS(Concentrado!AW$2:AW859,Concentrado!$A$2:$A859,"="&amp;$A11,Concentrado!$B$2:$B859, "=Nayarit")</f>
        <v>574.54100000000005</v>
      </c>
      <c r="AW11" s="9">
        <f>SUMIFS(Concentrado!AX$2:AX859,Concentrado!$A$2:$A859,"="&amp;$A11,Concentrado!$B$2:$B859, "=Nayarit")</f>
        <v>395.31200000000001</v>
      </c>
      <c r="AX11" s="9">
        <f>SUMIFS(Concentrado!AY$2:AY859,Concentrado!$A$2:$A859,"="&amp;$A11,Concentrado!$B$2:$B859, "=Nayarit")</f>
        <v>484.63099999999997</v>
      </c>
      <c r="AY11" s="9">
        <f>SUMIFS(Concentrado!AZ$2:AZ859,Concentrado!$A$2:$A859,"="&amp;$A11,Concentrado!$B$2:$B859, "=Nayarit")</f>
        <v>5.7450000000000001</v>
      </c>
      <c r="AZ11" s="9">
        <f>SUMIFS(Concentrado!BA$2:BA859,Concentrado!$A$2:$A859,"="&amp;$A11,Concentrado!$B$2:$B859, "=Nayarit")</f>
        <v>3.9529999999999998</v>
      </c>
      <c r="BA11" s="9">
        <f>SUMIFS(Concentrado!BB$2:BB859,Concentrado!$A$2:$A859,"="&amp;$A11,Concentrado!$B$2:$B859, "=Nayarit")</f>
        <v>4.8460000000000001</v>
      </c>
      <c r="BB11" s="9">
        <f>SUMIFS(Concentrado!BC$2:BC859,Concentrado!$A$2:$A859,"="&amp;$A11,Concentrado!$B$2:$B859, "=Nayarit")</f>
        <v>16.518000000000001</v>
      </c>
      <c r="BC11" s="9">
        <f>SUMIFS(Concentrado!BD$2:BD859,Concentrado!$A$2:$A859,"="&amp;$A11,Concentrado!$B$2:$B859, "=Nayarit")</f>
        <v>3.6709999999999998</v>
      </c>
      <c r="BD11" s="9">
        <f>SUMIFS(Concentrado!BE$2:BE859,Concentrado!$A$2:$A859,"="&amp;$A11,Concentrado!$B$2:$B859, "=Nayarit")</f>
        <v>16.038</v>
      </c>
      <c r="BE11" s="9">
        <f>SUMIFS(Concentrado!BF$2:BF859,Concentrado!$A$2:$A859,"="&amp;$A11,Concentrado!$B$2:$B859, "=Nayarit")</f>
        <v>18.486999999999998</v>
      </c>
      <c r="BF11" s="9">
        <f>SUMIFS(Concentrado!BG$2:BG859,Concentrado!$A$2:$A859,"="&amp;$A11,Concentrado!$B$2:$B859, "=Nayarit")</f>
        <v>22.22</v>
      </c>
      <c r="BG11" s="9">
        <f>SUMIFS(Concentrado!BH$2:BH859,Concentrado!$A$2:$A859,"="&amp;$A11,Concentrado!$B$2:$B859, "=Nayarit")</f>
        <v>3.4663585459070307</v>
      </c>
    </row>
    <row r="12" spans="1:59" x14ac:dyDescent="0.25">
      <c r="A12" s="4">
        <v>2008</v>
      </c>
      <c r="B12" s="9">
        <f>SUMIFS(Concentrado!C$2:C859,Concentrado!$A$2:$A859,"="&amp;$A12,Concentrado!$B$2:$B859, "=Nayarit")</f>
        <v>28.417000000000002</v>
      </c>
      <c r="C12" s="9">
        <f>SUMIFS(Concentrado!D$2:D859,Concentrado!$A$2:$A859,"="&amp;$A12,Concentrado!$B$2:$B859, "=Nayarit")</f>
        <v>6.9870000000000001</v>
      </c>
      <c r="D12" s="9">
        <f>SUMIFS(Concentrado!E$2:E859,Concentrado!$A$2:$A859,"="&amp;$A12,Concentrado!$B$2:$B859, "=Nayarit")</f>
        <v>17.649000000000001</v>
      </c>
      <c r="E12" s="9">
        <f>SUMIFS(Concentrado!F$2:F859,Concentrado!$A$2:$A859,"="&amp;$A12,Concentrado!$B$2:$B859, "=Nayarit")</f>
        <v>21.295000000000002</v>
      </c>
      <c r="F12" s="9">
        <f>SUMIFS(Concentrado!G$2:G859,Concentrado!$A$2:$A859,"="&amp;$A12,Concentrado!$B$2:$B859, "=Nayarit")</f>
        <v>14.944000000000001</v>
      </c>
      <c r="G12" s="9">
        <f>SUMIFS(Concentrado!H$2:H859,Concentrado!$A$2:$A859,"="&amp;$A12,Concentrado!$B$2:$B859, "=Nayarit")</f>
        <v>4.3869999999999996</v>
      </c>
      <c r="H12" s="9">
        <f>SUMIFS(Concentrado!I$2:I859,Concentrado!$A$2:$A859,"="&amp;$A12,Concentrado!$B$2:$B859, "=Nayarit")</f>
        <v>3.399</v>
      </c>
      <c r="I12" s="9">
        <f>SUMIFS(Concentrado!J$2:J859,Concentrado!$A$2:$A859,"="&amp;$A12,Concentrado!$B$2:$B859, "=Nayarit")</f>
        <v>3.89</v>
      </c>
      <c r="J12" s="9">
        <f>SUMIFS(Concentrado!K$2:K859,Concentrado!$A$2:$A859,"="&amp;$A12,Concentrado!$B$2:$B859, "=Nayarit")</f>
        <v>12.778</v>
      </c>
      <c r="K12" s="9">
        <f>SUMIFS(Concentrado!L$2:L859,Concentrado!$A$2:$A859,"="&amp;$A12,Concentrado!$B$2:$B859, "=Nayarit")</f>
        <v>4.91</v>
      </c>
      <c r="L12" s="9">
        <f>SUMIFS(Concentrado!M$2:M859,Concentrado!$A$2:$A859,"="&amp;$A12,Concentrado!$B$2:$B859, "=Nayarit")</f>
        <v>8.8239999999999998</v>
      </c>
      <c r="M12" s="9">
        <f>SUMIFS(Concentrado!N$2:N859,Concentrado!$A$2:$A859,"="&amp;$A12,Concentrado!$B$2:$B859, "=Nayarit")</f>
        <v>68.686999999999998</v>
      </c>
      <c r="N12" s="9">
        <f>SUMIFS(Concentrado!O$2:O859,Concentrado!$A$2:$A859,"="&amp;$A12,Concentrado!$B$2:$B859, "=Nayarit")</f>
        <v>109.854</v>
      </c>
      <c r="O12" s="9">
        <f>SUMIFS(Concentrado!P$2:P859,Concentrado!$A$2:$A859,"="&amp;$A12,Concentrado!$B$2:$B859, "=Nayarit")</f>
        <v>24.548999999999999</v>
      </c>
      <c r="P12" s="9">
        <f>SUMIFS(Concentrado!Q$2:Q859,Concentrado!$A$2:$A859,"="&amp;$A12,Concentrado!$B$2:$B859, "=Nayarit")</f>
        <v>67.180000000000007</v>
      </c>
      <c r="Q12" s="9">
        <f>SUMIFS(Concentrado!R$2:R859,Concentrado!$A$2:$A859,"="&amp;$A12,Concentrado!$B$2:$B859, "=Nayarit")</f>
        <v>58.55</v>
      </c>
      <c r="R12" s="9">
        <f>SUMIFS(Concentrado!S$2:S859,Concentrado!$A$2:$A859,"="&amp;$A12,Concentrado!$B$2:$B859, "=Nayarit")</f>
        <v>60.994</v>
      </c>
      <c r="S12" s="9">
        <f>SUMIFS(Concentrado!T$2:T859,Concentrado!$A$2:$A859,"="&amp;$A12,Concentrado!$B$2:$B859, "=Nayarit")</f>
        <v>59.779000000000003</v>
      </c>
      <c r="T12" s="9">
        <f>SUMIFS(Concentrado!U$2:U859,Concentrado!$A$2:$A859,"="&amp;$A12,Concentrado!$B$2:$B859, "=Nayarit")</f>
        <v>13.35</v>
      </c>
      <c r="U12" s="9">
        <f>SUMIFS(Concentrado!V$2:V859,Concentrado!$A$2:$A859,"="&amp;$A12,Concentrado!$B$2:$B859, "=Nayarit")</f>
        <v>17.940000000000001</v>
      </c>
      <c r="V12" s="9">
        <f>SUMIFS(Concentrado!W$2:W859,Concentrado!$A$2:$A859,"="&amp;$A12,Concentrado!$B$2:$B859, "=Nayarit")</f>
        <v>15.656000000000001</v>
      </c>
      <c r="W12" s="9">
        <f>SUMIFS(Concentrado!X$2:X859,Concentrado!$A$2:$A859,"="&amp;$A12,Concentrado!$B$2:$B859, "=Nayarit")</f>
        <v>26.128</v>
      </c>
      <c r="X12" s="9">
        <f>SUMIFS(Concentrado!Y$2:Y859,Concentrado!$A$2:$A859,"="&amp;$A12,Concentrado!$B$2:$B859, "=Nayarit")</f>
        <v>2.8330000000000002</v>
      </c>
      <c r="Y12" s="9">
        <f>SUMIFS(Concentrado!Z$2:Z859,Concentrado!$A$2:$A859,"="&amp;$A12,Concentrado!$B$2:$B859, "=Nayarit")</f>
        <v>14.613</v>
      </c>
      <c r="Z12" s="9">
        <f>SUMIFS(Concentrado!AA$2:AA859,Concentrado!$A$2:$A859,"="&amp;$A12,Concentrado!$B$2:$B859, "=Nayarit")</f>
        <v>70.947000000000003</v>
      </c>
      <c r="AA12" s="9">
        <f>SUMIFS(Concentrado!AB$2:AB859,Concentrado!$A$2:$A859,"="&amp;$A12,Concentrado!$B$2:$B859, "=Nayarit")</f>
        <v>50.42</v>
      </c>
      <c r="AB12" s="9">
        <f>SUMIFS(Concentrado!AC$2:AC859,Concentrado!$A$2:$A859,"="&amp;$A12,Concentrado!$B$2:$B859, "=Nayarit")</f>
        <v>60.726999999999997</v>
      </c>
      <c r="AC12" s="9">
        <f>SUMIFS(Concentrado!AD$2:AD859,Concentrado!$A$2:$A859,"="&amp;$A12,Concentrado!$B$2:$B859, "=Nayarit")</f>
        <v>403.178</v>
      </c>
      <c r="AD12" s="9">
        <f>SUMIFS(Concentrado!AE$2:AE859,Concentrado!$A$2:$A859,"="&amp;$A12,Concentrado!$B$2:$B859, "=Nayarit")</f>
        <v>328.01100000000002</v>
      </c>
      <c r="AE12" s="9">
        <f>SUMIFS(Concentrado!AF$2:AF859,Concentrado!$A$2:$A859,"="&amp;$A12,Concentrado!$B$2:$B859, "=Nayarit")</f>
        <v>365.50299999999999</v>
      </c>
      <c r="AF12" s="9">
        <f>SUMIFS(Concentrado!AG$2:AG859,Concentrado!$A$2:$A859,"="&amp;$A12,Concentrado!$B$2:$B859, "=Nayarit")</f>
        <v>15.448</v>
      </c>
      <c r="AG12" s="9">
        <f>SUMIFS(Concentrado!AH$2:AH859,Concentrado!$A$2:$A859,"="&amp;$A12,Concentrado!$B$2:$B859, "=Nayarit")</f>
        <v>6.6670085645417698</v>
      </c>
      <c r="AH12" s="9">
        <f>SUMIFS(Concentrado!AI$2:AI859,Concentrado!$A$2:$A859,"="&amp;$A12,Concentrado!$B$2:$B859, "=Nayarit")</f>
        <v>3.5807641350664201</v>
      </c>
      <c r="AI12" s="9">
        <f>SUMIFS(Concentrado!AJ$2:AJ859,Concentrado!$A$2:$A859,"="&amp;$A12,Concentrado!$B$2:$B859, "=Nayarit")</f>
        <v>5.1219143667136997</v>
      </c>
      <c r="AJ12" s="9">
        <f>SUMIFS(Concentrado!AK$2:AK859,Concentrado!$A$2:$A859,"="&amp;$A12,Concentrado!$B$2:$B859, "=Nayarit")</f>
        <v>7.0570000000000004</v>
      </c>
      <c r="AK12" s="9">
        <f>SUMIFS(Concentrado!AL$2:AL859,Concentrado!$A$2:$A859,"="&amp;$A12,Concentrado!$B$2:$B859, "=Nayarit")</f>
        <v>2.266</v>
      </c>
      <c r="AL12" s="9">
        <f>SUMIFS(Concentrado!AM$2:AM859,Concentrado!$A$2:$A859,"="&amp;$A12,Concentrado!$B$2:$B859, "=Nayarit")</f>
        <v>4.649</v>
      </c>
      <c r="AM12" s="9">
        <f>SUMIFS(Concentrado!AN$2:AN859,Concentrado!$A$2:$A859,"="&amp;$A12,Concentrado!$B$2:$B859, "=Nayarit")</f>
        <v>68.085999999999999</v>
      </c>
      <c r="AN12" s="9">
        <f>SUMIFS(Concentrado!AO$2:AO859,Concentrado!$A$2:$A859,"="&amp;$A12,Concentrado!$B$2:$B859, "=Nayarit")</f>
        <v>48.154000000000003</v>
      </c>
      <c r="AO12" s="9">
        <f>SUMIFS(Concentrado!AP$2:AP859,Concentrado!$A$2:$A859,"="&amp;$A12,Concentrado!$B$2:$B859, "=Nayarit")</f>
        <v>58.164999999999999</v>
      </c>
      <c r="AP12" s="9">
        <f>SUMIFS(Concentrado!AQ$2:AQ859,Concentrado!$A$2:$A859,"="&amp;$A12,Concentrado!$B$2:$B859, "=Nayarit")</f>
        <v>7.819</v>
      </c>
      <c r="AQ12" s="9">
        <f>SUMIFS(Concentrado!AR$2:AR859,Concentrado!$A$2:$A859,"="&amp;$A12,Concentrado!$B$2:$B859, "=Nayarit")</f>
        <v>3.9660000000000002</v>
      </c>
      <c r="AR12" s="9">
        <f>SUMIFS(Concentrado!AS$2:AS859,Concentrado!$A$2:$A859,"="&amp;$A12,Concentrado!$B$2:$B859, "=Nayarit")</f>
        <v>5.883</v>
      </c>
      <c r="AS12" s="9">
        <f>SUMIFS(Concentrado!AT$2:AT859,Concentrado!$A$2:$A859,"="&amp;$A12,Concentrado!$B$2:$B859, "=Nayarit")</f>
        <v>9.3450000000000006</v>
      </c>
      <c r="AT12" s="9">
        <f>SUMIFS(Concentrado!AU$2:AU859,Concentrado!$A$2:$A859,"="&amp;$A12,Concentrado!$B$2:$B859, "=Nayarit")</f>
        <v>2.077</v>
      </c>
      <c r="AU12" s="9">
        <f>SUMIFS(Concentrado!AV$2:AV859,Concentrado!$A$2:$A859,"="&amp;$A12,Concentrado!$B$2:$B859, "=Nayarit")</f>
        <v>5.6929999999999996</v>
      </c>
      <c r="AV12" s="9">
        <f>SUMIFS(Concentrado!AW$2:AW859,Concentrado!$A$2:$A859,"="&amp;$A12,Concentrado!$B$2:$B859, "=Nayarit")</f>
        <v>592.56100000000004</v>
      </c>
      <c r="AW12" s="9">
        <f>SUMIFS(Concentrado!AX$2:AX859,Concentrado!$A$2:$A859,"="&amp;$A12,Concentrado!$B$2:$B859, "=Nayarit")</f>
        <v>412.98700000000002</v>
      </c>
      <c r="AX12" s="9">
        <f>SUMIFS(Concentrado!AY$2:AY859,Concentrado!$A$2:$A859,"="&amp;$A12,Concentrado!$B$2:$B859, "=Nayarit")</f>
        <v>502.709</v>
      </c>
      <c r="AY12" s="9">
        <f>SUMIFS(Concentrado!AZ$2:AZ859,Concentrado!$A$2:$A859,"="&amp;$A12,Concentrado!$B$2:$B859, "=Nayarit")</f>
        <v>5.9260000000000002</v>
      </c>
      <c r="AZ12" s="9">
        <f>SUMIFS(Concentrado!BA$2:BA859,Concentrado!$A$2:$A859,"="&amp;$A12,Concentrado!$B$2:$B859, "=Nayarit")</f>
        <v>4.13</v>
      </c>
      <c r="BA12" s="9">
        <f>SUMIFS(Concentrado!BB$2:BB859,Concentrado!$A$2:$A859,"="&amp;$A12,Concentrado!$B$2:$B859, "=Nayarit")</f>
        <v>5.0270000000000001</v>
      </c>
      <c r="BB12" s="9">
        <f>SUMIFS(Concentrado!BC$2:BC859,Concentrado!$A$2:$A859,"="&amp;$A12,Concentrado!$B$2:$B859, "=Nayarit")</f>
        <v>19.872</v>
      </c>
      <c r="BC12" s="9">
        <f>SUMIFS(Concentrado!BD$2:BD859,Concentrado!$A$2:$A859,"="&amp;$A12,Concentrado!$B$2:$B859, "=Nayarit")</f>
        <v>12.646000000000001</v>
      </c>
      <c r="BD12" s="9">
        <f>SUMIFS(Concentrado!BE$2:BE859,Concentrado!$A$2:$A859,"="&amp;$A12,Concentrado!$B$2:$B859, "=Nayarit")</f>
        <v>16.010000000000002</v>
      </c>
      <c r="BE12" s="9">
        <f>SUMIFS(Concentrado!BF$2:BF859,Concentrado!$A$2:$A859,"="&amp;$A12,Concentrado!$B$2:$B859, "=Nayarit")</f>
        <v>18.413</v>
      </c>
      <c r="BF12" s="9">
        <f>SUMIFS(Concentrado!BG$2:BG859,Concentrado!$A$2:$A859,"="&amp;$A12,Concentrado!$B$2:$B859, "=Nayarit")</f>
        <v>39.270000000000003</v>
      </c>
      <c r="BG12" s="9">
        <f>SUMIFS(Concentrado!BH$2:BH859,Concentrado!$A$2:$A859,"="&amp;$A12,Concentrado!$B$2:$B859, "=Nayarit")</f>
        <v>5.6287634174011689</v>
      </c>
    </row>
    <row r="13" spans="1:59" x14ac:dyDescent="0.25">
      <c r="A13" s="4">
        <v>2009</v>
      </c>
      <c r="B13" s="9">
        <f>SUMIFS(Concentrado!C$2:C859,Concentrado!$A$2:$A859,"="&amp;$A13,Concentrado!$B$2:$B859, "=Nayarit")</f>
        <v>29.36</v>
      </c>
      <c r="C13" s="9">
        <f>SUMIFS(Concentrado!D$2:D859,Concentrado!$A$2:$A859,"="&amp;$A13,Concentrado!$B$2:$B859, "=Nayarit")</f>
        <v>7.5659999999999998</v>
      </c>
      <c r="D13" s="9">
        <f>SUMIFS(Concentrado!E$2:E859,Concentrado!$A$2:$A859,"="&amp;$A13,Concentrado!$B$2:$B859, "=Nayarit")</f>
        <v>18.425000000000001</v>
      </c>
      <c r="E13" s="9">
        <f>SUMIFS(Concentrado!F$2:F859,Concentrado!$A$2:$A859,"="&amp;$A13,Concentrado!$B$2:$B859, "=Nayarit")</f>
        <v>18.073</v>
      </c>
      <c r="F13" s="9">
        <f>SUMIFS(Concentrado!G$2:G859,Concentrado!$A$2:$A859,"="&amp;$A13,Concentrado!$B$2:$B859, "=Nayarit")</f>
        <v>16.988</v>
      </c>
      <c r="G13" s="9">
        <f>SUMIFS(Concentrado!H$2:H859,Concentrado!$A$2:$A859,"="&amp;$A13,Concentrado!$B$2:$B859, "=Nayarit")</f>
        <v>3.1589999999999998</v>
      </c>
      <c r="H13" s="9">
        <f>SUMIFS(Concentrado!I$2:I859,Concentrado!$A$2:$A859,"="&amp;$A13,Concentrado!$B$2:$B859, "=Nayarit")</f>
        <v>3.137</v>
      </c>
      <c r="I13" s="9">
        <f>SUMIFS(Concentrado!J$2:J859,Concentrado!$A$2:$A859,"="&amp;$A13,Concentrado!$B$2:$B859, "=Nayarit")</f>
        <v>3.1480000000000001</v>
      </c>
      <c r="J13" s="9">
        <f>SUMIFS(Concentrado!K$2:K859,Concentrado!$A$2:$A859,"="&amp;$A13,Concentrado!$B$2:$B859, "=Nayarit")</f>
        <v>13.007999999999999</v>
      </c>
      <c r="K13" s="9">
        <f>SUMIFS(Concentrado!L$2:L859,Concentrado!$A$2:$A859,"="&amp;$A13,Concentrado!$B$2:$B859, "=Nayarit")</f>
        <v>4.798</v>
      </c>
      <c r="L13" s="9">
        <f>SUMIFS(Concentrado!M$2:M859,Concentrado!$A$2:$A859,"="&amp;$A13,Concentrado!$B$2:$B859, "=Nayarit")</f>
        <v>8.8879999999999999</v>
      </c>
      <c r="M13" s="9">
        <f>SUMIFS(Concentrado!N$2:N859,Concentrado!$A$2:$A859,"="&amp;$A13,Concentrado!$B$2:$B859, "=Nayarit")</f>
        <v>74.573999999999998</v>
      </c>
      <c r="N13" s="9">
        <f>SUMIFS(Concentrado!O$2:O859,Concentrado!$A$2:$A859,"="&amp;$A13,Concentrado!$B$2:$B859, "=Nayarit")</f>
        <v>114.096</v>
      </c>
      <c r="O13" s="9">
        <f>SUMIFS(Concentrado!P$2:P859,Concentrado!$A$2:$A859,"="&amp;$A13,Concentrado!$B$2:$B859, "=Nayarit")</f>
        <v>23.434999999999999</v>
      </c>
      <c r="P13" s="9">
        <f>SUMIFS(Concentrado!Q$2:Q859,Concentrado!$A$2:$A859,"="&amp;$A13,Concentrado!$B$2:$B859, "=Nayarit")</f>
        <v>68.605999999999995</v>
      </c>
      <c r="Q13" s="9">
        <f>SUMIFS(Concentrado!R$2:R859,Concentrado!$A$2:$A859,"="&amp;$A13,Concentrado!$B$2:$B859, "=Nayarit")</f>
        <v>60.021000000000001</v>
      </c>
      <c r="R13" s="9">
        <f>SUMIFS(Concentrado!S$2:S859,Concentrado!$A$2:$A859,"="&amp;$A13,Concentrado!$B$2:$B859, "=Nayarit")</f>
        <v>60.34</v>
      </c>
      <c r="S13" s="9">
        <f>SUMIFS(Concentrado!T$2:T859,Concentrado!$A$2:$A859,"="&amp;$A13,Concentrado!$B$2:$B859, "=Nayarit")</f>
        <v>60.180999999999997</v>
      </c>
      <c r="T13" s="9">
        <f>SUMIFS(Concentrado!U$2:U859,Concentrado!$A$2:$A859,"="&amp;$A13,Concentrado!$B$2:$B859, "=Nayarit")</f>
        <v>18.210999999999999</v>
      </c>
      <c r="U13" s="9">
        <f>SUMIFS(Concentrado!V$2:V859,Concentrado!$A$2:$A859,"="&amp;$A13,Concentrado!$B$2:$B859, "=Nayarit")</f>
        <v>17.161000000000001</v>
      </c>
      <c r="V13" s="9">
        <f>SUMIFS(Concentrado!W$2:W859,Concentrado!$A$2:$A859,"="&amp;$A13,Concentrado!$B$2:$B859, "=Nayarit")</f>
        <v>17.684000000000001</v>
      </c>
      <c r="W13" s="9">
        <f>SUMIFS(Concentrado!X$2:X859,Concentrado!$A$2:$A859,"="&amp;$A13,Concentrado!$B$2:$B859, "=Nayarit")</f>
        <v>32.890999999999998</v>
      </c>
      <c r="X13" s="9">
        <f>SUMIFS(Concentrado!Y$2:Y859,Concentrado!$A$2:$A859,"="&amp;$A13,Concentrado!$B$2:$B859, "=Nayarit")</f>
        <v>3.137</v>
      </c>
      <c r="Y13" s="9">
        <f>SUMIFS(Concentrado!Z$2:Z859,Concentrado!$A$2:$A859,"="&amp;$A13,Concentrado!$B$2:$B859, "=Nayarit")</f>
        <v>17.962</v>
      </c>
      <c r="Z13" s="9">
        <f>SUMIFS(Concentrado!AA$2:AA859,Concentrado!$A$2:$A859,"="&amp;$A13,Concentrado!$B$2:$B859, "=Nayarit")</f>
        <v>68.197000000000003</v>
      </c>
      <c r="AA13" s="9">
        <f>SUMIFS(Concentrado!AB$2:AB859,Concentrado!$A$2:$A859,"="&amp;$A13,Concentrado!$B$2:$B859, "=Nayarit")</f>
        <v>51.850999999999999</v>
      </c>
      <c r="AB13" s="9">
        <f>SUMIFS(Concentrado!AC$2:AC859,Concentrado!$A$2:$A859,"="&amp;$A13,Concentrado!$B$2:$B859, "=Nayarit")</f>
        <v>59.996000000000002</v>
      </c>
      <c r="AC13" s="9">
        <f>SUMIFS(Concentrado!AD$2:AD859,Concentrado!$A$2:$A859,"="&amp;$A13,Concentrado!$B$2:$B859, "=Nayarit")</f>
        <v>410.67099999999999</v>
      </c>
      <c r="AD13" s="9">
        <f>SUMIFS(Concentrado!AE$2:AE859,Concentrado!$A$2:$A859,"="&amp;$A13,Concentrado!$B$2:$B859, "=Nayarit")</f>
        <v>338.41800000000001</v>
      </c>
      <c r="AE13" s="9">
        <f>SUMIFS(Concentrado!AF$2:AF859,Concentrado!$A$2:$A859,"="&amp;$A13,Concentrado!$B$2:$B859, "=Nayarit")</f>
        <v>374.51</v>
      </c>
      <c r="AF13" s="9">
        <f>SUMIFS(Concentrado!AG$2:AG859,Concentrado!$A$2:$A859,"="&amp;$A13,Concentrado!$B$2:$B859, "=Nayarit")</f>
        <v>16.724</v>
      </c>
      <c r="AG13" s="9">
        <f>SUMIFS(Concentrado!AH$2:AH859,Concentrado!$A$2:$A859,"="&amp;$A13,Concentrado!$B$2:$B859, "=Nayarit")</f>
        <v>9.4943983050000504</v>
      </c>
      <c r="AH13" s="9">
        <f>SUMIFS(Concentrado!AI$2:AI859,Concentrado!$A$2:$A859,"="&amp;$A13,Concentrado!$B$2:$B859, "=Nayarit")</f>
        <v>2.0092122381117399</v>
      </c>
      <c r="AI13" s="9">
        <f>SUMIFS(Concentrado!AJ$2:AJ859,Concentrado!$A$2:$A859,"="&amp;$A13,Concentrado!$B$2:$B859, "=Nayarit")</f>
        <v>5.7615086134553799</v>
      </c>
      <c r="AJ13" s="9">
        <f>SUMIFS(Concentrado!AK$2:AK859,Concentrado!$A$2:$A859,"="&amp;$A13,Concentrado!$B$2:$B859, "=Nayarit")</f>
        <v>8.92</v>
      </c>
      <c r="AK13" s="9">
        <f>SUMIFS(Concentrado!AL$2:AL859,Concentrado!$A$2:$A859,"="&amp;$A13,Concentrado!$B$2:$B859, "=Nayarit")</f>
        <v>1.292</v>
      </c>
      <c r="AL13" s="9">
        <f>SUMIFS(Concentrado!AM$2:AM859,Concentrado!$A$2:$A859,"="&amp;$A13,Concentrado!$B$2:$B859, "=Nayarit")</f>
        <v>5.0919999999999996</v>
      </c>
      <c r="AM13" s="9">
        <f>SUMIFS(Concentrado!AN$2:AN859,Concentrado!$A$2:$A859,"="&amp;$A13,Concentrado!$B$2:$B859, "=Nayarit")</f>
        <v>58.905999999999999</v>
      </c>
      <c r="AN13" s="9">
        <f>SUMIFS(Concentrado!AO$2:AO859,Concentrado!$A$2:$A859,"="&amp;$A13,Concentrado!$B$2:$B859, "=Nayarit")</f>
        <v>51.481999999999999</v>
      </c>
      <c r="AO13" s="9">
        <f>SUMIFS(Concentrado!AP$2:AP859,Concentrado!$A$2:$A859,"="&amp;$A13,Concentrado!$B$2:$B859, "=Nayarit")</f>
        <v>55.180999999999997</v>
      </c>
      <c r="AP13" s="9">
        <f>SUMIFS(Concentrado!AQ$2:AQ859,Concentrado!$A$2:$A859,"="&amp;$A13,Concentrado!$B$2:$B859, "=Nayarit")</f>
        <v>5.9459999999999997</v>
      </c>
      <c r="AQ13" s="9">
        <f>SUMIFS(Concentrado!AR$2:AR859,Concentrado!$A$2:$A859,"="&amp;$A13,Concentrado!$B$2:$B859, "=Nayarit")</f>
        <v>1.661</v>
      </c>
      <c r="AR13" s="9">
        <f>SUMIFS(Concentrado!AS$2:AS859,Concentrado!$A$2:$A859,"="&amp;$A13,Concentrado!$B$2:$B859, "=Nayarit")</f>
        <v>3.7959999999999998</v>
      </c>
      <c r="AS13" s="9">
        <f>SUMIFS(Concentrado!AT$2:AT859,Concentrado!$A$2:$A859,"="&amp;$A13,Concentrado!$B$2:$B859, "=Nayarit")</f>
        <v>6.875</v>
      </c>
      <c r="AT13" s="9">
        <f>SUMIFS(Concentrado!AU$2:AU859,Concentrado!$A$2:$A859,"="&amp;$A13,Concentrado!$B$2:$B859, "=Nayarit")</f>
        <v>1.845</v>
      </c>
      <c r="AU13" s="9">
        <f>SUMIFS(Concentrado!AV$2:AV859,Concentrado!$A$2:$A859,"="&amp;$A13,Concentrado!$B$2:$B859, "=Nayarit")</f>
        <v>4.3520000000000003</v>
      </c>
      <c r="AV13" s="9">
        <f>SUMIFS(Concentrado!AW$2:AW859,Concentrado!$A$2:$A859,"="&amp;$A13,Concentrado!$B$2:$B859, "=Nayarit")</f>
        <v>598.16700000000003</v>
      </c>
      <c r="AW13" s="9">
        <f>SUMIFS(Concentrado!AX$2:AX859,Concentrado!$A$2:$A859,"="&amp;$A13,Concentrado!$B$2:$B859, "=Nayarit")</f>
        <v>424.40699999999998</v>
      </c>
      <c r="AX13" s="9">
        <f>SUMIFS(Concentrado!AY$2:AY859,Concentrado!$A$2:$A859,"="&amp;$A13,Concentrado!$B$2:$B859, "=Nayarit")</f>
        <v>511.07499999999999</v>
      </c>
      <c r="AY13" s="9">
        <f>SUMIFS(Concentrado!AZ$2:AZ859,Concentrado!$A$2:$A859,"="&amp;$A13,Concentrado!$B$2:$B859, "=Nayarit")</f>
        <v>5.9820000000000002</v>
      </c>
      <c r="AZ13" s="9">
        <f>SUMIFS(Concentrado!BA$2:BA859,Concentrado!$A$2:$A859,"="&amp;$A13,Concentrado!$B$2:$B859, "=Nayarit")</f>
        <v>4.2439999999999998</v>
      </c>
      <c r="BA13" s="9">
        <f>SUMIFS(Concentrado!BB$2:BB859,Concentrado!$A$2:$A859,"="&amp;$A13,Concentrado!$B$2:$B859, "=Nayarit")</f>
        <v>5.1109999999999998</v>
      </c>
      <c r="BB13" s="9">
        <f>SUMIFS(Concentrado!BC$2:BC859,Concentrado!$A$2:$A859,"="&amp;$A13,Concentrado!$B$2:$B859, "=Nayarit")</f>
        <v>14.231</v>
      </c>
      <c r="BC13" s="9">
        <f>SUMIFS(Concentrado!BD$2:BD859,Concentrado!$A$2:$A859,"="&amp;$A13,Concentrado!$B$2:$B859, "=Nayarit")</f>
        <v>12.452</v>
      </c>
      <c r="BD13" s="9">
        <f>SUMIFS(Concentrado!BE$2:BE859,Concentrado!$A$2:$A859,"="&amp;$A13,Concentrado!$B$2:$B859, "=Nayarit")</f>
        <v>15.881</v>
      </c>
      <c r="BE13" s="9">
        <f>SUMIFS(Concentrado!BF$2:BF859,Concentrado!$A$2:$A859,"="&amp;$A13,Concentrado!$B$2:$B859, "=Nayarit")</f>
        <v>17.826000000000001</v>
      </c>
      <c r="BF13" s="9">
        <f>SUMIFS(Concentrado!BG$2:BG859,Concentrado!$A$2:$A859,"="&amp;$A13,Concentrado!$B$2:$B859, "=Nayarit")</f>
        <v>51.795999999999999</v>
      </c>
      <c r="BG13" s="9">
        <f>SUMIFS(Concentrado!BH$2:BH859,Concentrado!$A$2:$A859,"="&amp;$A13,Concentrado!$B$2:$B859, "=Nayarit")</f>
        <v>4.4889502762430942</v>
      </c>
    </row>
    <row r="14" spans="1:59" x14ac:dyDescent="0.25">
      <c r="A14" s="4">
        <v>2010</v>
      </c>
      <c r="B14" s="9">
        <f>SUMIFS(Concentrado!C$2:C859,Concentrado!$A$2:$A859,"="&amp;$A14,Concentrado!$B$2:$B859, "=Nayarit")</f>
        <v>26.132000000000001</v>
      </c>
      <c r="C14" s="9">
        <f>SUMIFS(Concentrado!D$2:D859,Concentrado!$A$2:$A859,"="&amp;$A14,Concentrado!$B$2:$B859, "=Nayarit")</f>
        <v>7.9489999999999998</v>
      </c>
      <c r="D14" s="9">
        <f>SUMIFS(Concentrado!E$2:E859,Concentrado!$A$2:$A859,"="&amp;$A14,Concentrado!$B$2:$B859, "=Nayarit")</f>
        <v>17.02</v>
      </c>
      <c r="E14" s="9">
        <f>SUMIFS(Concentrado!F$2:F859,Concentrado!$A$2:$A859,"="&amp;$A14,Concentrado!$B$2:$B859, "=Nayarit")</f>
        <v>16.478000000000002</v>
      </c>
      <c r="F14" s="9">
        <f>SUMIFS(Concentrado!G$2:G859,Concentrado!$A$2:$A859,"="&amp;$A14,Concentrado!$B$2:$B859, "=Nayarit")</f>
        <v>14.374000000000001</v>
      </c>
      <c r="G14" s="9">
        <f>SUMIFS(Concentrado!H$2:H859,Concentrado!$A$2:$A859,"="&amp;$A14,Concentrado!$B$2:$B859, "=Nayarit")</f>
        <v>2.5409999999999999</v>
      </c>
      <c r="H14" s="9">
        <f>SUMIFS(Concentrado!I$2:I859,Concentrado!$A$2:$A859,"="&amp;$A14,Concentrado!$B$2:$B859, "=Nayarit")</f>
        <v>2.3490000000000002</v>
      </c>
      <c r="I14" s="9">
        <f>SUMIFS(Concentrado!J$2:J859,Concentrado!$A$2:$A859,"="&amp;$A14,Concentrado!$B$2:$B859, "=Nayarit")</f>
        <v>2.444</v>
      </c>
      <c r="J14" s="9">
        <f>SUMIFS(Concentrado!K$2:K859,Concentrado!$A$2:$A859,"="&amp;$A14,Concentrado!$B$2:$B859, "=Nayarit")</f>
        <v>11.250999999999999</v>
      </c>
      <c r="K14" s="9">
        <f>SUMIFS(Concentrado!L$2:L859,Concentrado!$A$2:$A859,"="&amp;$A14,Concentrado!$B$2:$B859, "=Nayarit")</f>
        <v>5.7809999999999997</v>
      </c>
      <c r="L14" s="9">
        <f>SUMIFS(Concentrado!M$2:M859,Concentrado!$A$2:$A859,"="&amp;$A14,Concentrado!$B$2:$B859, "=Nayarit")</f>
        <v>8.51</v>
      </c>
      <c r="M14" s="9">
        <f>SUMIFS(Concentrado!N$2:N859,Concentrado!$A$2:$A859,"="&amp;$A14,Concentrado!$B$2:$B859, "=Nayarit")</f>
        <v>59.271000000000001</v>
      </c>
      <c r="N14" s="9">
        <f>SUMIFS(Concentrado!O$2:O859,Concentrado!$A$2:$A859,"="&amp;$A14,Concentrado!$B$2:$B859, "=Nayarit")</f>
        <v>158.24700000000001</v>
      </c>
      <c r="O14" s="9">
        <f>SUMIFS(Concentrado!P$2:P859,Concentrado!$A$2:$A859,"="&amp;$A14,Concentrado!$B$2:$B859, "=Nayarit")</f>
        <v>28.905999999999999</v>
      </c>
      <c r="P14" s="9">
        <f>SUMIFS(Concentrado!Q$2:Q859,Concentrado!$A$2:$A859,"="&amp;$A14,Concentrado!$B$2:$B859, "=Nayarit")</f>
        <v>93.43</v>
      </c>
      <c r="Q14" s="9">
        <f>SUMIFS(Concentrado!R$2:R859,Concentrado!$A$2:$A859,"="&amp;$A14,Concentrado!$B$2:$B859, "=Nayarit")</f>
        <v>60.975999999999999</v>
      </c>
      <c r="R14" s="9">
        <f>SUMIFS(Concentrado!S$2:S859,Concentrado!$A$2:$A859,"="&amp;$A14,Concentrado!$B$2:$B859, "=Nayarit")</f>
        <v>65.760000000000005</v>
      </c>
      <c r="S14" s="9">
        <f>SUMIFS(Concentrado!T$2:T859,Concentrado!$A$2:$A859,"="&amp;$A14,Concentrado!$B$2:$B859, "=Nayarit")</f>
        <v>63.372999999999998</v>
      </c>
      <c r="T14" s="9">
        <f>SUMIFS(Concentrado!U$2:U859,Concentrado!$A$2:$A859,"="&amp;$A14,Concentrado!$B$2:$B859, "=Nayarit")</f>
        <v>15.061999999999999</v>
      </c>
      <c r="U14" s="9">
        <f>SUMIFS(Concentrado!V$2:V859,Concentrado!$A$2:$A859,"="&amp;$A14,Concentrado!$B$2:$B859, "=Nayarit")</f>
        <v>19.692</v>
      </c>
      <c r="V14" s="9">
        <f>SUMIFS(Concentrado!W$2:W859,Concentrado!$A$2:$A859,"="&amp;$A14,Concentrado!$B$2:$B859, "=Nayarit")</f>
        <v>17.382000000000001</v>
      </c>
      <c r="W14" s="9">
        <f>SUMIFS(Concentrado!X$2:X859,Concentrado!$A$2:$A859,"="&amp;$A14,Concentrado!$B$2:$B859, "=Nayarit")</f>
        <v>85.111999999999995</v>
      </c>
      <c r="X14" s="9">
        <f>SUMIFS(Concentrado!Y$2:Y859,Concentrado!$A$2:$A859,"="&amp;$A14,Concentrado!$B$2:$B859, "=Nayarit")</f>
        <v>7.9489999999999998</v>
      </c>
      <c r="Y14" s="9">
        <f>SUMIFS(Concentrado!Z$2:Z859,Concentrado!$A$2:$A859,"="&amp;$A14,Concentrado!$B$2:$B859, "=Nayarit")</f>
        <v>46.444000000000003</v>
      </c>
      <c r="Z14" s="9">
        <f>SUMIFS(Concentrado!AA$2:AA859,Concentrado!$A$2:$A859,"="&amp;$A14,Concentrado!$B$2:$B859, "=Nayarit")</f>
        <v>76.22</v>
      </c>
      <c r="AA14" s="9">
        <f>SUMIFS(Concentrado!AB$2:AB859,Concentrado!$A$2:$A859,"="&amp;$A14,Concentrado!$B$2:$B859, "=Nayarit")</f>
        <v>55.823999999999998</v>
      </c>
      <c r="AB14" s="9">
        <f>SUMIFS(Concentrado!AC$2:AC859,Concentrado!$A$2:$A859,"="&amp;$A14,Concentrado!$B$2:$B859, "=Nayarit")</f>
        <v>65.998999999999995</v>
      </c>
      <c r="AC14" s="9">
        <f>SUMIFS(Concentrado!AD$2:AD859,Concentrado!$A$2:$A859,"="&amp;$A14,Concentrado!$B$2:$B859, "=Nayarit")</f>
        <v>415.57900000000001</v>
      </c>
      <c r="AD14" s="9">
        <f>SUMIFS(Concentrado!AE$2:AE859,Concentrado!$A$2:$A859,"="&amp;$A14,Concentrado!$B$2:$B859, "=Nayarit")</f>
        <v>349.21499999999997</v>
      </c>
      <c r="AE14" s="9">
        <f>SUMIFS(Concentrado!AF$2:AF859,Concentrado!$A$2:$A859,"="&amp;$A14,Concentrado!$B$2:$B859, "=Nayarit")</f>
        <v>382.322</v>
      </c>
      <c r="AF14" s="9">
        <f>SUMIFS(Concentrado!AG$2:AG859,Concentrado!$A$2:$A859,"="&amp;$A14,Concentrado!$B$2:$B859, "=Nayarit")</f>
        <v>13.429</v>
      </c>
      <c r="AG14" s="9">
        <f>SUMIFS(Concentrado!AH$2:AH859,Concentrado!$A$2:$A859,"="&amp;$A14,Concentrado!$B$2:$B859, "=Nayarit")</f>
        <v>9.2677049748064793</v>
      </c>
      <c r="AH14" s="9">
        <f>SUMIFS(Concentrado!AI$2:AI859,Concentrado!$A$2:$A859,"="&amp;$A14,Concentrado!$B$2:$B859, "=Nayarit")</f>
        <v>2.9644854641396101</v>
      </c>
      <c r="AI14" s="9">
        <f>SUMIFS(Concentrado!AJ$2:AJ859,Concentrado!$A$2:$A859,"="&amp;$A14,Concentrado!$B$2:$B859, "=Nayarit")</f>
        <v>6.1363396488540998</v>
      </c>
      <c r="AJ14" s="9">
        <f>SUMIFS(Concentrado!AK$2:AK859,Concentrado!$A$2:$A859,"="&amp;$A14,Concentrado!$B$2:$B859, "=Nayarit")</f>
        <v>7.0780000000000003</v>
      </c>
      <c r="AK14" s="9">
        <f>SUMIFS(Concentrado!AL$2:AL859,Concentrado!$A$2:$A859,"="&amp;$A14,Concentrado!$B$2:$B859, "=Nayarit")</f>
        <v>1.2649999999999999</v>
      </c>
      <c r="AL14" s="9">
        <f>SUMIFS(Concentrado!AM$2:AM859,Concentrado!$A$2:$A859,"="&amp;$A14,Concentrado!$B$2:$B859, "=Nayarit")</f>
        <v>4.165</v>
      </c>
      <c r="AM14" s="9">
        <f>SUMIFS(Concentrado!AN$2:AN859,Concentrado!$A$2:$A859,"="&amp;$A14,Concentrado!$B$2:$B859, "=Nayarit")</f>
        <v>54.624000000000002</v>
      </c>
      <c r="AN14" s="9">
        <f>SUMIFS(Concentrado!AO$2:AO859,Concentrado!$A$2:$A859,"="&amp;$A14,Concentrado!$B$2:$B859, "=Nayarit")</f>
        <v>44.804000000000002</v>
      </c>
      <c r="AO14" s="9">
        <f>SUMIFS(Concentrado!AP$2:AP859,Concentrado!$A$2:$A859,"="&amp;$A14,Concentrado!$B$2:$B859, "=Nayarit")</f>
        <v>49.703000000000003</v>
      </c>
      <c r="AP14" s="9">
        <f>SUMIFS(Concentrado!AQ$2:AQ859,Concentrado!$A$2:$A859,"="&amp;$A14,Concentrado!$B$2:$B859, "=Nayarit")</f>
        <v>4.1740000000000004</v>
      </c>
      <c r="AQ14" s="9">
        <f>SUMIFS(Concentrado!AR$2:AR859,Concentrado!$A$2:$A859,"="&amp;$A14,Concentrado!$B$2:$B859, "=Nayarit")</f>
        <v>0.72299999999999998</v>
      </c>
      <c r="AR14" s="9">
        <f>SUMIFS(Concentrado!AS$2:AS859,Concentrado!$A$2:$A859,"="&amp;$A14,Concentrado!$B$2:$B859, "=Nayarit")</f>
        <v>2.444</v>
      </c>
      <c r="AS14" s="9">
        <f>SUMIFS(Concentrado!AT$2:AT859,Concentrado!$A$2:$A859,"="&amp;$A14,Concentrado!$B$2:$B859, "=Nayarit")</f>
        <v>9.4369999999999994</v>
      </c>
      <c r="AT14" s="9">
        <f>SUMIFS(Concentrado!AU$2:AU859,Concentrado!$A$2:$A859,"="&amp;$A14,Concentrado!$B$2:$B859, "=Nayarit")</f>
        <v>2.1680000000000001</v>
      </c>
      <c r="AU14" s="9">
        <f>SUMIFS(Concentrado!AV$2:AV859,Concentrado!$A$2:$A859,"="&amp;$A14,Concentrado!$B$2:$B859, "=Nayarit")</f>
        <v>5.7939999999999996</v>
      </c>
      <c r="AV14" s="9">
        <f>SUMIFS(Concentrado!AW$2:AW859,Concentrado!$A$2:$A859,"="&amp;$A14,Concentrado!$B$2:$B859, "=Nayarit")</f>
        <v>641.697</v>
      </c>
      <c r="AW14" s="9">
        <f>SUMIFS(Concentrado!AX$2:AX859,Concentrado!$A$2:$A859,"="&amp;$A14,Concentrado!$B$2:$B859, "=Nayarit")</f>
        <v>433.40300000000002</v>
      </c>
      <c r="AX14" s="9">
        <f>SUMIFS(Concentrado!AY$2:AY859,Concentrado!$A$2:$A859,"="&amp;$A14,Concentrado!$B$2:$B859, "=Nayarit")</f>
        <v>537.31500000000005</v>
      </c>
      <c r="AY14" s="9">
        <f>SUMIFS(Concentrado!AZ$2:AZ859,Concentrado!$A$2:$A859,"="&amp;$A14,Concentrado!$B$2:$B859, "=Nayarit")</f>
        <v>6.4169999999999998</v>
      </c>
      <c r="AZ14" s="9">
        <f>SUMIFS(Concentrado!BA$2:BA859,Concentrado!$A$2:$A859,"="&amp;$A14,Concentrado!$B$2:$B859, "=Nayarit")</f>
        <v>4.3339999999999996</v>
      </c>
      <c r="BA14" s="9">
        <f>SUMIFS(Concentrado!BB$2:BB859,Concentrado!$A$2:$A859,"="&amp;$A14,Concentrado!$B$2:$B859, "=Nayarit")</f>
        <v>5.3730000000000002</v>
      </c>
      <c r="BB14" s="9">
        <f>SUMIFS(Concentrado!BC$2:BC859,Concentrado!$A$2:$A859,"="&amp;$A14,Concentrado!$B$2:$B859, "=Nayarit")</f>
        <v>8.7970000000000006</v>
      </c>
      <c r="BC14" s="9">
        <f>SUMIFS(Concentrado!BD$2:BD859,Concentrado!$A$2:$A859,"="&amp;$A14,Concentrado!$B$2:$B859, "=Nayarit")</f>
        <v>2.6389999999999998</v>
      </c>
      <c r="BD14" s="9">
        <f>SUMIFS(Concentrado!BE$2:BE859,Concentrado!$A$2:$A859,"="&amp;$A14,Concentrado!$B$2:$B859, "=Nayarit")</f>
        <v>15.935</v>
      </c>
      <c r="BE14" s="9">
        <f>SUMIFS(Concentrado!BF$2:BF859,Concentrado!$A$2:$A859,"="&amp;$A14,Concentrado!$B$2:$B859, "=Nayarit")</f>
        <v>17.707000000000001</v>
      </c>
      <c r="BF14" s="9">
        <f>SUMIFS(Concentrado!BG$2:BG859,Concentrado!$A$2:$A859,"="&amp;$A14,Concentrado!$B$2:$B859, "=Nayarit")</f>
        <v>34.549999999999997</v>
      </c>
      <c r="BG14" s="9">
        <f>SUMIFS(Concentrado!BH$2:BH859,Concentrado!$A$2:$A859,"="&amp;$A14,Concentrado!$B$2:$B859, "=Nayarit")</f>
        <v>4.9233426905635929</v>
      </c>
    </row>
    <row r="15" spans="1:59" x14ac:dyDescent="0.25">
      <c r="A15" s="4">
        <v>2011</v>
      </c>
      <c r="B15" s="9">
        <f>SUMIFS(Concentrado!C$2:C859,Concentrado!$A$2:$A859,"="&amp;$A15,Concentrado!$B$2:$B859, "=Nayarit")</f>
        <v>25.254999999999999</v>
      </c>
      <c r="C15" s="9">
        <f>SUMIFS(Concentrado!D$2:D859,Concentrado!$A$2:$A859,"="&amp;$A15,Concentrado!$B$2:$B859, "=Nayarit")</f>
        <v>7.4459999999999997</v>
      </c>
      <c r="D15" s="9">
        <f>SUMIFS(Concentrado!E$2:E859,Concentrado!$A$2:$A859,"="&amp;$A15,Concentrado!$B$2:$B859, "=Nayarit")</f>
        <v>16.335999999999999</v>
      </c>
      <c r="E15" s="9">
        <f>SUMIFS(Concentrado!F$2:F859,Concentrado!$A$2:$A859,"="&amp;$A15,Concentrado!$B$2:$B859, "=Nayarit")</f>
        <v>14.666</v>
      </c>
      <c r="F15" s="9">
        <f>SUMIFS(Concentrado!G$2:G859,Concentrado!$A$2:$A859,"="&amp;$A15,Concentrado!$B$2:$B859, "=Nayarit")</f>
        <v>15.007</v>
      </c>
      <c r="G15" s="9">
        <f>SUMIFS(Concentrado!H$2:H859,Concentrado!$A$2:$A859,"="&amp;$A15,Concentrado!$B$2:$B859, "=Nayarit")</f>
        <v>4.2690000000000001</v>
      </c>
      <c r="H15" s="9">
        <f>SUMIFS(Concentrado!I$2:I859,Concentrado!$A$2:$A859,"="&amp;$A15,Concentrado!$B$2:$B859, "=Nayarit")</f>
        <v>2.3050000000000002</v>
      </c>
      <c r="I15" s="9">
        <f>SUMIFS(Concentrado!J$2:J859,Concentrado!$A$2:$A859,"="&amp;$A15,Concentrado!$B$2:$B859, "=Nayarit")</f>
        <v>3.2850000000000001</v>
      </c>
      <c r="J15" s="9">
        <f>SUMIFS(Concentrado!K$2:K859,Concentrado!$A$2:$A859,"="&amp;$A15,Concentrado!$B$2:$B859, "=Nayarit")</f>
        <v>12.272</v>
      </c>
      <c r="K15" s="9">
        <f>SUMIFS(Concentrado!L$2:L859,Concentrado!$A$2:$A859,"="&amp;$A15,Concentrado!$B$2:$B859, "=Nayarit")</f>
        <v>2.8359999999999999</v>
      </c>
      <c r="L15" s="9">
        <f>SUMIFS(Concentrado!M$2:M859,Concentrado!$A$2:$A859,"="&amp;$A15,Concentrado!$B$2:$B859, "=Nayarit")</f>
        <v>7.5469999999999997</v>
      </c>
      <c r="M15" s="9">
        <f>SUMIFS(Concentrado!N$2:N859,Concentrado!$A$2:$A859,"="&amp;$A15,Concentrado!$B$2:$B859, "=Nayarit")</f>
        <v>67.548000000000002</v>
      </c>
      <c r="N15" s="9">
        <f>SUMIFS(Concentrado!O$2:O859,Concentrado!$A$2:$A859,"="&amp;$A15,Concentrado!$B$2:$B859, "=Nayarit")</f>
        <v>168.07400000000001</v>
      </c>
      <c r="O15" s="9">
        <f>SUMIFS(Concentrado!P$2:P859,Concentrado!$A$2:$A859,"="&amp;$A15,Concentrado!$B$2:$B859, "=Nayarit")</f>
        <v>31.023</v>
      </c>
      <c r="P15" s="9">
        <f>SUMIFS(Concentrado!Q$2:Q859,Concentrado!$A$2:$A859,"="&amp;$A15,Concentrado!$B$2:$B859, "=Nayarit")</f>
        <v>99.436000000000007</v>
      </c>
      <c r="Q15" s="9">
        <f>SUMIFS(Concentrado!R$2:R859,Concentrado!$A$2:$A859,"="&amp;$A15,Concentrado!$B$2:$B859, "=Nayarit")</f>
        <v>61.537999999999997</v>
      </c>
      <c r="R15" s="9">
        <f>SUMIFS(Concentrado!S$2:S859,Concentrado!$A$2:$A859,"="&amp;$A15,Concentrado!$B$2:$B859, "=Nayarit")</f>
        <v>60.095999999999997</v>
      </c>
      <c r="S15" s="9">
        <f>SUMIFS(Concentrado!T$2:T859,Concentrado!$A$2:$A859,"="&amp;$A15,Concentrado!$B$2:$B859, "=Nayarit")</f>
        <v>60.816000000000003</v>
      </c>
      <c r="T15" s="9">
        <f>SUMIFS(Concentrado!U$2:U859,Concentrado!$A$2:$A859,"="&amp;$A15,Concentrado!$B$2:$B859, "=Nayarit")</f>
        <v>16.363</v>
      </c>
      <c r="U15" s="9">
        <f>SUMIFS(Concentrado!V$2:V859,Concentrado!$A$2:$A859,"="&amp;$A15,Concentrado!$B$2:$B859, "=Nayarit")</f>
        <v>22.337</v>
      </c>
      <c r="V15" s="9">
        <f>SUMIFS(Concentrado!W$2:W859,Concentrado!$A$2:$A859,"="&amp;$A15,Concentrado!$B$2:$B859, "=Nayarit")</f>
        <v>19.355</v>
      </c>
      <c r="W15" s="9">
        <f>SUMIFS(Concentrado!X$2:X859,Concentrado!$A$2:$A859,"="&amp;$A15,Concentrado!$B$2:$B859, "=Nayarit")</f>
        <v>89.638999999999996</v>
      </c>
      <c r="X15" s="9">
        <f>SUMIFS(Concentrado!Y$2:Y859,Concentrado!$A$2:$A859,"="&amp;$A15,Concentrado!$B$2:$B859, "=Nayarit")</f>
        <v>9.75</v>
      </c>
      <c r="Y15" s="9">
        <f>SUMIFS(Concentrado!Z$2:Z859,Concentrado!$A$2:$A859,"="&amp;$A15,Concentrado!$B$2:$B859, "=Nayarit")</f>
        <v>49.628999999999998</v>
      </c>
      <c r="Z15" s="9">
        <f>SUMIFS(Concentrado!AA$2:AA859,Concentrado!$A$2:$A859,"="&amp;$A15,Concentrado!$B$2:$B859, "=Nayarit")</f>
        <v>69.897000000000006</v>
      </c>
      <c r="AA15" s="9">
        <f>SUMIFS(Concentrado!AB$2:AB859,Concentrado!$A$2:$A859,"="&amp;$A15,Concentrado!$B$2:$B859, "=Nayarit")</f>
        <v>53.536999999999999</v>
      </c>
      <c r="AB15" s="9">
        <f>SUMIFS(Concentrado!AC$2:AC859,Concentrado!$A$2:$A859,"="&amp;$A15,Concentrado!$B$2:$B859, "=Nayarit")</f>
        <v>61.792999999999999</v>
      </c>
      <c r="AC15" s="9">
        <f>SUMIFS(Concentrado!AD$2:AD859,Concentrado!$A$2:$A859,"="&amp;$A15,Concentrado!$B$2:$B859, "=Nayarit")</f>
        <v>409.06799999999998</v>
      </c>
      <c r="AD15" s="9">
        <f>SUMIFS(Concentrado!AE$2:AE859,Concentrado!$A$2:$A859,"="&amp;$A15,Concentrado!$B$2:$B859, "=Nayarit")</f>
        <v>344.447</v>
      </c>
      <c r="AE15" s="9">
        <f>SUMIFS(Concentrado!AF$2:AF859,Concentrado!$A$2:$A859,"="&amp;$A15,Concentrado!$B$2:$B859, "=Nayarit")</f>
        <v>376.88200000000001</v>
      </c>
      <c r="AF15" s="9">
        <f>SUMIFS(Concentrado!AG$2:AG859,Concentrado!$A$2:$A859,"="&amp;$A15,Concentrado!$B$2:$B859, "=Nayarit")</f>
        <v>15.651</v>
      </c>
      <c r="AG15" s="9">
        <f>SUMIFS(Concentrado!AH$2:AH859,Concentrado!$A$2:$A859,"="&amp;$A15,Concentrado!$B$2:$B859, "=Nayarit")</f>
        <v>7.1710633252698699</v>
      </c>
      <c r="AH15" s="9">
        <f>SUMIFS(Concentrado!AI$2:AI859,Concentrado!$A$2:$A859,"="&amp;$A15,Concentrado!$B$2:$B859, "=Nayarit")</f>
        <v>0.97475862539538705</v>
      </c>
      <c r="AI15" s="9">
        <f>SUMIFS(Concentrado!AJ$2:AJ859,Concentrado!$A$2:$A859,"="&amp;$A15,Concentrado!$B$2:$B859, "=Nayarit")</f>
        <v>4.1027819274869497</v>
      </c>
      <c r="AJ15" s="9">
        <f>SUMIFS(Concentrado!AK$2:AK859,Concentrado!$A$2:$A859,"="&amp;$A15,Concentrado!$B$2:$B859, "=Nayarit")</f>
        <v>7.1139999999999999</v>
      </c>
      <c r="AK15" s="9">
        <f>SUMIFS(Concentrado!AL$2:AL859,Concentrado!$A$2:$A859,"="&amp;$A15,Concentrado!$B$2:$B859, "=Nayarit")</f>
        <v>1.0640000000000001</v>
      </c>
      <c r="AL15" s="9">
        <f>SUMIFS(Concentrado!AM$2:AM859,Concentrado!$A$2:$A859,"="&amp;$A15,Concentrado!$B$2:$B859, "=Nayarit")</f>
        <v>4.0839999999999996</v>
      </c>
      <c r="AM15" s="9">
        <f>SUMIFS(Concentrado!AN$2:AN859,Concentrado!$A$2:$A859,"="&amp;$A15,Concentrado!$B$2:$B859, "=Nayarit")</f>
        <v>57.802999999999997</v>
      </c>
      <c r="AN15" s="9">
        <f>SUMIFS(Concentrado!AO$2:AO859,Concentrado!$A$2:$A859,"="&amp;$A15,Concentrado!$B$2:$B859, "=Nayarit")</f>
        <v>46.268999999999998</v>
      </c>
      <c r="AO15" s="9">
        <f>SUMIFS(Concentrado!AP$2:AP859,Concentrado!$A$2:$A859,"="&amp;$A15,Concentrado!$B$2:$B859, "=Nayarit")</f>
        <v>52.027000000000001</v>
      </c>
      <c r="AP15" s="9">
        <f>SUMIFS(Concentrado!AQ$2:AQ859,Concentrado!$A$2:$A859,"="&amp;$A15,Concentrado!$B$2:$B859, "=Nayarit")</f>
        <v>4.4459999999999997</v>
      </c>
      <c r="AQ15" s="9">
        <f>SUMIFS(Concentrado!AR$2:AR859,Concentrado!$A$2:$A859,"="&amp;$A15,Concentrado!$B$2:$B859, "=Nayarit")</f>
        <v>3.1909999999999998</v>
      </c>
      <c r="AR15" s="9">
        <f>SUMIFS(Concentrado!AS$2:AS859,Concentrado!$A$2:$A859,"="&amp;$A15,Concentrado!$B$2:$B859, "=Nayarit")</f>
        <v>3.8180000000000001</v>
      </c>
      <c r="AS15" s="9">
        <f>SUMIFS(Concentrado!AT$2:AT859,Concentrado!$A$2:$A859,"="&amp;$A15,Concentrado!$B$2:$B859, "=Nayarit")</f>
        <v>12.093999999999999</v>
      </c>
      <c r="AT15" s="9">
        <f>SUMIFS(Concentrado!AU$2:AU859,Concentrado!$A$2:$A859,"="&amp;$A15,Concentrado!$B$2:$B859, "=Nayarit")</f>
        <v>2.1269999999999998</v>
      </c>
      <c r="AU15" s="9">
        <f>SUMIFS(Concentrado!AV$2:AV859,Concentrado!$A$2:$A859,"="&amp;$A15,Concentrado!$B$2:$B859, "=Nayarit")</f>
        <v>7.1029999999999998</v>
      </c>
      <c r="AV15" s="9">
        <f>SUMIFS(Concentrado!AW$2:AW859,Concentrado!$A$2:$A859,"="&amp;$A15,Concentrado!$B$2:$B859, "=Nayarit")</f>
        <v>648.46100000000001</v>
      </c>
      <c r="AW15" s="9">
        <f>SUMIFS(Concentrado!AX$2:AX859,Concentrado!$A$2:$A859,"="&amp;$A15,Concentrado!$B$2:$B859, "=Nayarit")</f>
        <v>432.73</v>
      </c>
      <c r="AX15" s="9">
        <f>SUMIFS(Concentrado!AY$2:AY859,Concentrado!$A$2:$A859,"="&amp;$A15,Concentrado!$B$2:$B859, "=Nayarit")</f>
        <v>540.59699999999998</v>
      </c>
      <c r="AY15" s="9">
        <f>SUMIFS(Concentrado!AZ$2:AZ859,Concentrado!$A$2:$A859,"="&amp;$A15,Concentrado!$B$2:$B859, "=Nayarit")</f>
        <v>6.4850000000000003</v>
      </c>
      <c r="AZ15" s="9">
        <f>SUMIFS(Concentrado!BA$2:BA859,Concentrado!$A$2:$A859,"="&amp;$A15,Concentrado!$B$2:$B859, "=Nayarit")</f>
        <v>4.327</v>
      </c>
      <c r="BA15" s="9">
        <f>SUMIFS(Concentrado!BB$2:BB859,Concentrado!$A$2:$A859,"="&amp;$A15,Concentrado!$B$2:$B859, "=Nayarit")</f>
        <v>5.4059999999999997</v>
      </c>
      <c r="BB15" s="9">
        <f>SUMIFS(Concentrado!BC$2:BC859,Concentrado!$A$2:$A859,"="&amp;$A15,Concentrado!$B$2:$B859, "=Nayarit")</f>
        <v>7.8639999999999999</v>
      </c>
      <c r="BC15" s="9">
        <f>SUMIFS(Concentrado!BD$2:BD859,Concentrado!$A$2:$A859,"="&amp;$A15,Concentrado!$B$2:$B859, "=Nayarit")</f>
        <v>2.621</v>
      </c>
      <c r="BD15" s="9">
        <f>SUMIFS(Concentrado!BE$2:BE859,Concentrado!$A$2:$A859,"="&amp;$A15,Concentrado!$B$2:$B859, "=Nayarit")</f>
        <v>16.853000000000002</v>
      </c>
      <c r="BE15" s="9">
        <f>SUMIFS(Concentrado!BF$2:BF859,Concentrado!$A$2:$A859,"="&amp;$A15,Concentrado!$B$2:$B859, "=Nayarit")</f>
        <v>19.838000000000001</v>
      </c>
      <c r="BF15" s="9">
        <f>SUMIFS(Concentrado!BG$2:BG859,Concentrado!$A$2:$A859,"="&amp;$A15,Concentrado!$B$2:$B859, "=Nayarit")</f>
        <v>45.921999999999997</v>
      </c>
      <c r="BG15" s="9">
        <f>SUMIFS(Concentrado!BH$2:BH859,Concentrado!$A$2:$A859,"="&amp;$A15,Concentrado!$B$2:$B859, "=Nayarit")</f>
        <v>4.9595885378398243</v>
      </c>
    </row>
    <row r="16" spans="1:59" x14ac:dyDescent="0.25">
      <c r="A16" s="4">
        <v>2012</v>
      </c>
      <c r="B16" s="9">
        <f>SUMIFS(Concentrado!C$2:C859,Concentrado!$A$2:$A859,"="&amp;$A16,Concentrado!$B$2:$B859, "=Nayarit")</f>
        <v>21.312999999999999</v>
      </c>
      <c r="C16" s="9">
        <f>SUMIFS(Concentrado!D$2:D859,Concentrado!$A$2:$A859,"="&amp;$A16,Concentrado!$B$2:$B859, "=Nayarit")</f>
        <v>5.923</v>
      </c>
      <c r="D16" s="9">
        <f>SUMIFS(Concentrado!E$2:E859,Concentrado!$A$2:$A859,"="&amp;$A16,Concentrado!$B$2:$B859, "=Nayarit")</f>
        <v>13.606999999999999</v>
      </c>
      <c r="E16" s="9">
        <f>SUMIFS(Concentrado!F$2:F859,Concentrado!$A$2:$A859,"="&amp;$A16,Concentrado!$B$2:$B859, "=Nayarit")</f>
        <v>10.962999999999999</v>
      </c>
      <c r="F16" s="9">
        <f>SUMIFS(Concentrado!G$2:G859,Concentrado!$A$2:$A859,"="&amp;$A16,Concentrado!$B$2:$B859, "=Nayarit")</f>
        <v>16.61</v>
      </c>
      <c r="G16" s="9">
        <f>SUMIFS(Concentrado!H$2:H859,Concentrado!$A$2:$A859,"="&amp;$A16,Concentrado!$B$2:$B859, "=Nayarit")</f>
        <v>3.843</v>
      </c>
      <c r="H16" s="9">
        <f>SUMIFS(Concentrado!I$2:I859,Concentrado!$A$2:$A859,"="&amp;$A16,Concentrado!$B$2:$B859, "=Nayarit")</f>
        <v>3.31</v>
      </c>
      <c r="I16" s="9">
        <f>SUMIFS(Concentrado!J$2:J859,Concentrado!$A$2:$A859,"="&amp;$A16,Concentrado!$B$2:$B859, "=Nayarit")</f>
        <v>3.5760000000000001</v>
      </c>
      <c r="J16" s="9">
        <f>SUMIFS(Concentrado!K$2:K859,Concentrado!$A$2:$A859,"="&amp;$A16,Concentrado!$B$2:$B859, "=Nayarit")</f>
        <v>11.355</v>
      </c>
      <c r="K16" s="9">
        <f>SUMIFS(Concentrado!L$2:L859,Concentrado!$A$2:$A859,"="&amp;$A16,Concentrado!$B$2:$B859, "=Nayarit")</f>
        <v>4.181</v>
      </c>
      <c r="L16" s="9">
        <f>SUMIFS(Concentrado!M$2:M859,Concentrado!$A$2:$A859,"="&amp;$A16,Concentrado!$B$2:$B859, "=Nayarit")</f>
        <v>7.7629999999999999</v>
      </c>
      <c r="M16" s="9">
        <f>SUMIFS(Concentrado!N$2:N859,Concentrado!$A$2:$A859,"="&amp;$A16,Concentrado!$B$2:$B859, "=Nayarit")</f>
        <v>76.884</v>
      </c>
      <c r="N16" s="9">
        <f>SUMIFS(Concentrado!O$2:O859,Concentrado!$A$2:$A859,"="&amp;$A16,Concentrado!$B$2:$B859, "=Nayarit")</f>
        <v>118.095</v>
      </c>
      <c r="O16" s="9">
        <f>SUMIFS(Concentrado!P$2:P859,Concentrado!$A$2:$A859,"="&amp;$A16,Concentrado!$B$2:$B859, "=Nayarit")</f>
        <v>25.608000000000001</v>
      </c>
      <c r="P16" s="9">
        <f>SUMIFS(Concentrado!Q$2:Q859,Concentrado!$A$2:$A859,"="&amp;$A16,Concentrado!$B$2:$B859, "=Nayarit")</f>
        <v>71.787000000000006</v>
      </c>
      <c r="Q16" s="9">
        <f>SUMIFS(Concentrado!R$2:R859,Concentrado!$A$2:$A859,"="&amp;$A16,Concentrado!$B$2:$B859, "=Nayarit")</f>
        <v>63.414999999999999</v>
      </c>
      <c r="R16" s="9">
        <f>SUMIFS(Concentrado!S$2:S859,Concentrado!$A$2:$A859,"="&amp;$A16,Concentrado!$B$2:$B859, "=Nayarit")</f>
        <v>54.875</v>
      </c>
      <c r="S16" s="9">
        <f>SUMIFS(Concentrado!T$2:T859,Concentrado!$A$2:$A859,"="&amp;$A16,Concentrado!$B$2:$B859, "=Nayarit")</f>
        <v>59.139000000000003</v>
      </c>
      <c r="T16" s="9">
        <f>SUMIFS(Concentrado!U$2:U859,Concentrado!$A$2:$A859,"="&amp;$A16,Concentrado!$B$2:$B859, "=Nayarit")</f>
        <v>15.723000000000001</v>
      </c>
      <c r="U16" s="9">
        <f>SUMIFS(Concentrado!V$2:V859,Concentrado!$A$2:$A859,"="&amp;$A16,Concentrado!$B$2:$B859, "=Nayarit")</f>
        <v>20.731000000000002</v>
      </c>
      <c r="V16" s="9">
        <f>SUMIFS(Concentrado!W$2:W859,Concentrado!$A$2:$A859,"="&amp;$A16,Concentrado!$B$2:$B859, "=Nayarit")</f>
        <v>18.23</v>
      </c>
      <c r="W16" s="9">
        <f>SUMIFS(Concentrado!X$2:X859,Concentrado!$A$2:$A859,"="&amp;$A16,Concentrado!$B$2:$B859, "=Nayarit")</f>
        <v>44.722000000000001</v>
      </c>
      <c r="X16" s="9">
        <f>SUMIFS(Concentrado!Y$2:Y859,Concentrado!$A$2:$A859,"="&amp;$A16,Concentrado!$B$2:$B859, "=Nayarit")</f>
        <v>3.6579999999999999</v>
      </c>
      <c r="Y16" s="9">
        <f>SUMIFS(Concentrado!Z$2:Z859,Concentrado!$A$2:$A859,"="&amp;$A16,Concentrado!$B$2:$B859, "=Nayarit")</f>
        <v>24.161000000000001</v>
      </c>
      <c r="Z16" s="9">
        <f>SUMIFS(Concentrado!AA$2:AA859,Concentrado!$A$2:$A859,"="&amp;$A16,Concentrado!$B$2:$B859, "=Nayarit")</f>
        <v>66.733999999999995</v>
      </c>
      <c r="AA16" s="9">
        <f>SUMIFS(Concentrado!AB$2:AB859,Concentrado!$A$2:$A859,"="&amp;$A16,Concentrado!$B$2:$B859, "=Nayarit")</f>
        <v>48.429000000000002</v>
      </c>
      <c r="AB16" s="9">
        <f>SUMIFS(Concentrado!AC$2:AC859,Concentrado!$A$2:$A859,"="&amp;$A16,Concentrado!$B$2:$B859, "=Nayarit")</f>
        <v>57.569000000000003</v>
      </c>
      <c r="AC16" s="9">
        <f>SUMIFS(Concentrado!AD$2:AD859,Concentrado!$A$2:$A859,"="&amp;$A16,Concentrado!$B$2:$B859, "=Nayarit")</f>
        <v>404.59699999999998</v>
      </c>
      <c r="AD16" s="9">
        <f>SUMIFS(Concentrado!AE$2:AE859,Concentrado!$A$2:$A859,"="&amp;$A16,Concentrado!$B$2:$B859, "=Nayarit")</f>
        <v>324.54599999999999</v>
      </c>
      <c r="AE16" s="9">
        <f>SUMIFS(Concentrado!AF$2:AF859,Concentrado!$A$2:$A859,"="&amp;$A16,Concentrado!$B$2:$B859, "=Nayarit")</f>
        <v>364.51600000000002</v>
      </c>
      <c r="AF16" s="9">
        <f>SUMIFS(Concentrado!AG$2:AG859,Concentrado!$A$2:$A859,"="&amp;$A16,Concentrado!$B$2:$B859, "=Nayarit")</f>
        <v>17.818999999999999</v>
      </c>
      <c r="AG16" s="9">
        <f>SUMIFS(Concentrado!AH$2:AH859,Concentrado!$A$2:$A859,"="&amp;$A16,Concentrado!$B$2:$B859, "=Nayarit")</f>
        <v>7.9925903985481703</v>
      </c>
      <c r="AH16" s="9">
        <f>SUMIFS(Concentrado!AI$2:AI859,Concentrado!$A$2:$A859,"="&amp;$A16,Concentrado!$B$2:$B859, "=Nayarit")</f>
        <v>2.89107861324596</v>
      </c>
      <c r="AI16" s="9">
        <f>SUMIFS(Concentrado!AJ$2:AJ859,Concentrado!$A$2:$A859,"="&amp;$A16,Concentrado!$B$2:$B859, "=Nayarit")</f>
        <v>5.4731672028784102</v>
      </c>
      <c r="AJ16" s="9">
        <f>SUMIFS(Concentrado!AK$2:AK859,Concentrado!$A$2:$A859,"="&amp;$A16,Concentrado!$B$2:$B859, "=Nayarit")</f>
        <v>7.6870000000000003</v>
      </c>
      <c r="AK16" s="9">
        <f>SUMIFS(Concentrado!AL$2:AL859,Concentrado!$A$2:$A859,"="&amp;$A16,Concentrado!$B$2:$B859, "=Nayarit")</f>
        <v>1.0449999999999999</v>
      </c>
      <c r="AL16" s="9">
        <f>SUMIFS(Concentrado!AM$2:AM859,Concentrado!$A$2:$A859,"="&amp;$A16,Concentrado!$B$2:$B859, "=Nayarit")</f>
        <v>4.3609999999999998</v>
      </c>
      <c r="AM16" s="9">
        <f>SUMIFS(Concentrado!AN$2:AN859,Concentrado!$A$2:$A859,"="&amp;$A16,Concentrado!$B$2:$B859, "=Nayarit")</f>
        <v>52.933</v>
      </c>
      <c r="AN16" s="9">
        <f>SUMIFS(Concentrado!AO$2:AO859,Concentrado!$A$2:$A859,"="&amp;$A16,Concentrado!$B$2:$B859, "=Nayarit")</f>
        <v>50.52</v>
      </c>
      <c r="AO16" s="9">
        <f>SUMIFS(Concentrado!AP$2:AP859,Concentrado!$A$2:$A859,"="&amp;$A16,Concentrado!$B$2:$B859, "=Nayarit")</f>
        <v>51.725000000000001</v>
      </c>
      <c r="AP16" s="9">
        <f>SUMIFS(Concentrado!AQ$2:AQ859,Concentrado!$A$2:$A859,"="&amp;$A16,Concentrado!$B$2:$B859, "=Nayarit")</f>
        <v>4.5419999999999998</v>
      </c>
      <c r="AQ16" s="9">
        <f>SUMIFS(Concentrado!AR$2:AR859,Concentrado!$A$2:$A859,"="&amp;$A16,Concentrado!$B$2:$B859, "=Nayarit")</f>
        <v>3.484</v>
      </c>
      <c r="AR16" s="9">
        <f>SUMIFS(Concentrado!AS$2:AS859,Concentrado!$A$2:$A859,"="&amp;$A16,Concentrado!$B$2:$B859, "=Nayarit")</f>
        <v>4.0119999999999996</v>
      </c>
      <c r="AS16" s="9">
        <f>SUMIFS(Concentrado!AT$2:AT859,Concentrado!$A$2:$A859,"="&amp;$A16,Concentrado!$B$2:$B859, "=Nayarit")</f>
        <v>9.4339999999999993</v>
      </c>
      <c r="AT16" s="9">
        <f>SUMIFS(Concentrado!AU$2:AU859,Concentrado!$A$2:$A859,"="&amp;$A16,Concentrado!$B$2:$B859, "=Nayarit")</f>
        <v>1.0449999999999999</v>
      </c>
      <c r="AU16" s="9">
        <f>SUMIFS(Concentrado!AV$2:AV859,Concentrado!$A$2:$A859,"="&amp;$A16,Concentrado!$B$2:$B859, "=Nayarit")</f>
        <v>5.234</v>
      </c>
      <c r="AV16" s="9">
        <f>SUMIFS(Concentrado!AW$2:AW859,Concentrado!$A$2:$A859,"="&amp;$A16,Concentrado!$B$2:$B859, "=Nayarit")</f>
        <v>585.23400000000004</v>
      </c>
      <c r="AW16" s="9">
        <f>SUMIFS(Concentrado!AX$2:AX859,Concentrado!$A$2:$A859,"="&amp;$A16,Concentrado!$B$2:$B859, "=Nayarit")</f>
        <v>413.56599999999997</v>
      </c>
      <c r="AX16" s="9">
        <f>SUMIFS(Concentrado!AY$2:AY859,Concentrado!$A$2:$A859,"="&amp;$A16,Concentrado!$B$2:$B859, "=Nayarit")</f>
        <v>499.279</v>
      </c>
      <c r="AY16" s="9">
        <f>SUMIFS(Concentrado!AZ$2:AZ859,Concentrado!$A$2:$A859,"="&amp;$A16,Concentrado!$B$2:$B859, "=Nayarit")</f>
        <v>5.8520000000000003</v>
      </c>
      <c r="AZ16" s="9">
        <f>SUMIFS(Concentrado!BA$2:BA859,Concentrado!$A$2:$A859,"="&amp;$A16,Concentrado!$B$2:$B859, "=Nayarit")</f>
        <v>4.1360000000000001</v>
      </c>
      <c r="BA16" s="9">
        <f>SUMIFS(Concentrado!BB$2:BB859,Concentrado!$A$2:$A859,"="&amp;$A16,Concentrado!$B$2:$B859, "=Nayarit")</f>
        <v>4.9930000000000003</v>
      </c>
      <c r="BB16" s="9">
        <f>SUMIFS(Concentrado!BC$2:BC859,Concentrado!$A$2:$A859,"="&amp;$A16,Concentrado!$B$2:$B859, "=Nayarit")</f>
        <v>25.265000000000001</v>
      </c>
      <c r="BC16" s="9">
        <f>SUMIFS(Concentrado!BD$2:BD859,Concentrado!$A$2:$A859,"="&amp;$A16,Concentrado!$B$2:$B859, "=Nayarit")</f>
        <v>13.939</v>
      </c>
      <c r="BD16" s="9">
        <f>SUMIFS(Concentrado!BE$2:BE859,Concentrado!$A$2:$A859,"="&amp;$A16,Concentrado!$B$2:$B859, "=Nayarit")</f>
        <v>16.591999999999999</v>
      </c>
      <c r="BE16" s="9">
        <f>SUMIFS(Concentrado!BF$2:BF859,Concentrado!$A$2:$A859,"="&amp;$A16,Concentrado!$B$2:$B859, "=Nayarit")</f>
        <v>19.728000000000002</v>
      </c>
      <c r="BF16" s="9">
        <f>SUMIFS(Concentrado!BG$2:BG859,Concentrado!$A$2:$A859,"="&amp;$A16,Concentrado!$B$2:$B859, "=Nayarit")</f>
        <v>45.457000000000001</v>
      </c>
      <c r="BG16" s="9">
        <f>SUMIFS(Concentrado!BH$2:BH859,Concentrado!$A$2:$A859,"="&amp;$A16,Concentrado!$B$2:$B859, "=Nayarit")</f>
        <v>6.0911859629983178</v>
      </c>
    </row>
    <row r="17" spans="1:59" x14ac:dyDescent="0.25">
      <c r="A17" s="4">
        <v>2013</v>
      </c>
      <c r="B17" s="9">
        <f>SUMIFS(Concentrado!C$2:C859,Concentrado!$A$2:$A859,"="&amp;$A17,Concentrado!$B$2:$B859, "=Nayarit")</f>
        <v>15.805999999999999</v>
      </c>
      <c r="C17" s="9">
        <f>SUMIFS(Concentrado!D$2:D859,Concentrado!$A$2:$A859,"="&amp;$A17,Concentrado!$B$2:$B859, "=Nayarit")</f>
        <v>3.9409999999999998</v>
      </c>
      <c r="D17" s="9">
        <f>SUMIFS(Concentrado!E$2:E859,Concentrado!$A$2:$A859,"="&amp;$A17,Concentrado!$B$2:$B859, "=Nayarit")</f>
        <v>9.8659999999999997</v>
      </c>
      <c r="E17" s="9">
        <f>SUMIFS(Concentrado!F$2:F859,Concentrado!$A$2:$A859,"="&amp;$A17,Concentrado!$B$2:$B859, "=Nayarit")</f>
        <v>13.920999999999999</v>
      </c>
      <c r="F17" s="9">
        <f>SUMIFS(Concentrado!G$2:G859,Concentrado!$A$2:$A859,"="&amp;$A17,Concentrado!$B$2:$B859, "=Nayarit")</f>
        <v>15.215999999999999</v>
      </c>
      <c r="G17" s="9">
        <f>SUMIFS(Concentrado!H$2:H859,Concentrado!$A$2:$A859,"="&amp;$A17,Concentrado!$B$2:$B859, "=Nayarit")</f>
        <v>2.7490000000000001</v>
      </c>
      <c r="H17" s="9">
        <f>SUMIFS(Concentrado!I$2:I859,Concentrado!$A$2:$A859,"="&amp;$A17,Concentrado!$B$2:$B859, "=Nayarit")</f>
        <v>3.77</v>
      </c>
      <c r="I17" s="9">
        <f>SUMIFS(Concentrado!J$2:J859,Concentrado!$A$2:$A859,"="&amp;$A17,Concentrado!$B$2:$B859, "=Nayarit")</f>
        <v>3.26</v>
      </c>
      <c r="J17" s="9">
        <f>SUMIFS(Concentrado!K$2:K859,Concentrado!$A$2:$A859,"="&amp;$A17,Concentrado!$B$2:$B859, "=Nayarit")</f>
        <v>14.087999999999999</v>
      </c>
      <c r="K17" s="9">
        <f>SUMIFS(Concentrado!L$2:L859,Concentrado!$A$2:$A859,"="&amp;$A17,Concentrado!$B$2:$B859, "=Nayarit")</f>
        <v>4.798</v>
      </c>
      <c r="L17" s="9">
        <f>SUMIFS(Concentrado!M$2:M859,Concentrado!$A$2:$A859,"="&amp;$A17,Concentrado!$B$2:$B859, "=Nayarit")</f>
        <v>9.4369999999999994</v>
      </c>
      <c r="M17" s="9">
        <f>SUMIFS(Concentrado!N$2:N859,Concentrado!$A$2:$A859,"="&amp;$A17,Concentrado!$B$2:$B859, "=Nayarit")</f>
        <v>79.075000000000003</v>
      </c>
      <c r="N17" s="9">
        <f>SUMIFS(Concentrado!O$2:O859,Concentrado!$A$2:$A859,"="&amp;$A17,Concentrado!$B$2:$B859, "=Nayarit")</f>
        <v>95.524000000000001</v>
      </c>
      <c r="O17" s="9">
        <f>SUMIFS(Concentrado!P$2:P859,Concentrado!$A$2:$A859,"="&amp;$A17,Concentrado!$B$2:$B859, "=Nayarit")</f>
        <v>21.076000000000001</v>
      </c>
      <c r="P17" s="9">
        <f>SUMIFS(Concentrado!Q$2:Q859,Concentrado!$A$2:$A859,"="&amp;$A17,Concentrado!$B$2:$B859, "=Nayarit")</f>
        <v>58.25</v>
      </c>
      <c r="Q17" s="9">
        <f>SUMIFS(Concentrado!R$2:R859,Concentrado!$A$2:$A859,"="&amp;$A17,Concentrado!$B$2:$B859, "=Nayarit")</f>
        <v>58.070999999999998</v>
      </c>
      <c r="R17" s="9">
        <f>SUMIFS(Concentrado!S$2:S859,Concentrado!$A$2:$A859,"="&amp;$A17,Concentrado!$B$2:$B859, "=Nayarit")</f>
        <v>62.540999999999997</v>
      </c>
      <c r="S17" s="9">
        <f>SUMIFS(Concentrado!T$2:T859,Concentrado!$A$2:$A859,"="&amp;$A17,Concentrado!$B$2:$B859, "=Nayarit")</f>
        <v>60.308999999999997</v>
      </c>
      <c r="T17" s="9">
        <f>SUMIFS(Concentrado!U$2:U859,Concentrado!$A$2:$A859,"="&amp;$A17,Concentrado!$B$2:$B859, "=Nayarit")</f>
        <v>17.352</v>
      </c>
      <c r="U17" s="9">
        <f>SUMIFS(Concentrado!V$2:V859,Concentrado!$A$2:$A859,"="&amp;$A17,Concentrado!$B$2:$B859, "=Nayarit")</f>
        <v>18.504999999999999</v>
      </c>
      <c r="V17" s="9">
        <f>SUMIFS(Concentrado!W$2:W859,Concentrado!$A$2:$A859,"="&amp;$A17,Concentrado!$B$2:$B859, "=Nayarit")</f>
        <v>17.93</v>
      </c>
      <c r="W17" s="9">
        <f>SUMIFS(Concentrado!X$2:X859,Concentrado!$A$2:$A859,"="&amp;$A17,Concentrado!$B$2:$B859, "=Nayarit")</f>
        <v>34.19</v>
      </c>
      <c r="X17" s="9">
        <f>SUMIFS(Concentrado!Y$2:Y859,Concentrado!$A$2:$A859,"="&amp;$A17,Concentrado!$B$2:$B859, "=Nayarit")</f>
        <v>3.0840000000000001</v>
      </c>
      <c r="Y17" s="9">
        <f>SUMIFS(Concentrado!Z$2:Z859,Concentrado!$A$2:$A859,"="&amp;$A17,Concentrado!$B$2:$B859, "=Nayarit")</f>
        <v>18.616</v>
      </c>
      <c r="Z17" s="9">
        <f>SUMIFS(Concentrado!AA$2:AA859,Concentrado!$A$2:$A859,"="&amp;$A17,Concentrado!$B$2:$B859, "=Nayarit")</f>
        <v>75.251000000000005</v>
      </c>
      <c r="AA17" s="9">
        <f>SUMIFS(Concentrado!AB$2:AB859,Concentrado!$A$2:$A859,"="&amp;$A17,Concentrado!$B$2:$B859, "=Nayarit")</f>
        <v>54.317</v>
      </c>
      <c r="AB17" s="9">
        <f>SUMIFS(Concentrado!AC$2:AC859,Concentrado!$A$2:$A859,"="&amp;$A17,Concentrado!$B$2:$B859, "=Nayarit")</f>
        <v>64.77</v>
      </c>
      <c r="AC17" s="9">
        <f>SUMIFS(Concentrado!AD$2:AD859,Concentrado!$A$2:$A859,"="&amp;$A17,Concentrado!$B$2:$B859, "=Nayarit")</f>
        <v>426.596</v>
      </c>
      <c r="AD17" s="9">
        <f>SUMIFS(Concentrado!AE$2:AE859,Concentrado!$A$2:$A859,"="&amp;$A17,Concentrado!$B$2:$B859, "=Nayarit")</f>
        <v>356.74099999999999</v>
      </c>
      <c r="AE17" s="9">
        <f>SUMIFS(Concentrado!AF$2:AF859,Concentrado!$A$2:$A859,"="&amp;$A17,Concentrado!$B$2:$B859, "=Nayarit")</f>
        <v>391.70699999999999</v>
      </c>
      <c r="AF17" s="9">
        <f>SUMIFS(Concentrado!AG$2:AG859,Concentrado!$A$2:$A859,"="&amp;$A17,Concentrado!$B$2:$B859, "=Nayarit")</f>
        <v>18.555</v>
      </c>
      <c r="AG17" s="9">
        <f>SUMIFS(Concentrado!AH$2:AH859,Concentrado!$A$2:$A859,"="&amp;$A17,Concentrado!$B$2:$B859, "=Nayarit")</f>
        <v>7.4157157556150901</v>
      </c>
      <c r="AH17" s="9">
        <f>SUMIFS(Concentrado!AI$2:AI859,Concentrado!$A$2:$A859,"="&amp;$A17,Concentrado!$B$2:$B859, "=Nayarit")</f>
        <v>2.86259541984733</v>
      </c>
      <c r="AI17" s="9">
        <f>SUMIFS(Concentrado!AJ$2:AJ859,Concentrado!$A$2:$A859,"="&amp;$A17,Concentrado!$B$2:$B859, "=Nayarit")</f>
        <v>5.1721138429276001</v>
      </c>
      <c r="AJ17" s="9">
        <f>SUMIFS(Concentrado!AK$2:AK859,Concentrado!$A$2:$A859,"="&amp;$A17,Concentrado!$B$2:$B859, "=Nayarit")</f>
        <v>7.7309999999999999</v>
      </c>
      <c r="AK17" s="9">
        <f>SUMIFS(Concentrado!AL$2:AL859,Concentrado!$A$2:$A859,"="&amp;$A17,Concentrado!$B$2:$B859, "=Nayarit")</f>
        <v>1.542</v>
      </c>
      <c r="AL17" s="9">
        <f>SUMIFS(Concentrado!AM$2:AM859,Concentrado!$A$2:$A859,"="&amp;$A17,Concentrado!$B$2:$B859, "=Nayarit")</f>
        <v>4.633</v>
      </c>
      <c r="AM17" s="9">
        <f>SUMIFS(Concentrado!AN$2:AN859,Concentrado!$A$2:$A859,"="&amp;$A17,Concentrado!$B$2:$B859, "=Nayarit")</f>
        <v>61.506999999999998</v>
      </c>
      <c r="AN17" s="9">
        <f>SUMIFS(Concentrado!AO$2:AO859,Concentrado!$A$2:$A859,"="&amp;$A17,Concentrado!$B$2:$B859, "=Nayarit")</f>
        <v>53.46</v>
      </c>
      <c r="AO17" s="9">
        <f>SUMIFS(Concentrado!AP$2:AP859,Concentrado!$A$2:$A859,"="&amp;$A17,Concentrado!$B$2:$B859, "=Nayarit")</f>
        <v>57.564</v>
      </c>
      <c r="AP17" s="9">
        <f>SUMIFS(Concentrado!AQ$2:AQ859,Concentrado!$A$2:$A859,"="&amp;$A17,Concentrado!$B$2:$B859, "=Nayarit")</f>
        <v>4.6390000000000002</v>
      </c>
      <c r="AQ17" s="9">
        <f>SUMIFS(Concentrado!AR$2:AR859,Concentrado!$A$2:$A859,"="&amp;$A17,Concentrado!$B$2:$B859, "=Nayarit")</f>
        <v>2.056</v>
      </c>
      <c r="AR17" s="9">
        <f>SUMIFS(Concentrado!AS$2:AS859,Concentrado!$A$2:$A859,"="&amp;$A17,Concentrado!$B$2:$B859, "=Nayarit")</f>
        <v>3.3460000000000001</v>
      </c>
      <c r="AS17" s="9">
        <f>SUMIFS(Concentrado!AT$2:AT859,Concentrado!$A$2:$A859,"="&amp;$A17,Concentrado!$B$2:$B859, "=Nayarit")</f>
        <v>9.9649999999999999</v>
      </c>
      <c r="AT17" s="9">
        <f>SUMIFS(Concentrado!AU$2:AU859,Concentrado!$A$2:$A859,"="&amp;$A17,Concentrado!$B$2:$B859, "=Nayarit")</f>
        <v>2.2269999999999999</v>
      </c>
      <c r="AU17" s="9">
        <f>SUMIFS(Concentrado!AV$2:AV859,Concentrado!$A$2:$A859,"="&amp;$A17,Concentrado!$B$2:$B859, "=Nayarit")</f>
        <v>6.0910000000000002</v>
      </c>
      <c r="AV17" s="9">
        <f>SUMIFS(Concentrado!AW$2:AW859,Concentrado!$A$2:$A859,"="&amp;$A17,Concentrado!$B$2:$B859, "=Nayarit")</f>
        <v>594.79399999999998</v>
      </c>
      <c r="AW17" s="9">
        <f>SUMIFS(Concentrado!AX$2:AX859,Concentrado!$A$2:$A859,"="&amp;$A17,Concentrado!$B$2:$B859, "=Nayarit")</f>
        <v>440.529</v>
      </c>
      <c r="AX17" s="9">
        <f>SUMIFS(Concentrado!AY$2:AY859,Concentrado!$A$2:$A859,"="&amp;$A17,Concentrado!$B$2:$B859, "=Nayarit")</f>
        <v>517.73</v>
      </c>
      <c r="AY17" s="9">
        <f>SUMIFS(Concentrado!AZ$2:AZ859,Concentrado!$A$2:$A859,"="&amp;$A17,Concentrado!$B$2:$B859, "=Nayarit")</f>
        <v>5.9480000000000004</v>
      </c>
      <c r="AZ17" s="9">
        <f>SUMIFS(Concentrado!BA$2:BA859,Concentrado!$A$2:$A859,"="&amp;$A17,Concentrado!$B$2:$B859, "=Nayarit")</f>
        <v>4.4050000000000002</v>
      </c>
      <c r="BA17" s="9">
        <f>SUMIFS(Concentrado!BB$2:BB859,Concentrado!$A$2:$A859,"="&amp;$A17,Concentrado!$B$2:$B859, "=Nayarit")</f>
        <v>5.1769999999999996</v>
      </c>
      <c r="BB17" s="9">
        <f>SUMIFS(Concentrado!BC$2:BC859,Concentrado!$A$2:$A859,"="&amp;$A17,Concentrado!$B$2:$B859, "=Nayarit")</f>
        <v>17.463999999999999</v>
      </c>
      <c r="BC17" s="9">
        <f>SUMIFS(Concentrado!BD$2:BD859,Concentrado!$A$2:$A859,"="&amp;$A17,Concentrado!$B$2:$B859, "=Nayarit")</f>
        <v>14.843999999999999</v>
      </c>
      <c r="BD17" s="9">
        <f>SUMIFS(Concentrado!BE$2:BE859,Concentrado!$A$2:$A859,"="&amp;$A17,Concentrado!$B$2:$B859, "=Nayarit")</f>
        <v>14.119</v>
      </c>
      <c r="BE17" s="9">
        <f>SUMIFS(Concentrado!BF$2:BF859,Concentrado!$A$2:$A859,"="&amp;$A17,Concentrado!$B$2:$B859, "=Nayarit")</f>
        <v>17.727</v>
      </c>
      <c r="BF17" s="9">
        <f>SUMIFS(Concentrado!BG$2:BG859,Concentrado!$A$2:$A859,"="&amp;$A17,Concentrado!$B$2:$B859, "=Nayarit")</f>
        <v>36.085999999999999</v>
      </c>
      <c r="BG17" s="9">
        <f>SUMIFS(Concentrado!BH$2:BH859,Concentrado!$A$2:$A859,"="&amp;$A17,Concentrado!$B$2:$B859, "=Nayarit")</f>
        <v>6.5857729261581488</v>
      </c>
    </row>
    <row r="18" spans="1:59" x14ac:dyDescent="0.25">
      <c r="A18" s="4">
        <v>2014</v>
      </c>
      <c r="B18" s="9">
        <f>SUMIFS(Concentrado!C$2:C859,Concentrado!$A$2:$A859,"="&amp;$A18,Concentrado!$B$2:$B859, "=Nayarit")</f>
        <v>16.408000000000001</v>
      </c>
      <c r="C18" s="9">
        <f>SUMIFS(Concentrado!D$2:D859,Concentrado!$A$2:$A859,"="&amp;$A18,Concentrado!$B$2:$B859, "=Nayarit")</f>
        <v>3.88</v>
      </c>
      <c r="D18" s="9">
        <f>SUMIFS(Concentrado!E$2:E859,Concentrado!$A$2:$A859,"="&amp;$A18,Concentrado!$B$2:$B859, "=Nayarit")</f>
        <v>10.135999999999999</v>
      </c>
      <c r="E18" s="9">
        <f>SUMIFS(Concentrado!F$2:F859,Concentrado!$A$2:$A859,"="&amp;$A18,Concentrado!$B$2:$B859, "=Nayarit")</f>
        <v>14.84</v>
      </c>
      <c r="F18" s="9">
        <f>SUMIFS(Concentrado!G$2:G859,Concentrado!$A$2:$A859,"="&amp;$A18,Concentrado!$B$2:$B859, "=Nayarit")</f>
        <v>18.312999999999999</v>
      </c>
      <c r="G18" s="9">
        <f>SUMIFS(Concentrado!H$2:H859,Concentrado!$A$2:$A859,"="&amp;$A18,Concentrado!$B$2:$B859, "=Nayarit")</f>
        <v>5.4130000000000003</v>
      </c>
      <c r="H18" s="9">
        <f>SUMIFS(Concentrado!I$2:I859,Concentrado!$A$2:$A859,"="&amp;$A18,Concentrado!$B$2:$B859, "=Nayarit")</f>
        <v>4.7240000000000002</v>
      </c>
      <c r="I18" s="9">
        <f>SUMIFS(Concentrado!J$2:J859,Concentrado!$A$2:$A859,"="&amp;$A18,Concentrado!$B$2:$B859, "=Nayarit")</f>
        <v>5.0679999999999996</v>
      </c>
      <c r="J18" s="9">
        <f>SUMIFS(Concentrado!K$2:K859,Concentrado!$A$2:$A859,"="&amp;$A18,Concentrado!$B$2:$B859, "=Nayarit")</f>
        <v>12.516999999999999</v>
      </c>
      <c r="K18" s="9">
        <f>SUMIFS(Concentrado!L$2:L859,Concentrado!$A$2:$A859,"="&amp;$A18,Concentrado!$B$2:$B859, "=Nayarit")</f>
        <v>5.0609999999999999</v>
      </c>
      <c r="L18" s="9">
        <f>SUMIFS(Concentrado!M$2:M859,Concentrado!$A$2:$A859,"="&amp;$A18,Concentrado!$B$2:$B859, "=Nayarit")</f>
        <v>8.7840000000000007</v>
      </c>
      <c r="M18" s="9">
        <f>SUMIFS(Concentrado!N$2:N859,Concentrado!$A$2:$A859,"="&amp;$A18,Concentrado!$B$2:$B859, "=Nayarit")</f>
        <v>75.442999999999998</v>
      </c>
      <c r="N18" s="9">
        <f>SUMIFS(Concentrado!O$2:O859,Concentrado!$A$2:$A859,"="&amp;$A18,Concentrado!$B$2:$B859, "=Nayarit")</f>
        <v>96.078000000000003</v>
      </c>
      <c r="O18" s="9">
        <f>SUMIFS(Concentrado!P$2:P859,Concentrado!$A$2:$A859,"="&amp;$A18,Concentrado!$B$2:$B859, "=Nayarit")</f>
        <v>25.812000000000001</v>
      </c>
      <c r="P18" s="9">
        <f>SUMIFS(Concentrado!Q$2:Q859,Concentrado!$A$2:$A859,"="&amp;$A18,Concentrado!$B$2:$B859, "=Nayarit")</f>
        <v>60.899000000000001</v>
      </c>
      <c r="Q18" s="9">
        <f>SUMIFS(Concentrado!R$2:R859,Concentrado!$A$2:$A859,"="&amp;$A18,Concentrado!$B$2:$B859, "=Nayarit")</f>
        <v>65.292000000000002</v>
      </c>
      <c r="R18" s="9">
        <f>SUMIFS(Concentrado!S$2:S859,Concentrado!$A$2:$A859,"="&amp;$A18,Concentrado!$B$2:$B859, "=Nayarit")</f>
        <v>58.372999999999998</v>
      </c>
      <c r="S18" s="9">
        <f>SUMIFS(Concentrado!T$2:T859,Concentrado!$A$2:$A859,"="&amp;$A18,Concentrado!$B$2:$B859, "=Nayarit")</f>
        <v>61.828000000000003</v>
      </c>
      <c r="T18" s="9">
        <f>SUMIFS(Concentrado!U$2:U859,Concentrado!$A$2:$A859,"="&amp;$A18,Concentrado!$B$2:$B859, "=Nayarit")</f>
        <v>17.084</v>
      </c>
      <c r="U18" s="9">
        <f>SUMIFS(Concentrado!V$2:V859,Concentrado!$A$2:$A859,"="&amp;$A18,Concentrado!$B$2:$B859, "=Nayarit")</f>
        <v>19.064</v>
      </c>
      <c r="V18" s="9">
        <f>SUMIFS(Concentrado!W$2:W859,Concentrado!$A$2:$A859,"="&amp;$A18,Concentrado!$B$2:$B859, "=Nayarit")</f>
        <v>18.074999999999999</v>
      </c>
      <c r="W18" s="9">
        <f>SUMIFS(Concentrado!X$2:X859,Concentrado!$A$2:$A859,"="&amp;$A18,Concentrado!$B$2:$B859, "=Nayarit")</f>
        <v>24.696000000000002</v>
      </c>
      <c r="X18" s="9">
        <f>SUMIFS(Concentrado!Y$2:Y859,Concentrado!$A$2:$A859,"="&amp;$A18,Concentrado!$B$2:$B859, "=Nayarit")</f>
        <v>4.0490000000000004</v>
      </c>
      <c r="Y18" s="9">
        <f>SUMIFS(Concentrado!Z$2:Z859,Concentrado!$A$2:$A859,"="&amp;$A18,Concentrado!$B$2:$B859, "=Nayarit")</f>
        <v>14.359</v>
      </c>
      <c r="Z18" s="9">
        <f>SUMIFS(Concentrado!AA$2:AA859,Concentrado!$A$2:$A859,"="&amp;$A18,Concentrado!$B$2:$B859, "=Nayarit")</f>
        <v>78.655000000000001</v>
      </c>
      <c r="AA18" s="9">
        <f>SUMIFS(Concentrado!AB$2:AB859,Concentrado!$A$2:$A859,"="&amp;$A18,Concentrado!$B$2:$B859, "=Nayarit")</f>
        <v>60.06</v>
      </c>
      <c r="AB18" s="9">
        <f>SUMIFS(Concentrado!AC$2:AC859,Concentrado!$A$2:$A859,"="&amp;$A18,Concentrado!$B$2:$B859, "=Nayarit")</f>
        <v>69.346000000000004</v>
      </c>
      <c r="AC18" s="9">
        <f>SUMIFS(Concentrado!AD$2:AD859,Concentrado!$A$2:$A859,"="&amp;$A18,Concentrado!$B$2:$B859, "=Nayarit")</f>
        <v>416.61900000000003</v>
      </c>
      <c r="AD18" s="9">
        <f>SUMIFS(Concentrado!AE$2:AE859,Concentrado!$A$2:$A859,"="&amp;$A18,Concentrado!$B$2:$B859, "=Nayarit")</f>
        <v>350.40800000000002</v>
      </c>
      <c r="AE18" s="9">
        <f>SUMIFS(Concentrado!AF$2:AF859,Concentrado!$A$2:$A859,"="&amp;$A18,Concentrado!$B$2:$B859, "=Nayarit")</f>
        <v>383.47</v>
      </c>
      <c r="AF18" s="9">
        <f>SUMIFS(Concentrado!AG$2:AG859,Concentrado!$A$2:$A859,"="&amp;$A18,Concentrado!$B$2:$B859, "=Nayarit")</f>
        <v>17.93</v>
      </c>
      <c r="AG18" s="9">
        <f>SUMIFS(Concentrado!AH$2:AH859,Concentrado!$A$2:$A859,"="&amp;$A18,Concentrado!$B$2:$B859, "=Nayarit")</f>
        <v>10.532003553406399</v>
      </c>
      <c r="AH18" s="9">
        <f>SUMIFS(Concentrado!AI$2:AI859,Concentrado!$A$2:$A859,"="&amp;$A18,Concentrado!$B$2:$B859, "=Nayarit")</f>
        <v>4.7316447670374702</v>
      </c>
      <c r="AI18" s="9">
        <f>SUMIFS(Concentrado!AJ$2:AJ859,Concentrado!$A$2:$A859,"="&amp;$A18,Concentrado!$B$2:$B859, "=Nayarit")</f>
        <v>7.6793298039443796</v>
      </c>
      <c r="AJ18" s="9">
        <f>SUMIFS(Concentrado!AK$2:AK859,Concentrado!$A$2:$A859,"="&amp;$A18,Concentrado!$B$2:$B859, "=Nayarit")</f>
        <v>10.657</v>
      </c>
      <c r="AK18" s="9">
        <f>SUMIFS(Concentrado!AL$2:AL859,Concentrado!$A$2:$A859,"="&amp;$A18,Concentrado!$B$2:$B859, "=Nayarit")</f>
        <v>3.0369999999999999</v>
      </c>
      <c r="AL18" s="9">
        <f>SUMIFS(Concentrado!AM$2:AM859,Concentrado!$A$2:$A859,"="&amp;$A18,Concentrado!$B$2:$B859, "=Nayarit")</f>
        <v>6.8419999999999996</v>
      </c>
      <c r="AM18" s="9">
        <f>SUMIFS(Concentrado!AN$2:AN859,Concentrado!$A$2:$A859,"="&amp;$A18,Concentrado!$B$2:$B859, "=Nayarit")</f>
        <v>64.953999999999994</v>
      </c>
      <c r="AN18" s="9">
        <f>SUMIFS(Concentrado!AO$2:AO859,Concentrado!$A$2:$A859,"="&amp;$A18,Concentrado!$B$2:$B859, "=Nayarit")</f>
        <v>46.731999999999999</v>
      </c>
      <c r="AO18" s="9">
        <f>SUMIFS(Concentrado!AP$2:AP859,Concentrado!$A$2:$A859,"="&amp;$A18,Concentrado!$B$2:$B859, "=Nayarit")</f>
        <v>55.915999999999997</v>
      </c>
      <c r="AP18" s="9">
        <f>SUMIFS(Concentrado!AQ$2:AQ859,Concentrado!$A$2:$A859,"="&amp;$A18,Concentrado!$B$2:$B859, "=Nayarit")</f>
        <v>5.0750000000000002</v>
      </c>
      <c r="AQ18" s="9">
        <f>SUMIFS(Concentrado!AR$2:AR859,Concentrado!$A$2:$A859,"="&amp;$A18,Concentrado!$B$2:$B859, "=Nayarit")</f>
        <v>4.0490000000000004</v>
      </c>
      <c r="AR18" s="9">
        <f>SUMIFS(Concentrado!AS$2:AS859,Concentrado!$A$2:$A859,"="&amp;$A18,Concentrado!$B$2:$B859, "=Nayarit")</f>
        <v>4.5609999999999999</v>
      </c>
      <c r="AS18" s="9">
        <f>SUMIFS(Concentrado!AT$2:AT859,Concentrado!$A$2:$A859,"="&amp;$A18,Concentrado!$B$2:$B859, "=Nayarit")</f>
        <v>11.333</v>
      </c>
      <c r="AT18" s="9">
        <f>SUMIFS(Concentrado!AU$2:AU859,Concentrado!$A$2:$A859,"="&amp;$A18,Concentrado!$B$2:$B859, "=Nayarit")</f>
        <v>2.0249999999999999</v>
      </c>
      <c r="AU18" s="9">
        <f>SUMIFS(Concentrado!AV$2:AV859,Concentrado!$A$2:$A859,"="&amp;$A18,Concentrado!$B$2:$B859, "=Nayarit")</f>
        <v>6.673</v>
      </c>
      <c r="AV18" s="9">
        <f>SUMIFS(Concentrado!AW$2:AW859,Concentrado!$A$2:$A859,"="&amp;$A18,Concentrado!$B$2:$B859, "=Nayarit")</f>
        <v>585.43100000000004</v>
      </c>
      <c r="AW18" s="9">
        <f>SUMIFS(Concentrado!AX$2:AX859,Concentrado!$A$2:$A859,"="&amp;$A18,Concentrado!$B$2:$B859, "=Nayarit")</f>
        <v>430.714</v>
      </c>
      <c r="AX18" s="9">
        <f>SUMIFS(Concentrado!AY$2:AY859,Concentrado!$A$2:$A859,"="&amp;$A18,Concentrado!$B$2:$B859, "=Nayarit")</f>
        <v>508.05599999999998</v>
      </c>
      <c r="AY18" s="9">
        <f>SUMIFS(Concentrado!AZ$2:AZ859,Concentrado!$A$2:$A859,"="&amp;$A18,Concentrado!$B$2:$B859, "=Nayarit")</f>
        <v>5.8540000000000001</v>
      </c>
      <c r="AZ18" s="9">
        <f>SUMIFS(Concentrado!BA$2:BA859,Concentrado!$A$2:$A859,"="&amp;$A18,Concentrado!$B$2:$B859, "=Nayarit")</f>
        <v>4.3070000000000004</v>
      </c>
      <c r="BA18" s="9">
        <f>SUMIFS(Concentrado!BB$2:BB859,Concentrado!$A$2:$A859,"="&amp;$A18,Concentrado!$B$2:$B859, "=Nayarit")</f>
        <v>5.0810000000000004</v>
      </c>
      <c r="BB18" s="9">
        <f>SUMIFS(Concentrado!BC$2:BC859,Concentrado!$A$2:$A859,"="&amp;$A18,Concentrado!$B$2:$B859, "=Nayarit")</f>
        <v>22.846</v>
      </c>
      <c r="BC18" s="9">
        <f>SUMIFS(Concentrado!BD$2:BD859,Concentrado!$A$2:$A859,"="&amp;$A18,Concentrado!$B$2:$B859, "=Nayarit")</f>
        <v>14.938000000000001</v>
      </c>
      <c r="BD18" s="9">
        <f>SUMIFS(Concentrado!BE$2:BE859,Concentrado!$A$2:$A859,"="&amp;$A18,Concentrado!$B$2:$B859, "=Nayarit")</f>
        <v>10.981999999999999</v>
      </c>
      <c r="BE18" s="9">
        <f>SUMIFS(Concentrado!BF$2:BF859,Concentrado!$A$2:$A859,"="&amp;$A18,Concentrado!$B$2:$B859, "=Nayarit")</f>
        <v>14.071999999999999</v>
      </c>
      <c r="BF18" s="9">
        <f>SUMIFS(Concentrado!BG$2:BG859,Concentrado!$A$2:$A859,"="&amp;$A18,Concentrado!$B$2:$B859, "=Nayarit")</f>
        <v>28.524999999999999</v>
      </c>
      <c r="BG18" s="9">
        <f>SUMIFS(Concentrado!BH$2:BH859,Concentrado!$A$2:$A859,"="&amp;$A18,Concentrado!$B$2:$B859, "=Nayarit")</f>
        <v>6.6558904630598077</v>
      </c>
    </row>
    <row r="19" spans="1:59" x14ac:dyDescent="0.25">
      <c r="A19" s="4">
        <v>2015</v>
      </c>
      <c r="B19" s="9">
        <f>SUMIFS(Concentrado!C$2:C859,Concentrado!$A$2:$A859,"="&amp;$A19,Concentrado!$B$2:$B859, "=Nayarit")</f>
        <v>14.036</v>
      </c>
      <c r="C19" s="9">
        <f>SUMIFS(Concentrado!D$2:D859,Concentrado!$A$2:$A859,"="&amp;$A19,Concentrado!$B$2:$B859, "=Nayarit")</f>
        <v>4.1639999999999997</v>
      </c>
      <c r="D19" s="9">
        <f>SUMIFS(Concentrado!E$2:E859,Concentrado!$A$2:$A859,"="&amp;$A19,Concentrado!$B$2:$B859, "=Nayarit")</f>
        <v>9.0920000000000005</v>
      </c>
      <c r="E19" s="9">
        <f>SUMIFS(Concentrado!F$2:F859,Concentrado!$A$2:$A859,"="&amp;$A19,Concentrado!$B$2:$B859, "=Nayarit")</f>
        <v>15.429</v>
      </c>
      <c r="F19" s="9">
        <f>SUMIFS(Concentrado!G$2:G859,Concentrado!$A$2:$A859,"="&amp;$A19,Concentrado!$B$2:$B859, "=Nayarit")</f>
        <v>13.885999999999999</v>
      </c>
      <c r="G19" s="9">
        <f>SUMIFS(Concentrado!H$2:H859,Concentrado!$A$2:$A859,"="&amp;$A19,Concentrado!$B$2:$B859, "=Nayarit")</f>
        <v>5.0129999999999999</v>
      </c>
      <c r="H19" s="9">
        <f>SUMIFS(Concentrado!I$2:I859,Concentrado!$A$2:$A859,"="&amp;$A19,Concentrado!$B$2:$B859, "=Nayarit")</f>
        <v>5.4969999999999999</v>
      </c>
      <c r="I19" s="9">
        <f>SUMIFS(Concentrado!J$2:J859,Concentrado!$A$2:$A859,"="&amp;$A19,Concentrado!$B$2:$B859, "=Nayarit")</f>
        <v>5.2549999999999999</v>
      </c>
      <c r="J19" s="9">
        <f>SUMIFS(Concentrado!K$2:K859,Concentrado!$A$2:$A859,"="&amp;$A19,Concentrado!$B$2:$B859, "=Nayarit")</f>
        <v>13.535</v>
      </c>
      <c r="K19" s="9">
        <f>SUMIFS(Concentrado!L$2:L859,Concentrado!$A$2:$A859,"="&amp;$A19,Concentrado!$B$2:$B859, "=Nayarit")</f>
        <v>5.33</v>
      </c>
      <c r="L19" s="9">
        <f>SUMIFS(Concentrado!M$2:M859,Concentrado!$A$2:$A859,"="&amp;$A19,Concentrado!$B$2:$B859, "=Nayarit")</f>
        <v>9.4260000000000002</v>
      </c>
      <c r="M19" s="9">
        <f>SUMIFS(Concentrado!N$2:N859,Concentrado!$A$2:$A859,"="&amp;$A19,Concentrado!$B$2:$B859, "=Nayarit")</f>
        <v>84.278000000000006</v>
      </c>
      <c r="N19" s="9">
        <f>SUMIFS(Concentrado!O$2:O859,Concentrado!$A$2:$A859,"="&amp;$A19,Concentrado!$B$2:$B859, "=Nayarit")</f>
        <v>91.066000000000003</v>
      </c>
      <c r="O19" s="9">
        <f>SUMIFS(Concentrado!P$2:P859,Concentrado!$A$2:$A859,"="&amp;$A19,Concentrado!$B$2:$B859, "=Nayarit")</f>
        <v>24.652999999999999</v>
      </c>
      <c r="P19" s="9">
        <f>SUMIFS(Concentrado!Q$2:Q859,Concentrado!$A$2:$A859,"="&amp;$A19,Concentrado!$B$2:$B859, "=Nayarit")</f>
        <v>57.890999999999998</v>
      </c>
      <c r="Q19" s="9">
        <f>SUMIFS(Concentrado!R$2:R859,Concentrado!$A$2:$A859,"="&amp;$A19,Concentrado!$B$2:$B859, "=Nayarit")</f>
        <v>70.346000000000004</v>
      </c>
      <c r="R19" s="9">
        <f>SUMIFS(Concentrado!S$2:S859,Concentrado!$A$2:$A859,"="&amp;$A19,Concentrado!$B$2:$B859, "=Nayarit")</f>
        <v>61.965000000000003</v>
      </c>
      <c r="S19" s="9">
        <f>SUMIFS(Concentrado!T$2:T859,Concentrado!$A$2:$A859,"="&amp;$A19,Concentrado!$B$2:$B859, "=Nayarit")</f>
        <v>66.149000000000001</v>
      </c>
      <c r="T19" s="9">
        <f>SUMIFS(Concentrado!U$2:U859,Concentrado!$A$2:$A859,"="&amp;$A19,Concentrado!$B$2:$B859, "=Nayarit")</f>
        <v>12.699</v>
      </c>
      <c r="U19" s="9">
        <f>SUMIFS(Concentrado!V$2:V859,Concentrado!$A$2:$A859,"="&amp;$A19,Concentrado!$B$2:$B859, "=Nayarit")</f>
        <v>18.989000000000001</v>
      </c>
      <c r="V19" s="9">
        <f>SUMIFS(Concentrado!W$2:W859,Concentrado!$A$2:$A859,"="&amp;$A19,Concentrado!$B$2:$B859, "=Nayarit")</f>
        <v>15.849</v>
      </c>
      <c r="W19" s="9">
        <f>SUMIFS(Concentrado!X$2:X859,Concentrado!$A$2:$A859,"="&amp;$A19,Concentrado!$B$2:$B859, "=Nayarit")</f>
        <v>23.393000000000001</v>
      </c>
      <c r="X19" s="9">
        <f>SUMIFS(Concentrado!Y$2:Y859,Concentrado!$A$2:$A859,"="&amp;$A19,Concentrado!$B$2:$B859, "=Nayarit")</f>
        <v>1.9990000000000001</v>
      </c>
      <c r="Y19" s="9">
        <f>SUMIFS(Concentrado!Z$2:Z859,Concentrado!$A$2:$A859,"="&amp;$A19,Concentrado!$B$2:$B859, "=Nayarit")</f>
        <v>12.763</v>
      </c>
      <c r="Z19" s="9">
        <f>SUMIFS(Concentrado!AA$2:AA859,Concentrado!$A$2:$A859,"="&amp;$A19,Concentrado!$B$2:$B859, "=Nayarit")</f>
        <v>79.201999999999998</v>
      </c>
      <c r="AA19" s="9">
        <f>SUMIFS(Concentrado!AB$2:AB859,Concentrado!$A$2:$A859,"="&amp;$A19,Concentrado!$B$2:$B859, "=Nayarit")</f>
        <v>57.134999999999998</v>
      </c>
      <c r="AB19" s="9">
        <f>SUMIFS(Concentrado!AC$2:AC859,Concentrado!$A$2:$A859,"="&amp;$A19,Concentrado!$B$2:$B859, "=Nayarit")</f>
        <v>68.150999999999996</v>
      </c>
      <c r="AC19" s="9">
        <f>SUMIFS(Concentrado!AD$2:AD859,Concentrado!$A$2:$A859,"="&amp;$A19,Concentrado!$B$2:$B859, "=Nayarit")</f>
        <v>445.97199999999998</v>
      </c>
      <c r="AD19" s="9">
        <f>SUMIFS(Concentrado!AE$2:AE859,Concentrado!$A$2:$A859,"="&amp;$A19,Concentrado!$B$2:$B859, "=Nayarit")</f>
        <v>348.971</v>
      </c>
      <c r="AE19" s="9">
        <f>SUMIFS(Concentrado!AF$2:AF859,Concentrado!$A$2:$A859,"="&amp;$A19,Concentrado!$B$2:$B859, "=Nayarit")</f>
        <v>397.47899999999998</v>
      </c>
      <c r="AF19" s="9">
        <f>SUMIFS(Concentrado!AG$2:AG859,Concentrado!$A$2:$A859,"="&amp;$A19,Concentrado!$B$2:$B859, "=Nayarit")</f>
        <v>20.385000000000002</v>
      </c>
      <c r="AG19" s="9">
        <f>SUMIFS(Concentrado!AH$2:AH859,Concentrado!$A$2:$A859,"="&amp;$A19,Concentrado!$B$2:$B859, "=Nayarit")</f>
        <v>12.7375206416071</v>
      </c>
      <c r="AH19" s="9">
        <f>SUMIFS(Concentrado!AI$2:AI859,Concentrado!$A$2:$A859,"="&amp;$A19,Concentrado!$B$2:$B859, "=Nayarit")</f>
        <v>4.7069234136491396</v>
      </c>
      <c r="AI19" s="9">
        <f>SUMIFS(Concentrado!AJ$2:AJ859,Concentrado!$A$2:$A859,"="&amp;$A19,Concentrado!$B$2:$B859, "=Nayarit")</f>
        <v>8.7906800285003097</v>
      </c>
      <c r="AJ19" s="9">
        <f>SUMIFS(Concentrado!AK$2:AK859,Concentrado!$A$2:$A859,"="&amp;$A19,Concentrado!$B$2:$B859, "=Nayarit")</f>
        <v>10.36</v>
      </c>
      <c r="AK19" s="9">
        <f>SUMIFS(Concentrado!AL$2:AL859,Concentrado!$A$2:$A859,"="&amp;$A19,Concentrado!$B$2:$B859, "=Nayarit")</f>
        <v>2.165</v>
      </c>
      <c r="AL19" s="9">
        <f>SUMIFS(Concentrado!AM$2:AM859,Concentrado!$A$2:$A859,"="&amp;$A19,Concentrado!$B$2:$B859, "=Nayarit")</f>
        <v>6.2560000000000002</v>
      </c>
      <c r="AM19" s="9">
        <f>SUMIFS(Concentrado!AN$2:AN859,Concentrado!$A$2:$A859,"="&amp;$A19,Concentrado!$B$2:$B859, "=Nayarit")</f>
        <v>60.154000000000003</v>
      </c>
      <c r="AN19" s="9">
        <f>SUMIFS(Concentrado!AO$2:AO859,Concentrado!$A$2:$A859,"="&amp;$A19,Concentrado!$B$2:$B859, "=Nayarit")</f>
        <v>48.472999999999999</v>
      </c>
      <c r="AO19" s="9">
        <f>SUMIFS(Concentrado!AP$2:AP859,Concentrado!$A$2:$A859,"="&amp;$A19,Concentrado!$B$2:$B859, "=Nayarit")</f>
        <v>54.470999999999997</v>
      </c>
      <c r="AP19" s="9">
        <f>SUMIFS(Concentrado!AQ$2:AQ859,Concentrado!$A$2:$A859,"="&amp;$A19,Concentrado!$B$2:$B859, "=Nayarit")</f>
        <v>4.5119999999999996</v>
      </c>
      <c r="AQ19" s="9">
        <f>SUMIFS(Concentrado!AR$2:AR859,Concentrado!$A$2:$A859,"="&amp;$A19,Concentrado!$B$2:$B859, "=Nayarit")</f>
        <v>1.4990000000000001</v>
      </c>
      <c r="AR19" s="9">
        <f>SUMIFS(Concentrado!AS$2:AS859,Concentrado!$A$2:$A859,"="&amp;$A19,Concentrado!$B$2:$B859, "=Nayarit")</f>
        <v>3.0030000000000001</v>
      </c>
      <c r="AS19" s="9">
        <f>SUMIFS(Concentrado!AT$2:AT859,Concentrado!$A$2:$A859,"="&amp;$A19,Concentrado!$B$2:$B859, "=Nayarit")</f>
        <v>9.3569999999999993</v>
      </c>
      <c r="AT19" s="9">
        <f>SUMIFS(Concentrado!AU$2:AU859,Concentrado!$A$2:$A859,"="&amp;$A19,Concentrado!$B$2:$B859, "=Nayarit")</f>
        <v>1.9990000000000001</v>
      </c>
      <c r="AU19" s="9">
        <f>SUMIFS(Concentrado!AV$2:AV859,Concentrado!$A$2:$A859,"="&amp;$A19,Concentrado!$B$2:$B859, "=Nayarit")</f>
        <v>5.6719999999999997</v>
      </c>
      <c r="AV19" s="9">
        <f>SUMIFS(Concentrado!AW$2:AW859,Concentrado!$A$2:$A859,"="&amp;$A19,Concentrado!$B$2:$B859, "=Nayarit")</f>
        <v>603.70799999999997</v>
      </c>
      <c r="AW19" s="9">
        <f>SUMIFS(Concentrado!AX$2:AX859,Concentrado!$A$2:$A859,"="&amp;$A19,Concentrado!$B$2:$B859, "=Nayarit")</f>
        <v>428.09399999999999</v>
      </c>
      <c r="AX19" s="9">
        <f>SUMIFS(Concentrado!AY$2:AY859,Concentrado!$A$2:$A859,"="&amp;$A19,Concentrado!$B$2:$B859, "=Nayarit")</f>
        <v>516.09799999999996</v>
      </c>
      <c r="AY19" s="9">
        <f>SUMIFS(Concentrado!AZ$2:AZ859,Concentrado!$A$2:$A859,"="&amp;$A19,Concentrado!$B$2:$B859, "=Nayarit")</f>
        <v>6.0369999999999999</v>
      </c>
      <c r="AZ19" s="9">
        <f>SUMIFS(Concentrado!BA$2:BA859,Concentrado!$A$2:$A859,"="&amp;$A19,Concentrado!$B$2:$B859, "=Nayarit")</f>
        <v>4.2809999999999997</v>
      </c>
      <c r="BA19" s="9">
        <f>SUMIFS(Concentrado!BB$2:BB859,Concentrado!$A$2:$A859,"="&amp;$A19,Concentrado!$B$2:$B859, "=Nayarit")</f>
        <v>5.1609999999999996</v>
      </c>
      <c r="BB19" s="9">
        <f>SUMIFS(Concentrado!BC$2:BC859,Concentrado!$A$2:$A859,"="&amp;$A19,Concentrado!$B$2:$B859, "=Nayarit")</f>
        <v>10.673</v>
      </c>
      <c r="BC19" s="9">
        <f>SUMIFS(Concentrado!BD$2:BD859,Concentrado!$A$2:$A859,"="&amp;$A19,Concentrado!$B$2:$B859, "=Nayarit")</f>
        <v>7.1150000000000002</v>
      </c>
      <c r="BD19" s="9">
        <f>SUMIFS(Concentrado!BE$2:BE859,Concentrado!$A$2:$A859,"="&amp;$A19,Concentrado!$B$2:$B859, "=Nayarit")</f>
        <v>10.89</v>
      </c>
      <c r="BE19" s="9">
        <f>SUMIFS(Concentrado!BF$2:BF859,Concentrado!$A$2:$A859,"="&amp;$A19,Concentrado!$B$2:$B859, "=Nayarit")</f>
        <v>13.551</v>
      </c>
      <c r="BF19" s="9">
        <f>SUMIFS(Concentrado!BG$2:BG859,Concentrado!$A$2:$A859,"="&amp;$A19,Concentrado!$B$2:$B859, "=Nayarit")</f>
        <v>73.917000000000002</v>
      </c>
      <c r="BG19" s="9">
        <f>SUMIFS(Concentrado!BH$2:BH859,Concentrado!$A$2:$A859,"="&amp;$A19,Concentrado!$B$2:$B859, "=Nayarit")</f>
        <v>6.9482087419307144</v>
      </c>
    </row>
    <row r="20" spans="1:59" x14ac:dyDescent="0.25">
      <c r="A20" s="4">
        <v>2016</v>
      </c>
      <c r="B20" s="9">
        <f>SUMIFS(Concentrado!C$2:C859,Concentrado!$A$2:$A859,"="&amp;$A20,Concentrado!$B$2:$B859, "=Nayarit")</f>
        <v>22.698</v>
      </c>
      <c r="C20" s="9">
        <f>SUMIFS(Concentrado!D$2:D859,Concentrado!$A$2:$A859,"="&amp;$A20,Concentrado!$B$2:$B859, "=Nayarit")</f>
        <v>4.7839999999999998</v>
      </c>
      <c r="D20" s="9">
        <f>SUMIFS(Concentrado!E$2:E859,Concentrado!$A$2:$A859,"="&amp;$A20,Concentrado!$B$2:$B859, "=Nayarit")</f>
        <v>13.721</v>
      </c>
      <c r="E20" s="9">
        <f>SUMIFS(Concentrado!F$2:F859,Concentrado!$A$2:$A859,"="&amp;$A20,Concentrado!$B$2:$B859, "=Nayarit")</f>
        <v>16.317</v>
      </c>
      <c r="F20" s="9">
        <f>SUMIFS(Concentrado!G$2:G859,Concentrado!$A$2:$A859,"="&amp;$A20,Concentrado!$B$2:$B859, "=Nayarit")</f>
        <v>20.547999999999998</v>
      </c>
      <c r="G20" s="9">
        <f>SUMIFS(Concentrado!H$2:H859,Concentrado!$A$2:$A859,"="&amp;$A20,Concentrado!$B$2:$B859, "=Nayarit")</f>
        <v>5.633</v>
      </c>
      <c r="H20" s="9">
        <f>SUMIFS(Concentrado!I$2:I859,Concentrado!$A$2:$A859,"="&amp;$A20,Concentrado!$B$2:$B859, "=Nayarit")</f>
        <v>4.4539999999999997</v>
      </c>
      <c r="I20" s="9">
        <f>SUMIFS(Concentrado!J$2:J859,Concentrado!$A$2:$A859,"="&amp;$A20,Concentrado!$B$2:$B859, "=Nayarit")</f>
        <v>5.0419999999999998</v>
      </c>
      <c r="J20" s="9">
        <f>SUMIFS(Concentrado!K$2:K859,Concentrado!$A$2:$A859,"="&amp;$A20,Concentrado!$B$2:$B859, "=Nayarit")</f>
        <v>10.935</v>
      </c>
      <c r="K20" s="9">
        <f>SUMIFS(Concentrado!L$2:L859,Concentrado!$A$2:$A859,"="&amp;$A20,Concentrado!$B$2:$B859, "=Nayarit")</f>
        <v>4.6189999999999998</v>
      </c>
      <c r="L20" s="9">
        <f>SUMIFS(Concentrado!M$2:M859,Concentrado!$A$2:$A859,"="&amp;$A20,Concentrado!$B$2:$B859, "=Nayarit")</f>
        <v>7.77</v>
      </c>
      <c r="M20" s="9">
        <f>SUMIFS(Concentrado!N$2:N859,Concentrado!$A$2:$A859,"="&amp;$A20,Concentrado!$B$2:$B859, "=Nayarit")</f>
        <v>70.998999999999995</v>
      </c>
      <c r="N20" s="9">
        <f>SUMIFS(Concentrado!O$2:O859,Concentrado!$A$2:$A859,"="&amp;$A20,Concentrado!$B$2:$B859, "=Nayarit")</f>
        <v>102.392</v>
      </c>
      <c r="O20" s="9">
        <f>SUMIFS(Concentrado!P$2:P859,Concentrado!$A$2:$A859,"="&amp;$A20,Concentrado!$B$2:$B859, "=Nayarit")</f>
        <v>28.207000000000001</v>
      </c>
      <c r="P20" s="9">
        <f>SUMIFS(Concentrado!Q$2:Q859,Concentrado!$A$2:$A859,"="&amp;$A20,Concentrado!$B$2:$B859, "=Nayarit")</f>
        <v>65.218000000000004</v>
      </c>
      <c r="Q20" s="9">
        <f>SUMIFS(Concentrado!R$2:R859,Concentrado!$A$2:$A859,"="&amp;$A20,Concentrado!$B$2:$B859, "=Nayarit")</f>
        <v>68.591999999999999</v>
      </c>
      <c r="R20" s="9">
        <f>SUMIFS(Concentrado!S$2:S859,Concentrado!$A$2:$A859,"="&amp;$A20,Concentrado!$B$2:$B859, "=Nayarit")</f>
        <v>72.581000000000003</v>
      </c>
      <c r="S20" s="9">
        <f>SUMIFS(Concentrado!T$2:T859,Concentrado!$A$2:$A859,"="&amp;$A20,Concentrado!$B$2:$B859, "=Nayarit")</f>
        <v>70.590999999999994</v>
      </c>
      <c r="T20" s="9">
        <f>SUMIFS(Concentrado!U$2:U859,Concentrado!$A$2:$A859,"="&amp;$A20,Concentrado!$B$2:$B859, "=Nayarit")</f>
        <v>15.407999999999999</v>
      </c>
      <c r="U20" s="9">
        <f>SUMIFS(Concentrado!V$2:V859,Concentrado!$A$2:$A859,"="&amp;$A20,Concentrado!$B$2:$B859, "=Nayarit")</f>
        <v>20.62</v>
      </c>
      <c r="V20" s="9">
        <f>SUMIFS(Concentrado!W$2:W859,Concentrado!$A$2:$A859,"="&amp;$A20,Concentrado!$B$2:$B859, "=Nayarit")</f>
        <v>18.02</v>
      </c>
      <c r="W20" s="9">
        <f>SUMIFS(Concentrado!X$2:X859,Concentrado!$A$2:$A859,"="&amp;$A20,Concentrado!$B$2:$B859, "=Nayarit")</f>
        <v>23.03</v>
      </c>
      <c r="X20" s="9">
        <f>SUMIFS(Concentrado!Y$2:Y859,Concentrado!$A$2:$A859,"="&amp;$A20,Concentrado!$B$2:$B859, "=Nayarit")</f>
        <v>4.2889999999999997</v>
      </c>
      <c r="Y20" s="9">
        <f>SUMIFS(Concentrado!Z$2:Z859,Concentrado!$A$2:$A859,"="&amp;$A20,Concentrado!$B$2:$B859, "=Nayarit")</f>
        <v>13.638999999999999</v>
      </c>
      <c r="Z20" s="9">
        <f>SUMIFS(Concentrado!AA$2:AA859,Concentrado!$A$2:$A859,"="&amp;$A20,Concentrado!$B$2:$B859, "=Nayarit")</f>
        <v>89.965000000000003</v>
      </c>
      <c r="AA20" s="9">
        <f>SUMIFS(Concentrado!AB$2:AB859,Concentrado!$A$2:$A859,"="&amp;$A20,Concentrado!$B$2:$B859, "=Nayarit")</f>
        <v>61.694000000000003</v>
      </c>
      <c r="AB20" s="9">
        <f>SUMIFS(Concentrado!AC$2:AC859,Concentrado!$A$2:$A859,"="&amp;$A20,Concentrado!$B$2:$B859, "=Nayarit")</f>
        <v>75.798000000000002</v>
      </c>
      <c r="AC20" s="9">
        <f>SUMIFS(Concentrado!AD$2:AD859,Concentrado!$A$2:$A859,"="&amp;$A20,Concentrado!$B$2:$B859, "=Nayarit")</f>
        <v>454.30099999999999</v>
      </c>
      <c r="AD20" s="9">
        <f>SUMIFS(Concentrado!AE$2:AE859,Concentrado!$A$2:$A859,"="&amp;$A20,Concentrado!$B$2:$B859, "=Nayarit")</f>
        <v>379.56400000000002</v>
      </c>
      <c r="AE20" s="9">
        <f>SUMIFS(Concentrado!AF$2:AF859,Concentrado!$A$2:$A859,"="&amp;$A20,Concentrado!$B$2:$B859, "=Nayarit")</f>
        <v>416.85</v>
      </c>
      <c r="AF20" s="9">
        <f>SUMIFS(Concentrado!AG$2:AG859,Concentrado!$A$2:$A859,"="&amp;$A20,Concentrado!$B$2:$B859, "=Nayarit")</f>
        <v>17.728000000000002</v>
      </c>
      <c r="AG20" s="9">
        <f>SUMIFS(Concentrado!AH$2:AH859,Concentrado!$A$2:$A859,"="&amp;$A20,Concentrado!$B$2:$B859, "=Nayarit")</f>
        <v>9.0846324357716508</v>
      </c>
      <c r="AH20" s="9">
        <f>SUMIFS(Concentrado!AI$2:AI859,Concentrado!$A$2:$A859,"="&amp;$A20,Concentrado!$B$2:$B859, "=Nayarit")</f>
        <v>1.8777138833470299</v>
      </c>
      <c r="AI20" s="9">
        <f>SUMIFS(Concentrado!AJ$2:AJ859,Concentrado!$A$2:$A859,"="&amp;$A20,Concentrado!$B$2:$B859, "=Nayarit")</f>
        <v>5.5404603660859202</v>
      </c>
      <c r="AJ20" s="9">
        <f>SUMIFS(Concentrado!AK$2:AK859,Concentrado!$A$2:$A859,"="&amp;$A20,Concentrado!$B$2:$B859, "=Nayarit")</f>
        <v>11.432</v>
      </c>
      <c r="AK20" s="9">
        <f>SUMIFS(Concentrado!AL$2:AL859,Concentrado!$A$2:$A859,"="&amp;$A20,Concentrado!$B$2:$B859, "=Nayarit")</f>
        <v>1.65</v>
      </c>
      <c r="AL20" s="9">
        <f>SUMIFS(Concentrado!AM$2:AM859,Concentrado!$A$2:$A859,"="&amp;$A20,Concentrado!$B$2:$B859, "=Nayarit")</f>
        <v>6.53</v>
      </c>
      <c r="AM20" s="9">
        <f>SUMIFS(Concentrado!AN$2:AN859,Concentrado!$A$2:$A859,"="&amp;$A20,Concentrado!$B$2:$B859, "=Nayarit")</f>
        <v>60.805</v>
      </c>
      <c r="AN20" s="9">
        <f>SUMIFS(Concentrado!AO$2:AO859,Concentrado!$A$2:$A859,"="&amp;$A20,Concentrado!$B$2:$B859, "=Nayarit")</f>
        <v>47.837000000000003</v>
      </c>
      <c r="AO20" s="9">
        <f>SUMIFS(Concentrado!AP$2:AP859,Concentrado!$A$2:$A859,"="&amp;$A20,Concentrado!$B$2:$B859, "=Nayarit")</f>
        <v>54.307000000000002</v>
      </c>
      <c r="AP20" s="9">
        <f>SUMIFS(Concentrado!AQ$2:AQ859,Concentrado!$A$2:$A859,"="&amp;$A20,Concentrado!$B$2:$B859, "=Nayarit")</f>
        <v>3.3140000000000001</v>
      </c>
      <c r="AQ20" s="9">
        <f>SUMIFS(Concentrado!AR$2:AR859,Concentrado!$A$2:$A859,"="&amp;$A20,Concentrado!$B$2:$B859, "=Nayarit")</f>
        <v>2.1440000000000001</v>
      </c>
      <c r="AR20" s="9">
        <f>SUMIFS(Concentrado!AS$2:AS859,Concentrado!$A$2:$A859,"="&amp;$A20,Concentrado!$B$2:$B859, "=Nayarit")</f>
        <v>2.7280000000000002</v>
      </c>
      <c r="AS20" s="9">
        <f>SUMIFS(Concentrado!AT$2:AT859,Concentrado!$A$2:$A859,"="&amp;$A20,Concentrado!$B$2:$B859, "=Nayarit")</f>
        <v>8.7810000000000006</v>
      </c>
      <c r="AT20" s="9">
        <f>SUMIFS(Concentrado!AU$2:AU859,Concentrado!$A$2:$A859,"="&amp;$A20,Concentrado!$B$2:$B859, "=Nayarit")</f>
        <v>1.155</v>
      </c>
      <c r="AU20" s="9">
        <f>SUMIFS(Concentrado!AV$2:AV859,Concentrado!$A$2:$A859,"="&amp;$A20,Concentrado!$B$2:$B859, "=Nayarit")</f>
        <v>4.96</v>
      </c>
      <c r="AV20" s="9">
        <f>SUMIFS(Concentrado!AW$2:AW859,Concentrado!$A$2:$A859,"="&amp;$A20,Concentrado!$B$2:$B859, "=Nayarit")</f>
        <v>622.46799999999996</v>
      </c>
      <c r="AW20" s="9">
        <f>SUMIFS(Concentrado!AX$2:AX859,Concentrado!$A$2:$A859,"="&amp;$A20,Concentrado!$B$2:$B859, "=Nayarit")</f>
        <v>461.54700000000003</v>
      </c>
      <c r="AX20" s="9">
        <f>SUMIFS(Concentrado!AY$2:AY859,Concentrado!$A$2:$A859,"="&amp;$A20,Concentrado!$B$2:$B859, "=Nayarit")</f>
        <v>541.83100000000002</v>
      </c>
      <c r="AY20" s="9">
        <f>SUMIFS(Concentrado!AZ$2:AZ859,Concentrado!$A$2:$A859,"="&amp;$A20,Concentrado!$B$2:$B859, "=Nayarit")</f>
        <v>6.2249999999999996</v>
      </c>
      <c r="AZ20" s="9">
        <f>SUMIFS(Concentrado!BA$2:BA859,Concentrado!$A$2:$A859,"="&amp;$A20,Concentrado!$B$2:$B859, "=Nayarit")</f>
        <v>4.6150000000000002</v>
      </c>
      <c r="BA20" s="9">
        <f>SUMIFS(Concentrado!BB$2:BB859,Concentrado!$A$2:$A859,"="&amp;$A20,Concentrado!$B$2:$B859, "=Nayarit")</f>
        <v>5.4180000000000001</v>
      </c>
      <c r="BB20" s="9">
        <f>SUMIFS(Concentrado!BC$2:BC859,Concentrado!$A$2:$A859,"="&amp;$A20,Concentrado!$B$2:$B859, "=Nayarit")</f>
        <v>11.805999999999999</v>
      </c>
      <c r="BC20" s="9">
        <f>SUMIFS(Concentrado!BD$2:BD859,Concentrado!$A$2:$A859,"="&amp;$A20,Concentrado!$B$2:$B859, "=Nayarit")</f>
        <v>14.53</v>
      </c>
      <c r="BD20" s="9">
        <f>SUMIFS(Concentrado!BE$2:BE859,Concentrado!$A$2:$A859,"="&amp;$A20,Concentrado!$B$2:$B859, "=Nayarit")</f>
        <v>11.689</v>
      </c>
      <c r="BE20" s="9">
        <f>SUMIFS(Concentrado!BF$2:BF859,Concentrado!$A$2:$A859,"="&amp;$A20,Concentrado!$B$2:$B859, "=Nayarit")</f>
        <v>15.079000000000001</v>
      </c>
      <c r="BF20" s="9">
        <f>SUMIFS(Concentrado!BG$2:BG859,Concentrado!$A$2:$A859,"="&amp;$A20,Concentrado!$B$2:$B859, "=Nayarit")</f>
        <v>40.479999999999997</v>
      </c>
      <c r="BG20" s="9">
        <f>SUMIFS(Concentrado!BH$2:BH859,Concentrado!$A$2:$A859,"="&amp;$A20,Concentrado!$B$2:$B859, "=Nayarit")</f>
        <v>7.3875423771694582</v>
      </c>
    </row>
    <row r="21" spans="1:59" x14ac:dyDescent="0.25">
      <c r="A21" s="4">
        <v>2017</v>
      </c>
      <c r="B21" s="9">
        <f>SUMIFS(Concentrado!C$2:C859,Concentrado!$A$2:$A859,"="&amp;$A21,Concentrado!$B$2:$B859, "=Nayarit")</f>
        <v>20.722000000000001</v>
      </c>
      <c r="C21" s="9">
        <f>SUMIFS(Concentrado!D$2:D859,Concentrado!$A$2:$A859,"="&amp;$A21,Concentrado!$B$2:$B859, "=Nayarit")</f>
        <v>5.3959999999999999</v>
      </c>
      <c r="D21" s="9">
        <f>SUMIFS(Concentrado!E$2:E859,Concentrado!$A$2:$A859,"="&amp;$A21,Concentrado!$B$2:$B859, "=Nayarit")</f>
        <v>13.036</v>
      </c>
      <c r="E21" s="9">
        <f>SUMIFS(Concentrado!F$2:F859,Concentrado!$A$2:$A859,"="&amp;$A21,Concentrado!$B$2:$B859, "=Nayarit")</f>
        <v>14.211</v>
      </c>
      <c r="F21" s="9">
        <f>SUMIFS(Concentrado!G$2:G859,Concentrado!$A$2:$A859,"="&amp;$A21,Concentrado!$B$2:$B859, "=Nayarit")</f>
        <v>20.724</v>
      </c>
      <c r="G21" s="9">
        <f>SUMIFS(Concentrado!H$2:H859,Concentrado!$A$2:$A859,"="&amp;$A21,Concentrado!$B$2:$B859, "=Nayarit")</f>
        <v>6.5780000000000003</v>
      </c>
      <c r="H21" s="9">
        <f>SUMIFS(Concentrado!I$2:I859,Concentrado!$A$2:$A859,"="&amp;$A21,Concentrado!$B$2:$B859, "=Nayarit")</f>
        <v>5.5590000000000002</v>
      </c>
      <c r="I21" s="9">
        <f>SUMIFS(Concentrado!J$2:J859,Concentrado!$A$2:$A859,"="&amp;$A21,Concentrado!$B$2:$B859, "=Nayarit")</f>
        <v>6.0670000000000002</v>
      </c>
      <c r="J21" s="9">
        <f>SUMIFS(Concentrado!K$2:K859,Concentrado!$A$2:$A859,"="&amp;$A21,Concentrado!$B$2:$B859, "=Nayarit")</f>
        <v>11.512</v>
      </c>
      <c r="K21" s="9">
        <f>SUMIFS(Concentrado!L$2:L859,Concentrado!$A$2:$A859,"="&amp;$A21,Concentrado!$B$2:$B859, "=Nayarit")</f>
        <v>4.5780000000000003</v>
      </c>
      <c r="L21" s="9">
        <f>SUMIFS(Concentrado!M$2:M859,Concentrado!$A$2:$A859,"="&amp;$A21,Concentrado!$B$2:$B859, "=Nayarit")</f>
        <v>8.0350000000000001</v>
      </c>
      <c r="M21" s="9">
        <f>SUMIFS(Concentrado!N$2:N859,Concentrado!$A$2:$A859,"="&amp;$A21,Concentrado!$B$2:$B859, "=Nayarit")</f>
        <v>68.878</v>
      </c>
      <c r="N21" s="9">
        <f>SUMIFS(Concentrado!O$2:O859,Concentrado!$A$2:$A859,"="&amp;$A21,Concentrado!$B$2:$B859, "=Nayarit")</f>
        <v>127.29300000000001</v>
      </c>
      <c r="O21" s="9">
        <f>SUMIFS(Concentrado!P$2:P859,Concentrado!$A$2:$A859,"="&amp;$A21,Concentrado!$B$2:$B859, "=Nayarit")</f>
        <v>30.902000000000001</v>
      </c>
      <c r="P21" s="9">
        <f>SUMIFS(Concentrado!Q$2:Q859,Concentrado!$A$2:$A859,"="&amp;$A21,Concentrado!$B$2:$B859, "=Nayarit")</f>
        <v>78.956999999999994</v>
      </c>
      <c r="Q21" s="9">
        <f>SUMIFS(Concentrado!R$2:R859,Concentrado!$A$2:$A859,"="&amp;$A21,Concentrado!$B$2:$B859, "=Nayarit")</f>
        <v>77.296999999999997</v>
      </c>
      <c r="R21" s="9">
        <f>SUMIFS(Concentrado!S$2:S859,Concentrado!$A$2:$A859,"="&amp;$A21,Concentrado!$B$2:$B859, "=Nayarit")</f>
        <v>68.834000000000003</v>
      </c>
      <c r="S21" s="9">
        <f>SUMIFS(Concentrado!T$2:T859,Concentrado!$A$2:$A859,"="&amp;$A21,Concentrado!$B$2:$B859, "=Nayarit")</f>
        <v>73.052999999999997</v>
      </c>
      <c r="T21" s="9">
        <f>SUMIFS(Concentrado!U$2:U859,Concentrado!$A$2:$A859,"="&amp;$A21,Concentrado!$B$2:$B859, "=Nayarit")</f>
        <v>15.624000000000001</v>
      </c>
      <c r="U21" s="9">
        <f>SUMIFS(Concentrado!V$2:V859,Concentrado!$A$2:$A859,"="&amp;$A21,Concentrado!$B$2:$B859, "=Nayarit")</f>
        <v>21.254999999999999</v>
      </c>
      <c r="V21" s="9">
        <f>SUMIFS(Concentrado!W$2:W859,Concentrado!$A$2:$A859,"="&amp;$A21,Concentrado!$B$2:$B859, "=Nayarit")</f>
        <v>18.448</v>
      </c>
      <c r="W21" s="9">
        <f>SUMIFS(Concentrado!X$2:X859,Concentrado!$A$2:$A859,"="&amp;$A21,Concentrado!$B$2:$B859, "=Nayarit")</f>
        <v>60.686</v>
      </c>
      <c r="X21" s="9">
        <f>SUMIFS(Concentrado!Y$2:Y859,Concentrado!$A$2:$A859,"="&amp;$A21,Concentrado!$B$2:$B859, "=Nayarit")</f>
        <v>8.0120000000000005</v>
      </c>
      <c r="Y21" s="9">
        <f>SUMIFS(Concentrado!Z$2:Z859,Concentrado!$A$2:$A859,"="&amp;$A21,Concentrado!$B$2:$B859, "=Nayarit")</f>
        <v>34.271999999999998</v>
      </c>
      <c r="Z21" s="9">
        <f>SUMIFS(Concentrado!AA$2:AA859,Concentrado!$A$2:$A859,"="&amp;$A21,Concentrado!$B$2:$B859, "=Nayarit")</f>
        <v>104.104</v>
      </c>
      <c r="AA21" s="9">
        <f>SUMIFS(Concentrado!AB$2:AB859,Concentrado!$A$2:$A859,"="&amp;$A21,Concentrado!$B$2:$B859, "=Nayarit")</f>
        <v>69.978999999999999</v>
      </c>
      <c r="AB21" s="9">
        <f>SUMIFS(Concentrado!AC$2:AC859,Concentrado!$A$2:$A859,"="&amp;$A21,Concentrado!$B$2:$B859, "=Nayarit")</f>
        <v>86.992000000000004</v>
      </c>
      <c r="AC21" s="9">
        <f>SUMIFS(Concentrado!AD$2:AD859,Concentrado!$A$2:$A859,"="&amp;$A21,Concentrado!$B$2:$B859, "=Nayarit")</f>
        <v>471.84</v>
      </c>
      <c r="AD21" s="9">
        <f>SUMIFS(Concentrado!AE$2:AE859,Concentrado!$A$2:$A859,"="&amp;$A21,Concentrado!$B$2:$B859, "=Nayarit")</f>
        <v>385.86599999999999</v>
      </c>
      <c r="AE21" s="9">
        <f>SUMIFS(Concentrado!AF$2:AF859,Concentrado!$A$2:$A859,"="&amp;$A21,Concentrado!$B$2:$B859, "=Nayarit")</f>
        <v>428.80900000000003</v>
      </c>
      <c r="AF21" s="9">
        <f>SUMIFS(Concentrado!AG$2:AG859,Concentrado!$A$2:$A859,"="&amp;$A21,Concentrado!$B$2:$B859, "=Nayarit")</f>
        <v>17.433</v>
      </c>
      <c r="AG21" s="9">
        <f>SUMIFS(Concentrado!AH$2:AH859,Concentrado!$A$2:$A859,"="&amp;$A21,Concentrado!$B$2:$B859, "=Nayarit")</f>
        <v>10.897153572677199</v>
      </c>
      <c r="AH21" s="9">
        <f>SUMIFS(Concentrado!AI$2:AI859,Concentrado!$A$2:$A859,"="&amp;$A21,Concentrado!$B$2:$B859, "=Nayarit")</f>
        <v>2.8102123115401398</v>
      </c>
      <c r="AI21" s="9">
        <f>SUMIFS(Concentrado!AJ$2:AJ859,Concentrado!$A$2:$A859,"="&amp;$A21,Concentrado!$B$2:$B859, "=Nayarit")</f>
        <v>6.9164584044191599</v>
      </c>
      <c r="AJ21" s="9">
        <f>SUMIFS(Concentrado!AK$2:AK859,Concentrado!$A$2:$A859,"="&amp;$A21,Concentrado!$B$2:$B859, "=Nayarit")</f>
        <v>9.0449999999999999</v>
      </c>
      <c r="AK21" s="9">
        <f>SUMIFS(Concentrado!AL$2:AL859,Concentrado!$A$2:$A859,"="&amp;$A21,Concentrado!$B$2:$B859, "=Nayarit")</f>
        <v>2.78</v>
      </c>
      <c r="AL21" s="9">
        <f>SUMIFS(Concentrado!AM$2:AM859,Concentrado!$A$2:$A859,"="&amp;$A21,Concentrado!$B$2:$B859, "=Nayarit")</f>
        <v>5.9029999999999996</v>
      </c>
      <c r="AM21" s="9">
        <f>SUMIFS(Concentrado!AN$2:AN859,Concentrado!$A$2:$A859,"="&amp;$A21,Concentrado!$B$2:$B859, "=Nayarit")</f>
        <v>67.429000000000002</v>
      </c>
      <c r="AN21" s="9">
        <f>SUMIFS(Concentrado!AO$2:AO859,Concentrado!$A$2:$A859,"="&amp;$A21,Concentrado!$B$2:$B859, "=Nayarit")</f>
        <v>48.887</v>
      </c>
      <c r="AO21" s="9">
        <f>SUMIFS(Concentrado!AP$2:AP859,Concentrado!$A$2:$A859,"="&amp;$A21,Concentrado!$B$2:$B859, "=Nayarit")</f>
        <v>59.033000000000001</v>
      </c>
      <c r="AP21" s="9">
        <f>SUMIFS(Concentrado!AQ$2:AQ859,Concentrado!$A$2:$A859,"="&amp;$A21,Concentrado!$B$2:$B859, "=Nayarit")</f>
        <v>3.9470000000000001</v>
      </c>
      <c r="AQ21" s="9">
        <f>SUMIFS(Concentrado!AR$2:AR859,Concentrado!$A$2:$A859,"="&amp;$A21,Concentrado!$B$2:$B859, "=Nayarit")</f>
        <v>1.635</v>
      </c>
      <c r="AR21" s="9">
        <f>SUMIFS(Concentrado!AS$2:AS859,Concentrado!$A$2:$A859,"="&amp;$A21,Concentrado!$B$2:$B859, "=Nayarit")</f>
        <v>2.7879999999999998</v>
      </c>
      <c r="AS21" s="9">
        <f>SUMIFS(Concentrado!AT$2:AT859,Concentrado!$A$2:$A859,"="&amp;$A21,Concentrado!$B$2:$B859, "=Nayarit")</f>
        <v>9.2100000000000009</v>
      </c>
      <c r="AT21" s="9">
        <f>SUMIFS(Concentrado!AU$2:AU859,Concentrado!$A$2:$A859,"="&amp;$A21,Concentrado!$B$2:$B859, "=Nayarit")</f>
        <v>2.4529999999999998</v>
      </c>
      <c r="AU21" s="9">
        <f>SUMIFS(Concentrado!AV$2:AV859,Concentrado!$A$2:$A859,"="&amp;$A21,Concentrado!$B$2:$B859, "=Nayarit")</f>
        <v>5.8209999999999997</v>
      </c>
      <c r="AV21" s="9">
        <f>SUMIFS(Concentrado!AW$2:AW859,Concentrado!$A$2:$A859,"="&amp;$A21,Concentrado!$B$2:$B859, "=Nayarit")</f>
        <v>671.66099999999994</v>
      </c>
      <c r="AW21" s="9">
        <f>SUMIFS(Concentrado!AX$2:AX859,Concentrado!$A$2:$A859,"="&amp;$A21,Concentrado!$B$2:$B859, "=Nayarit")</f>
        <v>470.887</v>
      </c>
      <c r="AX21" s="9">
        <f>SUMIFS(Concentrado!AY$2:AY859,Concentrado!$A$2:$A859,"="&amp;$A21,Concentrado!$B$2:$B859, "=Nayarit")</f>
        <v>571.96400000000006</v>
      </c>
      <c r="AY21" s="9">
        <f>SUMIFS(Concentrado!AZ$2:AZ859,Concentrado!$A$2:$A859,"="&amp;$A21,Concentrado!$B$2:$B859, "=Nayarit")</f>
        <v>6.7169999999999996</v>
      </c>
      <c r="AZ21" s="9">
        <f>SUMIFS(Concentrado!BA$2:BA859,Concentrado!$A$2:$A859,"="&amp;$A21,Concentrado!$B$2:$B859, "=Nayarit")</f>
        <v>4.7089999999999996</v>
      </c>
      <c r="BA21" s="9">
        <f>SUMIFS(Concentrado!BB$2:BB859,Concentrado!$A$2:$A859,"="&amp;$A21,Concentrado!$B$2:$B859, "=Nayarit")</f>
        <v>5.72</v>
      </c>
      <c r="BB21" s="9">
        <f>SUMIFS(Concentrado!BC$2:BC859,Concentrado!$A$2:$A859,"="&amp;$A21,Concentrado!$B$2:$B859, "=Nayarit")</f>
        <v>11.178000000000001</v>
      </c>
      <c r="BC21" s="9">
        <f>SUMIFS(Concentrado!BD$2:BD859,Concentrado!$A$2:$A859,"="&amp;$A21,Concentrado!$B$2:$B859, "=Nayarit")</f>
        <v>11.178000000000001</v>
      </c>
      <c r="BD21" s="9">
        <f>SUMIFS(Concentrado!BE$2:BE859,Concentrado!$A$2:$A859,"="&amp;$A21,Concentrado!$B$2:$B859, "=Nayarit")</f>
        <v>13.817</v>
      </c>
      <c r="BE21" s="9">
        <f>SUMIFS(Concentrado!BF$2:BF859,Concentrado!$A$2:$A859,"="&amp;$A21,Concentrado!$B$2:$B859, "=Nayarit")</f>
        <v>17.120999999999999</v>
      </c>
      <c r="BF21" s="9">
        <f>SUMIFS(Concentrado!BG$2:BG859,Concentrado!$A$2:$A859,"="&amp;$A21,Concentrado!$B$2:$B859, "=Nayarit")</f>
        <v>40.049999999999997</v>
      </c>
      <c r="BG21" s="9">
        <f>SUMIFS(Concentrado!BH$2:BH859,Concentrado!$A$2:$A859,"="&amp;$A21,Concentrado!$B$2:$B859, "=Nayarit")</f>
        <v>6.6583229036295366</v>
      </c>
    </row>
    <row r="22" spans="1:59" x14ac:dyDescent="0.25">
      <c r="A22" s="4">
        <v>2018</v>
      </c>
      <c r="B22" s="9">
        <f>SUMIFS(Concentrado!C$2:C859,Concentrado!$A$2:$A859,"="&amp;$A22,Concentrado!$B$2:$B859, "=Nayarit")</f>
        <v>17.952000000000002</v>
      </c>
      <c r="C22" s="9">
        <f>SUMIFS(Concentrado!D$2:D859,Concentrado!$A$2:$A859,"="&amp;$A22,Concentrado!$B$2:$B859, "=Nayarit")</f>
        <v>3.726</v>
      </c>
      <c r="D22" s="9">
        <f>SUMIFS(Concentrado!E$2:E859,Concentrado!$A$2:$A859,"="&amp;$A22,Concentrado!$B$2:$B859, "=Nayarit")</f>
        <v>10.811999999999999</v>
      </c>
      <c r="E22" s="9">
        <f>SUMIFS(Concentrado!F$2:F859,Concentrado!$A$2:$A859,"="&amp;$A22,Concentrado!$B$2:$B859, "=Nayarit")</f>
        <v>10.443</v>
      </c>
      <c r="F22" s="9">
        <f>SUMIFS(Concentrado!G$2:G859,Concentrado!$A$2:$A859,"="&amp;$A22,Concentrado!$B$2:$B859, "=Nayarit")</f>
        <v>25.526</v>
      </c>
      <c r="G22" s="9">
        <f>SUMIFS(Concentrado!H$2:H859,Concentrado!$A$2:$A859,"="&amp;$A22,Concentrado!$B$2:$B859, "=Nayarit")</f>
        <v>5.7119999999999997</v>
      </c>
      <c r="H22" s="9">
        <f>SUMIFS(Concentrado!I$2:I859,Concentrado!$A$2:$A859,"="&amp;$A22,Concentrado!$B$2:$B859, "=Nayarit")</f>
        <v>4.6980000000000004</v>
      </c>
      <c r="I22" s="9">
        <f>SUMIFS(Concentrado!J$2:J859,Concentrado!$A$2:$A859,"="&amp;$A22,Concentrado!$B$2:$B859, "=Nayarit")</f>
        <v>5.2030000000000003</v>
      </c>
      <c r="J22" s="9">
        <f>SUMIFS(Concentrado!K$2:K859,Concentrado!$A$2:$A859,"="&amp;$A22,Concentrado!$B$2:$B859, "=Nayarit")</f>
        <v>11.913</v>
      </c>
      <c r="K22" s="9">
        <f>SUMIFS(Concentrado!L$2:L859,Concentrado!$A$2:$A859,"="&amp;$A22,Concentrado!$B$2:$B859, "=Nayarit")</f>
        <v>5.1840000000000002</v>
      </c>
      <c r="L22" s="9">
        <f>SUMIFS(Concentrado!M$2:M859,Concentrado!$A$2:$A859,"="&amp;$A22,Concentrado!$B$2:$B859, "=Nayarit")</f>
        <v>8.5359999999999996</v>
      </c>
      <c r="M22" s="9">
        <f>SUMIFS(Concentrado!N$2:N859,Concentrado!$A$2:$A859,"="&amp;$A22,Concentrado!$B$2:$B859, "=Nayarit")</f>
        <v>57.381</v>
      </c>
      <c r="N22" s="9">
        <f>SUMIFS(Concentrado!O$2:O859,Concentrado!$A$2:$A859,"="&amp;$A22,Concentrado!$B$2:$B859, "=Nayarit")</f>
        <v>123.214</v>
      </c>
      <c r="O22" s="9">
        <f>SUMIFS(Concentrado!P$2:P859,Concentrado!$A$2:$A859,"="&amp;$A22,Concentrado!$B$2:$B859, "=Nayarit")</f>
        <v>22.355</v>
      </c>
      <c r="P22" s="9">
        <f>SUMIFS(Concentrado!Q$2:Q859,Concentrado!$A$2:$A859,"="&amp;$A22,Concentrado!$B$2:$B859, "=Nayarit")</f>
        <v>72.597999999999999</v>
      </c>
      <c r="Q22" s="9">
        <f>SUMIFS(Concentrado!R$2:R859,Concentrado!$A$2:$A859,"="&amp;$A22,Concentrado!$B$2:$B859, "=Nayarit")</f>
        <v>54.997999999999998</v>
      </c>
      <c r="R22" s="9">
        <f>SUMIFS(Concentrado!S$2:S859,Concentrado!$A$2:$A859,"="&amp;$A22,Concentrado!$B$2:$B859, "=Nayarit")</f>
        <v>54.591999999999999</v>
      </c>
      <c r="S22" s="9">
        <f>SUMIFS(Concentrado!T$2:T859,Concentrado!$A$2:$A859,"="&amp;$A22,Concentrado!$B$2:$B859, "=Nayarit")</f>
        <v>54.793999999999997</v>
      </c>
      <c r="T22" s="9">
        <f>SUMIFS(Concentrado!U$2:U859,Concentrado!$A$2:$A859,"="&amp;$A22,Concentrado!$B$2:$B859, "=Nayarit")</f>
        <v>15.340999999999999</v>
      </c>
      <c r="U22" s="9">
        <f>SUMIFS(Concentrado!V$2:V859,Concentrado!$A$2:$A859,"="&amp;$A22,Concentrado!$B$2:$B859, "=Nayarit")</f>
        <v>20.573</v>
      </c>
      <c r="V22" s="9">
        <f>SUMIFS(Concentrado!W$2:W859,Concentrado!$A$2:$A859,"="&amp;$A22,Concentrado!$B$2:$B859, "=Nayarit")</f>
        <v>17.966999999999999</v>
      </c>
      <c r="W22" s="9">
        <f>SUMIFS(Concentrado!X$2:X859,Concentrado!$A$2:$A859,"="&amp;$A22,Concentrado!$B$2:$B859, "=Nayarit")</f>
        <v>49.612000000000002</v>
      </c>
      <c r="X22" s="9">
        <f>SUMIFS(Concentrado!Y$2:Y859,Concentrado!$A$2:$A859,"="&amp;$A22,Concentrado!$B$2:$B859, "=Nayarit")</f>
        <v>5.67</v>
      </c>
      <c r="Y22" s="9">
        <f>SUMIFS(Concentrado!Z$2:Z859,Concentrado!$A$2:$A859,"="&amp;$A22,Concentrado!$B$2:$B859, "=Nayarit")</f>
        <v>27.56</v>
      </c>
      <c r="Z22" s="9">
        <f>SUMIFS(Concentrado!AA$2:AA859,Concentrado!$A$2:$A859,"="&amp;$A22,Concentrado!$B$2:$B859, "=Nayarit")</f>
        <v>95.634</v>
      </c>
      <c r="AA22" s="9">
        <f>SUMIFS(Concentrado!AB$2:AB859,Concentrado!$A$2:$A859,"="&amp;$A22,Concentrado!$B$2:$B859, "=Nayarit")</f>
        <v>65.77</v>
      </c>
      <c r="AB22" s="9">
        <f>SUMIFS(Concentrado!AC$2:AC859,Concentrado!$A$2:$A859,"="&amp;$A22,Concentrado!$B$2:$B859, "=Nayarit")</f>
        <v>80.647000000000006</v>
      </c>
      <c r="AC22" s="9">
        <f>SUMIFS(Concentrado!AD$2:AD859,Concentrado!$A$2:$A859,"="&amp;$A22,Concentrado!$B$2:$B859, "=Nayarit")</f>
        <v>428.55799999999999</v>
      </c>
      <c r="AD22" s="9">
        <f>SUMIFS(Concentrado!AE$2:AE859,Concentrado!$A$2:$A859,"="&amp;$A22,Concentrado!$B$2:$B859, "=Nayarit")</f>
        <v>359.62799999999999</v>
      </c>
      <c r="AE22" s="9">
        <f>SUMIFS(Concentrado!AF$2:AF859,Concentrado!$A$2:$A859,"="&amp;$A22,Concentrado!$B$2:$B859, "=Nayarit")</f>
        <v>393.96499999999997</v>
      </c>
      <c r="AF22" s="9">
        <f>SUMIFS(Concentrado!AG$2:AG859,Concentrado!$A$2:$A859,"="&amp;$A22,Concentrado!$B$2:$B859, "=Nayarit")</f>
        <v>14.851000000000001</v>
      </c>
      <c r="AG22" s="9">
        <f>SUMIFS(Concentrado!AH$2:AH859,Concentrado!$A$2:$A859,"="&amp;$A22,Concentrado!$B$2:$B859, "=Nayarit")</f>
        <v>9.0784880685970606</v>
      </c>
      <c r="AH22" s="9">
        <f>SUMIFS(Concentrado!AI$2:AI859,Concentrado!$A$2:$A859,"="&amp;$A22,Concentrado!$B$2:$B859, "=Nayarit")</f>
        <v>2.3359901327776802</v>
      </c>
      <c r="AI22" s="9">
        <f>SUMIFS(Concentrado!AJ$2:AJ859,Concentrado!$A$2:$A859,"="&amp;$A22,Concentrado!$B$2:$B859, "=Nayarit")</f>
        <v>5.7558197093080796</v>
      </c>
      <c r="AJ22" s="9">
        <f>SUMIFS(Concentrado!AK$2:AK859,Concentrado!$A$2:$A859,"="&amp;$A22,Concentrado!$B$2:$B859, "=Nayarit")</f>
        <v>9.4649999999999999</v>
      </c>
      <c r="AK22" s="9">
        <f>SUMIFS(Concentrado!AL$2:AL859,Concentrado!$A$2:$A859,"="&amp;$A22,Concentrado!$B$2:$B859, "=Nayarit")</f>
        <v>1.296</v>
      </c>
      <c r="AL22" s="9">
        <f>SUMIFS(Concentrado!AM$2:AM859,Concentrado!$A$2:$A859,"="&amp;$A22,Concentrado!$B$2:$B859, "=Nayarit")</f>
        <v>5.3659999999999997</v>
      </c>
      <c r="AM22" s="9">
        <f>SUMIFS(Concentrado!AN$2:AN859,Concentrado!$A$2:$A859,"="&amp;$A22,Concentrado!$B$2:$B859, "=Nayarit")</f>
        <v>59.73</v>
      </c>
      <c r="AN22" s="9">
        <f>SUMIFS(Concentrado!AO$2:AO859,Concentrado!$A$2:$A859,"="&amp;$A22,Concentrado!$B$2:$B859, "=Nayarit")</f>
        <v>53.457999999999998</v>
      </c>
      <c r="AO22" s="9">
        <f>SUMIFS(Concentrado!AP$2:AP859,Concentrado!$A$2:$A859,"="&amp;$A22,Concentrado!$B$2:$B859, "=Nayarit")</f>
        <v>56.582999999999998</v>
      </c>
      <c r="AP22" s="9">
        <f>SUMIFS(Concentrado!AQ$2:AQ859,Concentrado!$A$2:$A859,"="&amp;$A22,Concentrado!$B$2:$B859, "=Nayarit")</f>
        <v>3.427</v>
      </c>
      <c r="AQ22" s="9">
        <f>SUMIFS(Concentrado!AR$2:AR859,Concentrado!$A$2:$A859,"="&amp;$A22,Concentrado!$B$2:$B859, "=Nayarit")</f>
        <v>1.944</v>
      </c>
      <c r="AR22" s="9">
        <f>SUMIFS(Concentrado!AS$2:AS859,Concentrado!$A$2:$A859,"="&amp;$A22,Concentrado!$B$2:$B859, "=Nayarit")</f>
        <v>2.6829999999999998</v>
      </c>
      <c r="AS22" s="9">
        <f>SUMIFS(Concentrado!AT$2:AT859,Concentrado!$A$2:$A859,"="&amp;$A22,Concentrado!$B$2:$B859, "=Nayarit")</f>
        <v>7.181</v>
      </c>
      <c r="AT22" s="9">
        <f>SUMIFS(Concentrado!AU$2:AU859,Concentrado!$A$2:$A859,"="&amp;$A22,Concentrado!$B$2:$B859, "=Nayarit")</f>
        <v>3.24</v>
      </c>
      <c r="AU22" s="9">
        <f>SUMIFS(Concentrado!AV$2:AV859,Concentrado!$A$2:$A859,"="&amp;$A22,Concentrado!$B$2:$B859, "=Nayarit")</f>
        <v>5.2030000000000003</v>
      </c>
      <c r="AV22" s="9">
        <f>SUMIFS(Concentrado!AW$2:AW859,Concentrado!$A$2:$A859,"="&amp;$A22,Concentrado!$B$2:$B859, "=Nayarit")</f>
        <v>615.58199999999999</v>
      </c>
      <c r="AW22" s="9">
        <f>SUMIFS(Concentrado!AX$2:AX859,Concentrado!$A$2:$A859,"="&amp;$A22,Concentrado!$B$2:$B859, "=Nayarit")</f>
        <v>439.815</v>
      </c>
      <c r="AX22" s="9">
        <f>SUMIFS(Concentrado!AY$2:AY859,Concentrado!$A$2:$A859,"="&amp;$A22,Concentrado!$B$2:$B859, "=Nayarit")</f>
        <v>527.37400000000002</v>
      </c>
      <c r="AY22" s="9">
        <f>SUMIFS(Concentrado!AZ$2:AZ859,Concentrado!$A$2:$A859,"="&amp;$A22,Concentrado!$B$2:$B859, "=Nayarit")</f>
        <v>6.1559999999999997</v>
      </c>
      <c r="AZ22" s="9">
        <f>SUMIFS(Concentrado!BA$2:BA859,Concentrado!$A$2:$A859,"="&amp;$A22,Concentrado!$B$2:$B859, "=Nayarit")</f>
        <v>4.3979999999999997</v>
      </c>
      <c r="BA22" s="9">
        <f>SUMIFS(Concentrado!BB$2:BB859,Concentrado!$A$2:$A859,"="&amp;$A22,Concentrado!$B$2:$B859, "=Nayarit")</f>
        <v>5.274</v>
      </c>
      <c r="BB22" s="9">
        <f>SUMIFS(Concentrado!BC$2:BC859,Concentrado!$A$2:$A859,"="&amp;$A22,Concentrado!$B$2:$B859, "=Nayarit")</f>
        <v>9.5239999999999991</v>
      </c>
      <c r="BC22" s="9">
        <f>SUMIFS(Concentrado!BD$2:BD859,Concentrado!$A$2:$A859,"="&amp;$A22,Concentrado!$B$2:$B859, "=Nayarit")</f>
        <v>8.5719999999999992</v>
      </c>
      <c r="BD22" s="9">
        <f>SUMIFS(Concentrado!BE$2:BE859,Concentrado!$A$2:$A859,"="&amp;$A22,Concentrado!$B$2:$B859, "=Nayarit")</f>
        <v>14.954000000000001</v>
      </c>
      <c r="BE22" s="9">
        <f>SUMIFS(Concentrado!BF$2:BF859,Concentrado!$A$2:$A859,"="&amp;$A22,Concentrado!$B$2:$B859, "=Nayarit")</f>
        <v>18.108000000000001</v>
      </c>
      <c r="BF22" s="9">
        <f>SUMIFS(Concentrado!BG$2:BG859,Concentrado!$A$2:$A859,"="&amp;$A22,Concentrado!$B$2:$B859, "=Nayarit")</f>
        <v>70.691000000000003</v>
      </c>
      <c r="BG22" s="9">
        <f>SUMIFS(Concentrado!BH$2:BH859,Concentrado!$A$2:$A859,"="&amp;$A22,Concentrado!$B$2:$B859, "=Nayarit")</f>
        <v>6.1990212071778137</v>
      </c>
    </row>
    <row r="23" spans="1:59" x14ac:dyDescent="0.25">
      <c r="A23" s="4">
        <v>2019</v>
      </c>
      <c r="B23" s="9">
        <f>SUMIFS(Concentrado!C$2:C859,Concentrado!$A$2:$A859,"="&amp;$A23,Concentrado!$B$2:$B859, "=Nayarit")</f>
        <v>15.22</v>
      </c>
      <c r="C23" s="9">
        <f>SUMIFS(Concentrado!D$2:D859,Concentrado!$A$2:$A859,"="&amp;$A23,Concentrado!$B$2:$B859, "=Nayarit")</f>
        <v>4.3319999999999999</v>
      </c>
      <c r="D23" s="9">
        <f>SUMIFS(Concentrado!E$2:E859,Concentrado!$A$2:$A859,"="&amp;$A23,Concentrado!$B$2:$B859, "=Nayarit")</f>
        <v>9.7509999999999994</v>
      </c>
      <c r="E23" s="9">
        <f>SUMIFS(Concentrado!F$2:F859,Concentrado!$A$2:$A859,"="&amp;$A23,Concentrado!$B$2:$B859, "=Nayarit")</f>
        <v>11.942</v>
      </c>
      <c r="F23" s="9">
        <f>SUMIFS(Concentrado!G$2:G859,Concentrado!$A$2:$A859,"="&amp;$A23,Concentrado!$B$2:$B859, "=Nayarit")</f>
        <v>19.902999999999999</v>
      </c>
      <c r="G23" s="9">
        <f>SUMIFS(Concentrado!H$2:H859,Concentrado!$A$2:$A859,"="&amp;$A23,Concentrado!$B$2:$B859, "=Nayarit")</f>
        <v>5.9909999999999997</v>
      </c>
      <c r="H23" s="9">
        <f>SUMIFS(Concentrado!I$2:I859,Concentrado!$A$2:$A859,"="&amp;$A23,Concentrado!$B$2:$B859, "=Nayarit")</f>
        <v>3.69</v>
      </c>
      <c r="I23" s="9">
        <f>SUMIFS(Concentrado!J$2:J859,Concentrado!$A$2:$A859,"="&amp;$A23,Concentrado!$B$2:$B859, "=Nayarit")</f>
        <v>4.835</v>
      </c>
      <c r="J23" s="9">
        <f>SUMIFS(Concentrado!K$2:K859,Concentrado!$A$2:$A859,"="&amp;$A23,Concentrado!$B$2:$B859, "=Nayarit")</f>
        <v>10.525</v>
      </c>
      <c r="K23" s="9">
        <f>SUMIFS(Concentrado!L$2:L859,Concentrado!$A$2:$A859,"="&amp;$A23,Concentrado!$B$2:$B859, "=Nayarit")</f>
        <v>5.7759999999999998</v>
      </c>
      <c r="L23" s="9">
        <f>SUMIFS(Concentrado!M$2:M859,Concentrado!$A$2:$A859,"="&amp;$A23,Concentrado!$B$2:$B859, "=Nayarit")</f>
        <v>8.1389999999999993</v>
      </c>
      <c r="M23" s="9">
        <f>SUMIFS(Concentrado!N$2:N859,Concentrado!$A$2:$A859,"="&amp;$A23,Concentrado!$B$2:$B859, "=Nayarit")</f>
        <v>60.66</v>
      </c>
      <c r="N23" s="9">
        <f>SUMIFS(Concentrado!O$2:O859,Concentrado!$A$2:$A859,"="&amp;$A23,Concentrado!$B$2:$B859, "=Nayarit")</f>
        <v>102.979</v>
      </c>
      <c r="O23" s="9">
        <f>SUMIFS(Concentrado!P$2:P859,Concentrado!$A$2:$A859,"="&amp;$A23,Concentrado!$B$2:$B859, "=Nayarit")</f>
        <v>24.707000000000001</v>
      </c>
      <c r="P23" s="9">
        <f>SUMIFS(Concentrado!Q$2:Q859,Concentrado!$A$2:$A859,"="&amp;$A23,Concentrado!$B$2:$B859, "=Nayarit")</f>
        <v>63.662999999999997</v>
      </c>
      <c r="Q23" s="9">
        <f>SUMIFS(Concentrado!R$2:R859,Concentrado!$A$2:$A859,"="&amp;$A23,Concentrado!$B$2:$B859, "=Nayarit")</f>
        <v>62.5</v>
      </c>
      <c r="R23" s="9">
        <f>SUMIFS(Concentrado!S$2:S859,Concentrado!$A$2:$A859,"="&amp;$A23,Concentrado!$B$2:$B859, "=Nayarit")</f>
        <v>63.210999999999999</v>
      </c>
      <c r="S23" s="9">
        <f>SUMIFS(Concentrado!T$2:T859,Concentrado!$A$2:$A859,"="&amp;$A23,Concentrado!$B$2:$B859, "=Nayarit")</f>
        <v>62.856999999999999</v>
      </c>
      <c r="T23" s="9">
        <f>SUMIFS(Concentrado!U$2:U859,Concentrado!$A$2:$A859,"="&amp;$A23,Concentrado!$B$2:$B859, "=Nayarit")</f>
        <v>19.591999999999999</v>
      </c>
      <c r="U23" s="9">
        <f>SUMIFS(Concentrado!V$2:V859,Concentrado!$A$2:$A859,"="&amp;$A23,Concentrado!$B$2:$B859, "=Nayarit")</f>
        <v>22.620999999999999</v>
      </c>
      <c r="V23" s="9">
        <f>SUMIFS(Concentrado!W$2:W859,Concentrado!$A$2:$A859,"="&amp;$A23,Concentrado!$B$2:$B859, "=Nayarit")</f>
        <v>21.114000000000001</v>
      </c>
      <c r="W23" s="9">
        <f>SUMIFS(Concentrado!X$2:X859,Concentrado!$A$2:$A859,"="&amp;$A23,Concentrado!$B$2:$B859, "=Nayarit")</f>
        <v>31.574000000000002</v>
      </c>
      <c r="X23" s="9">
        <f>SUMIFS(Concentrado!Y$2:Y859,Concentrado!$A$2:$A859,"="&amp;$A23,Concentrado!$B$2:$B859, "=Nayarit")</f>
        <v>3.85</v>
      </c>
      <c r="Y23" s="9">
        <f>SUMIFS(Concentrado!Z$2:Z859,Concentrado!$A$2:$A859,"="&amp;$A23,Concentrado!$B$2:$B859, "=Nayarit")</f>
        <v>17.648</v>
      </c>
      <c r="Z23" s="9">
        <f>SUMIFS(Concentrado!AA$2:AA859,Concentrado!$A$2:$A859,"="&amp;$A23,Concentrado!$B$2:$B859, "=Nayarit")</f>
        <v>98.930999999999997</v>
      </c>
      <c r="AA23" s="9">
        <f>SUMIFS(Concentrado!AB$2:AB859,Concentrado!$A$2:$A859,"="&amp;$A23,Concentrado!$B$2:$B859, "=Nayarit")</f>
        <v>64.495000000000005</v>
      </c>
      <c r="AB23" s="9">
        <f>SUMIFS(Concentrado!AC$2:AC859,Concentrado!$A$2:$A859,"="&amp;$A23,Concentrado!$B$2:$B859, "=Nayarit")</f>
        <v>81.634</v>
      </c>
      <c r="AC23" s="9">
        <f>SUMIFS(Concentrado!AD$2:AD859,Concentrado!$A$2:$A859,"="&amp;$A23,Concentrado!$B$2:$B859, "=Nayarit")</f>
        <v>469.72</v>
      </c>
      <c r="AD23" s="9">
        <f>SUMIFS(Concentrado!AE$2:AE859,Concentrado!$A$2:$A859,"="&amp;$A23,Concentrado!$B$2:$B859, "=Nayarit")</f>
        <v>380.23</v>
      </c>
      <c r="AE23" s="9">
        <f>SUMIFS(Concentrado!AF$2:AF859,Concentrado!$A$2:$A859,"="&amp;$A23,Concentrado!$B$2:$B859, "=Nayarit")</f>
        <v>424.85</v>
      </c>
      <c r="AF23" s="9">
        <f>SUMIFS(Concentrado!AG$2:AG859,Concentrado!$A$2:$A859,"="&amp;$A23,Concentrado!$B$2:$B859, "=Nayarit")</f>
        <v>16.192</v>
      </c>
      <c r="AG23" s="9">
        <f>SUMIFS(Concentrado!AH$2:AH859,Concentrado!$A$2:$A859,"="&amp;$A23,Concentrado!$B$2:$B859, "=Nayarit")</f>
        <v>11.351923242835801</v>
      </c>
      <c r="AH23" s="9">
        <f>SUMIFS(Concentrado!AI$2:AI859,Concentrado!$A$2:$A859,"="&amp;$A23,Concentrado!$B$2:$B859, "=Nayarit")</f>
        <v>2.7968507460599401</v>
      </c>
      <c r="AI23" s="9">
        <f>SUMIFS(Concentrado!AJ$2:AJ859,Concentrado!$A$2:$A859,"="&amp;$A23,Concentrado!$B$2:$B859, "=Nayarit")</f>
        <v>7.1304691848723696</v>
      </c>
      <c r="AJ23" s="9">
        <f>SUMIFS(Concentrado!AK$2:AK859,Concentrado!$A$2:$A859,"="&amp;$A23,Concentrado!$B$2:$B859, "=Nayarit")</f>
        <v>10.848000000000001</v>
      </c>
      <c r="AK23" s="9">
        <f>SUMIFS(Concentrado!AL$2:AL859,Concentrado!$A$2:$A859,"="&amp;$A23,Concentrado!$B$2:$B859, "=Nayarit")</f>
        <v>1.6040000000000001</v>
      </c>
      <c r="AL23" s="9">
        <f>SUMIFS(Concentrado!AM$2:AM859,Concentrado!$A$2:$A859,"="&amp;$A23,Concentrado!$B$2:$B859, "=Nayarit")</f>
        <v>6.2050000000000001</v>
      </c>
      <c r="AM23" s="9">
        <f>SUMIFS(Concentrado!AN$2:AN859,Concentrado!$A$2:$A859,"="&amp;$A23,Concentrado!$B$2:$B859, "=Nayarit")</f>
        <v>66.548000000000002</v>
      </c>
      <c r="AN23" s="9">
        <f>SUMIFS(Concentrado!AO$2:AO859,Concentrado!$A$2:$A859,"="&amp;$A23,Concentrado!$B$2:$B859, "=Nayarit")</f>
        <v>60.805</v>
      </c>
      <c r="AO23" s="9">
        <f>SUMIFS(Concentrado!AP$2:AP859,Concentrado!$A$2:$A859,"="&amp;$A23,Concentrado!$B$2:$B859, "=Nayarit")</f>
        <v>63.662999999999997</v>
      </c>
      <c r="AP23" s="9">
        <f>SUMIFS(Concentrado!AQ$2:AQ859,Concentrado!$A$2:$A859,"="&amp;$A23,Concentrado!$B$2:$B859, "=Nayarit")</f>
        <v>3.4</v>
      </c>
      <c r="AQ23" s="9">
        <f>SUMIFS(Concentrado!AR$2:AR859,Concentrado!$A$2:$A859,"="&amp;$A23,Concentrado!$B$2:$B859, "=Nayarit")</f>
        <v>2.246</v>
      </c>
      <c r="AR23" s="9">
        <f>SUMIFS(Concentrado!AS$2:AS859,Concentrado!$A$2:$A859,"="&amp;$A23,Concentrado!$B$2:$B859, "=Nayarit")</f>
        <v>2.8210000000000002</v>
      </c>
      <c r="AS23" s="9">
        <f>SUMIFS(Concentrado!AT$2:AT859,Concentrado!$A$2:$A859,"="&amp;$A23,Concentrado!$B$2:$B859, "=Nayarit")</f>
        <v>8.42</v>
      </c>
      <c r="AT23" s="9">
        <f>SUMIFS(Concentrado!AU$2:AU859,Concentrado!$A$2:$A859,"="&amp;$A23,Concentrado!$B$2:$B859, "=Nayarit")</f>
        <v>3.048</v>
      </c>
      <c r="AU23" s="9">
        <f>SUMIFS(Concentrado!AV$2:AV859,Concentrado!$A$2:$A859,"="&amp;$A23,Concentrado!$B$2:$B859, "=Nayarit")</f>
        <v>5.7220000000000004</v>
      </c>
      <c r="AV23" s="9">
        <f>SUMIFS(Concentrado!AW$2:AW859,Concentrado!$A$2:$A859,"="&amp;$A23,Concentrado!$B$2:$B859, "=Nayarit")</f>
        <v>647.82799999999997</v>
      </c>
      <c r="AW23" s="9">
        <f>SUMIFS(Concentrado!AX$2:AX859,Concentrado!$A$2:$A859,"="&amp;$A23,Concentrado!$B$2:$B859, "=Nayarit")</f>
        <v>473.92399999999998</v>
      </c>
      <c r="AX23" s="9">
        <f>SUMIFS(Concentrado!AY$2:AY859,Concentrado!$A$2:$A859,"="&amp;$A23,Concentrado!$B$2:$B859, "=Nayarit")</f>
        <v>560.55700000000002</v>
      </c>
      <c r="AY23" s="9">
        <f>SUMIFS(Concentrado!AZ$2:AZ859,Concentrado!$A$2:$A859,"="&amp;$A23,Concentrado!$B$2:$B859, "=Nayarit")</f>
        <v>6.4779999999999998</v>
      </c>
      <c r="AZ23" s="9">
        <f>SUMIFS(Concentrado!BA$2:BA859,Concentrado!$A$2:$A859,"="&amp;$A23,Concentrado!$B$2:$B859, "=Nayarit")</f>
        <v>4.7389999999999999</v>
      </c>
      <c r="BA23" s="9">
        <f>SUMIFS(Concentrado!BB$2:BB859,Concentrado!$A$2:$A859,"="&amp;$A23,Concentrado!$B$2:$B859, "=Nayarit")</f>
        <v>5.6059999999999999</v>
      </c>
      <c r="BB23" s="9">
        <f>SUMIFS(Concentrado!BC$2:BC859,Concentrado!$A$2:$A859,"="&amp;$A23,Concentrado!$B$2:$B859, "=Nayarit")</f>
        <v>9.6829999999999998</v>
      </c>
      <c r="BC23" s="9">
        <f>SUMIFS(Concentrado!BD$2:BD859,Concentrado!$A$2:$A859,"="&amp;$A23,Concentrado!$B$2:$B859, "=Nayarit")</f>
        <v>12.587999999999999</v>
      </c>
      <c r="BD23" s="9">
        <f>SUMIFS(Concentrado!BE$2:BE859,Concentrado!$A$2:$A859,"="&amp;$A23,Concentrado!$B$2:$B859, "=Nayarit")</f>
        <v>10.99</v>
      </c>
      <c r="BE23" s="9">
        <f>SUMIFS(Concentrado!BF$2:BF859,Concentrado!$A$2:$A859,"="&amp;$A23,Concentrado!$B$2:$B859, "=Nayarit")</f>
        <v>14.579000000000001</v>
      </c>
      <c r="BF23" s="9">
        <f>SUMIFS(Concentrado!BG$2:BG859,Concentrado!$A$2:$A859,"="&amp;$A23,Concentrado!$B$2:$B859, "=Nayarit")</f>
        <v>50.465000000000003</v>
      </c>
      <c r="BG23" s="9">
        <f>SUMIFS(Concentrado!BH$2:BH859,Concentrado!$A$2:$A859,"="&amp;$A23,Concentrado!$B$2:$B859, "=Nayarit")</f>
        <v>6.3922844005831561</v>
      </c>
    </row>
    <row r="24" spans="1:59" x14ac:dyDescent="0.25">
      <c r="A24" s="4">
        <v>2020</v>
      </c>
      <c r="B24" s="9">
        <f>SUMIFS(Concentrado!C$2:C859,Concentrado!$A$2:$A859,"="&amp;$A24,Concentrado!$B$2:$B859, "=Nayarit")</f>
        <v>18.303999999999998</v>
      </c>
      <c r="C24" s="9">
        <f>SUMIFS(Concentrado!D$2:D859,Concentrado!$A$2:$A859,"="&amp;$A24,Concentrado!$B$2:$B859, "=Nayarit")</f>
        <v>6.1920000000000002</v>
      </c>
      <c r="D24" s="9">
        <f>SUMIFS(Concentrado!E$2:E859,Concentrado!$A$2:$A859,"="&amp;$A24,Concentrado!$B$2:$B859, "=Nayarit")</f>
        <v>12.214</v>
      </c>
      <c r="E24" s="9">
        <f>SUMIFS(Concentrado!F$2:F859,Concentrado!$A$2:$A859,"="&amp;$A24,Concentrado!$B$2:$B859, "=Nayarit")</f>
        <v>12.834</v>
      </c>
      <c r="F24" s="9">
        <f>SUMIFS(Concentrado!G$2:G859,Concentrado!$A$2:$A859,"="&amp;$A24,Concentrado!$B$2:$B859, "=Nayarit")</f>
        <v>19.809000000000001</v>
      </c>
      <c r="G24" s="9">
        <f>SUMIFS(Concentrado!H$2:H859,Concentrado!$A$2:$A859,"="&amp;$A24,Concentrado!$B$2:$B859, "=Nayarit")</f>
        <v>6.101</v>
      </c>
      <c r="H24" s="9">
        <f>SUMIFS(Concentrado!I$2:I859,Concentrado!$A$2:$A859,"="&amp;$A24,Concentrado!$B$2:$B859, "=Nayarit")</f>
        <v>5.3979999999999997</v>
      </c>
      <c r="I24" s="9">
        <f>SUMIFS(Concentrado!J$2:J859,Concentrado!$A$2:$A859,"="&amp;$A24,Concentrado!$B$2:$B859, "=Nayarit")</f>
        <v>5.7480000000000002</v>
      </c>
      <c r="J24" s="9">
        <f>SUMIFS(Concentrado!K$2:K859,Concentrado!$A$2:$A859,"="&amp;$A24,Concentrado!$B$2:$B859, "=Nayarit")</f>
        <v>10.436999999999999</v>
      </c>
      <c r="K24" s="9">
        <f>SUMIFS(Concentrado!L$2:L859,Concentrado!$A$2:$A859,"="&amp;$A24,Concentrado!$B$2:$B859, "=Nayarit")</f>
        <v>5.8739999999999997</v>
      </c>
      <c r="L24" s="9">
        <f>SUMIFS(Concentrado!M$2:M859,Concentrado!$A$2:$A859,"="&amp;$A24,Concentrado!$B$2:$B859, "=Nayarit")</f>
        <v>8.1419999999999995</v>
      </c>
      <c r="M24" s="9">
        <f>SUMIFS(Concentrado!N$2:N859,Concentrado!$A$2:$A859,"="&amp;$A24,Concentrado!$B$2:$B859, "=Nayarit")</f>
        <v>73.040999999999997</v>
      </c>
      <c r="N24" s="9">
        <f>SUMIFS(Concentrado!O$2:O859,Concentrado!$A$2:$A859,"="&amp;$A24,Concentrado!$B$2:$B859, "=Nayarit")</f>
        <v>100.672</v>
      </c>
      <c r="O24" s="9">
        <f>SUMIFS(Concentrado!P$2:P859,Concentrado!$A$2:$A859,"="&amp;$A24,Concentrado!$B$2:$B859, "=Nayarit")</f>
        <v>25.084</v>
      </c>
      <c r="P24" s="9">
        <f>SUMIFS(Concentrado!Q$2:Q859,Concentrado!$A$2:$A859,"="&amp;$A24,Concentrado!$B$2:$B859, "=Nayarit")</f>
        <v>62.664999999999999</v>
      </c>
      <c r="Q24" s="9">
        <f>SUMIFS(Concentrado!R$2:R859,Concentrado!$A$2:$A859,"="&amp;$A24,Concentrado!$B$2:$B859, "=Nayarit")</f>
        <v>82.207999999999998</v>
      </c>
      <c r="R24" s="9">
        <f>SUMIFS(Concentrado!S$2:S859,Concentrado!$A$2:$A859,"="&amp;$A24,Concentrado!$B$2:$B859, "=Nayarit")</f>
        <v>78.903999999999996</v>
      </c>
      <c r="S24" s="9">
        <f>SUMIFS(Concentrado!T$2:T859,Concentrado!$A$2:$A859,"="&amp;$A24,Concentrado!$B$2:$B859, "=Nayarit")</f>
        <v>80.546999999999997</v>
      </c>
      <c r="T24" s="9">
        <f>SUMIFS(Concentrado!U$2:U859,Concentrado!$A$2:$A859,"="&amp;$A24,Concentrado!$B$2:$B859, "=Nayarit")</f>
        <v>26.332000000000001</v>
      </c>
      <c r="U24" s="9">
        <f>SUMIFS(Concentrado!V$2:V859,Concentrado!$A$2:$A859,"="&amp;$A24,Concentrado!$B$2:$B859, "=Nayarit")</f>
        <v>26.353999999999999</v>
      </c>
      <c r="V24" s="9">
        <f>SUMIFS(Concentrado!W$2:W859,Concentrado!$A$2:$A859,"="&amp;$A24,Concentrado!$B$2:$B859, "=Nayarit")</f>
        <v>26.343</v>
      </c>
      <c r="W24" s="9">
        <f>SUMIFS(Concentrado!X$2:X859,Concentrado!$A$2:$A859,"="&amp;$A24,Concentrado!$B$2:$B859, "=Nayarit")</f>
        <v>27.456</v>
      </c>
      <c r="X24" s="9">
        <f>SUMIFS(Concentrado!Y$2:Y859,Concentrado!$A$2:$A859,"="&amp;$A24,Concentrado!$B$2:$B859, "=Nayarit")</f>
        <v>3.4929999999999999</v>
      </c>
      <c r="Y24" s="9">
        <f>SUMIFS(Concentrado!Z$2:Z859,Concentrado!$A$2:$A859,"="&amp;$A24,Concentrado!$B$2:$B859, "=Nayarit")</f>
        <v>15.407</v>
      </c>
      <c r="Z24" s="9">
        <f>SUMIFS(Concentrado!AA$2:AA859,Concentrado!$A$2:$A859,"="&amp;$A24,Concentrado!$B$2:$B859, "=Nayarit")</f>
        <v>118.655</v>
      </c>
      <c r="AA24" s="9">
        <f>SUMIFS(Concentrado!AB$2:AB859,Concentrado!$A$2:$A859,"="&amp;$A24,Concentrado!$B$2:$B859, "=Nayarit")</f>
        <v>73.665000000000006</v>
      </c>
      <c r="AB24" s="9">
        <f>SUMIFS(Concentrado!AC$2:AC859,Concentrado!$A$2:$A859,"="&amp;$A24,Concentrado!$B$2:$B859, "=Nayarit")</f>
        <v>96.033000000000001</v>
      </c>
      <c r="AC24" s="9">
        <f>SUMIFS(Concentrado!AD$2:AD859,Concentrado!$A$2:$A859,"="&amp;$A24,Concentrado!$B$2:$B859, "=Nayarit")</f>
        <v>509.94400000000002</v>
      </c>
      <c r="AD24" s="9">
        <f>SUMIFS(Concentrado!AE$2:AE859,Concentrado!$A$2:$A859,"="&amp;$A24,Concentrado!$B$2:$B859, "=Nayarit")</f>
        <v>412.14400000000001</v>
      </c>
      <c r="AE24" s="9">
        <f>SUMIFS(Concentrado!AF$2:AF859,Concentrado!$A$2:$A859,"="&amp;$A24,Concentrado!$B$2:$B859, "=Nayarit")</f>
        <v>460.84800000000001</v>
      </c>
      <c r="AF24" s="9">
        <f>SUMIFS(Concentrado!AG$2:AG859,Concentrado!$A$2:$A859,"="&amp;$A24,Concentrado!$B$2:$B859, "=Nayarit")</f>
        <v>19.588999999999999</v>
      </c>
      <c r="AG24" s="9">
        <f>SUMIFS(Concentrado!AH$2:AH859,Concentrado!$A$2:$A859,"="&amp;$A24,Concentrado!$B$2:$B859, "=Nayarit")</f>
        <v>9.9604299283754507</v>
      </c>
      <c r="AH24" s="9">
        <f>SUMIFS(Concentrado!AI$2:AI859,Concentrado!$A$2:$A859,"="&amp;$A24,Concentrado!$B$2:$B859, "=Nayarit")</f>
        <v>4.1756752994887103</v>
      </c>
      <c r="AI24" s="9">
        <f>SUMIFS(Concentrado!AJ$2:AJ859,Concentrado!$A$2:$A859,"="&amp;$A24,Concentrado!$B$2:$B859, "=Nayarit")</f>
        <v>7.1034444831442096</v>
      </c>
      <c r="AJ24" s="9">
        <f>SUMIFS(Concentrado!AK$2:AK859,Concentrado!$A$2:$A859,"="&amp;$A24,Concentrado!$B$2:$B859, "=Nayarit")</f>
        <v>11.882</v>
      </c>
      <c r="AK24" s="9">
        <f>SUMIFS(Concentrado!AL$2:AL859,Concentrado!$A$2:$A859,"="&amp;$A24,Concentrado!$B$2:$B859, "=Nayarit")</f>
        <v>2.6989999999999998</v>
      </c>
      <c r="AL24" s="9">
        <f>SUMIFS(Concentrado!AM$2:AM859,Concentrado!$A$2:$A859,"="&amp;$A24,Concentrado!$B$2:$B859, "=Nayarit")</f>
        <v>7.2640000000000002</v>
      </c>
      <c r="AM24" s="9">
        <f>SUMIFS(Concentrado!AN$2:AN859,Concentrado!$A$2:$A859,"="&amp;$A24,Concentrado!$B$2:$B859, "=Nayarit")</f>
        <v>201.184</v>
      </c>
      <c r="AN24" s="9">
        <f>SUMIFS(Concentrado!AO$2:AO859,Concentrado!$A$2:$A859,"="&amp;$A24,Concentrado!$B$2:$B859, "=Nayarit")</f>
        <v>124.46899999999999</v>
      </c>
      <c r="AO24" s="9">
        <f>SUMIFS(Concentrado!AP$2:AP859,Concentrado!$A$2:$A859,"="&amp;$A24,Concentrado!$B$2:$B859, "=Nayarit")</f>
        <v>162.61000000000001</v>
      </c>
      <c r="AP24" s="9">
        <f>SUMIFS(Concentrado!AQ$2:AQ859,Concentrado!$A$2:$A859,"="&amp;$A24,Concentrado!$B$2:$B859, "=Nayarit")</f>
        <v>4.8170000000000002</v>
      </c>
      <c r="AQ24" s="9">
        <f>SUMIFS(Concentrado!AR$2:AR859,Concentrado!$A$2:$A859,"="&amp;$A24,Concentrado!$B$2:$B859, "=Nayarit")</f>
        <v>1.746</v>
      </c>
      <c r="AR24" s="9">
        <f>SUMIFS(Concentrado!AS$2:AS859,Concentrado!$A$2:$A859,"="&amp;$A24,Concentrado!$B$2:$B859, "=Nayarit")</f>
        <v>3.2730000000000001</v>
      </c>
      <c r="AS24" s="9">
        <f>SUMIFS(Concentrado!AT$2:AT859,Concentrado!$A$2:$A859,"="&amp;$A24,Concentrado!$B$2:$B859, "=Nayarit")</f>
        <v>6.9039999999999999</v>
      </c>
      <c r="AT24" s="9">
        <f>SUMIFS(Concentrado!AU$2:AU859,Concentrado!$A$2:$A859,"="&amp;$A24,Concentrado!$B$2:$B859, "=Nayarit")</f>
        <v>2.6989999999999998</v>
      </c>
      <c r="AU24" s="9">
        <f>SUMIFS(Concentrado!AV$2:AV859,Concentrado!$A$2:$A859,"="&amp;$A24,Concentrado!$B$2:$B859, "=Nayarit")</f>
        <v>4.79</v>
      </c>
      <c r="AV24" s="9">
        <f>SUMIFS(Concentrado!AW$2:AW859,Concentrado!$A$2:$A859,"="&amp;$A24,Concentrado!$B$2:$B859, "=Nayarit")</f>
        <v>819.50800000000004</v>
      </c>
      <c r="AW24" s="9">
        <f>SUMIFS(Concentrado!AX$2:AX859,Concentrado!$A$2:$A859,"="&amp;$A24,Concentrado!$B$2:$B859, "=Nayarit")</f>
        <v>572.01599999999996</v>
      </c>
      <c r="AX24" s="9">
        <f>SUMIFS(Concentrado!AY$2:AY859,Concentrado!$A$2:$A859,"="&amp;$A24,Concentrado!$B$2:$B859, "=Nayarit")</f>
        <v>695.14400000000001</v>
      </c>
      <c r="AY24" s="9">
        <f>SUMIFS(Concentrado!AZ$2:AZ859,Concentrado!$A$2:$A859,"="&amp;$A24,Concentrado!$B$2:$B859, "=Nayarit")</f>
        <v>8.1950000000000003</v>
      </c>
      <c r="AZ24" s="9">
        <f>SUMIFS(Concentrado!BA$2:BA859,Concentrado!$A$2:$A859,"="&amp;$A24,Concentrado!$B$2:$B859, "=Nayarit")</f>
        <v>5.72</v>
      </c>
      <c r="BA24" s="9">
        <f>SUMIFS(Concentrado!BB$2:BB859,Concentrado!$A$2:$A859,"="&amp;$A24,Concentrado!$B$2:$B859, "=Nayarit")</f>
        <v>6.9509999999999996</v>
      </c>
      <c r="BB24" s="9">
        <f>SUMIFS(Concentrado!BC$2:BC859,Concentrado!$A$2:$A859,"="&amp;$A24,Concentrado!$B$2:$B859, "=Nayarit")</f>
        <v>8.7959999999999994</v>
      </c>
      <c r="BC24" s="9">
        <f>SUMIFS(Concentrado!BD$2:BD859,Concentrado!$A$2:$A859,"="&amp;$A24,Concentrado!$B$2:$B859, "=Nayarit")</f>
        <v>6.8419999999999996</v>
      </c>
      <c r="BD24" s="9">
        <f>SUMIFS(Concentrado!BE$2:BE859,Concentrado!$A$2:$A859,"="&amp;$A24,Concentrado!$B$2:$B859, "=Nayarit")</f>
        <v>7.8789999999999996</v>
      </c>
      <c r="BE24" s="9">
        <f>SUMIFS(Concentrado!BF$2:BF859,Concentrado!$A$2:$A859,"="&amp;$A24,Concentrado!$B$2:$B859, "=Nayarit")</f>
        <v>10.525</v>
      </c>
      <c r="BF24" s="9">
        <f>SUMIFS(Concentrado!BG$2:BG859,Concentrado!$A$2:$A859,"="&amp;$A24,Concentrado!$B$2:$B859, "=Nayarit")</f>
        <v>74.769000000000005</v>
      </c>
      <c r="BG24" s="9">
        <f>SUMIFS(Concentrado!BH$2:BH859,Concentrado!$A$2:$A859,"="&amp;$A24,Concentrado!$B$2:$B859, "=Nayarit")</f>
        <v>4.946224190487146</v>
      </c>
    </row>
    <row r="25" spans="1:59" x14ac:dyDescent="0.25">
      <c r="A25" s="4">
        <v>2021</v>
      </c>
      <c r="B25" s="9">
        <f>SUMIFS(Concentrado!C$2:C859,Concentrado!$A$2:$A859,"="&amp;$A25,Concentrado!$B$2:$B859, "=Nayarit")</f>
        <v>18.306000000000001</v>
      </c>
      <c r="C25" s="9">
        <f>SUMIFS(Concentrado!D$2:D859,Concentrado!$A$2:$A859,"="&amp;$A25,Concentrado!$B$2:$B859, "=Nayarit")</f>
        <v>4.3979999999999997</v>
      </c>
      <c r="D25" s="9">
        <f>SUMIFS(Concentrado!E$2:E859,Concentrado!$A$2:$A859,"="&amp;$A25,Concentrado!$B$2:$B859, "=Nayarit")</f>
        <v>11.305</v>
      </c>
      <c r="E25" s="9">
        <f>SUMIFS(Concentrado!F$2:F859,Concentrado!$A$2:$A859,"="&amp;$A25,Concentrado!$B$2:$B859, "=Nayarit")</f>
        <v>15.352</v>
      </c>
      <c r="F25" s="9">
        <f>SUMIFS(Concentrado!G$2:G859,Concentrado!$A$2:$A859,"="&amp;$A25,Concentrado!$B$2:$B859, "=Nayarit")</f>
        <v>19.463999999999999</v>
      </c>
      <c r="G25" s="9">
        <f>SUMIFS(Concentrado!H$2:H859,Concentrado!$A$2:$A859,"="&amp;$A25,Concentrado!$B$2:$B859, "=Nayarit")</f>
        <v>7.3220000000000001</v>
      </c>
      <c r="H25" s="9">
        <f>SUMIFS(Concentrado!I$2:I859,Concentrado!$A$2:$A859,"="&amp;$A25,Concentrado!$B$2:$B859, "=Nayarit")</f>
        <v>5.34</v>
      </c>
      <c r="I25" s="9">
        <f>SUMIFS(Concentrado!J$2:J859,Concentrado!$A$2:$A859,"="&amp;$A25,Concentrado!$B$2:$B859, "=Nayarit")</f>
        <v>6.3239999999999998</v>
      </c>
      <c r="J25" s="9">
        <f>SUMIFS(Concentrado!K$2:K859,Concentrado!$A$2:$A859,"="&amp;$A25,Concentrado!$B$2:$B859, "=Nayarit")</f>
        <v>11.461</v>
      </c>
      <c r="K25" s="9">
        <f>SUMIFS(Concentrado!L$2:L859,Concentrado!$A$2:$A859,"="&amp;$A25,Concentrado!$B$2:$B859, "=Nayarit")</f>
        <v>4.3979999999999997</v>
      </c>
      <c r="L25" s="9">
        <f>SUMIFS(Concentrado!M$2:M859,Concentrado!$A$2:$A859,"="&amp;$A25,Concentrado!$B$2:$B859, "=Nayarit")</f>
        <v>7.9059999999999997</v>
      </c>
      <c r="M25" s="9">
        <f>SUMIFS(Concentrado!N$2:N859,Concentrado!$A$2:$A859,"="&amp;$A25,Concentrado!$B$2:$B859, "=Nayarit")</f>
        <v>85.951999999999998</v>
      </c>
      <c r="N25" s="9">
        <f>SUMIFS(Concentrado!O$2:O859,Concentrado!$A$2:$A859,"="&amp;$A25,Concentrado!$B$2:$B859, "=Nayarit")</f>
        <v>110.949</v>
      </c>
      <c r="O25" s="9">
        <f>SUMIFS(Concentrado!P$2:P859,Concentrado!$A$2:$A859,"="&amp;$A25,Concentrado!$B$2:$B859, "=Nayarit")</f>
        <v>25.443000000000001</v>
      </c>
      <c r="P25" s="9">
        <f>SUMIFS(Concentrado!Q$2:Q859,Concentrado!$A$2:$A859,"="&amp;$A25,Concentrado!$B$2:$B859, "=Nayarit")</f>
        <v>67.909000000000006</v>
      </c>
      <c r="Q25" s="9">
        <f>SUMIFS(Concentrado!R$2:R859,Concentrado!$A$2:$A859,"="&amp;$A25,Concentrado!$B$2:$B859, "=Nayarit")</f>
        <v>88.027000000000001</v>
      </c>
      <c r="R25" s="9">
        <f>SUMIFS(Concentrado!S$2:S859,Concentrado!$A$2:$A859,"="&amp;$A25,Concentrado!$B$2:$B859, "=Nayarit")</f>
        <v>80.412000000000006</v>
      </c>
      <c r="S25" s="9">
        <f>SUMIFS(Concentrado!T$2:T859,Concentrado!$A$2:$A859,"="&amp;$A25,Concentrado!$B$2:$B859, "=Nayarit")</f>
        <v>84.194000000000003</v>
      </c>
      <c r="T25" s="9">
        <f>SUMIFS(Concentrado!U$2:U859,Concentrado!$A$2:$A859,"="&amp;$A25,Concentrado!$B$2:$B859, "=Nayarit")</f>
        <v>23.24</v>
      </c>
      <c r="U25" s="9">
        <f>SUMIFS(Concentrado!V$2:V859,Concentrado!$A$2:$A859,"="&amp;$A25,Concentrado!$B$2:$B859, "=Nayarit")</f>
        <v>23.244</v>
      </c>
      <c r="V25" s="9">
        <f>SUMIFS(Concentrado!W$2:W859,Concentrado!$A$2:$A859,"="&amp;$A25,Concentrado!$B$2:$B859, "=Nayarit")</f>
        <v>23.242000000000001</v>
      </c>
      <c r="W25" s="9">
        <f>SUMIFS(Concentrado!X$2:X859,Concentrado!$A$2:$A859,"="&amp;$A25,Concentrado!$B$2:$B859, "=Nayarit")</f>
        <v>31.04</v>
      </c>
      <c r="X25" s="9">
        <f>SUMIFS(Concentrado!Y$2:Y859,Concentrado!$A$2:$A859,"="&amp;$A25,Concentrado!$B$2:$B859, "=Nayarit")</f>
        <v>4.7119999999999997</v>
      </c>
      <c r="Y25" s="9">
        <f>SUMIFS(Concentrado!Z$2:Z859,Concentrado!$A$2:$A859,"="&amp;$A25,Concentrado!$B$2:$B859, "=Nayarit")</f>
        <v>17.788</v>
      </c>
      <c r="Z25" s="9">
        <f>SUMIFS(Concentrado!AA$2:AA859,Concentrado!$A$2:$A859,"="&amp;$A25,Concentrado!$B$2:$B859, "=Nayarit")</f>
        <v>120.65900000000001</v>
      </c>
      <c r="AA25" s="9">
        <f>SUMIFS(Concentrado!AB$2:AB859,Concentrado!$A$2:$A859,"="&amp;$A25,Concentrado!$B$2:$B859, "=Nayarit")</f>
        <v>83.081999999999994</v>
      </c>
      <c r="AB25" s="9">
        <f>SUMIFS(Concentrado!AC$2:AC859,Concentrado!$A$2:$A859,"="&amp;$A25,Concentrado!$B$2:$B859, "=Nayarit")</f>
        <v>101.745</v>
      </c>
      <c r="AC25" s="9">
        <f>SUMIFS(Concentrado!AD$2:AD859,Concentrado!$A$2:$A859,"="&amp;$A25,Concentrado!$B$2:$B859, "=Nayarit")</f>
        <v>536.75900000000001</v>
      </c>
      <c r="AD25" s="9">
        <f>SUMIFS(Concentrado!AE$2:AE859,Concentrado!$A$2:$A859,"="&amp;$A25,Concentrado!$B$2:$B859, "=Nayarit")</f>
        <v>432.06</v>
      </c>
      <c r="AE25" s="9">
        <f>SUMIFS(Concentrado!AF$2:AF859,Concentrado!$A$2:$A859,"="&amp;$A25,Concentrado!$B$2:$B859, "=Nayarit")</f>
        <v>484.137</v>
      </c>
      <c r="AF25" s="9">
        <f>SUMIFS(Concentrado!AG$2:AG859,Concentrado!$A$2:$A859,"="&amp;$A25,Concentrado!$B$2:$B859, "=Nayarit")</f>
        <v>23.24</v>
      </c>
      <c r="AG25" s="9">
        <f>SUMIFS(Concentrado!AH$2:AH859,Concentrado!$A$2:$A859,"="&amp;$A25,Concentrado!$B$2:$B859, "=Nayarit")</f>
        <v>8.9978225269484806</v>
      </c>
      <c r="AH25" s="9">
        <f>SUMIFS(Concentrado!AI$2:AI859,Concentrado!$A$2:$A859,"="&amp;$A25,Concentrado!$B$2:$B859, "=Nayarit")</f>
        <v>6.45107779078233</v>
      </c>
      <c r="AI25" s="9">
        <f>SUMIFS(Concentrado!AJ$2:AJ859,Concentrado!$A$2:$A859,"="&amp;$A25,Concentrado!$B$2:$B859, "=Nayarit")</f>
        <v>7.7396914139505704</v>
      </c>
      <c r="AJ25" s="9">
        <f>SUMIFS(Concentrado!AK$2:AK859,Concentrado!$A$2:$A859,"="&amp;$A25,Concentrado!$B$2:$B859, "=Nayarit")</f>
        <v>11.461</v>
      </c>
      <c r="AK25" s="9">
        <f>SUMIFS(Concentrado!AL$2:AL859,Concentrado!$A$2:$A859,"="&amp;$A25,Concentrado!$B$2:$B859, "=Nayarit")</f>
        <v>3.141</v>
      </c>
      <c r="AL25" s="9">
        <f>SUMIFS(Concentrado!AM$2:AM859,Concentrado!$A$2:$A859,"="&amp;$A25,Concentrado!$B$2:$B859, "=Nayarit")</f>
        <v>7.2729999999999997</v>
      </c>
      <c r="AM25" s="9">
        <f>SUMIFS(Concentrado!AN$2:AN859,Concentrado!$A$2:$A859,"="&amp;$A25,Concentrado!$B$2:$B859, "=Nayarit")</f>
        <v>299.26100000000002</v>
      </c>
      <c r="AN25" s="9">
        <f>SUMIFS(Concentrado!AO$2:AO859,Concentrado!$A$2:$A859,"="&amp;$A25,Concentrado!$B$2:$B859, "=Nayarit")</f>
        <v>201.345</v>
      </c>
      <c r="AO25" s="9">
        <f>SUMIFS(Concentrado!AP$2:AP859,Concentrado!$A$2:$A859,"="&amp;$A25,Concentrado!$B$2:$B859, "=Nayarit")</f>
        <v>249.97399999999999</v>
      </c>
      <c r="AP25" s="9">
        <f>SUMIFS(Concentrado!AQ$2:AQ859,Concentrado!$A$2:$A859,"="&amp;$A25,Concentrado!$B$2:$B859, "=Nayarit")</f>
        <v>3.98</v>
      </c>
      <c r="AQ25" s="9">
        <f>SUMIFS(Concentrado!AR$2:AR859,Concentrado!$A$2:$A859,"="&amp;$A25,Concentrado!$B$2:$B859, "=Nayarit")</f>
        <v>2.3559999999999999</v>
      </c>
      <c r="AR25" s="9">
        <f>SUMIFS(Concentrado!AS$2:AS859,Concentrado!$A$2:$A859,"="&amp;$A25,Concentrado!$B$2:$B859, "=Nayarit")</f>
        <v>3.1619999999999999</v>
      </c>
      <c r="AS25" s="9">
        <f>SUMIFS(Concentrado!AT$2:AT859,Concentrado!$A$2:$A859,"="&amp;$A25,Concentrado!$B$2:$B859, "=Nayarit")</f>
        <v>6.8449999999999998</v>
      </c>
      <c r="AT25" s="9">
        <f>SUMIFS(Concentrado!AU$2:AU859,Concentrado!$A$2:$A859,"="&amp;$A25,Concentrado!$B$2:$B859, "=Nayarit")</f>
        <v>1.256</v>
      </c>
      <c r="AU25" s="9">
        <f>SUMIFS(Concentrado!AV$2:AV859,Concentrado!$A$2:$A859,"="&amp;$A25,Concentrado!$B$2:$B859, "=Nayarit")</f>
        <v>4.032</v>
      </c>
      <c r="AV25" s="9">
        <f>SUMIFS(Concentrado!AW$2:AW859,Concentrado!$A$2:$A859,"="&amp;$A25,Concentrado!$B$2:$B859, "=Nayarit")</f>
        <v>961.13599999999997</v>
      </c>
      <c r="AW25" s="9">
        <f>SUMIFS(Concentrado!AX$2:AX859,Concentrado!$A$2:$A859,"="&amp;$A25,Concentrado!$B$2:$B859, "=Nayarit")</f>
        <v>668.74300000000005</v>
      </c>
      <c r="AX25" s="9">
        <f>SUMIFS(Concentrado!AY$2:AY859,Concentrado!$A$2:$A859,"="&amp;$A25,Concentrado!$B$2:$B859, "=Nayarit")</f>
        <v>814.03599999999994</v>
      </c>
      <c r="AY25" s="9">
        <f>SUMIFS(Concentrado!AZ$2:AZ859,Concentrado!$A$2:$A859,"="&amp;$A25,Concentrado!$B$2:$B859, "=Nayarit")</f>
        <v>9.6110000000000007</v>
      </c>
      <c r="AZ25" s="9">
        <f>SUMIFS(Concentrado!BA$2:BA859,Concentrado!$A$2:$A859,"="&amp;$A25,Concentrado!$B$2:$B859, "=Nayarit")</f>
        <v>6.6870000000000003</v>
      </c>
      <c r="BA25" s="9">
        <f>SUMIFS(Concentrado!BB$2:BB859,Concentrado!$A$2:$A859,"="&amp;$A25,Concentrado!$B$2:$B859, "=Nayarit")</f>
        <v>8.14</v>
      </c>
      <c r="BB25" s="9">
        <f>SUMIFS(Concentrado!BC$2:BC859,Concentrado!$A$2:$A859,"="&amp;$A25,Concentrado!$B$2:$B859, "=Nayarit")</f>
        <v>8.8239999999999998</v>
      </c>
      <c r="BC25" s="9">
        <f>SUMIFS(Concentrado!BD$2:BD859,Concentrado!$A$2:$A859,"="&amp;$A25,Concentrado!$B$2:$B859, "=Nayarit")</f>
        <v>7.8440000000000003</v>
      </c>
      <c r="BD25" s="9">
        <f>SUMIFS(Concentrado!BE$2:BE859,Concentrado!$A$2:$A859,"="&amp;$A25,Concentrado!$B$2:$B859, "=Nayarit")</f>
        <v>10.172000000000001</v>
      </c>
      <c r="BE25" s="9">
        <f>SUMIFS(Concentrado!BF$2:BF859,Concentrado!$A$2:$A859,"="&amp;$A25,Concentrado!$B$2:$B859, "=Nayarit")</f>
        <v>12.974</v>
      </c>
      <c r="BF25" s="9">
        <f>SUMIFS(Concentrado!BG$2:BG859,Concentrado!$A$2:$A859,"="&amp;$A25,Concentrado!$B$2:$B859, "=Nayarit")</f>
        <v>67</v>
      </c>
      <c r="BG25" s="9">
        <f>SUMIFS(Concentrado!BH$2:BH859,Concentrado!$A$2:$A859,"="&amp;$A25,Concentrado!$B$2:$B859, "=Nayarit")</f>
        <v>6.7608722134242907</v>
      </c>
    </row>
    <row r="26" spans="1:59" x14ac:dyDescent="0.25">
      <c r="A26" s="4">
        <v>2022</v>
      </c>
      <c r="B26" s="9">
        <f>SUMIFS(Concentrado!C$2:C859,Concentrado!$A$2:$A859,"="&amp;$A26,Concentrado!$B$2:$B859, "=Nayarit")</f>
        <v>21.117999999999999</v>
      </c>
      <c r="C26" s="9">
        <f>SUMIFS(Concentrado!D$2:D859,Concentrado!$A$2:$A859,"="&amp;$A26,Concentrado!$B$2:$B859, "=Nayarit")</f>
        <v>5.1239999999999997</v>
      </c>
      <c r="D26" s="9">
        <f>SUMIFS(Concentrado!E$2:E859,Concentrado!$A$2:$A859,"="&amp;$A26,Concentrado!$B$2:$B859, "=Nayarit")</f>
        <v>13.061</v>
      </c>
      <c r="E26" s="9">
        <f>SUMIFS(Concentrado!F$2:F859,Concentrado!$A$2:$A859,"="&amp;$A26,Concentrado!$B$2:$B859, "=Nayarit")</f>
        <v>11.568</v>
      </c>
      <c r="F26" s="9">
        <f>SUMIFS(Concentrado!G$2:G859,Concentrado!$A$2:$A859,"="&amp;$A26,Concentrado!$B$2:$B859, "=Nayarit")</f>
        <v>22.599</v>
      </c>
      <c r="G26" s="9">
        <f>SUMIFS(Concentrado!H$2:H859,Concentrado!$A$2:$A859,"="&amp;$A26,Concentrado!$B$2:$B859, "=Nayarit")</f>
        <v>5.6740000000000004</v>
      </c>
      <c r="H26" s="9">
        <f>SUMIFS(Concentrado!I$2:I859,Concentrado!$A$2:$A859,"="&amp;$A26,Concentrado!$B$2:$B859, "=Nayarit")</f>
        <v>3.5710000000000002</v>
      </c>
      <c r="I26" s="9">
        <f>SUMIFS(Concentrado!J$2:J859,Concentrado!$A$2:$A859,"="&amp;$A26,Concentrado!$B$2:$B859, "=Nayarit")</f>
        <v>4.6139999999999999</v>
      </c>
      <c r="J26" s="9">
        <f>SUMIFS(Concentrado!K$2:K859,Concentrado!$A$2:$A859,"="&amp;$A26,Concentrado!$B$2:$B859, "=Nayarit")</f>
        <v>9.141</v>
      </c>
      <c r="K26" s="9">
        <f>SUMIFS(Concentrado!L$2:L859,Concentrado!$A$2:$A859,"="&amp;$A26,Concentrado!$B$2:$B859, "=Nayarit")</f>
        <v>4.8129999999999997</v>
      </c>
      <c r="L26" s="9">
        <f>SUMIFS(Concentrado!M$2:M859,Concentrado!$A$2:$A859,"="&amp;$A26,Concentrado!$B$2:$B859, "=Nayarit")</f>
        <v>6.9610000000000003</v>
      </c>
      <c r="M26" s="9">
        <f>SUMIFS(Concentrado!N$2:N859,Concentrado!$A$2:$A859,"="&amp;$A26,Concentrado!$B$2:$B859, "=Nayarit")</f>
        <v>57.100999999999999</v>
      </c>
      <c r="N26" s="9">
        <f>SUMIFS(Concentrado!O$2:O859,Concentrado!$A$2:$A859,"="&amp;$A26,Concentrado!$B$2:$B859, "=Nayarit")</f>
        <v>111.26600000000001</v>
      </c>
      <c r="O26" s="9">
        <f>SUMIFS(Concentrado!P$2:P859,Concentrado!$A$2:$A859,"="&amp;$A26,Concentrado!$B$2:$B859, "=Nayarit")</f>
        <v>24.997</v>
      </c>
      <c r="P26" s="9">
        <f>SUMIFS(Concentrado!Q$2:Q859,Concentrado!$A$2:$A859,"="&amp;$A26,Concentrado!$B$2:$B859, "=Nayarit")</f>
        <v>67.808000000000007</v>
      </c>
      <c r="Q26" s="9">
        <f>SUMIFS(Concentrado!R$2:R859,Concentrado!$A$2:$A859,"="&amp;$A26,Concentrado!$B$2:$B859, "=Nayarit")</f>
        <v>66.507000000000005</v>
      </c>
      <c r="R26" s="9">
        <f>SUMIFS(Concentrado!S$2:S859,Concentrado!$A$2:$A859,"="&amp;$A26,Concentrado!$B$2:$B859, "=Nayarit")</f>
        <v>64.277000000000001</v>
      </c>
      <c r="S26" s="9">
        <f>SUMIFS(Concentrado!T$2:T859,Concentrado!$A$2:$A859,"="&amp;$A26,Concentrado!$B$2:$B859, "=Nayarit")</f>
        <v>65.384</v>
      </c>
      <c r="T26" s="9">
        <f>SUMIFS(Concentrado!U$2:U859,Concentrado!$A$2:$A859,"="&amp;$A26,Concentrado!$B$2:$B859, "=Nayarit")</f>
        <v>21.434000000000001</v>
      </c>
      <c r="U26" s="9">
        <f>SUMIFS(Concentrado!V$2:V859,Concentrado!$A$2:$A859,"="&amp;$A26,Concentrado!$B$2:$B859, "=Nayarit")</f>
        <v>25.152000000000001</v>
      </c>
      <c r="V26" s="9">
        <f>SUMIFS(Concentrado!W$2:W859,Concentrado!$A$2:$A859,"="&amp;$A26,Concentrado!$B$2:$B859, "=Nayarit")</f>
        <v>23.306999999999999</v>
      </c>
      <c r="W26" s="9">
        <f>SUMIFS(Concentrado!X$2:X859,Concentrado!$A$2:$A859,"="&amp;$A26,Concentrado!$B$2:$B859, "=Nayarit")</f>
        <v>28.683</v>
      </c>
      <c r="X26" s="9">
        <f>SUMIFS(Concentrado!Y$2:Y859,Concentrado!$A$2:$A859,"="&amp;$A26,Concentrado!$B$2:$B859, "=Nayarit")</f>
        <v>2.6389999999999998</v>
      </c>
      <c r="Y26" s="9">
        <f>SUMIFS(Concentrado!Z$2:Z859,Concentrado!$A$2:$A859,"="&amp;$A26,Concentrado!$B$2:$B859, "=Nayarit")</f>
        <v>15.564</v>
      </c>
      <c r="Z26" s="9">
        <f>SUMIFS(Concentrado!AA$2:AA859,Concentrado!$A$2:$A859,"="&amp;$A26,Concentrado!$B$2:$B859, "=Nayarit")</f>
        <v>100.864</v>
      </c>
      <c r="AA26" s="9">
        <f>SUMIFS(Concentrado!AB$2:AB859,Concentrado!$A$2:$A859,"="&amp;$A26,Concentrado!$B$2:$B859, "=Nayarit")</f>
        <v>68.468999999999994</v>
      </c>
      <c r="AB26" s="9">
        <f>SUMIFS(Concentrado!AC$2:AC859,Concentrado!$A$2:$A859,"="&amp;$A26,Concentrado!$B$2:$B859, "=Nayarit")</f>
        <v>84.545000000000002</v>
      </c>
      <c r="AC26" s="9">
        <f>SUMIFS(Concentrado!AD$2:AD859,Concentrado!$A$2:$A859,"="&amp;$A26,Concentrado!$B$2:$B859, "=Nayarit")</f>
        <v>471.85599999999999</v>
      </c>
      <c r="AD26" s="9">
        <f>SUMIFS(Concentrado!AE$2:AE859,Concentrado!$A$2:$A859,"="&amp;$A26,Concentrado!$B$2:$B859, "=Nayarit")</f>
        <v>383.798</v>
      </c>
      <c r="AE26" s="9">
        <f>SUMIFS(Concentrado!AF$2:AF859,Concentrado!$A$2:$A859,"="&amp;$A26,Concentrado!$B$2:$B859, "=Nayarit")</f>
        <v>427.49700000000001</v>
      </c>
      <c r="AF26" s="9">
        <f>SUMIFS(Concentrado!AG$2:AG859,Concentrado!$A$2:$A859,"="&amp;$A26,Concentrado!$B$2:$B859, "=Nayarit")</f>
        <v>15.602</v>
      </c>
      <c r="AG26" s="9">
        <f>SUMIFS(Concentrado!AH$2:AH859,Concentrado!$A$2:$A859,"="&amp;$A26,Concentrado!$B$2:$B859, "=Nayarit")</f>
        <v>15.212323771940399</v>
      </c>
      <c r="AH26" s="9">
        <f>SUMIFS(Concentrado!AI$2:AI859,Concentrado!$A$2:$A859,"="&amp;$A26,Concentrado!$B$2:$B859, "=Nayarit")</f>
        <v>5.4964181674941797</v>
      </c>
      <c r="AI26" s="9">
        <f>SUMIFS(Concentrado!AJ$2:AJ859,Concentrado!$A$2:$A859,"="&amp;$A26,Concentrado!$B$2:$B859, "=Nayarit")</f>
        <v>10.411314835897301</v>
      </c>
      <c r="AJ26" s="9">
        <f>SUMIFS(Concentrado!AK$2:AK859,Concentrado!$A$2:$A859,"="&amp;$A26,Concentrado!$B$2:$B859, "=Nayarit")</f>
        <v>18.597000000000001</v>
      </c>
      <c r="AK26" s="9">
        <f>SUMIFS(Concentrado!AL$2:AL859,Concentrado!$A$2:$A859,"="&amp;$A26,Concentrado!$B$2:$B859, "=Nayarit")</f>
        <v>3.726</v>
      </c>
      <c r="AL26" s="9">
        <f>SUMIFS(Concentrado!AM$2:AM859,Concentrado!$A$2:$A859,"="&amp;$A26,Concentrado!$B$2:$B859, "=Nayarit")</f>
        <v>11.106</v>
      </c>
      <c r="AM26" s="9">
        <f>SUMIFS(Concentrado!AN$2:AN859,Concentrado!$A$2:$A859,"="&amp;$A26,Concentrado!$B$2:$B859, "=Nayarit")</f>
        <v>117.255</v>
      </c>
      <c r="AN26" s="9">
        <f>SUMIFS(Concentrado!AO$2:AO859,Concentrado!$A$2:$A859,"="&amp;$A26,Concentrado!$B$2:$B859, "=Nayarit")</f>
        <v>76.231999999999999</v>
      </c>
      <c r="AO26" s="9">
        <f>SUMIFS(Concentrado!AP$2:AP859,Concentrado!$A$2:$A859,"="&amp;$A26,Concentrado!$B$2:$B859, "=Nayarit")</f>
        <v>96.59</v>
      </c>
      <c r="AP26" s="9">
        <f>SUMIFS(Concentrado!AQ$2:AQ859,Concentrado!$A$2:$A859,"="&amp;$A26,Concentrado!$B$2:$B859, "=Nayarit")</f>
        <v>5.2009999999999996</v>
      </c>
      <c r="AQ26" s="9">
        <f>SUMIFS(Concentrado!AR$2:AR859,Concentrado!$A$2:$A859,"="&amp;$A26,Concentrado!$B$2:$B859, "=Nayarit")</f>
        <v>2.484</v>
      </c>
      <c r="AR26" s="9">
        <f>SUMIFS(Concentrado!AS$2:AS859,Concentrado!$A$2:$A859,"="&amp;$A26,Concentrado!$B$2:$B859, "=Nayarit")</f>
        <v>3.8319999999999999</v>
      </c>
      <c r="AS26" s="9">
        <f>SUMIFS(Concentrado!AT$2:AT859,Concentrado!$A$2:$A859,"="&amp;$A26,Concentrado!$B$2:$B859, "=Nayarit")</f>
        <v>9.4559999999999995</v>
      </c>
      <c r="AT26" s="9">
        <f>SUMIFS(Concentrado!AU$2:AU859,Concentrado!$A$2:$A859,"="&amp;$A26,Concentrado!$B$2:$B859, "=Nayarit")</f>
        <v>1.5529999999999999</v>
      </c>
      <c r="AU26" s="9">
        <f>SUMIFS(Concentrado!AV$2:AV859,Concentrado!$A$2:$A859,"="&amp;$A26,Concentrado!$B$2:$B859, "=Nayarit")</f>
        <v>5.4749999999999996</v>
      </c>
      <c r="AV26" s="9">
        <f>SUMIFS(Concentrado!AW$2:AW859,Concentrado!$A$2:$A859,"="&amp;$A26,Concentrado!$B$2:$B859, "=Nayarit")</f>
        <v>713.93</v>
      </c>
      <c r="AW26" s="9">
        <f>SUMIFS(Concentrado!AX$2:AX859,Concentrado!$A$2:$A859,"="&amp;$A26,Concentrado!$B$2:$B859, "=Nayarit")</f>
        <v>498.37799999999999</v>
      </c>
      <c r="AX26" s="9">
        <f>SUMIFS(Concentrado!AY$2:AY859,Concentrado!$A$2:$A859,"="&amp;$A26,Concentrado!$B$2:$B859, "=Nayarit")</f>
        <v>605.34699999999998</v>
      </c>
      <c r="AY26" s="9">
        <f>SUMIFS(Concentrado!AZ$2:AZ859,Concentrado!$A$2:$A859,"="&amp;$A26,Concentrado!$B$2:$B859, "=Nayarit")</f>
        <v>7.1390000000000002</v>
      </c>
      <c r="AZ26" s="9">
        <f>SUMIFS(Concentrado!BA$2:BA859,Concentrado!$A$2:$A859,"="&amp;$A26,Concentrado!$B$2:$B859, "=Nayarit")</f>
        <v>4.984</v>
      </c>
      <c r="BA26" s="9">
        <f>SUMIFS(Concentrado!BB$2:BB859,Concentrado!$A$2:$A859,"="&amp;$A26,Concentrado!$B$2:$B859, "=Nayarit")</f>
        <v>6.0529999999999999</v>
      </c>
      <c r="BB26" s="9">
        <f>SUMIFS(Concentrado!BC$2:BC859,Concentrado!$A$2:$A859,"="&amp;$A26,Concentrado!$B$2:$B859, "=Nayarit")</f>
        <v>13.734</v>
      </c>
      <c r="BC26" s="9">
        <f>SUMIFS(Concentrado!BD$2:BD859,Concentrado!$A$2:$A859,"="&amp;$A26,Concentrado!$B$2:$B859, "=Nayarit")</f>
        <v>8.8290000000000006</v>
      </c>
      <c r="BD26" s="9">
        <f>SUMIFS(Concentrado!BE$2:BE859,Concentrado!$A$2:$A859,"="&amp;$A26,Concentrado!$B$2:$B859, "=Nayarit")</f>
        <v>11.736000000000001</v>
      </c>
      <c r="BE26" s="9">
        <f>SUMIFS(Concentrado!BF$2:BF859,Concentrado!$A$2:$A859,"="&amp;$A26,Concentrado!$B$2:$B859, "=Nayarit")</f>
        <v>14.468</v>
      </c>
      <c r="BF26" s="9">
        <f>SUMIFS(Concentrado!BG$2:BG859,Concentrado!$A$2:$A859,"="&amp;$A26,Concentrado!$B$2:$B859, "=Nayarit")</f>
        <v>68.305999999999997</v>
      </c>
      <c r="BG26" s="9">
        <f>SUMIFS(Concentrado!BH$2:BH859,Concentrado!$A$2:$A859,"="&amp;$A26,Concentrado!$B$2:$B859, "=Nayarit")</f>
        <v>5.8370591157476399</v>
      </c>
    </row>
    <row r="27" spans="1:59" x14ac:dyDescent="0.25">
      <c r="A27" s="4">
        <v>2023</v>
      </c>
      <c r="B27" s="9">
        <f>SUMIFS(Concentrado!C$2:C859,Concentrado!$A$2:$A859,"="&amp;$A27,Concentrado!$B$2:$B859, "=Nayarit")</f>
        <v>17.759</v>
      </c>
      <c r="C27" s="9">
        <f>SUMIFS(Concentrado!D$2:D859,Concentrado!$A$2:$A859,"="&amp;$A27,Concentrado!$B$2:$B859, "=Nayarit")</f>
        <v>3.8330000000000002</v>
      </c>
      <c r="D27" s="9">
        <f>SUMIFS(Concentrado!E$2:E859,Concentrado!$A$2:$A859,"="&amp;$A27,Concentrado!$B$2:$B859, "=Nayarit")</f>
        <v>10.741</v>
      </c>
      <c r="E27" s="9">
        <f>SUMIFS(Concentrado!F$2:F859,Concentrado!$A$2:$A859,"="&amp;$A27,Concentrado!$B$2:$B859, "=Nayarit")</f>
        <v>13.44</v>
      </c>
      <c r="F27" s="9">
        <f>SUMIFS(Concentrado!G$2:G859,Concentrado!$A$2:$A859,"="&amp;$A27,Concentrado!$B$2:$B859, "=Nayarit")</f>
        <v>19.765000000000001</v>
      </c>
      <c r="G27" s="9">
        <f>SUMIFS(Concentrado!H$2:H859,Concentrado!$A$2:$A859,"="&amp;$A27,Concentrado!$B$2:$B859, "=Nayarit")</f>
        <v>5.2969999999999997</v>
      </c>
      <c r="H27" s="9">
        <f>SUMIFS(Concentrado!I$2:I859,Concentrado!$A$2:$A859,"="&amp;$A27,Concentrado!$B$2:$B859, "=Nayarit")</f>
        <v>4.4470000000000001</v>
      </c>
      <c r="I27" s="9">
        <f>SUMIFS(Concentrado!J$2:J859,Concentrado!$A$2:$A859,"="&amp;$A27,Concentrado!$B$2:$B859, "=Nayarit")</f>
        <v>4.8680000000000003</v>
      </c>
      <c r="J27" s="9">
        <f>SUMIFS(Concentrado!K$2:K859,Concentrado!$A$2:$A859,"="&amp;$A27,Concentrado!$B$2:$B859, "=Nayarit")</f>
        <v>10.593</v>
      </c>
      <c r="K27" s="9">
        <f>SUMIFS(Concentrado!L$2:L859,Concentrado!$A$2:$A859,"="&amp;$A27,Concentrado!$B$2:$B859, "=Nayarit")</f>
        <v>2.76</v>
      </c>
      <c r="L27" s="9">
        <f>SUMIFS(Concentrado!M$2:M859,Concentrado!$A$2:$A859,"="&amp;$A27,Concentrado!$B$2:$B859, "=Nayarit")</f>
        <v>6.6449999999999996</v>
      </c>
      <c r="M27" s="9">
        <f>SUMIFS(Concentrado!N$2:N859,Concentrado!$A$2:$A859,"="&amp;$A27,Concentrado!$B$2:$B859, "=Nayarit")</f>
        <v>50.052</v>
      </c>
      <c r="N27" s="9">
        <f>SUMIFS(Concentrado!O$2:O859,Concentrado!$A$2:$A859,"="&amp;$A27,Concentrado!$B$2:$B859, "=Nayarit")</f>
        <v>100.946</v>
      </c>
      <c r="O27" s="9">
        <f>SUMIFS(Concentrado!P$2:P859,Concentrado!$A$2:$A859,"="&amp;$A27,Concentrado!$B$2:$B859, "=Nayarit")</f>
        <v>23.919</v>
      </c>
      <c r="P27" s="9">
        <f>SUMIFS(Concentrado!Q$2:Q859,Concentrado!$A$2:$A859,"="&amp;$A27,Concentrado!$B$2:$B859, "=Nayarit")</f>
        <v>62.127000000000002</v>
      </c>
      <c r="Q27" s="9">
        <f>SUMIFS(Concentrado!R$2:R859,Concentrado!$A$2:$A859,"="&amp;$A27,Concentrado!$B$2:$B859, "=Nayarit")</f>
        <v>57.015999999999998</v>
      </c>
      <c r="R27" s="9">
        <f>SUMIFS(Concentrado!S$2:S859,Concentrado!$A$2:$A859,"="&amp;$A27,Concentrado!$B$2:$B859, "=Nayarit")</f>
        <v>59.030999999999999</v>
      </c>
      <c r="S27" s="9">
        <f>SUMIFS(Concentrado!T$2:T859,Concentrado!$A$2:$A859,"="&amp;$A27,Concentrado!$B$2:$B859, "=Nayarit")</f>
        <v>58.031999999999996</v>
      </c>
      <c r="T27" s="9">
        <f>SUMIFS(Concentrado!U$2:U859,Concentrado!$A$2:$A859,"="&amp;$A27,Concentrado!$B$2:$B859, "=Nayarit")</f>
        <v>21.498000000000001</v>
      </c>
      <c r="U27" s="9">
        <f>SUMIFS(Concentrado!V$2:V859,Concentrado!$A$2:$A859,"="&amp;$A27,Concentrado!$B$2:$B859, "=Nayarit")</f>
        <v>25.911999999999999</v>
      </c>
      <c r="V27" s="9">
        <f>SUMIFS(Concentrado!W$2:W859,Concentrado!$A$2:$A859,"="&amp;$A27,Concentrado!$B$2:$B859, "=Nayarit")</f>
        <v>23.722999999999999</v>
      </c>
      <c r="W27" s="9">
        <f>SUMIFS(Concentrado!X$2:X859,Concentrado!$A$2:$A859,"="&amp;$A27,Concentrado!$B$2:$B859, "=Nayarit")</f>
        <v>21.965</v>
      </c>
      <c r="X27" s="9">
        <f>SUMIFS(Concentrado!Y$2:Y859,Concentrado!$A$2:$A859,"="&amp;$A27,Concentrado!$B$2:$B859, "=Nayarit")</f>
        <v>2.6070000000000002</v>
      </c>
      <c r="Y27" s="9">
        <f>SUMIFS(Concentrado!Z$2:Z859,Concentrado!$A$2:$A859,"="&amp;$A27,Concentrado!$B$2:$B859, "=Nayarit")</f>
        <v>12.209</v>
      </c>
      <c r="Z27" s="9">
        <f>SUMIFS(Concentrado!AA$2:AA859,Concentrado!$A$2:$A859,"="&amp;$A27,Concentrado!$B$2:$B859, "=Nayarit")</f>
        <v>90.975999999999999</v>
      </c>
      <c r="AA27" s="9">
        <f>SUMIFS(Concentrado!AB$2:AB859,Concentrado!$A$2:$A859,"="&amp;$A27,Concentrado!$B$2:$B859, "=Nayarit")</f>
        <v>57.651000000000003</v>
      </c>
      <c r="AB27" s="9">
        <f>SUMIFS(Concentrado!AC$2:AC859,Concentrado!$A$2:$A859,"="&amp;$A27,Concentrado!$B$2:$B859, "=Nayarit")</f>
        <v>74.180999999999997</v>
      </c>
      <c r="AC27" s="9">
        <f>SUMIFS(Concentrado!AD$2:AD859,Concentrado!$A$2:$A859,"="&amp;$A27,Concentrado!$B$2:$B859, "=Nayarit")</f>
        <v>450.05</v>
      </c>
      <c r="AD27" s="9">
        <f>SUMIFS(Concentrado!AE$2:AE859,Concentrado!$A$2:$A859,"="&amp;$A27,Concentrado!$B$2:$B859, "=Nayarit")</f>
        <v>365.07400000000001</v>
      </c>
      <c r="AE27" s="9">
        <f>SUMIFS(Concentrado!AF$2:AF859,Concentrado!$A$2:$A859,"="&amp;$A27,Concentrado!$B$2:$B859, "=Nayarit")</f>
        <v>407.22500000000002</v>
      </c>
      <c r="AF27" s="9">
        <f>SUMIFS(Concentrado!AG$2:AG859,Concentrado!$A$2:$A859,"="&amp;$A27,Concentrado!$B$2:$B859, "=Nayarit")</f>
        <v>13.864000000000001</v>
      </c>
      <c r="AG27" s="9">
        <f>SUMIFS(Concentrado!AH$2:AH859,Concentrado!$A$2:$A859,"="&amp;$A27,Concentrado!$B$2:$B859, "=Nayarit")</f>
        <v>9.3499138472224104</v>
      </c>
      <c r="AH27" s="9">
        <f>SUMIFS(Concentrado!AI$2:AI859,Concentrado!$A$2:$A859,"="&amp;$A27,Concentrado!$B$2:$B859, "=Nayarit")</f>
        <v>3.1888626693513902</v>
      </c>
      <c r="AI27" s="9">
        <f>SUMIFS(Concentrado!AJ$2:AJ859,Concentrado!$A$2:$A859,"="&amp;$A27,Concentrado!$B$2:$B859, "=Nayarit")</f>
        <v>6.30467333911262</v>
      </c>
      <c r="AJ27" s="9">
        <f>SUMIFS(Concentrado!AK$2:AK859,Concentrado!$A$2:$A859,"="&amp;$A27,Concentrado!$B$2:$B859, "=Nayarit")</f>
        <v>12.151</v>
      </c>
      <c r="AK27" s="9">
        <f>SUMIFS(Concentrado!AL$2:AL859,Concentrado!$A$2:$A859,"="&amp;$A27,Concentrado!$B$2:$B859, "=Nayarit")</f>
        <v>2.4529999999999998</v>
      </c>
      <c r="AL27" s="9">
        <f>SUMIFS(Concentrado!AM$2:AM859,Concentrado!$A$2:$A859,"="&amp;$A27,Concentrado!$B$2:$B859, "=Nayarit")</f>
        <v>7.2640000000000002</v>
      </c>
      <c r="AM27" s="9">
        <f>SUMIFS(Concentrado!AN$2:AN859,Concentrado!$A$2:$A859,"="&amp;$A27,Concentrado!$B$2:$B859, "=Nayarit")</f>
        <v>84.122</v>
      </c>
      <c r="AN27" s="9">
        <f>SUMIFS(Concentrado!AO$2:AO859,Concentrado!$A$2:$A859,"="&amp;$A27,Concentrado!$B$2:$B859, "=Nayarit")</f>
        <v>64.244</v>
      </c>
      <c r="AO27" s="9">
        <f>SUMIFS(Concentrado!AP$2:AP859,Concentrado!$A$2:$A859,"="&amp;$A27,Concentrado!$B$2:$B859, "=Nayarit")</f>
        <v>74.103999999999999</v>
      </c>
      <c r="AP27" s="9">
        <f>SUMIFS(Concentrado!AQ$2:AQ859,Concentrado!$A$2:$A859,"="&amp;$A27,Concentrado!$B$2:$B859, "=Nayarit")</f>
        <v>6.5430000000000001</v>
      </c>
      <c r="AQ27" s="9">
        <f>SUMIFS(Concentrado!AR$2:AR859,Concentrado!$A$2:$A859,"="&amp;$A27,Concentrado!$B$2:$B859, "=Nayarit")</f>
        <v>1.2270000000000001</v>
      </c>
      <c r="AR27" s="9">
        <f>SUMIFS(Concentrado!AS$2:AS859,Concentrado!$A$2:$A859,"="&amp;$A27,Concentrado!$B$2:$B859, "=Nayarit")</f>
        <v>3.8639999999999999</v>
      </c>
      <c r="AS27" s="9">
        <f>SUMIFS(Concentrado!AT$2:AT859,Concentrado!$A$2:$A859,"="&amp;$A27,Concentrado!$B$2:$B859, "=Nayarit")</f>
        <v>8.4120000000000008</v>
      </c>
      <c r="AT27" s="9">
        <f>SUMIFS(Concentrado!AU$2:AU859,Concentrado!$A$2:$A859,"="&amp;$A27,Concentrado!$B$2:$B859, "=Nayarit")</f>
        <v>2.1469999999999998</v>
      </c>
      <c r="AU27" s="9">
        <f>SUMIFS(Concentrado!AV$2:AV859,Concentrado!$A$2:$A859,"="&amp;$A27,Concentrado!$B$2:$B859, "=Nayarit")</f>
        <v>5.2549999999999999</v>
      </c>
      <c r="AV27" s="9">
        <f>SUMIFS(Concentrado!AW$2:AW859,Concentrado!$A$2:$A859,"="&amp;$A27,Concentrado!$B$2:$B859, "=Nayarit")</f>
        <v>649.60599999999999</v>
      </c>
      <c r="AW27" s="9">
        <f>SUMIFS(Concentrado!AX$2:AX859,Concentrado!$A$2:$A859,"="&amp;$A27,Concentrado!$B$2:$B859, "=Nayarit")</f>
        <v>465.81099999999998</v>
      </c>
      <c r="AX27" s="9">
        <f>SUMIFS(Concentrado!AY$2:AY859,Concentrado!$A$2:$A859,"="&amp;$A27,Concentrado!$B$2:$B859, "=Nayarit")</f>
        <v>556.97900000000004</v>
      </c>
      <c r="AY27" s="9">
        <f>SUMIFS(Concentrado!AZ$2:AZ859,Concentrado!$A$2:$A859,"="&amp;$A27,Concentrado!$B$2:$B859, "=Nayarit")</f>
        <v>6.4960000000000004</v>
      </c>
      <c r="AZ27" s="9">
        <f>SUMIFS(Concentrado!BA$2:BA859,Concentrado!$A$2:$A859,"="&amp;$A27,Concentrado!$B$2:$B859, "=Nayarit")</f>
        <v>4.6580000000000004</v>
      </c>
      <c r="BA27" s="9">
        <f>SUMIFS(Concentrado!BB$2:BB859,Concentrado!$A$2:$A859,"="&amp;$A27,Concentrado!$B$2:$B859, "=Nayarit")</f>
        <v>5.57</v>
      </c>
      <c r="BB27" s="9">
        <f>SUMIFS(Concentrado!BC$2:BC859,Concentrado!$A$2:$A859,"="&amp;$A27,Concentrado!$B$2:$B859, "=Nayarit")</f>
        <v>16.677</v>
      </c>
      <c r="BC27" s="9">
        <f>SUMIFS(Concentrado!BD$2:BD859,Concentrado!$A$2:$A859,"="&amp;$A27,Concentrado!$B$2:$B859, "=Nayarit")</f>
        <v>8.8290000000000006</v>
      </c>
      <c r="BD27" s="9">
        <f>SUMIFS(Concentrado!BE$2:BE859,Concentrado!$A$2:$A859,"="&amp;$A27,Concentrado!$B$2:$B859, "=Nayarit")</f>
        <v>12.491</v>
      </c>
      <c r="BE27" s="9">
        <f>SUMIFS(Concentrado!BF$2:BF859,Concentrado!$A$2:$A859,"="&amp;$A27,Concentrado!$B$2:$B859, "=Nayarit")</f>
        <v>17.056999999999999</v>
      </c>
      <c r="BF27" s="9">
        <f>SUMIFS(Concentrado!BG$2:BG859,Concentrado!$A$2:$A859,"="&amp;$A27,Concentrado!$B$2:$B859, "=Nayarit")</f>
        <v>31.704000000000001</v>
      </c>
      <c r="BG27" s="9">
        <f>SUMIFS(Concentrado!BH$2:BH859,Concentrado!$A$2:$A859,"="&amp;$A27,Concentrado!$B$2:$B859, "=Nayarit")</f>
        <v>8.3063851372772817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"=Nuevo León")</f>
        <v>11.731999999999999</v>
      </c>
      <c r="C2" s="9">
        <f>SUMIFS(Concentrado!D$2:D826,Concentrado!$A$2:$A826,"="&amp;$A2,Concentrado!$B$2:$B826, "=Nuevo León")</f>
        <v>3.0760000000000001</v>
      </c>
      <c r="D2" s="9">
        <f>SUMIFS(Concentrado!E$2:E826,Concentrado!$A$2:$A826,"="&amp;$A2,Concentrado!$B$2:$B826, "=Nuevo León")</f>
        <v>7.4210000000000003</v>
      </c>
      <c r="E2" s="9">
        <f>SUMIFS(Concentrado!F$2:F826,Concentrado!$A$2:$A826,"="&amp;$A2,Concentrado!$B$2:$B826, "=Nuevo León")</f>
        <v>14.997</v>
      </c>
      <c r="F2" s="9">
        <f>SUMIFS(Concentrado!G$2:G826,Concentrado!$A$2:$A826,"="&amp;$A2,Concentrado!$B$2:$B826, "=Nuevo León")</f>
        <v>20.649000000000001</v>
      </c>
      <c r="G2" s="9">
        <f>SUMIFS(Concentrado!H$2:H826,Concentrado!$A$2:$A826,"="&amp;$A2,Concentrado!$B$2:$B826, "=Nuevo León")</f>
        <v>3.8929999999999998</v>
      </c>
      <c r="H2" s="9">
        <f>SUMIFS(Concentrado!I$2:I826,Concentrado!$A$2:$A826,"="&amp;$A2,Concentrado!$B$2:$B826, "=Nuevo León")</f>
        <v>2.97</v>
      </c>
      <c r="I2" s="9">
        <f>SUMIFS(Concentrado!J$2:J826,Concentrado!$A$2:$A826,"="&amp;$A2,Concentrado!$B$2:$B826, "=Nuevo León")</f>
        <v>3.4329999999999998</v>
      </c>
      <c r="J2" s="9">
        <f>SUMIFS(Concentrado!K$2:K826,Concentrado!$A$2:$A826,"="&amp;$A2,Concentrado!$B$2:$B826, "=Nuevo León")</f>
        <v>14.151999999999999</v>
      </c>
      <c r="K2" s="9">
        <f>SUMIFS(Concentrado!L$2:L826,Concentrado!$A$2:$A826,"="&amp;$A2,Concentrado!$B$2:$B826, "=Nuevo León")</f>
        <v>5.7809999999999997</v>
      </c>
      <c r="L2" s="9">
        <f>SUMIFS(Concentrado!M$2:M826,Concentrado!$A$2:$A826,"="&amp;$A2,Concentrado!$B$2:$B826, "=Nuevo León")</f>
        <v>9.9830000000000005</v>
      </c>
      <c r="M2" s="9">
        <f>SUMIFS(Concentrado!N$2:N826,Concentrado!$A$2:$A826,"="&amp;$A2,Concentrado!$B$2:$B826, "=Nuevo León")</f>
        <v>45.042000000000002</v>
      </c>
      <c r="N2" s="9">
        <f>SUMIFS(Concentrado!O$2:O826,Concentrado!$A$2:$A826,"="&amp;$A2,Concentrado!$B$2:$B826, "=Nuevo León")</f>
        <v>64.393000000000001</v>
      </c>
      <c r="O2" s="9">
        <f>SUMIFS(Concentrado!P$2:P826,Concentrado!$A$2:$A826,"="&amp;$A2,Concentrado!$B$2:$B826, "=Nuevo León")</f>
        <v>14.425000000000001</v>
      </c>
      <c r="P2" s="9">
        <f>SUMIFS(Concentrado!Q$2:Q826,Concentrado!$A$2:$A826,"="&amp;$A2,Concentrado!$B$2:$B826, "=Nuevo León")</f>
        <v>39.509</v>
      </c>
      <c r="Q2" s="9">
        <f>SUMIFS(Concentrado!R$2:R826,Concentrado!$A$2:$A826,"="&amp;$A2,Concentrado!$B$2:$B826, "=Nuevo León")</f>
        <v>37.194000000000003</v>
      </c>
      <c r="R2" s="9">
        <f>SUMIFS(Concentrado!S$2:S826,Concentrado!$A$2:$A826,"="&amp;$A2,Concentrado!$B$2:$B826, "=Nuevo León")</f>
        <v>50.222000000000001</v>
      </c>
      <c r="S2" s="9">
        <f>SUMIFS(Concentrado!T$2:T826,Concentrado!$A$2:$A826,"="&amp;$A2,Concentrado!$B$2:$B826, "=Nuevo León")</f>
        <v>43.682000000000002</v>
      </c>
      <c r="T2" s="9">
        <f>SUMIFS(Concentrado!U$2:U826,Concentrado!$A$2:$A826,"="&amp;$A2,Concentrado!$B$2:$B826, "=Nuevo León")</f>
        <v>6.734</v>
      </c>
      <c r="U2" s="9">
        <f>SUMIFS(Concentrado!V$2:V826,Concentrado!$A$2:$A826,"="&amp;$A2,Concentrado!$B$2:$B826, "=Nuevo León")</f>
        <v>9.6519999999999992</v>
      </c>
      <c r="V2" s="9">
        <f>SUMIFS(Concentrado!W$2:W826,Concentrado!$A$2:$A826,"="&amp;$A2,Concentrado!$B$2:$B826, "=Nuevo León")</f>
        <v>8.1869999999999994</v>
      </c>
      <c r="W2" s="9">
        <f>SUMIFS(Concentrado!X$2:X826,Concentrado!$A$2:$A826,"="&amp;$A2,Concentrado!$B$2:$B826, "=Nuevo León")</f>
        <v>6.2080000000000002</v>
      </c>
      <c r="X2" s="9">
        <f>SUMIFS(Concentrado!Y$2:Y826,Concentrado!$A$2:$A826,"="&amp;$A2,Concentrado!$B$2:$B826, "=Nuevo León")</f>
        <v>0.84899999999999998</v>
      </c>
      <c r="Y2" s="9">
        <f>SUMIFS(Concentrado!Z$2:Z826,Concentrado!$A$2:$A826,"="&amp;$A2,Concentrado!$B$2:$B826, "=Nuevo León")</f>
        <v>3.5390000000000001</v>
      </c>
      <c r="Z2" s="9">
        <f>SUMIFS(Concentrado!AA$2:AA826,Concentrado!$A$2:$A826,"="&amp;$A2,Concentrado!$B$2:$B826, "=Nuevo León")</f>
        <v>72.337000000000003</v>
      </c>
      <c r="AA2" s="9">
        <f>SUMIFS(Concentrado!AB$2:AB826,Concentrado!$A$2:$A826,"="&amp;$A2,Concentrado!$B$2:$B826, "=Nuevo León")</f>
        <v>49.161000000000001</v>
      </c>
      <c r="AB2" s="9">
        <f>SUMIFS(Concentrado!AC$2:AC826,Concentrado!$A$2:$A826,"="&amp;$A2,Concentrado!$B$2:$B826, "=Nuevo León")</f>
        <v>60.795000000000002</v>
      </c>
      <c r="AC2" s="9">
        <f>SUMIFS(Concentrado!AD$2:AD826,Concentrado!$A$2:$A826,"="&amp;$A2,Concentrado!$B$2:$B826, "=Nuevo León")</f>
        <v>338.43099999999998</v>
      </c>
      <c r="AD2" s="9">
        <f>SUMIFS(Concentrado!AE$2:AE826,Concentrado!$A$2:$A826,"="&amp;$A2,Concentrado!$B$2:$B826, "=Nuevo León")</f>
        <v>306.84500000000003</v>
      </c>
      <c r="AE2" s="9">
        <f>SUMIFS(Concentrado!AF$2:AF826,Concentrado!$A$2:$A826,"="&amp;$A2,Concentrado!$B$2:$B826, "=Nuevo León")</f>
        <v>322.75400000000002</v>
      </c>
      <c r="AF2" s="9">
        <f>SUMIFS(Concentrado!AG$2:AG826,Concentrado!$A$2:$A826,"="&amp;$A2,Concentrado!$B$2:$B826, "=Nuevo León")</f>
        <v>7.891</v>
      </c>
      <c r="AG2" s="9">
        <f>SUMIFS(Concentrado!AH$2:AH826,Concentrado!$A$2:$A826,"="&amp;$A2,Concentrado!$B$2:$B826, "=Nuevo León")</f>
        <v>6.1690476565494299</v>
      </c>
      <c r="AH2" s="9">
        <f>SUMIFS(Concentrado!AI$2:AI826,Concentrado!$A$2:$A826,"="&amp;$A2,Concentrado!$B$2:$B826, "=Nuevo León")</f>
        <v>0.94215948337357702</v>
      </c>
      <c r="AI2" s="9">
        <f>SUMIFS(Concentrado!AJ$2:AJ826,Concentrado!$A$2:$A826,"="&amp;$A2,Concentrado!$B$2:$B826, "=Nuevo León")</f>
        <v>3.5884165912434698</v>
      </c>
      <c r="AJ2" s="9">
        <f>SUMIFS(Concentrado!AK$2:AK826,Concentrado!$A$2:$A826,"="&amp;$A2,Concentrado!$B$2:$B826, "=Nuevo León")</f>
        <v>6.1550000000000002</v>
      </c>
      <c r="AK2" s="9">
        <f>SUMIFS(Concentrado!AL$2:AL826,Concentrado!$A$2:$A826,"="&amp;$A2,Concentrado!$B$2:$B826, "=Nuevo León")</f>
        <v>0.68899999999999995</v>
      </c>
      <c r="AL2" s="9">
        <f>SUMIFS(Concentrado!AM$2:AM826,Concentrado!$A$2:$A826,"="&amp;$A2,Concentrado!$B$2:$B826, "=Nuevo León")</f>
        <v>3.4329999999999998</v>
      </c>
      <c r="AM2" s="9">
        <f>SUMIFS(Concentrado!AN$2:AN826,Concentrado!$A$2:$A826,"="&amp;$A2,Concentrado!$B$2:$B826, "=Nuevo León")</f>
        <v>55.344000000000001</v>
      </c>
      <c r="AN2" s="9">
        <f>SUMIFS(Concentrado!AO$2:AO826,Concentrado!$A$2:$A826,"="&amp;$A2,Concentrado!$B$2:$B826, "=Nuevo León")</f>
        <v>49.32</v>
      </c>
      <c r="AO2" s="9">
        <f>SUMIFS(Concentrado!AP$2:AP826,Concentrado!$A$2:$A826,"="&amp;$A2,Concentrado!$B$2:$B826, "=Nuevo León")</f>
        <v>52.371000000000002</v>
      </c>
      <c r="AP2" s="9">
        <f>SUMIFS(Concentrado!AQ$2:AQ826,Concentrado!$A$2:$A826,"="&amp;$A2,Concentrado!$B$2:$B826, "=Nuevo León")</f>
        <v>6.7869999999999999</v>
      </c>
      <c r="AQ2" s="9">
        <f>SUMIFS(Concentrado!AR$2:AR826,Concentrado!$A$2:$A826,"="&amp;$A2,Concentrado!$B$2:$B826, "=Nuevo León")</f>
        <v>4.0830000000000002</v>
      </c>
      <c r="AR2" s="9">
        <f>SUMIFS(Concentrado!AS$2:AS826,Concentrado!$A$2:$A826,"="&amp;$A2,Concentrado!$B$2:$B826, "=Nuevo León")</f>
        <v>5.4669999999999996</v>
      </c>
      <c r="AS2" s="9">
        <f>SUMIFS(Concentrado!AT$2:AT826,Concentrado!$A$2:$A826,"="&amp;$A2,Concentrado!$B$2:$B826, "=Nuevo León")</f>
        <v>6.7869999999999999</v>
      </c>
      <c r="AT2" s="9">
        <f>SUMIFS(Concentrado!AU$2:AU826,Concentrado!$A$2:$A826,"="&amp;$A2,Concentrado!$B$2:$B826, "=Nuevo León")</f>
        <v>1.0609999999999999</v>
      </c>
      <c r="AU2" s="9">
        <f>SUMIFS(Concentrado!AV$2:AV826,Concentrado!$A$2:$A826,"="&amp;$A2,Concentrado!$B$2:$B826, "=Nuevo León")</f>
        <v>3.9350000000000001</v>
      </c>
      <c r="AV2" s="9">
        <f>SUMIFS(Concentrado!AW$2:AW826,Concentrado!$A$2:$A826,"="&amp;$A2,Concentrado!$B$2:$B826, "=Nuevo León")</f>
        <v>465.16500000000002</v>
      </c>
      <c r="AW2" s="9">
        <f>SUMIFS(Concentrado!AX$2:AX826,Concentrado!$A$2:$A826,"="&amp;$A2,Concentrado!$B$2:$B826, "=Nuevo León")</f>
        <v>375.84</v>
      </c>
      <c r="AX2" s="9">
        <f>SUMIFS(Concentrado!AY$2:AY826,Concentrado!$A$2:$A826,"="&amp;$A2,Concentrado!$B$2:$B826, "=Nuevo León")</f>
        <v>420.86700000000002</v>
      </c>
      <c r="AY2" s="9">
        <f>SUMIFS(Concentrado!AZ$2:AZ826,Concentrado!$A$2:$A826,"="&amp;$A2,Concentrado!$B$2:$B826, "=Nuevo León")</f>
        <v>4.6520000000000001</v>
      </c>
      <c r="AZ2" s="9">
        <f>SUMIFS(Concentrado!BA$2:BA826,Concentrado!$A$2:$A826,"="&amp;$A2,Concentrado!$B$2:$B826, "=Nuevo León")</f>
        <v>3.758</v>
      </c>
      <c r="BA2" s="9">
        <f>SUMIFS(Concentrado!BB$2:BB826,Concentrado!$A$2:$A826,"="&amp;$A2,Concentrado!$B$2:$B826, "=Nuevo León")</f>
        <v>4.2089999999999996</v>
      </c>
      <c r="BB2" s="9">
        <f>SUMIFS(Concentrado!BC$2:BC826,Concentrado!$A$2:$A826,"="&amp;$A2,Concentrado!$B$2:$B826, "=Nuevo León")</f>
        <v>13.192</v>
      </c>
      <c r="BC2" s="9">
        <f>SUMIFS(Concentrado!BD$2:BD826,Concentrado!$A$2:$A826,"="&amp;$A2,Concentrado!$B$2:$B826, "=Nuevo León")</f>
        <v>9.8940000000000001</v>
      </c>
      <c r="BD2" s="9">
        <f>SUMIFS(Concentrado!BE$2:BE826,Concentrado!$A$2:$A826,"="&amp;$A2,Concentrado!$B$2:$B826, "=Nuevo León")</f>
        <v>16.030999999999999</v>
      </c>
      <c r="BE2" s="9">
        <f>SUMIFS(Concentrado!BF$2:BF826,Concentrado!$A$2:$A826,"="&amp;$A2,Concentrado!$B$2:$B826, "=Nuevo León")</f>
        <v>17.77</v>
      </c>
      <c r="BF2" s="9">
        <f>SUMIFS(Concentrado!BG$2:BG826,Concentrado!$A$2:$A826,"="&amp;$A2,Concentrado!$B$2:$B826, "=Nuevo León")</f>
        <v>41.506999999999998</v>
      </c>
      <c r="BG2" s="9">
        <f>SUMIFS(Concentrado!BH$2:BH826,Concentrado!$A$2:$A826,"="&amp;$A2,Concentrado!$B$2:$B826, "=Nuevo León")</f>
        <v>8.6716550184539098</v>
      </c>
    </row>
    <row r="3" spans="1:59" x14ac:dyDescent="0.25">
      <c r="A3" s="4">
        <v>1999</v>
      </c>
      <c r="B3" s="9">
        <f>SUMIFS(Concentrado!C$2:C859,Concentrado!$A$2:$A859,"="&amp;$A3,Concentrado!$B$2:$B859, "=Nuevo León")</f>
        <v>4.9740000000000002</v>
      </c>
      <c r="C3" s="9">
        <f>SUMIFS(Concentrado!D$2:D859,Concentrado!$A$2:$A859,"="&amp;$A3,Concentrado!$B$2:$B859, "=Nuevo León")</f>
        <v>1.097</v>
      </c>
      <c r="D3" s="9">
        <f>SUMIFS(Concentrado!E$2:E859,Concentrado!$A$2:$A859,"="&amp;$A3,Concentrado!$B$2:$B859, "=Nuevo León")</f>
        <v>3.0430000000000001</v>
      </c>
      <c r="E3" s="9">
        <f>SUMIFS(Concentrado!F$2:F859,Concentrado!$A$2:$A859,"="&amp;$A3,Concentrado!$B$2:$B859, "=Nuevo León")</f>
        <v>13.608000000000001</v>
      </c>
      <c r="F3" s="9">
        <f>SUMIFS(Concentrado!G$2:G859,Concentrado!$A$2:$A859,"="&amp;$A3,Concentrado!$B$2:$B859, "=Nuevo León")</f>
        <v>22.469000000000001</v>
      </c>
      <c r="G3" s="9">
        <f>SUMIFS(Concentrado!H$2:H859,Concentrado!$A$2:$A859,"="&amp;$A3,Concentrado!$B$2:$B859, "=Nuevo León")</f>
        <v>3.6789999999999998</v>
      </c>
      <c r="H3" s="9">
        <f>SUMIFS(Concentrado!I$2:I859,Concentrado!$A$2:$A859,"="&amp;$A3,Concentrado!$B$2:$B859, "=Nuevo León")</f>
        <v>3.1859999999999999</v>
      </c>
      <c r="I3" s="9">
        <f>SUMIFS(Concentrado!J$2:J859,Concentrado!$A$2:$A859,"="&amp;$A3,Concentrado!$B$2:$B859, "=Nuevo León")</f>
        <v>3.4340000000000002</v>
      </c>
      <c r="J3" s="9">
        <f>SUMIFS(Concentrado!K$2:K859,Concentrado!$A$2:$A859,"="&amp;$A3,Concentrado!$B$2:$B859, "=Nuevo León")</f>
        <v>15.699</v>
      </c>
      <c r="K3" s="9">
        <f>SUMIFS(Concentrado!L$2:L859,Concentrado!$A$2:$A859,"="&amp;$A3,Concentrado!$B$2:$B859, "=Nuevo León")</f>
        <v>6.6859999999999999</v>
      </c>
      <c r="L3" s="9">
        <f>SUMIFS(Concentrado!M$2:M859,Concentrado!$A$2:$A859,"="&amp;$A3,Concentrado!$B$2:$B859, "=Nuevo León")</f>
        <v>11.211</v>
      </c>
      <c r="M3" s="9">
        <f>SUMIFS(Concentrado!N$2:N859,Concentrado!$A$2:$A859,"="&amp;$A3,Concentrado!$B$2:$B859, "=Nuevo León")</f>
        <v>38.661000000000001</v>
      </c>
      <c r="N3" s="9">
        <f>SUMIFS(Concentrado!O$2:O859,Concentrado!$A$2:$A859,"="&amp;$A3,Concentrado!$B$2:$B859, "=Nuevo León")</f>
        <v>62.279000000000003</v>
      </c>
      <c r="O3" s="9">
        <f>SUMIFS(Concentrado!P$2:P859,Concentrado!$A$2:$A859,"="&amp;$A3,Concentrado!$B$2:$B859, "=Nuevo León")</f>
        <v>15.984</v>
      </c>
      <c r="P3" s="9">
        <f>SUMIFS(Concentrado!Q$2:Q859,Concentrado!$A$2:$A859,"="&amp;$A3,Concentrado!$B$2:$B859, "=Nuevo León")</f>
        <v>39.302999999999997</v>
      </c>
      <c r="Q3" s="9">
        <f>SUMIFS(Concentrado!R$2:R859,Concentrado!$A$2:$A859,"="&amp;$A3,Concentrado!$B$2:$B859, "=Nuevo León")</f>
        <v>39.792000000000002</v>
      </c>
      <c r="R3" s="9">
        <f>SUMIFS(Concentrado!S$2:S859,Concentrado!$A$2:$A859,"="&amp;$A3,Concentrado!$B$2:$B859, "=Nuevo León")</f>
        <v>48.734999999999999</v>
      </c>
      <c r="S3" s="9">
        <f>SUMIFS(Concentrado!T$2:T859,Concentrado!$A$2:$A859,"="&amp;$A3,Concentrado!$B$2:$B859, "=Nuevo León")</f>
        <v>44.246000000000002</v>
      </c>
      <c r="T3" s="9">
        <f>SUMIFS(Concentrado!U$2:U859,Concentrado!$A$2:$A859,"="&amp;$A3,Concentrado!$B$2:$B859, "=Nuevo León")</f>
        <v>6.218</v>
      </c>
      <c r="U3" s="9">
        <f>SUMIFS(Concentrado!V$2:V859,Concentrado!$A$2:$A859,"="&amp;$A3,Concentrado!$B$2:$B859, "=Nuevo León")</f>
        <v>10.551</v>
      </c>
      <c r="V3" s="9">
        <f>SUMIFS(Concentrado!W$2:W859,Concentrado!$A$2:$A859,"="&amp;$A3,Concentrado!$B$2:$B859, "=Nuevo León")</f>
        <v>8.3759999999999994</v>
      </c>
      <c r="W3" s="9">
        <f>SUMIFS(Concentrado!X$2:X859,Concentrado!$A$2:$A859,"="&amp;$A3,Concentrado!$B$2:$B859, "=Nuevo León")</f>
        <v>4.7149999999999999</v>
      </c>
      <c r="X3" s="9">
        <f>SUMIFS(Concentrado!Y$2:Y859,Concentrado!$A$2:$A859,"="&amp;$A3,Concentrado!$B$2:$B859, "=Nuevo León")</f>
        <v>0.52200000000000002</v>
      </c>
      <c r="Y3" s="9">
        <f>SUMIFS(Concentrado!Z$2:Z859,Concentrado!$A$2:$A859,"="&amp;$A3,Concentrado!$B$2:$B859, "=Nuevo León")</f>
        <v>2.6269999999999998</v>
      </c>
      <c r="Z3" s="9">
        <f>SUMIFS(Concentrado!AA$2:AA859,Concentrado!$A$2:$A859,"="&amp;$A3,Concentrado!$B$2:$B859, "=Nuevo León")</f>
        <v>71.501999999999995</v>
      </c>
      <c r="AA3" s="9">
        <f>SUMIFS(Concentrado!AB$2:AB859,Concentrado!$A$2:$A859,"="&amp;$A3,Concentrado!$B$2:$B859, "=Nuevo León")</f>
        <v>51.921999999999997</v>
      </c>
      <c r="AB3" s="9">
        <f>SUMIFS(Concentrado!AC$2:AC859,Concentrado!$A$2:$A859,"="&amp;$A3,Concentrado!$B$2:$B859, "=Nuevo León")</f>
        <v>61.750999999999998</v>
      </c>
      <c r="AC3" s="9">
        <f>SUMIFS(Concentrado!AD$2:AD859,Concentrado!$A$2:$A859,"="&amp;$A3,Concentrado!$B$2:$B859, "=Nuevo León")</f>
        <v>329.89299999999997</v>
      </c>
      <c r="AD3" s="9">
        <f>SUMIFS(Concentrado!AE$2:AE859,Concentrado!$A$2:$A859,"="&amp;$A3,Concentrado!$B$2:$B859, "=Nuevo León")</f>
        <v>310.17099999999999</v>
      </c>
      <c r="AE3" s="9">
        <f>SUMIFS(Concentrado!AF$2:AF859,Concentrado!$A$2:$A859,"="&amp;$A3,Concentrado!$B$2:$B859, "=Nuevo León")</f>
        <v>320.14999999999998</v>
      </c>
      <c r="AF3" s="9">
        <f>SUMIFS(Concentrado!AG$2:AG859,Concentrado!$A$2:$A859,"="&amp;$A3,Concentrado!$B$2:$B859, "=Nuevo León")</f>
        <v>6.8390000000000004</v>
      </c>
      <c r="AG3" s="9">
        <f>SUMIFS(Concentrado!AH$2:AH859,Concentrado!$A$2:$A859,"="&amp;$A3,Concentrado!$B$2:$B859, "=Nuevo León")</f>
        <v>6.6783647172825598</v>
      </c>
      <c r="AH3" s="9">
        <f>SUMIFS(Concentrado!AI$2:AI859,Concentrado!$A$2:$A859,"="&amp;$A3,Concentrado!$B$2:$B859, "=Nuevo León")</f>
        <v>0.80488619579929899</v>
      </c>
      <c r="AI3" s="9">
        <f>SUMIFS(Concentrado!AJ$2:AJ859,Concentrado!$A$2:$A859,"="&amp;$A3,Concentrado!$B$2:$B859, "=Nuevo León")</f>
        <v>3.7770681601768499</v>
      </c>
      <c r="AJ3" s="9">
        <f>SUMIFS(Concentrado!AK$2:AK859,Concentrado!$A$2:$A859,"="&amp;$A3,Concentrado!$B$2:$B859, "=Nuevo León")</f>
        <v>5.8029999999999999</v>
      </c>
      <c r="AK3" s="9">
        <f>SUMIFS(Concentrado!AL$2:AL859,Concentrado!$A$2:$A859,"="&amp;$A3,Concentrado!$B$2:$B859, "=Nuevo León")</f>
        <v>0.88800000000000001</v>
      </c>
      <c r="AL3" s="9">
        <f>SUMIFS(Concentrado!AM$2:AM859,Concentrado!$A$2:$A859,"="&amp;$A3,Concentrado!$B$2:$B859, "=Nuevo León")</f>
        <v>3.355</v>
      </c>
      <c r="AM3" s="9">
        <f>SUMIFS(Concentrado!AN$2:AN859,Concentrado!$A$2:$A859,"="&amp;$A3,Concentrado!$B$2:$B859, "=Nuevo León")</f>
        <v>52.901000000000003</v>
      </c>
      <c r="AN3" s="9">
        <f>SUMIFS(Concentrado!AO$2:AO859,Concentrado!$A$2:$A859,"="&amp;$A3,Concentrado!$B$2:$B859, "=Nuevo León")</f>
        <v>39.384999999999998</v>
      </c>
      <c r="AO3" s="9">
        <f>SUMIFS(Concentrado!AP$2:AP859,Concentrado!$A$2:$A859,"="&amp;$A3,Concentrado!$B$2:$B859, "=Nuevo León")</f>
        <v>46.222999999999999</v>
      </c>
      <c r="AP3" s="9">
        <f>SUMIFS(Concentrado!AQ$2:AQ859,Concentrado!$A$2:$A859,"="&amp;$A3,Concentrado!$B$2:$B859, "=Nuevo León")</f>
        <v>7.9790000000000001</v>
      </c>
      <c r="AQ3" s="9">
        <f>SUMIFS(Concentrado!AR$2:AR859,Concentrado!$A$2:$A859,"="&amp;$A3,Concentrado!$B$2:$B859, "=Nuevo León")</f>
        <v>2.8730000000000002</v>
      </c>
      <c r="AR3" s="9">
        <f>SUMIFS(Concentrado!AS$2:AS859,Concentrado!$A$2:$A859,"="&amp;$A3,Concentrado!$B$2:$B859, "=Nuevo León")</f>
        <v>5.4359999999999999</v>
      </c>
      <c r="AS3" s="9">
        <f>SUMIFS(Concentrado!AT$2:AT859,Concentrado!$A$2:$A859,"="&amp;$A3,Concentrado!$B$2:$B859, "=Nuevo León")</f>
        <v>7.202</v>
      </c>
      <c r="AT3" s="9">
        <f>SUMIFS(Concentrado!AU$2:AU859,Concentrado!$A$2:$A859,"="&amp;$A3,Concentrado!$B$2:$B859, "=Nuevo León")</f>
        <v>0.78400000000000003</v>
      </c>
      <c r="AU3" s="9">
        <f>SUMIFS(Concentrado!AV$2:AV859,Concentrado!$A$2:$A859,"="&amp;$A3,Concentrado!$B$2:$B859, "=Nuevo León")</f>
        <v>4.0060000000000002</v>
      </c>
      <c r="AV3" s="9">
        <f>SUMIFS(Concentrado!AW$2:AW859,Concentrado!$A$2:$A859,"="&amp;$A3,Concentrado!$B$2:$B859, "=Nuevo León")</f>
        <v>452.327</v>
      </c>
      <c r="AW3" s="9">
        <f>SUMIFS(Concentrado!AX$2:AX859,Concentrado!$A$2:$A859,"="&amp;$A3,Concentrado!$B$2:$B859, "=Nuevo León")</f>
        <v>370.76400000000001</v>
      </c>
      <c r="AX3" s="9">
        <f>SUMIFS(Concentrado!AY$2:AY859,Concentrado!$A$2:$A859,"="&amp;$A3,Concentrado!$B$2:$B859, "=Nuevo León")</f>
        <v>411.91899999999998</v>
      </c>
      <c r="AY3" s="9">
        <f>SUMIFS(Concentrado!AZ$2:AZ859,Concentrado!$A$2:$A859,"="&amp;$A3,Concentrado!$B$2:$B859, "=Nuevo León")</f>
        <v>4.5229999999999997</v>
      </c>
      <c r="AZ3" s="9">
        <f>SUMIFS(Concentrado!BA$2:BA859,Concentrado!$A$2:$A859,"="&amp;$A3,Concentrado!$B$2:$B859, "=Nuevo León")</f>
        <v>3.7080000000000002</v>
      </c>
      <c r="BA3" s="9">
        <f>SUMIFS(Concentrado!BB$2:BB859,Concentrado!$A$2:$A859,"="&amp;$A3,Concentrado!$B$2:$B859, "=Nuevo León")</f>
        <v>4.1189999999999998</v>
      </c>
      <c r="BB3" s="9">
        <f>SUMIFS(Concentrado!BC$2:BC859,Concentrado!$A$2:$A859,"="&amp;$A3,Concentrado!$B$2:$B859, "=Nuevo León")</f>
        <v>12.692</v>
      </c>
      <c r="BC3" s="9">
        <f>SUMIFS(Concentrado!BD$2:BD859,Concentrado!$A$2:$A859,"="&amp;$A3,Concentrado!$B$2:$B859, "=Nuevo León")</f>
        <v>9.6370000000000005</v>
      </c>
      <c r="BD3" s="9">
        <f>SUMIFS(Concentrado!BE$2:BE859,Concentrado!$A$2:$A859,"="&amp;$A3,Concentrado!$B$2:$B859, "=Nuevo León")</f>
        <v>16.341000000000001</v>
      </c>
      <c r="BE3" s="9">
        <f>SUMIFS(Concentrado!BF$2:BF859,Concentrado!$A$2:$A859,"="&amp;$A3,Concentrado!$B$2:$B859, "=Nuevo León")</f>
        <v>18.113</v>
      </c>
      <c r="BF3" s="9">
        <f>SUMIFS(Concentrado!BG$2:BG859,Concentrado!$A$2:$A859,"="&amp;$A3,Concentrado!$B$2:$B859, "=Nuevo León")</f>
        <v>43.206000000000003</v>
      </c>
      <c r="BG3" s="9">
        <f>SUMIFS(Concentrado!BH$2:BH859,Concentrado!$A$2:$A859,"="&amp;$A3,Concentrado!$B$2:$B859, "=Nuevo León")</f>
        <v>7.3560366029291204</v>
      </c>
    </row>
    <row r="4" spans="1:59" x14ac:dyDescent="0.25">
      <c r="A4" s="4">
        <v>2000</v>
      </c>
      <c r="B4" s="9">
        <f>SUMIFS(Concentrado!C$2:C859,Concentrado!$A$2:$A859,"="&amp;$A4,Concentrado!$B$2:$B859, "=Nuevo León")</f>
        <v>5.4</v>
      </c>
      <c r="C4" s="9">
        <f>SUMIFS(Concentrado!D$2:D859,Concentrado!$A$2:$A859,"="&amp;$A4,Concentrado!$B$2:$B859, "=Nuevo León")</f>
        <v>1.643</v>
      </c>
      <c r="D4" s="9">
        <f>SUMIFS(Concentrado!E$2:E859,Concentrado!$A$2:$A859,"="&amp;$A4,Concentrado!$B$2:$B859, "=Nuevo León")</f>
        <v>3.5289999999999999</v>
      </c>
      <c r="E4" s="9">
        <f>SUMIFS(Concentrado!F$2:F859,Concentrado!$A$2:$A859,"="&amp;$A4,Concentrado!$B$2:$B859, "=Nuevo León")</f>
        <v>12.395</v>
      </c>
      <c r="F4" s="9">
        <f>SUMIFS(Concentrado!G$2:G859,Concentrado!$A$2:$A859,"="&amp;$A4,Concentrado!$B$2:$B859, "=Nuevo León")</f>
        <v>21.922000000000001</v>
      </c>
      <c r="G4" s="9">
        <f>SUMIFS(Concentrado!H$2:H859,Concentrado!$A$2:$A859,"="&amp;$A4,Concentrado!$B$2:$B859, "=Nuevo León")</f>
        <v>3.1589999999999998</v>
      </c>
      <c r="H4" s="9">
        <f>SUMIFS(Concentrado!I$2:I859,Concentrado!$A$2:$A859,"="&amp;$A4,Concentrado!$B$2:$B859, "=Nuevo León")</f>
        <v>3.03</v>
      </c>
      <c r="I4" s="9">
        <f>SUMIFS(Concentrado!J$2:J859,Concentrado!$A$2:$A859,"="&amp;$A4,Concentrado!$B$2:$B859, "=Nuevo León")</f>
        <v>3.0939999999999999</v>
      </c>
      <c r="J4" s="9">
        <f>SUMIFS(Concentrado!K$2:K859,Concentrado!$A$2:$A859,"="&amp;$A4,Concentrado!$B$2:$B859, "=Nuevo León")</f>
        <v>15.131</v>
      </c>
      <c r="K4" s="9">
        <f>SUMIFS(Concentrado!L$2:L859,Concentrado!$A$2:$A859,"="&amp;$A4,Concentrado!$B$2:$B859, "=Nuevo León")</f>
        <v>5.4429999999999996</v>
      </c>
      <c r="L4" s="9">
        <f>SUMIFS(Concentrado!M$2:M859,Concentrado!$A$2:$A859,"="&amp;$A4,Concentrado!$B$2:$B859, "=Nuevo León")</f>
        <v>10.305999999999999</v>
      </c>
      <c r="M4" s="9">
        <f>SUMIFS(Concentrado!N$2:N859,Concentrado!$A$2:$A859,"="&amp;$A4,Concentrado!$B$2:$B859, "=Nuevo León")</f>
        <v>43.637999999999998</v>
      </c>
      <c r="N4" s="9">
        <f>SUMIFS(Concentrado!O$2:O859,Concentrado!$A$2:$A859,"="&amp;$A4,Concentrado!$B$2:$B859, "=Nuevo León")</f>
        <v>57.213000000000001</v>
      </c>
      <c r="O4" s="9">
        <f>SUMIFS(Concentrado!P$2:P859,Concentrado!$A$2:$A859,"="&amp;$A4,Concentrado!$B$2:$B859, "=Nuevo León")</f>
        <v>16.739999999999998</v>
      </c>
      <c r="P4" s="9">
        <f>SUMIFS(Concentrado!Q$2:Q859,Concentrado!$A$2:$A859,"="&amp;$A4,Concentrado!$B$2:$B859, "=Nuevo León")</f>
        <v>37.057000000000002</v>
      </c>
      <c r="Q4" s="9">
        <f>SUMIFS(Concentrado!R$2:R859,Concentrado!$A$2:$A859,"="&amp;$A4,Concentrado!$B$2:$B859, "=Nuevo León")</f>
        <v>35.713999999999999</v>
      </c>
      <c r="R4" s="9">
        <f>SUMIFS(Concentrado!S$2:S859,Concentrado!$A$2:$A859,"="&amp;$A4,Concentrado!$B$2:$B859, "=Nuevo León")</f>
        <v>46.215000000000003</v>
      </c>
      <c r="S4" s="9">
        <f>SUMIFS(Concentrado!T$2:T859,Concentrado!$A$2:$A859,"="&amp;$A4,Concentrado!$B$2:$B859, "=Nuevo León")</f>
        <v>40.944000000000003</v>
      </c>
      <c r="T4" s="9">
        <f>SUMIFS(Concentrado!U$2:U859,Concentrado!$A$2:$A859,"="&amp;$A4,Concentrado!$B$2:$B859, "=Nuevo León")</f>
        <v>5.6040000000000001</v>
      </c>
      <c r="U4" s="9">
        <f>SUMIFS(Concentrado!V$2:V859,Concentrado!$A$2:$A859,"="&amp;$A4,Concentrado!$B$2:$B859, "=Nuevo León")</f>
        <v>10.116</v>
      </c>
      <c r="V4" s="9">
        <f>SUMIFS(Concentrado!W$2:W859,Concentrado!$A$2:$A859,"="&amp;$A4,Concentrado!$B$2:$B859, "=Nuevo León")</f>
        <v>7.851</v>
      </c>
      <c r="W4" s="9">
        <f>SUMIFS(Concentrado!X$2:X859,Concentrado!$A$2:$A859,"="&amp;$A4,Concentrado!$B$2:$B859, "=Nuevo León")</f>
        <v>4.0250000000000004</v>
      </c>
      <c r="X4" s="9">
        <f>SUMIFS(Concentrado!Y$2:Y859,Concentrado!$A$2:$A859,"="&amp;$A4,Concentrado!$B$2:$B859, "=Nuevo León")</f>
        <v>1.4379999999999999</v>
      </c>
      <c r="Y4" s="9">
        <f>SUMIFS(Concentrado!Z$2:Z859,Concentrado!$A$2:$A859,"="&amp;$A4,Concentrado!$B$2:$B859, "=Nuevo León")</f>
        <v>2.7360000000000002</v>
      </c>
      <c r="Z4" s="9">
        <f>SUMIFS(Concentrado!AA$2:AA859,Concentrado!$A$2:$A859,"="&amp;$A4,Concentrado!$B$2:$B859, "=Nuevo León")</f>
        <v>68.575000000000003</v>
      </c>
      <c r="AA4" s="9">
        <f>SUMIFS(Concentrado!AB$2:AB859,Concentrado!$A$2:$A859,"="&amp;$A4,Concentrado!$B$2:$B859, "=Nuevo León")</f>
        <v>53.969000000000001</v>
      </c>
      <c r="AB4" s="9">
        <f>SUMIFS(Concentrado!AC$2:AC859,Concentrado!$A$2:$A859,"="&amp;$A4,Concentrado!$B$2:$B859, "=Nuevo León")</f>
        <v>61.301000000000002</v>
      </c>
      <c r="AC4" s="9">
        <f>SUMIFS(Concentrado!AD$2:AD859,Concentrado!$A$2:$A859,"="&amp;$A4,Concentrado!$B$2:$B859, "=Nuevo León")</f>
        <v>333.601</v>
      </c>
      <c r="AD4" s="9">
        <f>SUMIFS(Concentrado!AE$2:AE859,Concentrado!$A$2:$A859,"="&amp;$A4,Concentrado!$B$2:$B859, "=Nuevo León")</f>
        <v>311.02999999999997</v>
      </c>
      <c r="AE4" s="9">
        <f>SUMIFS(Concentrado!AF$2:AF859,Concentrado!$A$2:$A859,"="&amp;$A4,Concentrado!$B$2:$B859, "=Nuevo León")</f>
        <v>322.43700000000001</v>
      </c>
      <c r="AF4" s="9">
        <f>SUMIFS(Concentrado!AG$2:AG859,Concentrado!$A$2:$A859,"="&amp;$A4,Concentrado!$B$2:$B859, "=Nuevo León")</f>
        <v>7.8970000000000002</v>
      </c>
      <c r="AG4" s="9">
        <f>SUMIFS(Concentrado!AH$2:AH859,Concentrado!$A$2:$A859,"="&amp;$A4,Concentrado!$B$2:$B859, "=Nuevo León")</f>
        <v>6.9115259475636899</v>
      </c>
      <c r="AH4" s="9">
        <f>SUMIFS(Concentrado!AI$2:AI859,Concentrado!$A$2:$A859,"="&amp;$A4,Concentrado!$B$2:$B859, "=Nuevo León")</f>
        <v>1.0677116004196101</v>
      </c>
      <c r="AI4" s="9">
        <f>SUMIFS(Concentrado!AJ$2:AJ859,Concentrado!$A$2:$A859,"="&amp;$A4,Concentrado!$B$2:$B859, "=Nuevo León")</f>
        <v>4.0234786468711503</v>
      </c>
      <c r="AJ4" s="9">
        <f>SUMIFS(Concentrado!AK$2:AK859,Concentrado!$A$2:$A859,"="&amp;$A4,Concentrado!$B$2:$B859, "=Nuevo León")</f>
        <v>6.4189999999999996</v>
      </c>
      <c r="AK4" s="9">
        <f>SUMIFS(Concentrado!AL$2:AL859,Concentrado!$A$2:$A859,"="&amp;$A4,Concentrado!$B$2:$B859, "=Nuevo León")</f>
        <v>0.92400000000000004</v>
      </c>
      <c r="AL4" s="9">
        <f>SUMIFS(Concentrado!AM$2:AM859,Concentrado!$A$2:$A859,"="&amp;$A4,Concentrado!$B$2:$B859, "=Nuevo León")</f>
        <v>3.6829999999999998</v>
      </c>
      <c r="AM4" s="9">
        <f>SUMIFS(Concentrado!AN$2:AN859,Concentrado!$A$2:$A859,"="&amp;$A4,Concentrado!$B$2:$B859, "=Nuevo León")</f>
        <v>53.290999999999997</v>
      </c>
      <c r="AN4" s="9">
        <f>SUMIFS(Concentrado!AO$2:AO859,Concentrado!$A$2:$A859,"="&amp;$A4,Concentrado!$B$2:$B859, "=Nuevo León")</f>
        <v>40.823999999999998</v>
      </c>
      <c r="AO4" s="9">
        <f>SUMIFS(Concentrado!AP$2:AP859,Concentrado!$A$2:$A859,"="&amp;$A4,Concentrado!$B$2:$B859, "=Nuevo León")</f>
        <v>47.082000000000001</v>
      </c>
      <c r="AP4" s="9">
        <f>SUMIFS(Concentrado!AQ$2:AQ859,Concentrado!$A$2:$A859,"="&amp;$A4,Concentrado!$B$2:$B859, "=Nuevo León")</f>
        <v>5.6550000000000002</v>
      </c>
      <c r="AQ4" s="9">
        <f>SUMIFS(Concentrado!AR$2:AR859,Concentrado!$A$2:$A859,"="&amp;$A4,Concentrado!$B$2:$B859, "=Nuevo León")</f>
        <v>2.9780000000000002</v>
      </c>
      <c r="AR4" s="9">
        <f>SUMIFS(Concentrado!AS$2:AS859,Concentrado!$A$2:$A859,"="&amp;$A4,Concentrado!$B$2:$B859, "=Nuevo León")</f>
        <v>4.3220000000000001</v>
      </c>
      <c r="AS4" s="9">
        <f>SUMIFS(Concentrado!AT$2:AT859,Concentrado!$A$2:$A859,"="&amp;$A4,Concentrado!$B$2:$B859, "=Nuevo León")</f>
        <v>5.9610000000000003</v>
      </c>
      <c r="AT4" s="9">
        <f>SUMIFS(Concentrado!AU$2:AU859,Concentrado!$A$2:$A859,"="&amp;$A4,Concentrado!$B$2:$B859, "=Nuevo León")</f>
        <v>0.56499999999999995</v>
      </c>
      <c r="AU4" s="9">
        <f>SUMIFS(Concentrado!AV$2:AV859,Concentrado!$A$2:$A859,"="&amp;$A4,Concentrado!$B$2:$B859, "=Nuevo León")</f>
        <v>3.2730000000000001</v>
      </c>
      <c r="AV4" s="9">
        <f>SUMIFS(Concentrado!AW$2:AW859,Concentrado!$A$2:$A859,"="&amp;$A4,Concentrado!$B$2:$B859, "=Nuevo León")</f>
        <v>450.67700000000002</v>
      </c>
      <c r="AW4" s="9">
        <f>SUMIFS(Concentrado!AX$2:AX859,Concentrado!$A$2:$A859,"="&amp;$A4,Concentrado!$B$2:$B859, "=Nuevo León")</f>
        <v>373.47199999999998</v>
      </c>
      <c r="AX4" s="9">
        <f>SUMIFS(Concentrado!AY$2:AY859,Concentrado!$A$2:$A859,"="&amp;$A4,Concentrado!$B$2:$B859, "=Nuevo León")</f>
        <v>412.303</v>
      </c>
      <c r="AY4" s="9">
        <f>SUMIFS(Concentrado!AZ$2:AZ859,Concentrado!$A$2:$A859,"="&amp;$A4,Concentrado!$B$2:$B859, "=Nuevo León")</f>
        <v>4.5069999999999997</v>
      </c>
      <c r="AZ4" s="9">
        <f>SUMIFS(Concentrado!BA$2:BA859,Concentrado!$A$2:$A859,"="&amp;$A4,Concentrado!$B$2:$B859, "=Nuevo León")</f>
        <v>3.7349999999999999</v>
      </c>
      <c r="BA4" s="9">
        <f>SUMIFS(Concentrado!BB$2:BB859,Concentrado!$A$2:$A859,"="&amp;$A4,Concentrado!$B$2:$B859, "=Nuevo León")</f>
        <v>4.1230000000000002</v>
      </c>
      <c r="BB4" s="9">
        <f>SUMIFS(Concentrado!BC$2:BC859,Concentrado!$A$2:$A859,"="&amp;$A4,Concentrado!$B$2:$B859, "=Nuevo León")</f>
        <v>14.02</v>
      </c>
      <c r="BC4" s="9">
        <f>SUMIFS(Concentrado!BD$2:BD859,Concentrado!$A$2:$A859,"="&amp;$A4,Concentrado!$B$2:$B859, "=Nuevo León")</f>
        <v>6.5430000000000001</v>
      </c>
      <c r="BD4" s="9">
        <f>SUMIFS(Concentrado!BE$2:BE859,Concentrado!$A$2:$A859,"="&amp;$A4,Concentrado!$B$2:$B859, "=Nuevo León")</f>
        <v>16.681999999999999</v>
      </c>
      <c r="BE4" s="9">
        <f>SUMIFS(Concentrado!BF$2:BF859,Concentrado!$A$2:$A859,"="&amp;$A4,Concentrado!$B$2:$B859, "=Nuevo León")</f>
        <v>18.434000000000001</v>
      </c>
      <c r="BF4" s="9">
        <f>SUMIFS(Concentrado!BG$2:BG859,Concentrado!$A$2:$A859,"="&amp;$A4,Concentrado!$B$2:$B859, "=Nuevo León")</f>
        <v>49.613999999999997</v>
      </c>
      <c r="BG4" s="9">
        <f>SUMIFS(Concentrado!BH$2:BH859,Concentrado!$A$2:$A859,"="&amp;$A4,Concentrado!$B$2:$B859, "=Nuevo León")</f>
        <v>7.4641675854465275</v>
      </c>
    </row>
    <row r="5" spans="1:59" x14ac:dyDescent="0.25">
      <c r="A5" s="4">
        <v>2001</v>
      </c>
      <c r="B5" s="9">
        <f>SUMIFS(Concentrado!C$2:C859,Concentrado!$A$2:$A859,"="&amp;$A5,Concentrado!$B$2:$B859, "=Nuevo León")</f>
        <v>4.6440000000000001</v>
      </c>
      <c r="C5" s="9">
        <f>SUMIFS(Concentrado!D$2:D859,Concentrado!$A$2:$A859,"="&amp;$A5,Concentrado!$B$2:$B859, "=Nuevo León")</f>
        <v>1.46</v>
      </c>
      <c r="D5" s="9">
        <f>SUMIFS(Concentrado!E$2:E859,Concentrado!$A$2:$A859,"="&amp;$A5,Concentrado!$B$2:$B859, "=Nuevo León")</f>
        <v>3.0579999999999998</v>
      </c>
      <c r="E5" s="9">
        <f>SUMIFS(Concentrado!F$2:F859,Concentrado!$A$2:$A859,"="&amp;$A5,Concentrado!$B$2:$B859, "=Nuevo León")</f>
        <v>11.14</v>
      </c>
      <c r="F5" s="9">
        <f>SUMIFS(Concentrado!G$2:G859,Concentrado!$A$2:$A859,"="&amp;$A5,Concentrado!$B$2:$B859, "=Nuevo León")</f>
        <v>18.599</v>
      </c>
      <c r="G5" s="9">
        <f>SUMIFS(Concentrado!H$2:H859,Concentrado!$A$2:$A859,"="&amp;$A5,Concentrado!$B$2:$B859, "=Nuevo León")</f>
        <v>3.8450000000000002</v>
      </c>
      <c r="H5" s="9">
        <f>SUMIFS(Concentrado!I$2:I859,Concentrado!$A$2:$A859,"="&amp;$A5,Concentrado!$B$2:$B859, "=Nuevo León")</f>
        <v>3.1709999999999998</v>
      </c>
      <c r="I5" s="9">
        <f>SUMIFS(Concentrado!J$2:J859,Concentrado!$A$2:$A859,"="&amp;$A5,Concentrado!$B$2:$B859, "=Nuevo León")</f>
        <v>3.51</v>
      </c>
      <c r="J5" s="9">
        <f>SUMIFS(Concentrado!K$2:K859,Concentrado!$A$2:$A859,"="&amp;$A5,Concentrado!$B$2:$B859, "=Nuevo León")</f>
        <v>15.381</v>
      </c>
      <c r="K5" s="9">
        <f>SUMIFS(Concentrado!L$2:L859,Concentrado!$A$2:$A859,"="&amp;$A5,Concentrado!$B$2:$B859, "=Nuevo León")</f>
        <v>5.4870000000000001</v>
      </c>
      <c r="L5" s="9">
        <f>SUMIFS(Concentrado!M$2:M859,Concentrado!$A$2:$A859,"="&amp;$A5,Concentrado!$B$2:$B859, "=Nuevo León")</f>
        <v>10.452999999999999</v>
      </c>
      <c r="M5" s="9">
        <f>SUMIFS(Concentrado!N$2:N859,Concentrado!$A$2:$A859,"="&amp;$A5,Concentrado!$B$2:$B859, "=Nuevo León")</f>
        <v>46.534999999999997</v>
      </c>
      <c r="N5" s="9">
        <f>SUMIFS(Concentrado!O$2:O859,Concentrado!$A$2:$A859,"="&amp;$A5,Concentrado!$B$2:$B859, "=Nuevo León")</f>
        <v>60.225000000000001</v>
      </c>
      <c r="O5" s="9">
        <f>SUMIFS(Concentrado!P$2:P859,Concentrado!$A$2:$A859,"="&amp;$A5,Concentrado!$B$2:$B859, "=Nuevo León")</f>
        <v>17.164000000000001</v>
      </c>
      <c r="P5" s="9">
        <f>SUMIFS(Concentrado!Q$2:Q859,Concentrado!$A$2:$A859,"="&amp;$A5,Concentrado!$B$2:$B859, "=Nuevo León")</f>
        <v>38.805</v>
      </c>
      <c r="Q5" s="9">
        <f>SUMIFS(Concentrado!R$2:R859,Concentrado!$A$2:$A859,"="&amp;$A5,Concentrado!$B$2:$B859, "=Nuevo León")</f>
        <v>34.006999999999998</v>
      </c>
      <c r="R5" s="9">
        <f>SUMIFS(Concentrado!S$2:S859,Concentrado!$A$2:$A859,"="&amp;$A5,Concentrado!$B$2:$B859, "=Nuevo León")</f>
        <v>43.389000000000003</v>
      </c>
      <c r="S5" s="9">
        <f>SUMIFS(Concentrado!T$2:T859,Concentrado!$A$2:$A859,"="&amp;$A5,Concentrado!$B$2:$B859, "=Nuevo León")</f>
        <v>38.68</v>
      </c>
      <c r="T5" s="9">
        <f>SUMIFS(Concentrado!U$2:U859,Concentrado!$A$2:$A859,"="&amp;$A5,Concentrado!$B$2:$B859, "=Nuevo León")</f>
        <v>8.6389999999999993</v>
      </c>
      <c r="U5" s="9">
        <f>SUMIFS(Concentrado!V$2:V859,Concentrado!$A$2:$A859,"="&amp;$A5,Concentrado!$B$2:$B859, "=Nuevo León")</f>
        <v>9.9160000000000004</v>
      </c>
      <c r="V5" s="9">
        <f>SUMIFS(Concentrado!W$2:W859,Concentrado!$A$2:$A859,"="&amp;$A5,Concentrado!$B$2:$B859, "=Nuevo León")</f>
        <v>9.2750000000000004</v>
      </c>
      <c r="W5" s="9">
        <f>SUMIFS(Concentrado!X$2:X859,Concentrado!$A$2:$A859,"="&amp;$A5,Concentrado!$B$2:$B859, "=Nuevo León")</f>
        <v>3.9449999999999998</v>
      </c>
      <c r="X5" s="9">
        <f>SUMIFS(Concentrado!Y$2:Y859,Concentrado!$A$2:$A859,"="&amp;$A5,Concentrado!$B$2:$B859, "=Nuevo León")</f>
        <v>0.45300000000000001</v>
      </c>
      <c r="Y5" s="9">
        <f>SUMIFS(Concentrado!Z$2:Z859,Concentrado!$A$2:$A859,"="&amp;$A5,Concentrado!$B$2:$B859, "=Nuevo León")</f>
        <v>2.206</v>
      </c>
      <c r="Z5" s="9">
        <f>SUMIFS(Concentrado!AA$2:AA859,Concentrado!$A$2:$A859,"="&amp;$A5,Concentrado!$B$2:$B859, "=Nuevo León")</f>
        <v>75.855000000000004</v>
      </c>
      <c r="AA5" s="9">
        <f>SUMIFS(Concentrado!AB$2:AB859,Concentrado!$A$2:$A859,"="&amp;$A5,Concentrado!$B$2:$B859, "=Nuevo León")</f>
        <v>52.5</v>
      </c>
      <c r="AB5" s="9">
        <f>SUMIFS(Concentrado!AC$2:AC859,Concentrado!$A$2:$A859,"="&amp;$A5,Concentrado!$B$2:$B859, "=Nuevo León")</f>
        <v>64.224000000000004</v>
      </c>
      <c r="AC5" s="9">
        <f>SUMIFS(Concentrado!AD$2:AD859,Concentrado!$A$2:$A859,"="&amp;$A5,Concentrado!$B$2:$B859, "=Nuevo León")</f>
        <v>335.13099999999997</v>
      </c>
      <c r="AD5" s="9">
        <f>SUMIFS(Concentrado!AE$2:AE859,Concentrado!$A$2:$A859,"="&amp;$A5,Concentrado!$B$2:$B859, "=Nuevo León")</f>
        <v>305.488</v>
      </c>
      <c r="AE5" s="9">
        <f>SUMIFS(Concentrado!AF$2:AF859,Concentrado!$A$2:$A859,"="&amp;$A5,Concentrado!$B$2:$B859, "=Nuevo León")</f>
        <v>320.46800000000002</v>
      </c>
      <c r="AF5" s="9">
        <f>SUMIFS(Concentrado!AG$2:AG859,Concentrado!$A$2:$A859,"="&amp;$A5,Concentrado!$B$2:$B859, "=Nuevo León")</f>
        <v>8.5890000000000004</v>
      </c>
      <c r="AG5" s="9">
        <f>SUMIFS(Concentrado!AH$2:AH859,Concentrado!$A$2:$A859,"="&amp;$A5,Concentrado!$B$2:$B859, "=Nuevo León")</f>
        <v>5.4293729074291903</v>
      </c>
      <c r="AH5" s="9">
        <f>SUMIFS(Concentrado!AI$2:AI859,Concentrado!$A$2:$A859,"="&amp;$A5,Concentrado!$B$2:$B859, "=Nuevo León")</f>
        <v>1.0587766629741799</v>
      </c>
      <c r="AI5" s="9">
        <f>SUMIFS(Concentrado!AJ$2:AJ859,Concentrado!$A$2:$A859,"="&amp;$A5,Concentrado!$B$2:$B859, "=Nuevo León")</f>
        <v>3.2697711617954699</v>
      </c>
      <c r="AJ5" s="9">
        <f>SUMIFS(Concentrado!AK$2:AK859,Concentrado!$A$2:$A859,"="&amp;$A5,Concentrado!$B$2:$B859, "=Nuevo León")</f>
        <v>5.4429999999999996</v>
      </c>
      <c r="AK5" s="9">
        <f>SUMIFS(Concentrado!AL$2:AL859,Concentrado!$A$2:$A859,"="&amp;$A5,Concentrado!$B$2:$B859, "=Nuevo León")</f>
        <v>0.95599999999999996</v>
      </c>
      <c r="AL5" s="9">
        <f>SUMIFS(Concentrado!AM$2:AM859,Concentrado!$A$2:$A859,"="&amp;$A5,Concentrado!$B$2:$B859, "=Nuevo León")</f>
        <v>3.2090000000000001</v>
      </c>
      <c r="AM5" s="9">
        <f>SUMIFS(Concentrado!AN$2:AN859,Concentrado!$A$2:$A859,"="&amp;$A5,Concentrado!$B$2:$B859, "=Nuevo León")</f>
        <v>49.938000000000002</v>
      </c>
      <c r="AN5" s="9">
        <f>SUMIFS(Concentrado!AO$2:AO859,Concentrado!$A$2:$A859,"="&amp;$A5,Concentrado!$B$2:$B859, "=Nuevo León")</f>
        <v>39.212000000000003</v>
      </c>
      <c r="AO5" s="9">
        <f>SUMIFS(Concentrado!AP$2:AP859,Concentrado!$A$2:$A859,"="&amp;$A5,Concentrado!$B$2:$B859, "=Nuevo León")</f>
        <v>44.621000000000002</v>
      </c>
      <c r="AP5" s="9">
        <f>SUMIFS(Concentrado!AQ$2:AQ859,Concentrado!$A$2:$A859,"="&amp;$A5,Concentrado!$B$2:$B859, "=Nuevo León")</f>
        <v>5.6429999999999998</v>
      </c>
      <c r="AQ5" s="9">
        <f>SUMIFS(Concentrado!AR$2:AR859,Concentrado!$A$2:$A859,"="&amp;$A5,Concentrado!$B$2:$B859, "=Nuevo León")</f>
        <v>2.6680000000000001</v>
      </c>
      <c r="AR5" s="9">
        <f>SUMIFS(Concentrado!AS$2:AS859,Concentrado!$A$2:$A859,"="&amp;$A5,Concentrado!$B$2:$B859, "=Nuevo León")</f>
        <v>4.1609999999999996</v>
      </c>
      <c r="AS5" s="9">
        <f>SUMIFS(Concentrado!AT$2:AT859,Concentrado!$A$2:$A859,"="&amp;$A5,Concentrado!$B$2:$B859, "=Nuevo León")</f>
        <v>7.2409999999999997</v>
      </c>
      <c r="AT5" s="9">
        <f>SUMIFS(Concentrado!AU$2:AU859,Concentrado!$A$2:$A859,"="&amp;$A5,Concentrado!$B$2:$B859, "=Nuevo León")</f>
        <v>0.80500000000000005</v>
      </c>
      <c r="AU5" s="9">
        <f>SUMIFS(Concentrado!AV$2:AV859,Concentrado!$A$2:$A859,"="&amp;$A5,Concentrado!$B$2:$B859, "=Nuevo León")</f>
        <v>4.0359999999999996</v>
      </c>
      <c r="AV5" s="9">
        <f>SUMIFS(Concentrado!AW$2:AW859,Concentrado!$A$2:$A859,"="&amp;$A5,Concentrado!$B$2:$B859, "=Nuevo León")</f>
        <v>449.58800000000002</v>
      </c>
      <c r="AW5" s="9">
        <f>SUMIFS(Concentrado!AX$2:AX859,Concentrado!$A$2:$A859,"="&amp;$A5,Concentrado!$B$2:$B859, "=Nuevo León")</f>
        <v>366.29300000000001</v>
      </c>
      <c r="AX5" s="9">
        <f>SUMIFS(Concentrado!AY$2:AY859,Concentrado!$A$2:$A859,"="&amp;$A5,Concentrado!$B$2:$B859, "=Nuevo León")</f>
        <v>408.25599999999997</v>
      </c>
      <c r="AY5" s="9">
        <f>SUMIFS(Concentrado!AZ$2:AZ859,Concentrado!$A$2:$A859,"="&amp;$A5,Concentrado!$B$2:$B859, "=Nuevo León")</f>
        <v>4.4960000000000004</v>
      </c>
      <c r="AZ5" s="9">
        <f>SUMIFS(Concentrado!BA$2:BA859,Concentrado!$A$2:$A859,"="&amp;$A5,Concentrado!$B$2:$B859, "=Nuevo León")</f>
        <v>3.6629999999999998</v>
      </c>
      <c r="BA5" s="9">
        <f>SUMIFS(Concentrado!BB$2:BB859,Concentrado!$A$2:$A859,"="&amp;$A5,Concentrado!$B$2:$B859, "=Nuevo León")</f>
        <v>4.0830000000000002</v>
      </c>
      <c r="BB5" s="9">
        <f>SUMIFS(Concentrado!BC$2:BC859,Concentrado!$A$2:$A859,"="&amp;$A5,Concentrado!$B$2:$B859, "=Nuevo León")</f>
        <v>16.649999999999999</v>
      </c>
      <c r="BC5" s="9">
        <f>SUMIFS(Concentrado!BD$2:BD859,Concentrado!$A$2:$A859,"="&amp;$A5,Concentrado!$B$2:$B859, "=Nuevo León")</f>
        <v>6.0129999999999999</v>
      </c>
      <c r="BD5" s="9">
        <f>SUMIFS(Concentrado!BE$2:BE859,Concentrado!$A$2:$A859,"="&amp;$A5,Concentrado!$B$2:$B859, "=Nuevo León")</f>
        <v>16.774000000000001</v>
      </c>
      <c r="BE5" s="9">
        <f>SUMIFS(Concentrado!BF$2:BF859,Concentrado!$A$2:$A859,"="&amp;$A5,Concentrado!$B$2:$B859, "=Nuevo León")</f>
        <v>18.608000000000001</v>
      </c>
      <c r="BF5" s="9">
        <f>SUMIFS(Concentrado!BG$2:BG859,Concentrado!$A$2:$A859,"="&amp;$A5,Concentrado!$B$2:$B859, "=Nuevo León")</f>
        <v>24.324999999999999</v>
      </c>
      <c r="BG5" s="9">
        <f>SUMIFS(Concentrado!BH$2:BH859,Concentrado!$A$2:$A859,"="&amp;$A5,Concentrado!$B$2:$B859, "=Nuevo León")</f>
        <v>7.2089603396614441</v>
      </c>
    </row>
    <row r="6" spans="1:59" x14ac:dyDescent="0.25">
      <c r="A6" s="4">
        <v>2002</v>
      </c>
      <c r="B6" s="9">
        <f>SUMIFS(Concentrado!C$2:C859,Concentrado!$A$2:$A859,"="&amp;$A6,Concentrado!$B$2:$B859, "=Nuevo León")</f>
        <v>9.4890000000000008</v>
      </c>
      <c r="C6" s="9">
        <f>SUMIFS(Concentrado!D$2:D859,Concentrado!$A$2:$A859,"="&amp;$A6,Concentrado!$B$2:$B859, "=Nuevo León")</f>
        <v>3.3039999999999998</v>
      </c>
      <c r="D6" s="9">
        <f>SUMIFS(Concentrado!E$2:E859,Concentrado!$A$2:$A859,"="&amp;$A6,Concentrado!$B$2:$B859, "=Nuevo León")</f>
        <v>6.4089999999999998</v>
      </c>
      <c r="E6" s="9">
        <f>SUMIFS(Concentrado!F$2:F859,Concentrado!$A$2:$A859,"="&amp;$A6,Concentrado!$B$2:$B859, "=Nuevo León")</f>
        <v>10.239000000000001</v>
      </c>
      <c r="F6" s="9">
        <f>SUMIFS(Concentrado!G$2:G859,Concentrado!$A$2:$A859,"="&amp;$A6,Concentrado!$B$2:$B859, "=Nuevo León")</f>
        <v>22.701000000000001</v>
      </c>
      <c r="G6" s="9">
        <f>SUMIFS(Concentrado!H$2:H859,Concentrado!$A$2:$A859,"="&amp;$A6,Concentrado!$B$2:$B859, "=Nuevo León")</f>
        <v>3.081</v>
      </c>
      <c r="H6" s="9">
        <f>SUMIFS(Concentrado!I$2:I859,Concentrado!$A$2:$A859,"="&amp;$A6,Concentrado!$B$2:$B859, "=Nuevo León")</f>
        <v>3.5510000000000002</v>
      </c>
      <c r="I6" s="9">
        <f>SUMIFS(Concentrado!J$2:J859,Concentrado!$A$2:$A859,"="&amp;$A6,Concentrado!$B$2:$B859, "=Nuevo León")</f>
        <v>3.3149999999999999</v>
      </c>
      <c r="J6" s="9">
        <f>SUMIFS(Concentrado!K$2:K859,Concentrado!$A$2:$A859,"="&amp;$A6,Concentrado!$B$2:$B859, "=Nuevo León")</f>
        <v>15.749000000000001</v>
      </c>
      <c r="K6" s="9">
        <f>SUMIFS(Concentrado!L$2:L859,Concentrado!$A$2:$A859,"="&amp;$A6,Concentrado!$B$2:$B859, "=Nuevo León")</f>
        <v>5.2770000000000001</v>
      </c>
      <c r="L6" s="9">
        <f>SUMIFS(Concentrado!M$2:M859,Concentrado!$A$2:$A859,"="&amp;$A6,Concentrado!$B$2:$B859, "=Nuevo León")</f>
        <v>10.535</v>
      </c>
      <c r="M6" s="9">
        <f>SUMIFS(Concentrado!N$2:N859,Concentrado!$A$2:$A859,"="&amp;$A6,Concentrado!$B$2:$B859, "=Nuevo León")</f>
        <v>33.289000000000001</v>
      </c>
      <c r="N6" s="9">
        <f>SUMIFS(Concentrado!O$2:O859,Concentrado!$A$2:$A859,"="&amp;$A6,Concentrado!$B$2:$B859, "=Nuevo León")</f>
        <v>55.758000000000003</v>
      </c>
      <c r="O6" s="9">
        <f>SUMIFS(Concentrado!P$2:P859,Concentrado!$A$2:$A859,"="&amp;$A6,Concentrado!$B$2:$B859, "=Nuevo León")</f>
        <v>16.077999999999999</v>
      </c>
      <c r="P6" s="9">
        <f>SUMIFS(Concentrado!Q$2:Q859,Concentrado!$A$2:$A859,"="&amp;$A6,Concentrado!$B$2:$B859, "=Nuevo León")</f>
        <v>36.024999999999999</v>
      </c>
      <c r="Q6" s="9">
        <f>SUMIFS(Concentrado!R$2:R859,Concentrado!$A$2:$A859,"="&amp;$A6,Concentrado!$B$2:$B859, "=Nuevo León")</f>
        <v>42.356000000000002</v>
      </c>
      <c r="R6" s="9">
        <f>SUMIFS(Concentrado!S$2:S859,Concentrado!$A$2:$A859,"="&amp;$A6,Concentrado!$B$2:$B859, "=Nuevo León")</f>
        <v>54.843000000000004</v>
      </c>
      <c r="S6" s="9">
        <f>SUMIFS(Concentrado!T$2:T859,Concentrado!$A$2:$A859,"="&amp;$A6,Concentrado!$B$2:$B859, "=Nuevo León")</f>
        <v>48.573999999999998</v>
      </c>
      <c r="T6" s="9">
        <f>SUMIFS(Concentrado!U$2:U859,Concentrado!$A$2:$A859,"="&amp;$A6,Concentrado!$B$2:$B859, "=Nuevo León")</f>
        <v>6.4560000000000004</v>
      </c>
      <c r="U6" s="9">
        <f>SUMIFS(Concentrado!V$2:V859,Concentrado!$A$2:$A859,"="&amp;$A6,Concentrado!$B$2:$B859, "=Nuevo León")</f>
        <v>10.9</v>
      </c>
      <c r="V6" s="9">
        <f>SUMIFS(Concentrado!W$2:W859,Concentrado!$A$2:$A859,"="&amp;$A6,Concentrado!$B$2:$B859, "=Nuevo León")</f>
        <v>8.6690000000000005</v>
      </c>
      <c r="W6" s="9">
        <f>SUMIFS(Concentrado!X$2:X859,Concentrado!$A$2:$A859,"="&amp;$A6,Concentrado!$B$2:$B859, "=Nuevo León")</f>
        <v>4.0599999999999996</v>
      </c>
      <c r="X6" s="9">
        <f>SUMIFS(Concentrado!Y$2:Y859,Concentrado!$A$2:$A859,"="&amp;$A6,Concentrado!$B$2:$B859, "=Nuevo León")</f>
        <v>0.83799999999999997</v>
      </c>
      <c r="Y6" s="9">
        <f>SUMIFS(Concentrado!Z$2:Z859,Concentrado!$A$2:$A859,"="&amp;$A6,Concentrado!$B$2:$B859, "=Nuevo León")</f>
        <v>2.48</v>
      </c>
      <c r="Z6" s="9">
        <f>SUMIFS(Concentrado!AA$2:AA859,Concentrado!$A$2:$A859,"="&amp;$A6,Concentrado!$B$2:$B859, "=Nuevo León")</f>
        <v>78.599000000000004</v>
      </c>
      <c r="AA6" s="9">
        <f>SUMIFS(Concentrado!AB$2:AB859,Concentrado!$A$2:$A859,"="&amp;$A6,Concentrado!$B$2:$B859, "=Nuevo León")</f>
        <v>55.484000000000002</v>
      </c>
      <c r="AB6" s="9">
        <f>SUMIFS(Concentrado!AC$2:AC859,Concentrado!$A$2:$A859,"="&amp;$A6,Concentrado!$B$2:$B859, "=Nuevo León")</f>
        <v>67.114000000000004</v>
      </c>
      <c r="AC6" s="9">
        <f>SUMIFS(Concentrado!AD$2:AD859,Concentrado!$A$2:$A859,"="&amp;$A6,Concentrado!$B$2:$B859, "=Nuevo León")</f>
        <v>344.67200000000003</v>
      </c>
      <c r="AD6" s="9">
        <f>SUMIFS(Concentrado!AE$2:AE859,Concentrado!$A$2:$A859,"="&amp;$A6,Concentrado!$B$2:$B859, "=Nuevo León")</f>
        <v>314.11500000000001</v>
      </c>
      <c r="AE6" s="9">
        <f>SUMIFS(Concentrado!AF$2:AF859,Concentrado!$A$2:$A859,"="&amp;$A6,Concentrado!$B$2:$B859, "=Nuevo León")</f>
        <v>329.55500000000001</v>
      </c>
      <c r="AF6" s="9">
        <f>SUMIFS(Concentrado!AG$2:AG859,Concentrado!$A$2:$A859,"="&amp;$A6,Concentrado!$B$2:$B859, "=Nuevo León")</f>
        <v>6.2119999999999997</v>
      </c>
      <c r="AG6" s="9">
        <f>SUMIFS(Concentrado!AH$2:AH859,Concentrado!$A$2:$A859,"="&amp;$A6,Concentrado!$B$2:$B859, "=Nuevo León")</f>
        <v>5.8832030715435897</v>
      </c>
      <c r="AH6" s="9">
        <f>SUMIFS(Concentrado!AI$2:AI859,Concentrado!$A$2:$A859,"="&amp;$A6,Concentrado!$B$2:$B859, "=Nuevo León")</f>
        <v>1.04917207208861</v>
      </c>
      <c r="AI6" s="9">
        <f>SUMIFS(Concentrado!AJ$2:AJ859,Concentrado!$A$2:$A859,"="&amp;$A6,Concentrado!$B$2:$B859, "=Nuevo León")</f>
        <v>3.4965193444932701</v>
      </c>
      <c r="AJ6" s="9">
        <f>SUMIFS(Concentrado!AK$2:AK859,Concentrado!$A$2:$A859,"="&amp;$A6,Concentrado!$B$2:$B859, "=Nuevo León")</f>
        <v>5.7229999999999999</v>
      </c>
      <c r="AK6" s="9">
        <f>SUMIFS(Concentrado!AL$2:AL859,Concentrado!$A$2:$A859,"="&amp;$A6,Concentrado!$B$2:$B859, "=Nuevo León")</f>
        <v>1.036</v>
      </c>
      <c r="AL6" s="9">
        <f>SUMIFS(Concentrado!AM$2:AM859,Concentrado!$A$2:$A859,"="&amp;$A6,Concentrado!$B$2:$B859, "=Nuevo León")</f>
        <v>3.3889999999999998</v>
      </c>
      <c r="AM6" s="9">
        <f>SUMIFS(Concentrado!AN$2:AN859,Concentrado!$A$2:$A859,"="&amp;$A6,Concentrado!$B$2:$B859, "=Nuevo León")</f>
        <v>51.649000000000001</v>
      </c>
      <c r="AN6" s="9">
        <f>SUMIFS(Concentrado!AO$2:AO859,Concentrado!$A$2:$A859,"="&amp;$A6,Concentrado!$B$2:$B859, "=Nuevo León")</f>
        <v>36.298999999999999</v>
      </c>
      <c r="AO6" s="9">
        <f>SUMIFS(Concentrado!AP$2:AP859,Concentrado!$A$2:$A859,"="&amp;$A6,Concentrado!$B$2:$B859, "=Nuevo León")</f>
        <v>44.006</v>
      </c>
      <c r="AP6" s="9">
        <f>SUMIFS(Concentrado!AQ$2:AQ859,Concentrado!$A$2:$A859,"="&amp;$A6,Concentrado!$B$2:$B859, "=Nuevo León")</f>
        <v>6.5049999999999999</v>
      </c>
      <c r="AQ6" s="9">
        <f>SUMIFS(Concentrado!AR$2:AR859,Concentrado!$A$2:$A859,"="&amp;$A6,Concentrado!$B$2:$B859, "=Nuevo León")</f>
        <v>2.6139999999999999</v>
      </c>
      <c r="AR6" s="9">
        <f>SUMIFS(Concentrado!AS$2:AS859,Concentrado!$A$2:$A859,"="&amp;$A6,Concentrado!$B$2:$B859, "=Nuevo León")</f>
        <v>4.5679999999999996</v>
      </c>
      <c r="AS6" s="9">
        <f>SUMIFS(Concentrado!AT$2:AT859,Concentrado!$A$2:$A859,"="&amp;$A6,Concentrado!$B$2:$B859, "=Nuevo León")</f>
        <v>6.5049999999999999</v>
      </c>
      <c r="AT6" s="9">
        <f>SUMIFS(Concentrado!AU$2:AU859,Concentrado!$A$2:$A859,"="&amp;$A6,Concentrado!$B$2:$B859, "=Nuevo León")</f>
        <v>0.88800000000000001</v>
      </c>
      <c r="AU6" s="9">
        <f>SUMIFS(Concentrado!AV$2:AV859,Concentrado!$A$2:$A859,"="&amp;$A6,Concentrado!$B$2:$B859, "=Nuevo León")</f>
        <v>3.7080000000000002</v>
      </c>
      <c r="AV6" s="9">
        <f>SUMIFS(Concentrado!AW$2:AW859,Concentrado!$A$2:$A859,"="&amp;$A6,Concentrado!$B$2:$B859, "=Nuevo León")</f>
        <v>455.89400000000001</v>
      </c>
      <c r="AW6" s="9">
        <f>SUMIFS(Concentrado!AX$2:AX859,Concentrado!$A$2:$A859,"="&amp;$A6,Concentrado!$B$2:$B859, "=Nuevo León")</f>
        <v>370.93099999999998</v>
      </c>
      <c r="AX6" s="9">
        <f>SUMIFS(Concentrado!AY$2:AY859,Concentrado!$A$2:$A859,"="&amp;$A6,Concentrado!$B$2:$B859, "=Nuevo León")</f>
        <v>413.76100000000002</v>
      </c>
      <c r="AY6" s="9">
        <f>SUMIFS(Concentrado!AZ$2:AZ859,Concentrado!$A$2:$A859,"="&amp;$A6,Concentrado!$B$2:$B859, "=Nuevo León")</f>
        <v>4.5590000000000002</v>
      </c>
      <c r="AZ6" s="9">
        <f>SUMIFS(Concentrado!BA$2:BA859,Concentrado!$A$2:$A859,"="&amp;$A6,Concentrado!$B$2:$B859, "=Nuevo León")</f>
        <v>3.7090000000000001</v>
      </c>
      <c r="BA6" s="9">
        <f>SUMIFS(Concentrado!BB$2:BB859,Concentrado!$A$2:$A859,"="&amp;$A6,Concentrado!$B$2:$B859, "=Nuevo León")</f>
        <v>4.1379999999999999</v>
      </c>
      <c r="BB6" s="9">
        <f>SUMIFS(Concentrado!BC$2:BC859,Concentrado!$A$2:$A859,"="&amp;$A6,Concentrado!$B$2:$B859, "=Nuevo León")</f>
        <v>10.066000000000001</v>
      </c>
      <c r="BC6" s="9">
        <f>SUMIFS(Concentrado!BD$2:BD859,Concentrado!$A$2:$A859,"="&amp;$A6,Concentrado!$B$2:$B859, "=Nuevo León")</f>
        <v>7.0919999999999996</v>
      </c>
      <c r="BD6" s="9">
        <f>SUMIFS(Concentrado!BE$2:BE859,Concentrado!$A$2:$A859,"="&amp;$A6,Concentrado!$B$2:$B859, "=Nuevo León")</f>
        <v>16.663</v>
      </c>
      <c r="BE6" s="9">
        <f>SUMIFS(Concentrado!BF$2:BF859,Concentrado!$A$2:$A859,"="&amp;$A6,Concentrado!$B$2:$B859, "=Nuevo León")</f>
        <v>18.523</v>
      </c>
      <c r="BF6" s="9">
        <f>SUMIFS(Concentrado!BG$2:BG859,Concentrado!$A$2:$A859,"="&amp;$A6,Concentrado!$B$2:$B859, "=Nuevo León")</f>
        <v>24.518999999999998</v>
      </c>
      <c r="BG6" s="9">
        <f>SUMIFS(Concentrado!BH$2:BH859,Concentrado!$A$2:$A859,"="&amp;$A6,Concentrado!$B$2:$B859, "=Nuevo León")</f>
        <v>7.0994706046252443</v>
      </c>
    </row>
    <row r="7" spans="1:59" x14ac:dyDescent="0.25">
      <c r="A7" s="4">
        <v>2003</v>
      </c>
      <c r="B7" s="9">
        <f>SUMIFS(Concentrado!C$2:C859,Concentrado!$A$2:$A859,"="&amp;$A7,Concentrado!$B$2:$B859, "=Nuevo León")</f>
        <v>16.106000000000002</v>
      </c>
      <c r="C7" s="9">
        <f>SUMIFS(Concentrado!D$2:D859,Concentrado!$A$2:$A859,"="&amp;$A7,Concentrado!$B$2:$B859, "=Nuevo León")</f>
        <v>4.6399999999999997</v>
      </c>
      <c r="D7" s="9">
        <f>SUMIFS(Concentrado!E$2:E859,Concentrado!$A$2:$A859,"="&amp;$A7,Concentrado!$B$2:$B859, "=Nuevo León")</f>
        <v>10.468</v>
      </c>
      <c r="E7" s="9">
        <f>SUMIFS(Concentrado!F$2:F859,Concentrado!$A$2:$A859,"="&amp;$A7,Concentrado!$B$2:$B859, "=Nuevo León")</f>
        <v>10.608000000000001</v>
      </c>
      <c r="F7" s="9">
        <f>SUMIFS(Concentrado!G$2:G859,Concentrado!$A$2:$A859,"="&amp;$A7,Concentrado!$B$2:$B859, "=Nuevo León")</f>
        <v>17.46</v>
      </c>
      <c r="G7" s="9">
        <f>SUMIFS(Concentrado!H$2:H859,Concentrado!$A$2:$A859,"="&amp;$A7,Concentrado!$B$2:$B859, "=Nuevo León")</f>
        <v>4.218</v>
      </c>
      <c r="H7" s="9">
        <f>SUMIFS(Concentrado!I$2:I859,Concentrado!$A$2:$A859,"="&amp;$A7,Concentrado!$B$2:$B859, "=Nuevo León")</f>
        <v>2.9</v>
      </c>
      <c r="I7" s="9">
        <f>SUMIFS(Concentrado!J$2:J859,Concentrado!$A$2:$A859,"="&amp;$A7,Concentrado!$B$2:$B859, "=Nuevo León")</f>
        <v>3.5619999999999998</v>
      </c>
      <c r="J7" s="9">
        <f>SUMIFS(Concentrado!K$2:K859,Concentrado!$A$2:$A859,"="&amp;$A7,Concentrado!$B$2:$B859, "=Nuevo León")</f>
        <v>16.010000000000002</v>
      </c>
      <c r="K7" s="9">
        <f>SUMIFS(Concentrado!L$2:L859,Concentrado!$A$2:$A859,"="&amp;$A7,Concentrado!$B$2:$B859, "=Nuevo León")</f>
        <v>5.0750000000000002</v>
      </c>
      <c r="L7" s="9">
        <f>SUMIFS(Concentrado!M$2:M859,Concentrado!$A$2:$A859,"="&amp;$A7,Concentrado!$B$2:$B859, "=Nuevo León")</f>
        <v>10.565</v>
      </c>
      <c r="M7" s="9">
        <f>SUMIFS(Concentrado!N$2:N859,Concentrado!$A$2:$A859,"="&amp;$A7,Concentrado!$B$2:$B859, "=Nuevo León")</f>
        <v>38.488999999999997</v>
      </c>
      <c r="N7" s="9">
        <f>SUMIFS(Concentrado!O$2:O859,Concentrado!$A$2:$A859,"="&amp;$A7,Concentrado!$B$2:$B859, "=Nuevo León")</f>
        <v>58.718000000000004</v>
      </c>
      <c r="O7" s="9">
        <f>SUMIFS(Concentrado!P$2:P859,Concentrado!$A$2:$A859,"="&amp;$A7,Concentrado!$B$2:$B859, "=Nuevo León")</f>
        <v>16.818999999999999</v>
      </c>
      <c r="P7" s="9">
        <f>SUMIFS(Concentrado!Q$2:Q859,Concentrado!$A$2:$A859,"="&amp;$A7,Concentrado!$B$2:$B859, "=Nuevo León")</f>
        <v>38.046999999999997</v>
      </c>
      <c r="Q7" s="9">
        <f>SUMIFS(Concentrado!R$2:R859,Concentrado!$A$2:$A859,"="&amp;$A7,Concentrado!$B$2:$B859, "=Nuevo León")</f>
        <v>45.823999999999998</v>
      </c>
      <c r="R7" s="9">
        <f>SUMIFS(Concentrado!S$2:S859,Concentrado!$A$2:$A859,"="&amp;$A7,Concentrado!$B$2:$B859, "=Nuevo León")</f>
        <v>56.642000000000003</v>
      </c>
      <c r="S7" s="9">
        <f>SUMIFS(Concentrado!T$2:T859,Concentrado!$A$2:$A859,"="&amp;$A7,Concentrado!$B$2:$B859, "=Nuevo León")</f>
        <v>51.210999999999999</v>
      </c>
      <c r="T7" s="9">
        <f>SUMIFS(Concentrado!U$2:U859,Concentrado!$A$2:$A859,"="&amp;$A7,Concentrado!$B$2:$B859, "=Nuevo León")</f>
        <v>7.2859999999999996</v>
      </c>
      <c r="U7" s="9">
        <f>SUMIFS(Concentrado!V$2:V859,Concentrado!$A$2:$A859,"="&amp;$A7,Concentrado!$B$2:$B859, "=Nuevo León")</f>
        <v>9.859</v>
      </c>
      <c r="V7" s="9">
        <f>SUMIFS(Concentrado!W$2:W859,Concentrado!$A$2:$A859,"="&amp;$A7,Concentrado!$B$2:$B859, "=Nuevo León")</f>
        <v>8.5670000000000002</v>
      </c>
      <c r="W7" s="9">
        <f>SUMIFS(Concentrado!X$2:X859,Concentrado!$A$2:$A859,"="&amp;$A7,Concentrado!$B$2:$B859, "=Nuevo León")</f>
        <v>5.1769999999999996</v>
      </c>
      <c r="X7" s="9">
        <f>SUMIFS(Concentrado!Y$2:Y859,Concentrado!$A$2:$A859,"="&amp;$A7,Concentrado!$B$2:$B859, "=Nuevo León")</f>
        <v>1.1599999999999999</v>
      </c>
      <c r="Y7" s="9">
        <f>SUMIFS(Concentrado!Z$2:Z859,Concentrado!$A$2:$A859,"="&amp;$A7,Concentrado!$B$2:$B859, "=Nuevo León")</f>
        <v>3.2010000000000001</v>
      </c>
      <c r="Z7" s="9">
        <f>SUMIFS(Concentrado!AA$2:AA859,Concentrado!$A$2:$A859,"="&amp;$A7,Concentrado!$B$2:$B859, "=Nuevo León")</f>
        <v>72.283000000000001</v>
      </c>
      <c r="AA7" s="9">
        <f>SUMIFS(Concentrado!AB$2:AB859,Concentrado!$A$2:$A859,"="&amp;$A7,Concentrado!$B$2:$B859, "=Nuevo León")</f>
        <v>58.768000000000001</v>
      </c>
      <c r="AB7" s="9">
        <f>SUMIFS(Concentrado!AC$2:AC859,Concentrado!$A$2:$A859,"="&amp;$A7,Concentrado!$B$2:$B859, "=Nuevo León")</f>
        <v>65.578000000000003</v>
      </c>
      <c r="AC7" s="9">
        <f>SUMIFS(Concentrado!AD$2:AD859,Concentrado!$A$2:$A859,"="&amp;$A7,Concentrado!$B$2:$B859, "=Nuevo León")</f>
        <v>340.71</v>
      </c>
      <c r="AD7" s="9">
        <f>SUMIFS(Concentrado!AE$2:AE859,Concentrado!$A$2:$A859,"="&amp;$A7,Concentrado!$B$2:$B859, "=Nuevo León")</f>
        <v>319.84399999999999</v>
      </c>
      <c r="AE7" s="9">
        <f>SUMIFS(Concentrado!AF$2:AF859,Concentrado!$A$2:$A859,"="&amp;$A7,Concentrado!$B$2:$B859, "=Nuevo León")</f>
        <v>330.416</v>
      </c>
      <c r="AF7" s="9">
        <f>SUMIFS(Concentrado!AG$2:AG859,Concentrado!$A$2:$A859,"="&amp;$A7,Concentrado!$B$2:$B859, "=Nuevo León")</f>
        <v>7.2380000000000004</v>
      </c>
      <c r="AG7" s="9">
        <f>SUMIFS(Concentrado!AH$2:AH859,Concentrado!$A$2:$A859,"="&amp;$A7,Concentrado!$B$2:$B859, "=Nuevo León")</f>
        <v>9.7463666304658805</v>
      </c>
      <c r="AH7" s="9">
        <f>SUMIFS(Concentrado!AI$2:AI859,Concentrado!$A$2:$A859,"="&amp;$A7,Concentrado!$B$2:$B859, "=Nuevo León")</f>
        <v>1.6898984371039301</v>
      </c>
      <c r="AI7" s="9">
        <f>SUMIFS(Concentrado!AJ$2:AJ859,Concentrado!$A$2:$A859,"="&amp;$A7,Concentrado!$B$2:$B859, "=Nuevo León")</f>
        <v>5.7717651661146103</v>
      </c>
      <c r="AJ7" s="9">
        <f>SUMIFS(Concentrado!AK$2:AK859,Concentrado!$A$2:$A859,"="&amp;$A7,Concentrado!$B$2:$B859, "=Nuevo León")</f>
        <v>8.4359999999999999</v>
      </c>
      <c r="AK7" s="9">
        <f>SUMIFS(Concentrado!AL$2:AL859,Concentrado!$A$2:$A859,"="&amp;$A7,Concentrado!$B$2:$B859, "=Nuevo León")</f>
        <v>1.353</v>
      </c>
      <c r="AL7" s="9">
        <f>SUMIFS(Concentrado!AM$2:AM859,Concentrado!$A$2:$A859,"="&amp;$A7,Concentrado!$B$2:$B859, "=Nuevo León")</f>
        <v>4.9089999999999998</v>
      </c>
      <c r="AM7" s="9">
        <f>SUMIFS(Concentrado!AN$2:AN859,Concentrado!$A$2:$A859,"="&amp;$A7,Concentrado!$B$2:$B859, "=Nuevo León")</f>
        <v>50.473999999999997</v>
      </c>
      <c r="AN7" s="9">
        <f>SUMIFS(Concentrado!AO$2:AO859,Concentrado!$A$2:$A859,"="&amp;$A7,Concentrado!$B$2:$B859, "=Nuevo León")</f>
        <v>36.826999999999998</v>
      </c>
      <c r="AO7" s="9">
        <f>SUMIFS(Concentrado!AP$2:AP859,Concentrado!$A$2:$A859,"="&amp;$A7,Concentrado!$B$2:$B859, "=Nuevo León")</f>
        <v>43.847000000000001</v>
      </c>
      <c r="AP7" s="9">
        <f>SUMIFS(Concentrado!AQ$2:AQ859,Concentrado!$A$2:$A859,"="&amp;$A7,Concentrado!$B$2:$B859, "=Nuevo León")</f>
        <v>6.95</v>
      </c>
      <c r="AQ7" s="9">
        <f>SUMIFS(Concentrado!AR$2:AR859,Concentrado!$A$2:$A859,"="&amp;$A7,Concentrado!$B$2:$B859, "=Nuevo León")</f>
        <v>2.7549999999999999</v>
      </c>
      <c r="AR7" s="9">
        <f>SUMIFS(Concentrado!AS$2:AS859,Concentrado!$A$2:$A859,"="&amp;$A7,Concentrado!$B$2:$B859, "=Nuevo León")</f>
        <v>4.8609999999999998</v>
      </c>
      <c r="AS7" s="9">
        <f>SUMIFS(Concentrado!AT$2:AT859,Concentrado!$A$2:$A859,"="&amp;$A7,Concentrado!$B$2:$B859, "=Nuevo León")</f>
        <v>6.375</v>
      </c>
      <c r="AT7" s="9">
        <f>SUMIFS(Concentrado!AU$2:AU859,Concentrado!$A$2:$A859,"="&amp;$A7,Concentrado!$B$2:$B859, "=Nuevo León")</f>
        <v>1.0629999999999999</v>
      </c>
      <c r="AU7" s="9">
        <f>SUMIFS(Concentrado!AV$2:AV859,Concentrado!$A$2:$A859,"="&amp;$A7,Concentrado!$B$2:$B859, "=Nuevo León")</f>
        <v>3.73</v>
      </c>
      <c r="AV7" s="9">
        <f>SUMIFS(Concentrado!AW$2:AW859,Concentrado!$A$2:$A859,"="&amp;$A7,Concentrado!$B$2:$B859, "=Nuevo León")</f>
        <v>456.32499999999999</v>
      </c>
      <c r="AW7" s="9">
        <f>SUMIFS(Concentrado!AX$2:AX859,Concentrado!$A$2:$A859,"="&amp;$A7,Concentrado!$B$2:$B859, "=Nuevo León")</f>
        <v>378.51499999999999</v>
      </c>
      <c r="AX7" s="9">
        <f>SUMIFS(Concentrado!AY$2:AY859,Concentrado!$A$2:$A859,"="&amp;$A7,Concentrado!$B$2:$B859, "=Nuevo León")</f>
        <v>418.51900000000001</v>
      </c>
      <c r="AY7" s="9">
        <f>SUMIFS(Concentrado!AZ$2:AZ859,Concentrado!$A$2:$A859,"="&amp;$A7,Concentrado!$B$2:$B859, "=Nuevo León")</f>
        <v>4.5629999999999997</v>
      </c>
      <c r="AZ7" s="9">
        <f>SUMIFS(Concentrado!BA$2:BA859,Concentrado!$A$2:$A859,"="&amp;$A7,Concentrado!$B$2:$B859, "=Nuevo León")</f>
        <v>3.7850000000000001</v>
      </c>
      <c r="BA7" s="9">
        <f>SUMIFS(Concentrado!BB$2:BB859,Concentrado!$A$2:$A859,"="&amp;$A7,Concentrado!$B$2:$B859, "=Nuevo León")</f>
        <v>4.1849999999999996</v>
      </c>
      <c r="BB7" s="9">
        <f>SUMIFS(Concentrado!BC$2:BC859,Concentrado!$A$2:$A859,"="&amp;$A7,Concentrado!$B$2:$B859, "=Nuevo León")</f>
        <v>15.65</v>
      </c>
      <c r="BC7" s="9">
        <f>SUMIFS(Concentrado!BD$2:BD859,Concentrado!$A$2:$A859,"="&amp;$A7,Concentrado!$B$2:$B859, "=Nuevo León")</f>
        <v>8.6189999999999998</v>
      </c>
      <c r="BD7" s="9">
        <f>SUMIFS(Concentrado!BE$2:BE859,Concentrado!$A$2:$A859,"="&amp;$A7,Concentrado!$B$2:$B859, "=Nuevo León")</f>
        <v>16.414999999999999</v>
      </c>
      <c r="BE7" s="9">
        <f>SUMIFS(Concentrado!BF$2:BF859,Concentrado!$A$2:$A859,"="&amp;$A7,Concentrado!$B$2:$B859, "=Nuevo León")</f>
        <v>18.344000000000001</v>
      </c>
      <c r="BF7" s="9">
        <f>SUMIFS(Concentrado!BG$2:BG859,Concentrado!$A$2:$A859,"="&amp;$A7,Concentrado!$B$2:$B859, "=Nuevo León")</f>
        <v>11.226000000000001</v>
      </c>
      <c r="BG7" s="9">
        <f>SUMIFS(Concentrado!BH$2:BH859,Concentrado!$A$2:$A859,"="&amp;$A7,Concentrado!$B$2:$B859, "=Nuevo León")</f>
        <v>6.398958204699305</v>
      </c>
    </row>
    <row r="8" spans="1:59" x14ac:dyDescent="0.25">
      <c r="A8" s="4">
        <v>2004</v>
      </c>
      <c r="B8" s="9">
        <f>SUMIFS(Concentrado!C$2:C859,Concentrado!$A$2:$A859,"="&amp;$A8,Concentrado!$B$2:$B859, "=Nuevo León")</f>
        <v>13.401999999999999</v>
      </c>
      <c r="C8" s="9">
        <f>SUMIFS(Concentrado!D$2:D859,Concentrado!$A$2:$A859,"="&amp;$A8,Concentrado!$B$2:$B859, "=Nuevo León")</f>
        <v>3.9319999999999999</v>
      </c>
      <c r="D8" s="9">
        <f>SUMIFS(Concentrado!E$2:E859,Concentrado!$A$2:$A859,"="&amp;$A8,Concentrado!$B$2:$B859, "=Nuevo León")</f>
        <v>8.7080000000000002</v>
      </c>
      <c r="E8" s="9">
        <f>SUMIFS(Concentrado!F$2:F859,Concentrado!$A$2:$A859,"="&amp;$A8,Concentrado!$B$2:$B859, "=Nuevo León")</f>
        <v>11.134</v>
      </c>
      <c r="F8" s="9">
        <f>SUMIFS(Concentrado!G$2:G859,Concentrado!$A$2:$A859,"="&amp;$A8,Concentrado!$B$2:$B859, "=Nuevo León")</f>
        <v>19.347000000000001</v>
      </c>
      <c r="G8" s="9">
        <f>SUMIFS(Concentrado!H$2:H859,Concentrado!$A$2:$A859,"="&amp;$A8,Concentrado!$B$2:$B859, "=Nuevo León")</f>
        <v>4.5609999999999999</v>
      </c>
      <c r="H8" s="9">
        <f>SUMIFS(Concentrado!I$2:I859,Concentrado!$A$2:$A859,"="&amp;$A8,Concentrado!$B$2:$B859, "=Nuevo León")</f>
        <v>3.742</v>
      </c>
      <c r="I8" s="9">
        <f>SUMIFS(Concentrado!J$2:J859,Concentrado!$A$2:$A859,"="&amp;$A8,Concentrado!$B$2:$B859, "=Nuevo León")</f>
        <v>4.1529999999999996</v>
      </c>
      <c r="J8" s="9">
        <f>SUMIFS(Concentrado!K$2:K859,Concentrado!$A$2:$A859,"="&amp;$A8,Concentrado!$B$2:$B859, "=Nuevo León")</f>
        <v>13.872</v>
      </c>
      <c r="K8" s="9">
        <f>SUMIFS(Concentrado!L$2:L859,Concentrado!$A$2:$A859,"="&amp;$A8,Concentrado!$B$2:$B859, "=Nuevo León")</f>
        <v>6.3479999999999999</v>
      </c>
      <c r="L8" s="9">
        <f>SUMIFS(Concentrado!M$2:M859,Concentrado!$A$2:$A859,"="&amp;$A8,Concentrado!$B$2:$B859, "=Nuevo León")</f>
        <v>10.124000000000001</v>
      </c>
      <c r="M8" s="9">
        <f>SUMIFS(Concentrado!N$2:N859,Concentrado!$A$2:$A859,"="&amp;$A8,Concentrado!$B$2:$B859, "=Nuevo León")</f>
        <v>38.584000000000003</v>
      </c>
      <c r="N8" s="9">
        <f>SUMIFS(Concentrado!O$2:O859,Concentrado!$A$2:$A859,"="&amp;$A8,Concentrado!$B$2:$B859, "=Nuevo León")</f>
        <v>52.902999999999999</v>
      </c>
      <c r="O8" s="9">
        <f>SUMIFS(Concentrado!P$2:P859,Concentrado!$A$2:$A859,"="&amp;$A8,Concentrado!$B$2:$B859, "=Nuevo León")</f>
        <v>18.001000000000001</v>
      </c>
      <c r="P8" s="9">
        <f>SUMIFS(Concentrado!Q$2:Q859,Concentrado!$A$2:$A859,"="&amp;$A8,Concentrado!$B$2:$B859, "=Nuevo León")</f>
        <v>35.54</v>
      </c>
      <c r="Q8" s="9">
        <f>SUMIFS(Concentrado!R$2:R859,Concentrado!$A$2:$A859,"="&amp;$A8,Concentrado!$B$2:$B859, "=Nuevo León")</f>
        <v>48.341999999999999</v>
      </c>
      <c r="R8" s="9">
        <f>SUMIFS(Concentrado!S$2:S859,Concentrado!$A$2:$A859,"="&amp;$A8,Concentrado!$B$2:$B859, "=Nuevo León")</f>
        <v>59.167000000000002</v>
      </c>
      <c r="S8" s="9">
        <f>SUMIFS(Concentrado!T$2:T859,Concentrado!$A$2:$A859,"="&amp;$A8,Concentrado!$B$2:$B859, "=Nuevo León")</f>
        <v>53.734000000000002</v>
      </c>
      <c r="T8" s="9">
        <f>SUMIFS(Concentrado!U$2:U859,Concentrado!$A$2:$A859,"="&amp;$A8,Concentrado!$B$2:$B859, "=Nuevo León")</f>
        <v>7.0540000000000003</v>
      </c>
      <c r="U8" s="9">
        <f>SUMIFS(Concentrado!V$2:V859,Concentrado!$A$2:$A859,"="&amp;$A8,Concentrado!$B$2:$B859, "=Nuevo León")</f>
        <v>9.7590000000000003</v>
      </c>
      <c r="V8" s="9">
        <f>SUMIFS(Concentrado!W$2:W859,Concentrado!$A$2:$A859,"="&amp;$A8,Concentrado!$B$2:$B859, "=Nuevo León")</f>
        <v>8.4009999999999998</v>
      </c>
      <c r="W8" s="9">
        <f>SUMIFS(Concentrado!X$2:X859,Concentrado!$A$2:$A859,"="&amp;$A8,Concentrado!$B$2:$B859, "=Nuevo León")</f>
        <v>3.5739999999999998</v>
      </c>
      <c r="X8" s="9">
        <f>SUMIFS(Concentrado!Y$2:Y859,Concentrado!$A$2:$A859,"="&amp;$A8,Concentrado!$B$2:$B859, "=Nuevo León")</f>
        <v>1.2789999999999999</v>
      </c>
      <c r="Y8" s="9">
        <f>SUMIFS(Concentrado!Z$2:Z859,Concentrado!$A$2:$A859,"="&amp;$A8,Concentrado!$B$2:$B859, "=Nuevo León")</f>
        <v>2.431</v>
      </c>
      <c r="Z8" s="9">
        <f>SUMIFS(Concentrado!AA$2:AA859,Concentrado!$A$2:$A859,"="&amp;$A8,Concentrado!$B$2:$B859, "=Nuevo León")</f>
        <v>73.641000000000005</v>
      </c>
      <c r="AA8" s="9">
        <f>SUMIFS(Concentrado!AB$2:AB859,Concentrado!$A$2:$A859,"="&amp;$A8,Concentrado!$B$2:$B859, "=Nuevo León")</f>
        <v>55.283000000000001</v>
      </c>
      <c r="AB8" s="9">
        <f>SUMIFS(Concentrado!AC$2:AC859,Concentrado!$A$2:$A859,"="&amp;$A8,Concentrado!$B$2:$B859, "=Nuevo León")</f>
        <v>64.495999999999995</v>
      </c>
      <c r="AC8" s="9">
        <f>SUMIFS(Concentrado!AD$2:AD859,Concentrado!$A$2:$A859,"="&amp;$A8,Concentrado!$B$2:$B859, "=Nuevo León")</f>
        <v>342.48200000000003</v>
      </c>
      <c r="AD8" s="9">
        <f>SUMIFS(Concentrado!AE$2:AE859,Concentrado!$A$2:$A859,"="&amp;$A8,Concentrado!$B$2:$B859, "=Nuevo León")</f>
        <v>313.79000000000002</v>
      </c>
      <c r="AE8" s="9">
        <f>SUMIFS(Concentrado!AF$2:AF859,Concentrado!$A$2:$A859,"="&amp;$A8,Concentrado!$B$2:$B859, "=Nuevo León")</f>
        <v>328.21199999999999</v>
      </c>
      <c r="AF8" s="9">
        <f>SUMIFS(Concentrado!AG$2:AG859,Concentrado!$A$2:$A859,"="&amp;$A8,Concentrado!$B$2:$B859, "=Nuevo León")</f>
        <v>7.524</v>
      </c>
      <c r="AG8" s="9">
        <f>SUMIFS(Concentrado!AH$2:AH859,Concentrado!$A$2:$A859,"="&amp;$A8,Concentrado!$B$2:$B859, "=Nuevo León")</f>
        <v>9.7851777138813993</v>
      </c>
      <c r="AH8" s="9">
        <f>SUMIFS(Concentrado!AI$2:AI859,Concentrado!$A$2:$A859,"="&amp;$A8,Concentrado!$B$2:$B859, "=Nuevo León")</f>
        <v>1.6764524203459401</v>
      </c>
      <c r="AI8" s="9">
        <f>SUMIFS(Concentrado!AJ$2:AJ859,Concentrado!$A$2:$A859,"="&amp;$A8,Concentrado!$B$2:$B859, "=Nuevo León")</f>
        <v>5.7867021584399003</v>
      </c>
      <c r="AJ8" s="9">
        <f>SUMIFS(Concentrado!AK$2:AK859,Concentrado!$A$2:$A859,"="&amp;$A8,Concentrado!$B$2:$B859, "=Nuevo León")</f>
        <v>8.5589999999999993</v>
      </c>
      <c r="AK8" s="9">
        <f>SUMIFS(Concentrado!AL$2:AL859,Concentrado!$A$2:$A859,"="&amp;$A8,Concentrado!$B$2:$B859, "=Nuevo León")</f>
        <v>1.4690000000000001</v>
      </c>
      <c r="AL8" s="9">
        <f>SUMIFS(Concentrado!AM$2:AM859,Concentrado!$A$2:$A859,"="&amp;$A8,Concentrado!$B$2:$B859, "=Nuevo León")</f>
        <v>5.0270000000000001</v>
      </c>
      <c r="AM8" s="9">
        <f>SUMIFS(Concentrado!AN$2:AN859,Concentrado!$A$2:$A859,"="&amp;$A8,Concentrado!$B$2:$B859, "=Nuevo León")</f>
        <v>48.012</v>
      </c>
      <c r="AN8" s="9">
        <f>SUMIFS(Concentrado!AO$2:AO859,Concentrado!$A$2:$A859,"="&amp;$A8,Concentrado!$B$2:$B859, "=Nuevo León")</f>
        <v>35.244999999999997</v>
      </c>
      <c r="AO8" s="9">
        <f>SUMIFS(Concentrado!AP$2:AP859,Concentrado!$A$2:$A859,"="&amp;$A8,Concentrado!$B$2:$B859, "=Nuevo León")</f>
        <v>41.674999999999997</v>
      </c>
      <c r="AP8" s="9">
        <f>SUMIFS(Concentrado!AQ$2:AQ859,Concentrado!$A$2:$A859,"="&amp;$A8,Concentrado!$B$2:$B859, "=Nuevo León")</f>
        <v>5.9720000000000004</v>
      </c>
      <c r="AQ8" s="9">
        <f>SUMIFS(Concentrado!AR$2:AR859,Concentrado!$A$2:$A859,"="&amp;$A8,Concentrado!$B$2:$B859, "=Nuevo León")</f>
        <v>2.7949999999999999</v>
      </c>
      <c r="AR8" s="9">
        <f>SUMIFS(Concentrado!AS$2:AS859,Concentrado!$A$2:$A859,"="&amp;$A8,Concentrado!$B$2:$B859, "=Nuevo León")</f>
        <v>4.3890000000000002</v>
      </c>
      <c r="AS8" s="9">
        <f>SUMIFS(Concentrado!AT$2:AT859,Concentrado!$A$2:$A859,"="&amp;$A8,Concentrado!$B$2:$B859, "=Nuevo León")</f>
        <v>7.0069999999999997</v>
      </c>
      <c r="AT8" s="9">
        <f>SUMIFS(Concentrado!AU$2:AU859,Concentrado!$A$2:$A859,"="&amp;$A8,Concentrado!$B$2:$B859, "=Nuevo León")</f>
        <v>1.421</v>
      </c>
      <c r="AU8" s="9">
        <f>SUMIFS(Concentrado!AV$2:AV859,Concentrado!$A$2:$A859,"="&amp;$A8,Concentrado!$B$2:$B859, "=Nuevo León")</f>
        <v>4.2240000000000002</v>
      </c>
      <c r="AV8" s="9">
        <f>SUMIFS(Concentrado!AW$2:AW859,Concentrado!$A$2:$A859,"="&amp;$A8,Concentrado!$B$2:$B859, "=Nuevo León")</f>
        <v>449.79300000000001</v>
      </c>
      <c r="AW8" s="9">
        <f>SUMIFS(Concentrado!AX$2:AX859,Concentrado!$A$2:$A859,"="&amp;$A8,Concentrado!$B$2:$B859, "=Nuevo León")</f>
        <v>372.24599999999998</v>
      </c>
      <c r="AX8" s="9">
        <f>SUMIFS(Concentrado!AY$2:AY859,Concentrado!$A$2:$A859,"="&amp;$A8,Concentrado!$B$2:$B859, "=Nuevo León")</f>
        <v>411.233</v>
      </c>
      <c r="AY8" s="9">
        <f>SUMIFS(Concentrado!AZ$2:AZ859,Concentrado!$A$2:$A859,"="&amp;$A8,Concentrado!$B$2:$B859, "=Nuevo León")</f>
        <v>4.4980000000000002</v>
      </c>
      <c r="AZ8" s="9">
        <f>SUMIFS(Concentrado!BA$2:BA859,Concentrado!$A$2:$A859,"="&amp;$A8,Concentrado!$B$2:$B859, "=Nuevo León")</f>
        <v>3.722</v>
      </c>
      <c r="BA8" s="9">
        <f>SUMIFS(Concentrado!BB$2:BB859,Concentrado!$A$2:$A859,"="&amp;$A8,Concentrado!$B$2:$B859, "=Nuevo León")</f>
        <v>4.1120000000000001</v>
      </c>
      <c r="BB8" s="9">
        <f>SUMIFS(Concentrado!BC$2:BC859,Concentrado!$A$2:$A859,"="&amp;$A8,Concentrado!$B$2:$B859, "=Nuevo León")</f>
        <v>9.6980000000000004</v>
      </c>
      <c r="BC8" s="9">
        <f>SUMIFS(Concentrado!BD$2:BD859,Concentrado!$A$2:$A859,"="&amp;$A8,Concentrado!$B$2:$B859, "=Nuevo León")</f>
        <v>5.8639999999999999</v>
      </c>
      <c r="BD8" s="9">
        <f>SUMIFS(Concentrado!BE$2:BE859,Concentrado!$A$2:$A859,"="&amp;$A8,Concentrado!$B$2:$B859, "=Nuevo León")</f>
        <v>16.091000000000001</v>
      </c>
      <c r="BE8" s="9">
        <f>SUMIFS(Concentrado!BF$2:BF859,Concentrado!$A$2:$A859,"="&amp;$A8,Concentrado!$B$2:$B859, "=Nuevo León")</f>
        <v>18.14</v>
      </c>
      <c r="BF8" s="9">
        <f>SUMIFS(Concentrado!BG$2:BG859,Concentrado!$A$2:$A859,"="&amp;$A8,Concentrado!$B$2:$B859, "=Nuevo León")</f>
        <v>13.529</v>
      </c>
      <c r="BG8" s="9">
        <f>SUMIFS(Concentrado!BH$2:BH859,Concentrado!$A$2:$A859,"="&amp;$A8,Concentrado!$B$2:$B859, "=Nuevo León")</f>
        <v>6.4150262689124897</v>
      </c>
    </row>
    <row r="9" spans="1:59" x14ac:dyDescent="0.25">
      <c r="A9" s="4">
        <v>2005</v>
      </c>
      <c r="B9" s="9">
        <f>SUMIFS(Concentrado!C$2:C859,Concentrado!$A$2:$A859,"="&amp;$A9,Concentrado!$B$2:$B859, "=Nuevo León")</f>
        <v>17.227</v>
      </c>
      <c r="C9" s="9">
        <f>SUMIFS(Concentrado!D$2:D859,Concentrado!$A$2:$A859,"="&amp;$A9,Concentrado!$B$2:$B859, "=Nuevo León")</f>
        <v>5.2480000000000002</v>
      </c>
      <c r="D9" s="9">
        <f>SUMIFS(Concentrado!E$2:E859,Concentrado!$A$2:$A859,"="&amp;$A9,Concentrado!$B$2:$B859, "=Nuevo León")</f>
        <v>11.254</v>
      </c>
      <c r="E9" s="9">
        <f>SUMIFS(Concentrado!F$2:F859,Concentrado!$A$2:$A859,"="&amp;$A9,Concentrado!$B$2:$B859, "=Nuevo León")</f>
        <v>10.468</v>
      </c>
      <c r="F9" s="9">
        <f>SUMIFS(Concentrado!G$2:G859,Concentrado!$A$2:$A859,"="&amp;$A9,Concentrado!$B$2:$B859, "=Nuevo León")</f>
        <v>21.202000000000002</v>
      </c>
      <c r="G9" s="9">
        <f>SUMIFS(Concentrado!H$2:H859,Concentrado!$A$2:$A859,"="&amp;$A9,Concentrado!$B$2:$B859, "=Nuevo León")</f>
        <v>4.5259999999999998</v>
      </c>
      <c r="H9" s="9">
        <f>SUMIFS(Concentrado!I$2:I859,Concentrado!$A$2:$A859,"="&amp;$A9,Concentrado!$B$2:$B859, "=Nuevo León")</f>
        <v>4.0410000000000004</v>
      </c>
      <c r="I9" s="9">
        <f>SUMIFS(Concentrado!J$2:J859,Concentrado!$A$2:$A859,"="&amp;$A9,Concentrado!$B$2:$B859, "=Nuevo León")</f>
        <v>4.2839999999999998</v>
      </c>
      <c r="J9" s="9">
        <f>SUMIFS(Concentrado!K$2:K859,Concentrado!$A$2:$A859,"="&amp;$A9,Concentrado!$B$2:$B859, "=Nuevo León")</f>
        <v>14.964</v>
      </c>
      <c r="K9" s="9">
        <f>SUMIFS(Concentrado!L$2:L859,Concentrado!$A$2:$A859,"="&amp;$A9,Concentrado!$B$2:$B859, "=Nuevo León")</f>
        <v>5.2480000000000002</v>
      </c>
      <c r="L9" s="9">
        <f>SUMIFS(Concentrado!M$2:M859,Concentrado!$A$2:$A859,"="&amp;$A9,Concentrado!$B$2:$B859, "=Nuevo León")</f>
        <v>10.119999999999999</v>
      </c>
      <c r="M9" s="9">
        <f>SUMIFS(Concentrado!N$2:N859,Concentrado!$A$2:$A859,"="&amp;$A9,Concentrado!$B$2:$B859, "=Nuevo León")</f>
        <v>44.906999999999996</v>
      </c>
      <c r="N9" s="9">
        <f>SUMIFS(Concentrado!O$2:O859,Concentrado!$A$2:$A859,"="&amp;$A9,Concentrado!$B$2:$B859, "=Nuevo León")</f>
        <v>58.793999999999997</v>
      </c>
      <c r="O9" s="9">
        <f>SUMIFS(Concentrado!P$2:P859,Concentrado!$A$2:$A859,"="&amp;$A9,Concentrado!$B$2:$B859, "=Nuevo León")</f>
        <v>19.135000000000002</v>
      </c>
      <c r="P9" s="9">
        <f>SUMIFS(Concentrado!Q$2:Q859,Concentrado!$A$2:$A859,"="&amp;$A9,Concentrado!$B$2:$B859, "=Nuevo León")</f>
        <v>39.112000000000002</v>
      </c>
      <c r="Q9" s="9">
        <f>SUMIFS(Concentrado!R$2:R859,Concentrado!$A$2:$A859,"="&amp;$A9,Concentrado!$B$2:$B859, "=Nuevo León")</f>
        <v>52.973999999999997</v>
      </c>
      <c r="R9" s="9">
        <f>SUMIFS(Concentrado!S$2:S859,Concentrado!$A$2:$A859,"="&amp;$A9,Concentrado!$B$2:$B859, "=Nuevo León")</f>
        <v>64.694999999999993</v>
      </c>
      <c r="S9" s="9">
        <f>SUMIFS(Concentrado!T$2:T859,Concentrado!$A$2:$A859,"="&amp;$A9,Concentrado!$B$2:$B859, "=Nuevo León")</f>
        <v>58.817999999999998</v>
      </c>
      <c r="T9" s="9">
        <f>SUMIFS(Concentrado!U$2:U859,Concentrado!$A$2:$A859,"="&amp;$A9,Concentrado!$B$2:$B859, "=Nuevo León")</f>
        <v>7.7130000000000001</v>
      </c>
      <c r="U9" s="9">
        <f>SUMIFS(Concentrado!V$2:V859,Concentrado!$A$2:$A859,"="&amp;$A9,Concentrado!$B$2:$B859, "=Nuevo León")</f>
        <v>12.307</v>
      </c>
      <c r="V9" s="9">
        <f>SUMIFS(Concentrado!W$2:W859,Concentrado!$A$2:$A859,"="&amp;$A9,Concentrado!$B$2:$B859, "=Nuevo León")</f>
        <v>10.004</v>
      </c>
      <c r="W9" s="9">
        <f>SUMIFS(Concentrado!X$2:X859,Concentrado!$A$2:$A859,"="&amp;$A9,Concentrado!$B$2:$B859, "=Nuevo León")</f>
        <v>5.2190000000000003</v>
      </c>
      <c r="X9" s="9">
        <f>SUMIFS(Concentrado!Y$2:Y859,Concentrado!$A$2:$A859,"="&amp;$A9,Concentrado!$B$2:$B859, "=Nuevo León")</f>
        <v>0.79</v>
      </c>
      <c r="Y9" s="9">
        <f>SUMIFS(Concentrado!Z$2:Z859,Concentrado!$A$2:$A859,"="&amp;$A9,Concentrado!$B$2:$B859, "=Nuevo León")</f>
        <v>3.01</v>
      </c>
      <c r="Z9" s="9">
        <f>SUMIFS(Concentrado!AA$2:AA859,Concentrado!$A$2:$A859,"="&amp;$A9,Concentrado!$B$2:$B859, "=Nuevo León")</f>
        <v>81.147000000000006</v>
      </c>
      <c r="AA9" s="9">
        <f>SUMIFS(Concentrado!AB$2:AB859,Concentrado!$A$2:$A859,"="&amp;$A9,Concentrado!$B$2:$B859, "=Nuevo León")</f>
        <v>52.945</v>
      </c>
      <c r="AB9" s="9">
        <f>SUMIFS(Concentrado!AC$2:AC859,Concentrado!$A$2:$A859,"="&amp;$A9,Concentrado!$B$2:$B859, "=Nuevo León")</f>
        <v>67.084999999999994</v>
      </c>
      <c r="AC9" s="9">
        <f>SUMIFS(Concentrado!AD$2:AD859,Concentrado!$A$2:$A859,"="&amp;$A9,Concentrado!$B$2:$B859, "=Nuevo León")</f>
        <v>376.08600000000001</v>
      </c>
      <c r="AD9" s="9">
        <f>SUMIFS(Concentrado!AE$2:AE859,Concentrado!$A$2:$A859,"="&amp;$A9,Concentrado!$B$2:$B859, "=Nuevo León")</f>
        <v>332.71800000000002</v>
      </c>
      <c r="AE9" s="9">
        <f>SUMIFS(Concentrado!AF$2:AF859,Concentrado!$A$2:$A859,"="&amp;$A9,Concentrado!$B$2:$B859, "=Nuevo León")</f>
        <v>354.50799999999998</v>
      </c>
      <c r="AF9" s="9">
        <f>SUMIFS(Concentrado!AG$2:AG859,Concentrado!$A$2:$A859,"="&amp;$A9,Concentrado!$B$2:$B859, "=Nuevo León")</f>
        <v>8.8209999999999997</v>
      </c>
      <c r="AG9" s="9">
        <f>SUMIFS(Concentrado!AH$2:AH859,Concentrado!$A$2:$A859,"="&amp;$A9,Concentrado!$B$2:$B859, "=Nuevo León")</f>
        <v>8.8270141443577401</v>
      </c>
      <c r="AH9" s="9">
        <f>SUMIFS(Concentrado!AI$2:AI859,Concentrado!$A$2:$A859,"="&amp;$A9,Concentrado!$B$2:$B859, "=Nuevo León")</f>
        <v>2.0429974347613502</v>
      </c>
      <c r="AI9" s="9">
        <f>SUMIFS(Concentrado!AJ$2:AJ859,Concentrado!$A$2:$A859,"="&amp;$A9,Concentrado!$B$2:$B859, "=Nuevo León")</f>
        <v>5.4802735349402099</v>
      </c>
      <c r="AJ9" s="9">
        <f>SUMIFS(Concentrado!AK$2:AK859,Concentrado!$A$2:$A859,"="&amp;$A9,Concentrado!$B$2:$B859, "=Nuevo León")</f>
        <v>9.1449999999999996</v>
      </c>
      <c r="AK9" s="9">
        <f>SUMIFS(Concentrado!AL$2:AL859,Concentrado!$A$2:$A859,"="&amp;$A9,Concentrado!$B$2:$B859, "=Nuevo León")</f>
        <v>1.8580000000000001</v>
      </c>
      <c r="AL9" s="9">
        <f>SUMIFS(Concentrado!AM$2:AM859,Concentrado!$A$2:$A859,"="&amp;$A9,Concentrado!$B$2:$B859, "=Nuevo León")</f>
        <v>5.5110000000000001</v>
      </c>
      <c r="AM9" s="9">
        <f>SUMIFS(Concentrado!AN$2:AN859,Concentrado!$A$2:$A859,"="&amp;$A9,Concentrado!$B$2:$B859, "=Nuevo León")</f>
        <v>51.911999999999999</v>
      </c>
      <c r="AN9" s="9">
        <f>SUMIFS(Concentrado!AO$2:AO859,Concentrado!$A$2:$A859,"="&amp;$A9,Concentrado!$B$2:$B859, "=Nuevo León")</f>
        <v>37.061999999999998</v>
      </c>
      <c r="AO9" s="9">
        <f>SUMIFS(Concentrado!AP$2:AP859,Concentrado!$A$2:$A859,"="&amp;$A9,Concentrado!$B$2:$B859, "=Nuevo León")</f>
        <v>44.506999999999998</v>
      </c>
      <c r="AP9" s="9">
        <f>SUMIFS(Concentrado!AQ$2:AQ859,Concentrado!$A$2:$A859,"="&amp;$A9,Concentrado!$B$2:$B859, "=Nuevo León")</f>
        <v>6.2809999999999997</v>
      </c>
      <c r="AQ9" s="9">
        <f>SUMIFS(Concentrado!AR$2:AR859,Concentrado!$A$2:$A859,"="&amp;$A9,Concentrado!$B$2:$B859, "=Nuevo León")</f>
        <v>2.6469999999999998</v>
      </c>
      <c r="AR9" s="9">
        <f>SUMIFS(Concentrado!AS$2:AS859,Concentrado!$A$2:$A859,"="&amp;$A9,Concentrado!$B$2:$B859, "=Nuevo León")</f>
        <v>4.4690000000000003</v>
      </c>
      <c r="AS9" s="9">
        <f>SUMIFS(Concentrado!AT$2:AT859,Concentrado!$A$2:$A859,"="&amp;$A9,Concentrado!$B$2:$B859, "=Nuevo León")</f>
        <v>6.6509999999999998</v>
      </c>
      <c r="AT9" s="9">
        <f>SUMIFS(Concentrado!AU$2:AU859,Concentrado!$A$2:$A859,"="&amp;$A9,Concentrado!$B$2:$B859, "=Nuevo León")</f>
        <v>1.022</v>
      </c>
      <c r="AU9" s="9">
        <f>SUMIFS(Concentrado!AV$2:AV859,Concentrado!$A$2:$A859,"="&amp;$A9,Concentrado!$B$2:$B859, "=Nuevo León")</f>
        <v>3.8439999999999999</v>
      </c>
      <c r="AV9" s="9">
        <f>SUMIFS(Concentrado!AW$2:AW859,Concentrado!$A$2:$A859,"="&amp;$A9,Concentrado!$B$2:$B859, "=Nuevo León")</f>
        <v>495.52</v>
      </c>
      <c r="AW9" s="9">
        <f>SUMIFS(Concentrado!AX$2:AX859,Concentrado!$A$2:$A859,"="&amp;$A9,Concentrado!$B$2:$B859, "=Nuevo León")</f>
        <v>395.74099999999999</v>
      </c>
      <c r="AX9" s="9">
        <f>SUMIFS(Concentrado!AY$2:AY859,Concentrado!$A$2:$A859,"="&amp;$A9,Concentrado!$B$2:$B859, "=Nuevo León")</f>
        <v>445.97800000000001</v>
      </c>
      <c r="AY9" s="9">
        <f>SUMIFS(Concentrado!AZ$2:AZ859,Concentrado!$A$2:$A859,"="&amp;$A9,Concentrado!$B$2:$B859, "=Nuevo León")</f>
        <v>4.9550000000000001</v>
      </c>
      <c r="AZ9" s="9">
        <f>SUMIFS(Concentrado!BA$2:BA859,Concentrado!$A$2:$A859,"="&amp;$A9,Concentrado!$B$2:$B859, "=Nuevo León")</f>
        <v>3.9569999999999999</v>
      </c>
      <c r="BA9" s="9">
        <f>SUMIFS(Concentrado!BB$2:BB859,Concentrado!$A$2:$A859,"="&amp;$A9,Concentrado!$B$2:$B859, "=Nuevo León")</f>
        <v>4.46</v>
      </c>
      <c r="BB9" s="9">
        <f>SUMIFS(Concentrado!BC$2:BC859,Concentrado!$A$2:$A859,"="&amp;$A9,Concentrado!$B$2:$B859, "=Nuevo León")</f>
        <v>11.949</v>
      </c>
      <c r="BC9" s="9">
        <f>SUMIFS(Concentrado!BD$2:BD859,Concentrado!$A$2:$A859,"="&amp;$A9,Concentrado!$B$2:$B859, "=Nuevo León")</f>
        <v>6.7629999999999999</v>
      </c>
      <c r="BD9" s="9">
        <f>SUMIFS(Concentrado!BE$2:BE859,Concentrado!$A$2:$A859,"="&amp;$A9,Concentrado!$B$2:$B859, "=Nuevo León")</f>
        <v>15.68</v>
      </c>
      <c r="BE9" s="9">
        <f>SUMIFS(Concentrado!BF$2:BF859,Concentrado!$A$2:$A859,"="&amp;$A9,Concentrado!$B$2:$B859, "=Nuevo León")</f>
        <v>17.693999999999999</v>
      </c>
      <c r="BF9" s="9">
        <f>SUMIFS(Concentrado!BG$2:BG859,Concentrado!$A$2:$A859,"="&amp;$A9,Concentrado!$B$2:$B859, "=Nuevo León")</f>
        <v>22.555</v>
      </c>
      <c r="BG9" s="9">
        <f>SUMIFS(Concentrado!BH$2:BH859,Concentrado!$A$2:$A859,"="&amp;$A9,Concentrado!$B$2:$B859, "=Nuevo León")</f>
        <v>6.5296087873422577</v>
      </c>
    </row>
    <row r="10" spans="1:59" x14ac:dyDescent="0.25">
      <c r="A10" s="4">
        <v>2006</v>
      </c>
      <c r="B10" s="9">
        <f>SUMIFS(Concentrado!C$2:C859,Concentrado!$A$2:$A859,"="&amp;$A10,Concentrado!$B$2:$B859, "=Nuevo León")</f>
        <v>16.983000000000001</v>
      </c>
      <c r="C10" s="9">
        <f>SUMIFS(Concentrado!D$2:D859,Concentrado!$A$2:$A859,"="&amp;$A10,Concentrado!$B$2:$B859, "=Nuevo León")</f>
        <v>4.3239999999999998</v>
      </c>
      <c r="D10" s="9">
        <f>SUMIFS(Concentrado!E$2:E859,Concentrado!$A$2:$A859,"="&amp;$A10,Concentrado!$B$2:$B859, "=Nuevo León")</f>
        <v>10.661</v>
      </c>
      <c r="E10" s="9">
        <f>SUMIFS(Concentrado!F$2:F859,Concentrado!$A$2:$A859,"="&amp;$A10,Concentrado!$B$2:$B859, "=Nuevo León")</f>
        <v>11.032</v>
      </c>
      <c r="F10" s="9">
        <f>SUMIFS(Concentrado!G$2:G859,Concentrado!$A$2:$A859,"="&amp;$A10,Concentrado!$B$2:$B859, "=Nuevo León")</f>
        <v>20.427</v>
      </c>
      <c r="G10" s="9">
        <f>SUMIFS(Concentrado!H$2:H859,Concentrado!$A$2:$A859,"="&amp;$A10,Concentrado!$B$2:$B859, "=Nuevo León")</f>
        <v>3.1789999999999998</v>
      </c>
      <c r="H10" s="9">
        <f>SUMIFS(Concentrado!I$2:I859,Concentrado!$A$2:$A859,"="&amp;$A10,Concentrado!$B$2:$B859, "=Nuevo León")</f>
        <v>3.3679999999999999</v>
      </c>
      <c r="I10" s="9">
        <f>SUMIFS(Concentrado!J$2:J859,Concentrado!$A$2:$A859,"="&amp;$A10,Concentrado!$B$2:$B859, "=Nuevo León")</f>
        <v>3.2730000000000001</v>
      </c>
      <c r="J10" s="9">
        <f>SUMIFS(Concentrado!K$2:K859,Concentrado!$A$2:$A859,"="&amp;$A10,Concentrado!$B$2:$B859, "=Nuevo León")</f>
        <v>14.212999999999999</v>
      </c>
      <c r="K10" s="9">
        <f>SUMIFS(Concentrado!L$2:L859,Concentrado!$A$2:$A859,"="&amp;$A10,Concentrado!$B$2:$B859, "=Nuevo León")</f>
        <v>5.0529999999999999</v>
      </c>
      <c r="L10" s="9">
        <f>SUMIFS(Concentrado!M$2:M859,Concentrado!$A$2:$A859,"="&amp;$A10,Concentrado!$B$2:$B859, "=Nuevo León")</f>
        <v>9.6379999999999999</v>
      </c>
      <c r="M10" s="9">
        <f>SUMIFS(Concentrado!N$2:N859,Concentrado!$A$2:$A859,"="&amp;$A10,Concentrado!$B$2:$B859, "=Nuevo León")</f>
        <v>39.276000000000003</v>
      </c>
      <c r="N10" s="9">
        <f>SUMIFS(Concentrado!O$2:O859,Concentrado!$A$2:$A859,"="&amp;$A10,Concentrado!$B$2:$B859, "=Nuevo León")</f>
        <v>55.262</v>
      </c>
      <c r="O10" s="9">
        <f>SUMIFS(Concentrado!P$2:P859,Concentrado!$A$2:$A859,"="&amp;$A10,Concentrado!$B$2:$B859, "=Nuevo León")</f>
        <v>18.207999999999998</v>
      </c>
      <c r="P10" s="9">
        <f>SUMIFS(Concentrado!Q$2:Q859,Concentrado!$A$2:$A859,"="&amp;$A10,Concentrado!$B$2:$B859, "=Nuevo León")</f>
        <v>36.758000000000003</v>
      </c>
      <c r="Q10" s="9">
        <f>SUMIFS(Concentrado!R$2:R859,Concentrado!$A$2:$A859,"="&amp;$A10,Concentrado!$B$2:$B859, "=Nuevo León")</f>
        <v>50.04</v>
      </c>
      <c r="R10" s="9">
        <f>SUMIFS(Concentrado!S$2:S859,Concentrado!$A$2:$A859,"="&amp;$A10,Concentrado!$B$2:$B859, "=Nuevo León")</f>
        <v>57.947000000000003</v>
      </c>
      <c r="S10" s="9">
        <f>SUMIFS(Concentrado!T$2:T859,Concentrado!$A$2:$A859,"="&amp;$A10,Concentrado!$B$2:$B859, "=Nuevo León")</f>
        <v>53.988999999999997</v>
      </c>
      <c r="T10" s="9">
        <f>SUMIFS(Concentrado!U$2:U859,Concentrado!$A$2:$A859,"="&amp;$A10,Concentrado!$B$2:$B859, "=Nuevo León")</f>
        <v>7.3559999999999999</v>
      </c>
      <c r="U10" s="9">
        <f>SUMIFS(Concentrado!V$2:V859,Concentrado!$A$2:$A859,"="&amp;$A10,Concentrado!$B$2:$B859, "=Nuevo León")</f>
        <v>9.7409999999999997</v>
      </c>
      <c r="V10" s="9">
        <f>SUMIFS(Concentrado!W$2:W859,Concentrado!$A$2:$A859,"="&amp;$A10,Concentrado!$B$2:$B859, "=Nuevo León")</f>
        <v>8.5470000000000006</v>
      </c>
      <c r="W10" s="9">
        <f>SUMIFS(Concentrado!X$2:X859,Concentrado!$A$2:$A859,"="&amp;$A10,Concentrado!$B$2:$B859, "=Nuevo León")</f>
        <v>6.266</v>
      </c>
      <c r="X10" s="9">
        <f>SUMIFS(Concentrado!Y$2:Y859,Concentrado!$A$2:$A859,"="&amp;$A10,Concentrado!$B$2:$B859, "=Nuevo León")</f>
        <v>1.0009999999999999</v>
      </c>
      <c r="Y10" s="9">
        <f>SUMIFS(Concentrado!Z$2:Z859,Concentrado!$A$2:$A859,"="&amp;$A10,Concentrado!$B$2:$B859, "=Nuevo León")</f>
        <v>3.637</v>
      </c>
      <c r="Z10" s="9">
        <f>SUMIFS(Concentrado!AA$2:AA859,Concentrado!$A$2:$A859,"="&amp;$A10,Concentrado!$B$2:$B859, "=Nuevo León")</f>
        <v>75.741</v>
      </c>
      <c r="AA10" s="9">
        <f>SUMIFS(Concentrado!AB$2:AB859,Concentrado!$A$2:$A859,"="&amp;$A10,Concentrado!$B$2:$B859, "=Nuevo León")</f>
        <v>52.484999999999999</v>
      </c>
      <c r="AB10" s="9">
        <f>SUMIFS(Concentrado!AC$2:AC859,Concentrado!$A$2:$A859,"="&amp;$A10,Concentrado!$B$2:$B859, "=Nuevo León")</f>
        <v>64.126999999999995</v>
      </c>
      <c r="AC10" s="9">
        <f>SUMIFS(Concentrado!AD$2:AD859,Concentrado!$A$2:$A859,"="&amp;$A10,Concentrado!$B$2:$B859, "=Nuevo León")</f>
        <v>351.37</v>
      </c>
      <c r="AD10" s="9">
        <f>SUMIFS(Concentrado!AE$2:AE859,Concentrado!$A$2:$A859,"="&amp;$A10,Concentrado!$B$2:$B859, "=Nuevo León")</f>
        <v>315.90899999999999</v>
      </c>
      <c r="AE10" s="9">
        <f>SUMIFS(Concentrado!AF$2:AF859,Concentrado!$A$2:$A859,"="&amp;$A10,Concentrado!$B$2:$B859, "=Nuevo León")</f>
        <v>333.70699999999999</v>
      </c>
      <c r="AF10" s="9">
        <f>SUMIFS(Concentrado!AG$2:AG859,Concentrado!$A$2:$A859,"="&amp;$A10,Concentrado!$B$2:$B859, "=Nuevo León")</f>
        <v>7.9009999999999998</v>
      </c>
      <c r="AG10" s="9">
        <f>SUMIFS(Concentrado!AH$2:AH859,Concentrado!$A$2:$A859,"="&amp;$A10,Concentrado!$B$2:$B859, "=Nuevo León")</f>
        <v>10.7074814526729</v>
      </c>
      <c r="AH10" s="9">
        <f>SUMIFS(Concentrado!AI$2:AI859,Concentrado!$A$2:$A859,"="&amp;$A10,Concentrado!$B$2:$B859, "=Nuevo León")</f>
        <v>2.1432227514441502</v>
      </c>
      <c r="AI10" s="9">
        <f>SUMIFS(Concentrado!AJ$2:AJ859,Concentrado!$A$2:$A859,"="&amp;$A10,Concentrado!$B$2:$B859, "=Nuevo León")</f>
        <v>6.4768694798700102</v>
      </c>
      <c r="AJ10" s="9">
        <f>SUMIFS(Concentrado!AK$2:AK859,Concentrado!$A$2:$A859,"="&amp;$A10,Concentrado!$B$2:$B859, "=Nuevo León")</f>
        <v>8.673</v>
      </c>
      <c r="AK10" s="9">
        <f>SUMIFS(Concentrado!AL$2:AL859,Concentrado!$A$2:$A859,"="&amp;$A10,Concentrado!$B$2:$B859, "=Nuevo León")</f>
        <v>1.411</v>
      </c>
      <c r="AL10" s="9">
        <f>SUMIFS(Concentrado!AM$2:AM859,Concentrado!$A$2:$A859,"="&amp;$A10,Concentrado!$B$2:$B859, "=Nuevo León")</f>
        <v>5.0469999999999997</v>
      </c>
      <c r="AM10" s="9">
        <f>SUMIFS(Concentrado!AN$2:AN859,Concentrado!$A$2:$A859,"="&amp;$A10,Concentrado!$B$2:$B859, "=Nuevo León")</f>
        <v>54.127000000000002</v>
      </c>
      <c r="AN10" s="9">
        <f>SUMIFS(Concentrado!AO$2:AO859,Concentrado!$A$2:$A859,"="&amp;$A10,Concentrado!$B$2:$B859, "=Nuevo León")</f>
        <v>39.648000000000003</v>
      </c>
      <c r="AO10" s="9">
        <f>SUMIFS(Concentrado!AP$2:AP859,Concentrado!$A$2:$A859,"="&amp;$A10,Concentrado!$B$2:$B859, "=Nuevo León")</f>
        <v>46.918999999999997</v>
      </c>
      <c r="AP10" s="9">
        <f>SUMIFS(Concentrado!AQ$2:AQ859,Concentrado!$A$2:$A859,"="&amp;$A10,Concentrado!$B$2:$B859, "=Nuevo León")</f>
        <v>4.7679999999999998</v>
      </c>
      <c r="AQ10" s="9">
        <f>SUMIFS(Concentrado!AR$2:AR859,Concentrado!$A$2:$A859,"="&amp;$A10,Concentrado!$B$2:$B859, "=Nuevo León")</f>
        <v>2.2759999999999998</v>
      </c>
      <c r="AR10" s="9">
        <f>SUMIFS(Concentrado!AS$2:AS859,Concentrado!$A$2:$A859,"="&amp;$A10,Concentrado!$B$2:$B859, "=Nuevo León")</f>
        <v>3.5230000000000001</v>
      </c>
      <c r="AS10" s="9">
        <f>SUMIFS(Concentrado!AT$2:AT859,Concentrado!$A$2:$A859,"="&amp;$A10,Concentrado!$B$2:$B859, "=Nuevo León")</f>
        <v>7.3559999999999999</v>
      </c>
      <c r="AT10" s="9">
        <f>SUMIFS(Concentrado!AU$2:AU859,Concentrado!$A$2:$A859,"="&amp;$A10,Concentrado!$B$2:$B859, "=Nuevo León")</f>
        <v>0.91</v>
      </c>
      <c r="AU10" s="9">
        <f>SUMIFS(Concentrado!AV$2:AV859,Concentrado!$A$2:$A859,"="&amp;$A10,Concentrado!$B$2:$B859, "=Nuevo León")</f>
        <v>4.1369999999999996</v>
      </c>
      <c r="AV10" s="9">
        <f>SUMIFS(Concentrado!AW$2:AW859,Concentrado!$A$2:$A859,"="&amp;$A10,Concentrado!$B$2:$B859, "=Nuevo León")</f>
        <v>467.38799999999998</v>
      </c>
      <c r="AW10" s="9">
        <f>SUMIFS(Concentrado!AX$2:AX859,Concentrado!$A$2:$A859,"="&amp;$A10,Concentrado!$B$2:$B859, "=Nuevo León")</f>
        <v>380.50200000000001</v>
      </c>
      <c r="AX10" s="9">
        <f>SUMIFS(Concentrado!AY$2:AY859,Concentrado!$A$2:$A859,"="&amp;$A10,Concentrado!$B$2:$B859, "=Nuevo León")</f>
        <v>424.06700000000001</v>
      </c>
      <c r="AY10" s="9">
        <f>SUMIFS(Concentrado!AZ$2:AZ859,Concentrado!$A$2:$A859,"="&amp;$A10,Concentrado!$B$2:$B859, "=Nuevo León")</f>
        <v>4.6740000000000004</v>
      </c>
      <c r="AZ10" s="9">
        <f>SUMIFS(Concentrado!BA$2:BA859,Concentrado!$A$2:$A859,"="&amp;$A10,Concentrado!$B$2:$B859, "=Nuevo León")</f>
        <v>3.8050000000000002</v>
      </c>
      <c r="BA10" s="9">
        <f>SUMIFS(Concentrado!BB$2:BB859,Concentrado!$A$2:$A859,"="&amp;$A10,Concentrado!$B$2:$B859, "=Nuevo León")</f>
        <v>4.2409999999999997</v>
      </c>
      <c r="BB10" s="9">
        <f>SUMIFS(Concentrado!BC$2:BC859,Concentrado!$A$2:$A859,"="&amp;$A10,Concentrado!$B$2:$B859, "=Nuevo León")</f>
        <v>8.8140000000000001</v>
      </c>
      <c r="BC10" s="9">
        <f>SUMIFS(Concentrado!BD$2:BD859,Concentrado!$A$2:$A859,"="&amp;$A10,Concentrado!$B$2:$B859, "=Nuevo León")</f>
        <v>5.1980000000000004</v>
      </c>
      <c r="BD10" s="9">
        <f>SUMIFS(Concentrado!BE$2:BE859,Concentrado!$A$2:$A859,"="&amp;$A10,Concentrado!$B$2:$B859, "=Nuevo León")</f>
        <v>15.225</v>
      </c>
      <c r="BE10" s="9">
        <f>SUMIFS(Concentrado!BF$2:BF859,Concentrado!$A$2:$A859,"="&amp;$A10,Concentrado!$B$2:$B859, "=Nuevo León")</f>
        <v>17.152000000000001</v>
      </c>
      <c r="BF10" s="9">
        <f>SUMIFS(Concentrado!BG$2:BG859,Concentrado!$A$2:$A859,"="&amp;$A10,Concentrado!$B$2:$B859, "=Nuevo León")</f>
        <v>26.957000000000001</v>
      </c>
      <c r="BG10" s="9">
        <f>SUMIFS(Concentrado!BH$2:BH859,Concentrado!$A$2:$A859,"="&amp;$A10,Concentrado!$B$2:$B859, "=Nuevo León")</f>
        <v>7.0987307649107043</v>
      </c>
    </row>
    <row r="11" spans="1:59" x14ac:dyDescent="0.25">
      <c r="A11" s="4">
        <v>2007</v>
      </c>
      <c r="B11" s="9">
        <f>SUMIFS(Concentrado!C$2:C859,Concentrado!$A$2:$A859,"="&amp;$A11,Concentrado!$B$2:$B859, "=Nuevo León")</f>
        <v>16.608000000000001</v>
      </c>
      <c r="C11" s="9">
        <f>SUMIFS(Concentrado!D$2:D859,Concentrado!$A$2:$A859,"="&amp;$A11,Concentrado!$B$2:$B859, "=Nuevo León")</f>
        <v>4.9489999999999998</v>
      </c>
      <c r="D11" s="9">
        <f>SUMIFS(Concentrado!E$2:E859,Concentrado!$A$2:$A859,"="&amp;$A11,Concentrado!$B$2:$B859, "=Nuevo León")</f>
        <v>10.795999999999999</v>
      </c>
      <c r="E11" s="9">
        <f>SUMIFS(Concentrado!F$2:F859,Concentrado!$A$2:$A859,"="&amp;$A11,Concentrado!$B$2:$B859, "=Nuevo León")</f>
        <v>10.545999999999999</v>
      </c>
      <c r="F11" s="9">
        <f>SUMIFS(Concentrado!G$2:G859,Concentrado!$A$2:$A859,"="&amp;$A11,Concentrado!$B$2:$B859, "=Nuevo León")</f>
        <v>21.844000000000001</v>
      </c>
      <c r="G11" s="9">
        <f>SUMIFS(Concentrado!H$2:H859,Concentrado!$A$2:$A859,"="&amp;$A11,Concentrado!$B$2:$B859, "=Nuevo León")</f>
        <v>4.8659999999999997</v>
      </c>
      <c r="H11" s="9">
        <f>SUMIFS(Concentrado!I$2:I859,Concentrado!$A$2:$A859,"="&amp;$A11,Concentrado!$B$2:$B859, "=Nuevo León")</f>
        <v>4.0570000000000004</v>
      </c>
      <c r="I11" s="9">
        <f>SUMIFS(Concentrado!J$2:J859,Concentrado!$A$2:$A859,"="&amp;$A11,Concentrado!$B$2:$B859, "=Nuevo León")</f>
        <v>4.4610000000000003</v>
      </c>
      <c r="J11" s="9">
        <f>SUMIFS(Concentrado!K$2:K859,Concentrado!$A$2:$A859,"="&amp;$A11,Concentrado!$B$2:$B859, "=Nuevo León")</f>
        <v>12.59</v>
      </c>
      <c r="K11" s="9">
        <f>SUMIFS(Concentrado!L$2:L859,Concentrado!$A$2:$A859,"="&amp;$A11,Concentrado!$B$2:$B859, "=Nuevo León")</f>
        <v>4.8150000000000004</v>
      </c>
      <c r="L11" s="9">
        <f>SUMIFS(Concentrado!M$2:M859,Concentrado!$A$2:$A859,"="&amp;$A11,Concentrado!$B$2:$B859, "=Nuevo León")</f>
        <v>8.6999999999999993</v>
      </c>
      <c r="M11" s="9">
        <f>SUMIFS(Concentrado!N$2:N859,Concentrado!$A$2:$A859,"="&amp;$A11,Concentrado!$B$2:$B859, "=Nuevo León")</f>
        <v>44.523000000000003</v>
      </c>
      <c r="N11" s="9">
        <f>SUMIFS(Concentrado!O$2:O859,Concentrado!$A$2:$A859,"="&amp;$A11,Concentrado!$B$2:$B859, "=Nuevo León")</f>
        <v>61.253</v>
      </c>
      <c r="O11" s="9">
        <f>SUMIFS(Concentrado!P$2:P859,Concentrado!$A$2:$A859,"="&amp;$A11,Concentrado!$B$2:$B859, "=Nuevo León")</f>
        <v>16.585000000000001</v>
      </c>
      <c r="P11" s="9">
        <f>SUMIFS(Concentrado!Q$2:Q859,Concentrado!$A$2:$A859,"="&amp;$A11,Concentrado!$B$2:$B859, "=Nuevo León")</f>
        <v>38.924999999999997</v>
      </c>
      <c r="Q11" s="9">
        <f>SUMIFS(Concentrado!R$2:R859,Concentrado!$A$2:$A859,"="&amp;$A11,Concentrado!$B$2:$B859, "=Nuevo León")</f>
        <v>56.252000000000002</v>
      </c>
      <c r="R11" s="9">
        <f>SUMIFS(Concentrado!S$2:S859,Concentrado!$A$2:$A859,"="&amp;$A11,Concentrado!$B$2:$B859, "=Nuevo León")</f>
        <v>61.790999999999997</v>
      </c>
      <c r="S11" s="9">
        <f>SUMIFS(Concentrado!T$2:T859,Concentrado!$A$2:$A859,"="&amp;$A11,Concentrado!$B$2:$B859, "=Nuevo León")</f>
        <v>59.024000000000001</v>
      </c>
      <c r="T11" s="9">
        <f>SUMIFS(Concentrado!U$2:U859,Concentrado!$A$2:$A859,"="&amp;$A11,Concentrado!$B$2:$B859, "=Nuevo León")</f>
        <v>8.75</v>
      </c>
      <c r="U11" s="9">
        <f>SUMIFS(Concentrado!V$2:V859,Concentrado!$A$2:$A859,"="&amp;$A11,Concentrado!$B$2:$B859, "=Nuevo León")</f>
        <v>12.750999999999999</v>
      </c>
      <c r="V11" s="9">
        <f>SUMIFS(Concentrado!W$2:W859,Concentrado!$A$2:$A859,"="&amp;$A11,Concentrado!$B$2:$B859, "=Nuevo León")</f>
        <v>10.752000000000001</v>
      </c>
      <c r="W11" s="9">
        <f>SUMIFS(Concentrado!X$2:X859,Concentrado!$A$2:$A859,"="&amp;$A11,Concentrado!$B$2:$B859, "=Nuevo León")</f>
        <v>11.026999999999999</v>
      </c>
      <c r="X11" s="9">
        <f>SUMIFS(Concentrado!Y$2:Y859,Concentrado!$A$2:$A859,"="&amp;$A11,Concentrado!$B$2:$B859, "=Nuevo León")</f>
        <v>0.93600000000000005</v>
      </c>
      <c r="Y11" s="9">
        <f>SUMIFS(Concentrado!Z$2:Z859,Concentrado!$A$2:$A859,"="&amp;$A11,Concentrado!$B$2:$B859, "=Nuevo León")</f>
        <v>5.9779999999999998</v>
      </c>
      <c r="Z11" s="9">
        <f>SUMIFS(Concentrado!AA$2:AA859,Concentrado!$A$2:$A859,"="&amp;$A11,Concentrado!$B$2:$B859, "=Nuevo León")</f>
        <v>81.878</v>
      </c>
      <c r="AA11" s="9">
        <f>SUMIFS(Concentrado!AB$2:AB859,Concentrado!$A$2:$A859,"="&amp;$A11,Concentrado!$B$2:$B859, "=Nuevo León")</f>
        <v>54.390999999999998</v>
      </c>
      <c r="AB11" s="9">
        <f>SUMIFS(Concentrado!AC$2:AC859,Concentrado!$A$2:$A859,"="&amp;$A11,Concentrado!$B$2:$B859, "=Nuevo León")</f>
        <v>68.125</v>
      </c>
      <c r="AC11" s="9">
        <f>SUMIFS(Concentrado!AD$2:AD859,Concentrado!$A$2:$A859,"="&amp;$A11,Concentrado!$B$2:$B859, "=Nuevo León")</f>
        <v>380.41800000000001</v>
      </c>
      <c r="AD11" s="9">
        <f>SUMIFS(Concentrado!AE$2:AE859,Concentrado!$A$2:$A859,"="&amp;$A11,Concentrado!$B$2:$B859, "=Nuevo León")</f>
        <v>330.57900000000001</v>
      </c>
      <c r="AE11" s="9">
        <f>SUMIFS(Concentrado!AF$2:AF859,Concentrado!$A$2:$A859,"="&amp;$A11,Concentrado!$B$2:$B859, "=Nuevo León")</f>
        <v>355.48099999999999</v>
      </c>
      <c r="AF11" s="9">
        <f>SUMIFS(Concentrado!AG$2:AG859,Concentrado!$A$2:$A859,"="&amp;$A11,Concentrado!$B$2:$B859, "=Nuevo León")</f>
        <v>9.1080000000000005</v>
      </c>
      <c r="AG11" s="9">
        <f>SUMIFS(Concentrado!AH$2:AH859,Concentrado!$A$2:$A859,"="&amp;$A11,Concentrado!$B$2:$B859, "=Nuevo León")</f>
        <v>8.2735125927728408</v>
      </c>
      <c r="AH11" s="9">
        <f>SUMIFS(Concentrado!AI$2:AI859,Concentrado!$A$2:$A859,"="&amp;$A11,Concentrado!$B$2:$B859, "=Nuevo León")</f>
        <v>2.2380849950078301</v>
      </c>
      <c r="AI11" s="9">
        <f>SUMIFS(Concentrado!AJ$2:AJ859,Concentrado!$A$2:$A859,"="&amp;$A11,Concentrado!$B$2:$B859, "=Nuevo León")</f>
        <v>5.2885357458895497</v>
      </c>
      <c r="AJ11" s="9">
        <f>SUMIFS(Concentrado!AK$2:AK859,Concentrado!$A$2:$A859,"="&amp;$A11,Concentrado!$B$2:$B859, "=Nuevo León")</f>
        <v>8.6159999999999997</v>
      </c>
      <c r="AK11" s="9">
        <f>SUMIFS(Concentrado!AL$2:AL859,Concentrado!$A$2:$A859,"="&amp;$A11,Concentrado!$B$2:$B859, "=Nuevo León")</f>
        <v>1.56</v>
      </c>
      <c r="AL11" s="9">
        <f>SUMIFS(Concentrado!AM$2:AM859,Concentrado!$A$2:$A859,"="&amp;$A11,Concentrado!$B$2:$B859, "=Nuevo León")</f>
        <v>5.0860000000000003</v>
      </c>
      <c r="AM11" s="9">
        <f>SUMIFS(Concentrado!AN$2:AN859,Concentrado!$A$2:$A859,"="&amp;$A11,Concentrado!$B$2:$B859, "=Nuevo León")</f>
        <v>50.94</v>
      </c>
      <c r="AN11" s="9">
        <f>SUMIFS(Concentrado!AO$2:AO859,Concentrado!$A$2:$A859,"="&amp;$A11,Concentrado!$B$2:$B859, "=Nuevo León")</f>
        <v>38.118000000000002</v>
      </c>
      <c r="AO11" s="9">
        <f>SUMIFS(Concentrado!AP$2:AP859,Concentrado!$A$2:$A859,"="&amp;$A11,Concentrado!$B$2:$B859, "=Nuevo León")</f>
        <v>44.569000000000003</v>
      </c>
      <c r="AP11" s="9">
        <f>SUMIFS(Concentrado!AQ$2:AQ859,Concentrado!$A$2:$A859,"="&amp;$A11,Concentrado!$B$2:$B859, "=Nuevo León")</f>
        <v>4.375</v>
      </c>
      <c r="AQ11" s="9">
        <f>SUMIFS(Concentrado!AR$2:AR859,Concentrado!$A$2:$A859,"="&amp;$A11,Concentrado!$B$2:$B859, "=Nuevo León")</f>
        <v>1.917</v>
      </c>
      <c r="AR11" s="9">
        <f>SUMIFS(Concentrado!AS$2:AS859,Concentrado!$A$2:$A859,"="&amp;$A11,Concentrado!$B$2:$B859, "=Nuevo León")</f>
        <v>3.145</v>
      </c>
      <c r="AS11" s="9">
        <f>SUMIFS(Concentrado!AT$2:AT859,Concentrado!$A$2:$A859,"="&amp;$A11,Concentrado!$B$2:$B859, "=Nuevo León")</f>
        <v>5.9379999999999997</v>
      </c>
      <c r="AT11" s="9">
        <f>SUMIFS(Concentrado!AU$2:AU859,Concentrado!$A$2:$A859,"="&amp;$A11,Concentrado!$B$2:$B859, "=Nuevo León")</f>
        <v>0.84699999999999998</v>
      </c>
      <c r="AU11" s="9">
        <f>SUMIFS(Concentrado!AV$2:AV859,Concentrado!$A$2:$A859,"="&amp;$A11,Concentrado!$B$2:$B859, "=Nuevo León")</f>
        <v>3.391</v>
      </c>
      <c r="AV11" s="9">
        <f>SUMIFS(Concentrado!AW$2:AW859,Concentrado!$A$2:$A859,"="&amp;$A11,Concentrado!$B$2:$B859, "=Nuevo León")</f>
        <v>499.35199999999998</v>
      </c>
      <c r="AW11" s="9">
        <f>SUMIFS(Concentrado!AX$2:AX859,Concentrado!$A$2:$A859,"="&amp;$A11,Concentrado!$B$2:$B859, "=Nuevo León")</f>
        <v>390.23</v>
      </c>
      <c r="AX11" s="9">
        <f>SUMIFS(Concentrado!AY$2:AY859,Concentrado!$A$2:$A859,"="&amp;$A11,Concentrado!$B$2:$B859, "=Nuevo León")</f>
        <v>444.86399999999998</v>
      </c>
      <c r="AY11" s="9">
        <f>SUMIFS(Concentrado!AZ$2:AZ859,Concentrado!$A$2:$A859,"="&amp;$A11,Concentrado!$B$2:$B859, "=Nuevo León")</f>
        <v>4.9939999999999998</v>
      </c>
      <c r="AZ11" s="9">
        <f>SUMIFS(Concentrado!BA$2:BA859,Concentrado!$A$2:$A859,"="&amp;$A11,Concentrado!$B$2:$B859, "=Nuevo León")</f>
        <v>3.9020000000000001</v>
      </c>
      <c r="BA11" s="9">
        <f>SUMIFS(Concentrado!BB$2:BB859,Concentrado!$A$2:$A859,"="&amp;$A11,Concentrado!$B$2:$B859, "=Nuevo León")</f>
        <v>4.4489999999999998</v>
      </c>
      <c r="BB11" s="9">
        <f>SUMIFS(Concentrado!BC$2:BC859,Concentrado!$A$2:$A859,"="&amp;$A11,Concentrado!$B$2:$B859, "=Nuevo León")</f>
        <v>9.2639999999999993</v>
      </c>
      <c r="BC11" s="9">
        <f>SUMIFS(Concentrado!BD$2:BD859,Concentrado!$A$2:$A859,"="&amp;$A11,Concentrado!$B$2:$B859, "=Nuevo León")</f>
        <v>5.1970000000000001</v>
      </c>
      <c r="BD11" s="9">
        <f>SUMIFS(Concentrado!BE$2:BE859,Concentrado!$A$2:$A859,"="&amp;$A11,Concentrado!$B$2:$B859, "=Nuevo León")</f>
        <v>14.778</v>
      </c>
      <c r="BE11" s="9">
        <f>SUMIFS(Concentrado!BF$2:BF859,Concentrado!$A$2:$A859,"="&amp;$A11,Concentrado!$B$2:$B859, "=Nuevo León")</f>
        <v>16.645</v>
      </c>
      <c r="BF11" s="9">
        <f>SUMIFS(Concentrado!BG$2:BG859,Concentrado!$A$2:$A859,"="&amp;$A11,Concentrado!$B$2:$B859, "=Nuevo León")</f>
        <v>18.966000000000001</v>
      </c>
      <c r="BG11" s="9">
        <f>SUMIFS(Concentrado!BH$2:BH859,Concentrado!$A$2:$A859,"="&amp;$A11,Concentrado!$B$2:$B859, "=Nuevo León")</f>
        <v>6.2475595470519334</v>
      </c>
    </row>
    <row r="12" spans="1:59" x14ac:dyDescent="0.25">
      <c r="A12" s="4">
        <v>2008</v>
      </c>
      <c r="B12" s="9">
        <f>SUMIFS(Concentrado!C$2:C859,Concentrado!$A$2:$A859,"="&amp;$A12,Concentrado!$B$2:$B859, "=Nuevo León")</f>
        <v>15.824</v>
      </c>
      <c r="C12" s="9">
        <f>SUMIFS(Concentrado!D$2:D859,Concentrado!$A$2:$A859,"="&amp;$A12,Concentrado!$B$2:$B859, "=Nuevo León")</f>
        <v>3.8439999999999999</v>
      </c>
      <c r="D12" s="9">
        <f>SUMIFS(Concentrado!E$2:E859,Concentrado!$A$2:$A859,"="&amp;$A12,Concentrado!$B$2:$B859, "=Nuevo León")</f>
        <v>9.8230000000000004</v>
      </c>
      <c r="E12" s="9">
        <f>SUMIFS(Concentrado!F$2:F859,Concentrado!$A$2:$A859,"="&amp;$A12,Concentrado!$B$2:$B859, "=Nuevo León")</f>
        <v>9.6760000000000002</v>
      </c>
      <c r="F12" s="9">
        <f>SUMIFS(Concentrado!G$2:G859,Concentrado!$A$2:$A859,"="&amp;$A12,Concentrado!$B$2:$B859, "=Nuevo León")</f>
        <v>23.661000000000001</v>
      </c>
      <c r="G12" s="9">
        <f>SUMIFS(Concentrado!H$2:H859,Concentrado!$A$2:$A859,"="&amp;$A12,Concentrado!$B$2:$B859, "=Nuevo León")</f>
        <v>4.6459999999999999</v>
      </c>
      <c r="H12" s="9">
        <f>SUMIFS(Concentrado!I$2:I859,Concentrado!$A$2:$A859,"="&amp;$A12,Concentrado!$B$2:$B859, "=Nuevo León")</f>
        <v>3.5819999999999999</v>
      </c>
      <c r="I12" s="9">
        <f>SUMIFS(Concentrado!J$2:J859,Concentrado!$A$2:$A859,"="&amp;$A12,Concentrado!$B$2:$B859, "=Nuevo León")</f>
        <v>4.1130000000000004</v>
      </c>
      <c r="J12" s="9">
        <f>SUMIFS(Concentrado!K$2:K859,Concentrado!$A$2:$A859,"="&amp;$A12,Concentrado!$B$2:$B859, "=Nuevo León")</f>
        <v>12.58</v>
      </c>
      <c r="K12" s="9">
        <f>SUMIFS(Concentrado!L$2:L859,Concentrado!$A$2:$A859,"="&amp;$A12,Concentrado!$B$2:$B859, "=Nuevo León")</f>
        <v>4.0179999999999998</v>
      </c>
      <c r="L12" s="9">
        <f>SUMIFS(Concentrado!M$2:M859,Concentrado!$A$2:$A859,"="&amp;$A12,Concentrado!$B$2:$B859, "=Nuevo León")</f>
        <v>8.2919999999999998</v>
      </c>
      <c r="M12" s="9">
        <f>SUMIFS(Concentrado!N$2:N859,Concentrado!$A$2:$A859,"="&amp;$A12,Concentrado!$B$2:$B859, "=Nuevo León")</f>
        <v>45.097999999999999</v>
      </c>
      <c r="N12" s="9">
        <f>SUMIFS(Concentrado!O$2:O859,Concentrado!$A$2:$A859,"="&amp;$A12,Concentrado!$B$2:$B859, "=Nuevo León")</f>
        <v>58.21</v>
      </c>
      <c r="O12" s="9">
        <f>SUMIFS(Concentrado!P$2:P859,Concentrado!$A$2:$A859,"="&amp;$A12,Concentrado!$B$2:$B859, "=Nuevo León")</f>
        <v>14.327</v>
      </c>
      <c r="P12" s="9">
        <f>SUMIFS(Concentrado!Q$2:Q859,Concentrado!$A$2:$A859,"="&amp;$A12,Concentrado!$B$2:$B859, "=Nuevo León")</f>
        <v>36.274000000000001</v>
      </c>
      <c r="Q12" s="9">
        <f>SUMIFS(Concentrado!R$2:R859,Concentrado!$A$2:$A859,"="&amp;$A12,Concentrado!$B$2:$B859, "=Nuevo León")</f>
        <v>58.079000000000001</v>
      </c>
      <c r="R12" s="9">
        <f>SUMIFS(Concentrado!S$2:S859,Concentrado!$A$2:$A859,"="&amp;$A12,Concentrado!$B$2:$B859, "=Nuevo León")</f>
        <v>65.519000000000005</v>
      </c>
      <c r="S12" s="9">
        <f>SUMIFS(Concentrado!T$2:T859,Concentrado!$A$2:$A859,"="&amp;$A12,Concentrado!$B$2:$B859, "=Nuevo León")</f>
        <v>61.805</v>
      </c>
      <c r="T12" s="9">
        <f>SUMIFS(Concentrado!U$2:U859,Concentrado!$A$2:$A859,"="&amp;$A12,Concentrado!$B$2:$B859, "=Nuevo León")</f>
        <v>9.3360000000000003</v>
      </c>
      <c r="U12" s="9">
        <f>SUMIFS(Concentrado!V$2:V859,Concentrado!$A$2:$A859,"="&amp;$A12,Concentrado!$B$2:$B859, "=Nuevo León")</f>
        <v>13.06</v>
      </c>
      <c r="V12" s="9">
        <f>SUMIFS(Concentrado!W$2:W859,Concentrado!$A$2:$A859,"="&amp;$A12,Concentrado!$B$2:$B859, "=Nuevo León")</f>
        <v>11.201000000000001</v>
      </c>
      <c r="W12" s="9">
        <f>SUMIFS(Concentrado!X$2:X859,Concentrado!$A$2:$A859,"="&amp;$A12,Concentrado!$B$2:$B859, "=Nuevo León")</f>
        <v>9.6869999999999994</v>
      </c>
      <c r="X12" s="9">
        <f>SUMIFS(Concentrado!Y$2:Y859,Concentrado!$A$2:$A859,"="&amp;$A12,Concentrado!$B$2:$B859, "=Nuevo León")</f>
        <v>0.874</v>
      </c>
      <c r="Y12" s="9">
        <f>SUMIFS(Concentrado!Z$2:Z859,Concentrado!$A$2:$A859,"="&amp;$A12,Concentrado!$B$2:$B859, "=Nuevo León")</f>
        <v>5.2939999999999996</v>
      </c>
      <c r="Z12" s="9">
        <f>SUMIFS(Concentrado!AA$2:AA859,Concentrado!$A$2:$A859,"="&amp;$A12,Concentrado!$B$2:$B859, "=Nuevo León")</f>
        <v>81.090999999999994</v>
      </c>
      <c r="AA12" s="9">
        <f>SUMIFS(Concentrado!AB$2:AB859,Concentrado!$A$2:$A859,"="&amp;$A12,Concentrado!$B$2:$B859, "=Nuevo León")</f>
        <v>52.459000000000003</v>
      </c>
      <c r="AB12" s="9">
        <f>SUMIFS(Concentrado!AC$2:AC859,Concentrado!$A$2:$A859,"="&amp;$A12,Concentrado!$B$2:$B859, "=Nuevo León")</f>
        <v>66.748999999999995</v>
      </c>
      <c r="AC12" s="9">
        <f>SUMIFS(Concentrado!AD$2:AD859,Concentrado!$A$2:$A859,"="&amp;$A12,Concentrado!$B$2:$B859, "=Nuevo León")</f>
        <v>380.90699999999998</v>
      </c>
      <c r="AD12" s="9">
        <f>SUMIFS(Concentrado!AE$2:AE859,Concentrado!$A$2:$A859,"="&amp;$A12,Concentrado!$B$2:$B859, "=Nuevo León")</f>
        <v>331.43700000000001</v>
      </c>
      <c r="AE12" s="9">
        <f>SUMIFS(Concentrado!AF$2:AF859,Concentrado!$A$2:$A859,"="&amp;$A12,Concentrado!$B$2:$B859, "=Nuevo León")</f>
        <v>356.21600000000001</v>
      </c>
      <c r="AF12" s="9">
        <f>SUMIFS(Concentrado!AG$2:AG859,Concentrado!$A$2:$A859,"="&amp;$A12,Concentrado!$B$2:$B859, "=Nuevo León")</f>
        <v>9.4239999999999995</v>
      </c>
      <c r="AG12" s="9">
        <f>SUMIFS(Concentrado!AH$2:AH859,Concentrado!$A$2:$A859,"="&amp;$A12,Concentrado!$B$2:$B859, "=Nuevo León")</f>
        <v>10.0752887949595</v>
      </c>
      <c r="AH12" s="9">
        <f>SUMIFS(Concentrado!AI$2:AI859,Concentrado!$A$2:$A859,"="&amp;$A12,Concentrado!$B$2:$B859, "=Nuevo León")</f>
        <v>2.4521914622049898</v>
      </c>
      <c r="AI12" s="9">
        <f>SUMIFS(Concentrado!AJ$2:AJ859,Concentrado!$A$2:$A859,"="&amp;$A12,Concentrado!$B$2:$B859, "=Nuevo León")</f>
        <v>6.3056289864914001</v>
      </c>
      <c r="AJ12" s="9">
        <f>SUMIFS(Concentrado!AK$2:AK859,Concentrado!$A$2:$A859,"="&amp;$A12,Concentrado!$B$2:$B859, "=Nuevo León")</f>
        <v>9.1609999999999996</v>
      </c>
      <c r="AK12" s="9">
        <f>SUMIFS(Concentrado!AL$2:AL859,Concentrado!$A$2:$A859,"="&amp;$A12,Concentrado!$B$2:$B859, "=Nuevo León")</f>
        <v>1.66</v>
      </c>
      <c r="AL12" s="9">
        <f>SUMIFS(Concentrado!AM$2:AM859,Concentrado!$A$2:$A859,"="&amp;$A12,Concentrado!$B$2:$B859, "=Nuevo León")</f>
        <v>5.4039999999999999</v>
      </c>
      <c r="AM12" s="9">
        <f>SUMIFS(Concentrado!AN$2:AN859,Concentrado!$A$2:$A859,"="&amp;$A12,Concentrado!$B$2:$B859, "=Nuevo León")</f>
        <v>53.52</v>
      </c>
      <c r="AN12" s="9">
        <f>SUMIFS(Concentrado!AO$2:AO859,Concentrado!$A$2:$A859,"="&amp;$A12,Concentrado!$B$2:$B859, "=Nuevo León")</f>
        <v>40.709000000000003</v>
      </c>
      <c r="AO12" s="9">
        <f>SUMIFS(Concentrado!AP$2:AP859,Concentrado!$A$2:$A859,"="&amp;$A12,Concentrado!$B$2:$B859, "=Nuevo León")</f>
        <v>47.146999999999998</v>
      </c>
      <c r="AP12" s="9">
        <f>SUMIFS(Concentrado!AQ$2:AQ859,Concentrado!$A$2:$A859,"="&amp;$A12,Concentrado!$B$2:$B859, "=Nuevo León")</f>
        <v>4.734</v>
      </c>
      <c r="AQ12" s="9">
        <f>SUMIFS(Concentrado!AR$2:AR859,Concentrado!$A$2:$A859,"="&amp;$A12,Concentrado!$B$2:$B859, "=Nuevo León")</f>
        <v>1.6160000000000001</v>
      </c>
      <c r="AR12" s="9">
        <f>SUMIFS(Concentrado!AS$2:AS859,Concentrado!$A$2:$A859,"="&amp;$A12,Concentrado!$B$2:$B859, "=Nuevo León")</f>
        <v>3.1720000000000002</v>
      </c>
      <c r="AS12" s="9">
        <f>SUMIFS(Concentrado!AT$2:AT859,Concentrado!$A$2:$A859,"="&amp;$A12,Concentrado!$B$2:$B859, "=Nuevo León")</f>
        <v>6.7939999999999996</v>
      </c>
      <c r="AT12" s="9">
        <f>SUMIFS(Concentrado!AU$2:AU859,Concentrado!$A$2:$A859,"="&amp;$A12,Concentrado!$B$2:$B859, "=Nuevo León")</f>
        <v>1.5720000000000001</v>
      </c>
      <c r="AU12" s="9">
        <f>SUMIFS(Concentrado!AV$2:AV859,Concentrado!$A$2:$A859,"="&amp;$A12,Concentrado!$B$2:$B859, "=Nuevo León")</f>
        <v>4.1790000000000003</v>
      </c>
      <c r="AV12" s="9">
        <f>SUMIFS(Concentrado!AW$2:AW859,Concentrado!$A$2:$A859,"="&amp;$A12,Concentrado!$B$2:$B859, "=Nuevo León")</f>
        <v>500.87799999999999</v>
      </c>
      <c r="AW12" s="9">
        <f>SUMIFS(Concentrado!AX$2:AX859,Concentrado!$A$2:$A859,"="&amp;$A12,Concentrado!$B$2:$B859, "=Nuevo León")</f>
        <v>392.238</v>
      </c>
      <c r="AX12" s="9">
        <f>SUMIFS(Concentrado!AY$2:AY859,Concentrado!$A$2:$A859,"="&amp;$A12,Concentrado!$B$2:$B859, "=Nuevo León")</f>
        <v>446.70299999999997</v>
      </c>
      <c r="AY12" s="9">
        <f>SUMIFS(Concentrado!AZ$2:AZ859,Concentrado!$A$2:$A859,"="&amp;$A12,Concentrado!$B$2:$B859, "=Nuevo León")</f>
        <v>5.0090000000000003</v>
      </c>
      <c r="AZ12" s="9">
        <f>SUMIFS(Concentrado!BA$2:BA859,Concentrado!$A$2:$A859,"="&amp;$A12,Concentrado!$B$2:$B859, "=Nuevo León")</f>
        <v>3.9220000000000002</v>
      </c>
      <c r="BA12" s="9">
        <f>SUMIFS(Concentrado!BB$2:BB859,Concentrado!$A$2:$A859,"="&amp;$A12,Concentrado!$B$2:$B859, "=Nuevo León")</f>
        <v>4.4669999999999996</v>
      </c>
      <c r="BB12" s="9">
        <f>SUMIFS(Concentrado!BC$2:BC859,Concentrado!$A$2:$A859,"="&amp;$A12,Concentrado!$B$2:$B859, "=Nuevo León")</f>
        <v>8.5579999999999998</v>
      </c>
      <c r="BC12" s="9">
        <f>SUMIFS(Concentrado!BD$2:BD859,Concentrado!$A$2:$A859,"="&amp;$A12,Concentrado!$B$2:$B859, "=Nuevo León")</f>
        <v>5.4050000000000002</v>
      </c>
      <c r="BD12" s="9">
        <f>SUMIFS(Concentrado!BE$2:BE859,Concentrado!$A$2:$A859,"="&amp;$A12,Concentrado!$B$2:$B859, "=Nuevo León")</f>
        <v>14.271000000000001</v>
      </c>
      <c r="BE12" s="9">
        <f>SUMIFS(Concentrado!BF$2:BF859,Concentrado!$A$2:$A859,"="&amp;$A12,Concentrado!$B$2:$B859, "=Nuevo León")</f>
        <v>15.948</v>
      </c>
      <c r="BF12" s="9">
        <f>SUMIFS(Concentrado!BG$2:BG859,Concentrado!$A$2:$A859,"="&amp;$A12,Concentrado!$B$2:$B859, "=Nuevo León")</f>
        <v>25.491</v>
      </c>
      <c r="BG12" s="9">
        <f>SUMIFS(Concentrado!BH$2:BH859,Concentrado!$A$2:$A859,"="&amp;$A12,Concentrado!$B$2:$B859, "=Nuevo León")</f>
        <v>6.2619142616482684</v>
      </c>
    </row>
    <row r="13" spans="1:59" x14ac:dyDescent="0.25">
      <c r="A13" s="4">
        <v>2009</v>
      </c>
      <c r="B13" s="9">
        <f>SUMIFS(Concentrado!C$2:C859,Concentrado!$A$2:$A859,"="&amp;$A13,Concentrado!$B$2:$B859, "=Nuevo León")</f>
        <v>11.394</v>
      </c>
      <c r="C13" s="9">
        <f>SUMIFS(Concentrado!D$2:D859,Concentrado!$A$2:$A859,"="&amp;$A13,Concentrado!$B$2:$B859, "=Nuevo León")</f>
        <v>3.3410000000000002</v>
      </c>
      <c r="D13" s="9">
        <f>SUMIFS(Concentrado!E$2:E859,Concentrado!$A$2:$A859,"="&amp;$A13,Concentrado!$B$2:$B859, "=Nuevo León")</f>
        <v>7.36</v>
      </c>
      <c r="E13" s="9">
        <f>SUMIFS(Concentrado!F$2:F859,Concentrado!$A$2:$A859,"="&amp;$A13,Concentrado!$B$2:$B859, "=Nuevo León")</f>
        <v>9.7260000000000009</v>
      </c>
      <c r="F13" s="9">
        <f>SUMIFS(Concentrado!G$2:G859,Concentrado!$A$2:$A859,"="&amp;$A13,Concentrado!$B$2:$B859, "=Nuevo León")</f>
        <v>21.983000000000001</v>
      </c>
      <c r="G13" s="9">
        <f>SUMIFS(Concentrado!H$2:H859,Concentrado!$A$2:$A859,"="&amp;$A13,Concentrado!$B$2:$B859, "=Nuevo León")</f>
        <v>4.4720000000000004</v>
      </c>
      <c r="H13" s="9">
        <f>SUMIFS(Concentrado!I$2:I859,Concentrado!$A$2:$A859,"="&amp;$A13,Concentrado!$B$2:$B859, "=Nuevo León")</f>
        <v>3.9409999999999998</v>
      </c>
      <c r="I13" s="9">
        <f>SUMIFS(Concentrado!J$2:J859,Concentrado!$A$2:$A859,"="&amp;$A13,Concentrado!$B$2:$B859, "=Nuevo León")</f>
        <v>4.2060000000000004</v>
      </c>
      <c r="J13" s="9">
        <f>SUMIFS(Concentrado!K$2:K859,Concentrado!$A$2:$A859,"="&amp;$A13,Concentrado!$B$2:$B859, "=Nuevo León")</f>
        <v>12.382999999999999</v>
      </c>
      <c r="K13" s="9">
        <f>SUMIFS(Concentrado!L$2:L859,Concentrado!$A$2:$A859,"="&amp;$A13,Concentrado!$B$2:$B859, "=Nuevo León")</f>
        <v>4.8410000000000002</v>
      </c>
      <c r="L13" s="9">
        <f>SUMIFS(Concentrado!M$2:M859,Concentrado!$A$2:$A859,"="&amp;$A13,Concentrado!$B$2:$B859, "=Nuevo León")</f>
        <v>8.6050000000000004</v>
      </c>
      <c r="M13" s="9">
        <f>SUMIFS(Concentrado!N$2:N859,Concentrado!$A$2:$A859,"="&amp;$A13,Concentrado!$B$2:$B859, "=Nuevo León")</f>
        <v>40.92</v>
      </c>
      <c r="N13" s="9">
        <f>SUMIFS(Concentrado!O$2:O859,Concentrado!$A$2:$A859,"="&amp;$A13,Concentrado!$B$2:$B859, "=Nuevo León")</f>
        <v>66.343999999999994</v>
      </c>
      <c r="O13" s="9">
        <f>SUMIFS(Concentrado!P$2:P859,Concentrado!$A$2:$A859,"="&amp;$A13,Concentrado!$B$2:$B859, "=Nuevo León")</f>
        <v>18.763000000000002</v>
      </c>
      <c r="P13" s="9">
        <f>SUMIFS(Concentrado!Q$2:Q859,Concentrado!$A$2:$A859,"="&amp;$A13,Concentrado!$B$2:$B859, "=Nuevo León")</f>
        <v>42.530999999999999</v>
      </c>
      <c r="Q13" s="9">
        <f>SUMIFS(Concentrado!R$2:R859,Concentrado!$A$2:$A859,"="&amp;$A13,Concentrado!$B$2:$B859, "=Nuevo León")</f>
        <v>60.238</v>
      </c>
      <c r="R13" s="9">
        <f>SUMIFS(Concentrado!S$2:S859,Concentrado!$A$2:$A859,"="&amp;$A13,Concentrado!$B$2:$B859, "=Nuevo León")</f>
        <v>62.457999999999998</v>
      </c>
      <c r="S13" s="9">
        <f>SUMIFS(Concentrado!T$2:T859,Concentrado!$A$2:$A859,"="&amp;$A13,Concentrado!$B$2:$B859, "=Nuevo León")</f>
        <v>61.35</v>
      </c>
      <c r="T13" s="9">
        <f>SUMIFS(Concentrado!U$2:U859,Concentrado!$A$2:$A859,"="&amp;$A13,Concentrado!$B$2:$B859, "=Nuevo León")</f>
        <v>11.695</v>
      </c>
      <c r="U13" s="9">
        <f>SUMIFS(Concentrado!V$2:V859,Concentrado!$A$2:$A859,"="&amp;$A13,Concentrado!$B$2:$B859, "=Nuevo León")</f>
        <v>14.351000000000001</v>
      </c>
      <c r="V13" s="9">
        <f>SUMIFS(Concentrado!W$2:W859,Concentrado!$A$2:$A859,"="&amp;$A13,Concentrado!$B$2:$B859, "=Nuevo León")</f>
        <v>13.025</v>
      </c>
      <c r="W13" s="9">
        <f>SUMIFS(Concentrado!X$2:X859,Concentrado!$A$2:$A859,"="&amp;$A13,Concentrado!$B$2:$B859, "=Nuevo León")</f>
        <v>12.254</v>
      </c>
      <c r="X13" s="9">
        <f>SUMIFS(Concentrado!Y$2:Y859,Concentrado!$A$2:$A859,"="&amp;$A13,Concentrado!$B$2:$B859, "=Nuevo León")</f>
        <v>2.1419999999999999</v>
      </c>
      <c r="Y13" s="9">
        <f>SUMIFS(Concentrado!Z$2:Z859,Concentrado!$A$2:$A859,"="&amp;$A13,Concentrado!$B$2:$B859, "=Nuevo León")</f>
        <v>7.21</v>
      </c>
      <c r="Z13" s="9">
        <f>SUMIFS(Concentrado!AA$2:AA859,Concentrado!$A$2:$A859,"="&amp;$A13,Concentrado!$B$2:$B859, "=Nuevo León")</f>
        <v>89.003</v>
      </c>
      <c r="AA13" s="9">
        <f>SUMIFS(Concentrado!AB$2:AB859,Concentrado!$A$2:$A859,"="&amp;$A13,Concentrado!$B$2:$B859, "=Nuevo León")</f>
        <v>60.787999999999997</v>
      </c>
      <c r="AB13" s="9">
        <f>SUMIFS(Concentrado!AC$2:AC859,Concentrado!$A$2:$A859,"="&amp;$A13,Concentrado!$B$2:$B859, "=Nuevo León")</f>
        <v>74.869</v>
      </c>
      <c r="AC13" s="9">
        <f>SUMIFS(Concentrado!AD$2:AD859,Concentrado!$A$2:$A859,"="&amp;$A13,Concentrado!$B$2:$B859, "=Nuevo León")</f>
        <v>400.08499999999998</v>
      </c>
      <c r="AD13" s="9">
        <f>SUMIFS(Concentrado!AE$2:AE859,Concentrado!$A$2:$A859,"="&amp;$A13,Concentrado!$B$2:$B859, "=Nuevo León")</f>
        <v>349.43299999999999</v>
      </c>
      <c r="AE13" s="9">
        <f>SUMIFS(Concentrado!AF$2:AF859,Concentrado!$A$2:$A859,"="&amp;$A13,Concentrado!$B$2:$B859, "=Nuevo León")</f>
        <v>374.733</v>
      </c>
      <c r="AF13" s="9">
        <f>SUMIFS(Concentrado!AG$2:AG859,Concentrado!$A$2:$A859,"="&amp;$A13,Concentrado!$B$2:$B859, "=Nuevo León")</f>
        <v>8.8140000000000001</v>
      </c>
      <c r="AG13" s="9">
        <f>SUMIFS(Concentrado!AH$2:AH859,Concentrado!$A$2:$A859,"="&amp;$A13,Concentrado!$B$2:$B859, "=Nuevo León")</f>
        <v>10.856943251229699</v>
      </c>
      <c r="AH13" s="9">
        <f>SUMIFS(Concentrado!AI$2:AI859,Concentrado!$A$2:$A859,"="&amp;$A13,Concentrado!$B$2:$B859, "=Nuevo León")</f>
        <v>2.4197607340586198</v>
      </c>
      <c r="AI13" s="9">
        <f>SUMIFS(Concentrado!AJ$2:AJ859,Concentrado!$A$2:$A859,"="&amp;$A13,Concentrado!$B$2:$B859, "=Nuevo León")</f>
        <v>6.6909132618680101</v>
      </c>
      <c r="AJ13" s="9">
        <f>SUMIFS(Concentrado!AK$2:AK859,Concentrado!$A$2:$A859,"="&amp;$A13,Concentrado!$B$2:$B859, "=Nuevo León")</f>
        <v>10.147</v>
      </c>
      <c r="AK13" s="9">
        <f>SUMIFS(Concentrado!AL$2:AL859,Concentrado!$A$2:$A859,"="&amp;$A13,Concentrado!$B$2:$B859, "=Nuevo León")</f>
        <v>2.0990000000000002</v>
      </c>
      <c r="AL13" s="9">
        <f>SUMIFS(Concentrado!AM$2:AM859,Concentrado!$A$2:$A859,"="&amp;$A13,Concentrado!$B$2:$B859, "=Nuevo León")</f>
        <v>6.1159999999999997</v>
      </c>
      <c r="AM13" s="9">
        <f>SUMIFS(Concentrado!AN$2:AN859,Concentrado!$A$2:$A859,"="&amp;$A13,Concentrado!$B$2:$B859, "=Nuevo León")</f>
        <v>56.841999999999999</v>
      </c>
      <c r="AN13" s="9">
        <f>SUMIFS(Concentrado!AO$2:AO859,Concentrado!$A$2:$A859,"="&amp;$A13,Concentrado!$B$2:$B859, "=Nuevo León")</f>
        <v>40.268000000000001</v>
      </c>
      <c r="AO13" s="9">
        <f>SUMIFS(Concentrado!AP$2:AP859,Concentrado!$A$2:$A859,"="&amp;$A13,Concentrado!$B$2:$B859, "=Nuevo León")</f>
        <v>48.603999999999999</v>
      </c>
      <c r="AP13" s="9">
        <f>SUMIFS(Concentrado!AQ$2:AQ859,Concentrado!$A$2:$A859,"="&amp;$A13,Concentrado!$B$2:$B859, "=Nuevo León")</f>
        <v>5.2460000000000004</v>
      </c>
      <c r="AQ13" s="9">
        <f>SUMIFS(Concentrado!AR$2:AR859,Concentrado!$A$2:$A859,"="&amp;$A13,Concentrado!$B$2:$B859, "=Nuevo León")</f>
        <v>1.6279999999999999</v>
      </c>
      <c r="AR13" s="9">
        <f>SUMIFS(Concentrado!AS$2:AS859,Concentrado!$A$2:$A859,"="&amp;$A13,Concentrado!$B$2:$B859, "=Nuevo León")</f>
        <v>3.4329999999999998</v>
      </c>
      <c r="AS13" s="9">
        <f>SUMIFS(Concentrado!AT$2:AT859,Concentrado!$A$2:$A859,"="&amp;$A13,Concentrado!$B$2:$B859, "=Nuevo León")</f>
        <v>6.9649999999999999</v>
      </c>
      <c r="AT13" s="9">
        <f>SUMIFS(Concentrado!AU$2:AU859,Concentrado!$A$2:$A859,"="&amp;$A13,Concentrado!$B$2:$B859, "=Nuevo León")</f>
        <v>1.1990000000000001</v>
      </c>
      <c r="AU13" s="9">
        <f>SUMIFS(Concentrado!AV$2:AV859,Concentrado!$A$2:$A859,"="&amp;$A13,Concentrado!$B$2:$B859, "=Nuevo León")</f>
        <v>4.077</v>
      </c>
      <c r="AV13" s="9">
        <f>SUMIFS(Concentrado!AW$2:AW859,Concentrado!$A$2:$A859,"="&amp;$A13,Concentrado!$B$2:$B859, "=Nuevo León")</f>
        <v>539.69500000000005</v>
      </c>
      <c r="AW13" s="9">
        <f>SUMIFS(Concentrado!AX$2:AX859,Concentrado!$A$2:$A859,"="&amp;$A13,Concentrado!$B$2:$B859, "=Nuevo León")</f>
        <v>419.43099999999998</v>
      </c>
      <c r="AX13" s="9">
        <f>SUMIFS(Concentrado!AY$2:AY859,Concentrado!$A$2:$A859,"="&amp;$A13,Concentrado!$B$2:$B859, "=Nuevo León")</f>
        <v>479.83800000000002</v>
      </c>
      <c r="AY13" s="9">
        <f>SUMIFS(Concentrado!AZ$2:AZ859,Concentrado!$A$2:$A859,"="&amp;$A13,Concentrado!$B$2:$B859, "=Nuevo León")</f>
        <v>5.3970000000000002</v>
      </c>
      <c r="AZ13" s="9">
        <f>SUMIFS(Concentrado!BA$2:BA859,Concentrado!$A$2:$A859,"="&amp;$A13,Concentrado!$B$2:$B859, "=Nuevo León")</f>
        <v>4.194</v>
      </c>
      <c r="BA13" s="9">
        <f>SUMIFS(Concentrado!BB$2:BB859,Concentrado!$A$2:$A859,"="&amp;$A13,Concentrado!$B$2:$B859, "=Nuevo León")</f>
        <v>4.798</v>
      </c>
      <c r="BB13" s="9">
        <f>SUMIFS(Concentrado!BC$2:BC859,Concentrado!$A$2:$A859,"="&amp;$A13,Concentrado!$B$2:$B859, "=Nuevo León")</f>
        <v>9.4120000000000008</v>
      </c>
      <c r="BC13" s="9">
        <f>SUMIFS(Concentrado!BD$2:BD859,Concentrado!$A$2:$A859,"="&amp;$A13,Concentrado!$B$2:$B859, "=Nuevo León")</f>
        <v>3.137</v>
      </c>
      <c r="BD13" s="9">
        <f>SUMIFS(Concentrado!BE$2:BE859,Concentrado!$A$2:$A859,"="&amp;$A13,Concentrado!$B$2:$B859, "=Nuevo León")</f>
        <v>13.715999999999999</v>
      </c>
      <c r="BE13" s="9">
        <f>SUMIFS(Concentrado!BF$2:BF859,Concentrado!$A$2:$A859,"="&amp;$A13,Concentrado!$B$2:$B859, "=Nuevo León")</f>
        <v>15.012</v>
      </c>
      <c r="BF13" s="9">
        <f>SUMIFS(Concentrado!BG$2:BG859,Concentrado!$A$2:$A859,"="&amp;$A13,Concentrado!$B$2:$B859, "=Nuevo León")</f>
        <v>27.614999999999998</v>
      </c>
      <c r="BG13" s="9">
        <f>SUMIFS(Concentrado!BH$2:BH859,Concentrado!$A$2:$A859,"="&amp;$A13,Concentrado!$B$2:$B859, "=Nuevo León")</f>
        <v>6.7381722983795251</v>
      </c>
    </row>
    <row r="14" spans="1:59" x14ac:dyDescent="0.25">
      <c r="A14" s="4">
        <v>2010</v>
      </c>
      <c r="B14" s="9">
        <f>SUMIFS(Concentrado!C$2:C859,Concentrado!$A$2:$A859,"="&amp;$A14,Concentrado!$B$2:$B859, "=Nuevo León")</f>
        <v>10.663</v>
      </c>
      <c r="C14" s="9">
        <f>SUMIFS(Concentrado!D$2:D859,Concentrado!$A$2:$A859,"="&amp;$A14,Concentrado!$B$2:$B859, "=Nuevo León")</f>
        <v>2.1419999999999999</v>
      </c>
      <c r="D14" s="9">
        <f>SUMIFS(Concentrado!E$2:E859,Concentrado!$A$2:$A859,"="&amp;$A14,Concentrado!$B$2:$B859, "=Nuevo León")</f>
        <v>6.4160000000000004</v>
      </c>
      <c r="E14" s="9">
        <f>SUMIFS(Concentrado!F$2:F859,Concentrado!$A$2:$A859,"="&amp;$A14,Concentrado!$B$2:$B859, "=Nuevo León")</f>
        <v>9.3930000000000007</v>
      </c>
      <c r="F14" s="9">
        <f>SUMIFS(Concentrado!G$2:G859,Concentrado!$A$2:$A859,"="&amp;$A14,Concentrado!$B$2:$B859, "=Nuevo León")</f>
        <v>23.097999999999999</v>
      </c>
      <c r="G14" s="9">
        <f>SUMIFS(Concentrado!H$2:H859,Concentrado!$A$2:$A859,"="&amp;$A14,Concentrado!$B$2:$B859, "=Nuevo León")</f>
        <v>5.4370000000000003</v>
      </c>
      <c r="H14" s="9">
        <f>SUMIFS(Concentrado!I$2:I859,Concentrado!$A$2:$A859,"="&amp;$A14,Concentrado!$B$2:$B859, "=Nuevo León")</f>
        <v>2.3519999999999999</v>
      </c>
      <c r="I14" s="9">
        <f>SUMIFS(Concentrado!J$2:J859,Concentrado!$A$2:$A859,"="&amp;$A14,Concentrado!$B$2:$B859, "=Nuevo León")</f>
        <v>3.8919999999999999</v>
      </c>
      <c r="J14" s="9">
        <f>SUMIFS(Concentrado!K$2:K859,Concentrado!$A$2:$A859,"="&amp;$A14,Concentrado!$B$2:$B859, "=Nuevo León")</f>
        <v>12.686</v>
      </c>
      <c r="K14" s="9">
        <f>SUMIFS(Concentrado!L$2:L859,Concentrado!$A$2:$A859,"="&amp;$A14,Concentrado!$B$2:$B859, "=Nuevo León")</f>
        <v>4.242</v>
      </c>
      <c r="L14" s="9">
        <f>SUMIFS(Concentrado!M$2:M859,Concentrado!$A$2:$A859,"="&amp;$A14,Concentrado!$B$2:$B859, "=Nuevo León")</f>
        <v>8.4570000000000007</v>
      </c>
      <c r="M14" s="9">
        <f>SUMIFS(Concentrado!N$2:N859,Concentrado!$A$2:$A859,"="&amp;$A14,Concentrado!$B$2:$B859, "=Nuevo León")</f>
        <v>39.341000000000001</v>
      </c>
      <c r="N14" s="9">
        <f>SUMIFS(Concentrado!O$2:O859,Concentrado!$A$2:$A859,"="&amp;$A14,Concentrado!$B$2:$B859, "=Nuevo León")</f>
        <v>86.986000000000004</v>
      </c>
      <c r="O14" s="9">
        <f>SUMIFS(Concentrado!P$2:P859,Concentrado!$A$2:$A859,"="&amp;$A14,Concentrado!$B$2:$B859, "=Nuevo León")</f>
        <v>18.187000000000001</v>
      </c>
      <c r="P14" s="9">
        <f>SUMIFS(Concentrado!Q$2:Q859,Concentrado!$A$2:$A859,"="&amp;$A14,Concentrado!$B$2:$B859, "=Nuevo León")</f>
        <v>52.76</v>
      </c>
      <c r="Q14" s="9">
        <f>SUMIFS(Concentrado!R$2:R859,Concentrado!$A$2:$A859,"="&amp;$A14,Concentrado!$B$2:$B859, "=Nuevo León")</f>
        <v>61.953000000000003</v>
      </c>
      <c r="R14" s="9">
        <f>SUMIFS(Concentrado!S$2:S859,Concentrado!$A$2:$A859,"="&amp;$A14,Concentrado!$B$2:$B859, "=Nuevo León")</f>
        <v>62.918999999999997</v>
      </c>
      <c r="S14" s="9">
        <f>SUMIFS(Concentrado!T$2:T859,Concentrado!$A$2:$A859,"="&amp;$A14,Concentrado!$B$2:$B859, "=Nuevo León")</f>
        <v>62.436999999999998</v>
      </c>
      <c r="T14" s="9">
        <f>SUMIFS(Concentrado!U$2:U859,Concentrado!$A$2:$A859,"="&amp;$A14,Concentrado!$B$2:$B859, "=Nuevo León")</f>
        <v>9.2720000000000002</v>
      </c>
      <c r="U14" s="9">
        <f>SUMIFS(Concentrado!V$2:V859,Concentrado!$A$2:$A859,"="&amp;$A14,Concentrado!$B$2:$B859, "=Nuevo León")</f>
        <v>13.021000000000001</v>
      </c>
      <c r="V14" s="9">
        <f>SUMIFS(Concentrado!W$2:W859,Concentrado!$A$2:$A859,"="&amp;$A14,Concentrado!$B$2:$B859, "=Nuevo León")</f>
        <v>11.148999999999999</v>
      </c>
      <c r="W14" s="9">
        <f>SUMIFS(Concentrado!X$2:X859,Concentrado!$A$2:$A859,"="&amp;$A14,Concentrado!$B$2:$B859, "=Nuevo León")</f>
        <v>33.926000000000002</v>
      </c>
      <c r="X14" s="9">
        <f>SUMIFS(Concentrado!Y$2:Y859,Concentrado!$A$2:$A859,"="&amp;$A14,Concentrado!$B$2:$B859, "=Nuevo León")</f>
        <v>3.528</v>
      </c>
      <c r="Y14" s="9">
        <f>SUMIFS(Concentrado!Z$2:Z859,Concentrado!$A$2:$A859,"="&amp;$A14,Concentrado!$B$2:$B859, "=Nuevo León")</f>
        <v>18.827999999999999</v>
      </c>
      <c r="Z14" s="9">
        <f>SUMIFS(Concentrado!AA$2:AA859,Concentrado!$A$2:$A859,"="&amp;$A14,Concentrado!$B$2:$B859, "=Nuevo León")</f>
        <v>93.435000000000002</v>
      </c>
      <c r="AA14" s="9">
        <f>SUMIFS(Concentrado!AB$2:AB859,Concentrado!$A$2:$A859,"="&amp;$A14,Concentrado!$B$2:$B859, "=Nuevo León")</f>
        <v>59.222999999999999</v>
      </c>
      <c r="AB14" s="9">
        <f>SUMIFS(Concentrado!AC$2:AC859,Concentrado!$A$2:$A859,"="&amp;$A14,Concentrado!$B$2:$B859, "=Nuevo León")</f>
        <v>76.3</v>
      </c>
      <c r="AC14" s="9">
        <f>SUMIFS(Concentrado!AD$2:AD859,Concentrado!$A$2:$A859,"="&amp;$A14,Concentrado!$B$2:$B859, "=Nuevo León")</f>
        <v>404.25099999999998</v>
      </c>
      <c r="AD14" s="9">
        <f>SUMIFS(Concentrado!AE$2:AE859,Concentrado!$A$2:$A859,"="&amp;$A14,Concentrado!$B$2:$B859, "=Nuevo León")</f>
        <v>344.29199999999997</v>
      </c>
      <c r="AE14" s="9">
        <f>SUMIFS(Concentrado!AF$2:AF859,Concentrado!$A$2:$A859,"="&amp;$A14,Concentrado!$B$2:$B859, "=Nuevo León")</f>
        <v>374.28399999999999</v>
      </c>
      <c r="AF14" s="9">
        <f>SUMIFS(Concentrado!AG$2:AG859,Concentrado!$A$2:$A859,"="&amp;$A14,Concentrado!$B$2:$B859, "=Nuevo León")</f>
        <v>8.5549999999999997</v>
      </c>
      <c r="AG14" s="9">
        <f>SUMIFS(Concentrado!AH$2:AH859,Concentrado!$A$2:$A859,"="&amp;$A14,Concentrado!$B$2:$B859, "=Nuevo León")</f>
        <v>10.753645543654599</v>
      </c>
      <c r="AH14" s="9">
        <f>SUMIFS(Concentrado!AI$2:AI859,Concentrado!$A$2:$A859,"="&amp;$A14,Concentrado!$B$2:$B859, "=Nuevo León")</f>
        <v>2.26188860555758</v>
      </c>
      <c r="AI14" s="9">
        <f>SUMIFS(Concentrado!AJ$2:AJ859,Concentrado!$A$2:$A859,"="&amp;$A14,Concentrado!$B$2:$B859, "=Nuevo León")</f>
        <v>6.5695738399569699</v>
      </c>
      <c r="AJ14" s="9">
        <f>SUMIFS(Concentrado!AK$2:AK859,Concentrado!$A$2:$A859,"="&amp;$A14,Concentrado!$B$2:$B859, "=Nuevo León")</f>
        <v>8.64</v>
      </c>
      <c r="AK14" s="9">
        <f>SUMIFS(Concentrado!AL$2:AL859,Concentrado!$A$2:$A859,"="&amp;$A14,Concentrado!$B$2:$B859, "=Nuevo León")</f>
        <v>1.3859999999999999</v>
      </c>
      <c r="AL14" s="9">
        <f>SUMIFS(Concentrado!AM$2:AM859,Concentrado!$A$2:$A859,"="&amp;$A14,Concentrado!$B$2:$B859, "=Nuevo León")</f>
        <v>5.0069999999999997</v>
      </c>
      <c r="AM14" s="9">
        <f>SUMIFS(Concentrado!AN$2:AN859,Concentrado!$A$2:$A859,"="&amp;$A14,Concentrado!$B$2:$B859, "=Nuevo León")</f>
        <v>57.317</v>
      </c>
      <c r="AN14" s="9">
        <f>SUMIFS(Concentrado!AO$2:AO859,Concentrado!$A$2:$A859,"="&amp;$A14,Concentrado!$B$2:$B859, "=Nuevo León")</f>
        <v>40.909999999999997</v>
      </c>
      <c r="AO14" s="9">
        <f>SUMIFS(Concentrado!AP$2:AP859,Concentrado!$A$2:$A859,"="&amp;$A14,Concentrado!$B$2:$B859, "=Nuevo León")</f>
        <v>49.183999999999997</v>
      </c>
      <c r="AP14" s="9">
        <f>SUMIFS(Concentrado!AQ$2:AQ859,Concentrado!$A$2:$A859,"="&amp;$A14,Concentrado!$B$2:$B859, "=Nuevo León")</f>
        <v>5.6470000000000002</v>
      </c>
      <c r="AQ14" s="9">
        <f>SUMIFS(Concentrado!AR$2:AR859,Concentrado!$A$2:$A859,"="&amp;$A14,Concentrado!$B$2:$B859, "=Nuevo León")</f>
        <v>2.226</v>
      </c>
      <c r="AR14" s="9">
        <f>SUMIFS(Concentrado!AS$2:AS859,Concentrado!$A$2:$A859,"="&amp;$A14,Concentrado!$B$2:$B859, "=Nuevo León")</f>
        <v>3.9340000000000002</v>
      </c>
      <c r="AS14" s="9">
        <f>SUMIFS(Concentrado!AT$2:AT859,Concentrado!$A$2:$A859,"="&amp;$A14,Concentrado!$B$2:$B859, "=Nuevo León")</f>
        <v>7.923</v>
      </c>
      <c r="AT14" s="9">
        <f>SUMIFS(Concentrado!AU$2:AU859,Concentrado!$A$2:$A859,"="&amp;$A14,Concentrado!$B$2:$B859, "=Nuevo León")</f>
        <v>1.1759999999999999</v>
      </c>
      <c r="AU14" s="9">
        <f>SUMIFS(Concentrado!AV$2:AV859,Concentrado!$A$2:$A859,"="&amp;$A14,Concentrado!$B$2:$B859, "=Nuevo León")</f>
        <v>4.5439999999999996</v>
      </c>
      <c r="AV14" s="9">
        <f>SUMIFS(Concentrado!AW$2:AW859,Concentrado!$A$2:$A859,"="&amp;$A14,Concentrado!$B$2:$B859, "=Nuevo León")</f>
        <v>560.01800000000003</v>
      </c>
      <c r="AW14" s="9">
        <f>SUMIFS(Concentrado!AX$2:AX859,Concentrado!$A$2:$A859,"="&amp;$A14,Concentrado!$B$2:$B859, "=Nuevo León")</f>
        <v>411.286</v>
      </c>
      <c r="AX14" s="9">
        <f>SUMIFS(Concentrado!AY$2:AY859,Concentrado!$A$2:$A859,"="&amp;$A14,Concentrado!$B$2:$B859, "=Nuevo León")</f>
        <v>486.28300000000002</v>
      </c>
      <c r="AY14" s="9">
        <f>SUMIFS(Concentrado!AZ$2:AZ859,Concentrado!$A$2:$A859,"="&amp;$A14,Concentrado!$B$2:$B859, "=Nuevo León")</f>
        <v>5.6</v>
      </c>
      <c r="AZ14" s="9">
        <f>SUMIFS(Concentrado!BA$2:BA859,Concentrado!$A$2:$A859,"="&amp;$A14,Concentrado!$B$2:$B859, "=Nuevo León")</f>
        <v>4.1130000000000004</v>
      </c>
      <c r="BA14" s="9">
        <f>SUMIFS(Concentrado!BB$2:BB859,Concentrado!$A$2:$A859,"="&amp;$A14,Concentrado!$B$2:$B859, "=Nuevo León")</f>
        <v>4.8630000000000004</v>
      </c>
      <c r="BB14" s="9">
        <f>SUMIFS(Concentrado!BC$2:BC859,Concentrado!$A$2:$A859,"="&amp;$A14,Concentrado!$B$2:$B859, "=Nuevo León")</f>
        <v>6.8959999999999999</v>
      </c>
      <c r="BC14" s="9">
        <f>SUMIFS(Concentrado!BD$2:BD859,Concentrado!$A$2:$A859,"="&amp;$A14,Concentrado!$B$2:$B859, "=Nuevo León")</f>
        <v>2.8919999999999999</v>
      </c>
      <c r="BD14" s="9">
        <f>SUMIFS(Concentrado!BE$2:BE859,Concentrado!$A$2:$A859,"="&amp;$A14,Concentrado!$B$2:$B859, "=Nuevo León")</f>
        <v>13.114000000000001</v>
      </c>
      <c r="BE14" s="9">
        <f>SUMIFS(Concentrado!BF$2:BF859,Concentrado!$A$2:$A859,"="&amp;$A14,Concentrado!$B$2:$B859, "=Nuevo León")</f>
        <v>13.756</v>
      </c>
      <c r="BF14" s="9">
        <f>SUMIFS(Concentrado!BG$2:BG859,Concentrado!$A$2:$A859,"="&amp;$A14,Concentrado!$B$2:$B859, "=Nuevo León")</f>
        <v>15.444000000000001</v>
      </c>
      <c r="BG14" s="9">
        <f>SUMIFS(Concentrado!BH$2:BH859,Concentrado!$A$2:$A859,"="&amp;$A14,Concentrado!$B$2:$B859, "=Nuevo León")</f>
        <v>6.2437259379378052</v>
      </c>
    </row>
    <row r="15" spans="1:59" x14ac:dyDescent="0.25">
      <c r="A15" s="4">
        <v>2011</v>
      </c>
      <c r="B15" s="9">
        <f>SUMIFS(Concentrado!C$2:C859,Concentrado!$A$2:$A859,"="&amp;$A15,Concentrado!$B$2:$B859, "=Nuevo León")</f>
        <v>16.376999999999999</v>
      </c>
      <c r="C15" s="9">
        <f>SUMIFS(Concentrado!D$2:D859,Concentrado!$A$2:$A859,"="&amp;$A15,Concentrado!$B$2:$B859, "=Nuevo León")</f>
        <v>4.0730000000000004</v>
      </c>
      <c r="D15" s="9">
        <f>SUMIFS(Concentrado!E$2:E859,Concentrado!$A$2:$A859,"="&amp;$A15,Concentrado!$B$2:$B859, "=Nuevo León")</f>
        <v>10.238</v>
      </c>
      <c r="E15" s="9">
        <f>SUMIFS(Concentrado!F$2:F859,Concentrado!$A$2:$A859,"="&amp;$A15,Concentrado!$B$2:$B859, "=Nuevo León")</f>
        <v>9</v>
      </c>
      <c r="F15" s="9">
        <f>SUMIFS(Concentrado!G$2:G859,Concentrado!$A$2:$A859,"="&amp;$A15,Concentrado!$B$2:$B859, "=Nuevo León")</f>
        <v>20.550999999999998</v>
      </c>
      <c r="G15" s="9">
        <f>SUMIFS(Concentrado!H$2:H859,Concentrado!$A$2:$A859,"="&amp;$A15,Concentrado!$B$2:$B859, "=Nuevo León")</f>
        <v>4.62</v>
      </c>
      <c r="H15" s="9">
        <f>SUMIFS(Concentrado!I$2:I859,Concentrado!$A$2:$A859,"="&amp;$A15,Concentrado!$B$2:$B859, "=Nuevo León")</f>
        <v>4.5670000000000002</v>
      </c>
      <c r="I15" s="9">
        <f>SUMIFS(Concentrado!J$2:J859,Concentrado!$A$2:$A859,"="&amp;$A15,Concentrado!$B$2:$B859, "=Nuevo León")</f>
        <v>4.5940000000000003</v>
      </c>
      <c r="J15" s="9">
        <f>SUMIFS(Concentrado!K$2:K859,Concentrado!$A$2:$A859,"="&amp;$A15,Concentrado!$B$2:$B859, "=Nuevo León")</f>
        <v>11.343999999999999</v>
      </c>
      <c r="K15" s="9">
        <f>SUMIFS(Concentrado!L$2:L859,Concentrado!$A$2:$A859,"="&amp;$A15,Concentrado!$B$2:$B859, "=Nuevo León")</f>
        <v>4.2789999999999999</v>
      </c>
      <c r="L15" s="9">
        <f>SUMIFS(Concentrado!M$2:M859,Concentrado!$A$2:$A859,"="&amp;$A15,Concentrado!$B$2:$B859, "=Nuevo León")</f>
        <v>7.8070000000000004</v>
      </c>
      <c r="M15" s="9">
        <f>SUMIFS(Concentrado!N$2:N859,Concentrado!$A$2:$A859,"="&amp;$A15,Concentrado!$B$2:$B859, "=Nuevo León")</f>
        <v>44.697000000000003</v>
      </c>
      <c r="N15" s="9">
        <f>SUMIFS(Concentrado!O$2:O859,Concentrado!$A$2:$A859,"="&amp;$A15,Concentrado!$B$2:$B859, "=Nuevo León")</f>
        <v>131.55000000000001</v>
      </c>
      <c r="O15" s="9">
        <f>SUMIFS(Concentrado!P$2:P859,Concentrado!$A$2:$A859,"="&amp;$A15,Concentrado!$B$2:$B859, "=Nuevo León")</f>
        <v>25.509</v>
      </c>
      <c r="P15" s="9">
        <f>SUMIFS(Concentrado!Q$2:Q859,Concentrado!$A$2:$A859,"="&amp;$A15,Concentrado!$B$2:$B859, "=Nuevo León")</f>
        <v>80.129000000000005</v>
      </c>
      <c r="Q15" s="9">
        <f>SUMIFS(Concentrado!R$2:R859,Concentrado!$A$2:$A859,"="&amp;$A15,Concentrado!$B$2:$B859, "=Nuevo León")</f>
        <v>55.813000000000002</v>
      </c>
      <c r="R15" s="9">
        <f>SUMIFS(Concentrado!S$2:S859,Concentrado!$A$2:$A859,"="&amp;$A15,Concentrado!$B$2:$B859, "=Nuevo León")</f>
        <v>53.734000000000002</v>
      </c>
      <c r="S15" s="9">
        <f>SUMIFS(Concentrado!T$2:T859,Concentrado!$A$2:$A859,"="&amp;$A15,Concentrado!$B$2:$B859, "=Nuevo León")</f>
        <v>54.771999999999998</v>
      </c>
      <c r="T15" s="9">
        <f>SUMIFS(Concentrado!U$2:U859,Concentrado!$A$2:$A859,"="&amp;$A15,Concentrado!$B$2:$B859, "=Nuevo León")</f>
        <v>11.262</v>
      </c>
      <c r="U15" s="9">
        <f>SUMIFS(Concentrado!V$2:V859,Concentrado!$A$2:$A859,"="&amp;$A15,Concentrado!$B$2:$B859, "=Nuevo León")</f>
        <v>14.318</v>
      </c>
      <c r="V15" s="9">
        <f>SUMIFS(Concentrado!W$2:W859,Concentrado!$A$2:$A859,"="&amp;$A15,Concentrado!$B$2:$B859, "=Nuevo León")</f>
        <v>12.792</v>
      </c>
      <c r="W15" s="9">
        <f>SUMIFS(Concentrado!X$2:X859,Concentrado!$A$2:$A859,"="&amp;$A15,Concentrado!$B$2:$B859, "=Nuevo León")</f>
        <v>74.417000000000002</v>
      </c>
      <c r="X15" s="9">
        <f>SUMIFS(Concentrado!Y$2:Y859,Concentrado!$A$2:$A859,"="&amp;$A15,Concentrado!$B$2:$B859, "=Nuevo León")</f>
        <v>9.2989999999999995</v>
      </c>
      <c r="Y15" s="9">
        <f>SUMIFS(Concentrado!Z$2:Z859,Concentrado!$A$2:$A859,"="&amp;$A15,Concentrado!$B$2:$B859, "=Nuevo León")</f>
        <v>42.722000000000001</v>
      </c>
      <c r="Z15" s="9">
        <f>SUMIFS(Concentrado!AA$2:AA859,Concentrado!$A$2:$A859,"="&amp;$A15,Concentrado!$B$2:$B859, "=Nuevo León")</f>
        <v>89.927000000000007</v>
      </c>
      <c r="AA15" s="9">
        <f>SUMIFS(Concentrado!AB$2:AB859,Concentrado!$A$2:$A859,"="&amp;$A15,Concentrado!$B$2:$B859, "=Nuevo León")</f>
        <v>61.304000000000002</v>
      </c>
      <c r="AB15" s="9">
        <f>SUMIFS(Concentrado!AC$2:AC859,Concentrado!$A$2:$A859,"="&amp;$A15,Concentrado!$B$2:$B859, "=Nuevo León")</f>
        <v>75.617999999999995</v>
      </c>
      <c r="AC15" s="9">
        <f>SUMIFS(Concentrado!AD$2:AD859,Concentrado!$A$2:$A859,"="&amp;$A15,Concentrado!$B$2:$B859, "=Nuevo León")</f>
        <v>387.76</v>
      </c>
      <c r="AD15" s="9">
        <f>SUMIFS(Concentrado!AE$2:AE859,Concentrado!$A$2:$A859,"="&amp;$A15,Concentrado!$B$2:$B859, "=Nuevo León")</f>
        <v>337.709</v>
      </c>
      <c r="AE15" s="9">
        <f>SUMIFS(Concentrado!AF$2:AF859,Concentrado!$A$2:$A859,"="&amp;$A15,Concentrado!$B$2:$B859, "=Nuevo León")</f>
        <v>362.78399999999999</v>
      </c>
      <c r="AF15" s="9">
        <f>SUMIFS(Concentrado!AG$2:AG859,Concentrado!$A$2:$A859,"="&amp;$A15,Concentrado!$B$2:$B859, "=Nuevo León")</f>
        <v>10.023999999999999</v>
      </c>
      <c r="AG15" s="9">
        <f>SUMIFS(Concentrado!AH$2:AH859,Concentrado!$A$2:$A859,"="&amp;$A15,Concentrado!$B$2:$B859, "=Nuevo León")</f>
        <v>6.5454627529313498</v>
      </c>
      <c r="AH15" s="9">
        <f>SUMIFS(Concentrado!AI$2:AI859,Concentrado!$A$2:$A859,"="&amp;$A15,Concentrado!$B$2:$B859, "=Nuevo León")</f>
        <v>2.6859714049148602</v>
      </c>
      <c r="AI15" s="9">
        <f>SUMIFS(Concentrado!AJ$2:AJ859,Concentrado!$A$2:$A859,"="&amp;$A15,Concentrado!$B$2:$B859, "=Nuevo León")</f>
        <v>4.6487309825293801</v>
      </c>
      <c r="AJ15" s="9">
        <f>SUMIFS(Concentrado!AK$2:AK859,Concentrado!$A$2:$A859,"="&amp;$A15,Concentrado!$B$2:$B859, "=Nuevo León")</f>
        <v>7.1779999999999999</v>
      </c>
      <c r="AK15" s="9">
        <f>SUMIFS(Concentrado!AL$2:AL859,Concentrado!$A$2:$A859,"="&amp;$A15,Concentrado!$B$2:$B859, "=Nuevo León")</f>
        <v>1.81</v>
      </c>
      <c r="AL15" s="9">
        <f>SUMIFS(Concentrado!AM$2:AM859,Concentrado!$A$2:$A859,"="&amp;$A15,Concentrado!$B$2:$B859, "=Nuevo León")</f>
        <v>4.4909999999999997</v>
      </c>
      <c r="AM15" s="9">
        <f>SUMIFS(Concentrado!AN$2:AN859,Concentrado!$A$2:$A859,"="&amp;$A15,Concentrado!$B$2:$B859, "=Nuevo León")</f>
        <v>49.335999999999999</v>
      </c>
      <c r="AN15" s="9">
        <f>SUMIFS(Concentrado!AO$2:AO859,Concentrado!$A$2:$A859,"="&amp;$A15,Concentrado!$B$2:$B859, "=Nuevo León")</f>
        <v>35.548000000000002</v>
      </c>
      <c r="AO15" s="9">
        <f>SUMIFS(Concentrado!AP$2:AP859,Concentrado!$A$2:$A859,"="&amp;$A15,Concentrado!$B$2:$B859, "=Nuevo León")</f>
        <v>42.454000000000001</v>
      </c>
      <c r="AP15" s="9">
        <f>SUMIFS(Concentrado!AQ$2:AQ859,Concentrado!$A$2:$A859,"="&amp;$A15,Concentrado!$B$2:$B859, "=Nuevo León")</f>
        <v>4.4960000000000004</v>
      </c>
      <c r="AQ15" s="9">
        <f>SUMIFS(Concentrado!AR$2:AR859,Concentrado!$A$2:$A859,"="&amp;$A15,Concentrado!$B$2:$B859, "=Nuevo León")</f>
        <v>2.0569999999999999</v>
      </c>
      <c r="AR15" s="9">
        <f>SUMIFS(Concentrado!AS$2:AS859,Concentrado!$A$2:$A859,"="&amp;$A15,Concentrado!$B$2:$B859, "=Nuevo León")</f>
        <v>3.2749999999999999</v>
      </c>
      <c r="AS15" s="9">
        <f>SUMIFS(Concentrado!AT$2:AT859,Concentrado!$A$2:$A859,"="&amp;$A15,Concentrado!$B$2:$B859, "=Nuevo León")</f>
        <v>6.3529999999999998</v>
      </c>
      <c r="AT15" s="9">
        <f>SUMIFS(Concentrado!AU$2:AU859,Concentrado!$A$2:$A859,"="&amp;$A15,Concentrado!$B$2:$B859, "=Nuevo León")</f>
        <v>0.90500000000000003</v>
      </c>
      <c r="AU15" s="9">
        <f>SUMIFS(Concentrado!AV$2:AV859,Concentrado!$A$2:$A859,"="&amp;$A15,Concentrado!$B$2:$B859, "=Nuevo León")</f>
        <v>3.625</v>
      </c>
      <c r="AV15" s="9">
        <f>SUMIFS(Concentrado!AW$2:AW859,Concentrado!$A$2:$A859,"="&amp;$A15,Concentrado!$B$2:$B859, "=Nuevo León")</f>
        <v>577.14400000000001</v>
      </c>
      <c r="AW15" s="9">
        <f>SUMIFS(Concentrado!AX$2:AX859,Concentrado!$A$2:$A859,"="&amp;$A15,Concentrado!$B$2:$B859, "=Nuevo León")</f>
        <v>404.56700000000001</v>
      </c>
      <c r="AX15" s="9">
        <f>SUMIFS(Concentrado!AY$2:AY859,Concentrado!$A$2:$A859,"="&amp;$A15,Concentrado!$B$2:$B859, "=Nuevo León")</f>
        <v>492.577</v>
      </c>
      <c r="AY15" s="9">
        <f>SUMIFS(Concentrado!AZ$2:AZ859,Concentrado!$A$2:$A859,"="&amp;$A15,Concentrado!$B$2:$B859, "=Nuevo León")</f>
        <v>5.7709999999999999</v>
      </c>
      <c r="AZ15" s="9">
        <f>SUMIFS(Concentrado!BA$2:BA859,Concentrado!$A$2:$A859,"="&amp;$A15,Concentrado!$B$2:$B859, "=Nuevo León")</f>
        <v>4.0460000000000003</v>
      </c>
      <c r="BA15" s="9">
        <f>SUMIFS(Concentrado!BB$2:BB859,Concentrado!$A$2:$A859,"="&amp;$A15,Concentrado!$B$2:$B859, "=Nuevo León")</f>
        <v>4.9260000000000002</v>
      </c>
      <c r="BB15" s="9">
        <f>SUMIFS(Concentrado!BC$2:BC859,Concentrado!$A$2:$A859,"="&amp;$A15,Concentrado!$B$2:$B859, "=Nuevo León")</f>
        <v>6.1719999999999997</v>
      </c>
      <c r="BC15" s="9">
        <f>SUMIFS(Concentrado!BD$2:BD859,Concentrado!$A$2:$A859,"="&amp;$A15,Concentrado!$B$2:$B859, "=Nuevo León")</f>
        <v>4.1879999999999997</v>
      </c>
      <c r="BD15" s="9">
        <f>SUMIFS(Concentrado!BE$2:BE859,Concentrado!$A$2:$A859,"="&amp;$A15,Concentrado!$B$2:$B859, "=Nuevo León")</f>
        <v>13.083</v>
      </c>
      <c r="BE15" s="9">
        <f>SUMIFS(Concentrado!BF$2:BF859,Concentrado!$A$2:$A859,"="&amp;$A15,Concentrado!$B$2:$B859, "=Nuevo León")</f>
        <v>14.773</v>
      </c>
      <c r="BF15" s="9">
        <f>SUMIFS(Concentrado!BG$2:BG859,Concentrado!$A$2:$A859,"="&amp;$A15,Concentrado!$B$2:$B859, "=Nuevo León")</f>
        <v>29.334</v>
      </c>
      <c r="BG15" s="9">
        <f>SUMIFS(Concentrado!BH$2:BH859,Concentrado!$A$2:$A859,"="&amp;$A15,Concentrado!$B$2:$B859, "=Nuevo León")</f>
        <v>5.0102669404517455</v>
      </c>
    </row>
    <row r="16" spans="1:59" x14ac:dyDescent="0.25">
      <c r="A16" s="4">
        <v>2012</v>
      </c>
      <c r="B16" s="9">
        <f>SUMIFS(Concentrado!C$2:C859,Concentrado!$A$2:$A859,"="&amp;$A16,Concentrado!$B$2:$B859, "=Nuevo León")</f>
        <v>18.856999999999999</v>
      </c>
      <c r="C16" s="9">
        <f>SUMIFS(Concentrado!D$2:D859,Concentrado!$A$2:$A859,"="&amp;$A16,Concentrado!$B$2:$B859, "=Nuevo León")</f>
        <v>4.1520000000000001</v>
      </c>
      <c r="D16" s="9">
        <f>SUMIFS(Concentrado!E$2:E859,Concentrado!$A$2:$A859,"="&amp;$A16,Concentrado!$B$2:$B859, "=Nuevo León")</f>
        <v>11.518000000000001</v>
      </c>
      <c r="E16" s="9">
        <f>SUMIFS(Concentrado!F$2:F859,Concentrado!$A$2:$A859,"="&amp;$A16,Concentrado!$B$2:$B859, "=Nuevo León")</f>
        <v>8.4019999999999992</v>
      </c>
      <c r="F16" s="9">
        <f>SUMIFS(Concentrado!G$2:G859,Concentrado!$A$2:$A859,"="&amp;$A16,Concentrado!$B$2:$B859, "=Nuevo León")</f>
        <v>22.065000000000001</v>
      </c>
      <c r="G16" s="9">
        <f>SUMIFS(Concentrado!H$2:H859,Concentrado!$A$2:$A859,"="&amp;$A16,Concentrado!$B$2:$B859, "=Nuevo León")</f>
        <v>6.9050000000000002</v>
      </c>
      <c r="H16" s="9">
        <f>SUMIFS(Concentrado!I$2:I859,Concentrado!$A$2:$A859,"="&amp;$A16,Concentrado!$B$2:$B859, "=Nuevo León")</f>
        <v>4.0309999999999997</v>
      </c>
      <c r="I16" s="9">
        <f>SUMIFS(Concentrado!J$2:J859,Concentrado!$A$2:$A859,"="&amp;$A16,Concentrado!$B$2:$B859, "=Nuevo León")</f>
        <v>5.4669999999999996</v>
      </c>
      <c r="J16" s="9">
        <f>SUMIFS(Concentrado!K$2:K859,Concentrado!$A$2:$A859,"="&amp;$A16,Concentrado!$B$2:$B859, "=Nuevo León")</f>
        <v>10.701000000000001</v>
      </c>
      <c r="K16" s="9">
        <f>SUMIFS(Concentrado!L$2:L859,Concentrado!$A$2:$A859,"="&amp;$A16,Concentrado!$B$2:$B859, "=Nuevo León")</f>
        <v>3.95</v>
      </c>
      <c r="L16" s="9">
        <f>SUMIFS(Concentrado!M$2:M859,Concentrado!$A$2:$A859,"="&amp;$A16,Concentrado!$B$2:$B859, "=Nuevo León")</f>
        <v>7.3220000000000001</v>
      </c>
      <c r="M16" s="9">
        <f>SUMIFS(Concentrado!N$2:N859,Concentrado!$A$2:$A859,"="&amp;$A16,Concentrado!$B$2:$B859, "=Nuevo León")</f>
        <v>41.518000000000001</v>
      </c>
      <c r="N16" s="9">
        <f>SUMIFS(Concentrado!O$2:O859,Concentrado!$A$2:$A859,"="&amp;$A16,Concentrado!$B$2:$B859, "=Nuevo León")</f>
        <v>114.437</v>
      </c>
      <c r="O16" s="9">
        <f>SUMIFS(Concentrado!P$2:P859,Concentrado!$A$2:$A859,"="&amp;$A16,Concentrado!$B$2:$B859, "=Nuevo León")</f>
        <v>23.015999999999998</v>
      </c>
      <c r="P16" s="9">
        <f>SUMIFS(Concentrado!Q$2:Q859,Concentrado!$A$2:$A859,"="&amp;$A16,Concentrado!$B$2:$B859, "=Nuevo León")</f>
        <v>71.004999999999995</v>
      </c>
      <c r="Q16" s="9">
        <f>SUMIFS(Concentrado!R$2:R859,Concentrado!$A$2:$A859,"="&amp;$A16,Concentrado!$B$2:$B859, "=Nuevo León")</f>
        <v>58.47</v>
      </c>
      <c r="R16" s="9">
        <f>SUMIFS(Concentrado!S$2:S859,Concentrado!$A$2:$A859,"="&amp;$A16,Concentrado!$B$2:$B859, "=Nuevo León")</f>
        <v>60.582999999999998</v>
      </c>
      <c r="S16" s="9">
        <f>SUMIFS(Concentrado!T$2:T859,Concentrado!$A$2:$A859,"="&amp;$A16,Concentrado!$B$2:$B859, "=Nuevo León")</f>
        <v>59.527999999999999</v>
      </c>
      <c r="T16" s="9">
        <f>SUMIFS(Concentrado!U$2:U859,Concentrado!$A$2:$A859,"="&amp;$A16,Concentrado!$B$2:$B859, "=Nuevo León")</f>
        <v>8.8030000000000008</v>
      </c>
      <c r="U16" s="9">
        <f>SUMIFS(Concentrado!V$2:V859,Concentrado!$A$2:$A859,"="&amp;$A16,Concentrado!$B$2:$B859, "=Nuevo León")</f>
        <v>12.375</v>
      </c>
      <c r="V16" s="9">
        <f>SUMIFS(Concentrado!W$2:W859,Concentrado!$A$2:$A859,"="&amp;$A16,Concentrado!$B$2:$B859, "=Nuevo León")</f>
        <v>10.59</v>
      </c>
      <c r="W16" s="9">
        <f>SUMIFS(Concentrado!X$2:X859,Concentrado!$A$2:$A859,"="&amp;$A16,Concentrado!$B$2:$B859, "=Nuevo León")</f>
        <v>61.942999999999998</v>
      </c>
      <c r="X16" s="9">
        <f>SUMIFS(Concentrado!Y$2:Y859,Concentrado!$A$2:$A859,"="&amp;$A16,Concentrado!$B$2:$B859, "=Nuevo León")</f>
        <v>6.6909999999999998</v>
      </c>
      <c r="Y16" s="9">
        <f>SUMIFS(Concentrado!Z$2:Z859,Concentrado!$A$2:$A859,"="&amp;$A16,Concentrado!$B$2:$B859, "=Nuevo León")</f>
        <v>36.409999999999997</v>
      </c>
      <c r="Z16" s="9">
        <f>SUMIFS(Concentrado!AA$2:AA859,Concentrado!$A$2:$A859,"="&amp;$A16,Concentrado!$B$2:$B859, "=Nuevo León")</f>
        <v>89.24</v>
      </c>
      <c r="AA16" s="9">
        <f>SUMIFS(Concentrado!AB$2:AB859,Concentrado!$A$2:$A859,"="&amp;$A16,Concentrado!$B$2:$B859, "=Nuevo León")</f>
        <v>57.237000000000002</v>
      </c>
      <c r="AB16" s="9">
        <f>SUMIFS(Concentrado!AC$2:AC859,Concentrado!$A$2:$A859,"="&amp;$A16,Concentrado!$B$2:$B859, "=Nuevo León")</f>
        <v>73.224000000000004</v>
      </c>
      <c r="AC16" s="9">
        <f>SUMIFS(Concentrado!AD$2:AD859,Concentrado!$A$2:$A859,"="&amp;$A16,Concentrado!$B$2:$B859, "=Nuevo León")</f>
        <v>389.505</v>
      </c>
      <c r="AD16" s="9">
        <f>SUMIFS(Concentrado!AE$2:AE859,Concentrado!$A$2:$A859,"="&amp;$A16,Concentrado!$B$2:$B859, "=Nuevo León")</f>
        <v>333.428</v>
      </c>
      <c r="AE16" s="9">
        <f>SUMIFS(Concentrado!AF$2:AF859,Concentrado!$A$2:$A859,"="&amp;$A16,Concentrado!$B$2:$B859, "=Nuevo León")</f>
        <v>361.70400000000001</v>
      </c>
      <c r="AF16" s="9">
        <f>SUMIFS(Concentrado!AG$2:AG859,Concentrado!$A$2:$A859,"="&amp;$A16,Concentrado!$B$2:$B859, "=Nuevo León")</f>
        <v>9.4090000000000007</v>
      </c>
      <c r="AG16" s="9">
        <f>SUMIFS(Concentrado!AH$2:AH859,Concentrado!$A$2:$A859,"="&amp;$A16,Concentrado!$B$2:$B859, "=Nuevo León")</f>
        <v>6.7271893141354804</v>
      </c>
      <c r="AH16" s="9">
        <f>SUMIFS(Concentrado!AI$2:AI859,Concentrado!$A$2:$A859,"="&amp;$A16,Concentrado!$B$2:$B859, "=Nuevo León")</f>
        <v>3.0955883280268801</v>
      </c>
      <c r="AI16" s="9">
        <f>SUMIFS(Concentrado!AJ$2:AJ859,Concentrado!$A$2:$A859,"="&amp;$A16,Concentrado!$B$2:$B859, "=Nuevo León")</f>
        <v>4.9466631665277303</v>
      </c>
      <c r="AJ16" s="9">
        <f>SUMIFS(Concentrado!AK$2:AK859,Concentrado!$A$2:$A859,"="&amp;$A16,Concentrado!$B$2:$B859, "=Nuevo León")</f>
        <v>7.2679999999999998</v>
      </c>
      <c r="AK16" s="9">
        <f>SUMIFS(Concentrado!AL$2:AL859,Concentrado!$A$2:$A859,"="&amp;$A16,Concentrado!$B$2:$B859, "=Nuevo León")</f>
        <v>1.9750000000000001</v>
      </c>
      <c r="AL16" s="9">
        <f>SUMIFS(Concentrado!AM$2:AM859,Concentrado!$A$2:$A859,"="&amp;$A16,Concentrado!$B$2:$B859, "=Nuevo León")</f>
        <v>4.6189999999999998</v>
      </c>
      <c r="AM16" s="9">
        <f>SUMIFS(Concentrado!AN$2:AN859,Concentrado!$A$2:$A859,"="&amp;$A16,Concentrado!$B$2:$B859, "=Nuevo León")</f>
        <v>49.95</v>
      </c>
      <c r="AN16" s="9">
        <f>SUMIFS(Concentrado!AO$2:AO859,Concentrado!$A$2:$A859,"="&amp;$A16,Concentrado!$B$2:$B859, "=Nuevo León")</f>
        <v>36.197000000000003</v>
      </c>
      <c r="AO16" s="9">
        <f>SUMIFS(Concentrado!AP$2:AP859,Concentrado!$A$2:$A859,"="&amp;$A16,Concentrado!$B$2:$B859, "=Nuevo León")</f>
        <v>43.128</v>
      </c>
      <c r="AP16" s="9">
        <f>SUMIFS(Concentrado!AQ$2:AQ859,Concentrado!$A$2:$A859,"="&amp;$A16,Concentrado!$B$2:$B859, "=Nuevo León")</f>
        <v>4.8860000000000001</v>
      </c>
      <c r="AQ16" s="9">
        <f>SUMIFS(Concentrado!AR$2:AR859,Concentrado!$A$2:$A859,"="&amp;$A16,Concentrado!$B$2:$B859, "=Nuevo León")</f>
        <v>1.8939999999999999</v>
      </c>
      <c r="AR16" s="9">
        <f>SUMIFS(Concentrado!AS$2:AS859,Concentrado!$A$2:$A859,"="&amp;$A16,Concentrado!$B$2:$B859, "=Nuevo León")</f>
        <v>3.3889999999999998</v>
      </c>
      <c r="AS16" s="9">
        <f>SUMIFS(Concentrado!AT$2:AT859,Concentrado!$A$2:$A859,"="&amp;$A16,Concentrado!$B$2:$B859, "=Nuevo León")</f>
        <v>6.4610000000000003</v>
      </c>
      <c r="AT16" s="9">
        <f>SUMIFS(Concentrado!AU$2:AU859,Concentrado!$A$2:$A859,"="&amp;$A16,Concentrado!$B$2:$B859, "=Nuevo León")</f>
        <v>1.0880000000000001</v>
      </c>
      <c r="AU16" s="9">
        <f>SUMIFS(Concentrado!AV$2:AV859,Concentrado!$A$2:$A859,"="&amp;$A16,Concentrado!$B$2:$B859, "=Nuevo León")</f>
        <v>3.7719999999999998</v>
      </c>
      <c r="AV16" s="9">
        <f>SUMIFS(Concentrado!AW$2:AW859,Concentrado!$A$2:$A859,"="&amp;$A16,Concentrado!$B$2:$B859, "=Nuevo León")</f>
        <v>562.81600000000003</v>
      </c>
      <c r="AW16" s="9">
        <f>SUMIFS(Concentrado!AX$2:AX859,Concentrado!$A$2:$A859,"="&amp;$A16,Concentrado!$B$2:$B859, "=Nuevo León")</f>
        <v>398.36500000000001</v>
      </c>
      <c r="AX16" s="9">
        <f>SUMIFS(Concentrado!AY$2:AY859,Concentrado!$A$2:$A859,"="&amp;$A16,Concentrado!$B$2:$B859, "=Nuevo León")</f>
        <v>483.42200000000003</v>
      </c>
      <c r="AY16" s="9">
        <f>SUMIFS(Concentrado!AZ$2:AZ859,Concentrado!$A$2:$A859,"="&amp;$A16,Concentrado!$B$2:$B859, "=Nuevo León")</f>
        <v>5.6280000000000001</v>
      </c>
      <c r="AZ16" s="9">
        <f>SUMIFS(Concentrado!BA$2:BA859,Concentrado!$A$2:$A859,"="&amp;$A16,Concentrado!$B$2:$B859, "=Nuevo León")</f>
        <v>3.984</v>
      </c>
      <c r="BA16" s="9">
        <f>SUMIFS(Concentrado!BB$2:BB859,Concentrado!$A$2:$A859,"="&amp;$A16,Concentrado!$B$2:$B859, "=Nuevo León")</f>
        <v>4.8339999999999996</v>
      </c>
      <c r="BB16" s="9">
        <f>SUMIFS(Concentrado!BC$2:BC859,Concentrado!$A$2:$A859,"="&amp;$A16,Concentrado!$B$2:$B859, "=Nuevo León")</f>
        <v>4.3760000000000003</v>
      </c>
      <c r="BC16" s="9">
        <f>SUMIFS(Concentrado!BD$2:BD859,Concentrado!$A$2:$A859,"="&amp;$A16,Concentrado!$B$2:$B859, "=Nuevo León")</f>
        <v>1.5309999999999999</v>
      </c>
      <c r="BD16" s="9">
        <f>SUMIFS(Concentrado!BE$2:BE859,Concentrado!$A$2:$A859,"="&amp;$A16,Concentrado!$B$2:$B859, "=Nuevo León")</f>
        <v>9.4339999999999993</v>
      </c>
      <c r="BE16" s="9">
        <f>SUMIFS(Concentrado!BF$2:BF859,Concentrado!$A$2:$A859,"="&amp;$A16,Concentrado!$B$2:$B859, "=Nuevo León")</f>
        <v>10.9</v>
      </c>
      <c r="BF16" s="9">
        <f>SUMIFS(Concentrado!BG$2:BG859,Concentrado!$A$2:$A859,"="&amp;$A16,Concentrado!$B$2:$B859, "=Nuevo León")</f>
        <v>24.619</v>
      </c>
      <c r="BG16" s="9">
        <f>SUMIFS(Concentrado!BH$2:BH859,Concentrado!$A$2:$A859,"="&amp;$A16,Concentrado!$B$2:$B859, "=Nuevo León")</f>
        <v>6.0093329304730254</v>
      </c>
    </row>
    <row r="17" spans="1:59" x14ac:dyDescent="0.25">
      <c r="A17" s="4">
        <v>2013</v>
      </c>
      <c r="B17" s="9">
        <f>SUMIFS(Concentrado!C$2:C859,Concentrado!$A$2:$A859,"="&amp;$A17,Concentrado!$B$2:$B859, "=Nuevo León")</f>
        <v>19.07</v>
      </c>
      <c r="C17" s="9">
        <f>SUMIFS(Concentrado!D$2:D859,Concentrado!$A$2:$A859,"="&amp;$A17,Concentrado!$B$2:$B859, "=Nuevo León")</f>
        <v>4.6630000000000003</v>
      </c>
      <c r="D17" s="9">
        <f>SUMIFS(Concentrado!E$2:E859,Concentrado!$A$2:$A859,"="&amp;$A17,Concentrado!$B$2:$B859, "=Nuevo León")</f>
        <v>11.882</v>
      </c>
      <c r="E17" s="9">
        <f>SUMIFS(Concentrado!F$2:F859,Concentrado!$A$2:$A859,"="&amp;$A17,Concentrado!$B$2:$B859, "=Nuevo León")</f>
        <v>9.1150000000000002</v>
      </c>
      <c r="F17" s="9">
        <f>SUMIFS(Concentrado!G$2:G859,Concentrado!$A$2:$A859,"="&amp;$A17,Concentrado!$B$2:$B859, "=Nuevo León")</f>
        <v>22.646000000000001</v>
      </c>
      <c r="G17" s="9">
        <f>SUMIFS(Concentrado!H$2:H859,Concentrado!$A$2:$A859,"="&amp;$A17,Concentrado!$B$2:$B859, "=Nuevo León")</f>
        <v>5.2619999999999996</v>
      </c>
      <c r="H17" s="9">
        <f>SUMIFS(Concentrado!I$2:I859,Concentrado!$A$2:$A859,"="&amp;$A17,Concentrado!$B$2:$B859, "=Nuevo León")</f>
        <v>4.8209999999999997</v>
      </c>
      <c r="I17" s="9">
        <f>SUMIFS(Concentrado!J$2:J859,Concentrado!$A$2:$A859,"="&amp;$A17,Concentrado!$B$2:$B859, "=Nuevo León")</f>
        <v>5.0410000000000004</v>
      </c>
      <c r="J17" s="9">
        <f>SUMIFS(Concentrado!K$2:K859,Concentrado!$A$2:$A859,"="&amp;$A17,Concentrado!$B$2:$B859, "=Nuevo León")</f>
        <v>10.959</v>
      </c>
      <c r="K17" s="9">
        <f>SUMIFS(Concentrado!L$2:L859,Concentrado!$A$2:$A859,"="&amp;$A17,Concentrado!$B$2:$B859, "=Nuevo León")</f>
        <v>5.4930000000000003</v>
      </c>
      <c r="L17" s="9">
        <f>SUMIFS(Concentrado!M$2:M859,Concentrado!$A$2:$A859,"="&amp;$A17,Concentrado!$B$2:$B859, "=Nuevo León")</f>
        <v>8.2240000000000002</v>
      </c>
      <c r="M17" s="9">
        <f>SUMIFS(Concentrado!N$2:N859,Concentrado!$A$2:$A859,"="&amp;$A17,Concentrado!$B$2:$B859, "=Nuevo León")</f>
        <v>40.960999999999999</v>
      </c>
      <c r="N17" s="9">
        <f>SUMIFS(Concentrado!O$2:O859,Concentrado!$A$2:$A859,"="&amp;$A17,Concentrado!$B$2:$B859, "=Nuevo León")</f>
        <v>83.284000000000006</v>
      </c>
      <c r="O17" s="9">
        <f>SUMIFS(Concentrado!P$2:P859,Concentrado!$A$2:$A859,"="&amp;$A17,Concentrado!$B$2:$B859, "=Nuevo León")</f>
        <v>20.943000000000001</v>
      </c>
      <c r="P17" s="9">
        <f>SUMIFS(Concentrado!Q$2:Q859,Concentrado!$A$2:$A859,"="&amp;$A17,Concentrado!$B$2:$B859, "=Nuevo León")</f>
        <v>52.548999999999999</v>
      </c>
      <c r="Q17" s="9">
        <f>SUMIFS(Concentrado!R$2:R859,Concentrado!$A$2:$A859,"="&amp;$A17,Concentrado!$B$2:$B859, "=Nuevo León")</f>
        <v>59.743000000000002</v>
      </c>
      <c r="R17" s="9">
        <f>SUMIFS(Concentrado!S$2:S859,Concentrado!$A$2:$A859,"="&amp;$A17,Concentrado!$B$2:$B859, "=Nuevo León")</f>
        <v>63.146000000000001</v>
      </c>
      <c r="S17" s="9">
        <f>SUMIFS(Concentrado!T$2:T859,Concentrado!$A$2:$A859,"="&amp;$A17,Concentrado!$B$2:$B859, "=Nuevo León")</f>
        <v>61.445</v>
      </c>
      <c r="T17" s="9">
        <f>SUMIFS(Concentrado!U$2:U859,Concentrado!$A$2:$A859,"="&amp;$A17,Concentrado!$B$2:$B859, "=Nuevo León")</f>
        <v>10.564</v>
      </c>
      <c r="U17" s="9">
        <f>SUMIFS(Concentrado!V$2:V859,Concentrado!$A$2:$A859,"="&amp;$A17,Concentrado!$B$2:$B859, "=Nuevo León")</f>
        <v>13.396000000000001</v>
      </c>
      <c r="V17" s="9">
        <f>SUMIFS(Concentrado!W$2:W859,Concentrado!$A$2:$A859,"="&amp;$A17,Concentrado!$B$2:$B859, "=Nuevo León")</f>
        <v>11.981</v>
      </c>
      <c r="W17" s="9">
        <f>SUMIFS(Concentrado!X$2:X859,Concentrado!$A$2:$A859,"="&amp;$A17,Concentrado!$B$2:$B859, "=Nuevo León")</f>
        <v>30.780999999999999</v>
      </c>
      <c r="X17" s="9">
        <f>SUMIFS(Concentrado!Y$2:Y859,Concentrado!$A$2:$A859,"="&amp;$A17,Concentrado!$B$2:$B859, "=Nuevo León")</f>
        <v>4.5839999999999996</v>
      </c>
      <c r="Y17" s="9">
        <f>SUMIFS(Concentrado!Z$2:Z859,Concentrado!$A$2:$A859,"="&amp;$A17,Concentrado!$B$2:$B859, "=Nuevo León")</f>
        <v>17.951000000000001</v>
      </c>
      <c r="Z17" s="9">
        <f>SUMIFS(Concentrado!AA$2:AA859,Concentrado!$A$2:$A859,"="&amp;$A17,Concentrado!$B$2:$B859, "=Nuevo León")</f>
        <v>95.549000000000007</v>
      </c>
      <c r="AA17" s="9">
        <f>SUMIFS(Concentrado!AB$2:AB859,Concentrado!$A$2:$A859,"="&amp;$A17,Concentrado!$B$2:$B859, "=Nuevo León")</f>
        <v>64.567999999999998</v>
      </c>
      <c r="AB17" s="9">
        <f>SUMIFS(Concentrado!AC$2:AC859,Concentrado!$A$2:$A859,"="&amp;$A17,Concentrado!$B$2:$B859, "=Nuevo León")</f>
        <v>80.049000000000007</v>
      </c>
      <c r="AC17" s="9">
        <f>SUMIFS(Concentrado!AD$2:AD859,Concentrado!$A$2:$A859,"="&amp;$A17,Concentrado!$B$2:$B859, "=Nuevo León")</f>
        <v>404.27199999999999</v>
      </c>
      <c r="AD17" s="9">
        <f>SUMIFS(Concentrado!AE$2:AE859,Concentrado!$A$2:$A859,"="&amp;$A17,Concentrado!$B$2:$B859, "=Nuevo León")</f>
        <v>355.20600000000002</v>
      </c>
      <c r="AE17" s="9">
        <f>SUMIFS(Concentrado!AF$2:AF859,Concentrado!$A$2:$A859,"="&amp;$A17,Concentrado!$B$2:$B859, "=Nuevo León")</f>
        <v>379.76299999999998</v>
      </c>
      <c r="AF17" s="9">
        <f>SUMIFS(Concentrado!AG$2:AG859,Concentrado!$A$2:$A859,"="&amp;$A17,Concentrado!$B$2:$B859, "=Nuevo León")</f>
        <v>9.4160000000000004</v>
      </c>
      <c r="AG17" s="9">
        <f>SUMIFS(Concentrado!AH$2:AH859,Concentrado!$A$2:$A859,"="&amp;$A17,Concentrado!$B$2:$B859, "=Nuevo León")</f>
        <v>9.0740964792505707</v>
      </c>
      <c r="AH17" s="9">
        <f>SUMIFS(Concentrado!AI$2:AI859,Concentrado!$A$2:$A859,"="&amp;$A17,Concentrado!$B$2:$B859, "=Nuevo León")</f>
        <v>1.0144674327774399</v>
      </c>
      <c r="AI17" s="9">
        <f>SUMIFS(Concentrado!AJ$2:AJ859,Concentrado!$A$2:$A859,"="&amp;$A17,Concentrado!$B$2:$B859, "=Nuevo León")</f>
        <v>5.1299674495291203</v>
      </c>
      <c r="AJ17" s="9">
        <f>SUMIFS(Concentrado!AK$2:AK859,Concentrado!$A$2:$A859,"="&amp;$A17,Concentrado!$B$2:$B859, "=Nuevo León")</f>
        <v>8.5060000000000002</v>
      </c>
      <c r="AK17" s="9">
        <f>SUMIFS(Concentrado!AL$2:AL859,Concentrado!$A$2:$A859,"="&amp;$A17,Concentrado!$B$2:$B859, "=Nuevo León")</f>
        <v>1.1850000000000001</v>
      </c>
      <c r="AL17" s="9">
        <f>SUMIFS(Concentrado!AM$2:AM859,Concentrado!$A$2:$A859,"="&amp;$A17,Concentrado!$B$2:$B859, "=Nuevo León")</f>
        <v>4.8440000000000003</v>
      </c>
      <c r="AM17" s="9">
        <f>SUMIFS(Concentrado!AN$2:AN859,Concentrado!$A$2:$A859,"="&amp;$A17,Concentrado!$B$2:$B859, "=Nuevo León")</f>
        <v>53.491</v>
      </c>
      <c r="AN17" s="9">
        <f>SUMIFS(Concentrado!AO$2:AO859,Concentrado!$A$2:$A859,"="&amp;$A17,Concentrado!$B$2:$B859, "=Nuevo León")</f>
        <v>37.895000000000003</v>
      </c>
      <c r="AO17" s="9">
        <f>SUMIFS(Concentrado!AP$2:AP859,Concentrado!$A$2:$A859,"="&amp;$A17,Concentrado!$B$2:$B859, "=Nuevo León")</f>
        <v>45.707999999999998</v>
      </c>
      <c r="AP17" s="9">
        <f>SUMIFS(Concentrado!AQ$2:AQ859,Concentrado!$A$2:$A859,"="&amp;$A17,Concentrado!$B$2:$B859, "=Nuevo León")</f>
        <v>5.2619999999999996</v>
      </c>
      <c r="AQ17" s="9">
        <f>SUMIFS(Concentrado!AR$2:AR859,Concentrado!$A$2:$A859,"="&amp;$A17,Concentrado!$B$2:$B859, "=Nuevo León")</f>
        <v>2.0550000000000002</v>
      </c>
      <c r="AR17" s="9">
        <f>SUMIFS(Concentrado!AS$2:AS859,Concentrado!$A$2:$A859,"="&amp;$A17,Concentrado!$B$2:$B859, "=Nuevo León")</f>
        <v>3.657</v>
      </c>
      <c r="AS17" s="9">
        <f>SUMIFS(Concentrado!AT$2:AT859,Concentrado!$A$2:$A859,"="&amp;$A17,Concentrado!$B$2:$B859, "=Nuevo León")</f>
        <v>6.33</v>
      </c>
      <c r="AT17" s="9">
        <f>SUMIFS(Concentrado!AU$2:AU859,Concentrado!$A$2:$A859,"="&amp;$A17,Concentrado!$B$2:$B859, "=Nuevo León")</f>
        <v>1.304</v>
      </c>
      <c r="AU17" s="9">
        <f>SUMIFS(Concentrado!AV$2:AV859,Concentrado!$A$2:$A859,"="&amp;$A17,Concentrado!$B$2:$B859, "=Nuevo León")</f>
        <v>3.8159999999999998</v>
      </c>
      <c r="AV17" s="9">
        <f>SUMIFS(Concentrado!AW$2:AW859,Concentrado!$A$2:$A859,"="&amp;$A17,Concentrado!$B$2:$B859, "=Nuevo León")</f>
        <v>548.76199999999994</v>
      </c>
      <c r="AW17" s="9">
        <f>SUMIFS(Concentrado!AX$2:AX859,Concentrado!$A$2:$A859,"="&amp;$A17,Concentrado!$B$2:$B859, "=Nuevo León")</f>
        <v>417.44299999999998</v>
      </c>
      <c r="AX17" s="9">
        <f>SUMIFS(Concentrado!AY$2:AY859,Concentrado!$A$2:$A859,"="&amp;$A17,Concentrado!$B$2:$B859, "=Nuevo León")</f>
        <v>483.61500000000001</v>
      </c>
      <c r="AY17" s="9">
        <f>SUMIFS(Concentrado!AZ$2:AZ859,Concentrado!$A$2:$A859,"="&amp;$A17,Concentrado!$B$2:$B859, "=Nuevo León")</f>
        <v>5.4880000000000004</v>
      </c>
      <c r="AZ17" s="9">
        <f>SUMIFS(Concentrado!BA$2:BA859,Concentrado!$A$2:$A859,"="&amp;$A17,Concentrado!$B$2:$B859, "=Nuevo León")</f>
        <v>4.1740000000000004</v>
      </c>
      <c r="BA17" s="9">
        <f>SUMIFS(Concentrado!BB$2:BB859,Concentrado!$A$2:$A859,"="&amp;$A17,Concentrado!$B$2:$B859, "=Nuevo León")</f>
        <v>4.8360000000000003</v>
      </c>
      <c r="BB17" s="9">
        <f>SUMIFS(Concentrado!BC$2:BC859,Concentrado!$A$2:$A859,"="&amp;$A17,Concentrado!$B$2:$B859, "=Nuevo León")</f>
        <v>7.1849999999999996</v>
      </c>
      <c r="BC17" s="9">
        <f>SUMIFS(Concentrado!BD$2:BD859,Concentrado!$A$2:$A859,"="&amp;$A17,Concentrado!$B$2:$B859, "=Nuevo León")</f>
        <v>0.65300000000000002</v>
      </c>
      <c r="BD17" s="9">
        <f>SUMIFS(Concentrado!BE$2:BE859,Concentrado!$A$2:$A859,"="&amp;$A17,Concentrado!$B$2:$B859, "=Nuevo León")</f>
        <v>9.82</v>
      </c>
      <c r="BE17" s="9">
        <f>SUMIFS(Concentrado!BF$2:BF859,Concentrado!$A$2:$A859,"="&amp;$A17,Concentrado!$B$2:$B859, "=Nuevo León")</f>
        <v>11.4</v>
      </c>
      <c r="BF17" s="9">
        <f>SUMIFS(Concentrado!BG$2:BG859,Concentrado!$A$2:$A859,"="&amp;$A17,Concentrado!$B$2:$B859, "=Nuevo León")</f>
        <v>14.776</v>
      </c>
      <c r="BG17" s="9">
        <f>SUMIFS(Concentrado!BH$2:BH859,Concentrado!$A$2:$A859,"="&amp;$A17,Concentrado!$B$2:$B859, "=Nuevo León")</f>
        <v>6.0807892523470706</v>
      </c>
    </row>
    <row r="18" spans="1:59" x14ac:dyDescent="0.25">
      <c r="A18" s="4">
        <v>2014</v>
      </c>
      <c r="B18" s="9">
        <f>SUMIFS(Concentrado!C$2:C859,Concentrado!$A$2:$A859,"="&amp;$A18,Concentrado!$B$2:$B859, "=Nuevo León")</f>
        <v>15.907999999999999</v>
      </c>
      <c r="C18" s="9">
        <f>SUMIFS(Concentrado!D$2:D859,Concentrado!$A$2:$A859,"="&amp;$A18,Concentrado!$B$2:$B859, "=Nuevo León")</f>
        <v>5.0789999999999997</v>
      </c>
      <c r="D18" s="9">
        <f>SUMIFS(Concentrado!E$2:E859,Concentrado!$A$2:$A859,"="&amp;$A18,Concentrado!$B$2:$B859, "=Nuevo León")</f>
        <v>10.510999999999999</v>
      </c>
      <c r="E18" s="9">
        <f>SUMIFS(Concentrado!F$2:F859,Concentrado!$A$2:$A859,"="&amp;$A18,Concentrado!$B$2:$B859, "=Nuevo León")</f>
        <v>9.4469999999999992</v>
      </c>
      <c r="F18" s="9">
        <f>SUMIFS(Concentrado!G$2:G859,Concentrado!$A$2:$A859,"="&amp;$A18,Concentrado!$B$2:$B859, "=Nuevo León")</f>
        <v>25.841000000000001</v>
      </c>
      <c r="G18" s="9">
        <f>SUMIFS(Concentrado!H$2:H859,Concentrado!$A$2:$A859,"="&amp;$A18,Concentrado!$B$2:$B859, "=Nuevo León")</f>
        <v>6.5190000000000001</v>
      </c>
      <c r="H18" s="9">
        <f>SUMIFS(Concentrado!I$2:I859,Concentrado!$A$2:$A859,"="&amp;$A18,Concentrado!$B$2:$B859, "=Nuevo León")</f>
        <v>5.157</v>
      </c>
      <c r="I18" s="9">
        <f>SUMIFS(Concentrado!J$2:J859,Concentrado!$A$2:$A859,"="&amp;$A18,Concentrado!$B$2:$B859, "=Nuevo León")</f>
        <v>5.8369999999999997</v>
      </c>
      <c r="J18" s="9">
        <f>SUMIFS(Concentrado!K$2:K859,Concentrado!$A$2:$A859,"="&amp;$A18,Concentrado!$B$2:$B859, "=Nuevo León")</f>
        <v>11.212999999999999</v>
      </c>
      <c r="K18" s="9">
        <f>SUMIFS(Concentrado!L$2:L859,Concentrado!$A$2:$A859,"="&amp;$A18,Concentrado!$B$2:$B859, "=Nuevo León")</f>
        <v>5.5439999999999996</v>
      </c>
      <c r="L18" s="9">
        <f>SUMIFS(Concentrado!M$2:M859,Concentrado!$A$2:$A859,"="&amp;$A18,Concentrado!$B$2:$B859, "=Nuevo León")</f>
        <v>8.3780000000000001</v>
      </c>
      <c r="M18" s="9">
        <f>SUMIFS(Concentrado!N$2:N859,Concentrado!$A$2:$A859,"="&amp;$A18,Concentrado!$B$2:$B859, "=Nuevo León")</f>
        <v>36.947000000000003</v>
      </c>
      <c r="N18" s="9">
        <f>SUMIFS(Concentrado!O$2:O859,Concentrado!$A$2:$A859,"="&amp;$A18,Concentrado!$B$2:$B859, "=Nuevo León")</f>
        <v>64.835999999999999</v>
      </c>
      <c r="O18" s="9">
        <f>SUMIFS(Concentrado!P$2:P859,Concentrado!$A$2:$A859,"="&amp;$A18,Concentrado!$B$2:$B859, "=Nuevo León")</f>
        <v>18.378</v>
      </c>
      <c r="P18" s="9">
        <f>SUMIFS(Concentrado!Q$2:Q859,Concentrado!$A$2:$A859,"="&amp;$A18,Concentrado!$B$2:$B859, "=Nuevo León")</f>
        <v>42.006</v>
      </c>
      <c r="Q18" s="9">
        <f>SUMIFS(Concentrado!R$2:R859,Concentrado!$A$2:$A859,"="&amp;$A18,Concentrado!$B$2:$B859, "=Nuevo León")</f>
        <v>60.219000000000001</v>
      </c>
      <c r="R18" s="9">
        <f>SUMIFS(Concentrado!S$2:S859,Concentrado!$A$2:$A859,"="&amp;$A18,Concentrado!$B$2:$B859, "=Nuevo León")</f>
        <v>63.819000000000003</v>
      </c>
      <c r="S18" s="9">
        <f>SUMIFS(Concentrado!T$2:T859,Concentrado!$A$2:$A859,"="&amp;$A18,Concentrado!$B$2:$B859, "=Nuevo León")</f>
        <v>62.02</v>
      </c>
      <c r="T18" s="9">
        <f>SUMIFS(Concentrado!U$2:U859,Concentrado!$A$2:$A859,"="&amp;$A18,Concentrado!$B$2:$B859, "=Nuevo León")</f>
        <v>11.212999999999999</v>
      </c>
      <c r="U18" s="9">
        <f>SUMIFS(Concentrado!V$2:V859,Concentrado!$A$2:$A859,"="&amp;$A18,Concentrado!$B$2:$B859, "=Nuevo León")</f>
        <v>15.625</v>
      </c>
      <c r="V18" s="9">
        <f>SUMIFS(Concentrado!W$2:W859,Concentrado!$A$2:$A859,"="&amp;$A18,Concentrado!$B$2:$B859, "=Nuevo León")</f>
        <v>13.42</v>
      </c>
      <c r="W18" s="9">
        <f>SUMIFS(Concentrado!X$2:X859,Concentrado!$A$2:$A859,"="&amp;$A18,Concentrado!$B$2:$B859, "=Nuevo León")</f>
        <v>17.925999999999998</v>
      </c>
      <c r="X18" s="9">
        <f>SUMIFS(Concentrado!Y$2:Y859,Concentrado!$A$2:$A859,"="&amp;$A18,Concentrado!$B$2:$B859, "=Nuevo León")</f>
        <v>3.024</v>
      </c>
      <c r="Y18" s="9">
        <f>SUMIFS(Concentrado!Z$2:Z859,Concentrado!$A$2:$A859,"="&amp;$A18,Concentrado!$B$2:$B859, "=Nuevo León")</f>
        <v>10.821</v>
      </c>
      <c r="Z18" s="9">
        <f>SUMIFS(Concentrado!AA$2:AA859,Concentrado!$A$2:$A859,"="&amp;$A18,Concentrado!$B$2:$B859, "=Nuevo León")</f>
        <v>96.962999999999994</v>
      </c>
      <c r="AA18" s="9">
        <f>SUMIFS(Concentrado!AB$2:AB859,Concentrado!$A$2:$A859,"="&amp;$A18,Concentrado!$B$2:$B859, "=Nuevo León")</f>
        <v>65.06</v>
      </c>
      <c r="AB18" s="9">
        <f>SUMIFS(Concentrado!AC$2:AC859,Concentrado!$A$2:$A859,"="&amp;$A18,Concentrado!$B$2:$B859, "=Nuevo León")</f>
        <v>81.004999999999995</v>
      </c>
      <c r="AC18" s="9">
        <f>SUMIFS(Concentrado!AD$2:AD859,Concentrado!$A$2:$A859,"="&amp;$A18,Concentrado!$B$2:$B859, "=Nuevo León")</f>
        <v>402.51900000000001</v>
      </c>
      <c r="AD18" s="9">
        <f>SUMIFS(Concentrado!AE$2:AE859,Concentrado!$A$2:$A859,"="&amp;$A18,Concentrado!$B$2:$B859, "=Nuevo León")</f>
        <v>359.68900000000002</v>
      </c>
      <c r="AE18" s="9">
        <f>SUMIFS(Concentrado!AF$2:AF859,Concentrado!$A$2:$A859,"="&amp;$A18,Concentrado!$B$2:$B859, "=Nuevo León")</f>
        <v>381.17399999999998</v>
      </c>
      <c r="AF18" s="9">
        <f>SUMIFS(Concentrado!AG$2:AG859,Concentrado!$A$2:$A859,"="&amp;$A18,Concentrado!$B$2:$B859, "=Nuevo León")</f>
        <v>8.6530000000000005</v>
      </c>
      <c r="AG18" s="9">
        <f>SUMIFS(Concentrado!AH$2:AH859,Concentrado!$A$2:$A859,"="&amp;$A18,Concentrado!$B$2:$B859, "=Nuevo León")</f>
        <v>8.2719126146667392</v>
      </c>
      <c r="AH18" s="9">
        <f>SUMIFS(Concentrado!AI$2:AI859,Concentrado!$A$2:$A859,"="&amp;$A18,Concentrado!$B$2:$B859, "=Nuevo León")</f>
        <v>1.55380493532842</v>
      </c>
      <c r="AI18" s="9">
        <f>SUMIFS(Concentrado!AJ$2:AJ859,Concentrado!$A$2:$A859,"="&amp;$A18,Concentrado!$B$2:$B859, "=Nuevo León")</f>
        <v>4.9892514170558604</v>
      </c>
      <c r="AJ18" s="9">
        <f>SUMIFS(Concentrado!AK$2:AK859,Concentrado!$A$2:$A859,"="&amp;$A18,Concentrado!$B$2:$B859, "=Nuevo León")</f>
        <v>7.4109999999999996</v>
      </c>
      <c r="AK18" s="9">
        <f>SUMIFS(Concentrado!AL$2:AL859,Concentrado!$A$2:$A859,"="&amp;$A18,Concentrado!$B$2:$B859, "=Nuevo León")</f>
        <v>1.1240000000000001</v>
      </c>
      <c r="AL18" s="9">
        <f>SUMIFS(Concentrado!AM$2:AM859,Concentrado!$A$2:$A859,"="&amp;$A18,Concentrado!$B$2:$B859, "=Nuevo León")</f>
        <v>4.2670000000000003</v>
      </c>
      <c r="AM18" s="9">
        <f>SUMIFS(Concentrado!AN$2:AN859,Concentrado!$A$2:$A859,"="&amp;$A18,Concentrado!$B$2:$B859, "=Nuevo León")</f>
        <v>55.484999999999999</v>
      </c>
      <c r="AN18" s="9">
        <f>SUMIFS(Concentrado!AO$2:AO859,Concentrado!$A$2:$A859,"="&amp;$A18,Concentrado!$B$2:$B859, "=Nuevo León")</f>
        <v>42.533000000000001</v>
      </c>
      <c r="AO18" s="9">
        <f>SUMIFS(Concentrado!AP$2:AP859,Concentrado!$A$2:$A859,"="&amp;$A18,Concentrado!$B$2:$B859, "=Nuevo León")</f>
        <v>49.103999999999999</v>
      </c>
      <c r="AP18" s="9">
        <f>SUMIFS(Concentrado!AQ$2:AQ859,Concentrado!$A$2:$A859,"="&amp;$A18,Concentrado!$B$2:$B859, "=Nuevo León")</f>
        <v>4.617</v>
      </c>
      <c r="AQ18" s="9">
        <f>SUMIFS(Concentrado!AR$2:AR859,Concentrado!$A$2:$A859,"="&amp;$A18,Concentrado!$B$2:$B859, "=Nuevo León")</f>
        <v>2.0550000000000002</v>
      </c>
      <c r="AR18" s="9">
        <f>SUMIFS(Concentrado!AS$2:AS859,Concentrado!$A$2:$A859,"="&amp;$A18,Concentrado!$B$2:$B859, "=Nuevo León")</f>
        <v>3.3359999999999999</v>
      </c>
      <c r="AS18" s="9">
        <f>SUMIFS(Concentrado!AT$2:AT859,Concentrado!$A$2:$A859,"="&amp;$A18,Concentrado!$B$2:$B859, "=Nuevo León")</f>
        <v>6.7510000000000003</v>
      </c>
      <c r="AT18" s="9">
        <f>SUMIFS(Concentrado!AU$2:AU859,Concentrado!$A$2:$A859,"="&amp;$A18,Concentrado!$B$2:$B859, "=Nuevo León")</f>
        <v>1.4730000000000001</v>
      </c>
      <c r="AU18" s="9">
        <f>SUMIFS(Concentrado!AV$2:AV859,Concentrado!$A$2:$A859,"="&amp;$A18,Concentrado!$B$2:$B859, "=Nuevo León")</f>
        <v>4.1109999999999998</v>
      </c>
      <c r="AV18" s="9">
        <f>SUMIFS(Concentrado!AW$2:AW859,Concentrado!$A$2:$A859,"="&amp;$A18,Concentrado!$B$2:$B859, "=Nuevo León")</f>
        <v>531.29899999999998</v>
      </c>
      <c r="AW18" s="9">
        <f>SUMIFS(Concentrado!AX$2:AX859,Concentrado!$A$2:$A859,"="&amp;$A18,Concentrado!$B$2:$B859, "=Nuevo León")</f>
        <v>424.71</v>
      </c>
      <c r="AX18" s="9">
        <f>SUMIFS(Concentrado!AY$2:AY859,Concentrado!$A$2:$A859,"="&amp;$A18,Concentrado!$B$2:$B859, "=Nuevo León")</f>
        <v>478.64400000000001</v>
      </c>
      <c r="AY18" s="9">
        <f>SUMIFS(Concentrado!AZ$2:AZ859,Concentrado!$A$2:$A859,"="&amp;$A18,Concentrado!$B$2:$B859, "=Nuevo León")</f>
        <v>5.3129999999999997</v>
      </c>
      <c r="AZ18" s="9">
        <f>SUMIFS(Concentrado!BA$2:BA859,Concentrado!$A$2:$A859,"="&amp;$A18,Concentrado!$B$2:$B859, "=Nuevo León")</f>
        <v>4.2469999999999999</v>
      </c>
      <c r="BA18" s="9">
        <f>SUMIFS(Concentrado!BB$2:BB859,Concentrado!$A$2:$A859,"="&amp;$A18,Concentrado!$B$2:$B859, "=Nuevo León")</f>
        <v>4.7859999999999996</v>
      </c>
      <c r="BB18" s="9">
        <f>SUMIFS(Concentrado!BC$2:BC859,Concentrado!$A$2:$A859,"="&amp;$A18,Concentrado!$B$2:$B859, "=Nuevo León")</f>
        <v>6.0789999999999997</v>
      </c>
      <c r="BC18" s="9">
        <f>SUMIFS(Concentrado!BD$2:BD859,Concentrado!$A$2:$A859,"="&amp;$A18,Concentrado!$B$2:$B859, "=Nuevo León")</f>
        <v>1.954</v>
      </c>
      <c r="BD18" s="9">
        <f>SUMIFS(Concentrado!BE$2:BE859,Concentrado!$A$2:$A859,"="&amp;$A18,Concentrado!$B$2:$B859, "=Nuevo León")</f>
        <v>10.164</v>
      </c>
      <c r="BE18" s="9">
        <f>SUMIFS(Concentrado!BF$2:BF859,Concentrado!$A$2:$A859,"="&amp;$A18,Concentrado!$B$2:$B859, "=Nuevo León")</f>
        <v>11.81</v>
      </c>
      <c r="BF18" s="9">
        <f>SUMIFS(Concentrado!BG$2:BG859,Concentrado!$A$2:$A859,"="&amp;$A18,Concentrado!$B$2:$B859, "=Nuevo León")</f>
        <v>17.562000000000001</v>
      </c>
      <c r="BG18" s="9">
        <f>SUMIFS(Concentrado!BH$2:BH859,Concentrado!$A$2:$A859,"="&amp;$A18,Concentrado!$B$2:$B859, "=Nuevo León")</f>
        <v>6.8381884837442097</v>
      </c>
    </row>
    <row r="19" spans="1:59" x14ac:dyDescent="0.25">
      <c r="A19" s="4">
        <v>2015</v>
      </c>
      <c r="B19" s="9">
        <f>SUMIFS(Concentrado!C$2:C859,Concentrado!$A$2:$A859,"="&amp;$A19,Concentrado!$B$2:$B859, "=Nuevo León")</f>
        <v>16.86</v>
      </c>
      <c r="C19" s="9">
        <f>SUMIFS(Concentrado!D$2:D859,Concentrado!$A$2:$A859,"="&amp;$A19,Concentrado!$B$2:$B859, "=Nuevo León")</f>
        <v>4.8239999999999998</v>
      </c>
      <c r="D19" s="9">
        <f>SUMIFS(Concentrado!E$2:E859,Concentrado!$A$2:$A859,"="&amp;$A19,Concentrado!$B$2:$B859, "=Nuevo León")</f>
        <v>10.862</v>
      </c>
      <c r="E19" s="9">
        <f>SUMIFS(Concentrado!F$2:F859,Concentrado!$A$2:$A859,"="&amp;$A19,Concentrado!$B$2:$B859, "=Nuevo León")</f>
        <v>8.9179999999999993</v>
      </c>
      <c r="F19" s="9">
        <f>SUMIFS(Concentrado!G$2:G859,Concentrado!$A$2:$A859,"="&amp;$A19,Concentrado!$B$2:$B859, "=Nuevo León")</f>
        <v>26.079000000000001</v>
      </c>
      <c r="G19" s="9">
        <f>SUMIFS(Concentrado!H$2:H859,Concentrado!$A$2:$A859,"="&amp;$A19,Concentrado!$B$2:$B859, "=Nuevo León")</f>
        <v>7.1390000000000002</v>
      </c>
      <c r="H19" s="9">
        <f>SUMIFS(Concentrado!I$2:I859,Concentrado!$A$2:$A859,"="&amp;$A19,Concentrado!$B$2:$B859, "=Nuevo León")</f>
        <v>4.5579999999999998</v>
      </c>
      <c r="I19" s="9">
        <f>SUMIFS(Concentrado!J$2:J859,Concentrado!$A$2:$A859,"="&amp;$A19,Concentrado!$B$2:$B859, "=Nuevo León")</f>
        <v>5.8490000000000002</v>
      </c>
      <c r="J19" s="9">
        <f>SUMIFS(Concentrado!K$2:K859,Concentrado!$A$2:$A859,"="&amp;$A19,Concentrado!$B$2:$B859, "=Nuevo León")</f>
        <v>10.821999999999999</v>
      </c>
      <c r="K19" s="9">
        <f>SUMIFS(Concentrado!L$2:L859,Concentrado!$A$2:$A859,"="&amp;$A19,Concentrado!$B$2:$B859, "=Nuevo León")</f>
        <v>4.8620000000000001</v>
      </c>
      <c r="L19" s="9">
        <f>SUMIFS(Concentrado!M$2:M859,Concentrado!$A$2:$A859,"="&amp;$A19,Concentrado!$B$2:$B859, "=Nuevo León")</f>
        <v>7.8419999999999996</v>
      </c>
      <c r="M19" s="9">
        <f>SUMIFS(Concentrado!N$2:N859,Concentrado!$A$2:$A859,"="&amp;$A19,Concentrado!$B$2:$B859, "=Nuevo León")</f>
        <v>38.691000000000003</v>
      </c>
      <c r="N19" s="9">
        <f>SUMIFS(Concentrado!O$2:O859,Concentrado!$A$2:$A859,"="&amp;$A19,Concentrado!$B$2:$B859, "=Nuevo León")</f>
        <v>64.173000000000002</v>
      </c>
      <c r="O19" s="9">
        <f>SUMIFS(Concentrado!P$2:P859,Concentrado!$A$2:$A859,"="&amp;$A19,Concentrado!$B$2:$B859, "=Nuevo León")</f>
        <v>20.131</v>
      </c>
      <c r="P19" s="9">
        <f>SUMIFS(Concentrado!Q$2:Q859,Concentrado!$A$2:$A859,"="&amp;$A19,Concentrado!$B$2:$B859, "=Nuevo León")</f>
        <v>42.231000000000002</v>
      </c>
      <c r="Q19" s="9">
        <f>SUMIFS(Concentrado!R$2:R859,Concentrado!$A$2:$A859,"="&amp;$A19,Concentrado!$B$2:$B859, "=Nuevo León")</f>
        <v>61.173000000000002</v>
      </c>
      <c r="R19" s="9">
        <f>SUMIFS(Concentrado!S$2:S859,Concentrado!$A$2:$A859,"="&amp;$A19,Concentrado!$B$2:$B859, "=Nuevo León")</f>
        <v>63.622999999999998</v>
      </c>
      <c r="S19" s="9">
        <f>SUMIFS(Concentrado!T$2:T859,Concentrado!$A$2:$A859,"="&amp;$A19,Concentrado!$B$2:$B859, "=Nuevo León")</f>
        <v>62.398000000000003</v>
      </c>
      <c r="T19" s="9">
        <f>SUMIFS(Concentrado!U$2:U859,Concentrado!$A$2:$A859,"="&amp;$A19,Concentrado!$B$2:$B859, "=Nuevo León")</f>
        <v>11.468</v>
      </c>
      <c r="U19" s="9">
        <f>SUMIFS(Concentrado!V$2:V859,Concentrado!$A$2:$A859,"="&amp;$A19,Concentrado!$B$2:$B859, "=Nuevo León")</f>
        <v>14.433999999999999</v>
      </c>
      <c r="V19" s="9">
        <f>SUMIFS(Concentrado!W$2:W859,Concentrado!$A$2:$A859,"="&amp;$A19,Concentrado!$B$2:$B859, "=Nuevo León")</f>
        <v>12.95</v>
      </c>
      <c r="W19" s="9">
        <f>SUMIFS(Concentrado!X$2:X859,Concentrado!$A$2:$A859,"="&amp;$A19,Concentrado!$B$2:$B859, "=Nuevo León")</f>
        <v>15.606999999999999</v>
      </c>
      <c r="X19" s="9">
        <f>SUMIFS(Concentrado!Y$2:Y859,Concentrado!$A$2:$A859,"="&amp;$A19,Concentrado!$B$2:$B859, "=Nuevo León")</f>
        <v>2.1269999999999998</v>
      </c>
      <c r="Y19" s="9">
        <f>SUMIFS(Concentrado!Z$2:Z859,Concentrado!$A$2:$A859,"="&amp;$A19,Concentrado!$B$2:$B859, "=Nuevo León")</f>
        <v>8.9060000000000006</v>
      </c>
      <c r="Z19" s="9">
        <f>SUMIFS(Concentrado!AA$2:AA859,Concentrado!$A$2:$A859,"="&amp;$A19,Concentrado!$B$2:$B859, "=Nuevo León")</f>
        <v>98.385999999999996</v>
      </c>
      <c r="AA19" s="9">
        <f>SUMIFS(Concentrado!AB$2:AB859,Concentrado!$A$2:$A859,"="&amp;$A19,Concentrado!$B$2:$B859, "=Nuevo León")</f>
        <v>68.751000000000005</v>
      </c>
      <c r="AB19" s="9">
        <f>SUMIFS(Concentrado!AC$2:AC859,Concentrado!$A$2:$A859,"="&amp;$A19,Concentrado!$B$2:$B859, "=Nuevo León")</f>
        <v>83.57</v>
      </c>
      <c r="AC19" s="9">
        <f>SUMIFS(Concentrado!AD$2:AD859,Concentrado!$A$2:$A859,"="&amp;$A19,Concentrado!$B$2:$B859, "=Nuevo León")</f>
        <v>406.90800000000002</v>
      </c>
      <c r="AD19" s="9">
        <f>SUMIFS(Concentrado!AE$2:AE859,Concentrado!$A$2:$A859,"="&amp;$A19,Concentrado!$B$2:$B859, "=Nuevo León")</f>
        <v>360.54199999999997</v>
      </c>
      <c r="AE19" s="9">
        <f>SUMIFS(Concentrado!AF$2:AF859,Concentrado!$A$2:$A859,"="&amp;$A19,Concentrado!$B$2:$B859, "=Nuevo León")</f>
        <v>383.86200000000002</v>
      </c>
      <c r="AF19" s="9">
        <f>SUMIFS(Concentrado!AG$2:AG859,Concentrado!$A$2:$A859,"="&amp;$A19,Concentrado!$B$2:$B859, "=Nuevo León")</f>
        <v>9.2650000000000006</v>
      </c>
      <c r="AG19" s="9">
        <f>SUMIFS(Concentrado!AH$2:AH859,Concentrado!$A$2:$A859,"="&amp;$A19,Concentrado!$B$2:$B859, "=Nuevo León")</f>
        <v>8.1193418336596697</v>
      </c>
      <c r="AH19" s="9">
        <f>SUMIFS(Concentrado!AI$2:AI859,Concentrado!$A$2:$A859,"="&amp;$A19,Concentrado!$B$2:$B859, "=Nuevo León")</f>
        <v>2.9487700352541801</v>
      </c>
      <c r="AI19" s="9">
        <f>SUMIFS(Concentrado!AJ$2:AJ859,Concentrado!$A$2:$A859,"="&amp;$A19,Concentrado!$B$2:$B859, "=Nuevo León")</f>
        <v>5.5961051108428501</v>
      </c>
      <c r="AJ19" s="9">
        <f>SUMIFS(Concentrado!AK$2:AK859,Concentrado!$A$2:$A859,"="&amp;$A19,Concentrado!$B$2:$B859, "=Nuevo León")</f>
        <v>7.7080000000000002</v>
      </c>
      <c r="AK19" s="9">
        <f>SUMIFS(Concentrado!AL$2:AL859,Concentrado!$A$2:$A859,"="&amp;$A19,Concentrado!$B$2:$B859, "=Nuevo León")</f>
        <v>1.899</v>
      </c>
      <c r="AL19" s="9">
        <f>SUMIFS(Concentrado!AM$2:AM859,Concentrado!$A$2:$A859,"="&amp;$A19,Concentrado!$B$2:$B859, "=Nuevo León")</f>
        <v>4.8040000000000003</v>
      </c>
      <c r="AM19" s="9">
        <f>SUMIFS(Concentrado!AN$2:AN859,Concentrado!$A$2:$A859,"="&amp;$A19,Concentrado!$B$2:$B859, "=Nuevo León")</f>
        <v>53.237000000000002</v>
      </c>
      <c r="AN19" s="9">
        <f>SUMIFS(Concentrado!AO$2:AO859,Concentrado!$A$2:$A859,"="&amp;$A19,Concentrado!$B$2:$B859, "=Nuevo León")</f>
        <v>40.871000000000002</v>
      </c>
      <c r="AO19" s="9">
        <f>SUMIFS(Concentrado!AP$2:AP859,Concentrado!$A$2:$A859,"="&amp;$A19,Concentrado!$B$2:$B859, "=Nuevo León")</f>
        <v>47.093000000000004</v>
      </c>
      <c r="AP19" s="9">
        <f>SUMIFS(Concentrado!AQ$2:AQ859,Concentrado!$A$2:$A859,"="&amp;$A19,Concentrado!$B$2:$B859, "=Nuevo León")</f>
        <v>5.734</v>
      </c>
      <c r="AQ19" s="9">
        <f>SUMIFS(Concentrado!AR$2:AR859,Concentrado!$A$2:$A859,"="&amp;$A19,Concentrado!$B$2:$B859, "=Nuevo León")</f>
        <v>1.4810000000000001</v>
      </c>
      <c r="AR19" s="9">
        <f>SUMIFS(Concentrado!AS$2:AS859,Concentrado!$A$2:$A859,"="&amp;$A19,Concentrado!$B$2:$B859, "=Nuevo León")</f>
        <v>3.6080000000000001</v>
      </c>
      <c r="AS19" s="9">
        <f>SUMIFS(Concentrado!AT$2:AT859,Concentrado!$A$2:$A859,"="&amp;$A19,Concentrado!$B$2:$B859, "=Nuevo León")</f>
        <v>5.8860000000000001</v>
      </c>
      <c r="AT19" s="9">
        <f>SUMIFS(Concentrado!AU$2:AU859,Concentrado!$A$2:$A859,"="&amp;$A19,Concentrado!$B$2:$B859, "=Nuevo León")</f>
        <v>1.2150000000000001</v>
      </c>
      <c r="AU19" s="9">
        <f>SUMIFS(Concentrado!AV$2:AV859,Concentrado!$A$2:$A859,"="&amp;$A19,Concentrado!$B$2:$B859, "=Nuevo León")</f>
        <v>3.5510000000000002</v>
      </c>
      <c r="AV19" s="9">
        <f>SUMIFS(Concentrado!AW$2:AW859,Concentrado!$A$2:$A859,"="&amp;$A19,Concentrado!$B$2:$B859, "=Nuevo León")</f>
        <v>527.96299999999997</v>
      </c>
      <c r="AW19" s="9">
        <f>SUMIFS(Concentrado!AX$2:AX859,Concentrado!$A$2:$A859,"="&amp;$A19,Concentrado!$B$2:$B859, "=Nuevo León")</f>
        <v>424.279</v>
      </c>
      <c r="AX19" s="9">
        <f>SUMIFS(Concentrado!AY$2:AY859,Concentrado!$A$2:$A859,"="&amp;$A19,Concentrado!$B$2:$B859, "=Nuevo León")</f>
        <v>476.37599999999998</v>
      </c>
      <c r="AY19" s="9">
        <f>SUMIFS(Concentrado!AZ$2:AZ859,Concentrado!$A$2:$A859,"="&amp;$A19,Concentrado!$B$2:$B859, "=Nuevo León")</f>
        <v>5.28</v>
      </c>
      <c r="AZ19" s="9">
        <f>SUMIFS(Concentrado!BA$2:BA859,Concentrado!$A$2:$A859,"="&amp;$A19,Concentrado!$B$2:$B859, "=Nuevo León")</f>
        <v>4.2430000000000003</v>
      </c>
      <c r="BA19" s="9">
        <f>SUMIFS(Concentrado!BB$2:BB859,Concentrado!$A$2:$A859,"="&amp;$A19,Concentrado!$B$2:$B859, "=Nuevo León")</f>
        <v>4.7640000000000002</v>
      </c>
      <c r="BB19" s="9">
        <f>SUMIFS(Concentrado!BC$2:BC859,Concentrado!$A$2:$A859,"="&amp;$A19,Concentrado!$B$2:$B859, "=Nuevo León")</f>
        <v>6.6920000000000002</v>
      </c>
      <c r="BC19" s="9">
        <f>SUMIFS(Concentrado!BD$2:BD859,Concentrado!$A$2:$A859,"="&amp;$A19,Concentrado!$B$2:$B859, "=Nuevo León")</f>
        <v>0.86399999999999999</v>
      </c>
      <c r="BD19" s="9">
        <f>SUMIFS(Concentrado!BE$2:BE859,Concentrado!$A$2:$A859,"="&amp;$A19,Concentrado!$B$2:$B859, "=Nuevo León")</f>
        <v>9.8719999999999999</v>
      </c>
      <c r="BE19" s="9">
        <f>SUMIFS(Concentrado!BF$2:BF859,Concentrado!$A$2:$A859,"="&amp;$A19,Concentrado!$B$2:$B859, "=Nuevo León")</f>
        <v>11.143000000000001</v>
      </c>
      <c r="BF19" s="9">
        <f>SUMIFS(Concentrado!BG$2:BG859,Concentrado!$A$2:$A859,"="&amp;$A19,Concentrado!$B$2:$B859, "=Nuevo León")</f>
        <v>23.504999999999999</v>
      </c>
      <c r="BG19" s="9">
        <f>SUMIFS(Concentrado!BH$2:BH859,Concentrado!$A$2:$A859,"="&amp;$A19,Concentrado!$B$2:$B859, "=Nuevo León")</f>
        <v>6.7094733918097411</v>
      </c>
    </row>
    <row r="20" spans="1:59" x14ac:dyDescent="0.25">
      <c r="A20" s="4">
        <v>2016</v>
      </c>
      <c r="B20" s="9">
        <f>SUMIFS(Concentrado!C$2:C859,Concentrado!$A$2:$A859,"="&amp;$A20,Concentrado!$B$2:$B859, "=Nuevo León")</f>
        <v>16.747</v>
      </c>
      <c r="C20" s="9">
        <f>SUMIFS(Concentrado!D$2:D859,Concentrado!$A$2:$A859,"="&amp;$A20,Concentrado!$B$2:$B859, "=Nuevo León")</f>
        <v>3.6749999999999998</v>
      </c>
      <c r="D20" s="9">
        <f>SUMIFS(Concentrado!E$2:E859,Concentrado!$A$2:$A859,"="&amp;$A20,Concentrado!$B$2:$B859, "=Nuevo León")</f>
        <v>10.217000000000001</v>
      </c>
      <c r="E20" s="9">
        <f>SUMIFS(Concentrado!F$2:F859,Concentrado!$A$2:$A859,"="&amp;$A20,Concentrado!$B$2:$B859, "=Nuevo León")</f>
        <v>10.409000000000001</v>
      </c>
      <c r="F20" s="9">
        <f>SUMIFS(Concentrado!G$2:G859,Concentrado!$A$2:$A859,"="&amp;$A20,Concentrado!$B$2:$B859, "=Nuevo León")</f>
        <v>24.157</v>
      </c>
      <c r="G20" s="9">
        <f>SUMIFS(Concentrado!H$2:H859,Concentrado!$A$2:$A859,"="&amp;$A20,Concentrado!$B$2:$B859, "=Nuevo León")</f>
        <v>8.1880000000000006</v>
      </c>
      <c r="H20" s="9">
        <f>SUMIFS(Concentrado!I$2:I859,Concentrado!$A$2:$A859,"="&amp;$A20,Concentrado!$B$2:$B859, "=Nuevo León")</f>
        <v>5.1970000000000001</v>
      </c>
      <c r="I20" s="9">
        <f>SUMIFS(Concentrado!J$2:J859,Concentrado!$A$2:$A859,"="&amp;$A20,Concentrado!$B$2:$B859, "=Nuevo León")</f>
        <v>6.694</v>
      </c>
      <c r="J20" s="9">
        <f>SUMIFS(Concentrado!K$2:K859,Concentrado!$A$2:$A859,"="&amp;$A20,Concentrado!$B$2:$B859, "=Nuevo León")</f>
        <v>10.448</v>
      </c>
      <c r="K20" s="9">
        <f>SUMIFS(Concentrado!L$2:L859,Concentrado!$A$2:$A859,"="&amp;$A20,Concentrado!$B$2:$B859, "=Nuevo León")</f>
        <v>4.7149999999999999</v>
      </c>
      <c r="L20" s="9">
        <f>SUMIFS(Concentrado!M$2:M859,Concentrado!$A$2:$A859,"="&amp;$A20,Concentrado!$B$2:$B859, "=Nuevo León")</f>
        <v>7.5839999999999996</v>
      </c>
      <c r="M20" s="9">
        <f>SUMIFS(Concentrado!N$2:N859,Concentrado!$A$2:$A859,"="&amp;$A20,Concentrado!$B$2:$B859, "=Nuevo León")</f>
        <v>36.326000000000001</v>
      </c>
      <c r="N20" s="9">
        <f>SUMIFS(Concentrado!O$2:O859,Concentrado!$A$2:$A859,"="&amp;$A20,Concentrado!$B$2:$B859, "=Nuevo León")</f>
        <v>67.097999999999999</v>
      </c>
      <c r="O20" s="9">
        <f>SUMIFS(Concentrado!P$2:P859,Concentrado!$A$2:$A859,"="&amp;$A20,Concentrado!$B$2:$B859, "=Nuevo León")</f>
        <v>17.335999999999999</v>
      </c>
      <c r="P20" s="9">
        <f>SUMIFS(Concentrado!Q$2:Q859,Concentrado!$A$2:$A859,"="&amp;$A20,Concentrado!$B$2:$B859, "=Nuevo León")</f>
        <v>42.241999999999997</v>
      </c>
      <c r="Q20" s="9">
        <f>SUMIFS(Concentrado!R$2:R859,Concentrado!$A$2:$A859,"="&amp;$A20,Concentrado!$B$2:$B859, "=Nuevo León")</f>
        <v>65.912000000000006</v>
      </c>
      <c r="R20" s="9">
        <f>SUMIFS(Concentrado!S$2:S859,Concentrado!$A$2:$A859,"="&amp;$A20,Concentrado!$B$2:$B859, "=Nuevo León")</f>
        <v>64.409000000000006</v>
      </c>
      <c r="S20" s="9">
        <f>SUMIFS(Concentrado!T$2:T859,Concentrado!$A$2:$A859,"="&amp;$A20,Concentrado!$B$2:$B859, "=Nuevo León")</f>
        <v>65.161000000000001</v>
      </c>
      <c r="T20" s="9">
        <f>SUMIFS(Concentrado!U$2:U859,Concentrado!$A$2:$A859,"="&amp;$A20,Concentrado!$B$2:$B859, "=Nuevo León")</f>
        <v>11.634</v>
      </c>
      <c r="U20" s="9">
        <f>SUMIFS(Concentrado!V$2:V859,Concentrado!$A$2:$A859,"="&amp;$A20,Concentrado!$B$2:$B859, "=Nuevo León")</f>
        <v>16.817</v>
      </c>
      <c r="V20" s="9">
        <f>SUMIFS(Concentrado!W$2:W859,Concentrado!$A$2:$A859,"="&amp;$A20,Concentrado!$B$2:$B859, "=Nuevo León")</f>
        <v>14.223000000000001</v>
      </c>
      <c r="W20" s="9">
        <f>SUMIFS(Concentrado!X$2:X859,Concentrado!$A$2:$A859,"="&amp;$A20,Concentrado!$B$2:$B859, "=Nuevo León")</f>
        <v>18.97</v>
      </c>
      <c r="X20" s="9">
        <f>SUMIFS(Concentrado!Y$2:Y859,Concentrado!$A$2:$A859,"="&amp;$A20,Concentrado!$B$2:$B859, "=Nuevo León")</f>
        <v>3.0070000000000001</v>
      </c>
      <c r="Y20" s="9">
        <f>SUMIFS(Concentrado!Z$2:Z859,Concentrado!$A$2:$A859,"="&amp;$A20,Concentrado!$B$2:$B859, "=Nuevo León")</f>
        <v>10.996</v>
      </c>
      <c r="Z20" s="9">
        <f>SUMIFS(Concentrado!AA$2:AA859,Concentrado!$A$2:$A859,"="&amp;$A20,Concentrado!$B$2:$B859, "=Nuevo León")</f>
        <v>102.925</v>
      </c>
      <c r="AA20" s="9">
        <f>SUMIFS(Concentrado!AB$2:AB859,Concentrado!$A$2:$A859,"="&amp;$A20,Concentrado!$B$2:$B859, "=Nuevo León")</f>
        <v>65.558999999999997</v>
      </c>
      <c r="AB20" s="9">
        <f>SUMIFS(Concentrado!AC$2:AC859,Concentrado!$A$2:$A859,"="&amp;$A20,Concentrado!$B$2:$B859, "=Nuevo León")</f>
        <v>84.278999999999996</v>
      </c>
      <c r="AC20" s="9">
        <f>SUMIFS(Concentrado!AD$2:AD859,Concentrado!$A$2:$A859,"="&amp;$A20,Concentrado!$B$2:$B859, "=Nuevo León")</f>
        <v>420.036</v>
      </c>
      <c r="AD20" s="9">
        <f>SUMIFS(Concentrado!AE$2:AE859,Concentrado!$A$2:$A859,"="&amp;$A20,Concentrado!$B$2:$B859, "=Nuevo León")</f>
        <v>362.767</v>
      </c>
      <c r="AE20" s="9">
        <f>SUMIFS(Concentrado!AF$2:AF859,Concentrado!$A$2:$A859,"="&amp;$A20,Concentrado!$B$2:$B859, "=Nuevo León")</f>
        <v>391.65199999999999</v>
      </c>
      <c r="AF20" s="9">
        <f>SUMIFS(Concentrado!AG$2:AG859,Concentrado!$A$2:$A859,"="&amp;$A20,Concentrado!$B$2:$B859, "=Nuevo León")</f>
        <v>8.8179999999999996</v>
      </c>
      <c r="AG20" s="9">
        <f>SUMIFS(Concentrado!AH$2:AH859,Concentrado!$A$2:$A859,"="&amp;$A20,Concentrado!$B$2:$B859, "=Nuevo León")</f>
        <v>11.0162826778135</v>
      </c>
      <c r="AH20" s="9">
        <f>SUMIFS(Concentrado!AI$2:AI859,Concentrado!$A$2:$A859,"="&amp;$A20,Concentrado!$B$2:$B859, "=Nuevo León")</f>
        <v>2.8961753323093</v>
      </c>
      <c r="AI20" s="9">
        <f>SUMIFS(Concentrado!AJ$2:AJ859,Concentrado!$A$2:$A859,"="&amp;$A20,Concentrado!$B$2:$B859, "=Nuevo León")</f>
        <v>7.0583400561843899</v>
      </c>
      <c r="AJ20" s="9">
        <f>SUMIFS(Concentrado!AK$2:AK859,Concentrado!$A$2:$A859,"="&amp;$A20,Concentrado!$B$2:$B859, "=Nuevo León")</f>
        <v>8.8179999999999996</v>
      </c>
      <c r="AK20" s="9">
        <f>SUMIFS(Concentrado!AL$2:AL859,Concentrado!$A$2:$A859,"="&amp;$A20,Concentrado!$B$2:$B859, "=Nuevo León")</f>
        <v>2.0049999999999999</v>
      </c>
      <c r="AL20" s="9">
        <f>SUMIFS(Concentrado!AM$2:AM859,Concentrado!$A$2:$A859,"="&amp;$A20,Concentrado!$B$2:$B859, "=Nuevo León")</f>
        <v>5.415</v>
      </c>
      <c r="AM20" s="9">
        <f>SUMIFS(Concentrado!AN$2:AN859,Concentrado!$A$2:$A859,"="&amp;$A20,Concentrado!$B$2:$B859, "=Nuevo León")</f>
        <v>53.908000000000001</v>
      </c>
      <c r="AN20" s="9">
        <f>SUMIFS(Concentrado!AO$2:AO859,Concentrado!$A$2:$A859,"="&amp;$A20,Concentrado!$B$2:$B859, "=Nuevo León")</f>
        <v>39.869999999999997</v>
      </c>
      <c r="AO20" s="9">
        <f>SUMIFS(Concentrado!AP$2:AP859,Concentrado!$A$2:$A859,"="&amp;$A20,Concentrado!$B$2:$B859, "=Nuevo León")</f>
        <v>47.118000000000002</v>
      </c>
      <c r="AP20" s="9">
        <f>SUMIFS(Concentrado!AQ$2:AQ859,Concentrado!$A$2:$A859,"="&amp;$A20,Concentrado!$B$2:$B859, "=Nuevo León")</f>
        <v>4.8170000000000002</v>
      </c>
      <c r="AQ20" s="9">
        <f>SUMIFS(Concentrado!AR$2:AR859,Concentrado!$A$2:$A859,"="&amp;$A20,Concentrado!$B$2:$B859, "=Nuevo León")</f>
        <v>2.2650000000000001</v>
      </c>
      <c r="AR20" s="9">
        <f>SUMIFS(Concentrado!AS$2:AS859,Concentrado!$A$2:$A859,"="&amp;$A20,Concentrado!$B$2:$B859, "=Nuevo León")</f>
        <v>3.5419999999999998</v>
      </c>
      <c r="AS20" s="9">
        <f>SUMIFS(Concentrado!AT$2:AT859,Concentrado!$A$2:$A859,"="&amp;$A20,Concentrado!$B$2:$B859, "=Nuevo León")</f>
        <v>6.2240000000000002</v>
      </c>
      <c r="AT20" s="9">
        <f>SUMIFS(Concentrado!AU$2:AU859,Concentrado!$A$2:$A859,"="&amp;$A20,Concentrado!$B$2:$B859, "=Nuevo León")</f>
        <v>1.151</v>
      </c>
      <c r="AU20" s="9">
        <f>SUMIFS(Concentrado!AV$2:AV859,Concentrado!$A$2:$A859,"="&amp;$A20,Concentrado!$B$2:$B859, "=Nuevo León")</f>
        <v>3.69</v>
      </c>
      <c r="AV20" s="9">
        <f>SUMIFS(Concentrado!AW$2:AW859,Concentrado!$A$2:$A859,"="&amp;$A20,Concentrado!$B$2:$B859, "=Nuevo León")</f>
        <v>542.59699999999998</v>
      </c>
      <c r="AW20" s="9">
        <f>SUMIFS(Concentrado!AX$2:AX859,Concentrado!$A$2:$A859,"="&amp;$A20,Concentrado!$B$2:$B859, "=Nuevo León")</f>
        <v>421.71800000000002</v>
      </c>
      <c r="AX20" s="9">
        <f>SUMIFS(Concentrado!AY$2:AY859,Concentrado!$A$2:$A859,"="&amp;$A20,Concentrado!$B$2:$B859, "=Nuevo León")</f>
        <v>482.66199999999998</v>
      </c>
      <c r="AY20" s="9">
        <f>SUMIFS(Concentrado!AZ$2:AZ859,Concentrado!$A$2:$A859,"="&amp;$A20,Concentrado!$B$2:$B859, "=Nuevo León")</f>
        <v>5.4260000000000002</v>
      </c>
      <c r="AZ20" s="9">
        <f>SUMIFS(Concentrado!BA$2:BA859,Concentrado!$A$2:$A859,"="&amp;$A20,Concentrado!$B$2:$B859, "=Nuevo León")</f>
        <v>4.2169999999999996</v>
      </c>
      <c r="BA20" s="9">
        <f>SUMIFS(Concentrado!BB$2:BB859,Concentrado!$A$2:$A859,"="&amp;$A20,Concentrado!$B$2:$B859, "=Nuevo León")</f>
        <v>4.827</v>
      </c>
      <c r="BB20" s="9">
        <f>SUMIFS(Concentrado!BC$2:BC859,Concentrado!$A$2:$A859,"="&amp;$A20,Concentrado!$B$2:$B859, "=Nuevo León")</f>
        <v>5.1319999999999997</v>
      </c>
      <c r="BC20" s="9">
        <f>SUMIFS(Concentrado!BD$2:BD859,Concentrado!$A$2:$A859,"="&amp;$A20,Concentrado!$B$2:$B859, "=Nuevo León")</f>
        <v>1.069</v>
      </c>
      <c r="BD20" s="9">
        <f>SUMIFS(Concentrado!BE$2:BE859,Concentrado!$A$2:$A859,"="&amp;$A20,Concentrado!$B$2:$B859, "=Nuevo León")</f>
        <v>9.9860000000000007</v>
      </c>
      <c r="BE20" s="9">
        <f>SUMIFS(Concentrado!BF$2:BF859,Concentrado!$A$2:$A859,"="&amp;$A20,Concentrado!$B$2:$B859, "=Nuevo León")</f>
        <v>11.228</v>
      </c>
      <c r="BF20" s="9">
        <f>SUMIFS(Concentrado!BG$2:BG859,Concentrado!$A$2:$A859,"="&amp;$A20,Concentrado!$B$2:$B859, "=Nuevo León")</f>
        <v>35.320999999999998</v>
      </c>
      <c r="BG20" s="9">
        <f>SUMIFS(Concentrado!BH$2:BH859,Concentrado!$A$2:$A859,"="&amp;$A20,Concentrado!$B$2:$B859, "=Nuevo León")</f>
        <v>7.0106712048721489</v>
      </c>
    </row>
    <row r="21" spans="1:59" x14ac:dyDescent="0.25">
      <c r="A21" s="4">
        <v>2017</v>
      </c>
      <c r="B21" s="9">
        <f>SUMIFS(Concentrado!C$2:C859,Concentrado!$A$2:$A859,"="&amp;$A21,Concentrado!$B$2:$B859, "=Nuevo León")</f>
        <v>16.661000000000001</v>
      </c>
      <c r="C21" s="9">
        <f>SUMIFS(Concentrado!D$2:D859,Concentrado!$A$2:$A859,"="&amp;$A21,Concentrado!$B$2:$B859, "=Nuevo León")</f>
        <v>3.7360000000000002</v>
      </c>
      <c r="D21" s="9">
        <f>SUMIFS(Concentrado!E$2:E859,Concentrado!$A$2:$A859,"="&amp;$A21,Concentrado!$B$2:$B859, "=Nuevo León")</f>
        <v>10.211</v>
      </c>
      <c r="E21" s="9">
        <f>SUMIFS(Concentrado!F$2:F859,Concentrado!$A$2:$A859,"="&amp;$A21,Concentrado!$B$2:$B859, "=Nuevo León")</f>
        <v>8.3079999999999998</v>
      </c>
      <c r="F21" s="9">
        <f>SUMIFS(Concentrado!G$2:G859,Concentrado!$A$2:$A859,"="&amp;$A21,Concentrado!$B$2:$B859, "=Nuevo León")</f>
        <v>24.606000000000002</v>
      </c>
      <c r="G21" s="9">
        <f>SUMIFS(Concentrado!H$2:H859,Concentrado!$A$2:$A859,"="&amp;$A21,Concentrado!$B$2:$B859, "=Nuevo León")</f>
        <v>7.2649999999999997</v>
      </c>
      <c r="H21" s="9">
        <f>SUMIFS(Concentrado!I$2:I859,Concentrado!$A$2:$A859,"="&amp;$A21,Concentrado!$B$2:$B859, "=Nuevo León")</f>
        <v>5.7679999999999998</v>
      </c>
      <c r="I21" s="9">
        <f>SUMIFS(Concentrado!J$2:J859,Concentrado!$A$2:$A859,"="&amp;$A21,Concentrado!$B$2:$B859, "=Nuevo León")</f>
        <v>6.5170000000000003</v>
      </c>
      <c r="J21" s="9">
        <f>SUMIFS(Concentrado!K$2:K859,Concentrado!$A$2:$A859,"="&amp;$A21,Concentrado!$B$2:$B859, "=Nuevo León")</f>
        <v>10.010999999999999</v>
      </c>
      <c r="K21" s="9">
        <f>SUMIFS(Concentrado!L$2:L859,Concentrado!$A$2:$A859,"="&amp;$A21,Concentrado!$B$2:$B859, "=Nuevo León")</f>
        <v>4.3170000000000002</v>
      </c>
      <c r="L21" s="9">
        <f>SUMIFS(Concentrado!M$2:M859,Concentrado!$A$2:$A859,"="&amp;$A21,Concentrado!$B$2:$B859, "=Nuevo León")</f>
        <v>7.1689999999999996</v>
      </c>
      <c r="M21" s="9">
        <f>SUMIFS(Concentrado!N$2:N859,Concentrado!$A$2:$A859,"="&amp;$A21,Concentrado!$B$2:$B859, "=Nuevo León")</f>
        <v>40.365000000000002</v>
      </c>
      <c r="N21" s="9">
        <f>SUMIFS(Concentrado!O$2:O859,Concentrado!$A$2:$A859,"="&amp;$A21,Concentrado!$B$2:$B859, "=Nuevo León")</f>
        <v>65.742000000000004</v>
      </c>
      <c r="O21" s="9">
        <f>SUMIFS(Concentrado!P$2:P859,Concentrado!$A$2:$A859,"="&amp;$A21,Concentrado!$B$2:$B859, "=Nuevo León")</f>
        <v>16.36</v>
      </c>
      <c r="P21" s="9">
        <f>SUMIFS(Concentrado!Q$2:Q859,Concentrado!$A$2:$A859,"="&amp;$A21,Concentrado!$B$2:$B859, "=Nuevo León")</f>
        <v>41.095999999999997</v>
      </c>
      <c r="Q21" s="9">
        <f>SUMIFS(Concentrado!R$2:R859,Concentrado!$A$2:$A859,"="&amp;$A21,Concentrado!$B$2:$B859, "=Nuevo León")</f>
        <v>66.356999999999999</v>
      </c>
      <c r="R21" s="9">
        <f>SUMIFS(Concentrado!S$2:S859,Concentrado!$A$2:$A859,"="&amp;$A21,Concentrado!$B$2:$B859, "=Nuevo León")</f>
        <v>62.502000000000002</v>
      </c>
      <c r="S21" s="9">
        <f>SUMIFS(Concentrado!T$2:T859,Concentrado!$A$2:$A859,"="&amp;$A21,Concentrado!$B$2:$B859, "=Nuevo León")</f>
        <v>64.433000000000007</v>
      </c>
      <c r="T21" s="9">
        <f>SUMIFS(Concentrado!U$2:U859,Concentrado!$A$2:$A859,"="&amp;$A21,Concentrado!$B$2:$B859, "=Nuevo León")</f>
        <v>12.397</v>
      </c>
      <c r="U21" s="9">
        <f>SUMIFS(Concentrado!V$2:V859,Concentrado!$A$2:$A859,"="&amp;$A21,Concentrado!$B$2:$B859, "=Nuevo León")</f>
        <v>14.365</v>
      </c>
      <c r="V21" s="9">
        <f>SUMIFS(Concentrado!W$2:W859,Concentrado!$A$2:$A859,"="&amp;$A21,Concentrado!$B$2:$B859, "=Nuevo León")</f>
        <v>13.379</v>
      </c>
      <c r="W21" s="9">
        <f>SUMIFS(Concentrado!X$2:X859,Concentrado!$A$2:$A859,"="&amp;$A21,Concentrado!$B$2:$B859, "=Nuevo León")</f>
        <v>20.782</v>
      </c>
      <c r="X21" s="9">
        <f>SUMIFS(Concentrado!Y$2:Y859,Concentrado!$A$2:$A859,"="&amp;$A21,Concentrado!$B$2:$B859, "=Nuevo León")</f>
        <v>2.1760000000000002</v>
      </c>
      <c r="Y21" s="9">
        <f>SUMIFS(Concentrado!Z$2:Z859,Concentrado!$A$2:$A859,"="&amp;$A21,Concentrado!$B$2:$B859, "=Nuevo León")</f>
        <v>11.496</v>
      </c>
      <c r="Z21" s="9">
        <f>SUMIFS(Concentrado!AA$2:AA859,Concentrado!$A$2:$A859,"="&amp;$A21,Concentrado!$B$2:$B859, "=Nuevo León")</f>
        <v>100.47499999999999</v>
      </c>
      <c r="AA21" s="9">
        <f>SUMIFS(Concentrado!AB$2:AB859,Concentrado!$A$2:$A859,"="&amp;$A21,Concentrado!$B$2:$B859, "=Nuevo León")</f>
        <v>69.683999999999997</v>
      </c>
      <c r="AB21" s="9">
        <f>SUMIFS(Concentrado!AC$2:AC859,Concentrado!$A$2:$A859,"="&amp;$A21,Concentrado!$B$2:$B859, "=Nuevo León")</f>
        <v>85.108000000000004</v>
      </c>
      <c r="AC21" s="9">
        <f>SUMIFS(Concentrado!AD$2:AD859,Concentrado!$A$2:$A859,"="&amp;$A21,Concentrado!$B$2:$B859, "=Nuevo León")</f>
        <v>421.05399999999997</v>
      </c>
      <c r="AD21" s="9">
        <f>SUMIFS(Concentrado!AE$2:AE859,Concentrado!$A$2:$A859,"="&amp;$A21,Concentrado!$B$2:$B859, "=Nuevo León")</f>
        <v>370.07600000000002</v>
      </c>
      <c r="AE21" s="9">
        <f>SUMIFS(Concentrado!AF$2:AF859,Concentrado!$A$2:$A859,"="&amp;$A21,Concentrado!$B$2:$B859, "=Nuevo León")</f>
        <v>395.79300000000001</v>
      </c>
      <c r="AF21" s="9">
        <f>SUMIFS(Concentrado!AG$2:AG859,Concentrado!$A$2:$A859,"="&amp;$A21,Concentrado!$B$2:$B859, "=Nuevo León")</f>
        <v>9.9749999999999996</v>
      </c>
      <c r="AG21" s="9">
        <f>SUMIFS(Concentrado!AH$2:AH859,Concentrado!$A$2:$A859,"="&amp;$A21,Concentrado!$B$2:$B859, "=Nuevo León")</f>
        <v>9.8961405052029701</v>
      </c>
      <c r="AH21" s="9">
        <f>SUMIFS(Concentrado!AI$2:AI859,Concentrado!$A$2:$A859,"="&amp;$A21,Concentrado!$B$2:$B859, "=Nuevo León")</f>
        <v>2.3167844716467698</v>
      </c>
      <c r="AI21" s="9">
        <f>SUMIFS(Concentrado!AJ$2:AJ859,Concentrado!$A$2:$A859,"="&amp;$A21,Concentrado!$B$2:$B859, "=Nuevo León")</f>
        <v>6.2051854837634401</v>
      </c>
      <c r="AJ21" s="9">
        <f>SUMIFS(Concentrado!AK$2:AK859,Concentrado!$A$2:$A859,"="&amp;$A21,Concentrado!$B$2:$B859, "=Nuevo León")</f>
        <v>8.4209999999999994</v>
      </c>
      <c r="AK21" s="9">
        <f>SUMIFS(Concentrado!AL$2:AL859,Concentrado!$A$2:$A859,"="&amp;$A21,Concentrado!$B$2:$B859, "=Nuevo León")</f>
        <v>1.3420000000000001</v>
      </c>
      <c r="AL21" s="9">
        <f>SUMIFS(Concentrado!AM$2:AM859,Concentrado!$A$2:$A859,"="&amp;$A21,Concentrado!$B$2:$B859, "=Nuevo León")</f>
        <v>4.8879999999999999</v>
      </c>
      <c r="AM21" s="9">
        <f>SUMIFS(Concentrado!AN$2:AN859,Concentrado!$A$2:$A859,"="&amp;$A21,Concentrado!$B$2:$B859, "=Nuevo León")</f>
        <v>54.502000000000002</v>
      </c>
      <c r="AN21" s="9">
        <f>SUMIFS(Concentrado!AO$2:AO859,Concentrado!$A$2:$A859,"="&amp;$A21,Concentrado!$B$2:$B859, "=Nuevo León")</f>
        <v>41.171999999999997</v>
      </c>
      <c r="AO21" s="9">
        <f>SUMIFS(Concentrado!AP$2:AP859,Concentrado!$A$2:$A859,"="&amp;$A21,Concentrado!$B$2:$B859, "=Nuevo León")</f>
        <v>47.884999999999998</v>
      </c>
      <c r="AP21" s="9">
        <f>SUMIFS(Concentrado!AQ$2:AQ859,Concentrado!$A$2:$A859,"="&amp;$A21,Concentrado!$B$2:$B859, "=Nuevo León")</f>
        <v>4.5540000000000003</v>
      </c>
      <c r="AQ21" s="9">
        <f>SUMIFS(Concentrado!AR$2:AR859,Concentrado!$A$2:$A859,"="&amp;$A21,Concentrado!$B$2:$B859, "=Nuevo León")</f>
        <v>2.1040000000000001</v>
      </c>
      <c r="AR21" s="9">
        <f>SUMIFS(Concentrado!AS$2:AS859,Concentrado!$A$2:$A859,"="&amp;$A21,Concentrado!$B$2:$B859, "=Nuevo León")</f>
        <v>3.331</v>
      </c>
      <c r="AS21" s="9">
        <f>SUMIFS(Concentrado!AT$2:AT859,Concentrado!$A$2:$A859,"="&amp;$A21,Concentrado!$B$2:$B859, "=Nuevo León")</f>
        <v>6.9029999999999996</v>
      </c>
      <c r="AT21" s="9">
        <f>SUMIFS(Concentrado!AU$2:AU859,Concentrado!$A$2:$A859,"="&amp;$A21,Concentrado!$B$2:$B859, "=Nuevo León")</f>
        <v>0.57999999999999996</v>
      </c>
      <c r="AU21" s="9">
        <f>SUMIFS(Concentrado!AV$2:AV859,Concentrado!$A$2:$A859,"="&amp;$A21,Concentrado!$B$2:$B859, "=Nuevo León")</f>
        <v>3.7480000000000002</v>
      </c>
      <c r="AV21" s="9">
        <f>SUMIFS(Concentrado!AW$2:AW859,Concentrado!$A$2:$A859,"="&amp;$A21,Concentrado!$B$2:$B859, "=Nuevo León")</f>
        <v>544.01</v>
      </c>
      <c r="AW21" s="9">
        <f>SUMIFS(Concentrado!AX$2:AX859,Concentrado!$A$2:$A859,"="&amp;$A21,Concentrado!$B$2:$B859, "=Nuevo León")</f>
        <v>430.07499999999999</v>
      </c>
      <c r="AX21" s="9">
        <f>SUMIFS(Concentrado!AY$2:AY859,Concentrado!$A$2:$A859,"="&amp;$A21,Concentrado!$B$2:$B859, "=Nuevo León")</f>
        <v>487.36399999999998</v>
      </c>
      <c r="AY21" s="9">
        <f>SUMIFS(Concentrado!AZ$2:AZ859,Concentrado!$A$2:$A859,"="&amp;$A21,Concentrado!$B$2:$B859, "=Nuevo León")</f>
        <v>5.44</v>
      </c>
      <c r="AZ21" s="9">
        <f>SUMIFS(Concentrado!BA$2:BA859,Concentrado!$A$2:$A859,"="&amp;$A21,Concentrado!$B$2:$B859, "=Nuevo León")</f>
        <v>4.3010000000000002</v>
      </c>
      <c r="BA21" s="9">
        <f>SUMIFS(Concentrado!BB$2:BB859,Concentrado!$A$2:$A859,"="&amp;$A21,Concentrado!$B$2:$B859, "=Nuevo León")</f>
        <v>4.8739999999999997</v>
      </c>
      <c r="BB21" s="9">
        <f>SUMIFS(Concentrado!BC$2:BC859,Concentrado!$A$2:$A859,"="&amp;$A21,Concentrado!$B$2:$B859, "=Nuevo León")</f>
        <v>3.8109999999999999</v>
      </c>
      <c r="BC21" s="9">
        <f>SUMIFS(Concentrado!BD$2:BD859,Concentrado!$A$2:$A859,"="&amp;$A21,Concentrado!$B$2:$B859, "=Nuevo León")</f>
        <v>1.694</v>
      </c>
      <c r="BD21" s="9">
        <f>SUMIFS(Concentrado!BE$2:BE859,Concentrado!$A$2:$A859,"="&amp;$A21,Concentrado!$B$2:$B859, "=Nuevo León")</f>
        <v>10.319000000000001</v>
      </c>
      <c r="BE21" s="9">
        <f>SUMIFS(Concentrado!BF$2:BF859,Concentrado!$A$2:$A859,"="&amp;$A21,Concentrado!$B$2:$B859, "=Nuevo León")</f>
        <v>11.74</v>
      </c>
      <c r="BF21" s="9">
        <f>SUMIFS(Concentrado!BG$2:BG859,Concentrado!$A$2:$A859,"="&amp;$A21,Concentrado!$B$2:$B859, "=Nuevo León")</f>
        <v>27.126000000000001</v>
      </c>
      <c r="BG21" s="9">
        <f>SUMIFS(Concentrado!BH$2:BH859,Concentrado!$A$2:$A859,"="&amp;$A21,Concentrado!$B$2:$B859, "=Nuevo León")</f>
        <v>6.9334432846509406</v>
      </c>
    </row>
    <row r="22" spans="1:59" x14ac:dyDescent="0.25">
      <c r="A22" s="4">
        <v>2018</v>
      </c>
      <c r="B22" s="9">
        <f>SUMIFS(Concentrado!C$2:C859,Concentrado!$A$2:$A859,"="&amp;$A22,Concentrado!$B$2:$B859, "=Nuevo León")</f>
        <v>16.82</v>
      </c>
      <c r="C22" s="9">
        <f>SUMIFS(Concentrado!D$2:D859,Concentrado!$A$2:$A859,"="&amp;$A22,Concentrado!$B$2:$B859, "=Nuevo León")</f>
        <v>4.3600000000000003</v>
      </c>
      <c r="D22" s="9">
        <f>SUMIFS(Concentrado!E$2:E859,Concentrado!$A$2:$A859,"="&amp;$A22,Concentrado!$B$2:$B859, "=Nuevo León")</f>
        <v>10.606</v>
      </c>
      <c r="E22" s="9">
        <f>SUMIFS(Concentrado!F$2:F859,Concentrado!$A$2:$A859,"="&amp;$A22,Concentrado!$B$2:$B859, "=Nuevo León")</f>
        <v>9.2789999999999999</v>
      </c>
      <c r="F22" s="9">
        <f>SUMIFS(Concentrado!G$2:G859,Concentrado!$A$2:$A859,"="&amp;$A22,Concentrado!$B$2:$B859, "=Nuevo León")</f>
        <v>23.965</v>
      </c>
      <c r="G22" s="9">
        <f>SUMIFS(Concentrado!H$2:H859,Concentrado!$A$2:$A859,"="&amp;$A22,Concentrado!$B$2:$B859, "=Nuevo León")</f>
        <v>8.1449999999999996</v>
      </c>
      <c r="H22" s="9">
        <f>SUMIFS(Concentrado!I$2:I859,Concentrado!$A$2:$A859,"="&amp;$A22,Concentrado!$B$2:$B859, "=Nuevo León")</f>
        <v>5.14</v>
      </c>
      <c r="I22" s="9">
        <f>SUMIFS(Concentrado!J$2:J859,Concentrado!$A$2:$A859,"="&amp;$A22,Concentrado!$B$2:$B859, "=Nuevo León")</f>
        <v>6.6459999999999999</v>
      </c>
      <c r="J22" s="9">
        <f>SUMIFS(Concentrado!K$2:K859,Concentrado!$A$2:$A859,"="&amp;$A22,Concentrado!$B$2:$B859, "=Nuevo León")</f>
        <v>8.9920000000000009</v>
      </c>
      <c r="K22" s="9">
        <f>SUMIFS(Concentrado!L$2:L859,Concentrado!$A$2:$A859,"="&amp;$A22,Concentrado!$B$2:$B859, "=Nuevo León")</f>
        <v>5.2460000000000004</v>
      </c>
      <c r="L22" s="9">
        <f>SUMIFS(Concentrado!M$2:M859,Concentrado!$A$2:$A859,"="&amp;$A22,Concentrado!$B$2:$B859, "=Nuevo León")</f>
        <v>7.1239999999999997</v>
      </c>
      <c r="M22" s="9">
        <f>SUMIFS(Concentrado!N$2:N859,Concentrado!$A$2:$A859,"="&amp;$A22,Concentrado!$B$2:$B859, "=Nuevo León")</f>
        <v>37.853000000000002</v>
      </c>
      <c r="N22" s="9">
        <f>SUMIFS(Concentrado!O$2:O859,Concentrado!$A$2:$A859,"="&amp;$A22,Concentrado!$B$2:$B859, "=Nuevo León")</f>
        <v>70.31</v>
      </c>
      <c r="O22" s="9">
        <f>SUMIFS(Concentrado!P$2:P859,Concentrado!$A$2:$A859,"="&amp;$A22,Concentrado!$B$2:$B859, "=Nuevo León")</f>
        <v>17.369</v>
      </c>
      <c r="P22" s="9">
        <f>SUMIFS(Concentrado!Q$2:Q859,Concentrado!$A$2:$A859,"="&amp;$A22,Concentrado!$B$2:$B859, "=Nuevo León")</f>
        <v>43.908999999999999</v>
      </c>
      <c r="Q22" s="9">
        <f>SUMIFS(Concentrado!R$2:R859,Concentrado!$A$2:$A859,"="&amp;$A22,Concentrado!$B$2:$B859, "=Nuevo León")</f>
        <v>58.003999999999998</v>
      </c>
      <c r="R22" s="9">
        <f>SUMIFS(Concentrado!S$2:S859,Concentrado!$A$2:$A859,"="&amp;$A22,Concentrado!$B$2:$B859, "=Nuevo León")</f>
        <v>56.005000000000003</v>
      </c>
      <c r="S22" s="9">
        <f>SUMIFS(Concentrado!T$2:T859,Concentrado!$A$2:$A859,"="&amp;$A22,Concentrado!$B$2:$B859, "=Nuevo León")</f>
        <v>57.006999999999998</v>
      </c>
      <c r="T22" s="9">
        <f>SUMIFS(Concentrado!U$2:U859,Concentrado!$A$2:$A859,"="&amp;$A22,Concentrado!$B$2:$B859, "=Nuevo León")</f>
        <v>12.236000000000001</v>
      </c>
      <c r="U22" s="9">
        <f>SUMIFS(Concentrado!V$2:V859,Concentrado!$A$2:$A859,"="&amp;$A22,Concentrado!$B$2:$B859, "=Nuevo León")</f>
        <v>14.568</v>
      </c>
      <c r="V22" s="9">
        <f>SUMIFS(Concentrado!W$2:W859,Concentrado!$A$2:$A859,"="&amp;$A22,Concentrado!$B$2:$B859, "=Nuevo León")</f>
        <v>13.398999999999999</v>
      </c>
      <c r="W22" s="9">
        <f>SUMIFS(Concentrado!X$2:X859,Concentrado!$A$2:$A859,"="&amp;$A22,Concentrado!$B$2:$B859, "=Nuevo León")</f>
        <v>24.577000000000002</v>
      </c>
      <c r="X22" s="9">
        <f>SUMIFS(Concentrado!Y$2:Y859,Concentrado!$A$2:$A859,"="&amp;$A22,Concentrado!$B$2:$B859, "=Nuevo León")</f>
        <v>2.907</v>
      </c>
      <c r="Y22" s="9">
        <f>SUMIFS(Concentrado!Z$2:Z859,Concentrado!$A$2:$A859,"="&amp;$A22,Concentrado!$B$2:$B859, "=Nuevo León")</f>
        <v>13.77</v>
      </c>
      <c r="Z22" s="9">
        <f>SUMIFS(Concentrado!AA$2:AA859,Concentrado!$A$2:$A859,"="&amp;$A22,Concentrado!$B$2:$B859, "=Nuevo León")</f>
        <v>103.38500000000001</v>
      </c>
      <c r="AA22" s="9">
        <f>SUMIFS(Concentrado!AB$2:AB859,Concentrado!$A$2:$A859,"="&amp;$A22,Concentrado!$B$2:$B859, "=Nuevo León")</f>
        <v>67.453999999999994</v>
      </c>
      <c r="AB22" s="9">
        <f>SUMIFS(Concentrado!AC$2:AC859,Concentrado!$A$2:$A859,"="&amp;$A22,Concentrado!$B$2:$B859, "=Nuevo León")</f>
        <v>85.466999999999999</v>
      </c>
      <c r="AC22" s="9">
        <f>SUMIFS(Concentrado!AD$2:AD859,Concentrado!$A$2:$A859,"="&amp;$A22,Concentrado!$B$2:$B859, "=Nuevo León")</f>
        <v>420.87599999999998</v>
      </c>
      <c r="AD22" s="9">
        <f>SUMIFS(Concentrado!AE$2:AE859,Concentrado!$A$2:$A859,"="&amp;$A22,Concentrado!$B$2:$B859, "=Nuevo León")</f>
        <v>361.517</v>
      </c>
      <c r="AE22" s="9">
        <f>SUMIFS(Concentrado!AF$2:AF859,Concentrado!$A$2:$A859,"="&amp;$A22,Concentrado!$B$2:$B859, "=Nuevo León")</f>
        <v>391.34500000000003</v>
      </c>
      <c r="AF22" s="9">
        <f>SUMIFS(Concentrado!AG$2:AG859,Concentrado!$A$2:$A859,"="&amp;$A22,Concentrado!$B$2:$B859, "=Nuevo León")</f>
        <v>9.6620000000000008</v>
      </c>
      <c r="AG22" s="9">
        <f>SUMIFS(Concentrado!AH$2:AH859,Concentrado!$A$2:$A859,"="&amp;$A22,Concentrado!$B$2:$B859, "=Nuevo León")</f>
        <v>9.7023248338354406</v>
      </c>
      <c r="AH22" s="9">
        <f>SUMIFS(Concentrado!AI$2:AI859,Concentrado!$A$2:$A859,"="&amp;$A22,Concentrado!$B$2:$B859, "=Nuevo León")</f>
        <v>2.1709824419210499</v>
      </c>
      <c r="AI22" s="9">
        <f>SUMIFS(Concentrado!AJ$2:AJ859,Concentrado!$A$2:$A859,"="&amp;$A22,Concentrado!$B$2:$B859, "=Nuevo León")</f>
        <v>6.0371951593769202</v>
      </c>
      <c r="AJ22" s="9">
        <f>SUMIFS(Concentrado!AK$2:AK859,Concentrado!$A$2:$A859,"="&amp;$A22,Concentrado!$B$2:$B859, "=Nuevo León")</f>
        <v>9.4149999999999991</v>
      </c>
      <c r="AK22" s="9">
        <f>SUMIFS(Concentrado!AL$2:AL859,Concentrado!$A$2:$A859,"="&amp;$A22,Concentrado!$B$2:$B859, "=Nuevo León")</f>
        <v>1.772</v>
      </c>
      <c r="AL22" s="9">
        <f>SUMIFS(Concentrado!AM$2:AM859,Concentrado!$A$2:$A859,"="&amp;$A22,Concentrado!$B$2:$B859, "=Nuevo León")</f>
        <v>5.6040000000000001</v>
      </c>
      <c r="AM22" s="9">
        <f>SUMIFS(Concentrado!AN$2:AN859,Concentrado!$A$2:$A859,"="&amp;$A22,Concentrado!$B$2:$B859, "=Nuevo León")</f>
        <v>59.767000000000003</v>
      </c>
      <c r="AN22" s="9">
        <f>SUMIFS(Concentrado!AO$2:AO859,Concentrado!$A$2:$A859,"="&amp;$A22,Concentrado!$B$2:$B859, "=Nuevo León")</f>
        <v>48.88</v>
      </c>
      <c r="AO22" s="9">
        <f>SUMIFS(Concentrado!AP$2:AP859,Concentrado!$A$2:$A859,"="&amp;$A22,Concentrado!$B$2:$B859, "=Nuevo León")</f>
        <v>54.356000000000002</v>
      </c>
      <c r="AP22" s="9">
        <f>SUMIFS(Concentrado!AQ$2:AQ859,Concentrado!$A$2:$A859,"="&amp;$A22,Concentrado!$B$2:$B859, "=Nuevo León")</f>
        <v>3.032</v>
      </c>
      <c r="AQ22" s="9">
        <f>SUMIFS(Concentrado!AR$2:AR859,Concentrado!$A$2:$A859,"="&amp;$A22,Concentrado!$B$2:$B859, "=Nuevo León")</f>
        <v>1.028</v>
      </c>
      <c r="AR22" s="9">
        <f>SUMIFS(Concentrado!AS$2:AS859,Concentrado!$A$2:$A859,"="&amp;$A22,Concentrado!$B$2:$B859, "=Nuevo León")</f>
        <v>2.0329999999999999</v>
      </c>
      <c r="AS22" s="9">
        <f>SUMIFS(Concentrado!AT$2:AT859,Concentrado!$A$2:$A859,"="&amp;$A22,Concentrado!$B$2:$B859, "=Nuevo León")</f>
        <v>3.984</v>
      </c>
      <c r="AT22" s="9">
        <f>SUMIFS(Concentrado!AU$2:AU859,Concentrado!$A$2:$A859,"="&amp;$A22,Concentrado!$B$2:$B859, "=Nuevo León")</f>
        <v>0.53200000000000003</v>
      </c>
      <c r="AU22" s="9">
        <f>SUMIFS(Concentrado!AV$2:AV859,Concentrado!$A$2:$A859,"="&amp;$A22,Concentrado!$B$2:$B859, "=Nuevo León")</f>
        <v>2.2629999999999999</v>
      </c>
      <c r="AV22" s="9">
        <f>SUMIFS(Concentrado!AW$2:AW859,Concentrado!$A$2:$A859,"="&amp;$A22,Concentrado!$B$2:$B859, "=Nuevo León")</f>
        <v>553.21</v>
      </c>
      <c r="AW22" s="9">
        <f>SUMIFS(Concentrado!AX$2:AX859,Concentrado!$A$2:$A859,"="&amp;$A22,Concentrado!$B$2:$B859, "=Nuevo León")</f>
        <v>429.75099999999998</v>
      </c>
      <c r="AX22" s="9">
        <f>SUMIFS(Concentrado!AY$2:AY859,Concentrado!$A$2:$A859,"="&amp;$A22,Concentrado!$B$2:$B859, "=Nuevo León")</f>
        <v>491.73099999999999</v>
      </c>
      <c r="AY22" s="9">
        <f>SUMIFS(Concentrado!AZ$2:AZ859,Concentrado!$A$2:$A859,"="&amp;$A22,Concentrado!$B$2:$B859, "=Nuevo León")</f>
        <v>5.532</v>
      </c>
      <c r="AZ22" s="9">
        <f>SUMIFS(Concentrado!BA$2:BA859,Concentrado!$A$2:$A859,"="&amp;$A22,Concentrado!$B$2:$B859, "=Nuevo León")</f>
        <v>4.298</v>
      </c>
      <c r="BA22" s="9">
        <f>SUMIFS(Concentrado!BB$2:BB859,Concentrado!$A$2:$A859,"="&amp;$A22,Concentrado!$B$2:$B859, "=Nuevo León")</f>
        <v>4.9169999999999998</v>
      </c>
      <c r="BB22" s="9">
        <f>SUMIFS(Concentrado!BC$2:BC859,Concentrado!$A$2:$A859,"="&amp;$A22,Concentrado!$B$2:$B859, "=Nuevo León")</f>
        <v>3.141</v>
      </c>
      <c r="BC22" s="9">
        <f>SUMIFS(Concentrado!BD$2:BD859,Concentrado!$A$2:$A859,"="&amp;$A22,Concentrado!$B$2:$B859, "=Nuevo León")</f>
        <v>1.256</v>
      </c>
      <c r="BD22" s="9">
        <f>SUMIFS(Concentrado!BE$2:BE859,Concentrado!$A$2:$A859,"="&amp;$A22,Concentrado!$B$2:$B859, "=Nuevo León")</f>
        <v>10.933</v>
      </c>
      <c r="BE22" s="9">
        <f>SUMIFS(Concentrado!BF$2:BF859,Concentrado!$A$2:$A859,"="&amp;$A22,Concentrado!$B$2:$B859, "=Nuevo León")</f>
        <v>12.273</v>
      </c>
      <c r="BF22" s="9">
        <f>SUMIFS(Concentrado!BG$2:BG859,Concentrado!$A$2:$A859,"="&amp;$A22,Concentrado!$B$2:$B859, "=Nuevo León")</f>
        <v>32.122</v>
      </c>
      <c r="BG22" s="9">
        <f>SUMIFS(Concentrado!BH$2:BH859,Concentrado!$A$2:$A859,"="&amp;$A22,Concentrado!$B$2:$B859, "=Nuevo León")</f>
        <v>7.2883552463973587</v>
      </c>
    </row>
    <row r="23" spans="1:59" x14ac:dyDescent="0.25">
      <c r="A23" s="4">
        <v>2019</v>
      </c>
      <c r="B23" s="9">
        <f>SUMIFS(Concentrado!C$2:C859,Concentrado!$A$2:$A859,"="&amp;$A23,Concentrado!$B$2:$B859, "=Nuevo León")</f>
        <v>15.831</v>
      </c>
      <c r="C23" s="9">
        <f>SUMIFS(Concentrado!D$2:D859,Concentrado!$A$2:$A859,"="&amp;$A23,Concentrado!$B$2:$B859, "=Nuevo León")</f>
        <v>3.7759999999999998</v>
      </c>
      <c r="D23" s="9">
        <f>SUMIFS(Concentrado!E$2:E859,Concentrado!$A$2:$A859,"="&amp;$A23,Concentrado!$B$2:$B859, "=Nuevo León")</f>
        <v>9.8230000000000004</v>
      </c>
      <c r="E23" s="9">
        <f>SUMIFS(Concentrado!F$2:F859,Concentrado!$A$2:$A859,"="&amp;$A23,Concentrado!$B$2:$B859, "=Nuevo León")</f>
        <v>9.8889999999999993</v>
      </c>
      <c r="F23" s="9">
        <f>SUMIFS(Concentrado!G$2:G859,Concentrado!$A$2:$A859,"="&amp;$A23,Concentrado!$B$2:$B859, "=Nuevo León")</f>
        <v>23.768999999999998</v>
      </c>
      <c r="G23" s="9">
        <f>SUMIFS(Concentrado!H$2:H859,Concentrado!$A$2:$A859,"="&amp;$A23,Concentrado!$B$2:$B859, "=Nuevo León")</f>
        <v>7.5030000000000001</v>
      </c>
      <c r="H23" s="9">
        <f>SUMIFS(Concentrado!I$2:I859,Concentrado!$A$2:$A859,"="&amp;$A23,Concentrado!$B$2:$B859, "=Nuevo León")</f>
        <v>5.4039999999999999</v>
      </c>
      <c r="I23" s="9">
        <f>SUMIFS(Concentrado!J$2:J859,Concentrado!$A$2:$A859,"="&amp;$A23,Concentrado!$B$2:$B859, "=Nuevo León")</f>
        <v>6.4569999999999999</v>
      </c>
      <c r="J23" s="9">
        <f>SUMIFS(Concentrado!K$2:K859,Concentrado!$A$2:$A859,"="&amp;$A23,Concentrado!$B$2:$B859, "=Nuevo León")</f>
        <v>9.0860000000000003</v>
      </c>
      <c r="K23" s="9">
        <f>SUMIFS(Concentrado!L$2:L859,Concentrado!$A$2:$A859,"="&amp;$A23,Concentrado!$B$2:$B859, "=Nuevo León")</f>
        <v>4.0529999999999999</v>
      </c>
      <c r="L23" s="9">
        <f>SUMIFS(Concentrado!M$2:M859,Concentrado!$A$2:$A859,"="&amp;$A23,Concentrado!$B$2:$B859, "=Nuevo León")</f>
        <v>6.5780000000000003</v>
      </c>
      <c r="M23" s="9">
        <f>SUMIFS(Concentrado!N$2:N859,Concentrado!$A$2:$A859,"="&amp;$A23,Concentrado!$B$2:$B859, "=Nuevo León")</f>
        <v>37.279000000000003</v>
      </c>
      <c r="N23" s="9">
        <f>SUMIFS(Concentrado!O$2:O859,Concentrado!$A$2:$A859,"="&amp;$A23,Concentrado!$B$2:$B859, "=Nuevo León")</f>
        <v>69.415999999999997</v>
      </c>
      <c r="O23" s="9">
        <f>SUMIFS(Concentrado!P$2:P859,Concentrado!$A$2:$A859,"="&amp;$A23,Concentrado!$B$2:$B859, "=Nuevo León")</f>
        <v>15.589</v>
      </c>
      <c r="P23" s="9">
        <f>SUMIFS(Concentrado!Q$2:Q859,Concentrado!$A$2:$A859,"="&amp;$A23,Concentrado!$B$2:$B859, "=Nuevo León")</f>
        <v>42.59</v>
      </c>
      <c r="Q23" s="9">
        <f>SUMIFS(Concentrado!R$2:R859,Concentrado!$A$2:$A859,"="&amp;$A23,Concentrado!$B$2:$B859, "=Nuevo León")</f>
        <v>52.277000000000001</v>
      </c>
      <c r="R23" s="9">
        <f>SUMIFS(Concentrado!S$2:S859,Concentrado!$A$2:$A859,"="&amp;$A23,Concentrado!$B$2:$B859, "=Nuevo León")</f>
        <v>50.576000000000001</v>
      </c>
      <c r="S23" s="9">
        <f>SUMIFS(Concentrado!T$2:T859,Concentrado!$A$2:$A859,"="&amp;$A23,Concentrado!$B$2:$B859, "=Nuevo León")</f>
        <v>51.429000000000002</v>
      </c>
      <c r="T23" s="9">
        <f>SUMIFS(Concentrado!U$2:U859,Concentrado!$A$2:$A859,"="&amp;$A23,Concentrado!$B$2:$B859, "=Nuevo León")</f>
        <v>11.356999999999999</v>
      </c>
      <c r="U23" s="9">
        <f>SUMIFS(Concentrado!V$2:V859,Concentrado!$A$2:$A859,"="&amp;$A23,Concentrado!$B$2:$B859, "=Nuevo León")</f>
        <v>13.787000000000001</v>
      </c>
      <c r="V23" s="9">
        <f>SUMIFS(Concentrado!W$2:W859,Concentrado!$A$2:$A859,"="&amp;$A23,Concentrado!$B$2:$B859, "=Nuevo León")</f>
        <v>12.568</v>
      </c>
      <c r="W23" s="9">
        <f>SUMIFS(Concentrado!X$2:X859,Concentrado!$A$2:$A859,"="&amp;$A23,Concentrado!$B$2:$B859, "=Nuevo León")</f>
        <v>28.254999999999999</v>
      </c>
      <c r="X23" s="9">
        <f>SUMIFS(Concentrado!Y$2:Y859,Concentrado!$A$2:$A859,"="&amp;$A23,Concentrado!$B$2:$B859, "=Nuevo León")</f>
        <v>3.2559999999999998</v>
      </c>
      <c r="Y23" s="9">
        <f>SUMIFS(Concentrado!Z$2:Z859,Concentrado!$A$2:$A859,"="&amp;$A23,Concentrado!$B$2:$B859, "=Nuevo León")</f>
        <v>15.797000000000001</v>
      </c>
      <c r="Z23" s="9">
        <f>SUMIFS(Concentrado!AA$2:AA859,Concentrado!$A$2:$A859,"="&amp;$A23,Concentrado!$B$2:$B859, "=Nuevo León")</f>
        <v>109.23399999999999</v>
      </c>
      <c r="AA23" s="9">
        <f>SUMIFS(Concentrado!AB$2:AB859,Concentrado!$A$2:$A859,"="&amp;$A23,Concentrado!$B$2:$B859, "=Nuevo León")</f>
        <v>71.984999999999999</v>
      </c>
      <c r="AB23" s="9">
        <f>SUMIFS(Concentrado!AC$2:AC859,Concentrado!$A$2:$A859,"="&amp;$A23,Concentrado!$B$2:$B859, "=Nuevo León")</f>
        <v>90.67</v>
      </c>
      <c r="AC23" s="9">
        <f>SUMIFS(Concentrado!AD$2:AD859,Concentrado!$A$2:$A859,"="&amp;$A23,Concentrado!$B$2:$B859, "=Nuevo León")</f>
        <v>434.42399999999998</v>
      </c>
      <c r="AD23" s="9">
        <f>SUMIFS(Concentrado!AE$2:AE859,Concentrado!$A$2:$A859,"="&amp;$A23,Concentrado!$B$2:$B859, "=Nuevo León")</f>
        <v>376.03300000000002</v>
      </c>
      <c r="AE23" s="9">
        <f>SUMIFS(Concentrado!AF$2:AF859,Concentrado!$A$2:$A859,"="&amp;$A23,Concentrado!$B$2:$B859, "=Nuevo León")</f>
        <v>405.37599999999998</v>
      </c>
      <c r="AF23" s="9">
        <f>SUMIFS(Concentrado!AG$2:AG859,Concentrado!$A$2:$A859,"="&amp;$A23,Concentrado!$B$2:$B859, "=Nuevo León")</f>
        <v>9.6020000000000003</v>
      </c>
      <c r="AG23" s="9">
        <f>SUMIFS(Concentrado!AH$2:AH859,Concentrado!$A$2:$A859,"="&amp;$A23,Concentrado!$B$2:$B859, "=Nuevo León")</f>
        <v>10.2904107797342</v>
      </c>
      <c r="AH23" s="9">
        <f>SUMIFS(Concentrado!AI$2:AI859,Concentrado!$A$2:$A859,"="&amp;$A23,Concentrado!$B$2:$B859, "=Nuevo León")</f>
        <v>1.7259917091480601</v>
      </c>
      <c r="AI23" s="9">
        <f>SUMIFS(Concentrado!AJ$2:AJ859,Concentrado!$A$2:$A859,"="&amp;$A23,Concentrado!$B$2:$B859, "=Nuevo León")</f>
        <v>6.1242310138960798</v>
      </c>
      <c r="AJ23" s="9">
        <f>SUMIFS(Concentrado!AK$2:AK859,Concentrado!$A$2:$A859,"="&amp;$A23,Concentrado!$B$2:$B859, "=Nuevo León")</f>
        <v>9.2579999999999991</v>
      </c>
      <c r="AK23" s="9">
        <f>SUMIFS(Concentrado!AL$2:AL859,Concentrado!$A$2:$A859,"="&amp;$A23,Concentrado!$B$2:$B859, "=Nuevo León")</f>
        <v>1.6970000000000001</v>
      </c>
      <c r="AL23" s="9">
        <f>SUMIFS(Concentrado!AM$2:AM859,Concentrado!$A$2:$A859,"="&amp;$A23,Concentrado!$B$2:$B859, "=Nuevo León")</f>
        <v>5.49</v>
      </c>
      <c r="AM23" s="9">
        <f>SUMIFS(Concentrado!AN$2:AN859,Concentrado!$A$2:$A859,"="&amp;$A23,Concentrado!$B$2:$B859, "=Nuevo León")</f>
        <v>68.418000000000006</v>
      </c>
      <c r="AN23" s="9">
        <f>SUMIFS(Concentrado!AO$2:AO859,Concentrado!$A$2:$A859,"="&amp;$A23,Concentrado!$B$2:$B859, "=Nuevo León")</f>
        <v>52.932000000000002</v>
      </c>
      <c r="AO23" s="9">
        <f>SUMIFS(Concentrado!AP$2:AP859,Concentrado!$A$2:$A859,"="&amp;$A23,Concentrado!$B$2:$B859, "=Nuevo León")</f>
        <v>60.716999999999999</v>
      </c>
      <c r="AP23" s="9">
        <f>SUMIFS(Concentrado!AQ$2:AQ859,Concentrado!$A$2:$A859,"="&amp;$A23,Concentrado!$B$2:$B859, "=Nuevo León")</f>
        <v>4.2670000000000003</v>
      </c>
      <c r="AQ23" s="9">
        <f>SUMIFS(Concentrado!AR$2:AR859,Concentrado!$A$2:$A859,"="&amp;$A23,Concentrado!$B$2:$B859, "=Nuevo León")</f>
        <v>1.5589999999999999</v>
      </c>
      <c r="AR23" s="9">
        <f>SUMIFS(Concentrado!AS$2:AS859,Concentrado!$A$2:$A859,"="&amp;$A23,Concentrado!$B$2:$B859, "=Nuevo León")</f>
        <v>2.9180000000000001</v>
      </c>
      <c r="AS23" s="9">
        <f>SUMIFS(Concentrado!AT$2:AT859,Concentrado!$A$2:$A859,"="&amp;$A23,Concentrado!$B$2:$B859, "=Nuevo León")</f>
        <v>5.7130000000000001</v>
      </c>
      <c r="AT23" s="9">
        <f>SUMIFS(Concentrado!AU$2:AU859,Concentrado!$A$2:$A859,"="&amp;$A23,Concentrado!$B$2:$B859, "=Nuevo León")</f>
        <v>1.0389999999999999</v>
      </c>
      <c r="AU23" s="9">
        <f>SUMIFS(Concentrado!AV$2:AV859,Concentrado!$A$2:$A859,"="&amp;$A23,Concentrado!$B$2:$B859, "=Nuevo León")</f>
        <v>3.3839999999999999</v>
      </c>
      <c r="AV23" s="9">
        <f>SUMIFS(Concentrado!AW$2:AW859,Concentrado!$A$2:$A859,"="&amp;$A23,Concentrado!$B$2:$B859, "=Nuevo León")</f>
        <v>576.24900000000002</v>
      </c>
      <c r="AW23" s="9">
        <f>SUMIFS(Concentrado!AX$2:AX859,Concentrado!$A$2:$A859,"="&amp;$A23,Concentrado!$B$2:$B859, "=Nuevo León")</f>
        <v>449.05700000000002</v>
      </c>
      <c r="AX23" s="9">
        <f>SUMIFS(Concentrado!AY$2:AY859,Concentrado!$A$2:$A859,"="&amp;$A23,Concentrado!$B$2:$B859, "=Nuevo León")</f>
        <v>512.92999999999995</v>
      </c>
      <c r="AY23" s="9">
        <f>SUMIFS(Concentrado!AZ$2:AZ859,Concentrado!$A$2:$A859,"="&amp;$A23,Concentrado!$B$2:$B859, "=Nuevo León")</f>
        <v>5.7619999999999996</v>
      </c>
      <c r="AZ23" s="9">
        <f>SUMIFS(Concentrado!BA$2:BA859,Concentrado!$A$2:$A859,"="&amp;$A23,Concentrado!$B$2:$B859, "=Nuevo León")</f>
        <v>4.4909999999999997</v>
      </c>
      <c r="BA23" s="9">
        <f>SUMIFS(Concentrado!BB$2:BB859,Concentrado!$A$2:$A859,"="&amp;$A23,Concentrado!$B$2:$B859, "=Nuevo León")</f>
        <v>5.1289999999999996</v>
      </c>
      <c r="BB23" s="9">
        <f>SUMIFS(Concentrado!BC$2:BC859,Concentrado!$A$2:$A859,"="&amp;$A23,Concentrado!$B$2:$B859, "=Nuevo León")</f>
        <v>9.923</v>
      </c>
      <c r="BC23" s="9">
        <f>SUMIFS(Concentrado!BD$2:BD859,Concentrado!$A$2:$A859,"="&amp;$A23,Concentrado!$B$2:$B859, "=Nuevo León")</f>
        <v>0.41299999999999998</v>
      </c>
      <c r="BD23" s="9">
        <f>SUMIFS(Concentrado!BE$2:BE859,Concentrado!$A$2:$A859,"="&amp;$A23,Concentrado!$B$2:$B859, "=Nuevo León")</f>
        <v>10.54</v>
      </c>
      <c r="BE23" s="9">
        <f>SUMIFS(Concentrado!BF$2:BF859,Concentrado!$A$2:$A859,"="&amp;$A23,Concentrado!$B$2:$B859, "=Nuevo León")</f>
        <v>12.212</v>
      </c>
      <c r="BF23" s="9">
        <f>SUMIFS(Concentrado!BG$2:BG859,Concentrado!$A$2:$A859,"="&amp;$A23,Concentrado!$B$2:$B859, "=Nuevo León")</f>
        <v>25.204000000000001</v>
      </c>
      <c r="BG23" s="9">
        <f>SUMIFS(Concentrado!BH$2:BH859,Concentrado!$A$2:$A859,"="&amp;$A23,Concentrado!$B$2:$B859, "=Nuevo León")</f>
        <v>6.6331381961071845</v>
      </c>
    </row>
    <row r="24" spans="1:59" x14ac:dyDescent="0.25">
      <c r="A24" s="4">
        <v>2020</v>
      </c>
      <c r="B24" s="9">
        <f>SUMIFS(Concentrado!C$2:C859,Concentrado!$A$2:$A859,"="&amp;$A24,Concentrado!$B$2:$B859, "=Nuevo León")</f>
        <v>12.858000000000001</v>
      </c>
      <c r="C24" s="9">
        <f>SUMIFS(Concentrado!D$2:D859,Concentrado!$A$2:$A859,"="&amp;$A24,Concentrado!$B$2:$B859, "=Nuevo León")</f>
        <v>3.5</v>
      </c>
      <c r="D24" s="9">
        <f>SUMIFS(Concentrado!E$2:E859,Concentrado!$A$2:$A859,"="&amp;$A24,Concentrado!$B$2:$B859, "=Nuevo León")</f>
        <v>8.1950000000000003</v>
      </c>
      <c r="E24" s="9">
        <f>SUMIFS(Concentrado!F$2:F859,Concentrado!$A$2:$A859,"="&amp;$A24,Concentrado!$B$2:$B859, "=Nuevo León")</f>
        <v>8.8740000000000006</v>
      </c>
      <c r="F24" s="9">
        <f>SUMIFS(Concentrado!G$2:G859,Concentrado!$A$2:$A859,"="&amp;$A24,Concentrado!$B$2:$B859, "=Nuevo León")</f>
        <v>27.143000000000001</v>
      </c>
      <c r="G24" s="9">
        <f>SUMIFS(Concentrado!H$2:H859,Concentrado!$A$2:$A859,"="&amp;$A24,Concentrado!$B$2:$B859, "=Nuevo León")</f>
        <v>9.0109999999999992</v>
      </c>
      <c r="H24" s="9">
        <f>SUMIFS(Concentrado!I$2:I859,Concentrado!$A$2:$A859,"="&amp;$A24,Concentrado!$B$2:$B859, "=Nuevo León")</f>
        <v>5.8449999999999998</v>
      </c>
      <c r="I24" s="9">
        <f>SUMIFS(Concentrado!J$2:J859,Concentrado!$A$2:$A859,"="&amp;$A24,Concentrado!$B$2:$B859, "=Nuevo León")</f>
        <v>7.4329999999999998</v>
      </c>
      <c r="J24" s="9">
        <f>SUMIFS(Concentrado!K$2:K859,Concentrado!$A$2:$A859,"="&amp;$A24,Concentrado!$B$2:$B859, "=Nuevo León")</f>
        <v>7.8970000000000002</v>
      </c>
      <c r="K24" s="9">
        <f>SUMIFS(Concentrado!L$2:L859,Concentrado!$A$2:$A859,"="&amp;$A24,Concentrado!$B$2:$B859, "=Nuevo León")</f>
        <v>3.67</v>
      </c>
      <c r="L24" s="9">
        <f>SUMIFS(Concentrado!M$2:M859,Concentrado!$A$2:$A859,"="&amp;$A24,Concentrado!$B$2:$B859, "=Nuevo León")</f>
        <v>5.7910000000000004</v>
      </c>
      <c r="M24" s="9">
        <f>SUMIFS(Concentrado!N$2:N859,Concentrado!$A$2:$A859,"="&amp;$A24,Concentrado!$B$2:$B859, "=Nuevo León")</f>
        <v>35.68</v>
      </c>
      <c r="N24" s="9">
        <f>SUMIFS(Concentrado!O$2:O859,Concentrado!$A$2:$A859,"="&amp;$A24,Concentrado!$B$2:$B859, "=Nuevo León")</f>
        <v>63.448</v>
      </c>
      <c r="O24" s="9">
        <f>SUMIFS(Concentrado!P$2:P859,Concentrado!$A$2:$A859,"="&amp;$A24,Concentrado!$B$2:$B859, "=Nuevo León")</f>
        <v>13.795999999999999</v>
      </c>
      <c r="P24" s="9">
        <f>SUMIFS(Concentrado!Q$2:Q859,Concentrado!$A$2:$A859,"="&amp;$A24,Concentrado!$B$2:$B859, "=Nuevo León")</f>
        <v>38.707000000000001</v>
      </c>
      <c r="Q24" s="9">
        <f>SUMIFS(Concentrado!R$2:R859,Concentrado!$A$2:$A859,"="&amp;$A24,Concentrado!$B$2:$B859, "=Nuevo León")</f>
        <v>76.171000000000006</v>
      </c>
      <c r="R24" s="9">
        <f>SUMIFS(Concentrado!S$2:S859,Concentrado!$A$2:$A859,"="&amp;$A24,Concentrado!$B$2:$B859, "=Nuevo León")</f>
        <v>65.989000000000004</v>
      </c>
      <c r="S24" s="9">
        <f>SUMIFS(Concentrado!T$2:T859,Concentrado!$A$2:$A859,"="&amp;$A24,Concentrado!$B$2:$B859, "=Nuevo León")</f>
        <v>71.097999999999999</v>
      </c>
      <c r="T24" s="9">
        <f>SUMIFS(Concentrado!U$2:U859,Concentrado!$A$2:$A859,"="&amp;$A24,Concentrado!$B$2:$B859, "=Nuevo León")</f>
        <v>15.827999999999999</v>
      </c>
      <c r="U24" s="9">
        <f>SUMIFS(Concentrado!V$2:V859,Concentrado!$A$2:$A859,"="&amp;$A24,Concentrado!$B$2:$B859, "=Nuevo León")</f>
        <v>19.029</v>
      </c>
      <c r="V24" s="9">
        <f>SUMIFS(Concentrado!W$2:W859,Concentrado!$A$2:$A859,"="&amp;$A24,Concentrado!$B$2:$B859, "=Nuevo León")</f>
        <v>17.422999999999998</v>
      </c>
      <c r="W24" s="9">
        <f>SUMIFS(Concentrado!X$2:X859,Concentrado!$A$2:$A859,"="&amp;$A24,Concentrado!$B$2:$B859, "=Nuevo León")</f>
        <v>25.513999999999999</v>
      </c>
      <c r="X24" s="9">
        <f>SUMIFS(Concentrado!Y$2:Y859,Concentrado!$A$2:$A859,"="&amp;$A24,Concentrado!$B$2:$B859, "=Nuevo León")</f>
        <v>2.956</v>
      </c>
      <c r="Y24" s="9">
        <f>SUMIFS(Concentrado!Z$2:Z859,Concentrado!$A$2:$A859,"="&amp;$A24,Concentrado!$B$2:$B859, "=Nuevo León")</f>
        <v>14.273999999999999</v>
      </c>
      <c r="Z24" s="9">
        <f>SUMIFS(Concentrado!AA$2:AA859,Concentrado!$A$2:$A859,"="&amp;$A24,Concentrado!$B$2:$B859, "=Nuevo León")</f>
        <v>144.37799999999999</v>
      </c>
      <c r="AA24" s="9">
        <f>SUMIFS(Concentrado!AB$2:AB859,Concentrado!$A$2:$A859,"="&amp;$A24,Concentrado!$B$2:$B859, "=Nuevo León")</f>
        <v>97.488</v>
      </c>
      <c r="AB24" s="9">
        <f>SUMIFS(Concentrado!AC$2:AC859,Concentrado!$A$2:$A859,"="&amp;$A24,Concentrado!$B$2:$B859, "=Nuevo León")</f>
        <v>121.01300000000001</v>
      </c>
      <c r="AC24" s="9">
        <f>SUMIFS(Concentrado!AD$2:AD859,Concentrado!$A$2:$A859,"="&amp;$A24,Concentrado!$B$2:$B859, "=Nuevo León")</f>
        <v>485.44400000000002</v>
      </c>
      <c r="AD24" s="9">
        <f>SUMIFS(Concentrado!AE$2:AE859,Concentrado!$A$2:$A859,"="&amp;$A24,Concentrado!$B$2:$B859, "=Nuevo León")</f>
        <v>403.13799999999998</v>
      </c>
      <c r="AE24" s="9">
        <f>SUMIFS(Concentrado!AF$2:AF859,Concentrado!$A$2:$A859,"="&amp;$A24,Concentrado!$B$2:$B859, "=Nuevo León")</f>
        <v>444.51600000000002</v>
      </c>
      <c r="AF24" s="9">
        <f>SUMIFS(Concentrado!AG$2:AG859,Concentrado!$A$2:$A859,"="&amp;$A24,Concentrado!$B$2:$B859, "=Nuevo León")</f>
        <v>9.2469999999999999</v>
      </c>
      <c r="AG24" s="9">
        <f>SUMIFS(Concentrado!AH$2:AH859,Concentrado!$A$2:$A859,"="&amp;$A24,Concentrado!$B$2:$B859, "=Nuevo León")</f>
        <v>8.8365578851551501</v>
      </c>
      <c r="AH24" s="9">
        <f>SUMIFS(Concentrado!AI$2:AI859,Concentrado!$A$2:$A859,"="&amp;$A24,Concentrado!$B$2:$B859, "=Nuevo León")</f>
        <v>3.7106011875929501</v>
      </c>
      <c r="AI24" s="9">
        <f>SUMIFS(Concentrado!AJ$2:AJ859,Concentrado!$A$2:$A859,"="&amp;$A24,Concentrado!$B$2:$B859, "=Nuevo León")</f>
        <v>6.3427350556623798</v>
      </c>
      <c r="AJ24" s="9">
        <f>SUMIFS(Concentrado!AK$2:AK859,Concentrado!$A$2:$A859,"="&amp;$A24,Concentrado!$B$2:$B859, "=Nuevo León")</f>
        <v>10.057</v>
      </c>
      <c r="AK24" s="9">
        <f>SUMIFS(Concentrado!AL$2:AL859,Concentrado!$A$2:$A859,"="&amp;$A24,Concentrado!$B$2:$B859, "=Nuevo León")</f>
        <v>1.8009999999999999</v>
      </c>
      <c r="AL24" s="9">
        <f>SUMIFS(Concentrado!AM$2:AM859,Concentrado!$A$2:$A859,"="&amp;$A24,Concentrado!$B$2:$B859, "=Nuevo León")</f>
        <v>5.9429999999999996</v>
      </c>
      <c r="AM24" s="9">
        <f>SUMIFS(Concentrado!AN$2:AN859,Concentrado!$A$2:$A859,"="&amp;$A24,Concentrado!$B$2:$B859, "=Nuevo León")</f>
        <v>282.44499999999999</v>
      </c>
      <c r="AN24" s="9">
        <f>SUMIFS(Concentrado!AO$2:AO859,Concentrado!$A$2:$A859,"="&amp;$A24,Concentrado!$B$2:$B859, "=Nuevo León")</f>
        <v>181.07900000000001</v>
      </c>
      <c r="AO24" s="9">
        <f>SUMIFS(Concentrado!AP$2:AP859,Concentrado!$A$2:$A859,"="&amp;$A24,Concentrado!$B$2:$B859, "=Nuevo León")</f>
        <v>231.935</v>
      </c>
      <c r="AP24" s="9">
        <f>SUMIFS(Concentrado!AQ$2:AQ859,Concentrado!$A$2:$A859,"="&amp;$A24,Concentrado!$B$2:$B859, "=Nuevo León")</f>
        <v>4.8259999999999996</v>
      </c>
      <c r="AQ24" s="9">
        <f>SUMIFS(Concentrado!AR$2:AR859,Concentrado!$A$2:$A859,"="&amp;$A24,Concentrado!$B$2:$B859, "=Nuevo León")</f>
        <v>1.6990000000000001</v>
      </c>
      <c r="AR24" s="9">
        <f>SUMIFS(Concentrado!AS$2:AS859,Concentrado!$A$2:$A859,"="&amp;$A24,Concentrado!$B$2:$B859, "=Nuevo León")</f>
        <v>3.2679999999999998</v>
      </c>
      <c r="AS24" s="9">
        <f>SUMIFS(Concentrado!AT$2:AT859,Concentrado!$A$2:$A859,"="&amp;$A24,Concentrado!$B$2:$B859, "=Nuevo León")</f>
        <v>5.9740000000000002</v>
      </c>
      <c r="AT24" s="9">
        <f>SUMIFS(Concentrado!AU$2:AU859,Concentrado!$A$2:$A859,"="&amp;$A24,Concentrado!$B$2:$B859, "=Nuevo León")</f>
        <v>0.81599999999999995</v>
      </c>
      <c r="AU24" s="9">
        <f>SUMIFS(Concentrado!AV$2:AV859,Concentrado!$A$2:$A859,"="&amp;$A24,Concentrado!$B$2:$B859, "=Nuevo León")</f>
        <v>3.403</v>
      </c>
      <c r="AV24" s="9">
        <f>SUMIFS(Concentrado!AW$2:AW859,Concentrado!$A$2:$A859,"="&amp;$A24,Concentrado!$B$2:$B859, "=Nuevo León")</f>
        <v>834.23900000000003</v>
      </c>
      <c r="AW24" s="9">
        <f>SUMIFS(Concentrado!AX$2:AX859,Concentrado!$A$2:$A859,"="&amp;$A24,Concentrado!$B$2:$B859, "=Nuevo León")</f>
        <v>601.24099999999999</v>
      </c>
      <c r="AX24" s="9">
        <f>SUMIFS(Concentrado!AY$2:AY859,Concentrado!$A$2:$A859,"="&amp;$A24,Concentrado!$B$2:$B859, "=Nuevo León")</f>
        <v>718.22199999999998</v>
      </c>
      <c r="AY24" s="9">
        <f>SUMIFS(Concentrado!AZ$2:AZ859,Concentrado!$A$2:$A859,"="&amp;$A24,Concentrado!$B$2:$B859, "=Nuevo León")</f>
        <v>8.3420000000000005</v>
      </c>
      <c r="AZ24" s="9">
        <f>SUMIFS(Concentrado!BA$2:BA859,Concentrado!$A$2:$A859,"="&amp;$A24,Concentrado!$B$2:$B859, "=Nuevo León")</f>
        <v>6.0119999999999996</v>
      </c>
      <c r="BA24" s="9">
        <f>SUMIFS(Concentrado!BB$2:BB859,Concentrado!$A$2:$A859,"="&amp;$A24,Concentrado!$B$2:$B859, "=Nuevo León")</f>
        <v>7.1820000000000004</v>
      </c>
      <c r="BB24" s="9">
        <f>SUMIFS(Concentrado!BC$2:BC859,Concentrado!$A$2:$A859,"="&amp;$A24,Concentrado!$B$2:$B859, "=Nuevo León")</f>
        <v>5.1070000000000002</v>
      </c>
      <c r="BC24" s="9">
        <f>SUMIFS(Concentrado!BD$2:BD859,Concentrado!$A$2:$A859,"="&amp;$A24,Concentrado!$B$2:$B859, "=Nuevo León")</f>
        <v>1.226</v>
      </c>
      <c r="BD24" s="9">
        <f>SUMIFS(Concentrado!BE$2:BE859,Concentrado!$A$2:$A859,"="&amp;$A24,Concentrado!$B$2:$B859, "=Nuevo León")</f>
        <v>9.1069999999999993</v>
      </c>
      <c r="BE24" s="9">
        <f>SUMIFS(Concentrado!BF$2:BF859,Concentrado!$A$2:$A859,"="&amp;$A24,Concentrado!$B$2:$B859, "=Nuevo León")</f>
        <v>14.872</v>
      </c>
      <c r="BF24" s="9">
        <f>SUMIFS(Concentrado!BG$2:BG859,Concentrado!$A$2:$A859,"="&amp;$A24,Concentrado!$B$2:$B859, "=Nuevo León")</f>
        <v>42.841000000000001</v>
      </c>
      <c r="BG24" s="9">
        <f>SUMIFS(Concentrado!BH$2:BH859,Concentrado!$A$2:$A859,"="&amp;$A24,Concentrado!$B$2:$B859, "=Nuevo León")</f>
        <v>6.0589740137336747</v>
      </c>
    </row>
    <row r="25" spans="1:59" x14ac:dyDescent="0.25">
      <c r="A25" s="4">
        <v>2021</v>
      </c>
      <c r="B25" s="9">
        <f>SUMIFS(Concentrado!C$2:C859,Concentrado!$A$2:$A859,"="&amp;$A25,Concentrado!$B$2:$B859, "=Nuevo León")</f>
        <v>14.994</v>
      </c>
      <c r="C25" s="9">
        <f>SUMIFS(Concentrado!D$2:D859,Concentrado!$A$2:$A859,"="&amp;$A25,Concentrado!$B$2:$B859, "=Nuevo León")</f>
        <v>3.4119999999999999</v>
      </c>
      <c r="D25" s="9">
        <f>SUMIFS(Concentrado!E$2:E859,Concentrado!$A$2:$A859,"="&amp;$A25,Concentrado!$B$2:$B859, "=Nuevo León")</f>
        <v>9.2210000000000001</v>
      </c>
      <c r="E25" s="9">
        <f>SUMIFS(Concentrado!F$2:F859,Concentrado!$A$2:$A859,"="&amp;$A25,Concentrado!$B$2:$B859, "=Nuevo León")</f>
        <v>9.1280000000000001</v>
      </c>
      <c r="F25" s="9">
        <f>SUMIFS(Concentrado!G$2:G859,Concentrado!$A$2:$A859,"="&amp;$A25,Concentrado!$B$2:$B859, "=Nuevo León")</f>
        <v>25.513000000000002</v>
      </c>
      <c r="G25" s="9">
        <f>SUMIFS(Concentrado!H$2:H859,Concentrado!$A$2:$A859,"="&amp;$A25,Concentrado!$B$2:$B859, "=Nuevo León")</f>
        <v>8.0120000000000005</v>
      </c>
      <c r="H25" s="9">
        <f>SUMIFS(Concentrado!I$2:I859,Concentrado!$A$2:$A859,"="&amp;$A25,Concentrado!$B$2:$B859, "=Nuevo León")</f>
        <v>5.3860000000000001</v>
      </c>
      <c r="I25" s="9">
        <f>SUMIFS(Concentrado!J$2:J859,Concentrado!$A$2:$A859,"="&amp;$A25,Concentrado!$B$2:$B859, "=Nuevo León")</f>
        <v>6.7030000000000003</v>
      </c>
      <c r="J25" s="9">
        <f>SUMIFS(Concentrado!K$2:K859,Concentrado!$A$2:$A859,"="&amp;$A25,Concentrado!$B$2:$B859, "=Nuevo León")</f>
        <v>7.048</v>
      </c>
      <c r="K25" s="9">
        <f>SUMIFS(Concentrado!L$2:L859,Concentrado!$A$2:$A859,"="&amp;$A25,Concentrado!$B$2:$B859, "=Nuevo León")</f>
        <v>4.383</v>
      </c>
      <c r="L25" s="9">
        <f>SUMIFS(Concentrado!M$2:M859,Concentrado!$A$2:$A859,"="&amp;$A25,Concentrado!$B$2:$B859, "=Nuevo León")</f>
        <v>5.72</v>
      </c>
      <c r="M25" s="9">
        <f>SUMIFS(Concentrado!N$2:N859,Concentrado!$A$2:$A859,"="&amp;$A25,Concentrado!$B$2:$B859, "=Nuevo León")</f>
        <v>36.933999999999997</v>
      </c>
      <c r="N25" s="9">
        <f>SUMIFS(Concentrado!O$2:O859,Concentrado!$A$2:$A859,"="&amp;$A25,Concentrado!$B$2:$B859, "=Nuevo León")</f>
        <v>72.411000000000001</v>
      </c>
      <c r="O25" s="9">
        <f>SUMIFS(Concentrado!P$2:P859,Concentrado!$A$2:$A859,"="&amp;$A25,Concentrado!$B$2:$B859, "=Nuevo León")</f>
        <v>14.686999999999999</v>
      </c>
      <c r="P25" s="9">
        <f>SUMIFS(Concentrado!Q$2:Q859,Concentrado!$A$2:$A859,"="&amp;$A25,Concentrado!$B$2:$B859, "=Nuevo León")</f>
        <v>43.639000000000003</v>
      </c>
      <c r="Q25" s="9">
        <f>SUMIFS(Concentrado!R$2:R859,Concentrado!$A$2:$A859,"="&amp;$A25,Concentrado!$B$2:$B859, "=Nuevo León")</f>
        <v>72.212000000000003</v>
      </c>
      <c r="R25" s="9">
        <f>SUMIFS(Concentrado!S$2:S859,Concentrado!$A$2:$A859,"="&amp;$A25,Concentrado!$B$2:$B859, "=Nuevo León")</f>
        <v>68.180999999999997</v>
      </c>
      <c r="S25" s="9">
        <f>SUMIFS(Concentrado!T$2:T859,Concentrado!$A$2:$A859,"="&amp;$A25,Concentrado!$B$2:$B859, "=Nuevo León")</f>
        <v>70.203000000000003</v>
      </c>
      <c r="T25" s="9">
        <f>SUMIFS(Concentrado!U$2:U859,Concentrado!$A$2:$A859,"="&amp;$A25,Concentrado!$B$2:$B859, "=Nuevo León")</f>
        <v>14.827999999999999</v>
      </c>
      <c r="U25" s="9">
        <f>SUMIFS(Concentrado!V$2:V859,Concentrado!$A$2:$A859,"="&amp;$A25,Concentrado!$B$2:$B859, "=Nuevo León")</f>
        <v>16.024999999999999</v>
      </c>
      <c r="V25" s="9">
        <f>SUMIFS(Concentrado!W$2:W859,Concentrado!$A$2:$A859,"="&amp;$A25,Concentrado!$B$2:$B859, "=Nuevo León")</f>
        <v>15.425000000000001</v>
      </c>
      <c r="W25" s="9">
        <f>SUMIFS(Concentrado!X$2:X859,Concentrado!$A$2:$A859,"="&amp;$A25,Concentrado!$B$2:$B859, "=Nuevo León")</f>
        <v>28.957999999999998</v>
      </c>
      <c r="X25" s="9">
        <f>SUMIFS(Concentrado!Y$2:Y859,Concentrado!$A$2:$A859,"="&amp;$A25,Concentrado!$B$2:$B859, "=Nuevo León")</f>
        <v>2.9780000000000002</v>
      </c>
      <c r="Y25" s="9">
        <f>SUMIFS(Concentrado!Z$2:Z859,Concentrado!$A$2:$A859,"="&amp;$A25,Concentrado!$B$2:$B859, "=Nuevo León")</f>
        <v>16.007999999999999</v>
      </c>
      <c r="Z25" s="9">
        <f>SUMIFS(Concentrado!AA$2:AA859,Concentrado!$A$2:$A859,"="&amp;$A25,Concentrado!$B$2:$B859, "=Nuevo León")</f>
        <v>152.10300000000001</v>
      </c>
      <c r="AA25" s="9">
        <f>SUMIFS(Concentrado!AB$2:AB859,Concentrado!$A$2:$A859,"="&amp;$A25,Concentrado!$B$2:$B859, "=Nuevo León")</f>
        <v>108.294</v>
      </c>
      <c r="AB25" s="9">
        <f>SUMIFS(Concentrado!AC$2:AC859,Concentrado!$A$2:$A859,"="&amp;$A25,Concentrado!$B$2:$B859, "=Nuevo León")</f>
        <v>130.267</v>
      </c>
      <c r="AC25" s="9">
        <f>SUMIFS(Concentrado!AD$2:AD859,Concentrado!$A$2:$A859,"="&amp;$A25,Concentrado!$B$2:$B859, "=Nuevo León")</f>
        <v>484.23700000000002</v>
      </c>
      <c r="AD25" s="9">
        <f>SUMIFS(Concentrado!AE$2:AE859,Concentrado!$A$2:$A859,"="&amp;$A25,Concentrado!$B$2:$B859, "=Nuevo León")</f>
        <v>410.79500000000002</v>
      </c>
      <c r="AE25" s="9">
        <f>SUMIFS(Concentrado!AF$2:AF859,Concentrado!$A$2:$A859,"="&amp;$A25,Concentrado!$B$2:$B859, "=Nuevo León")</f>
        <v>447.81400000000002</v>
      </c>
      <c r="AF25" s="9">
        <f>SUMIFS(Concentrado!AG$2:AG859,Concentrado!$A$2:$A859,"="&amp;$A25,Concentrado!$B$2:$B859, "=Nuevo León")</f>
        <v>9.7750000000000004</v>
      </c>
      <c r="AG25" s="9">
        <f>SUMIFS(Concentrado!AH$2:AH859,Concentrado!$A$2:$A859,"="&amp;$A25,Concentrado!$B$2:$B859, "=Nuevo León")</f>
        <v>11.057409693095501</v>
      </c>
      <c r="AH25" s="9">
        <f>SUMIFS(Concentrado!AI$2:AI859,Concentrado!$A$2:$A859,"="&amp;$A25,Concentrado!$B$2:$B859, "=Nuevo León")</f>
        <v>2.8902223776962499</v>
      </c>
      <c r="AI25" s="9">
        <f>SUMIFS(Concentrado!AJ$2:AJ859,Concentrado!$A$2:$A859,"="&amp;$A25,Concentrado!$B$2:$B859, "=Nuevo León")</f>
        <v>7.0822319896657602</v>
      </c>
      <c r="AJ25" s="9">
        <f>SUMIFS(Concentrado!AK$2:AK859,Concentrado!$A$2:$A859,"="&amp;$A25,Concentrado!$B$2:$B859, "=Nuevo León")</f>
        <v>11.47</v>
      </c>
      <c r="AK25" s="9">
        <f>SUMIFS(Concentrado!AL$2:AL859,Concentrado!$A$2:$A859,"="&amp;$A25,Concentrado!$B$2:$B859, "=Nuevo León")</f>
        <v>1.84</v>
      </c>
      <c r="AL25" s="9">
        <f>SUMIFS(Concentrado!AM$2:AM859,Concentrado!$A$2:$A859,"="&amp;$A25,Concentrado!$B$2:$B859, "=Nuevo León")</f>
        <v>6.67</v>
      </c>
      <c r="AM25" s="9">
        <f>SUMIFS(Concentrado!AN$2:AN859,Concentrado!$A$2:$A859,"="&amp;$A25,Concentrado!$B$2:$B859, "=Nuevo León")</f>
        <v>309.55900000000003</v>
      </c>
      <c r="AN25" s="9">
        <f>SUMIFS(Concentrado!AO$2:AO859,Concentrado!$A$2:$A859,"="&amp;$A25,Concentrado!$B$2:$B859, "=Nuevo León")</f>
        <v>210.46600000000001</v>
      </c>
      <c r="AO25" s="9">
        <f>SUMIFS(Concentrado!AP$2:AP859,Concentrado!$A$2:$A859,"="&amp;$A25,Concentrado!$B$2:$B859, "=Nuevo León")</f>
        <v>260.18400000000003</v>
      </c>
      <c r="AP25" s="9">
        <f>SUMIFS(Concentrado!AQ$2:AQ859,Concentrado!$A$2:$A859,"="&amp;$A25,Concentrado!$B$2:$B859, "=Nuevo León")</f>
        <v>5.5519999999999996</v>
      </c>
      <c r="AQ25" s="9">
        <f>SUMIFS(Concentrado!AR$2:AR859,Concentrado!$A$2:$A859,"="&amp;$A25,Concentrado!$B$2:$B859, "=Nuevo León")</f>
        <v>2.0409999999999999</v>
      </c>
      <c r="AR25" s="9">
        <f>SUMIFS(Concentrado!AS$2:AS859,Concentrado!$A$2:$A859,"="&amp;$A25,Concentrado!$B$2:$B859, "=Nuevo León")</f>
        <v>3.802</v>
      </c>
      <c r="AS25" s="9">
        <f>SUMIFS(Concentrado!AT$2:AT859,Concentrado!$A$2:$A859,"="&amp;$A25,Concentrado!$B$2:$B859, "=Nuevo León")</f>
        <v>5.851</v>
      </c>
      <c r="AT25" s="9">
        <f>SUMIFS(Concentrado!AU$2:AU859,Concentrado!$A$2:$A859,"="&amp;$A25,Concentrado!$B$2:$B859, "=Nuevo León")</f>
        <v>1.3380000000000001</v>
      </c>
      <c r="AU25" s="9">
        <f>SUMIFS(Concentrado!AV$2:AV859,Concentrado!$A$2:$A859,"="&amp;$A25,Concentrado!$B$2:$B859, "=Nuevo León")</f>
        <v>3.6019999999999999</v>
      </c>
      <c r="AV25" s="9">
        <f>SUMIFS(Concentrado!AW$2:AW859,Concentrado!$A$2:$A859,"="&amp;$A25,Concentrado!$B$2:$B859, "=Nuevo León")</f>
        <v>869.03300000000002</v>
      </c>
      <c r="AW25" s="9">
        <f>SUMIFS(Concentrado!AX$2:AX859,Concentrado!$A$2:$A859,"="&amp;$A25,Concentrado!$B$2:$B859, "=Nuevo León")</f>
        <v>638.42399999999998</v>
      </c>
      <c r="AX25" s="9">
        <f>SUMIFS(Concentrado!AY$2:AY859,Concentrado!$A$2:$A859,"="&amp;$A25,Concentrado!$B$2:$B859, "=Nuevo León")</f>
        <v>754.28899999999999</v>
      </c>
      <c r="AY25" s="9">
        <f>SUMIFS(Concentrado!AZ$2:AZ859,Concentrado!$A$2:$A859,"="&amp;$A25,Concentrado!$B$2:$B859, "=Nuevo León")</f>
        <v>8.69</v>
      </c>
      <c r="AZ25" s="9">
        <f>SUMIFS(Concentrado!BA$2:BA859,Concentrado!$A$2:$A859,"="&amp;$A25,Concentrado!$B$2:$B859, "=Nuevo León")</f>
        <v>6.3840000000000003</v>
      </c>
      <c r="BA25" s="9">
        <f>SUMIFS(Concentrado!BB$2:BB859,Concentrado!$A$2:$A859,"="&amp;$A25,Concentrado!$B$2:$B859, "=Nuevo León")</f>
        <v>7.5430000000000001</v>
      </c>
      <c r="BB25" s="9">
        <f>SUMIFS(Concentrado!BC$2:BC859,Concentrado!$A$2:$A859,"="&amp;$A25,Concentrado!$B$2:$B859, "=Nuevo León")</f>
        <v>3.0329999999999999</v>
      </c>
      <c r="BC25" s="9">
        <f>SUMIFS(Concentrado!BD$2:BD859,Concentrado!$A$2:$A859,"="&amp;$A25,Concentrado!$B$2:$B859, "=Nuevo León")</f>
        <v>1.2130000000000001</v>
      </c>
      <c r="BD25" s="9">
        <f>SUMIFS(Concentrado!BE$2:BE859,Concentrado!$A$2:$A859,"="&amp;$A25,Concentrado!$B$2:$B859, "=Nuevo León")</f>
        <v>7.8010000000000002</v>
      </c>
      <c r="BE25" s="9">
        <f>SUMIFS(Concentrado!BF$2:BF859,Concentrado!$A$2:$A859,"="&amp;$A25,Concentrado!$B$2:$B859, "=Nuevo León")</f>
        <v>14.039</v>
      </c>
      <c r="BF25" s="9">
        <f>SUMIFS(Concentrado!BG$2:BG859,Concentrado!$A$2:$A859,"="&amp;$A25,Concentrado!$B$2:$B859, "=Nuevo León")</f>
        <v>46.764000000000003</v>
      </c>
      <c r="BG25" s="9">
        <f>SUMIFS(Concentrado!BH$2:BH859,Concentrado!$A$2:$A859,"="&amp;$A25,Concentrado!$B$2:$B859, "=Nuevo León")</f>
        <v>5.3629706280347049</v>
      </c>
    </row>
    <row r="26" spans="1:59" x14ac:dyDescent="0.25">
      <c r="A26" s="4">
        <v>2022</v>
      </c>
      <c r="B26" s="9">
        <f>SUMIFS(Concentrado!C$2:C859,Concentrado!$A$2:$A859,"="&amp;$A26,Concentrado!$B$2:$B859, "=Nuevo León")</f>
        <v>15.241</v>
      </c>
      <c r="C26" s="9">
        <f>SUMIFS(Concentrado!D$2:D859,Concentrado!$A$2:$A859,"="&amp;$A26,Concentrado!$B$2:$B859, "=Nuevo León")</f>
        <v>3.95</v>
      </c>
      <c r="D26" s="9">
        <f>SUMIFS(Concentrado!E$2:E859,Concentrado!$A$2:$A859,"="&amp;$A26,Concentrado!$B$2:$B859, "=Nuevo León")</f>
        <v>9.6140000000000008</v>
      </c>
      <c r="E26" s="9">
        <f>SUMIFS(Concentrado!F$2:F859,Concentrado!$A$2:$A859,"="&amp;$A26,Concentrado!$B$2:$B859, "=Nuevo León")</f>
        <v>12.013</v>
      </c>
      <c r="F26" s="9">
        <f>SUMIFS(Concentrado!G$2:G859,Concentrado!$A$2:$A859,"="&amp;$A26,Concentrado!$B$2:$B859, "=Nuevo León")</f>
        <v>27.015000000000001</v>
      </c>
      <c r="G26" s="9">
        <f>SUMIFS(Concentrado!H$2:H859,Concentrado!$A$2:$A859,"="&amp;$A26,Concentrado!$B$2:$B859, "=Nuevo León")</f>
        <v>8.6340000000000003</v>
      </c>
      <c r="H26" s="9">
        <f>SUMIFS(Concentrado!I$2:I859,Concentrado!$A$2:$A859,"="&amp;$A26,Concentrado!$B$2:$B859, "=Nuevo León")</f>
        <v>5.5960000000000001</v>
      </c>
      <c r="I26" s="9">
        <f>SUMIFS(Concentrado!J$2:J859,Concentrado!$A$2:$A859,"="&amp;$A26,Concentrado!$B$2:$B859, "=Nuevo León")</f>
        <v>7.12</v>
      </c>
      <c r="J26" s="9">
        <f>SUMIFS(Concentrado!K$2:K859,Concentrado!$A$2:$A859,"="&amp;$A26,Concentrado!$B$2:$B859, "=Nuevo León")</f>
        <v>7.6529999999999996</v>
      </c>
      <c r="K26" s="9">
        <f>SUMIFS(Concentrado!L$2:L859,Concentrado!$A$2:$A859,"="&amp;$A26,Concentrado!$B$2:$B859, "=Nuevo León")</f>
        <v>3.8839999999999999</v>
      </c>
      <c r="L26" s="9">
        <f>SUMIFS(Concentrado!M$2:M859,Concentrado!$A$2:$A859,"="&amp;$A26,Concentrado!$B$2:$B859, "=Nuevo León")</f>
        <v>5.7750000000000004</v>
      </c>
      <c r="M26" s="9">
        <f>SUMIFS(Concentrado!N$2:N859,Concentrado!$A$2:$A859,"="&amp;$A26,Concentrado!$B$2:$B859, "=Nuevo León")</f>
        <v>39.808999999999997</v>
      </c>
      <c r="N26" s="9">
        <f>SUMIFS(Concentrado!O$2:O859,Concentrado!$A$2:$A859,"="&amp;$A26,Concentrado!$B$2:$B859, "=Nuevo León")</f>
        <v>81.635000000000005</v>
      </c>
      <c r="O26" s="9">
        <f>SUMIFS(Concentrado!P$2:P859,Concentrado!$A$2:$A859,"="&amp;$A26,Concentrado!$B$2:$B859, "=Nuevo León")</f>
        <v>19.190000000000001</v>
      </c>
      <c r="P26" s="9">
        <f>SUMIFS(Concentrado!Q$2:Q859,Concentrado!$A$2:$A859,"="&amp;$A26,Concentrado!$B$2:$B859, "=Nuevo León")</f>
        <v>50.512999999999998</v>
      </c>
      <c r="Q26" s="9">
        <f>SUMIFS(Concentrado!R$2:R859,Concentrado!$A$2:$A859,"="&amp;$A26,Concentrado!$B$2:$B859, "=Nuevo León")</f>
        <v>67.212000000000003</v>
      </c>
      <c r="R26" s="9">
        <f>SUMIFS(Concentrado!S$2:S859,Concentrado!$A$2:$A859,"="&amp;$A26,Concentrado!$B$2:$B859, "=Nuevo León")</f>
        <v>62.838000000000001</v>
      </c>
      <c r="S26" s="9">
        <f>SUMIFS(Concentrado!T$2:T859,Concentrado!$A$2:$A859,"="&amp;$A26,Concentrado!$B$2:$B859, "=Nuevo León")</f>
        <v>65.031999999999996</v>
      </c>
      <c r="T26" s="9">
        <f>SUMIFS(Concentrado!U$2:U859,Concentrado!$A$2:$A859,"="&amp;$A26,Concentrado!$B$2:$B859, "=Nuevo León")</f>
        <v>14.685</v>
      </c>
      <c r="U26" s="9">
        <f>SUMIFS(Concentrado!V$2:V859,Concentrado!$A$2:$A859,"="&amp;$A26,Concentrado!$B$2:$B859, "=Nuevo León")</f>
        <v>17.314</v>
      </c>
      <c r="V26" s="9">
        <f>SUMIFS(Concentrado!W$2:W859,Concentrado!$A$2:$A859,"="&amp;$A26,Concentrado!$B$2:$B859, "=Nuevo León")</f>
        <v>15.994999999999999</v>
      </c>
      <c r="W26" s="9">
        <f>SUMIFS(Concentrado!X$2:X859,Concentrado!$A$2:$A859,"="&amp;$A26,Concentrado!$B$2:$B859, "=Nuevo León")</f>
        <v>38.365000000000002</v>
      </c>
      <c r="X26" s="9">
        <f>SUMIFS(Concentrado!Y$2:Y859,Concentrado!$A$2:$A859,"="&amp;$A26,Concentrado!$B$2:$B859, "=Nuevo León")</f>
        <v>4.7069999999999999</v>
      </c>
      <c r="Y26" s="9">
        <f>SUMIFS(Concentrado!Z$2:Z859,Concentrado!$A$2:$A859,"="&amp;$A26,Concentrado!$B$2:$B859, "=Nuevo León")</f>
        <v>21.59</v>
      </c>
      <c r="Z26" s="9">
        <f>SUMIFS(Concentrado!AA$2:AA859,Concentrado!$A$2:$A859,"="&amp;$A26,Concentrado!$B$2:$B859, "=Nuevo León")</f>
        <v>148.19300000000001</v>
      </c>
      <c r="AA26" s="9">
        <f>SUMIFS(Concentrado!AB$2:AB859,Concentrado!$A$2:$A859,"="&amp;$A26,Concentrado!$B$2:$B859, "=Nuevo León")</f>
        <v>113.134</v>
      </c>
      <c r="AB26" s="9">
        <f>SUMIFS(Concentrado!AC$2:AC859,Concentrado!$A$2:$A859,"="&amp;$A26,Concentrado!$B$2:$B859, "=Nuevo León")</f>
        <v>130.71899999999999</v>
      </c>
      <c r="AC26" s="9">
        <f>SUMIFS(Concentrado!AD$2:AD859,Concentrado!$A$2:$A859,"="&amp;$A26,Concentrado!$B$2:$B859, "=Nuevo León")</f>
        <v>501.09500000000003</v>
      </c>
      <c r="AD26" s="9">
        <f>SUMIFS(Concentrado!AE$2:AE859,Concentrado!$A$2:$A859,"="&amp;$A26,Concentrado!$B$2:$B859, "=Nuevo León")</f>
        <v>442.33199999999999</v>
      </c>
      <c r="AE26" s="9">
        <f>SUMIFS(Concentrado!AF$2:AF859,Concentrado!$A$2:$A859,"="&amp;$A26,Concentrado!$B$2:$B859, "=Nuevo León")</f>
        <v>471.85599999999999</v>
      </c>
      <c r="AF26" s="9">
        <f>SUMIFS(Concentrado!AG$2:AG859,Concentrado!$A$2:$A859,"="&amp;$A26,Concentrado!$B$2:$B859, "=Nuevo León")</f>
        <v>10.564</v>
      </c>
      <c r="AG26" s="9">
        <f>SUMIFS(Concentrado!AH$2:AH859,Concentrado!$A$2:$A859,"="&amp;$A26,Concentrado!$B$2:$B859, "=Nuevo León")</f>
        <v>10.8199855482628</v>
      </c>
      <c r="AH26" s="9">
        <f>SUMIFS(Concentrado!AI$2:AI859,Concentrado!$A$2:$A859,"="&amp;$A26,Concentrado!$B$2:$B859, "=Nuevo León")</f>
        <v>3.5694773987631798</v>
      </c>
      <c r="AI26" s="9">
        <f>SUMIFS(Concentrado!AJ$2:AJ859,Concentrado!$A$2:$A859,"="&amp;$A26,Concentrado!$B$2:$B859, "=Nuevo León")</f>
        <v>7.2897592400112199</v>
      </c>
      <c r="AJ26" s="9">
        <f>SUMIFS(Concentrado!AK$2:AK859,Concentrado!$A$2:$A859,"="&amp;$A26,Concentrado!$B$2:$B859, "=Nuevo León")</f>
        <v>11.186</v>
      </c>
      <c r="AK26" s="9">
        <f>SUMIFS(Concentrado!AL$2:AL859,Concentrado!$A$2:$A859,"="&amp;$A26,Concentrado!$B$2:$B859, "=Nuevo León")</f>
        <v>2.6989999999999998</v>
      </c>
      <c r="AL26" s="9">
        <f>SUMIFS(Concentrado!AM$2:AM859,Concentrado!$A$2:$A859,"="&amp;$A26,Concentrado!$B$2:$B859, "=Nuevo León")</f>
        <v>6.9560000000000004</v>
      </c>
      <c r="AM26" s="9">
        <f>SUMIFS(Concentrado!AN$2:AN859,Concentrado!$A$2:$A859,"="&amp;$A26,Concentrado!$B$2:$B859, "=Nuevo León")</f>
        <v>116.042</v>
      </c>
      <c r="AN26" s="9">
        <f>SUMIFS(Concentrado!AO$2:AO859,Concentrado!$A$2:$A859,"="&amp;$A26,Concentrado!$B$2:$B859, "=Nuevo León")</f>
        <v>85.254000000000005</v>
      </c>
      <c r="AO26" s="9">
        <f>SUMIFS(Concentrado!AP$2:AP859,Concentrado!$A$2:$A859,"="&amp;$A26,Concentrado!$B$2:$B859, "=Nuevo León")</f>
        <v>100.73</v>
      </c>
      <c r="AP26" s="9">
        <f>SUMIFS(Concentrado!AQ$2:AQ859,Concentrado!$A$2:$A859,"="&amp;$A26,Concentrado!$B$2:$B859, "=Nuevo León")</f>
        <v>6.149</v>
      </c>
      <c r="AQ26" s="9">
        <f>SUMIFS(Concentrado!AR$2:AR859,Concentrado!$A$2:$A859,"="&amp;$A26,Concentrado!$B$2:$B859, "=Nuevo León")</f>
        <v>2.37</v>
      </c>
      <c r="AR26" s="9">
        <f>SUMIFS(Concentrado!AS$2:AS859,Concentrado!$A$2:$A859,"="&amp;$A26,Concentrado!$B$2:$B859, "=Nuevo León")</f>
        <v>4.2649999999999997</v>
      </c>
      <c r="AS26" s="9">
        <f>SUMIFS(Concentrado!AT$2:AT859,Concentrado!$A$2:$A859,"="&amp;$A26,Concentrado!$B$2:$B859, "=Nuevo León")</f>
        <v>7.2610000000000001</v>
      </c>
      <c r="AT26" s="9">
        <f>SUMIFS(Concentrado!AU$2:AU859,Concentrado!$A$2:$A859,"="&amp;$A26,Concentrado!$B$2:$B859, "=Nuevo León")</f>
        <v>1.0529999999999999</v>
      </c>
      <c r="AU26" s="9">
        <f>SUMIFS(Concentrado!AV$2:AV859,Concentrado!$A$2:$A859,"="&amp;$A26,Concentrado!$B$2:$B859, "=Nuevo León")</f>
        <v>4.1669999999999998</v>
      </c>
      <c r="AV26" s="9">
        <f>SUMIFS(Concentrado!AW$2:AW859,Concentrado!$A$2:$A859,"="&amp;$A26,Concentrado!$B$2:$B859, "=Nuevo León")</f>
        <v>700.93100000000004</v>
      </c>
      <c r="AW26" s="9">
        <f>SUMIFS(Concentrado!AX$2:AX859,Concentrado!$A$2:$A859,"="&amp;$A26,Concentrado!$B$2:$B859, "=Nuevo León")</f>
        <v>549.63900000000001</v>
      </c>
      <c r="AX26" s="9">
        <f>SUMIFS(Concentrado!AY$2:AY859,Concentrado!$A$2:$A859,"="&amp;$A26,Concentrado!$B$2:$B859, "=Nuevo León")</f>
        <v>625.60900000000004</v>
      </c>
      <c r="AY26" s="9">
        <f>SUMIFS(Concentrado!AZ$2:AZ859,Concentrado!$A$2:$A859,"="&amp;$A26,Concentrado!$B$2:$B859, "=Nuevo León")</f>
        <v>7.0090000000000003</v>
      </c>
      <c r="AZ26" s="9">
        <f>SUMIFS(Concentrado!BA$2:BA859,Concentrado!$A$2:$A859,"="&amp;$A26,Concentrado!$B$2:$B859, "=Nuevo León")</f>
        <v>5.4960000000000004</v>
      </c>
      <c r="BA26" s="9">
        <f>SUMIFS(Concentrado!BB$2:BB859,Concentrado!$A$2:$A859,"="&amp;$A26,Concentrado!$B$2:$B859, "=Nuevo León")</f>
        <v>6.2560000000000002</v>
      </c>
      <c r="BB26" s="9">
        <f>SUMIFS(Concentrado!BC$2:BC859,Concentrado!$A$2:$A859,"="&amp;$A26,Concentrado!$B$2:$B859, "=Nuevo León")</f>
        <v>8.61</v>
      </c>
      <c r="BC26" s="9">
        <f>SUMIFS(Concentrado!BD$2:BD859,Concentrado!$A$2:$A859,"="&amp;$A26,Concentrado!$B$2:$B859, "=Nuevo León")</f>
        <v>0.2</v>
      </c>
      <c r="BD26" s="9">
        <f>SUMIFS(Concentrado!BE$2:BE859,Concentrado!$A$2:$A859,"="&amp;$A26,Concentrado!$B$2:$B859, "=Nuevo León")</f>
        <v>7.88</v>
      </c>
      <c r="BE26" s="9">
        <f>SUMIFS(Concentrado!BF$2:BF859,Concentrado!$A$2:$A859,"="&amp;$A26,Concentrado!$B$2:$B859, "=Nuevo León")</f>
        <v>10.89</v>
      </c>
      <c r="BF26" s="9">
        <f>SUMIFS(Concentrado!BG$2:BG859,Concentrado!$A$2:$A859,"="&amp;$A26,Concentrado!$B$2:$B859, "=Nuevo León")</f>
        <v>31.48</v>
      </c>
      <c r="BG26" s="9">
        <f>SUMIFS(Concentrado!BH$2:BH859,Concentrado!$A$2:$A859,"="&amp;$A26,Concentrado!$B$2:$B859, "=Nuevo León")</f>
        <v>5.3712138353024503</v>
      </c>
    </row>
    <row r="27" spans="1:59" x14ac:dyDescent="0.25">
      <c r="A27" s="4">
        <v>2023</v>
      </c>
      <c r="B27" s="9">
        <f>SUMIFS(Concentrado!C$2:C859,Concentrado!$A$2:$A859,"="&amp;$A27,Concentrado!$B$2:$B859, "=Nuevo León")</f>
        <v>13.912000000000001</v>
      </c>
      <c r="C27" s="9">
        <f>SUMIFS(Concentrado!D$2:D859,Concentrado!$A$2:$A859,"="&amp;$A27,Concentrado!$B$2:$B859, "=Nuevo León")</f>
        <v>3.3660000000000001</v>
      </c>
      <c r="D27" s="9">
        <f>SUMIFS(Concentrado!E$2:E859,Concentrado!$A$2:$A859,"="&amp;$A27,Concentrado!$B$2:$B859, "=Nuevo León")</f>
        <v>8.6579999999999995</v>
      </c>
      <c r="E27" s="9">
        <f>SUMIFS(Concentrado!F$2:F859,Concentrado!$A$2:$A859,"="&amp;$A27,Concentrado!$B$2:$B859, "=Nuevo León")</f>
        <v>11.067</v>
      </c>
      <c r="F27" s="9">
        <f>SUMIFS(Concentrado!G$2:G859,Concentrado!$A$2:$A859,"="&amp;$A27,Concentrado!$B$2:$B859, "=Nuevo León")</f>
        <v>25.536000000000001</v>
      </c>
      <c r="G27" s="9">
        <f>SUMIFS(Concentrado!H$2:H859,Concentrado!$A$2:$A859,"="&amp;$A27,Concentrado!$B$2:$B859, "=Nuevo León")</f>
        <v>8.3209999999999997</v>
      </c>
      <c r="H27" s="9">
        <f>SUMIFS(Concentrado!I$2:I859,Concentrado!$A$2:$A859,"="&amp;$A27,Concentrado!$B$2:$B859, "=Nuevo León")</f>
        <v>5.7930000000000001</v>
      </c>
      <c r="I27" s="9">
        <f>SUMIFS(Concentrado!J$2:J859,Concentrado!$A$2:$A859,"="&amp;$A27,Concentrado!$B$2:$B859, "=Nuevo León")</f>
        <v>7.0620000000000003</v>
      </c>
      <c r="J27" s="9">
        <f>SUMIFS(Concentrado!K$2:K859,Concentrado!$A$2:$A859,"="&amp;$A27,Concentrado!$B$2:$B859, "=Nuevo León")</f>
        <v>7.7430000000000003</v>
      </c>
      <c r="K27" s="9">
        <f>SUMIFS(Concentrado!L$2:L859,Concentrado!$A$2:$A859,"="&amp;$A27,Concentrado!$B$2:$B859, "=Nuevo León")</f>
        <v>4.3689999999999998</v>
      </c>
      <c r="L27" s="9">
        <f>SUMIFS(Concentrado!M$2:M859,Concentrado!$A$2:$A859,"="&amp;$A27,Concentrado!$B$2:$B859, "=Nuevo León")</f>
        <v>6.0620000000000003</v>
      </c>
      <c r="M27" s="9">
        <f>SUMIFS(Concentrado!N$2:N859,Concentrado!$A$2:$A859,"="&amp;$A27,Concentrado!$B$2:$B859, "=Nuevo León")</f>
        <v>33.281999999999996</v>
      </c>
      <c r="N27" s="9">
        <f>SUMIFS(Concentrado!O$2:O859,Concentrado!$A$2:$A859,"="&amp;$A27,Concentrado!$B$2:$B859, "=Nuevo León")</f>
        <v>78.010000000000005</v>
      </c>
      <c r="O27" s="9">
        <f>SUMIFS(Concentrado!P$2:P859,Concentrado!$A$2:$A859,"="&amp;$A27,Concentrado!$B$2:$B859, "=Nuevo León")</f>
        <v>19.062999999999999</v>
      </c>
      <c r="P27" s="9">
        <f>SUMIFS(Concentrado!Q$2:Q859,Concentrado!$A$2:$A859,"="&amp;$A27,Concentrado!$B$2:$B859, "=Nuevo León")</f>
        <v>48.643999999999998</v>
      </c>
      <c r="Q27" s="9">
        <f>SUMIFS(Concentrado!R$2:R859,Concentrado!$A$2:$A859,"="&amp;$A27,Concentrado!$B$2:$B859, "=Nuevo León")</f>
        <v>65.769000000000005</v>
      </c>
      <c r="R27" s="9">
        <f>SUMIFS(Concentrado!S$2:S859,Concentrado!$A$2:$A859,"="&amp;$A27,Concentrado!$B$2:$B859, "=Nuevo León")</f>
        <v>59.292999999999999</v>
      </c>
      <c r="S27" s="9">
        <f>SUMIFS(Concentrado!T$2:T859,Concentrado!$A$2:$A859,"="&amp;$A27,Concentrado!$B$2:$B859, "=Nuevo León")</f>
        <v>62.542999999999999</v>
      </c>
      <c r="T27" s="9">
        <f>SUMIFS(Concentrado!U$2:U859,Concentrado!$A$2:$A859,"="&amp;$A27,Concentrado!$B$2:$B859, "=Nuevo León")</f>
        <v>13.43</v>
      </c>
      <c r="U27" s="9">
        <f>SUMIFS(Concentrado!V$2:V859,Concentrado!$A$2:$A859,"="&amp;$A27,Concentrado!$B$2:$B859, "=Nuevo León")</f>
        <v>16.474</v>
      </c>
      <c r="V27" s="9">
        <f>SUMIFS(Concentrado!W$2:W859,Concentrado!$A$2:$A859,"="&amp;$A27,Concentrado!$B$2:$B859, "=Nuevo León")</f>
        <v>14.946</v>
      </c>
      <c r="W27" s="9">
        <f>SUMIFS(Concentrado!X$2:X859,Concentrado!$A$2:$A859,"="&amp;$A27,Concentrado!$B$2:$B859, "=Nuevo León")</f>
        <v>35.052999999999997</v>
      </c>
      <c r="X27" s="9">
        <f>SUMIFS(Concentrado!Y$2:Y859,Concentrado!$A$2:$A859,"="&amp;$A27,Concentrado!$B$2:$B859, "=Nuevo León")</f>
        <v>4.8869999999999996</v>
      </c>
      <c r="Y27" s="9">
        <f>SUMIFS(Concentrado!Z$2:Z859,Concentrado!$A$2:$A859,"="&amp;$A27,Concentrado!$B$2:$B859, "=Nuevo León")</f>
        <v>20.024999999999999</v>
      </c>
      <c r="Z27" s="9">
        <f>SUMIFS(Concentrado!AA$2:AA859,Concentrado!$A$2:$A859,"="&amp;$A27,Concentrado!$B$2:$B859, "=Nuevo León")</f>
        <v>141.947</v>
      </c>
      <c r="AA27" s="9">
        <f>SUMIFS(Concentrado!AB$2:AB859,Concentrado!$A$2:$A859,"="&amp;$A27,Concentrado!$B$2:$B859, "=Nuevo León")</f>
        <v>104.443</v>
      </c>
      <c r="AB27" s="9">
        <f>SUMIFS(Concentrado!AC$2:AC859,Concentrado!$A$2:$A859,"="&amp;$A27,Concentrado!$B$2:$B859, "=Nuevo León")</f>
        <v>123.264</v>
      </c>
      <c r="AC27" s="9">
        <f>SUMIFS(Concentrado!AD$2:AD859,Concentrado!$A$2:$A859,"="&amp;$A27,Concentrado!$B$2:$B859, "=Nuevo León")</f>
        <v>482.197</v>
      </c>
      <c r="AD27" s="9">
        <f>SUMIFS(Concentrado!AE$2:AE859,Concentrado!$A$2:$A859,"="&amp;$A27,Concentrado!$B$2:$B859, "=Nuevo León")</f>
        <v>422.72300000000001</v>
      </c>
      <c r="AE27" s="9">
        <f>SUMIFS(Concentrado!AF$2:AF859,Concentrado!$A$2:$A859,"="&amp;$A27,Concentrado!$B$2:$B859, "=Nuevo León")</f>
        <v>452.68200000000002</v>
      </c>
      <c r="AF27" s="9">
        <f>SUMIFS(Concentrado!AG$2:AG859,Concentrado!$A$2:$A859,"="&amp;$A27,Concentrado!$B$2:$B859, "=Nuevo León")</f>
        <v>8.9640000000000004</v>
      </c>
      <c r="AG27" s="9">
        <f>SUMIFS(Concentrado!AH$2:AH859,Concentrado!$A$2:$A859,"="&amp;$A27,Concentrado!$B$2:$B859, "=Nuevo León")</f>
        <v>9.7445887080830396</v>
      </c>
      <c r="AH27" s="9">
        <f>SUMIFS(Concentrado!AI$2:AI859,Concentrado!$A$2:$A859,"="&amp;$A27,Concentrado!$B$2:$B859, "=Nuevo León")</f>
        <v>2.8625068848225901</v>
      </c>
      <c r="AI27" s="9">
        <f>SUMIFS(Concentrado!AJ$2:AJ859,Concentrado!$A$2:$A859,"="&amp;$A27,Concentrado!$B$2:$B859, "=Nuevo León")</f>
        <v>6.3931334862237597</v>
      </c>
      <c r="AJ27" s="9">
        <f>SUMIFS(Concentrado!AK$2:AK859,Concentrado!$A$2:$A859,"="&amp;$A27,Concentrado!$B$2:$B859, "=Nuevo León")</f>
        <v>9.6389999999999993</v>
      </c>
      <c r="AK27" s="9">
        <f>SUMIFS(Concentrado!AL$2:AL859,Concentrado!$A$2:$A859,"="&amp;$A27,Concentrado!$B$2:$B859, "=Nuevo León")</f>
        <v>2.1040000000000001</v>
      </c>
      <c r="AL27" s="9">
        <f>SUMIFS(Concentrado!AM$2:AM859,Concentrado!$A$2:$A859,"="&amp;$A27,Concentrado!$B$2:$B859, "=Nuevo León")</f>
        <v>5.8849999999999998</v>
      </c>
      <c r="AM27" s="9">
        <f>SUMIFS(Concentrado!AN$2:AN859,Concentrado!$A$2:$A859,"="&amp;$A27,Concentrado!$B$2:$B859, "=Nuevo León")</f>
        <v>85.174999999999997</v>
      </c>
      <c r="AN27" s="9">
        <f>SUMIFS(Concentrado!AO$2:AO859,Concentrado!$A$2:$A859,"="&amp;$A27,Concentrado!$B$2:$B859, "=Nuevo León")</f>
        <v>62.302999999999997</v>
      </c>
      <c r="AO27" s="9">
        <f>SUMIFS(Concentrado!AP$2:AP859,Concentrado!$A$2:$A859,"="&amp;$A27,Concentrado!$B$2:$B859, "=Nuevo León")</f>
        <v>73.813000000000002</v>
      </c>
      <c r="AP27" s="9">
        <f>SUMIFS(Concentrado!AQ$2:AQ859,Concentrado!$A$2:$A859,"="&amp;$A27,Concentrado!$B$2:$B859, "=Nuevo León")</f>
        <v>7.7430000000000003</v>
      </c>
      <c r="AQ27" s="9">
        <f>SUMIFS(Concentrado!AR$2:AR859,Concentrado!$A$2:$A859,"="&amp;$A27,Concentrado!$B$2:$B859, "=Nuevo León")</f>
        <v>2.46</v>
      </c>
      <c r="AR27" s="9">
        <f>SUMIFS(Concentrado!AS$2:AS859,Concentrado!$A$2:$A859,"="&amp;$A27,Concentrado!$B$2:$B859, "=Nuevo León")</f>
        <v>5.1109999999999998</v>
      </c>
      <c r="AS27" s="9">
        <f>SUMIFS(Concentrado!AT$2:AT859,Concentrado!$A$2:$A859,"="&amp;$A27,Concentrado!$B$2:$B859, "=Nuevo León")</f>
        <v>6.8760000000000003</v>
      </c>
      <c r="AT27" s="9">
        <f>SUMIFS(Concentrado!AU$2:AU859,Concentrado!$A$2:$A859,"="&amp;$A27,Concentrado!$B$2:$B859, "=Nuevo León")</f>
        <v>1.3919999999999999</v>
      </c>
      <c r="AU27" s="9">
        <f>SUMIFS(Concentrado!AV$2:AV859,Concentrado!$A$2:$A859,"="&amp;$A27,Concentrado!$B$2:$B859, "=Nuevo León")</f>
        <v>4.1440000000000001</v>
      </c>
      <c r="AV27" s="9">
        <f>SUMIFS(Concentrado!AW$2:AW859,Concentrado!$A$2:$A859,"="&amp;$A27,Concentrado!$B$2:$B859, "=Nuevo León")</f>
        <v>647.59799999999996</v>
      </c>
      <c r="AW27" s="9">
        <f>SUMIFS(Concentrado!AX$2:AX859,Concentrado!$A$2:$A859,"="&amp;$A27,Concentrado!$B$2:$B859, "=Nuevo León")</f>
        <v>506.452</v>
      </c>
      <c r="AX27" s="9">
        <f>SUMIFS(Concentrado!AY$2:AY859,Concentrado!$A$2:$A859,"="&amp;$A27,Concentrado!$B$2:$B859, "=Nuevo León")</f>
        <v>577.42899999999997</v>
      </c>
      <c r="AY27" s="9">
        <f>SUMIFS(Concentrado!AZ$2:AZ859,Concentrado!$A$2:$A859,"="&amp;$A27,Concentrado!$B$2:$B859, "=Nuevo León")</f>
        <v>6.476</v>
      </c>
      <c r="AZ27" s="9">
        <f>SUMIFS(Concentrado!BA$2:BA859,Concentrado!$A$2:$A859,"="&amp;$A27,Concentrado!$B$2:$B859, "=Nuevo León")</f>
        <v>5.0650000000000004</v>
      </c>
      <c r="BA27" s="9">
        <f>SUMIFS(Concentrado!BB$2:BB859,Concentrado!$A$2:$A859,"="&amp;$A27,Concentrado!$B$2:$B859, "=Nuevo León")</f>
        <v>5.774</v>
      </c>
      <c r="BB27" s="9">
        <f>SUMIFS(Concentrado!BC$2:BC859,Concentrado!$A$2:$A859,"="&amp;$A27,Concentrado!$B$2:$B859, "=Nuevo León")</f>
        <v>14.696999999999999</v>
      </c>
      <c r="BC27" s="9">
        <f>SUMIFS(Concentrado!BD$2:BD859,Concentrado!$A$2:$A859,"="&amp;$A27,Concentrado!$B$2:$B859, "=Nuevo León")</f>
        <v>0.19900000000000001</v>
      </c>
      <c r="BD27" s="9">
        <f>SUMIFS(Concentrado!BE$2:BE859,Concentrado!$A$2:$A859,"="&amp;$A27,Concentrado!$B$2:$B859, "=Nuevo León")</f>
        <v>11.116</v>
      </c>
      <c r="BE27" s="9">
        <f>SUMIFS(Concentrado!BF$2:BF859,Concentrado!$A$2:$A859,"="&amp;$A27,Concentrado!$B$2:$B859, "=Nuevo León")</f>
        <v>13.129</v>
      </c>
      <c r="BF27" s="9">
        <f>SUMIFS(Concentrado!BG$2:BG859,Concentrado!$A$2:$A859,"="&amp;$A27,Concentrado!$B$2:$B859, "=Nuevo León")</f>
        <v>40.817</v>
      </c>
      <c r="BG27" s="9">
        <f>SUMIFS(Concentrado!BH$2:BH859,Concentrado!$A$2:$A859,"="&amp;$A27,Concentrado!$B$2:$B859, "=Nuevo León")</f>
        <v>7.1429543259091961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"=Oaxaca")</f>
        <v>20.585000000000001</v>
      </c>
      <c r="C2" s="9">
        <f>SUMIFS(Concentrado!D$2:D826,Concentrado!$A$2:$A826,"="&amp;$A2,Concentrado!$B$2:$B826, "=Oaxaca")</f>
        <v>4.8419999999999996</v>
      </c>
      <c r="D2" s="9">
        <f>SUMIFS(Concentrado!E$2:E826,Concentrado!$A$2:$A826,"="&amp;$A2,Concentrado!$B$2:$B826, "=Oaxaca")</f>
        <v>12.542</v>
      </c>
      <c r="E2" s="9">
        <f>SUMIFS(Concentrado!F$2:F826,Concentrado!$A$2:$A826,"="&amp;$A2,Concentrado!$B$2:$B826, "=Oaxaca")</f>
        <v>25.471</v>
      </c>
      <c r="F2" s="9">
        <f>SUMIFS(Concentrado!G$2:G826,Concentrado!$A$2:$A826,"="&amp;$A2,Concentrado!$B$2:$B826, "=Oaxaca")</f>
        <v>10.457000000000001</v>
      </c>
      <c r="G2" s="9">
        <f>SUMIFS(Concentrado!H$2:H826,Concentrado!$A$2:$A826,"="&amp;$A2,Concentrado!$B$2:$B826, "=Oaxaca")</f>
        <v>1.6060000000000001</v>
      </c>
      <c r="H2" s="9">
        <f>SUMIFS(Concentrado!I$2:I826,Concentrado!$A$2:$A826,"="&amp;$A2,Concentrado!$B$2:$B826, "=Oaxaca")</f>
        <v>1.4810000000000001</v>
      </c>
      <c r="I2" s="9">
        <f>SUMIFS(Concentrado!J$2:J826,Concentrado!$A$2:$A826,"="&amp;$A2,Concentrado!$B$2:$B826, "=Oaxaca")</f>
        <v>1.542</v>
      </c>
      <c r="J2" s="9">
        <f>SUMIFS(Concentrado!K$2:K826,Concentrado!$A$2:$A826,"="&amp;$A2,Concentrado!$B$2:$B826, "=Oaxaca")</f>
        <v>4.1050000000000004</v>
      </c>
      <c r="K2" s="9">
        <f>SUMIFS(Concentrado!L$2:L826,Concentrado!$A$2:$A826,"="&amp;$A2,Concentrado!$B$2:$B826, "=Oaxaca")</f>
        <v>2.0510000000000002</v>
      </c>
      <c r="L2" s="9">
        <f>SUMIFS(Concentrado!M$2:M826,Concentrado!$A$2:$A826,"="&amp;$A2,Concentrado!$B$2:$B826, "=Oaxaca")</f>
        <v>3.056</v>
      </c>
      <c r="M2" s="9">
        <f>SUMIFS(Concentrado!N$2:N826,Concentrado!$A$2:$A826,"="&amp;$A2,Concentrado!$B$2:$B826, "=Oaxaca")</f>
        <v>26.942</v>
      </c>
      <c r="N2" s="9">
        <f>SUMIFS(Concentrado!O$2:O826,Concentrado!$A$2:$A826,"="&amp;$A2,Concentrado!$B$2:$B826, "=Oaxaca")</f>
        <v>123.572</v>
      </c>
      <c r="O2" s="9">
        <f>SUMIFS(Concentrado!P$2:P826,Concentrado!$A$2:$A826,"="&amp;$A2,Concentrado!$B$2:$B826, "=Oaxaca")</f>
        <v>23.183</v>
      </c>
      <c r="P2" s="9">
        <f>SUMIFS(Concentrado!Q$2:Q826,Concentrado!$A$2:$A826,"="&amp;$A2,Concentrado!$B$2:$B826, "=Oaxaca")</f>
        <v>72.313999999999993</v>
      </c>
      <c r="Q2" s="9">
        <f>SUMIFS(Concentrado!R$2:R826,Concentrado!$A$2:$A826,"="&amp;$A2,Concentrado!$B$2:$B826, "=Oaxaca")</f>
        <v>26.416</v>
      </c>
      <c r="R2" s="9">
        <f>SUMIFS(Concentrado!S$2:S826,Concentrado!$A$2:$A826,"="&amp;$A2,Concentrado!$B$2:$B826, "=Oaxaca")</f>
        <v>33.720999999999997</v>
      </c>
      <c r="S2" s="9">
        <f>SUMIFS(Concentrado!T$2:T826,Concentrado!$A$2:$A826,"="&amp;$A2,Concentrado!$B$2:$B826, "=Oaxaca")</f>
        <v>30.148</v>
      </c>
      <c r="T2" s="9">
        <f>SUMIFS(Concentrado!U$2:U826,Concentrado!$A$2:$A826,"="&amp;$A2,Concentrado!$B$2:$B826, "=Oaxaca")</f>
        <v>8.8049999999999997</v>
      </c>
      <c r="U2" s="9">
        <f>SUMIFS(Concentrado!V$2:V826,Concentrado!$A$2:$A826,"="&amp;$A2,Concentrado!$B$2:$B826, "=Oaxaca")</f>
        <v>12.019</v>
      </c>
      <c r="V2" s="9">
        <f>SUMIFS(Concentrado!W$2:W826,Concentrado!$A$2:$A826,"="&amp;$A2,Concentrado!$B$2:$B826, "=Oaxaca")</f>
        <v>10.446999999999999</v>
      </c>
      <c r="W2" s="9">
        <f>SUMIFS(Concentrado!X$2:X826,Concentrado!$A$2:$A826,"="&amp;$A2,Concentrado!$B$2:$B826, "=Oaxaca")</f>
        <v>52.951000000000001</v>
      </c>
      <c r="X2" s="9">
        <f>SUMIFS(Concentrado!Y$2:Y826,Concentrado!$A$2:$A826,"="&amp;$A2,Concentrado!$B$2:$B826, "=Oaxaca")</f>
        <v>4.5570000000000004</v>
      </c>
      <c r="Y2" s="9">
        <f>SUMIFS(Concentrado!Z$2:Z826,Concentrado!$A$2:$A826,"="&amp;$A2,Concentrado!$B$2:$B826, "=Oaxaca")</f>
        <v>28.227</v>
      </c>
      <c r="Z2" s="9">
        <f>SUMIFS(Concentrado!AA$2:AA826,Concentrado!$A$2:$A826,"="&amp;$A2,Concentrado!$B$2:$B826, "=Oaxaca")</f>
        <v>33.139000000000003</v>
      </c>
      <c r="AA2" s="9">
        <f>SUMIFS(Concentrado!AB$2:AB826,Concentrado!$A$2:$A826,"="&amp;$A2,Concentrado!$B$2:$B826, "=Oaxaca")</f>
        <v>26.315999999999999</v>
      </c>
      <c r="AB2" s="9">
        <f>SUMIFS(Concentrado!AC$2:AC826,Concentrado!$A$2:$A826,"="&amp;$A2,Concentrado!$B$2:$B826, "=Oaxaca")</f>
        <v>29.652999999999999</v>
      </c>
      <c r="AC2" s="9">
        <f>SUMIFS(Concentrado!AD$2:AD826,Concentrado!$A$2:$A826,"="&amp;$A2,Concentrado!$B$2:$B826, "=Oaxaca")</f>
        <v>341.44400000000002</v>
      </c>
      <c r="AD2" s="9">
        <f>SUMIFS(Concentrado!AE$2:AE826,Concentrado!$A$2:$A826,"="&amp;$A2,Concentrado!$B$2:$B826, "=Oaxaca")</f>
        <v>290.327</v>
      </c>
      <c r="AE2" s="9">
        <f>SUMIFS(Concentrado!AF$2:AF826,Concentrado!$A$2:$A826,"="&amp;$A2,Concentrado!$B$2:$B826, "=Oaxaca")</f>
        <v>315.32900000000001</v>
      </c>
      <c r="AF2" s="9">
        <f>SUMIFS(Concentrado!AG$2:AG826,Concentrado!$A$2:$A826,"="&amp;$A2,Concentrado!$B$2:$B826, "=Oaxaca")</f>
        <v>4.8789999999999996</v>
      </c>
      <c r="AG2" s="9">
        <f>SUMIFS(Concentrado!AH$2:AH826,Concentrado!$A$2:$A826,"="&amp;$A2,Concentrado!$B$2:$B826, "=Oaxaca")</f>
        <v>2.29670698152988</v>
      </c>
      <c r="AH2" s="9">
        <f>SUMIFS(Concentrado!AI$2:AI826,Concentrado!$A$2:$A826,"="&amp;$A2,Concentrado!$B$2:$B826, "=Oaxaca")</f>
        <v>0.73263508325665105</v>
      </c>
      <c r="AI2" s="9">
        <f>SUMIFS(Concentrado!AJ$2:AJ826,Concentrado!$A$2:$A826,"="&amp;$A2,Concentrado!$B$2:$B826, "=Oaxaca")</f>
        <v>1.4974801153359201</v>
      </c>
      <c r="AJ2" s="9">
        <f>SUMIFS(Concentrado!AK$2:AK826,Concentrado!$A$2:$A826,"="&amp;$A2,Concentrado!$B$2:$B826, "=Oaxaca")</f>
        <v>3.2719999999999998</v>
      </c>
      <c r="AK2" s="9">
        <f>SUMIFS(Concentrado!AL$2:AL826,Concentrado!$A$2:$A826,"="&amp;$A2,Concentrado!$B$2:$B826, "=Oaxaca")</f>
        <v>0.56999999999999995</v>
      </c>
      <c r="AL2" s="9">
        <f>SUMIFS(Concentrado!AM$2:AM826,Concentrado!$A$2:$A826,"="&amp;$A2,Concentrado!$B$2:$B826, "=Oaxaca")</f>
        <v>1.8919999999999999</v>
      </c>
      <c r="AM2" s="9">
        <f>SUMIFS(Concentrado!AN$2:AN826,Concentrado!$A$2:$A826,"="&amp;$A2,Concentrado!$B$2:$B826, "=Oaxaca")</f>
        <v>136.423</v>
      </c>
      <c r="AN2" s="9">
        <f>SUMIFS(Concentrado!AO$2:AO826,Concentrado!$A$2:$A826,"="&amp;$A2,Concentrado!$B$2:$B826, "=Oaxaca")</f>
        <v>122.52200000000001</v>
      </c>
      <c r="AO2" s="9">
        <f>SUMIFS(Concentrado!AP$2:AP826,Concentrado!$A$2:$A826,"="&amp;$A2,Concentrado!$B$2:$B826, "=Oaxaca")</f>
        <v>129.321</v>
      </c>
      <c r="AP2" s="9">
        <f>SUMIFS(Concentrado!AQ$2:AQ826,Concentrado!$A$2:$A826,"="&amp;$A2,Concentrado!$B$2:$B826, "=Oaxaca")</f>
        <v>10.173999999999999</v>
      </c>
      <c r="AQ2" s="9">
        <f>SUMIFS(Concentrado!AR$2:AR826,Concentrado!$A$2:$A826,"="&amp;$A2,Concentrado!$B$2:$B826, "=Oaxaca")</f>
        <v>5.5819999999999999</v>
      </c>
      <c r="AR2" s="9">
        <f>SUMIFS(Concentrado!AS$2:AS826,Concentrado!$A$2:$A826,"="&amp;$A2,Concentrado!$B$2:$B826, "=Oaxaca")</f>
        <v>7.8280000000000003</v>
      </c>
      <c r="AS2" s="9">
        <f>SUMIFS(Concentrado!AT$2:AT826,Concentrado!$A$2:$A826,"="&amp;$A2,Concentrado!$B$2:$B826, "=Oaxaca")</f>
        <v>6.6040000000000001</v>
      </c>
      <c r="AT2" s="9">
        <f>SUMIFS(Concentrado!AU$2:AU826,Concentrado!$A$2:$A826,"="&amp;$A2,Concentrado!$B$2:$B826, "=Oaxaca")</f>
        <v>0.96799999999999997</v>
      </c>
      <c r="AU2" s="9">
        <f>SUMIFS(Concentrado!AV$2:AV826,Concentrado!$A$2:$A826,"="&amp;$A2,Concentrado!$B$2:$B826, "=Oaxaca")</f>
        <v>3.7250000000000001</v>
      </c>
      <c r="AV2" s="9">
        <f>SUMIFS(Concentrado!AW$2:AW826,Concentrado!$A$2:$A826,"="&amp;$A2,Concentrado!$B$2:$B826, "=Oaxaca")</f>
        <v>621.90499999999997</v>
      </c>
      <c r="AW2" s="9">
        <f>SUMIFS(Concentrado!AX$2:AX826,Concentrado!$A$2:$A826,"="&amp;$A2,Concentrado!$B$2:$B826, "=Oaxaca")</f>
        <v>462.00599999999997</v>
      </c>
      <c r="AX2" s="9">
        <f>SUMIFS(Concentrado!AY$2:AY826,Concentrado!$A$2:$A826,"="&amp;$A2,Concentrado!$B$2:$B826, "=Oaxaca")</f>
        <v>540.245</v>
      </c>
      <c r="AY2" s="9">
        <f>SUMIFS(Concentrado!AZ$2:AZ826,Concentrado!$A$2:$A826,"="&amp;$A2,Concentrado!$B$2:$B826, "=Oaxaca")</f>
        <v>6.2190000000000003</v>
      </c>
      <c r="AZ2" s="9">
        <f>SUMIFS(Concentrado!BA$2:BA826,Concentrado!$A$2:$A826,"="&amp;$A2,Concentrado!$B$2:$B826, "=Oaxaca")</f>
        <v>4.62</v>
      </c>
      <c r="BA2" s="9">
        <f>SUMIFS(Concentrado!BB$2:BB826,Concentrado!$A$2:$A826,"="&amp;$A2,Concentrado!$B$2:$B826, "=Oaxaca")</f>
        <v>5.4020000000000001</v>
      </c>
      <c r="BB2" s="9">
        <f>SUMIFS(Concentrado!BC$2:BC826,Concentrado!$A$2:$A826,"="&amp;$A2,Concentrado!$B$2:$B826, "=Oaxaca")</f>
        <v>89.887</v>
      </c>
      <c r="BC2" s="9">
        <f>SUMIFS(Concentrado!BD$2:BD826,Concentrado!$A$2:$A826,"="&amp;$A2,Concentrado!$B$2:$B826, "=Oaxaca")</f>
        <v>84.546999999999997</v>
      </c>
      <c r="BD2" s="9">
        <f>SUMIFS(Concentrado!BE$2:BE826,Concentrado!$A$2:$A826,"="&amp;$A2,Concentrado!$B$2:$B826, "=Oaxaca")</f>
        <v>31.352</v>
      </c>
      <c r="BE2" s="9">
        <f>SUMIFS(Concentrado!BF$2:BF826,Concentrado!$A$2:$A826,"="&amp;$A2,Concentrado!$B$2:$B826, "=Oaxaca")</f>
        <v>39.134999999999998</v>
      </c>
      <c r="BF2" s="9">
        <f>SUMIFS(Concentrado!BG$2:BG826,Concentrado!$A$2:$A826,"="&amp;$A2,Concentrado!$B$2:$B826, "=Oaxaca")</f>
        <v>98.004000000000005</v>
      </c>
      <c r="BG2" s="9">
        <f>SUMIFS(Concentrado!BH$2:BH826,Concentrado!$A$2:$A826,"="&amp;$A2,Concentrado!$B$2:$B826, "=Oaxaca")</f>
        <v>9.4774590163934427</v>
      </c>
    </row>
    <row r="3" spans="1:59" x14ac:dyDescent="0.25">
      <c r="A3" s="4">
        <v>1999</v>
      </c>
      <c r="B3" s="9">
        <f>SUMIFS(Concentrado!C$2:C859,Concentrado!$A$2:$A859,"="&amp;$A3,Concentrado!$B$2:$B859, "=Oaxaca")</f>
        <v>18.89</v>
      </c>
      <c r="C3" s="9">
        <f>SUMIFS(Concentrado!D$2:D859,Concentrado!$A$2:$A859,"="&amp;$A3,Concentrado!$B$2:$B859, "=Oaxaca")</f>
        <v>5.1529999999999996</v>
      </c>
      <c r="D3" s="9">
        <f>SUMIFS(Concentrado!E$2:E859,Concentrado!$A$2:$A859,"="&amp;$A3,Concentrado!$B$2:$B859, "=Oaxaca")</f>
        <v>11.852</v>
      </c>
      <c r="E3" s="9">
        <f>SUMIFS(Concentrado!F$2:F859,Concentrado!$A$2:$A859,"="&amp;$A3,Concentrado!$B$2:$B859, "=Oaxaca")</f>
        <v>27.855</v>
      </c>
      <c r="F3" s="9">
        <f>SUMIFS(Concentrado!G$2:G859,Concentrado!$A$2:$A859,"="&amp;$A3,Concentrado!$B$2:$B859, "=Oaxaca")</f>
        <v>7.2889999999999997</v>
      </c>
      <c r="G3" s="9">
        <f>SUMIFS(Concentrado!H$2:H859,Concentrado!$A$2:$A859,"="&amp;$A3,Concentrado!$B$2:$B859, "=Oaxaca")</f>
        <v>1.883</v>
      </c>
      <c r="H3" s="9">
        <f>SUMIFS(Concentrado!I$2:I859,Concentrado!$A$2:$A859,"="&amp;$A3,Concentrado!$B$2:$B859, "=Oaxaca")</f>
        <v>2.0169999999999999</v>
      </c>
      <c r="I3" s="9">
        <f>SUMIFS(Concentrado!J$2:J859,Concentrado!$A$2:$A859,"="&amp;$A3,Concentrado!$B$2:$B859, "=Oaxaca")</f>
        <v>1.9510000000000001</v>
      </c>
      <c r="J3" s="9">
        <f>SUMIFS(Concentrado!K$2:K859,Concentrado!$A$2:$A859,"="&amp;$A3,Concentrado!$B$2:$B859, "=Oaxaca")</f>
        <v>3.59</v>
      </c>
      <c r="K3" s="9">
        <f>SUMIFS(Concentrado!L$2:L859,Concentrado!$A$2:$A859,"="&amp;$A3,Concentrado!$B$2:$B859, "=Oaxaca")</f>
        <v>2.0169999999999999</v>
      </c>
      <c r="L3" s="9">
        <f>SUMIFS(Concentrado!M$2:M859,Concentrado!$A$2:$A859,"="&amp;$A3,Concentrado!$B$2:$B859, "=Oaxaca")</f>
        <v>2.7839999999999998</v>
      </c>
      <c r="M3" s="9">
        <f>SUMIFS(Concentrado!N$2:N859,Concentrado!$A$2:$A859,"="&amp;$A3,Concentrado!$B$2:$B859, "=Oaxaca")</f>
        <v>37.94</v>
      </c>
      <c r="N3" s="9">
        <f>SUMIFS(Concentrado!O$2:O859,Concentrado!$A$2:$A859,"="&amp;$A3,Concentrado!$B$2:$B859, "=Oaxaca")</f>
        <v>114.456</v>
      </c>
      <c r="O3" s="9">
        <f>SUMIFS(Concentrado!P$2:P859,Concentrado!$A$2:$A859,"="&amp;$A3,Concentrado!$B$2:$B859, "=Oaxaca")</f>
        <v>23.863</v>
      </c>
      <c r="P3" s="9">
        <f>SUMIFS(Concentrado!Q$2:Q859,Concentrado!$A$2:$A859,"="&amp;$A3,Concentrado!$B$2:$B859, "=Oaxaca")</f>
        <v>68.043000000000006</v>
      </c>
      <c r="Q3" s="9">
        <f>SUMIFS(Concentrado!R$2:R859,Concentrado!$A$2:$A859,"="&amp;$A3,Concentrado!$B$2:$B859, "=Oaxaca")</f>
        <v>29.129000000000001</v>
      </c>
      <c r="R3" s="9">
        <f>SUMIFS(Concentrado!S$2:S859,Concentrado!$A$2:$A859,"="&amp;$A3,Concentrado!$B$2:$B859, "=Oaxaca")</f>
        <v>35.85</v>
      </c>
      <c r="S3" s="9">
        <f>SUMIFS(Concentrado!T$2:T859,Concentrado!$A$2:$A859,"="&amp;$A3,Concentrado!$B$2:$B859, "=Oaxaca")</f>
        <v>32.572000000000003</v>
      </c>
      <c r="T3" s="9">
        <f>SUMIFS(Concentrado!U$2:U859,Concentrado!$A$2:$A859,"="&amp;$A3,Concentrado!$B$2:$B859, "=Oaxaca")</f>
        <v>7.7089999999999996</v>
      </c>
      <c r="U3" s="9">
        <f>SUMIFS(Concentrado!V$2:V859,Concentrado!$A$2:$A859,"="&amp;$A3,Concentrado!$B$2:$B859, "=Oaxaca")</f>
        <v>11.483000000000001</v>
      </c>
      <c r="V3" s="9">
        <f>SUMIFS(Concentrado!W$2:W859,Concentrado!$A$2:$A859,"="&amp;$A3,Concentrado!$B$2:$B859, "=Oaxaca")</f>
        <v>9.6430000000000007</v>
      </c>
      <c r="W3" s="9">
        <f>SUMIFS(Concentrado!X$2:X859,Concentrado!$A$2:$A859,"="&amp;$A3,Concentrado!$B$2:$B859, "=Oaxaca")</f>
        <v>42.075000000000003</v>
      </c>
      <c r="X3" s="9">
        <f>SUMIFS(Concentrado!Y$2:Y859,Concentrado!$A$2:$A859,"="&amp;$A3,Concentrado!$B$2:$B859, "=Oaxaca")</f>
        <v>4.5369999999999999</v>
      </c>
      <c r="Y3" s="9">
        <f>SUMIFS(Concentrado!Z$2:Z859,Concentrado!$A$2:$A859,"="&amp;$A3,Concentrado!$B$2:$B859, "=Oaxaca")</f>
        <v>22.844000000000001</v>
      </c>
      <c r="Z3" s="9">
        <f>SUMIFS(Concentrado!AA$2:AA859,Concentrado!$A$2:$A859,"="&amp;$A3,Concentrado!$B$2:$B859, "=Oaxaca")</f>
        <v>33.600999999999999</v>
      </c>
      <c r="AA3" s="9">
        <f>SUMIFS(Concentrado!AB$2:AB859,Concentrado!$A$2:$A859,"="&amp;$A3,Concentrado!$B$2:$B859, "=Oaxaca")</f>
        <v>26.887</v>
      </c>
      <c r="AB3" s="9">
        <f>SUMIFS(Concentrado!AC$2:AC859,Concentrado!$A$2:$A859,"="&amp;$A3,Concentrado!$B$2:$B859, "=Oaxaca")</f>
        <v>30.161999999999999</v>
      </c>
      <c r="AC3" s="9">
        <f>SUMIFS(Concentrado!AD$2:AD859,Concentrado!$A$2:$A859,"="&amp;$A3,Concentrado!$B$2:$B859, "=Oaxaca")</f>
        <v>332.42200000000003</v>
      </c>
      <c r="AD3" s="9">
        <f>SUMIFS(Concentrado!AE$2:AE859,Concentrado!$A$2:$A859,"="&amp;$A3,Concentrado!$B$2:$B859, "=Oaxaca")</f>
        <v>281.98200000000003</v>
      </c>
      <c r="AE3" s="9">
        <f>SUMIFS(Concentrado!AF$2:AF859,Concentrado!$A$2:$A859,"="&amp;$A3,Concentrado!$B$2:$B859, "=Oaxaca")</f>
        <v>306.60899999999998</v>
      </c>
      <c r="AF3" s="9">
        <f>SUMIFS(Concentrado!AG$2:AG859,Concentrado!$A$2:$A859,"="&amp;$A3,Concentrado!$B$2:$B859, "=Oaxaca")</f>
        <v>6.8259999999999996</v>
      </c>
      <c r="AG3" s="9">
        <f>SUMIFS(Concentrado!AH$2:AH859,Concentrado!$A$2:$A859,"="&amp;$A3,Concentrado!$B$2:$B859, "=Oaxaca")</f>
        <v>3.8099650397608</v>
      </c>
      <c r="AH3" s="9">
        <f>SUMIFS(Concentrado!AI$2:AI859,Concentrado!$A$2:$A859,"="&amp;$A3,Concentrado!$B$2:$B859, "=Oaxaca")</f>
        <v>1.59000206700269</v>
      </c>
      <c r="AI3" s="9">
        <f>SUMIFS(Concentrado!AJ$2:AJ859,Concentrado!$A$2:$A859,"="&amp;$A3,Concentrado!$B$2:$B859, "=Oaxaca")</f>
        <v>2.6706290889371398</v>
      </c>
      <c r="AJ3" s="9">
        <f>SUMIFS(Concentrado!AK$2:AK859,Concentrado!$A$2:$A859,"="&amp;$A3,Concentrado!$B$2:$B859, "=Oaxaca")</f>
        <v>2.9420000000000002</v>
      </c>
      <c r="AK3" s="9">
        <f>SUMIFS(Concentrado!AL$2:AL859,Concentrado!$A$2:$A859,"="&amp;$A3,Concentrado!$B$2:$B859, "=Oaxaca")</f>
        <v>1.008</v>
      </c>
      <c r="AL3" s="9">
        <f>SUMIFS(Concentrado!AM$2:AM859,Concentrado!$A$2:$A859,"="&amp;$A3,Concentrado!$B$2:$B859, "=Oaxaca")</f>
        <v>1.9510000000000001</v>
      </c>
      <c r="AM3" s="9">
        <f>SUMIFS(Concentrado!AN$2:AN859,Concentrado!$A$2:$A859,"="&amp;$A3,Concentrado!$B$2:$B859, "=Oaxaca")</f>
        <v>120.04600000000001</v>
      </c>
      <c r="AN3" s="9">
        <f>SUMIFS(Concentrado!AO$2:AO859,Concentrado!$A$2:$A859,"="&amp;$A3,Concentrado!$B$2:$B859, "=Oaxaca")</f>
        <v>107.886</v>
      </c>
      <c r="AO3" s="9">
        <f>SUMIFS(Concentrado!AP$2:AP859,Concentrado!$A$2:$A859,"="&amp;$A3,Concentrado!$B$2:$B859, "=Oaxaca")</f>
        <v>113.816</v>
      </c>
      <c r="AP3" s="9">
        <f>SUMIFS(Concentrado!AQ$2:AQ859,Concentrado!$A$2:$A859,"="&amp;$A3,Concentrado!$B$2:$B859, "=Oaxaca")</f>
        <v>8.5329999999999995</v>
      </c>
      <c r="AQ3" s="9">
        <f>SUMIFS(Concentrado!AR$2:AR859,Concentrado!$A$2:$A859,"="&amp;$A3,Concentrado!$B$2:$B859, "=Oaxaca")</f>
        <v>5.6020000000000003</v>
      </c>
      <c r="AR3" s="9">
        <f>SUMIFS(Concentrado!AS$2:AS859,Concentrado!$A$2:$A859,"="&amp;$A3,Concentrado!$B$2:$B859, "=Oaxaca")</f>
        <v>7.0309999999999997</v>
      </c>
      <c r="AS3" s="9">
        <f>SUMIFS(Concentrado!AT$2:AT859,Concentrado!$A$2:$A859,"="&amp;$A3,Concentrado!$B$2:$B859, "=Oaxaca")</f>
        <v>6.0609999999999999</v>
      </c>
      <c r="AT3" s="9">
        <f>SUMIFS(Concentrado!AU$2:AU859,Concentrado!$A$2:$A859,"="&amp;$A3,Concentrado!$B$2:$B859, "=Oaxaca")</f>
        <v>0.56000000000000005</v>
      </c>
      <c r="AU3" s="9">
        <f>SUMIFS(Concentrado!AV$2:AV859,Concentrado!$A$2:$A859,"="&amp;$A3,Concentrado!$B$2:$B859, "=Oaxaca")</f>
        <v>3.2429999999999999</v>
      </c>
      <c r="AV3" s="9">
        <f>SUMIFS(Concentrado!AW$2:AW859,Concentrado!$A$2:$A859,"="&amp;$A3,Concentrado!$B$2:$B859, "=Oaxaca")</f>
        <v>595.22900000000004</v>
      </c>
      <c r="AW3" s="9">
        <f>SUMIFS(Concentrado!AX$2:AX859,Concentrado!$A$2:$A859,"="&amp;$A3,Concentrado!$B$2:$B859, "=Oaxaca")</f>
        <v>445.77100000000002</v>
      </c>
      <c r="AX3" s="9">
        <f>SUMIFS(Concentrado!AY$2:AY859,Concentrado!$A$2:$A859,"="&amp;$A3,Concentrado!$B$2:$B859, "=Oaxaca")</f>
        <v>518.68700000000001</v>
      </c>
      <c r="AY3" s="9">
        <f>SUMIFS(Concentrado!AZ$2:AZ859,Concentrado!$A$2:$A859,"="&amp;$A3,Concentrado!$B$2:$B859, "=Oaxaca")</f>
        <v>5.952</v>
      </c>
      <c r="AZ3" s="9">
        <f>SUMIFS(Concentrado!BA$2:BA859,Concentrado!$A$2:$A859,"="&amp;$A3,Concentrado!$B$2:$B859, "=Oaxaca")</f>
        <v>4.4580000000000002</v>
      </c>
      <c r="BA3" s="9">
        <f>SUMIFS(Concentrado!BB$2:BB859,Concentrado!$A$2:$A859,"="&amp;$A3,Concentrado!$B$2:$B859, "=Oaxaca")</f>
        <v>5.1870000000000003</v>
      </c>
      <c r="BB3" s="9">
        <f>SUMIFS(Concentrado!BC$2:BC859,Concentrado!$A$2:$A859,"="&amp;$A3,Concentrado!$B$2:$B859, "=Oaxaca")</f>
        <v>73.069000000000003</v>
      </c>
      <c r="BC3" s="9">
        <f>SUMIFS(Concentrado!BD$2:BD859,Concentrado!$A$2:$A859,"="&amp;$A3,Concentrado!$B$2:$B859, "=Oaxaca")</f>
        <v>57.698</v>
      </c>
      <c r="BD3" s="9">
        <f>SUMIFS(Concentrado!BE$2:BE859,Concentrado!$A$2:$A859,"="&amp;$A3,Concentrado!$B$2:$B859, "=Oaxaca")</f>
        <v>28.808</v>
      </c>
      <c r="BE3" s="9">
        <f>SUMIFS(Concentrado!BF$2:BF859,Concentrado!$A$2:$A859,"="&amp;$A3,Concentrado!$B$2:$B859, "=Oaxaca")</f>
        <v>35.433999999999997</v>
      </c>
      <c r="BF3" s="9">
        <f>SUMIFS(Concentrado!BG$2:BG859,Concentrado!$A$2:$A859,"="&amp;$A3,Concentrado!$B$2:$B859, "=Oaxaca")</f>
        <v>94.695999999999998</v>
      </c>
      <c r="BG3" s="9">
        <f>SUMIFS(Concentrado!BH$2:BH859,Concentrado!$A$2:$A859,"="&amp;$A3,Concentrado!$B$2:$B859, "=Oaxaca")</f>
        <v>8.4895999647643077</v>
      </c>
    </row>
    <row r="4" spans="1:59" x14ac:dyDescent="0.25">
      <c r="A4" s="4">
        <v>2000</v>
      </c>
      <c r="B4" s="9">
        <f>SUMIFS(Concentrado!C$2:C859,Concentrado!$A$2:$A859,"="&amp;$A4,Concentrado!$B$2:$B859, "=Oaxaca")</f>
        <v>19.489999999999998</v>
      </c>
      <c r="C4" s="9">
        <f>SUMIFS(Concentrado!D$2:D859,Concentrado!$A$2:$A859,"="&amp;$A4,Concentrado!$B$2:$B859, "=Oaxaca")</f>
        <v>4.423</v>
      </c>
      <c r="D4" s="9">
        <f>SUMIFS(Concentrado!E$2:E859,Concentrado!$A$2:$A859,"="&amp;$A4,Concentrado!$B$2:$B859, "=Oaxaca")</f>
        <v>11.781000000000001</v>
      </c>
      <c r="E4" s="9">
        <f>SUMIFS(Concentrado!F$2:F859,Concentrado!$A$2:$A859,"="&amp;$A4,Concentrado!$B$2:$B859, "=Oaxaca")</f>
        <v>21.925999999999998</v>
      </c>
      <c r="F4" s="9">
        <f>SUMIFS(Concentrado!G$2:G859,Concentrado!$A$2:$A859,"="&amp;$A4,Concentrado!$B$2:$B859, "=Oaxaca")</f>
        <v>8.2379999999999995</v>
      </c>
      <c r="G4" s="9">
        <f>SUMIFS(Concentrado!H$2:H859,Concentrado!$A$2:$A859,"="&amp;$A4,Concentrado!$B$2:$B859, "=Oaxaca")</f>
        <v>1.867</v>
      </c>
      <c r="H4" s="9">
        <f>SUMIFS(Concentrado!I$2:I859,Concentrado!$A$2:$A859,"="&amp;$A4,Concentrado!$B$2:$B859, "=Oaxaca")</f>
        <v>2.3769999999999998</v>
      </c>
      <c r="I4" s="9">
        <f>SUMIFS(Concentrado!J$2:J859,Concentrado!$A$2:$A859,"="&amp;$A4,Concentrado!$B$2:$B859, "=Oaxaca")</f>
        <v>2.129</v>
      </c>
      <c r="J4" s="9">
        <f>SUMIFS(Concentrado!K$2:K859,Concentrado!$A$2:$A859,"="&amp;$A4,Concentrado!$B$2:$B859, "=Oaxaca")</f>
        <v>4.26</v>
      </c>
      <c r="K4" s="9">
        <f>SUMIFS(Concentrado!L$2:L859,Concentrado!$A$2:$A859,"="&amp;$A4,Concentrado!$B$2:$B859, "=Oaxaca")</f>
        <v>1.8240000000000001</v>
      </c>
      <c r="L4" s="9">
        <f>SUMIFS(Concentrado!M$2:M859,Concentrado!$A$2:$A859,"="&amp;$A4,Concentrado!$B$2:$B859, "=Oaxaca")</f>
        <v>3.0379999999999998</v>
      </c>
      <c r="M4" s="9">
        <f>SUMIFS(Concentrado!N$2:N859,Concentrado!$A$2:$A859,"="&amp;$A4,Concentrado!$B$2:$B859, "=Oaxaca")</f>
        <v>38.521999999999998</v>
      </c>
      <c r="N4" s="9">
        <f>SUMIFS(Concentrado!O$2:O859,Concentrado!$A$2:$A859,"="&amp;$A4,Concentrado!$B$2:$B859, "=Oaxaca")</f>
        <v>100.075</v>
      </c>
      <c r="O4" s="9">
        <f>SUMIFS(Concentrado!P$2:P859,Concentrado!$A$2:$A859,"="&amp;$A4,Concentrado!$B$2:$B859, "=Oaxaca")</f>
        <v>20.896999999999998</v>
      </c>
      <c r="P4" s="9">
        <f>SUMIFS(Concentrado!Q$2:Q859,Concentrado!$A$2:$A859,"="&amp;$A4,Concentrado!$B$2:$B859, "=Oaxaca")</f>
        <v>59.558999999999997</v>
      </c>
      <c r="Q4" s="9">
        <f>SUMIFS(Concentrado!R$2:R859,Concentrado!$A$2:$A859,"="&amp;$A4,Concentrado!$B$2:$B859, "=Oaxaca")</f>
        <v>29.527000000000001</v>
      </c>
      <c r="R4" s="9">
        <f>SUMIFS(Concentrado!S$2:S859,Concentrado!$A$2:$A859,"="&amp;$A4,Concentrado!$B$2:$B859, "=Oaxaca")</f>
        <v>37.204999999999998</v>
      </c>
      <c r="S4" s="9">
        <f>SUMIFS(Concentrado!T$2:T859,Concentrado!$A$2:$A859,"="&amp;$A4,Concentrado!$B$2:$B859, "=Oaxaca")</f>
        <v>33.47</v>
      </c>
      <c r="T4" s="9">
        <f>SUMIFS(Concentrado!U$2:U859,Concentrado!$A$2:$A859,"="&amp;$A4,Concentrado!$B$2:$B859, "=Oaxaca")</f>
        <v>9.6869999999999994</v>
      </c>
      <c r="U4" s="9">
        <f>SUMIFS(Concentrado!V$2:V859,Concentrado!$A$2:$A859,"="&amp;$A4,Concentrado!$B$2:$B859, "=Oaxaca")</f>
        <v>15.756</v>
      </c>
      <c r="V4" s="9">
        <f>SUMIFS(Concentrado!W$2:W859,Concentrado!$A$2:$A859,"="&amp;$A4,Concentrado!$B$2:$B859, "=Oaxaca")</f>
        <v>12.803000000000001</v>
      </c>
      <c r="W4" s="9">
        <f>SUMIFS(Concentrado!X$2:X859,Concentrado!$A$2:$A859,"="&amp;$A4,Concentrado!$B$2:$B859, "=Oaxaca")</f>
        <v>35.829000000000001</v>
      </c>
      <c r="X4" s="9">
        <f>SUMIFS(Concentrado!Y$2:Y859,Concentrado!$A$2:$A859,"="&amp;$A4,Concentrado!$B$2:$B859, "=Oaxaca")</f>
        <v>4.367</v>
      </c>
      <c r="Y4" s="9">
        <f>SUMIFS(Concentrado!Z$2:Z859,Concentrado!$A$2:$A859,"="&amp;$A4,Concentrado!$B$2:$B859, "=Oaxaca")</f>
        <v>19.757999999999999</v>
      </c>
      <c r="Z4" s="9">
        <f>SUMIFS(Concentrado!AA$2:AA859,Concentrado!$A$2:$A859,"="&amp;$A4,Concentrado!$B$2:$B859, "=Oaxaca")</f>
        <v>33.436</v>
      </c>
      <c r="AA4" s="9">
        <f>SUMIFS(Concentrado!AB$2:AB859,Concentrado!$A$2:$A859,"="&amp;$A4,Concentrado!$B$2:$B859, "=Oaxaca")</f>
        <v>26.757000000000001</v>
      </c>
      <c r="AB4" s="9">
        <f>SUMIFS(Concentrado!AC$2:AC859,Concentrado!$A$2:$A859,"="&amp;$A4,Concentrado!$B$2:$B859, "=Oaxaca")</f>
        <v>30.006</v>
      </c>
      <c r="AC4" s="9">
        <f>SUMIFS(Concentrado!AD$2:AD859,Concentrado!$A$2:$A859,"="&amp;$A4,Concentrado!$B$2:$B859, "=Oaxaca")</f>
        <v>327.65199999999999</v>
      </c>
      <c r="AD4" s="9">
        <f>SUMIFS(Concentrado!AE$2:AE859,Concentrado!$A$2:$A859,"="&amp;$A4,Concentrado!$B$2:$B859, "=Oaxaca")</f>
        <v>279.01299999999998</v>
      </c>
      <c r="AE4" s="9">
        <f>SUMIFS(Concentrado!AF$2:AF859,Concentrado!$A$2:$A859,"="&amp;$A4,Concentrado!$B$2:$B859, "=Oaxaca")</f>
        <v>302.73200000000003</v>
      </c>
      <c r="AF4" s="9">
        <f>SUMIFS(Concentrado!AG$2:AG859,Concentrado!$A$2:$A859,"="&amp;$A4,Concentrado!$B$2:$B859, "=Oaxaca")</f>
        <v>7.1189999999999998</v>
      </c>
      <c r="AG4" s="9">
        <f>SUMIFS(Concentrado!AH$2:AH859,Concentrado!$A$2:$A859,"="&amp;$A4,Concentrado!$B$2:$B859, "=Oaxaca")</f>
        <v>3.7956368395402098</v>
      </c>
      <c r="AH4" s="9">
        <f>SUMIFS(Concentrado!AI$2:AI859,Concentrado!$A$2:$A859,"="&amp;$A4,Concentrado!$B$2:$B859, "=Oaxaca")</f>
        <v>1.4305026070910001</v>
      </c>
      <c r="AI4" s="9">
        <f>SUMIFS(Concentrado!AJ$2:AJ859,Concentrado!$A$2:$A859,"="&amp;$A4,Concentrado!$B$2:$B859, "=Oaxaca")</f>
        <v>2.5778776848596099</v>
      </c>
      <c r="AJ4" s="9">
        <f>SUMIFS(Concentrado!AK$2:AK859,Concentrado!$A$2:$A859,"="&amp;$A4,Concentrado!$B$2:$B859, "=Oaxaca")</f>
        <v>3.7349999999999999</v>
      </c>
      <c r="AK4" s="9">
        <f>SUMIFS(Concentrado!AL$2:AL859,Concentrado!$A$2:$A859,"="&amp;$A4,Concentrado!$B$2:$B859, "=Oaxaca")</f>
        <v>0.77400000000000002</v>
      </c>
      <c r="AL4" s="9">
        <f>SUMIFS(Concentrado!AM$2:AM859,Concentrado!$A$2:$A859,"="&amp;$A4,Concentrado!$B$2:$B859, "=Oaxaca")</f>
        <v>2.214</v>
      </c>
      <c r="AM4" s="9">
        <f>SUMIFS(Concentrado!AN$2:AN859,Concentrado!$A$2:$A859,"="&amp;$A4,Concentrado!$B$2:$B859, "=Oaxaca")</f>
        <v>104.627</v>
      </c>
      <c r="AN4" s="9">
        <f>SUMIFS(Concentrado!AO$2:AO859,Concentrado!$A$2:$A859,"="&amp;$A4,Concentrado!$B$2:$B859, "=Oaxaca")</f>
        <v>92.100999999999999</v>
      </c>
      <c r="AO4" s="9">
        <f>SUMIFS(Concentrado!AP$2:AP859,Concentrado!$A$2:$A859,"="&amp;$A4,Concentrado!$B$2:$B859, "=Oaxaca")</f>
        <v>98.194999999999993</v>
      </c>
      <c r="AP4" s="9">
        <f>SUMIFS(Concentrado!AQ$2:AQ859,Concentrado!$A$2:$A859,"="&amp;$A4,Concentrado!$B$2:$B859, "=Oaxaca")</f>
        <v>7.4690000000000003</v>
      </c>
      <c r="AQ4" s="9">
        <f>SUMIFS(Concentrado!AR$2:AR859,Concentrado!$A$2:$A859,"="&amp;$A4,Concentrado!$B$2:$B859, "=Oaxaca")</f>
        <v>4.3120000000000003</v>
      </c>
      <c r="AR4" s="9">
        <f>SUMIFS(Concentrado!AS$2:AS859,Concentrado!$A$2:$A859,"="&amp;$A4,Concentrado!$B$2:$B859, "=Oaxaca")</f>
        <v>5.8479999999999999</v>
      </c>
      <c r="AS4" s="9">
        <f>SUMIFS(Concentrado!AT$2:AT859,Concentrado!$A$2:$A859,"="&amp;$A4,Concentrado!$B$2:$B859, "=Oaxaca")</f>
        <v>6.5359999999999996</v>
      </c>
      <c r="AT4" s="9">
        <f>SUMIFS(Concentrado!AU$2:AU859,Concentrado!$A$2:$A859,"="&amp;$A4,Concentrado!$B$2:$B859, "=Oaxaca")</f>
        <v>0.94</v>
      </c>
      <c r="AU4" s="9">
        <f>SUMIFS(Concentrado!AV$2:AV859,Concentrado!$A$2:$A859,"="&amp;$A4,Concentrado!$B$2:$B859, "=Oaxaca")</f>
        <v>3.6619999999999999</v>
      </c>
      <c r="AV4" s="9">
        <f>SUMIFS(Concentrado!AW$2:AW859,Concentrado!$A$2:$A859,"="&amp;$A4,Concentrado!$B$2:$B859, "=Oaxaca")</f>
        <v>556.51199999999994</v>
      </c>
      <c r="AW4" s="9">
        <f>SUMIFS(Concentrado!AX$2:AX859,Concentrado!$A$2:$A859,"="&amp;$A4,Concentrado!$B$2:$B859, "=Oaxaca")</f>
        <v>417.27600000000001</v>
      </c>
      <c r="AX4" s="9">
        <f>SUMIFS(Concentrado!AY$2:AY859,Concentrado!$A$2:$A859,"="&amp;$A4,Concentrado!$B$2:$B859, "=Oaxaca")</f>
        <v>485.21199999999999</v>
      </c>
      <c r="AY4" s="9">
        <f>SUMIFS(Concentrado!AZ$2:AZ859,Concentrado!$A$2:$A859,"="&amp;$A4,Concentrado!$B$2:$B859, "=Oaxaca")</f>
        <v>5.5650000000000004</v>
      </c>
      <c r="AZ4" s="9">
        <f>SUMIFS(Concentrado!BA$2:BA859,Concentrado!$A$2:$A859,"="&amp;$A4,Concentrado!$B$2:$B859, "=Oaxaca")</f>
        <v>4.173</v>
      </c>
      <c r="BA4" s="9">
        <f>SUMIFS(Concentrado!BB$2:BB859,Concentrado!$A$2:$A859,"="&amp;$A4,Concentrado!$B$2:$B859, "=Oaxaca")</f>
        <v>4.8520000000000003</v>
      </c>
      <c r="BB4" s="9">
        <f>SUMIFS(Concentrado!BC$2:BC859,Concentrado!$A$2:$A859,"="&amp;$A4,Concentrado!$B$2:$B859, "=Oaxaca")</f>
        <v>63.829000000000001</v>
      </c>
      <c r="BC4" s="9">
        <f>SUMIFS(Concentrado!BD$2:BD859,Concentrado!$A$2:$A859,"="&amp;$A4,Concentrado!$B$2:$B859, "=Oaxaca")</f>
        <v>47.76</v>
      </c>
      <c r="BD4" s="9">
        <f>SUMIFS(Concentrado!BE$2:BE859,Concentrado!$A$2:$A859,"="&amp;$A4,Concentrado!$B$2:$B859, "=Oaxaca")</f>
        <v>26.207000000000001</v>
      </c>
      <c r="BE4" s="9">
        <f>SUMIFS(Concentrado!BF$2:BF859,Concentrado!$A$2:$A859,"="&amp;$A4,Concentrado!$B$2:$B859, "=Oaxaca")</f>
        <v>32.070999999999998</v>
      </c>
      <c r="BF4" s="9">
        <f>SUMIFS(Concentrado!BG$2:BG859,Concentrado!$A$2:$A859,"="&amp;$A4,Concentrado!$B$2:$B859, "=Oaxaca")</f>
        <v>108.584</v>
      </c>
      <c r="BG4" s="9">
        <f>SUMIFS(Concentrado!BH$2:BH859,Concentrado!$A$2:$A859,"="&amp;$A4,Concentrado!$B$2:$B859, "=Oaxaca")</f>
        <v>8.401517976616141</v>
      </c>
    </row>
    <row r="5" spans="1:59" x14ac:dyDescent="0.25">
      <c r="A5" s="4">
        <v>2001</v>
      </c>
      <c r="B5" s="9">
        <f>SUMIFS(Concentrado!C$2:C859,Concentrado!$A$2:$A859,"="&amp;$A5,Concentrado!$B$2:$B859, "=Oaxaca")</f>
        <v>20.524999999999999</v>
      </c>
      <c r="C5" s="9">
        <f>SUMIFS(Concentrado!D$2:D859,Concentrado!$A$2:$A859,"="&amp;$A5,Concentrado!$B$2:$B859, "=Oaxaca")</f>
        <v>5.2569999999999997</v>
      </c>
      <c r="D5" s="9">
        <f>SUMIFS(Concentrado!E$2:E859,Concentrado!$A$2:$A859,"="&amp;$A5,Concentrado!$B$2:$B859, "=Oaxaca")</f>
        <v>12.728999999999999</v>
      </c>
      <c r="E5" s="9">
        <f>SUMIFS(Concentrado!F$2:F859,Concentrado!$A$2:$A859,"="&amp;$A5,Concentrado!$B$2:$B859, "=Oaxaca")</f>
        <v>25.370999999999999</v>
      </c>
      <c r="F5" s="9">
        <f>SUMIFS(Concentrado!G$2:G859,Concentrado!$A$2:$A859,"="&amp;$A5,Concentrado!$B$2:$B859, "=Oaxaca")</f>
        <v>8.4160000000000004</v>
      </c>
      <c r="G5" s="9">
        <f>SUMIFS(Concentrado!H$2:H859,Concentrado!$A$2:$A859,"="&amp;$A5,Concentrado!$B$2:$B859, "=Oaxaca")</f>
        <v>2.3769999999999998</v>
      </c>
      <c r="H5" s="9">
        <f>SUMIFS(Concentrado!I$2:I859,Concentrado!$A$2:$A859,"="&amp;$A5,Concentrado!$B$2:$B859, "=Oaxaca")</f>
        <v>2.081</v>
      </c>
      <c r="I5" s="9">
        <f>SUMIFS(Concentrado!J$2:J859,Concentrado!$A$2:$A859,"="&amp;$A5,Concentrado!$B$2:$B859, "=Oaxaca")</f>
        <v>2.2250000000000001</v>
      </c>
      <c r="J5" s="9">
        <f>SUMIFS(Concentrado!K$2:K859,Concentrado!$A$2:$A859,"="&amp;$A5,Concentrado!$B$2:$B859, "=Oaxaca")</f>
        <v>3.5369999999999999</v>
      </c>
      <c r="K5" s="9">
        <f>SUMIFS(Concentrado!L$2:L859,Concentrado!$A$2:$A859,"="&amp;$A5,Concentrado!$B$2:$B859, "=Oaxaca")</f>
        <v>2.2999999999999998</v>
      </c>
      <c r="L5" s="9">
        <f>SUMIFS(Concentrado!M$2:M859,Concentrado!$A$2:$A859,"="&amp;$A5,Concentrado!$B$2:$B859, "=Oaxaca")</f>
        <v>2.9289999999999998</v>
      </c>
      <c r="M5" s="9">
        <f>SUMIFS(Concentrado!N$2:N859,Concentrado!$A$2:$A859,"="&amp;$A5,Concentrado!$B$2:$B859, "=Oaxaca")</f>
        <v>34.173000000000002</v>
      </c>
      <c r="N5" s="9">
        <f>SUMIFS(Concentrado!O$2:O859,Concentrado!$A$2:$A859,"="&amp;$A5,Concentrado!$B$2:$B859, "=Oaxaca")</f>
        <v>98.796999999999997</v>
      </c>
      <c r="O5" s="9">
        <f>SUMIFS(Concentrado!P$2:P859,Concentrado!$A$2:$A859,"="&amp;$A5,Concentrado!$B$2:$B859, "=Oaxaca")</f>
        <v>20.698</v>
      </c>
      <c r="P5" s="9">
        <f>SUMIFS(Concentrado!Q$2:Q859,Concentrado!$A$2:$A859,"="&amp;$A5,Concentrado!$B$2:$B859, "=Oaxaca")</f>
        <v>58.856000000000002</v>
      </c>
      <c r="Q5" s="9">
        <f>SUMIFS(Concentrado!R$2:R859,Concentrado!$A$2:$A859,"="&amp;$A5,Concentrado!$B$2:$B859, "=Oaxaca")</f>
        <v>37.048999999999999</v>
      </c>
      <c r="R5" s="9">
        <f>SUMIFS(Concentrado!S$2:S859,Concentrado!$A$2:$A859,"="&amp;$A5,Concentrado!$B$2:$B859, "=Oaxaca")</f>
        <v>39.862000000000002</v>
      </c>
      <c r="S5" s="9">
        <f>SUMIFS(Concentrado!T$2:T859,Concentrado!$A$2:$A859,"="&amp;$A5,Concentrado!$B$2:$B859, "=Oaxaca")</f>
        <v>38.552</v>
      </c>
      <c r="T5" s="9">
        <f>SUMIFS(Concentrado!U$2:U859,Concentrado!$A$2:$A859,"="&amp;$A5,Concentrado!$B$2:$B859, "=Oaxaca")</f>
        <v>10.667999999999999</v>
      </c>
      <c r="U5" s="9">
        <f>SUMIFS(Concentrado!V$2:V859,Concentrado!$A$2:$A859,"="&amp;$A5,Concentrado!$B$2:$B859, "=Oaxaca")</f>
        <v>13.962999999999999</v>
      </c>
      <c r="V5" s="9">
        <f>SUMIFS(Concentrado!W$2:W859,Concentrado!$A$2:$A859,"="&amp;$A5,Concentrado!$B$2:$B859, "=Oaxaca")</f>
        <v>12.363</v>
      </c>
      <c r="W5" s="9">
        <f>SUMIFS(Concentrado!X$2:X859,Concentrado!$A$2:$A859,"="&amp;$A5,Concentrado!$B$2:$B859, "=Oaxaca")</f>
        <v>32.179000000000002</v>
      </c>
      <c r="X5" s="9">
        <f>SUMIFS(Concentrado!Y$2:Y859,Concentrado!$A$2:$A859,"="&amp;$A5,Concentrado!$B$2:$B859, "=Oaxaca")</f>
        <v>3.2309999999999999</v>
      </c>
      <c r="Y5" s="9">
        <f>SUMIFS(Concentrado!Z$2:Z859,Concentrado!$A$2:$A859,"="&amp;$A5,Concentrado!$B$2:$B859, "=Oaxaca")</f>
        <v>17.347000000000001</v>
      </c>
      <c r="Z5" s="9">
        <f>SUMIFS(Concentrado!AA$2:AA859,Concentrado!$A$2:$A859,"="&amp;$A5,Concentrado!$B$2:$B859, "=Oaxaca")</f>
        <v>29.800999999999998</v>
      </c>
      <c r="AA5" s="9">
        <f>SUMIFS(Concentrado!AB$2:AB859,Concentrado!$A$2:$A859,"="&amp;$A5,Concentrado!$B$2:$B859, "=Oaxaca")</f>
        <v>26.009</v>
      </c>
      <c r="AB5" s="9">
        <f>SUMIFS(Concentrado!AC$2:AC859,Concentrado!$A$2:$A859,"="&amp;$A5,Concentrado!$B$2:$B859, "=Oaxaca")</f>
        <v>27.850999999999999</v>
      </c>
      <c r="AC5" s="9">
        <f>SUMIFS(Concentrado!AD$2:AD859,Concentrado!$A$2:$A859,"="&amp;$A5,Concentrado!$B$2:$B859, "=Oaxaca")</f>
        <v>324.10500000000002</v>
      </c>
      <c r="AD5" s="9">
        <f>SUMIFS(Concentrado!AE$2:AE859,Concentrado!$A$2:$A859,"="&amp;$A5,Concentrado!$B$2:$B859, "=Oaxaca")</f>
        <v>284.12700000000001</v>
      </c>
      <c r="AE5" s="9">
        <f>SUMIFS(Concentrado!AF$2:AF859,Concentrado!$A$2:$A859,"="&amp;$A5,Concentrado!$B$2:$B859, "=Oaxaca")</f>
        <v>303.96699999999998</v>
      </c>
      <c r="AF5" s="9">
        <f>SUMIFS(Concentrado!AG$2:AG859,Concentrado!$A$2:$A859,"="&amp;$A5,Concentrado!$B$2:$B859, "=Oaxaca")</f>
        <v>6.3780000000000001</v>
      </c>
      <c r="AG5" s="9">
        <f>SUMIFS(Concentrado!AH$2:AH859,Concentrado!$A$2:$A859,"="&amp;$A5,Concentrado!$B$2:$B859, "=Oaxaca")</f>
        <v>4.6833878721404902</v>
      </c>
      <c r="AH5" s="9">
        <f>SUMIFS(Concentrado!AI$2:AI859,Concentrado!$A$2:$A859,"="&amp;$A5,Concentrado!$B$2:$B859, "=Oaxaca")</f>
        <v>1.7030576981756</v>
      </c>
      <c r="AI5" s="9">
        <f>SUMIFS(Concentrado!AJ$2:AJ859,Concentrado!$A$2:$A859,"="&amp;$A5,Concentrado!$B$2:$B859, "=Oaxaca")</f>
        <v>3.1466584316908</v>
      </c>
      <c r="AJ5" s="9">
        <f>SUMIFS(Concentrado!AK$2:AK859,Concentrado!$A$2:$A859,"="&amp;$A5,Concentrado!$B$2:$B859, "=Oaxaca")</f>
        <v>4.29</v>
      </c>
      <c r="AK5" s="9">
        <f>SUMIFS(Concentrado!AL$2:AL859,Concentrado!$A$2:$A859,"="&amp;$A5,Concentrado!$B$2:$B859, "=Oaxaca")</f>
        <v>0.93100000000000005</v>
      </c>
      <c r="AL5" s="9">
        <f>SUMIFS(Concentrado!AM$2:AM859,Concentrado!$A$2:$A859,"="&amp;$A5,Concentrado!$B$2:$B859, "=Oaxaca")</f>
        <v>2.5630000000000002</v>
      </c>
      <c r="AM5" s="9">
        <f>SUMIFS(Concentrado!AN$2:AN859,Concentrado!$A$2:$A859,"="&amp;$A5,Concentrado!$B$2:$B859, "=Oaxaca")</f>
        <v>98.971000000000004</v>
      </c>
      <c r="AN5" s="9">
        <f>SUMIFS(Concentrado!AO$2:AO859,Concentrado!$A$2:$A859,"="&amp;$A5,Concentrado!$B$2:$B859, "=Oaxaca")</f>
        <v>85.856999999999999</v>
      </c>
      <c r="AO5" s="9">
        <f>SUMIFS(Concentrado!AP$2:AP859,Concentrado!$A$2:$A859,"="&amp;$A5,Concentrado!$B$2:$B859, "=Oaxaca")</f>
        <v>92.451999999999998</v>
      </c>
      <c r="AP5" s="9">
        <f>SUMIFS(Concentrado!AQ$2:AQ859,Concentrado!$A$2:$A859,"="&amp;$A5,Concentrado!$B$2:$B859, "=Oaxaca")</f>
        <v>8.0589999999999993</v>
      </c>
      <c r="AQ5" s="9">
        <f>SUMIFS(Concentrado!AR$2:AR859,Concentrado!$A$2:$A859,"="&amp;$A5,Concentrado!$B$2:$B859, "=Oaxaca")</f>
        <v>4.7089999999999996</v>
      </c>
      <c r="AR5" s="9">
        <f>SUMIFS(Concentrado!AS$2:AS859,Concentrado!$A$2:$A859,"="&amp;$A5,Concentrado!$B$2:$B859, "=Oaxaca")</f>
        <v>6.3360000000000003</v>
      </c>
      <c r="AS5" s="9">
        <f>SUMIFS(Concentrado!AT$2:AT859,Concentrado!$A$2:$A859,"="&amp;$A5,Concentrado!$B$2:$B859, "=Oaxaca")</f>
        <v>6.7839999999999998</v>
      </c>
      <c r="AT5" s="9">
        <f>SUMIFS(Concentrado!AU$2:AU859,Concentrado!$A$2:$A859,"="&amp;$A5,Concentrado!$B$2:$B859, "=Oaxaca")</f>
        <v>1.3140000000000001</v>
      </c>
      <c r="AU5" s="9">
        <f>SUMIFS(Concentrado!AV$2:AV859,Concentrado!$A$2:$A859,"="&amp;$A5,Concentrado!$B$2:$B859, "=Oaxaca")</f>
        <v>3.9710000000000001</v>
      </c>
      <c r="AV5" s="9">
        <f>SUMIFS(Concentrado!AW$2:AW859,Concentrado!$A$2:$A859,"="&amp;$A5,Concentrado!$B$2:$B859, "=Oaxaca")</f>
        <v>547.03499999999997</v>
      </c>
      <c r="AW5" s="9">
        <f>SUMIFS(Concentrado!AX$2:AX859,Concentrado!$A$2:$A859,"="&amp;$A5,Concentrado!$B$2:$B859, "=Oaxaca")</f>
        <v>418.16899999999998</v>
      </c>
      <c r="AX5" s="9">
        <f>SUMIFS(Concentrado!AY$2:AY859,Concentrado!$A$2:$A859,"="&amp;$A5,Concentrado!$B$2:$B859, "=Oaxaca")</f>
        <v>481.63299999999998</v>
      </c>
      <c r="AY5" s="9">
        <f>SUMIFS(Concentrado!AZ$2:AZ859,Concentrado!$A$2:$A859,"="&amp;$A5,Concentrado!$B$2:$B859, "=Oaxaca")</f>
        <v>5.47</v>
      </c>
      <c r="AZ5" s="9">
        <f>SUMIFS(Concentrado!BA$2:BA859,Concentrado!$A$2:$A859,"="&amp;$A5,Concentrado!$B$2:$B859, "=Oaxaca")</f>
        <v>4.1820000000000004</v>
      </c>
      <c r="BA5" s="9">
        <f>SUMIFS(Concentrado!BB$2:BB859,Concentrado!$A$2:$A859,"="&amp;$A5,Concentrado!$B$2:$B859, "=Oaxaca")</f>
        <v>4.8159999999999998</v>
      </c>
      <c r="BB5" s="9">
        <f>SUMIFS(Concentrado!BC$2:BC859,Concentrado!$A$2:$A859,"="&amp;$A5,Concentrado!$B$2:$B859, "=Oaxaca")</f>
        <v>49.337000000000003</v>
      </c>
      <c r="BC5" s="9">
        <f>SUMIFS(Concentrado!BD$2:BD859,Concentrado!$A$2:$A859,"="&amp;$A5,Concentrado!$B$2:$B859, "=Oaxaca")</f>
        <v>56.737000000000002</v>
      </c>
      <c r="BD5" s="9">
        <f>SUMIFS(Concentrado!BE$2:BE859,Concentrado!$A$2:$A859,"="&amp;$A5,Concentrado!$B$2:$B859, "=Oaxaca")</f>
        <v>23.984000000000002</v>
      </c>
      <c r="BE5" s="9">
        <f>SUMIFS(Concentrado!BF$2:BF859,Concentrado!$A$2:$A859,"="&amp;$A5,Concentrado!$B$2:$B859, "=Oaxaca")</f>
        <v>29.053000000000001</v>
      </c>
      <c r="BF5" s="9">
        <f>SUMIFS(Concentrado!BG$2:BG859,Concentrado!$A$2:$A859,"="&amp;$A5,Concentrado!$B$2:$B859, "=Oaxaca")</f>
        <v>87.17</v>
      </c>
      <c r="BG5" s="9">
        <f>SUMIFS(Concentrado!BH$2:BH859,Concentrado!$A$2:$A859,"="&amp;$A5,Concentrado!$B$2:$B859, "=Oaxaca")</f>
        <v>7.1501081343514139</v>
      </c>
    </row>
    <row r="6" spans="1:59" x14ac:dyDescent="0.25">
      <c r="A6" s="4">
        <v>2002</v>
      </c>
      <c r="B6" s="9">
        <f>SUMIFS(Concentrado!C$2:C859,Concentrado!$A$2:$A859,"="&amp;$A6,Concentrado!$B$2:$B859, "=Oaxaca")</f>
        <v>17.917999999999999</v>
      </c>
      <c r="C6" s="9">
        <f>SUMIFS(Concentrado!D$2:D859,Concentrado!$A$2:$A859,"="&amp;$A6,Concentrado!$B$2:$B859, "=Oaxaca")</f>
        <v>5.4260000000000002</v>
      </c>
      <c r="D6" s="9">
        <f>SUMIFS(Concentrado!E$2:E859,Concentrado!$A$2:$A859,"="&amp;$A6,Concentrado!$B$2:$B859, "=Oaxaca")</f>
        <v>11.513</v>
      </c>
      <c r="E6" s="9">
        <f>SUMIFS(Concentrado!F$2:F859,Concentrado!$A$2:$A859,"="&amp;$A6,Concentrado!$B$2:$B859, "=Oaxaca")</f>
        <v>26.738</v>
      </c>
      <c r="F6" s="9">
        <f>SUMIFS(Concentrado!G$2:G859,Concentrado!$A$2:$A859,"="&amp;$A6,Concentrado!$B$2:$B859, "=Oaxaca")</f>
        <v>8.2270000000000003</v>
      </c>
      <c r="G6" s="9">
        <f>SUMIFS(Concentrado!H$2:H859,Concentrado!$A$2:$A859,"="&amp;$A6,Concentrado!$B$2:$B859, "=Oaxaca")</f>
        <v>1.556</v>
      </c>
      <c r="H6" s="9">
        <f>SUMIFS(Concentrado!I$2:I859,Concentrado!$A$2:$A859,"="&amp;$A6,Concentrado!$B$2:$B859, "=Oaxaca")</f>
        <v>1.845</v>
      </c>
      <c r="I6" s="9">
        <f>SUMIFS(Concentrado!J$2:J859,Concentrado!$A$2:$A859,"="&amp;$A6,Concentrado!$B$2:$B859, "=Oaxaca")</f>
        <v>1.7050000000000001</v>
      </c>
      <c r="J6" s="9">
        <f>SUMIFS(Concentrado!K$2:K859,Concentrado!$A$2:$A859,"="&amp;$A6,Concentrado!$B$2:$B859, "=Oaxaca")</f>
        <v>4.609</v>
      </c>
      <c r="K6" s="9">
        <f>SUMIFS(Concentrado!L$2:L859,Concentrado!$A$2:$A859,"="&amp;$A6,Concentrado!$B$2:$B859, "=Oaxaca")</f>
        <v>2.008</v>
      </c>
      <c r="L6" s="9">
        <f>SUMIFS(Concentrado!M$2:M859,Concentrado!$A$2:$A859,"="&amp;$A6,Concentrado!$B$2:$B859, "=Oaxaca")</f>
        <v>3.2690000000000001</v>
      </c>
      <c r="M6" s="9">
        <f>SUMIFS(Concentrado!N$2:N859,Concentrado!$A$2:$A859,"="&amp;$A6,Concentrado!$B$2:$B859, "=Oaxaca")</f>
        <v>33.953000000000003</v>
      </c>
      <c r="N6" s="9">
        <f>SUMIFS(Concentrado!O$2:O859,Concentrado!$A$2:$A859,"="&amp;$A6,Concentrado!$B$2:$B859, "=Oaxaca")</f>
        <v>97.022999999999996</v>
      </c>
      <c r="O6" s="9">
        <f>SUMIFS(Concentrado!P$2:P859,Concentrado!$A$2:$A859,"="&amp;$A6,Concentrado!$B$2:$B859, "=Oaxaca")</f>
        <v>21.866</v>
      </c>
      <c r="P6" s="9">
        <f>SUMIFS(Concentrado!Q$2:Q859,Concentrado!$A$2:$A859,"="&amp;$A6,Concentrado!$B$2:$B859, "=Oaxaca")</f>
        <v>58.344999999999999</v>
      </c>
      <c r="Q6" s="9">
        <f>SUMIFS(Concentrado!R$2:R859,Concentrado!$A$2:$A859,"="&amp;$A6,Concentrado!$B$2:$B859, "=Oaxaca")</f>
        <v>39.350999999999999</v>
      </c>
      <c r="R6" s="9">
        <f>SUMIFS(Concentrado!S$2:S859,Concentrado!$A$2:$A859,"="&amp;$A6,Concentrado!$B$2:$B859, "=Oaxaca")</f>
        <v>46.011000000000003</v>
      </c>
      <c r="S6" s="9">
        <f>SUMIFS(Concentrado!T$2:T859,Concentrado!$A$2:$A859,"="&amp;$A6,Concentrado!$B$2:$B859, "=Oaxaca")</f>
        <v>42.808999999999997</v>
      </c>
      <c r="T6" s="9">
        <f>SUMIFS(Concentrado!U$2:U859,Concentrado!$A$2:$A859,"="&amp;$A6,Concentrado!$B$2:$B859, "=Oaxaca")</f>
        <v>11.753</v>
      </c>
      <c r="U6" s="9">
        <f>SUMIFS(Concentrado!V$2:V859,Concentrado!$A$2:$A859,"="&amp;$A6,Concentrado!$B$2:$B859, "=Oaxaca")</f>
        <v>15.464</v>
      </c>
      <c r="V6" s="9">
        <f>SUMIFS(Concentrado!W$2:W859,Concentrado!$A$2:$A859,"="&amp;$A6,Concentrado!$B$2:$B859, "=Oaxaca")</f>
        <v>13.692</v>
      </c>
      <c r="W6" s="9">
        <f>SUMIFS(Concentrado!X$2:X859,Concentrado!$A$2:$A859,"="&amp;$A6,Concentrado!$B$2:$B859, "=Oaxaca")</f>
        <v>30.997</v>
      </c>
      <c r="X6" s="9">
        <f>SUMIFS(Concentrado!Y$2:Y859,Concentrado!$A$2:$A859,"="&amp;$A6,Concentrado!$B$2:$B859, "=Oaxaca")</f>
        <v>3.3639999999999999</v>
      </c>
      <c r="Y6" s="9">
        <f>SUMIFS(Concentrado!Z$2:Z859,Concentrado!$A$2:$A859,"="&amp;$A6,Concentrado!$B$2:$B859, "=Oaxaca")</f>
        <v>16.765999999999998</v>
      </c>
      <c r="Z6" s="9">
        <f>SUMIFS(Concentrado!AA$2:AA859,Concentrado!$A$2:$A859,"="&amp;$A6,Concentrado!$B$2:$B859, "=Oaxaca")</f>
        <v>34.914000000000001</v>
      </c>
      <c r="AA6" s="9">
        <f>SUMIFS(Concentrado!AB$2:AB859,Concentrado!$A$2:$A859,"="&amp;$A6,Concentrado!$B$2:$B859, "=Oaxaca")</f>
        <v>29.951000000000001</v>
      </c>
      <c r="AB6" s="9">
        <f>SUMIFS(Concentrado!AC$2:AC859,Concentrado!$A$2:$A859,"="&amp;$A6,Concentrado!$B$2:$B859, "=Oaxaca")</f>
        <v>32.357999999999997</v>
      </c>
      <c r="AC6" s="9">
        <f>SUMIFS(Concentrado!AD$2:AD859,Concentrado!$A$2:$A859,"="&amp;$A6,Concentrado!$B$2:$B859, "=Oaxaca")</f>
        <v>342.11399999999998</v>
      </c>
      <c r="AD6" s="9">
        <f>SUMIFS(Concentrado!AE$2:AE859,Concentrado!$A$2:$A859,"="&amp;$A6,Concentrado!$B$2:$B859, "=Oaxaca")</f>
        <v>299.18099999999998</v>
      </c>
      <c r="AE6" s="9">
        <f>SUMIFS(Concentrado!AF$2:AF859,Concentrado!$A$2:$A859,"="&amp;$A6,Concentrado!$B$2:$B859, "=Oaxaca")</f>
        <v>320.19900000000001</v>
      </c>
      <c r="AF6" s="9">
        <f>SUMIFS(Concentrado!AG$2:AG859,Concentrado!$A$2:$A859,"="&amp;$A6,Concentrado!$B$2:$B859, "=Oaxaca")</f>
        <v>6.51</v>
      </c>
      <c r="AG6" s="9">
        <f>SUMIFS(Concentrado!AH$2:AH859,Concentrado!$A$2:$A859,"="&amp;$A6,Concentrado!$B$2:$B859, "=Oaxaca")</f>
        <v>5.5534709193245799</v>
      </c>
      <c r="AH6" s="9">
        <f>SUMIFS(Concentrado!AI$2:AI859,Concentrado!$A$2:$A859,"="&amp;$A6,Concentrado!$B$2:$B859, "=Oaxaca")</f>
        <v>1.4076437872937599</v>
      </c>
      <c r="AI6" s="9">
        <f>SUMIFS(Concentrado!AJ$2:AJ859,Concentrado!$A$2:$A859,"="&amp;$A6,Concentrado!$B$2:$B859, "=Oaxaca")</f>
        <v>3.4140675564065699</v>
      </c>
      <c r="AJ6" s="9">
        <f>SUMIFS(Concentrado!AK$2:AK859,Concentrado!$A$2:$A859,"="&amp;$A6,Concentrado!$B$2:$B859, "=Oaxaca")</f>
        <v>4.3789999999999996</v>
      </c>
      <c r="AK6" s="9">
        <f>SUMIFS(Concentrado!AL$2:AL859,Concentrado!$A$2:$A859,"="&amp;$A6,Concentrado!$B$2:$B859, "=Oaxaca")</f>
        <v>0.81399999999999995</v>
      </c>
      <c r="AL6" s="9">
        <f>SUMIFS(Concentrado!AM$2:AM859,Concentrado!$A$2:$A859,"="&amp;$A6,Concentrado!$B$2:$B859, "=Oaxaca")</f>
        <v>2.5430000000000001</v>
      </c>
      <c r="AM6" s="9">
        <f>SUMIFS(Concentrado!AN$2:AN859,Concentrado!$A$2:$A859,"="&amp;$A6,Concentrado!$B$2:$B859, "=Oaxaca")</f>
        <v>103.879</v>
      </c>
      <c r="AN6" s="9">
        <f>SUMIFS(Concentrado!AO$2:AO859,Concentrado!$A$2:$A859,"="&amp;$A6,Concentrado!$B$2:$B859, "=Oaxaca")</f>
        <v>91.587999999999994</v>
      </c>
      <c r="AO6" s="9">
        <f>SUMIFS(Concentrado!AP$2:AP859,Concentrado!$A$2:$A859,"="&amp;$A6,Concentrado!$B$2:$B859, "=Oaxaca")</f>
        <v>97.745000000000005</v>
      </c>
      <c r="AP6" s="9">
        <f>SUMIFS(Concentrado!AQ$2:AQ859,Concentrado!$A$2:$A859,"="&amp;$A6,Concentrado!$B$2:$B859, "=Oaxaca")</f>
        <v>6.165</v>
      </c>
      <c r="AQ6" s="9">
        <f>SUMIFS(Concentrado!AR$2:AR859,Concentrado!$A$2:$A859,"="&amp;$A6,Concentrado!$B$2:$B859, "=Oaxaca")</f>
        <v>4.3410000000000002</v>
      </c>
      <c r="AR6" s="9">
        <f>SUMIFS(Concentrado!AS$2:AS859,Concentrado!$A$2:$A859,"="&amp;$A6,Concentrado!$B$2:$B859, "=Oaxaca")</f>
        <v>5.2249999999999996</v>
      </c>
      <c r="AS6" s="9">
        <f>SUMIFS(Concentrado!AT$2:AT859,Concentrado!$A$2:$A859,"="&amp;$A6,Concentrado!$B$2:$B859, "=Oaxaca")</f>
        <v>5.8769999999999998</v>
      </c>
      <c r="AT6" s="9">
        <f>SUMIFS(Concentrado!AU$2:AU859,Concentrado!$A$2:$A859,"="&amp;$A6,Concentrado!$B$2:$B859, "=Oaxaca")</f>
        <v>1.899</v>
      </c>
      <c r="AU6" s="9">
        <f>SUMIFS(Concentrado!AV$2:AV859,Concentrado!$A$2:$A859,"="&amp;$A6,Concentrado!$B$2:$B859, "=Oaxaca")</f>
        <v>3.8559999999999999</v>
      </c>
      <c r="AV6" s="9">
        <f>SUMIFS(Concentrado!AW$2:AW859,Concentrado!$A$2:$A859,"="&amp;$A6,Concentrado!$B$2:$B859, "=Oaxaca")</f>
        <v>568.76900000000001</v>
      </c>
      <c r="AW6" s="9">
        <f>SUMIFS(Concentrado!AX$2:AX859,Concentrado!$A$2:$A859,"="&amp;$A6,Concentrado!$B$2:$B859, "=Oaxaca")</f>
        <v>437.86500000000001</v>
      </c>
      <c r="AX6" s="9">
        <f>SUMIFS(Concentrado!AY$2:AY859,Concentrado!$A$2:$A859,"="&amp;$A6,Concentrado!$B$2:$B859, "=Oaxaca")</f>
        <v>501.77300000000002</v>
      </c>
      <c r="AY6" s="9">
        <f>SUMIFS(Concentrado!AZ$2:AZ859,Concentrado!$A$2:$A859,"="&amp;$A6,Concentrado!$B$2:$B859, "=Oaxaca")</f>
        <v>5.6879999999999997</v>
      </c>
      <c r="AZ6" s="9">
        <f>SUMIFS(Concentrado!BA$2:BA859,Concentrado!$A$2:$A859,"="&amp;$A6,Concentrado!$B$2:$B859, "=Oaxaca")</f>
        <v>4.3789999999999996</v>
      </c>
      <c r="BA6" s="9">
        <f>SUMIFS(Concentrado!BB$2:BB859,Concentrado!$A$2:$A859,"="&amp;$A6,Concentrado!$B$2:$B859, "=Oaxaca")</f>
        <v>5.0179999999999998</v>
      </c>
      <c r="BB6" s="9">
        <f>SUMIFS(Concentrado!BC$2:BC859,Concentrado!$A$2:$A859,"="&amp;$A6,Concentrado!$B$2:$B859, "=Oaxaca")</f>
        <v>43.351999999999997</v>
      </c>
      <c r="BC6" s="9">
        <f>SUMIFS(Concentrado!BD$2:BD859,Concentrado!$A$2:$A859,"="&amp;$A6,Concentrado!$B$2:$B859, "=Oaxaca")</f>
        <v>48.997</v>
      </c>
      <c r="BD6" s="9">
        <f>SUMIFS(Concentrado!BE$2:BE859,Concentrado!$A$2:$A859,"="&amp;$A6,Concentrado!$B$2:$B859, "=Oaxaca")</f>
        <v>22.190999999999999</v>
      </c>
      <c r="BE6" s="9">
        <f>SUMIFS(Concentrado!BF$2:BF859,Concentrado!$A$2:$A859,"="&amp;$A6,Concentrado!$B$2:$B859, "=Oaxaca")</f>
        <v>26.972000000000001</v>
      </c>
      <c r="BF6" s="9">
        <f>SUMIFS(Concentrado!BG$2:BG859,Concentrado!$A$2:$A859,"="&amp;$A6,Concentrado!$B$2:$B859, "=Oaxaca")</f>
        <v>89.31</v>
      </c>
      <c r="BG6" s="9">
        <f>SUMIFS(Concentrado!BH$2:BH859,Concentrado!$A$2:$A859,"="&amp;$A6,Concentrado!$B$2:$B859, "=Oaxaca")</f>
        <v>8.78583549164955</v>
      </c>
    </row>
    <row r="7" spans="1:59" x14ac:dyDescent="0.25">
      <c r="A7" s="4">
        <v>2003</v>
      </c>
      <c r="B7" s="9">
        <f>SUMIFS(Concentrado!C$2:C859,Concentrado!$A$2:$A859,"="&amp;$A7,Concentrado!$B$2:$B859, "=Oaxaca")</f>
        <v>19.251000000000001</v>
      </c>
      <c r="C7" s="9">
        <f>SUMIFS(Concentrado!D$2:D859,Concentrado!$A$2:$A859,"="&amp;$A7,Concentrado!$B$2:$B859, "=Oaxaca")</f>
        <v>5.1630000000000003</v>
      </c>
      <c r="D7" s="9">
        <f>SUMIFS(Concentrado!E$2:E859,Concentrado!$A$2:$A859,"="&amp;$A7,Concentrado!$B$2:$B859, "=Oaxaca")</f>
        <v>12.010999999999999</v>
      </c>
      <c r="E7" s="9">
        <f>SUMIFS(Concentrado!F$2:F859,Concentrado!$A$2:$A859,"="&amp;$A7,Concentrado!$B$2:$B859, "=Oaxaca")</f>
        <v>26.035</v>
      </c>
      <c r="F7" s="9">
        <f>SUMIFS(Concentrado!G$2:G859,Concentrado!$A$2:$A859,"="&amp;$A7,Concentrado!$B$2:$B859, "=Oaxaca")</f>
        <v>10.177</v>
      </c>
      <c r="G7" s="9">
        <f>SUMIFS(Concentrado!H$2:H859,Concentrado!$A$2:$A859,"="&amp;$A7,Concentrado!$B$2:$B859, "=Oaxaca")</f>
        <v>2.177</v>
      </c>
      <c r="H7" s="9">
        <f>SUMIFS(Concentrado!I$2:I859,Concentrado!$A$2:$A859,"="&amp;$A7,Concentrado!$B$2:$B859, "=Oaxaca")</f>
        <v>1.99</v>
      </c>
      <c r="I7" s="9">
        <f>SUMIFS(Concentrado!J$2:J859,Concentrado!$A$2:$A859,"="&amp;$A7,Concentrado!$B$2:$B859, "=Oaxaca")</f>
        <v>2.081</v>
      </c>
      <c r="J7" s="9">
        <f>SUMIFS(Concentrado!K$2:K859,Concentrado!$A$2:$A859,"="&amp;$A7,Concentrado!$B$2:$B859, "=Oaxaca")</f>
        <v>4.6980000000000004</v>
      </c>
      <c r="K7" s="9">
        <f>SUMIFS(Concentrado!L$2:L859,Concentrado!$A$2:$A859,"="&amp;$A7,Concentrado!$B$2:$B859, "=Oaxaca")</f>
        <v>2.4740000000000002</v>
      </c>
      <c r="L7" s="9">
        <f>SUMIFS(Concentrado!M$2:M859,Concentrado!$A$2:$A859,"="&amp;$A7,Concentrado!$B$2:$B859, "=Oaxaca")</f>
        <v>3.5510000000000002</v>
      </c>
      <c r="M7" s="9">
        <f>SUMIFS(Concentrado!N$2:N859,Concentrado!$A$2:$A859,"="&amp;$A7,Concentrado!$B$2:$B859, "=Oaxaca")</f>
        <v>49.697000000000003</v>
      </c>
      <c r="N7" s="9">
        <f>SUMIFS(Concentrado!O$2:O859,Concentrado!$A$2:$A859,"="&amp;$A7,Concentrado!$B$2:$B859, "=Oaxaca")</f>
        <v>99.921999999999997</v>
      </c>
      <c r="O7" s="9">
        <f>SUMIFS(Concentrado!P$2:P859,Concentrado!$A$2:$A859,"="&amp;$A7,Concentrado!$B$2:$B859, "=Oaxaca")</f>
        <v>23.07</v>
      </c>
      <c r="P7" s="9">
        <f>SUMIFS(Concentrado!Q$2:Q859,Concentrado!$A$2:$A859,"="&amp;$A7,Concentrado!$B$2:$B859, "=Oaxaca")</f>
        <v>60.363</v>
      </c>
      <c r="Q7" s="9">
        <f>SUMIFS(Concentrado!R$2:R859,Concentrado!$A$2:$A859,"="&amp;$A7,Concentrado!$B$2:$B859, "=Oaxaca")</f>
        <v>41.423999999999999</v>
      </c>
      <c r="R7" s="9">
        <f>SUMIFS(Concentrado!S$2:S859,Concentrado!$A$2:$A859,"="&amp;$A7,Concentrado!$B$2:$B859, "=Oaxaca")</f>
        <v>49.314</v>
      </c>
      <c r="S7" s="9">
        <f>SUMIFS(Concentrado!T$2:T859,Concentrado!$A$2:$A859,"="&amp;$A7,Concentrado!$B$2:$B859, "=Oaxaca")</f>
        <v>45.521999999999998</v>
      </c>
      <c r="T7" s="9">
        <f>SUMIFS(Concentrado!U$2:U859,Concentrado!$A$2:$A859,"="&amp;$A7,Concentrado!$B$2:$B859, "=Oaxaca")</f>
        <v>10.37</v>
      </c>
      <c r="U7" s="9">
        <f>SUMIFS(Concentrado!V$2:V859,Concentrado!$A$2:$A859,"="&amp;$A7,Concentrado!$B$2:$B859, "=Oaxaca")</f>
        <v>15.917999999999999</v>
      </c>
      <c r="V7" s="9">
        <f>SUMIFS(Concentrado!W$2:W859,Concentrado!$A$2:$A859,"="&amp;$A7,Concentrado!$B$2:$B859, "=Oaxaca")</f>
        <v>13.288</v>
      </c>
      <c r="W7" s="9">
        <f>SUMIFS(Concentrado!X$2:X859,Concentrado!$A$2:$A859,"="&amp;$A7,Concentrado!$B$2:$B859, "=Oaxaca")</f>
        <v>31.283000000000001</v>
      </c>
      <c r="X7" s="9">
        <f>SUMIFS(Concentrado!Y$2:Y859,Concentrado!$A$2:$A859,"="&amp;$A7,Concentrado!$B$2:$B859, "=Oaxaca")</f>
        <v>3.7639999999999998</v>
      </c>
      <c r="Y7" s="9">
        <f>SUMIFS(Concentrado!Z$2:Z859,Concentrado!$A$2:$A859,"="&amp;$A7,Concentrado!$B$2:$B859, "=Oaxaca")</f>
        <v>17.116</v>
      </c>
      <c r="Z7" s="9">
        <f>SUMIFS(Concentrado!AA$2:AA859,Concentrado!$A$2:$A859,"="&amp;$A7,Concentrado!$B$2:$B859, "=Oaxaca")</f>
        <v>36.268000000000001</v>
      </c>
      <c r="AA7" s="9">
        <f>SUMIFS(Concentrado!AB$2:AB859,Concentrado!$A$2:$A859,"="&amp;$A7,Concentrado!$B$2:$B859, "=Oaxaca")</f>
        <v>28.986000000000001</v>
      </c>
      <c r="AB7" s="9">
        <f>SUMIFS(Concentrado!AC$2:AC859,Concentrado!$A$2:$A859,"="&amp;$A7,Concentrado!$B$2:$B859, "=Oaxaca")</f>
        <v>32.539000000000001</v>
      </c>
      <c r="AC7" s="9">
        <f>SUMIFS(Concentrado!AD$2:AD859,Concentrado!$A$2:$A859,"="&amp;$A7,Concentrado!$B$2:$B859, "=Oaxaca")</f>
        <v>343.30900000000003</v>
      </c>
      <c r="AD7" s="9">
        <f>SUMIFS(Concentrado!AE$2:AE859,Concentrado!$A$2:$A859,"="&amp;$A7,Concentrado!$B$2:$B859, "=Oaxaca")</f>
        <v>299.10899999999998</v>
      </c>
      <c r="AE7" s="9">
        <f>SUMIFS(Concentrado!AF$2:AF859,Concentrado!$A$2:$A859,"="&amp;$A7,Concentrado!$B$2:$B859, "=Oaxaca")</f>
        <v>320.73099999999999</v>
      </c>
      <c r="AF7" s="9">
        <f>SUMIFS(Concentrado!AG$2:AG859,Concentrado!$A$2:$A859,"="&amp;$A7,Concentrado!$B$2:$B859, "=Oaxaca")</f>
        <v>9.625</v>
      </c>
      <c r="AG7" s="9">
        <f>SUMIFS(Concentrado!AH$2:AH859,Concentrado!$A$2:$A859,"="&amp;$A7,Concentrado!$B$2:$B859, "=Oaxaca")</f>
        <v>5.8172402117475404</v>
      </c>
      <c r="AH7" s="9">
        <f>SUMIFS(Concentrado!AI$2:AI859,Concentrado!$A$2:$A859,"="&amp;$A7,Concentrado!$B$2:$B859, "=Oaxaca")</f>
        <v>2.5132258510411001</v>
      </c>
      <c r="AI7" s="9">
        <f>SUMIFS(Concentrado!AJ$2:AJ859,Concentrado!$A$2:$A859,"="&amp;$A7,Concentrado!$B$2:$B859, "=Oaxaca")</f>
        <v>4.11067969006917</v>
      </c>
      <c r="AJ7" s="9">
        <f>SUMIFS(Concentrado!AK$2:AK859,Concentrado!$A$2:$A859,"="&amp;$A7,Concentrado!$B$2:$B859, "=Oaxaca")</f>
        <v>4.5839999999999996</v>
      </c>
      <c r="AK7" s="9">
        <f>SUMIFS(Concentrado!AL$2:AL859,Concentrado!$A$2:$A859,"="&amp;$A7,Concentrado!$B$2:$B859, "=Oaxaca")</f>
        <v>1.667</v>
      </c>
      <c r="AL7" s="9">
        <f>SUMIFS(Concentrado!AM$2:AM859,Concentrado!$A$2:$A859,"="&amp;$A7,Concentrado!$B$2:$B859, "=Oaxaca")</f>
        <v>3.0790000000000002</v>
      </c>
      <c r="AM7" s="9">
        <f>SUMIFS(Concentrado!AN$2:AN859,Concentrado!$A$2:$A859,"="&amp;$A7,Concentrado!$B$2:$B859, "=Oaxaca")</f>
        <v>99.004999999999995</v>
      </c>
      <c r="AN7" s="9">
        <f>SUMIFS(Concentrado!AO$2:AO859,Concentrado!$A$2:$A859,"="&amp;$A7,Concentrado!$B$2:$B859, "=Oaxaca")</f>
        <v>88.516999999999996</v>
      </c>
      <c r="AO7" s="9">
        <f>SUMIFS(Concentrado!AP$2:AP859,Concentrado!$A$2:$A859,"="&amp;$A7,Concentrado!$B$2:$B859, "=Oaxaca")</f>
        <v>93.650999999999996</v>
      </c>
      <c r="AP7" s="9">
        <f>SUMIFS(Concentrado!AQ$2:AQ859,Concentrado!$A$2:$A859,"="&amp;$A7,Concentrado!$B$2:$B859, "=Oaxaca")</f>
        <v>6.3019999999999996</v>
      </c>
      <c r="AQ7" s="9">
        <f>SUMIFS(Concentrado!AR$2:AR859,Concentrado!$A$2:$A859,"="&amp;$A7,Concentrado!$B$2:$B859, "=Oaxaca")</f>
        <v>4.1950000000000003</v>
      </c>
      <c r="AR7" s="9">
        <f>SUMIFS(Concentrado!AS$2:AS859,Concentrado!$A$2:$A859,"="&amp;$A7,Concentrado!$B$2:$B859, "=Oaxaca")</f>
        <v>5.2149999999999999</v>
      </c>
      <c r="AS7" s="9">
        <f>SUMIFS(Concentrado!AT$2:AT859,Concentrado!$A$2:$A859,"="&amp;$A7,Concentrado!$B$2:$B859, "=Oaxaca")</f>
        <v>5.6150000000000002</v>
      </c>
      <c r="AT7" s="9">
        <f>SUMIFS(Concentrado!AU$2:AU859,Concentrado!$A$2:$A859,"="&amp;$A7,Concentrado!$B$2:$B859, "=Oaxaca")</f>
        <v>1.56</v>
      </c>
      <c r="AU7" s="9">
        <f>SUMIFS(Concentrado!AV$2:AV859,Concentrado!$A$2:$A859,"="&amp;$A7,Concentrado!$B$2:$B859, "=Oaxaca")</f>
        <v>3.5230000000000001</v>
      </c>
      <c r="AV7" s="9">
        <f>SUMIFS(Concentrado!AW$2:AW859,Concentrado!$A$2:$A859,"="&amp;$A7,Concentrado!$B$2:$B859, "=Oaxaca")</f>
        <v>568.24800000000005</v>
      </c>
      <c r="AW7" s="9">
        <f>SUMIFS(Concentrado!AX$2:AX859,Concentrado!$A$2:$A859,"="&amp;$A7,Concentrado!$B$2:$B859, "=Oaxaca")</f>
        <v>437.74700000000001</v>
      </c>
      <c r="AX7" s="9">
        <f>SUMIFS(Concentrado!AY$2:AY859,Concentrado!$A$2:$A859,"="&amp;$A7,Concentrado!$B$2:$B859, "=Oaxaca")</f>
        <v>501.29199999999997</v>
      </c>
      <c r="AY7" s="9">
        <f>SUMIFS(Concentrado!AZ$2:AZ859,Concentrado!$A$2:$A859,"="&amp;$A7,Concentrado!$B$2:$B859, "=Oaxaca")</f>
        <v>5.6820000000000004</v>
      </c>
      <c r="AZ7" s="9">
        <f>SUMIFS(Concentrado!BA$2:BA859,Concentrado!$A$2:$A859,"="&amp;$A7,Concentrado!$B$2:$B859, "=Oaxaca")</f>
        <v>4.3769999999999998</v>
      </c>
      <c r="BA7" s="9">
        <f>SUMIFS(Concentrado!BB$2:BB859,Concentrado!$A$2:$A859,"="&amp;$A7,Concentrado!$B$2:$B859, "=Oaxaca")</f>
        <v>5.0129999999999999</v>
      </c>
      <c r="BB7" s="9">
        <f>SUMIFS(Concentrado!BC$2:BC859,Concentrado!$A$2:$A859,"="&amp;$A7,Concentrado!$B$2:$B859, "=Oaxaca")</f>
        <v>42.186</v>
      </c>
      <c r="BC7" s="9">
        <f>SUMIFS(Concentrado!BD$2:BD859,Concentrado!$A$2:$A859,"="&amp;$A7,Concentrado!$B$2:$B859, "=Oaxaca")</f>
        <v>44.923000000000002</v>
      </c>
      <c r="BD7" s="9">
        <f>SUMIFS(Concentrado!BE$2:BE859,Concentrado!$A$2:$A859,"="&amp;$A7,Concentrado!$B$2:$B859, "=Oaxaca")</f>
        <v>20.847000000000001</v>
      </c>
      <c r="BE7" s="9">
        <f>SUMIFS(Concentrado!BF$2:BF859,Concentrado!$A$2:$A859,"="&amp;$A7,Concentrado!$B$2:$B859, "=Oaxaca")</f>
        <v>25.238</v>
      </c>
      <c r="BF7" s="9">
        <f>SUMIFS(Concentrado!BG$2:BG859,Concentrado!$A$2:$A859,"="&amp;$A7,Concentrado!$B$2:$B859, "=Oaxaca")</f>
        <v>56.436999999999998</v>
      </c>
      <c r="BG7" s="9">
        <f>SUMIFS(Concentrado!BH$2:BH859,Concentrado!$A$2:$A859,"="&amp;$A7,Concentrado!$B$2:$B859, "=Oaxaca")</f>
        <v>7.697951351656414</v>
      </c>
    </row>
    <row r="8" spans="1:59" x14ac:dyDescent="0.25">
      <c r="A8" s="4">
        <v>2004</v>
      </c>
      <c r="B8" s="9">
        <f>SUMIFS(Concentrado!C$2:C859,Concentrado!$A$2:$A859,"="&amp;$A8,Concentrado!$B$2:$B859, "=Oaxaca")</f>
        <v>16.942</v>
      </c>
      <c r="C8" s="9">
        <f>SUMIFS(Concentrado!D$2:D859,Concentrado!$A$2:$A859,"="&amp;$A8,Concentrado!$B$2:$B859, "=Oaxaca")</f>
        <v>5.0650000000000004</v>
      </c>
      <c r="D8" s="9">
        <f>SUMIFS(Concentrado!E$2:E859,Concentrado!$A$2:$A859,"="&amp;$A8,Concentrado!$B$2:$B859, "=Oaxaca")</f>
        <v>10.803000000000001</v>
      </c>
      <c r="E8" s="9">
        <f>SUMIFS(Concentrado!F$2:F859,Concentrado!$A$2:$A859,"="&amp;$A8,Concentrado!$B$2:$B859, "=Oaxaca")</f>
        <v>25.245000000000001</v>
      </c>
      <c r="F8" s="9">
        <f>SUMIFS(Concentrado!G$2:G859,Concentrado!$A$2:$A859,"="&amp;$A8,Concentrado!$B$2:$B859, "=Oaxaca")</f>
        <v>9.843</v>
      </c>
      <c r="G8" s="9">
        <f>SUMIFS(Concentrado!H$2:H859,Concentrado!$A$2:$A859,"="&amp;$A8,Concentrado!$B$2:$B859, "=Oaxaca")</f>
        <v>2.6240000000000001</v>
      </c>
      <c r="H8" s="9">
        <f>SUMIFS(Concentrado!I$2:I859,Concentrado!$A$2:$A859,"="&amp;$A8,Concentrado!$B$2:$B859, "=Oaxaca")</f>
        <v>1.706</v>
      </c>
      <c r="I8" s="9">
        <f>SUMIFS(Concentrado!J$2:J859,Concentrado!$A$2:$A859,"="&amp;$A8,Concentrado!$B$2:$B859, "=Oaxaca")</f>
        <v>2.15</v>
      </c>
      <c r="J8" s="9">
        <f>SUMIFS(Concentrado!K$2:K859,Concentrado!$A$2:$A859,"="&amp;$A8,Concentrado!$B$2:$B859, "=Oaxaca")</f>
        <v>4.1070000000000002</v>
      </c>
      <c r="K8" s="9">
        <f>SUMIFS(Concentrado!L$2:L859,Concentrado!$A$2:$A859,"="&amp;$A8,Concentrado!$B$2:$B859, "=Oaxaca")</f>
        <v>2.2389999999999999</v>
      </c>
      <c r="L8" s="9">
        <f>SUMIFS(Concentrado!M$2:M859,Concentrado!$A$2:$A859,"="&amp;$A8,Concentrado!$B$2:$B859, "=Oaxaca")</f>
        <v>3.1419999999999999</v>
      </c>
      <c r="M8" s="9">
        <f>SUMIFS(Concentrado!N$2:N859,Concentrado!$A$2:$A859,"="&amp;$A8,Concentrado!$B$2:$B859, "=Oaxaca")</f>
        <v>42.417999999999999</v>
      </c>
      <c r="N8" s="9">
        <f>SUMIFS(Concentrado!O$2:O859,Concentrado!$A$2:$A859,"="&amp;$A8,Concentrado!$B$2:$B859, "=Oaxaca")</f>
        <v>92.352000000000004</v>
      </c>
      <c r="O8" s="9">
        <f>SUMIFS(Concentrado!P$2:P859,Concentrado!$A$2:$A859,"="&amp;$A8,Concentrado!$B$2:$B859, "=Oaxaca")</f>
        <v>20.847999999999999</v>
      </c>
      <c r="P8" s="9">
        <f>SUMIFS(Concentrado!Q$2:Q859,Concentrado!$A$2:$A859,"="&amp;$A8,Concentrado!$B$2:$B859, "=Oaxaca")</f>
        <v>55.530999999999999</v>
      </c>
      <c r="Q8" s="9">
        <f>SUMIFS(Concentrado!R$2:R859,Concentrado!$A$2:$A859,"="&amp;$A8,Concentrado!$B$2:$B859, "=Oaxaca")</f>
        <v>42.953000000000003</v>
      </c>
      <c r="R8" s="9">
        <f>SUMIFS(Concentrado!S$2:S859,Concentrado!$A$2:$A859,"="&amp;$A8,Concentrado!$B$2:$B859, "=Oaxaca")</f>
        <v>53.478000000000002</v>
      </c>
      <c r="S8" s="9">
        <f>SUMIFS(Concentrado!T$2:T859,Concentrado!$A$2:$A859,"="&amp;$A8,Concentrado!$B$2:$B859, "=Oaxaca")</f>
        <v>48.420999999999999</v>
      </c>
      <c r="T8" s="9">
        <f>SUMIFS(Concentrado!U$2:U859,Concentrado!$A$2:$A859,"="&amp;$A8,Concentrado!$B$2:$B859, "=Oaxaca")</f>
        <v>13.519</v>
      </c>
      <c r="U8" s="9">
        <f>SUMIFS(Concentrado!V$2:V859,Concentrado!$A$2:$A859,"="&amp;$A8,Concentrado!$B$2:$B859, "=Oaxaca")</f>
        <v>18.021999999999998</v>
      </c>
      <c r="V8" s="9">
        <f>SUMIFS(Concentrado!W$2:W859,Concentrado!$A$2:$A859,"="&amp;$A8,Concentrado!$B$2:$B859, "=Oaxaca")</f>
        <v>15.846</v>
      </c>
      <c r="W8" s="9">
        <f>SUMIFS(Concentrado!X$2:X859,Concentrado!$A$2:$A859,"="&amp;$A8,Concentrado!$B$2:$B859, "=Oaxaca")</f>
        <v>30.745999999999999</v>
      </c>
      <c r="X8" s="9">
        <f>SUMIFS(Concentrado!Y$2:Y859,Concentrado!$A$2:$A859,"="&amp;$A8,Concentrado!$B$2:$B859, "=Oaxaca")</f>
        <v>4.4249999999999998</v>
      </c>
      <c r="Y8" s="9">
        <f>SUMIFS(Concentrado!Z$2:Z859,Concentrado!$A$2:$A859,"="&amp;$A8,Concentrado!$B$2:$B859, "=Oaxaca")</f>
        <v>17.141999999999999</v>
      </c>
      <c r="Z8" s="9">
        <f>SUMIFS(Concentrado!AA$2:AA859,Concentrado!$A$2:$A859,"="&amp;$A8,Concentrado!$B$2:$B859, "=Oaxaca")</f>
        <v>36.621000000000002</v>
      </c>
      <c r="AA8" s="9">
        <f>SUMIFS(Concentrado!AB$2:AB859,Concentrado!$A$2:$A859,"="&amp;$A8,Concentrado!$B$2:$B859, "=Oaxaca")</f>
        <v>27.459</v>
      </c>
      <c r="AB8" s="9">
        <f>SUMIFS(Concentrado!AC$2:AC859,Concentrado!$A$2:$A859,"="&amp;$A8,Concentrado!$B$2:$B859, "=Oaxaca")</f>
        <v>31.913</v>
      </c>
      <c r="AC8" s="9">
        <f>SUMIFS(Concentrado!AD$2:AD859,Concentrado!$A$2:$A859,"="&amp;$A8,Concentrado!$B$2:$B859, "=Oaxaca")</f>
        <v>357.08499999999998</v>
      </c>
      <c r="AD8" s="9">
        <f>SUMIFS(Concentrado!AE$2:AE859,Concentrado!$A$2:$A859,"="&amp;$A8,Concentrado!$B$2:$B859, "=Oaxaca")</f>
        <v>301.303</v>
      </c>
      <c r="AE8" s="9">
        <f>SUMIFS(Concentrado!AF$2:AF859,Concentrado!$A$2:$A859,"="&amp;$A8,Concentrado!$B$2:$B859, "=Oaxaca")</f>
        <v>328.44600000000003</v>
      </c>
      <c r="AF8" s="9">
        <f>SUMIFS(Concentrado!AG$2:AG859,Concentrado!$A$2:$A859,"="&amp;$A8,Concentrado!$B$2:$B859, "=Oaxaca")</f>
        <v>8.4420000000000002</v>
      </c>
      <c r="AG8" s="9">
        <f>SUMIFS(Concentrado!AH$2:AH859,Concentrado!$A$2:$A859,"="&amp;$A8,Concentrado!$B$2:$B859, "=Oaxaca")</f>
        <v>7.12606000142521</v>
      </c>
      <c r="AH8" s="9">
        <f>SUMIFS(Concentrado!AI$2:AI859,Concentrado!$A$2:$A859,"="&amp;$A8,Concentrado!$B$2:$B859, "=Oaxaca")</f>
        <v>0.69292674239894003</v>
      </c>
      <c r="AI8" s="9">
        <f>SUMIFS(Concentrado!AJ$2:AJ859,Concentrado!$A$2:$A859,"="&amp;$A8,Concentrado!$B$2:$B859, "=Oaxaca")</f>
        <v>3.8705210366402198</v>
      </c>
      <c r="AJ8" s="9">
        <f>SUMIFS(Concentrado!AK$2:AK859,Concentrado!$A$2:$A859,"="&amp;$A8,Concentrado!$B$2:$B859, "=Oaxaca")</f>
        <v>5.476</v>
      </c>
      <c r="AK8" s="9">
        <f>SUMIFS(Concentrado!AL$2:AL859,Concentrado!$A$2:$A859,"="&amp;$A8,Concentrado!$B$2:$B859, "=Oaxaca")</f>
        <v>0.58699999999999997</v>
      </c>
      <c r="AL8" s="9">
        <f>SUMIFS(Concentrado!AM$2:AM859,Concentrado!$A$2:$A859,"="&amp;$A8,Concentrado!$B$2:$B859, "=Oaxaca")</f>
        <v>3.004</v>
      </c>
      <c r="AM8" s="9">
        <f>SUMIFS(Concentrado!AN$2:AN859,Concentrado!$A$2:$A859,"="&amp;$A8,Concentrado!$B$2:$B859, "=Oaxaca")</f>
        <v>90.126999999999995</v>
      </c>
      <c r="AN8" s="9">
        <f>SUMIFS(Concentrado!AO$2:AO859,Concentrado!$A$2:$A859,"="&amp;$A8,Concentrado!$B$2:$B859, "=Oaxaca")</f>
        <v>81.790999999999997</v>
      </c>
      <c r="AO8" s="9">
        <f>SUMIFS(Concentrado!AP$2:AP859,Concentrado!$A$2:$A859,"="&amp;$A8,Concentrado!$B$2:$B859, "=Oaxaca")</f>
        <v>85.846000000000004</v>
      </c>
      <c r="AP8" s="9">
        <f>SUMIFS(Concentrado!AQ$2:AQ859,Concentrado!$A$2:$A859,"="&amp;$A8,Concentrado!$B$2:$B859, "=Oaxaca")</f>
        <v>4.2210000000000001</v>
      </c>
      <c r="AQ8" s="9">
        <f>SUMIFS(Concentrado!AR$2:AR859,Concentrado!$A$2:$A859,"="&amp;$A8,Concentrado!$B$2:$B859, "=Oaxaca")</f>
        <v>3.6259999999999999</v>
      </c>
      <c r="AR8" s="9">
        <f>SUMIFS(Concentrado!AS$2:AS859,Concentrado!$A$2:$A859,"="&amp;$A8,Concentrado!$B$2:$B859, "=Oaxaca")</f>
        <v>3.9129999999999998</v>
      </c>
      <c r="AS8" s="9">
        <f>SUMIFS(Concentrado!AT$2:AT859,Concentrado!$A$2:$A859,"="&amp;$A8,Concentrado!$B$2:$B859, "=Oaxaca")</f>
        <v>5.875</v>
      </c>
      <c r="AT8" s="9">
        <f>SUMIFS(Concentrado!AU$2:AU859,Concentrado!$A$2:$A859,"="&amp;$A8,Concentrado!$B$2:$B859, "=Oaxaca")</f>
        <v>1.8129999999999999</v>
      </c>
      <c r="AU8" s="9">
        <f>SUMIFS(Concentrado!AV$2:AV859,Concentrado!$A$2:$A859,"="&amp;$A8,Concentrado!$B$2:$B859, "=Oaxaca")</f>
        <v>3.7759999999999998</v>
      </c>
      <c r="AV8" s="9">
        <f>SUMIFS(Concentrado!AW$2:AW859,Concentrado!$A$2:$A859,"="&amp;$A8,Concentrado!$B$2:$B859, "=Oaxaca")</f>
        <v>563.97799999999995</v>
      </c>
      <c r="AW8" s="9">
        <f>SUMIFS(Concentrado!AX$2:AX859,Concentrado!$A$2:$A859,"="&amp;$A8,Concentrado!$B$2:$B859, "=Oaxaca")</f>
        <v>431.50700000000001</v>
      </c>
      <c r="AX8" s="9">
        <f>SUMIFS(Concentrado!AY$2:AY859,Concentrado!$A$2:$A859,"="&amp;$A8,Concentrado!$B$2:$B859, "=Oaxaca")</f>
        <v>495.86500000000001</v>
      </c>
      <c r="AY8" s="9">
        <f>SUMIFS(Concentrado!AZ$2:AZ859,Concentrado!$A$2:$A859,"="&amp;$A8,Concentrado!$B$2:$B859, "=Oaxaca")</f>
        <v>5.64</v>
      </c>
      <c r="AZ8" s="9">
        <f>SUMIFS(Concentrado!BA$2:BA859,Concentrado!$A$2:$A859,"="&amp;$A8,Concentrado!$B$2:$B859, "=Oaxaca")</f>
        <v>4.3150000000000004</v>
      </c>
      <c r="BA8" s="9">
        <f>SUMIFS(Concentrado!BB$2:BB859,Concentrado!$A$2:$A859,"="&amp;$A8,Concentrado!$B$2:$B859, "=Oaxaca")</f>
        <v>4.9589999999999996</v>
      </c>
      <c r="BB8" s="9">
        <f>SUMIFS(Concentrado!BC$2:BC859,Concentrado!$A$2:$A859,"="&amp;$A8,Concentrado!$B$2:$B859, "=Oaxaca")</f>
        <v>44.616999999999997</v>
      </c>
      <c r="BC8" s="9">
        <f>SUMIFS(Concentrado!BD$2:BD859,Concentrado!$A$2:$A859,"="&amp;$A8,Concentrado!$B$2:$B859, "=Oaxaca")</f>
        <v>34.676000000000002</v>
      </c>
      <c r="BD8" s="9">
        <f>SUMIFS(Concentrado!BE$2:BE859,Concentrado!$A$2:$A859,"="&amp;$A8,Concentrado!$B$2:$B859, "=Oaxaca")</f>
        <v>19.911999999999999</v>
      </c>
      <c r="BE8" s="9">
        <f>SUMIFS(Concentrado!BF$2:BF859,Concentrado!$A$2:$A859,"="&amp;$A8,Concentrado!$B$2:$B859, "=Oaxaca")</f>
        <v>23.904</v>
      </c>
      <c r="BF8" s="9">
        <f>SUMIFS(Concentrado!BG$2:BG859,Concentrado!$A$2:$A859,"="&amp;$A8,Concentrado!$B$2:$B859, "=Oaxaca")</f>
        <v>72.816000000000003</v>
      </c>
      <c r="BG8" s="9">
        <f>SUMIFS(Concentrado!BH$2:BH859,Concentrado!$A$2:$A859,"="&amp;$A8,Concentrado!$B$2:$B859, "=Oaxaca")</f>
        <v>7.5318853606089222</v>
      </c>
    </row>
    <row r="9" spans="1:59" x14ac:dyDescent="0.25">
      <c r="A9" s="4">
        <v>2005</v>
      </c>
      <c r="B9" s="9">
        <f>SUMIFS(Concentrado!C$2:C859,Concentrado!$A$2:$A859,"="&amp;$A9,Concentrado!$B$2:$B859, "=Oaxaca")</f>
        <v>23.393000000000001</v>
      </c>
      <c r="C9" s="9">
        <f>SUMIFS(Concentrado!D$2:D859,Concentrado!$A$2:$A859,"="&amp;$A9,Concentrado!$B$2:$B859, "=Oaxaca")</f>
        <v>6.9180000000000001</v>
      </c>
      <c r="D9" s="9">
        <f>SUMIFS(Concentrado!E$2:E859,Concentrado!$A$2:$A859,"="&amp;$A9,Concentrado!$B$2:$B859, "=Oaxaca")</f>
        <v>14.856999999999999</v>
      </c>
      <c r="E9" s="9">
        <f>SUMIFS(Concentrado!F$2:F859,Concentrado!$A$2:$A859,"="&amp;$A9,Concentrado!$B$2:$B859, "=Oaxaca")</f>
        <v>21.274999999999999</v>
      </c>
      <c r="F9" s="9">
        <f>SUMIFS(Concentrado!G$2:G859,Concentrado!$A$2:$A859,"="&amp;$A9,Concentrado!$B$2:$B859, "=Oaxaca")</f>
        <v>8.94</v>
      </c>
      <c r="G9" s="9">
        <f>SUMIFS(Concentrado!H$2:H859,Concentrado!$A$2:$A859,"="&amp;$A9,Concentrado!$B$2:$B859, "=Oaxaca")</f>
        <v>2.7250000000000001</v>
      </c>
      <c r="H9" s="9">
        <f>SUMIFS(Concentrado!I$2:I859,Concentrado!$A$2:$A859,"="&amp;$A9,Concentrado!$B$2:$B859, "=Oaxaca")</f>
        <v>2.64</v>
      </c>
      <c r="I9" s="9">
        <f>SUMIFS(Concentrado!J$2:J859,Concentrado!$A$2:$A859,"="&amp;$A9,Concentrado!$B$2:$B859, "=Oaxaca")</f>
        <v>2.681</v>
      </c>
      <c r="J9" s="9">
        <f>SUMIFS(Concentrado!K$2:K859,Concentrado!$A$2:$A859,"="&amp;$A9,Concentrado!$B$2:$B859, "=Oaxaca")</f>
        <v>5.4509999999999996</v>
      </c>
      <c r="K9" s="9">
        <f>SUMIFS(Concentrado!L$2:L859,Concentrado!$A$2:$A859,"="&amp;$A9,Concentrado!$B$2:$B859, "=Oaxaca")</f>
        <v>2.0070000000000001</v>
      </c>
      <c r="L9" s="9">
        <f>SUMIFS(Concentrado!M$2:M859,Concentrado!$A$2:$A859,"="&amp;$A9,Concentrado!$B$2:$B859, "=Oaxaca")</f>
        <v>3.6659999999999999</v>
      </c>
      <c r="M9" s="9">
        <f>SUMIFS(Concentrado!N$2:N859,Concentrado!$A$2:$A859,"="&amp;$A9,Concentrado!$B$2:$B859, "=Oaxaca")</f>
        <v>45.857999999999997</v>
      </c>
      <c r="N9" s="9">
        <f>SUMIFS(Concentrado!O$2:O859,Concentrado!$A$2:$A859,"="&amp;$A9,Concentrado!$B$2:$B859, "=Oaxaca")</f>
        <v>94.421999999999997</v>
      </c>
      <c r="O9" s="9">
        <f>SUMIFS(Concentrado!P$2:P859,Concentrado!$A$2:$A859,"="&amp;$A9,Concentrado!$B$2:$B859, "=Oaxaca")</f>
        <v>23.131</v>
      </c>
      <c r="P9" s="9">
        <f>SUMIFS(Concentrado!Q$2:Q859,Concentrado!$A$2:$A859,"="&amp;$A9,Concentrado!$B$2:$B859, "=Oaxaca")</f>
        <v>57.567999999999998</v>
      </c>
      <c r="Q9" s="9">
        <f>SUMIFS(Concentrado!R$2:R859,Concentrado!$A$2:$A859,"="&amp;$A9,Concentrado!$B$2:$B859, "=Oaxaca")</f>
        <v>50.531999999999996</v>
      </c>
      <c r="R9" s="9">
        <f>SUMIFS(Concentrado!S$2:S859,Concentrado!$A$2:$A859,"="&amp;$A9,Concentrado!$B$2:$B859, "=Oaxaca")</f>
        <v>54.341000000000001</v>
      </c>
      <c r="S9" s="9">
        <f>SUMIFS(Concentrado!T$2:T859,Concentrado!$A$2:$A859,"="&amp;$A9,Concentrado!$B$2:$B859, "=Oaxaca")</f>
        <v>52.506</v>
      </c>
      <c r="T9" s="9">
        <f>SUMIFS(Concentrado!U$2:U859,Concentrado!$A$2:$A859,"="&amp;$A9,Concentrado!$B$2:$B859, "=Oaxaca")</f>
        <v>14.023999999999999</v>
      </c>
      <c r="U9" s="9">
        <f>SUMIFS(Concentrado!V$2:V859,Concentrado!$A$2:$A859,"="&amp;$A9,Concentrado!$B$2:$B859, "=Oaxaca")</f>
        <v>20.225999999999999</v>
      </c>
      <c r="V9" s="9">
        <f>SUMIFS(Concentrado!W$2:W859,Concentrado!$A$2:$A859,"="&amp;$A9,Concentrado!$B$2:$B859, "=Oaxaca")</f>
        <v>17.236999999999998</v>
      </c>
      <c r="W9" s="9">
        <f>SUMIFS(Concentrado!X$2:X859,Concentrado!$A$2:$A859,"="&amp;$A9,Concentrado!$B$2:$B859, "=Oaxaca")</f>
        <v>26.97</v>
      </c>
      <c r="X9" s="9">
        <f>SUMIFS(Concentrado!Y$2:Y859,Concentrado!$A$2:$A859,"="&amp;$A9,Concentrado!$B$2:$B859, "=Oaxaca")</f>
        <v>3.802</v>
      </c>
      <c r="Y9" s="9">
        <f>SUMIFS(Concentrado!Z$2:Z859,Concentrado!$A$2:$A859,"="&amp;$A9,Concentrado!$B$2:$B859, "=Oaxaca")</f>
        <v>14.994</v>
      </c>
      <c r="Z9" s="9">
        <f>SUMIFS(Concentrado!AA$2:AA859,Concentrado!$A$2:$A859,"="&amp;$A9,Concentrado!$B$2:$B859, "=Oaxaca")</f>
        <v>40.994</v>
      </c>
      <c r="AA9" s="9">
        <f>SUMIFS(Concentrado!AB$2:AB859,Concentrado!$A$2:$A859,"="&amp;$A9,Concentrado!$B$2:$B859, "=Oaxaca")</f>
        <v>32.319000000000003</v>
      </c>
      <c r="AB9" s="9">
        <f>SUMIFS(Concentrado!AC$2:AC859,Concentrado!$A$2:$A859,"="&amp;$A9,Concentrado!$B$2:$B859, "=Oaxaca")</f>
        <v>36.5</v>
      </c>
      <c r="AC9" s="9">
        <f>SUMIFS(Concentrado!AD$2:AD859,Concentrado!$A$2:$A859,"="&amp;$A9,Concentrado!$B$2:$B859, "=Oaxaca")</f>
        <v>385.35300000000001</v>
      </c>
      <c r="AD9" s="9">
        <f>SUMIFS(Concentrado!AE$2:AE859,Concentrado!$A$2:$A859,"="&amp;$A9,Concentrado!$B$2:$B859, "=Oaxaca")</f>
        <v>322.87799999999999</v>
      </c>
      <c r="AE9" s="9">
        <f>SUMIFS(Concentrado!AF$2:AF859,Concentrado!$A$2:$A859,"="&amp;$A9,Concentrado!$B$2:$B859, "=Oaxaca")</f>
        <v>353.012</v>
      </c>
      <c r="AF9" s="9">
        <f>SUMIFS(Concentrado!AG$2:AG859,Concentrado!$A$2:$A859,"="&amp;$A9,Concentrado!$B$2:$B859, "=Oaxaca")</f>
        <v>9.3119999999999994</v>
      </c>
      <c r="AG9" s="9">
        <f>SUMIFS(Concentrado!AH$2:AH859,Concentrado!$A$2:$A859,"="&amp;$A9,Concentrado!$B$2:$B859, "=Oaxaca")</f>
        <v>8.1441062583754693</v>
      </c>
      <c r="AH9" s="9">
        <f>SUMIFS(Concentrado!AI$2:AI859,Concentrado!$A$2:$A859,"="&amp;$A9,Concentrado!$B$2:$B859, "=Oaxaca")</f>
        <v>2.0671777648847098</v>
      </c>
      <c r="AI9" s="9">
        <f>SUMIFS(Concentrado!AJ$2:AJ859,Concentrado!$A$2:$A859,"="&amp;$A9,Concentrado!$B$2:$B859, "=Oaxaca")</f>
        <v>4.9965666449197004</v>
      </c>
      <c r="AJ9" s="9">
        <f>SUMIFS(Concentrado!AK$2:AK859,Concentrado!$A$2:$A859,"="&amp;$A9,Concentrado!$B$2:$B859, "=Oaxaca")</f>
        <v>5.8479999999999999</v>
      </c>
      <c r="AK9" s="9">
        <f>SUMIFS(Concentrado!AL$2:AL859,Concentrado!$A$2:$A859,"="&amp;$A9,Concentrado!$B$2:$B859, "=Oaxaca")</f>
        <v>1.0029999999999999</v>
      </c>
      <c r="AL9" s="9">
        <f>SUMIFS(Concentrado!AM$2:AM859,Concentrado!$A$2:$A859,"="&amp;$A9,Concentrado!$B$2:$B859, "=Oaxaca")</f>
        <v>3.3380000000000001</v>
      </c>
      <c r="AM9" s="9">
        <f>SUMIFS(Concentrado!AN$2:AN859,Concentrado!$A$2:$A859,"="&amp;$A9,Concentrado!$B$2:$B859, "=Oaxaca")</f>
        <v>85.847999999999999</v>
      </c>
      <c r="AN9" s="9">
        <f>SUMIFS(Concentrado!AO$2:AO859,Concentrado!$A$2:$A859,"="&amp;$A9,Concentrado!$B$2:$B859, "=Oaxaca")</f>
        <v>76.891000000000005</v>
      </c>
      <c r="AO9" s="9">
        <f>SUMIFS(Concentrado!AP$2:AP859,Concentrado!$A$2:$A859,"="&amp;$A9,Concentrado!$B$2:$B859, "=Oaxaca")</f>
        <v>81.262</v>
      </c>
      <c r="AP9" s="9">
        <f>SUMIFS(Concentrado!AQ$2:AQ859,Concentrado!$A$2:$A859,"="&amp;$A9,Concentrado!$B$2:$B859, "=Oaxaca")</f>
        <v>5.28</v>
      </c>
      <c r="AQ9" s="9">
        <f>SUMIFS(Concentrado!AR$2:AR859,Concentrado!$A$2:$A859,"="&amp;$A9,Concentrado!$B$2:$B859, "=Oaxaca")</f>
        <v>2.9049999999999998</v>
      </c>
      <c r="AR9" s="9">
        <f>SUMIFS(Concentrado!AS$2:AS859,Concentrado!$A$2:$A859,"="&amp;$A9,Concentrado!$B$2:$B859, "=Oaxaca")</f>
        <v>4.0490000000000004</v>
      </c>
      <c r="AS9" s="9">
        <f>SUMIFS(Concentrado!AT$2:AT859,Concentrado!$A$2:$A859,"="&amp;$A9,Concentrado!$B$2:$B859, "=Oaxaca")</f>
        <v>7.2110000000000003</v>
      </c>
      <c r="AT9" s="9">
        <f>SUMIFS(Concentrado!AU$2:AU859,Concentrado!$A$2:$A859,"="&amp;$A9,Concentrado!$B$2:$B859, "=Oaxaca")</f>
        <v>1.5840000000000001</v>
      </c>
      <c r="AU9" s="9">
        <f>SUMIFS(Concentrado!AV$2:AV859,Concentrado!$A$2:$A859,"="&amp;$A9,Concentrado!$B$2:$B859, "=Oaxaca")</f>
        <v>4.2960000000000003</v>
      </c>
      <c r="AV9" s="9">
        <f>SUMIFS(Concentrado!AW$2:AW859,Concentrado!$A$2:$A859,"="&amp;$A9,Concentrado!$B$2:$B859, "=Oaxaca")</f>
        <v>587.25599999999997</v>
      </c>
      <c r="AW9" s="9">
        <f>SUMIFS(Concentrado!AX$2:AX859,Concentrado!$A$2:$A859,"="&amp;$A9,Concentrado!$B$2:$B859, "=Oaxaca")</f>
        <v>451.99799999999999</v>
      </c>
      <c r="AX9" s="9">
        <f>SUMIFS(Concentrado!AY$2:AY859,Concentrado!$A$2:$A859,"="&amp;$A9,Concentrado!$B$2:$B859, "=Oaxaca")</f>
        <v>517.34199999999998</v>
      </c>
      <c r="AY9" s="9">
        <f>SUMIFS(Concentrado!AZ$2:AZ859,Concentrado!$A$2:$A859,"="&amp;$A9,Concentrado!$B$2:$B859, "=Oaxaca")</f>
        <v>5.8730000000000002</v>
      </c>
      <c r="AZ9" s="9">
        <f>SUMIFS(Concentrado!BA$2:BA859,Concentrado!$A$2:$A859,"="&amp;$A9,Concentrado!$B$2:$B859, "=Oaxaca")</f>
        <v>4.5199999999999996</v>
      </c>
      <c r="BA9" s="9">
        <f>SUMIFS(Concentrado!BB$2:BB859,Concentrado!$A$2:$A859,"="&amp;$A9,Concentrado!$B$2:$B859, "=Oaxaca")</f>
        <v>5.173</v>
      </c>
      <c r="BB9" s="9">
        <f>SUMIFS(Concentrado!BC$2:BC859,Concentrado!$A$2:$A859,"="&amp;$A9,Concentrado!$B$2:$B859, "=Oaxaca")</f>
        <v>32.076999999999998</v>
      </c>
      <c r="BC9" s="9">
        <f>SUMIFS(Concentrado!BD$2:BD859,Concentrado!$A$2:$A859,"="&amp;$A9,Concentrado!$B$2:$B859, "=Oaxaca")</f>
        <v>40.505000000000003</v>
      </c>
      <c r="BD9" s="9">
        <f>SUMIFS(Concentrado!BE$2:BE859,Concentrado!$A$2:$A859,"="&amp;$A9,Concentrado!$B$2:$B859, "=Oaxaca")</f>
        <v>19.234999999999999</v>
      </c>
      <c r="BE9" s="9">
        <f>SUMIFS(Concentrado!BF$2:BF859,Concentrado!$A$2:$A859,"="&amp;$A9,Concentrado!$B$2:$B859, "=Oaxaca")</f>
        <v>23.088000000000001</v>
      </c>
      <c r="BF9" s="9">
        <f>SUMIFS(Concentrado!BG$2:BG859,Concentrado!$A$2:$A859,"="&amp;$A9,Concentrado!$B$2:$B859, "=Oaxaca")</f>
        <v>80.085999999999999</v>
      </c>
      <c r="BG9" s="9">
        <f>SUMIFS(Concentrado!BH$2:BH859,Concentrado!$A$2:$A859,"="&amp;$A9,Concentrado!$B$2:$B859, "=Oaxaca")</f>
        <v>6.6814635150904973</v>
      </c>
    </row>
    <row r="10" spans="1:59" x14ac:dyDescent="0.25">
      <c r="A10" s="4">
        <v>2006</v>
      </c>
      <c r="B10" s="9">
        <f>SUMIFS(Concentrado!C$2:C859,Concentrado!$A$2:$A859,"="&amp;$A10,Concentrado!$B$2:$B859, "=Oaxaca")</f>
        <v>21.404</v>
      </c>
      <c r="C10" s="9">
        <f>SUMIFS(Concentrado!D$2:D859,Concentrado!$A$2:$A859,"="&amp;$A10,Concentrado!$B$2:$B859, "=Oaxaca")</f>
        <v>5.9969999999999999</v>
      </c>
      <c r="D10" s="9">
        <f>SUMIFS(Concentrado!E$2:E859,Concentrado!$A$2:$A859,"="&amp;$A10,Concentrado!$B$2:$B859, "=Oaxaca")</f>
        <v>13.403</v>
      </c>
      <c r="E10" s="9">
        <f>SUMIFS(Concentrado!F$2:F859,Concentrado!$A$2:$A859,"="&amp;$A10,Concentrado!$B$2:$B859, "=Oaxaca")</f>
        <v>17.741</v>
      </c>
      <c r="F10" s="9">
        <f>SUMIFS(Concentrado!G$2:G859,Concentrado!$A$2:$A859,"="&amp;$A10,Concentrado!$B$2:$B859, "=Oaxaca")</f>
        <v>10.247999999999999</v>
      </c>
      <c r="G10" s="9">
        <f>SUMIFS(Concentrado!H$2:H859,Concentrado!$A$2:$A859,"="&amp;$A10,Concentrado!$B$2:$B859, "=Oaxaca")</f>
        <v>2.76</v>
      </c>
      <c r="H10" s="9">
        <f>SUMIFS(Concentrado!I$2:I859,Concentrado!$A$2:$A859,"="&amp;$A10,Concentrado!$B$2:$B859, "=Oaxaca")</f>
        <v>3.181</v>
      </c>
      <c r="I10" s="9">
        <f>SUMIFS(Concentrado!J$2:J859,Concentrado!$A$2:$A859,"="&amp;$A10,Concentrado!$B$2:$B859, "=Oaxaca")</f>
        <v>2.9780000000000002</v>
      </c>
      <c r="J10" s="9">
        <f>SUMIFS(Concentrado!K$2:K859,Concentrado!$A$2:$A859,"="&amp;$A10,Concentrado!$B$2:$B859, "=Oaxaca")</f>
        <v>4.6749999999999998</v>
      </c>
      <c r="K10" s="9">
        <f>SUMIFS(Concentrado!L$2:L859,Concentrado!$A$2:$A859,"="&amp;$A10,Concentrado!$B$2:$B859, "=Oaxaca")</f>
        <v>2.8159999999999998</v>
      </c>
      <c r="L10" s="9">
        <f>SUMIFS(Concentrado!M$2:M859,Concentrado!$A$2:$A859,"="&amp;$A10,Concentrado!$B$2:$B859, "=Oaxaca")</f>
        <v>3.71</v>
      </c>
      <c r="M10" s="9">
        <f>SUMIFS(Concentrado!N$2:N859,Concentrado!$A$2:$A859,"="&amp;$A10,Concentrado!$B$2:$B859, "=Oaxaca")</f>
        <v>38.020000000000003</v>
      </c>
      <c r="N10" s="9">
        <f>SUMIFS(Concentrado!O$2:O859,Concentrado!$A$2:$A859,"="&amp;$A10,Concentrado!$B$2:$B859, "=Oaxaca")</f>
        <v>87.643000000000001</v>
      </c>
      <c r="O10" s="9">
        <f>SUMIFS(Concentrado!P$2:P859,Concentrado!$A$2:$A859,"="&amp;$A10,Concentrado!$B$2:$B859, "=Oaxaca")</f>
        <v>21.847999999999999</v>
      </c>
      <c r="P10" s="9">
        <f>SUMIFS(Concentrado!Q$2:Q859,Concentrado!$A$2:$A859,"="&amp;$A10,Concentrado!$B$2:$B859, "=Oaxaca")</f>
        <v>53.476999999999997</v>
      </c>
      <c r="Q10" s="9">
        <f>SUMIFS(Concentrado!R$2:R859,Concentrado!$A$2:$A859,"="&amp;$A10,Concentrado!$B$2:$B859, "=Oaxaca")</f>
        <v>45.567</v>
      </c>
      <c r="R10" s="9">
        <f>SUMIFS(Concentrado!S$2:S859,Concentrado!$A$2:$A859,"="&amp;$A10,Concentrado!$B$2:$B859, "=Oaxaca")</f>
        <v>51.466000000000001</v>
      </c>
      <c r="S10" s="9">
        <f>SUMIFS(Concentrado!T$2:T859,Concentrado!$A$2:$A859,"="&amp;$A10,Concentrado!$B$2:$B859, "=Oaxaca")</f>
        <v>48.63</v>
      </c>
      <c r="T10" s="9">
        <f>SUMIFS(Concentrado!U$2:U859,Concentrado!$A$2:$A859,"="&amp;$A10,Concentrado!$B$2:$B859, "=Oaxaca")</f>
        <v>14.194000000000001</v>
      </c>
      <c r="U10" s="9">
        <f>SUMIFS(Concentrado!V$2:V859,Concentrado!$A$2:$A859,"="&amp;$A10,Concentrado!$B$2:$B859, "=Oaxaca")</f>
        <v>18.98</v>
      </c>
      <c r="V10" s="9">
        <f>SUMIFS(Concentrado!W$2:W859,Concentrado!$A$2:$A859,"="&amp;$A10,Concentrado!$B$2:$B859, "=Oaxaca")</f>
        <v>16.678999999999998</v>
      </c>
      <c r="W10" s="9">
        <f>SUMIFS(Concentrado!X$2:X859,Concentrado!$A$2:$A859,"="&amp;$A10,Concentrado!$B$2:$B859, "=Oaxaca")</f>
        <v>26.135000000000002</v>
      </c>
      <c r="X10" s="9">
        <f>SUMIFS(Concentrado!Y$2:Y859,Concentrado!$A$2:$A859,"="&amp;$A10,Concentrado!$B$2:$B859, "=Oaxaca")</f>
        <v>2.92</v>
      </c>
      <c r="Y10" s="9">
        <f>SUMIFS(Concentrado!Z$2:Z859,Concentrado!$A$2:$A859,"="&amp;$A10,Concentrado!$B$2:$B859, "=Oaxaca")</f>
        <v>14.08</v>
      </c>
      <c r="Z10" s="9">
        <f>SUMIFS(Concentrado!AA$2:AA859,Concentrado!$A$2:$A859,"="&amp;$A10,Concentrado!$B$2:$B859, "=Oaxaca")</f>
        <v>43.933999999999997</v>
      </c>
      <c r="AA10" s="9">
        <f>SUMIFS(Concentrado!AB$2:AB859,Concentrado!$A$2:$A859,"="&amp;$A10,Concentrado!$B$2:$B859, "=Oaxaca")</f>
        <v>35.197000000000003</v>
      </c>
      <c r="AB10" s="9">
        <f>SUMIFS(Concentrado!AC$2:AC859,Concentrado!$A$2:$A859,"="&amp;$A10,Concentrado!$B$2:$B859, "=Oaxaca")</f>
        <v>39.396999999999998</v>
      </c>
      <c r="AC10" s="9">
        <f>SUMIFS(Concentrado!AD$2:AD859,Concentrado!$A$2:$A859,"="&amp;$A10,Concentrado!$B$2:$B859, "=Oaxaca")</f>
        <v>370.17099999999999</v>
      </c>
      <c r="AD10" s="9">
        <f>SUMIFS(Concentrado!AE$2:AE859,Concentrado!$A$2:$A859,"="&amp;$A10,Concentrado!$B$2:$B859, "=Oaxaca")</f>
        <v>312.70499999999998</v>
      </c>
      <c r="AE10" s="9">
        <f>SUMIFS(Concentrado!AF$2:AF859,Concentrado!$A$2:$A859,"="&amp;$A10,Concentrado!$B$2:$B859, "=Oaxaca")</f>
        <v>340.38499999999999</v>
      </c>
      <c r="AF10" s="9">
        <f>SUMIFS(Concentrado!AG$2:AG859,Concentrado!$A$2:$A859,"="&amp;$A10,Concentrado!$B$2:$B859, "=Oaxaca")</f>
        <v>7.8860000000000001</v>
      </c>
      <c r="AG10" s="9">
        <f>SUMIFS(Concentrado!AH$2:AH859,Concentrado!$A$2:$A859,"="&amp;$A10,Concentrado!$B$2:$B859, "=Oaxaca")</f>
        <v>6.6342032985258799</v>
      </c>
      <c r="AH10" s="9">
        <f>SUMIFS(Concentrado!AI$2:AI859,Concentrado!$A$2:$A859,"="&amp;$A10,Concentrado!$B$2:$B859, "=Oaxaca")</f>
        <v>3.1501972982264399</v>
      </c>
      <c r="AI10" s="9">
        <f>SUMIFS(Concentrado!AJ$2:AJ859,Concentrado!$A$2:$A859,"="&amp;$A10,Concentrado!$B$2:$B859, "=Oaxaca")</f>
        <v>4.8281189648512903</v>
      </c>
      <c r="AJ10" s="9">
        <f>SUMIFS(Concentrado!AK$2:AK859,Concentrado!$A$2:$A859,"="&amp;$A10,Concentrado!$B$2:$B859, "=Oaxaca")</f>
        <v>5.4640000000000004</v>
      </c>
      <c r="AK10" s="9">
        <f>SUMIFS(Concentrado!AL$2:AL859,Concentrado!$A$2:$A859,"="&amp;$A10,Concentrado!$B$2:$B859, "=Oaxaca")</f>
        <v>1.46</v>
      </c>
      <c r="AL10" s="9">
        <f>SUMIFS(Concentrado!AM$2:AM859,Concentrado!$A$2:$A859,"="&amp;$A10,Concentrado!$B$2:$B859, "=Oaxaca")</f>
        <v>3.3849999999999998</v>
      </c>
      <c r="AM10" s="9">
        <f>SUMIFS(Concentrado!AN$2:AN859,Concentrado!$A$2:$A859,"="&amp;$A10,Concentrado!$B$2:$B859, "=Oaxaca")</f>
        <v>80.319999999999993</v>
      </c>
      <c r="AN10" s="9">
        <f>SUMIFS(Concentrado!AO$2:AO859,Concentrado!$A$2:$A859,"="&amp;$A10,Concentrado!$B$2:$B859, "=Oaxaca")</f>
        <v>65.179000000000002</v>
      </c>
      <c r="AO10" s="9">
        <f>SUMIFS(Concentrado!AP$2:AP859,Concentrado!$A$2:$A859,"="&amp;$A10,Concentrado!$B$2:$B859, "=Oaxaca")</f>
        <v>72.457999999999998</v>
      </c>
      <c r="AP10" s="9">
        <f>SUMIFS(Concentrado!AQ$2:AQ859,Concentrado!$A$2:$A859,"="&amp;$A10,Concentrado!$B$2:$B859, "=Oaxaca")</f>
        <v>3.0979999999999999</v>
      </c>
      <c r="AQ10" s="9">
        <f>SUMIFS(Concentrado!AR$2:AR859,Concentrado!$A$2:$A859,"="&amp;$A10,Concentrado!$B$2:$B859, "=Oaxaca")</f>
        <v>1.929</v>
      </c>
      <c r="AR10" s="9">
        <f>SUMIFS(Concentrado!AS$2:AS859,Concentrado!$A$2:$A859,"="&amp;$A10,Concentrado!$B$2:$B859, "=Oaxaca")</f>
        <v>2.4910000000000001</v>
      </c>
      <c r="AS10" s="9">
        <f>SUMIFS(Concentrado!AT$2:AT859,Concentrado!$A$2:$A859,"="&amp;$A10,Concentrado!$B$2:$B859, "=Oaxaca")</f>
        <v>8.5609999999999999</v>
      </c>
      <c r="AT10" s="9">
        <f>SUMIFS(Concentrado!AU$2:AU859,Concentrado!$A$2:$A859,"="&amp;$A10,Concentrado!$B$2:$B859, "=Oaxaca")</f>
        <v>2.7109999999999999</v>
      </c>
      <c r="AU10" s="9">
        <f>SUMIFS(Concentrado!AV$2:AV859,Concentrado!$A$2:$A859,"="&amp;$A10,Concentrado!$B$2:$B859, "=Oaxaca")</f>
        <v>5.524</v>
      </c>
      <c r="AV10" s="9">
        <f>SUMIFS(Concentrado!AW$2:AW859,Concentrado!$A$2:$A859,"="&amp;$A10,Concentrado!$B$2:$B859, "=Oaxaca")</f>
        <v>558.13</v>
      </c>
      <c r="AW10" s="9">
        <f>SUMIFS(Concentrado!AX$2:AX859,Concentrado!$A$2:$A859,"="&amp;$A10,Concentrado!$B$2:$B859, "=Oaxaca")</f>
        <v>423.14499999999998</v>
      </c>
      <c r="AX10" s="9">
        <f>SUMIFS(Concentrado!AY$2:AY859,Concentrado!$A$2:$A859,"="&amp;$A10,Concentrado!$B$2:$B859, "=Oaxaca")</f>
        <v>488.09</v>
      </c>
      <c r="AY10" s="9">
        <f>SUMIFS(Concentrado!AZ$2:AZ859,Concentrado!$A$2:$A859,"="&amp;$A10,Concentrado!$B$2:$B859, "=Oaxaca")</f>
        <v>5.5810000000000004</v>
      </c>
      <c r="AZ10" s="9">
        <f>SUMIFS(Concentrado!BA$2:BA859,Concentrado!$A$2:$A859,"="&amp;$A10,Concentrado!$B$2:$B859, "=Oaxaca")</f>
        <v>4.2309999999999999</v>
      </c>
      <c r="BA10" s="9">
        <f>SUMIFS(Concentrado!BB$2:BB859,Concentrado!$A$2:$A859,"="&amp;$A10,Concentrado!$B$2:$B859, "=Oaxaca")</f>
        <v>4.8810000000000002</v>
      </c>
      <c r="BB10" s="9">
        <f>SUMIFS(Concentrado!BC$2:BC859,Concentrado!$A$2:$A859,"="&amp;$A10,Concentrado!$B$2:$B859, "=Oaxaca")</f>
        <v>29.741</v>
      </c>
      <c r="BC10" s="9">
        <f>SUMIFS(Concentrado!BD$2:BD859,Concentrado!$A$2:$A859,"="&amp;$A10,Concentrado!$B$2:$B859, "=Oaxaca")</f>
        <v>35.405999999999999</v>
      </c>
      <c r="BD10" s="9">
        <f>SUMIFS(Concentrado!BE$2:BE859,Concentrado!$A$2:$A859,"="&amp;$A10,Concentrado!$B$2:$B859, "=Oaxaca")</f>
        <v>18.827999999999999</v>
      </c>
      <c r="BE10" s="9">
        <f>SUMIFS(Concentrado!BF$2:BF859,Concentrado!$A$2:$A859,"="&amp;$A10,Concentrado!$B$2:$B859, "=Oaxaca")</f>
        <v>22.526</v>
      </c>
      <c r="BF10" s="9">
        <f>SUMIFS(Concentrado!BG$2:BG859,Concentrado!$A$2:$A859,"="&amp;$A10,Concentrado!$B$2:$B859, "=Oaxaca")</f>
        <v>61.905000000000001</v>
      </c>
      <c r="BG10" s="9">
        <f>SUMIFS(Concentrado!BH$2:BH859,Concentrado!$A$2:$A859,"="&amp;$A10,Concentrado!$B$2:$B859, "=Oaxaca")</f>
        <v>6.6490123923834421</v>
      </c>
    </row>
    <row r="11" spans="1:59" x14ac:dyDescent="0.25">
      <c r="A11" s="4">
        <v>2007</v>
      </c>
      <c r="B11" s="9">
        <f>SUMIFS(Concentrado!C$2:C859,Concentrado!$A$2:$A859,"="&amp;$A11,Concentrado!$B$2:$B859, "=Oaxaca")</f>
        <v>21.335999999999999</v>
      </c>
      <c r="C11" s="9">
        <f>SUMIFS(Concentrado!D$2:D859,Concentrado!$A$2:$A859,"="&amp;$A11,Concentrado!$B$2:$B859, "=Oaxaca")</f>
        <v>5.2389999999999999</v>
      </c>
      <c r="D11" s="9">
        <f>SUMIFS(Concentrado!E$2:E859,Concentrado!$A$2:$A859,"="&amp;$A11,Concentrado!$B$2:$B859, "=Oaxaca")</f>
        <v>12.962</v>
      </c>
      <c r="E11" s="9">
        <f>SUMIFS(Concentrado!F$2:F859,Concentrado!$A$2:$A859,"="&amp;$A11,Concentrado!$B$2:$B859, "=Oaxaca")</f>
        <v>21.199000000000002</v>
      </c>
      <c r="F11" s="9">
        <f>SUMIFS(Concentrado!G$2:G859,Concentrado!$A$2:$A859,"="&amp;$A11,Concentrado!$B$2:$B859, "=Oaxaca")</f>
        <v>10.064</v>
      </c>
      <c r="G11" s="9">
        <f>SUMIFS(Concentrado!H$2:H859,Concentrado!$A$2:$A859,"="&amp;$A11,Concentrado!$B$2:$B859, "=Oaxaca")</f>
        <v>2.6179999999999999</v>
      </c>
      <c r="H11" s="9">
        <f>SUMIFS(Concentrado!I$2:I859,Concentrado!$A$2:$A859,"="&amp;$A11,Concentrado!$B$2:$B859, "=Oaxaca")</f>
        <v>3.0819999999999999</v>
      </c>
      <c r="I11" s="9">
        <f>SUMIFS(Concentrado!J$2:J859,Concentrado!$A$2:$A859,"="&amp;$A11,Concentrado!$B$2:$B859, "=Oaxaca")</f>
        <v>2.86</v>
      </c>
      <c r="J11" s="9">
        <f>SUMIFS(Concentrado!K$2:K859,Concentrado!$A$2:$A859,"="&amp;$A11,Concentrado!$B$2:$B859, "=Oaxaca")</f>
        <v>4.7350000000000003</v>
      </c>
      <c r="K11" s="9">
        <f>SUMIFS(Concentrado!L$2:L859,Concentrado!$A$2:$A859,"="&amp;$A11,Concentrado!$B$2:$B859, "=Oaxaca")</f>
        <v>2.4660000000000002</v>
      </c>
      <c r="L11" s="9">
        <f>SUMIFS(Concentrado!M$2:M859,Concentrado!$A$2:$A859,"="&amp;$A11,Concentrado!$B$2:$B859, "=Oaxaca")</f>
        <v>3.5539999999999998</v>
      </c>
      <c r="M11" s="9">
        <f>SUMIFS(Concentrado!N$2:N859,Concentrado!$A$2:$A859,"="&amp;$A11,Concentrado!$B$2:$B859, "=Oaxaca")</f>
        <v>42.170999999999999</v>
      </c>
      <c r="N11" s="9">
        <f>SUMIFS(Concentrado!O$2:O859,Concentrado!$A$2:$A859,"="&amp;$A11,Concentrado!$B$2:$B859, "=Oaxaca")</f>
        <v>96.875</v>
      </c>
      <c r="O11" s="9">
        <f>SUMIFS(Concentrado!P$2:P859,Concentrado!$A$2:$A859,"="&amp;$A11,Concentrado!$B$2:$B859, "=Oaxaca")</f>
        <v>20.085000000000001</v>
      </c>
      <c r="P11" s="9">
        <f>SUMIFS(Concentrado!Q$2:Q859,Concentrado!$A$2:$A859,"="&amp;$A11,Concentrado!$B$2:$B859, "=Oaxaca")</f>
        <v>56.923999999999999</v>
      </c>
      <c r="Q11" s="9">
        <f>SUMIFS(Concentrado!R$2:R859,Concentrado!$A$2:$A859,"="&amp;$A11,Concentrado!$B$2:$B859, "=Oaxaca")</f>
        <v>50.470999999999997</v>
      </c>
      <c r="R11" s="9">
        <f>SUMIFS(Concentrado!S$2:S859,Concentrado!$A$2:$A859,"="&amp;$A11,Concentrado!$B$2:$B859, "=Oaxaca")</f>
        <v>55.323</v>
      </c>
      <c r="S11" s="9">
        <f>SUMIFS(Concentrado!T$2:T859,Concentrado!$A$2:$A859,"="&amp;$A11,Concentrado!$B$2:$B859, "=Oaxaca")</f>
        <v>52.994999999999997</v>
      </c>
      <c r="T11" s="9">
        <f>SUMIFS(Concentrado!U$2:U859,Concentrado!$A$2:$A859,"="&amp;$A11,Concentrado!$B$2:$B859, "=Oaxaca")</f>
        <v>15.041</v>
      </c>
      <c r="U11" s="9">
        <f>SUMIFS(Concentrado!V$2:V859,Concentrado!$A$2:$A859,"="&amp;$A11,Concentrado!$B$2:$B859, "=Oaxaca")</f>
        <v>23.013000000000002</v>
      </c>
      <c r="V11" s="9">
        <f>SUMIFS(Concentrado!W$2:W859,Concentrado!$A$2:$A859,"="&amp;$A11,Concentrado!$B$2:$B859, "=Oaxaca")</f>
        <v>19.187999999999999</v>
      </c>
      <c r="W11" s="9">
        <f>SUMIFS(Concentrado!X$2:X859,Concentrado!$A$2:$A859,"="&amp;$A11,Concentrado!$B$2:$B859, "=Oaxaca")</f>
        <v>27.297000000000001</v>
      </c>
      <c r="X11" s="9">
        <f>SUMIFS(Concentrado!Y$2:Y859,Concentrado!$A$2:$A859,"="&amp;$A11,Concentrado!$B$2:$B859, "=Oaxaca")</f>
        <v>3.4929999999999999</v>
      </c>
      <c r="Y11" s="9">
        <f>SUMIFS(Concentrado!Z$2:Z859,Concentrado!$A$2:$A859,"="&amp;$A11,Concentrado!$B$2:$B859, "=Oaxaca")</f>
        <v>14.912000000000001</v>
      </c>
      <c r="Z11" s="9">
        <f>SUMIFS(Concentrado!AA$2:AA859,Concentrado!$A$2:$A859,"="&amp;$A11,Concentrado!$B$2:$B859, "=Oaxaca")</f>
        <v>44.732999999999997</v>
      </c>
      <c r="AA11" s="9">
        <f>SUMIFS(Concentrado!AB$2:AB859,Concentrado!$A$2:$A859,"="&amp;$A11,Concentrado!$B$2:$B859, "=Oaxaca")</f>
        <v>34.57</v>
      </c>
      <c r="AB11" s="9">
        <f>SUMIFS(Concentrado!AC$2:AC859,Concentrado!$A$2:$A859,"="&amp;$A11,Concentrado!$B$2:$B859, "=Oaxaca")</f>
        <v>39.445999999999998</v>
      </c>
      <c r="AC11" s="9">
        <f>SUMIFS(Concentrado!AD$2:AD859,Concentrado!$A$2:$A859,"="&amp;$A11,Concentrado!$B$2:$B859, "=Oaxaca")</f>
        <v>383.60199999999998</v>
      </c>
      <c r="AD11" s="9">
        <f>SUMIFS(Concentrado!AE$2:AE859,Concentrado!$A$2:$A859,"="&amp;$A11,Concentrado!$B$2:$B859, "=Oaxaca")</f>
        <v>336.714</v>
      </c>
      <c r="AE11" s="9">
        <f>SUMIFS(Concentrado!AF$2:AF859,Concentrado!$A$2:$A859,"="&amp;$A11,Concentrado!$B$2:$B859, "=Oaxaca")</f>
        <v>359.23399999999998</v>
      </c>
      <c r="AF11" s="9">
        <f>SUMIFS(Concentrado!AG$2:AG859,Concentrado!$A$2:$A859,"="&amp;$A11,Concentrado!$B$2:$B859, "=Oaxaca")</f>
        <v>8.8569999999999993</v>
      </c>
      <c r="AG11" s="9">
        <f>SUMIFS(Concentrado!AH$2:AH859,Concentrado!$A$2:$A859,"="&amp;$A11,Concentrado!$B$2:$B859, "=Oaxaca")</f>
        <v>5.4095069892292296</v>
      </c>
      <c r="AH11" s="9">
        <f>SUMIFS(Concentrado!AI$2:AI859,Concentrado!$A$2:$A859,"="&amp;$A11,Concentrado!$B$2:$B859, "=Oaxaca")</f>
        <v>2.4439354420875601</v>
      </c>
      <c r="AI11" s="9">
        <f>SUMIFS(Concentrado!AJ$2:AJ859,Concentrado!$A$2:$A859,"="&amp;$A11,Concentrado!$B$2:$B859, "=Oaxaca")</f>
        <v>3.8718815513995799</v>
      </c>
      <c r="AJ11" s="9">
        <f>SUMIFS(Concentrado!AK$2:AK859,Concentrado!$A$2:$A859,"="&amp;$A11,Concentrado!$B$2:$B859, "=Oaxaca")</f>
        <v>6.1840000000000002</v>
      </c>
      <c r="AK11" s="9">
        <f>SUMIFS(Concentrado!AL$2:AL859,Concentrado!$A$2:$A859,"="&amp;$A11,Concentrado!$B$2:$B859, "=Oaxaca")</f>
        <v>1.2330000000000001</v>
      </c>
      <c r="AL11" s="9">
        <f>SUMIFS(Concentrado!AM$2:AM859,Concentrado!$A$2:$A859,"="&amp;$A11,Concentrado!$B$2:$B859, "=Oaxaca")</f>
        <v>3.6080000000000001</v>
      </c>
      <c r="AM11" s="9">
        <f>SUMIFS(Concentrado!AN$2:AN859,Concentrado!$A$2:$A859,"="&amp;$A11,Concentrado!$B$2:$B859, "=Oaxaca")</f>
        <v>82.391000000000005</v>
      </c>
      <c r="AN11" s="9">
        <f>SUMIFS(Concentrado!AO$2:AO859,Concentrado!$A$2:$A859,"="&amp;$A11,Concentrado!$B$2:$B859, "=Oaxaca")</f>
        <v>75.459000000000003</v>
      </c>
      <c r="AO11" s="9">
        <f>SUMIFS(Concentrado!AP$2:AP859,Concentrado!$A$2:$A859,"="&amp;$A11,Concentrado!$B$2:$B859, "=Oaxaca")</f>
        <v>78.837999999999994</v>
      </c>
      <c r="AP11" s="9">
        <f>SUMIFS(Concentrado!AQ$2:AQ859,Concentrado!$A$2:$A859,"="&amp;$A11,Concentrado!$B$2:$B859, "=Oaxaca")</f>
        <v>4.5119999999999996</v>
      </c>
      <c r="AQ11" s="9">
        <f>SUMIFS(Concentrado!AR$2:AR859,Concentrado!$A$2:$A859,"="&amp;$A11,Concentrado!$B$2:$B859, "=Oaxaca")</f>
        <v>2.8250000000000002</v>
      </c>
      <c r="AR11" s="9">
        <f>SUMIFS(Concentrado!AS$2:AS859,Concentrado!$A$2:$A859,"="&amp;$A11,Concentrado!$B$2:$B859, "=Oaxaca")</f>
        <v>3.6349999999999998</v>
      </c>
      <c r="AS11" s="9">
        <f>SUMIFS(Concentrado!AT$2:AT859,Concentrado!$A$2:$A859,"="&amp;$A11,Concentrado!$B$2:$B859, "=Oaxaca")</f>
        <v>8.4120000000000008</v>
      </c>
      <c r="AT11" s="9">
        <f>SUMIFS(Concentrado!AU$2:AU859,Concentrado!$A$2:$A859,"="&amp;$A11,Concentrado!$B$2:$B859, "=Oaxaca")</f>
        <v>1.901</v>
      </c>
      <c r="AU11" s="9">
        <f>SUMIFS(Concentrado!AV$2:AV859,Concentrado!$A$2:$A859,"="&amp;$A11,Concentrado!$B$2:$B859, "=Oaxaca")</f>
        <v>5.024</v>
      </c>
      <c r="AV11" s="9">
        <f>SUMIFS(Concentrado!AW$2:AW859,Concentrado!$A$2:$A859,"="&amp;$A11,Concentrado!$B$2:$B859, "=Oaxaca")</f>
        <v>588.16</v>
      </c>
      <c r="AW11" s="9">
        <f>SUMIFS(Concentrado!AX$2:AX859,Concentrado!$A$2:$A859,"="&amp;$A11,Concentrado!$B$2:$B859, "=Oaxaca")</f>
        <v>459.17399999999998</v>
      </c>
      <c r="AX11" s="9">
        <f>SUMIFS(Concentrado!AY$2:AY859,Concentrado!$A$2:$A859,"="&amp;$A11,Concentrado!$B$2:$B859, "=Oaxaca")</f>
        <v>521.13300000000004</v>
      </c>
      <c r="AY11" s="9">
        <f>SUMIFS(Concentrado!AZ$2:AZ859,Concentrado!$A$2:$A859,"="&amp;$A11,Concentrado!$B$2:$B859, "=Oaxaca")</f>
        <v>5.8819999999999997</v>
      </c>
      <c r="AZ11" s="9">
        <f>SUMIFS(Concentrado!BA$2:BA859,Concentrado!$A$2:$A859,"="&amp;$A11,Concentrado!$B$2:$B859, "=Oaxaca")</f>
        <v>4.5919999999999996</v>
      </c>
      <c r="BA11" s="9">
        <f>SUMIFS(Concentrado!BB$2:BB859,Concentrado!$A$2:$A859,"="&amp;$A11,Concentrado!$B$2:$B859, "=Oaxaca")</f>
        <v>5.2110000000000003</v>
      </c>
      <c r="BB11" s="9">
        <f>SUMIFS(Concentrado!BC$2:BC859,Concentrado!$A$2:$A859,"="&amp;$A11,Concentrado!$B$2:$B859, "=Oaxaca")</f>
        <v>30.113</v>
      </c>
      <c r="BC11" s="9">
        <f>SUMIFS(Concentrado!BD$2:BD859,Concentrado!$A$2:$A859,"="&amp;$A11,Concentrado!$B$2:$B859, "=Oaxaca")</f>
        <v>28.216000000000001</v>
      </c>
      <c r="BD11" s="9">
        <f>SUMIFS(Concentrado!BE$2:BE859,Concentrado!$A$2:$A859,"="&amp;$A11,Concentrado!$B$2:$B859, "=Oaxaca")</f>
        <v>18.663</v>
      </c>
      <c r="BE11" s="9">
        <f>SUMIFS(Concentrado!BF$2:BF859,Concentrado!$A$2:$A859,"="&amp;$A11,Concentrado!$B$2:$B859, "=Oaxaca")</f>
        <v>22.332999999999998</v>
      </c>
      <c r="BF11" s="9">
        <f>SUMIFS(Concentrado!BG$2:BG859,Concentrado!$A$2:$A859,"="&amp;$A11,Concentrado!$B$2:$B859, "=Oaxaca")</f>
        <v>80.171000000000006</v>
      </c>
      <c r="BG11" s="9">
        <f>SUMIFS(Concentrado!BH$2:BH859,Concentrado!$A$2:$A859,"="&amp;$A11,Concentrado!$B$2:$B859, "=Oaxaca")</f>
        <v>6.7458454067550075</v>
      </c>
    </row>
    <row r="12" spans="1:59" x14ac:dyDescent="0.25">
      <c r="A12" s="4">
        <v>2008</v>
      </c>
      <c r="B12" s="9">
        <f>SUMIFS(Concentrado!C$2:C859,Concentrado!$A$2:$A859,"="&amp;$A12,Concentrado!$B$2:$B859, "=Oaxaca")</f>
        <v>25.143999999999998</v>
      </c>
      <c r="C12" s="9">
        <f>SUMIFS(Concentrado!D$2:D859,Concentrado!$A$2:$A859,"="&amp;$A12,Concentrado!$B$2:$B859, "=Oaxaca")</f>
        <v>6.024</v>
      </c>
      <c r="D12" s="9">
        <f>SUMIFS(Concentrado!E$2:E859,Concentrado!$A$2:$A859,"="&amp;$A12,Concentrado!$B$2:$B859, "=Oaxaca")</f>
        <v>15.186</v>
      </c>
      <c r="E12" s="9">
        <f>SUMIFS(Concentrado!F$2:F859,Concentrado!$A$2:$A859,"="&amp;$A12,Concentrado!$B$2:$B859, "=Oaxaca")</f>
        <v>17.484999999999999</v>
      </c>
      <c r="F12" s="9">
        <f>SUMIFS(Concentrado!G$2:G859,Concentrado!$A$2:$A859,"="&amp;$A12,Concentrado!$B$2:$B859, "=Oaxaca")</f>
        <v>10.72</v>
      </c>
      <c r="G12" s="9">
        <f>SUMIFS(Concentrado!H$2:H859,Concentrado!$A$2:$A859,"="&amp;$A12,Concentrado!$B$2:$B859, "=Oaxaca")</f>
        <v>2.5859999999999999</v>
      </c>
      <c r="H12" s="9">
        <f>SUMIFS(Concentrado!I$2:I859,Concentrado!$A$2:$A859,"="&amp;$A12,Concentrado!$B$2:$B859, "=Oaxaca")</f>
        <v>1.974</v>
      </c>
      <c r="I12" s="9">
        <f>SUMIFS(Concentrado!J$2:J859,Concentrado!$A$2:$A859,"="&amp;$A12,Concentrado!$B$2:$B859, "=Oaxaca")</f>
        <v>2.2669999999999999</v>
      </c>
      <c r="J12" s="9">
        <f>SUMIFS(Concentrado!K$2:K859,Concentrado!$A$2:$A859,"="&amp;$A12,Concentrado!$B$2:$B859, "=Oaxaca")</f>
        <v>3.9609999999999999</v>
      </c>
      <c r="K12" s="9">
        <f>SUMIFS(Concentrado!L$2:L859,Concentrado!$A$2:$A859,"="&amp;$A12,Concentrado!$B$2:$B859, "=Oaxaca")</f>
        <v>2.734</v>
      </c>
      <c r="L12" s="9">
        <f>SUMIFS(Concentrado!M$2:M859,Concentrado!$A$2:$A859,"="&amp;$A12,Concentrado!$B$2:$B859, "=Oaxaca")</f>
        <v>3.3220000000000001</v>
      </c>
      <c r="M12" s="9">
        <f>SUMIFS(Concentrado!N$2:N859,Concentrado!$A$2:$A859,"="&amp;$A12,Concentrado!$B$2:$B859, "=Oaxaca")</f>
        <v>35.732999999999997</v>
      </c>
      <c r="N12" s="9">
        <f>SUMIFS(Concentrado!O$2:O859,Concentrado!$A$2:$A859,"="&amp;$A12,Concentrado!$B$2:$B859, "=Oaxaca")</f>
        <v>98.43</v>
      </c>
      <c r="O12" s="9">
        <f>SUMIFS(Concentrado!P$2:P859,Concentrado!$A$2:$A859,"="&amp;$A12,Concentrado!$B$2:$B859, "=Oaxaca")</f>
        <v>20.603000000000002</v>
      </c>
      <c r="P12" s="9">
        <f>SUMIFS(Concentrado!Q$2:Q859,Concentrado!$A$2:$A859,"="&amp;$A12,Concentrado!$B$2:$B859, "=Oaxaca")</f>
        <v>57.896000000000001</v>
      </c>
      <c r="Q12" s="9">
        <f>SUMIFS(Concentrado!R$2:R859,Concentrado!$A$2:$A859,"="&amp;$A12,Concentrado!$B$2:$B859, "=Oaxaca")</f>
        <v>52.654000000000003</v>
      </c>
      <c r="R12" s="9">
        <f>SUMIFS(Concentrado!S$2:S859,Concentrado!$A$2:$A859,"="&amp;$A12,Concentrado!$B$2:$B859, "=Oaxaca")</f>
        <v>59.53</v>
      </c>
      <c r="S12" s="9">
        <f>SUMIFS(Concentrado!T$2:T859,Concentrado!$A$2:$A859,"="&amp;$A12,Concentrado!$B$2:$B859, "=Oaxaca")</f>
        <v>56.234999999999999</v>
      </c>
      <c r="T12" s="9">
        <f>SUMIFS(Concentrado!U$2:U859,Concentrado!$A$2:$A859,"="&amp;$A12,Concentrado!$B$2:$B859, "=Oaxaca")</f>
        <v>18.817</v>
      </c>
      <c r="U12" s="9">
        <f>SUMIFS(Concentrado!V$2:V859,Concentrado!$A$2:$A859,"="&amp;$A12,Concentrado!$B$2:$B859, "=Oaxaca")</f>
        <v>24.297999999999998</v>
      </c>
      <c r="V12" s="9">
        <f>SUMIFS(Concentrado!W$2:W859,Concentrado!$A$2:$A859,"="&amp;$A12,Concentrado!$B$2:$B859, "=Oaxaca")</f>
        <v>21.670999999999999</v>
      </c>
      <c r="W12" s="9">
        <f>SUMIFS(Concentrado!X$2:X859,Concentrado!$A$2:$A859,"="&amp;$A12,Concentrado!$B$2:$B859, "=Oaxaca")</f>
        <v>29.655999999999999</v>
      </c>
      <c r="X12" s="9">
        <f>SUMIFS(Concentrado!Y$2:Y859,Concentrado!$A$2:$A859,"="&amp;$A12,Concentrado!$B$2:$B859, "=Oaxaca")</f>
        <v>3.29</v>
      </c>
      <c r="Y12" s="9">
        <f>SUMIFS(Concentrado!Z$2:Z859,Concentrado!$A$2:$A859,"="&amp;$A12,Concentrado!$B$2:$B859, "=Oaxaca")</f>
        <v>15.923999999999999</v>
      </c>
      <c r="Z12" s="9">
        <f>SUMIFS(Concentrado!AA$2:AA859,Concentrado!$A$2:$A859,"="&amp;$A12,Concentrado!$B$2:$B859, "=Oaxaca")</f>
        <v>44.345999999999997</v>
      </c>
      <c r="AA12" s="9">
        <f>SUMIFS(Concentrado!AB$2:AB859,Concentrado!$A$2:$A859,"="&amp;$A12,Concentrado!$B$2:$B859, "=Oaxaca")</f>
        <v>35.03</v>
      </c>
      <c r="AB12" s="9">
        <f>SUMIFS(Concentrado!AC$2:AC859,Concentrado!$A$2:$A859,"="&amp;$A12,Concentrado!$B$2:$B859, "=Oaxaca")</f>
        <v>39.494</v>
      </c>
      <c r="AC12" s="9">
        <f>SUMIFS(Concentrado!AD$2:AD859,Concentrado!$A$2:$A859,"="&amp;$A12,Concentrado!$B$2:$B859, "=Oaxaca")</f>
        <v>394.767</v>
      </c>
      <c r="AD12" s="9">
        <f>SUMIFS(Concentrado!AE$2:AE859,Concentrado!$A$2:$A859,"="&amp;$A12,Concentrado!$B$2:$B859, "=Oaxaca")</f>
        <v>340.27199999999999</v>
      </c>
      <c r="AE12" s="9">
        <f>SUMIFS(Concentrado!AF$2:AF859,Concentrado!$A$2:$A859,"="&amp;$A12,Concentrado!$B$2:$B859, "=Oaxaca")</f>
        <v>366.411</v>
      </c>
      <c r="AF12" s="9">
        <f>SUMIFS(Concentrado!AG$2:AG859,Concentrado!$A$2:$A859,"="&amp;$A12,Concentrado!$B$2:$B859, "=Oaxaca")</f>
        <v>7.6479999999999997</v>
      </c>
      <c r="AG12" s="9">
        <f>SUMIFS(Concentrado!AH$2:AH859,Concentrado!$A$2:$A859,"="&amp;$A12,Concentrado!$B$2:$B859, "=Oaxaca")</f>
        <v>7.5210807214452</v>
      </c>
      <c r="AH12" s="9">
        <f>SUMIFS(Concentrado!AI$2:AI859,Concentrado!$A$2:$A859,"="&amp;$A12,Concentrado!$B$2:$B859, "=Oaxaca")</f>
        <v>2.5572280724422298</v>
      </c>
      <c r="AI12" s="9">
        <f>SUMIFS(Concentrado!AJ$2:AJ859,Concentrado!$A$2:$A859,"="&amp;$A12,Concentrado!$B$2:$B859, "=Oaxaca")</f>
        <v>4.9498669113248797</v>
      </c>
      <c r="AJ12" s="9">
        <f>SUMIFS(Concentrado!AK$2:AK859,Concentrado!$A$2:$A859,"="&amp;$A12,Concentrado!$B$2:$B859, "=Oaxaca")</f>
        <v>6.5469999999999997</v>
      </c>
      <c r="AK12" s="9">
        <f>SUMIFS(Concentrado!AL$2:AL859,Concentrado!$A$2:$A859,"="&amp;$A12,Concentrado!$B$2:$B859, "=Oaxaca")</f>
        <v>1.569</v>
      </c>
      <c r="AL12" s="9">
        <f>SUMIFS(Concentrado!AM$2:AM859,Concentrado!$A$2:$A859,"="&amp;$A12,Concentrado!$B$2:$B859, "=Oaxaca")</f>
        <v>3.9550000000000001</v>
      </c>
      <c r="AM12" s="9">
        <f>SUMIFS(Concentrado!AN$2:AN859,Concentrado!$A$2:$A859,"="&amp;$A12,Concentrado!$B$2:$B859, "=Oaxaca")</f>
        <v>85.611000000000004</v>
      </c>
      <c r="AN12" s="9">
        <f>SUMIFS(Concentrado!AO$2:AO859,Concentrado!$A$2:$A859,"="&amp;$A12,Concentrado!$B$2:$B859, "=Oaxaca")</f>
        <v>71.527000000000001</v>
      </c>
      <c r="AO12" s="9">
        <f>SUMIFS(Concentrado!AP$2:AP859,Concentrado!$A$2:$A859,"="&amp;$A12,Concentrado!$B$2:$B859, "=Oaxaca")</f>
        <v>78.275999999999996</v>
      </c>
      <c r="AP12" s="9">
        <f>SUMIFS(Concentrado!AQ$2:AQ859,Concentrado!$A$2:$A859,"="&amp;$A12,Concentrado!$B$2:$B859, "=Oaxaca")</f>
        <v>6.2169999999999996</v>
      </c>
      <c r="AQ12" s="9">
        <f>SUMIFS(Concentrado!AR$2:AR859,Concentrado!$A$2:$A859,"="&amp;$A12,Concentrado!$B$2:$B859, "=Oaxaca")</f>
        <v>2.5819999999999999</v>
      </c>
      <c r="AR12" s="9">
        <f>SUMIFS(Concentrado!AS$2:AS859,Concentrado!$A$2:$A859,"="&amp;$A12,Concentrado!$B$2:$B859, "=Oaxaca")</f>
        <v>4.3239999999999998</v>
      </c>
      <c r="AS12" s="9">
        <f>SUMIFS(Concentrado!AT$2:AT859,Concentrado!$A$2:$A859,"="&amp;$A12,Concentrado!$B$2:$B859, "=Oaxaca")</f>
        <v>8.5830000000000002</v>
      </c>
      <c r="AT12" s="9">
        <f>SUMIFS(Concentrado!AU$2:AU859,Concentrado!$A$2:$A859,"="&amp;$A12,Concentrado!$B$2:$B859, "=Oaxaca")</f>
        <v>2.2269999999999999</v>
      </c>
      <c r="AU12" s="9">
        <f>SUMIFS(Concentrado!AV$2:AV859,Concentrado!$A$2:$A859,"="&amp;$A12,Concentrado!$B$2:$B859, "=Oaxaca")</f>
        <v>5.2729999999999997</v>
      </c>
      <c r="AV12" s="9">
        <f>SUMIFS(Concentrado!AW$2:AW859,Concentrado!$A$2:$A859,"="&amp;$A12,Concentrado!$B$2:$B859, "=Oaxaca")</f>
        <v>602.577</v>
      </c>
      <c r="AW12" s="9">
        <f>SUMIFS(Concentrado!AX$2:AX859,Concentrado!$A$2:$A859,"="&amp;$A12,Concentrado!$B$2:$B859, "=Oaxaca")</f>
        <v>457.459</v>
      </c>
      <c r="AX12" s="9">
        <f>SUMIFS(Concentrado!AY$2:AY859,Concentrado!$A$2:$A859,"="&amp;$A12,Concentrado!$B$2:$B859, "=Oaxaca")</f>
        <v>527.02300000000002</v>
      </c>
      <c r="AY12" s="9">
        <f>SUMIFS(Concentrado!AZ$2:AZ859,Concentrado!$A$2:$A859,"="&amp;$A12,Concentrado!$B$2:$B859, "=Oaxaca")</f>
        <v>6.0259999999999998</v>
      </c>
      <c r="AZ12" s="9">
        <f>SUMIFS(Concentrado!BA$2:BA859,Concentrado!$A$2:$A859,"="&amp;$A12,Concentrado!$B$2:$B859, "=Oaxaca")</f>
        <v>4.5750000000000002</v>
      </c>
      <c r="BA12" s="9">
        <f>SUMIFS(Concentrado!BB$2:BB859,Concentrado!$A$2:$A859,"="&amp;$A12,Concentrado!$B$2:$B859, "=Oaxaca")</f>
        <v>5.27</v>
      </c>
      <c r="BB12" s="9">
        <f>SUMIFS(Concentrado!BC$2:BC859,Concentrado!$A$2:$A859,"="&amp;$A12,Concentrado!$B$2:$B859, "=Oaxaca")</f>
        <v>26.608000000000001</v>
      </c>
      <c r="BC12" s="9">
        <f>SUMIFS(Concentrado!BD$2:BD859,Concentrado!$A$2:$A859,"="&amp;$A12,Concentrado!$B$2:$B859, "=Oaxaca")</f>
        <v>29.221</v>
      </c>
      <c r="BD12" s="9">
        <f>SUMIFS(Concentrado!BE$2:BE859,Concentrado!$A$2:$A859,"="&amp;$A12,Concentrado!$B$2:$B859, "=Oaxaca")</f>
        <v>18.573</v>
      </c>
      <c r="BE12" s="9">
        <f>SUMIFS(Concentrado!BF$2:BF859,Concentrado!$A$2:$A859,"="&amp;$A12,Concentrado!$B$2:$B859, "=Oaxaca")</f>
        <v>22.452000000000002</v>
      </c>
      <c r="BF12" s="9">
        <f>SUMIFS(Concentrado!BG$2:BG859,Concentrado!$A$2:$A859,"="&amp;$A12,Concentrado!$B$2:$B859, "=Oaxaca")</f>
        <v>76.787999999999997</v>
      </c>
      <c r="BG12" s="9">
        <f>SUMIFS(Concentrado!BH$2:BH859,Concentrado!$A$2:$A859,"="&amp;$A12,Concentrado!$B$2:$B859, "=Oaxaca")</f>
        <v>6.72756237607876</v>
      </c>
    </row>
    <row r="13" spans="1:59" x14ac:dyDescent="0.25">
      <c r="A13" s="4">
        <v>2009</v>
      </c>
      <c r="B13" s="9">
        <f>SUMIFS(Concentrado!C$2:C859,Concentrado!$A$2:$A859,"="&amp;$A13,Concentrado!$B$2:$B859, "=Oaxaca")</f>
        <v>22.748000000000001</v>
      </c>
      <c r="C13" s="9">
        <f>SUMIFS(Concentrado!D$2:D859,Concentrado!$A$2:$A859,"="&amp;$A13,Concentrado!$B$2:$B859, "=Oaxaca")</f>
        <v>5.2430000000000003</v>
      </c>
      <c r="D13" s="9">
        <f>SUMIFS(Concentrado!E$2:E859,Concentrado!$A$2:$A859,"="&amp;$A13,Concentrado!$B$2:$B859, "=Oaxaca")</f>
        <v>13.656000000000001</v>
      </c>
      <c r="E13" s="9">
        <f>SUMIFS(Concentrado!F$2:F859,Concentrado!$A$2:$A859,"="&amp;$A13,Concentrado!$B$2:$B859, "=Oaxaca")</f>
        <v>16.507000000000001</v>
      </c>
      <c r="F13" s="9">
        <f>SUMIFS(Concentrado!G$2:G859,Concentrado!$A$2:$A859,"="&amp;$A13,Concentrado!$B$2:$B859, "=Oaxaca")</f>
        <v>7.3929999999999998</v>
      </c>
      <c r="G13" s="9">
        <f>SUMIFS(Concentrado!H$2:H859,Concentrado!$A$2:$A859,"="&amp;$A13,Concentrado!$B$2:$B859, "=Oaxaca")</f>
        <v>2.552</v>
      </c>
      <c r="H13" s="9">
        <f>SUMIFS(Concentrado!I$2:I859,Concentrado!$A$2:$A859,"="&amp;$A13,Concentrado!$B$2:$B859, "=Oaxaca")</f>
        <v>1.548</v>
      </c>
      <c r="I13" s="9">
        <f>SUMIFS(Concentrado!J$2:J859,Concentrado!$A$2:$A859,"="&amp;$A13,Concentrado!$B$2:$B859, "=Oaxaca")</f>
        <v>2.0289999999999999</v>
      </c>
      <c r="J13" s="9">
        <f>SUMIFS(Concentrado!K$2:K859,Concentrado!$A$2:$A859,"="&amp;$A13,Concentrado!$B$2:$B859, "=Oaxaca")</f>
        <v>3.9630000000000001</v>
      </c>
      <c r="K13" s="9">
        <f>SUMIFS(Concentrado!L$2:L859,Concentrado!$A$2:$A859,"="&amp;$A13,Concentrado!$B$2:$B859, "=Oaxaca")</f>
        <v>2.4969999999999999</v>
      </c>
      <c r="L13" s="9">
        <f>SUMIFS(Concentrado!M$2:M859,Concentrado!$A$2:$A859,"="&amp;$A13,Concentrado!$B$2:$B859, "=Oaxaca")</f>
        <v>3.1989999999999998</v>
      </c>
      <c r="M13" s="9">
        <f>SUMIFS(Concentrado!N$2:N859,Concentrado!$A$2:$A859,"="&amp;$A13,Concentrado!$B$2:$B859, "=Oaxaca")</f>
        <v>40.100999999999999</v>
      </c>
      <c r="N13" s="9">
        <f>SUMIFS(Concentrado!O$2:O859,Concentrado!$A$2:$A859,"="&amp;$A13,Concentrado!$B$2:$B859, "=Oaxaca")</f>
        <v>97.02</v>
      </c>
      <c r="O13" s="9">
        <f>SUMIFS(Concentrado!P$2:P859,Concentrado!$A$2:$A859,"="&amp;$A13,Concentrado!$B$2:$B859, "=Oaxaca")</f>
        <v>19.076000000000001</v>
      </c>
      <c r="P13" s="9">
        <f>SUMIFS(Concentrado!Q$2:Q859,Concentrado!$A$2:$A859,"="&amp;$A13,Concentrado!$B$2:$B859, "=Oaxaca")</f>
        <v>56.497999999999998</v>
      </c>
      <c r="Q13" s="9">
        <f>SUMIFS(Concentrado!R$2:R859,Concentrado!$A$2:$A859,"="&amp;$A13,Concentrado!$B$2:$B859, "=Oaxaca")</f>
        <v>56.41</v>
      </c>
      <c r="R13" s="9">
        <f>SUMIFS(Concentrado!S$2:S859,Concentrado!$A$2:$A859,"="&amp;$A13,Concentrado!$B$2:$B859, "=Oaxaca")</f>
        <v>59.426000000000002</v>
      </c>
      <c r="S13" s="9">
        <f>SUMIFS(Concentrado!T$2:T859,Concentrado!$A$2:$A859,"="&amp;$A13,Concentrado!$B$2:$B859, "=Oaxaca")</f>
        <v>57.981000000000002</v>
      </c>
      <c r="T13" s="9">
        <f>SUMIFS(Concentrado!U$2:U859,Concentrado!$A$2:$A859,"="&amp;$A13,Concentrado!$B$2:$B859, "=Oaxaca")</f>
        <v>20.088000000000001</v>
      </c>
      <c r="U13" s="9">
        <f>SUMIFS(Concentrado!V$2:V859,Concentrado!$A$2:$A859,"="&amp;$A13,Concentrado!$B$2:$B859, "=Oaxaca")</f>
        <v>27.116</v>
      </c>
      <c r="V13" s="9">
        <f>SUMIFS(Concentrado!W$2:W859,Concentrado!$A$2:$A859,"="&amp;$A13,Concentrado!$B$2:$B859, "=Oaxaca")</f>
        <v>23.748999999999999</v>
      </c>
      <c r="W13" s="9">
        <f>SUMIFS(Concentrado!X$2:X859,Concentrado!$A$2:$A859,"="&amp;$A13,Concentrado!$B$2:$B859, "=Oaxaca")</f>
        <v>29.318000000000001</v>
      </c>
      <c r="X13" s="9">
        <f>SUMIFS(Concentrado!Y$2:Y859,Concentrado!$A$2:$A859,"="&amp;$A13,Concentrado!$B$2:$B859, "=Oaxaca")</f>
        <v>3.645</v>
      </c>
      <c r="Y13" s="9">
        <f>SUMIFS(Concentrado!Z$2:Z859,Concentrado!$A$2:$A859,"="&amp;$A13,Concentrado!$B$2:$B859, "=Oaxaca")</f>
        <v>15.945</v>
      </c>
      <c r="Z13" s="9">
        <f>SUMIFS(Concentrado!AA$2:AA859,Concentrado!$A$2:$A859,"="&amp;$A13,Concentrado!$B$2:$B859, "=Oaxaca")</f>
        <v>50.22</v>
      </c>
      <c r="AA13" s="9">
        <f>SUMIFS(Concentrado!AB$2:AB859,Concentrado!$A$2:$A859,"="&amp;$A13,Concentrado!$B$2:$B859, "=Oaxaca")</f>
        <v>37.902999999999999</v>
      </c>
      <c r="AB13" s="9">
        <f>SUMIFS(Concentrado!AC$2:AC859,Concentrado!$A$2:$A859,"="&amp;$A13,Concentrado!$B$2:$B859, "=Oaxaca")</f>
        <v>43.804000000000002</v>
      </c>
      <c r="AC13" s="9">
        <f>SUMIFS(Concentrado!AD$2:AD859,Concentrado!$A$2:$A859,"="&amp;$A13,Concentrado!$B$2:$B859, "=Oaxaca")</f>
        <v>408.92899999999997</v>
      </c>
      <c r="AD13" s="9">
        <f>SUMIFS(Concentrado!AE$2:AE859,Concentrado!$A$2:$A859,"="&amp;$A13,Concentrado!$B$2:$B859, "=Oaxaca")</f>
        <v>344.471</v>
      </c>
      <c r="AE13" s="9">
        <f>SUMIFS(Concentrado!AF$2:AF859,Concentrado!$A$2:$A859,"="&amp;$A13,Concentrado!$B$2:$B859, "=Oaxaca")</f>
        <v>375.40600000000001</v>
      </c>
      <c r="AF13" s="9">
        <f>SUMIFS(Concentrado!AG$2:AG859,Concentrado!$A$2:$A859,"="&amp;$A13,Concentrado!$B$2:$B859, "=Oaxaca")</f>
        <v>8.7949999999999999</v>
      </c>
      <c r="AG13" s="9">
        <f>SUMIFS(Concentrado!AH$2:AH859,Concentrado!$A$2:$A859,"="&amp;$A13,Concentrado!$B$2:$B859, "=Oaxaca")</f>
        <v>4.7131141687637603</v>
      </c>
      <c r="AH13" s="9">
        <f>SUMIFS(Concentrado!AI$2:AI859,Concentrado!$A$2:$A859,"="&amp;$A13,Concentrado!$B$2:$B859, "=Oaxaca")</f>
        <v>1.86915887850467</v>
      </c>
      <c r="AI13" s="9">
        <f>SUMIFS(Concentrado!AJ$2:AJ859,Concentrado!$A$2:$A859,"="&amp;$A13,Concentrado!$B$2:$B859, "=Oaxaca")</f>
        <v>3.2432268312845798</v>
      </c>
      <c r="AJ13" s="9">
        <f>SUMIFS(Concentrado!AK$2:AK859,Concentrado!$A$2:$A859,"="&amp;$A13,Concentrado!$B$2:$B859, "=Oaxaca")</f>
        <v>4.452</v>
      </c>
      <c r="AK13" s="9">
        <f>SUMIFS(Concentrado!AL$2:AL859,Concentrado!$A$2:$A859,"="&amp;$A13,Concentrado!$B$2:$B859, "=Oaxaca")</f>
        <v>0.84899999999999998</v>
      </c>
      <c r="AL13" s="9">
        <f>SUMIFS(Concentrado!AM$2:AM859,Concentrado!$A$2:$A859,"="&amp;$A13,Concentrado!$B$2:$B859, "=Oaxaca")</f>
        <v>2.5750000000000002</v>
      </c>
      <c r="AM13" s="9">
        <f>SUMIFS(Concentrado!AN$2:AN859,Concentrado!$A$2:$A859,"="&amp;$A13,Concentrado!$B$2:$B859, "=Oaxaca")</f>
        <v>81.817999999999998</v>
      </c>
      <c r="AN13" s="9">
        <f>SUMIFS(Concentrado!AO$2:AO859,Concentrado!$A$2:$A859,"="&amp;$A13,Concentrado!$B$2:$B859, "=Oaxaca")</f>
        <v>66.218000000000004</v>
      </c>
      <c r="AO13" s="9">
        <f>SUMIFS(Concentrado!AP$2:AP859,Concentrado!$A$2:$A859,"="&amp;$A13,Concentrado!$B$2:$B859, "=Oaxaca")</f>
        <v>73.718000000000004</v>
      </c>
      <c r="AP13" s="9">
        <f>SUMIFS(Concentrado!AQ$2:AQ859,Concentrado!$A$2:$A859,"="&amp;$A13,Concentrado!$B$2:$B859, "=Oaxaca")</f>
        <v>4.18</v>
      </c>
      <c r="AQ13" s="9">
        <f>SUMIFS(Concentrado!AR$2:AR859,Concentrado!$A$2:$A859,"="&amp;$A13,Concentrado!$B$2:$B859, "=Oaxaca")</f>
        <v>1.5980000000000001</v>
      </c>
      <c r="AR13" s="9">
        <f>SUMIFS(Concentrado!AS$2:AS859,Concentrado!$A$2:$A859,"="&amp;$A13,Concentrado!$B$2:$B859, "=Oaxaca")</f>
        <v>2.835</v>
      </c>
      <c r="AS13" s="9">
        <f>SUMIFS(Concentrado!AT$2:AT859,Concentrado!$A$2:$A859,"="&amp;$A13,Concentrado!$B$2:$B859, "=Oaxaca")</f>
        <v>7.9809999999999999</v>
      </c>
      <c r="AT13" s="9">
        <f>SUMIFS(Concentrado!AU$2:AU859,Concentrado!$A$2:$A859,"="&amp;$A13,Concentrado!$B$2:$B859, "=Oaxaca")</f>
        <v>1.998</v>
      </c>
      <c r="AU13" s="9">
        <f>SUMIFS(Concentrado!AV$2:AV859,Concentrado!$A$2:$A859,"="&amp;$A13,Concentrado!$B$2:$B859, "=Oaxaca")</f>
        <v>4.8639999999999999</v>
      </c>
      <c r="AV13" s="9">
        <f>SUMIFS(Concentrado!AW$2:AW859,Concentrado!$A$2:$A859,"="&amp;$A13,Concentrado!$B$2:$B859, "=Oaxaca")</f>
        <v>608.77800000000002</v>
      </c>
      <c r="AW13" s="9">
        <f>SUMIFS(Concentrado!AX$2:AX859,Concentrado!$A$2:$A859,"="&amp;$A13,Concentrado!$B$2:$B859, "=Oaxaca")</f>
        <v>454.88400000000001</v>
      </c>
      <c r="AX13" s="9">
        <f>SUMIFS(Concentrado!AY$2:AY859,Concentrado!$A$2:$A859,"="&amp;$A13,Concentrado!$B$2:$B859, "=Oaxaca")</f>
        <v>528.77200000000005</v>
      </c>
      <c r="AY13" s="9">
        <f>SUMIFS(Concentrado!AZ$2:AZ859,Concentrado!$A$2:$A859,"="&amp;$A13,Concentrado!$B$2:$B859, "=Oaxaca")</f>
        <v>6.0880000000000001</v>
      </c>
      <c r="AZ13" s="9">
        <f>SUMIFS(Concentrado!BA$2:BA859,Concentrado!$A$2:$A859,"="&amp;$A13,Concentrado!$B$2:$B859, "=Oaxaca")</f>
        <v>4.5490000000000004</v>
      </c>
      <c r="BA13" s="9">
        <f>SUMIFS(Concentrado!BB$2:BB859,Concentrado!$A$2:$A859,"="&amp;$A13,Concentrado!$B$2:$B859, "=Oaxaca")</f>
        <v>5.2880000000000003</v>
      </c>
      <c r="BB13" s="9">
        <f>SUMIFS(Concentrado!BC$2:BC859,Concentrado!$A$2:$A859,"="&amp;$A13,Concentrado!$B$2:$B859, "=Oaxaca")</f>
        <v>26.873000000000001</v>
      </c>
      <c r="BC13" s="9">
        <f>SUMIFS(Concentrado!BD$2:BD859,Concentrado!$A$2:$A859,"="&amp;$A13,Concentrado!$B$2:$B859, "=Oaxaca")</f>
        <v>22.591999999999999</v>
      </c>
      <c r="BD13" s="9">
        <f>SUMIFS(Concentrado!BE$2:BE859,Concentrado!$A$2:$A859,"="&amp;$A13,Concentrado!$B$2:$B859, "=Oaxaca")</f>
        <v>18.471</v>
      </c>
      <c r="BE13" s="9">
        <f>SUMIFS(Concentrado!BF$2:BF859,Concentrado!$A$2:$A859,"="&amp;$A13,Concentrado!$B$2:$B859, "=Oaxaca")</f>
        <v>21.687999999999999</v>
      </c>
      <c r="BF13" s="9">
        <f>SUMIFS(Concentrado!BG$2:BG859,Concentrado!$A$2:$A859,"="&amp;$A13,Concentrado!$B$2:$B859, "=Oaxaca")</f>
        <v>76.016000000000005</v>
      </c>
      <c r="BG13" s="9">
        <f>SUMIFS(Concentrado!BH$2:BH859,Concentrado!$A$2:$A859,"="&amp;$A13,Concentrado!$B$2:$B859, "=Oaxaca")</f>
        <v>6.4843821984704686</v>
      </c>
    </row>
    <row r="14" spans="1:59" x14ac:dyDescent="0.25">
      <c r="A14" s="4">
        <v>2010</v>
      </c>
      <c r="B14" s="9">
        <f>SUMIFS(Concentrado!C$2:C859,Concentrado!$A$2:$A859,"="&amp;$A14,Concentrado!$B$2:$B859, "=Oaxaca")</f>
        <v>24.13</v>
      </c>
      <c r="C14" s="9">
        <f>SUMIFS(Concentrado!D$2:D859,Concentrado!$A$2:$A859,"="&amp;$A14,Concentrado!$B$2:$B859, "=Oaxaca")</f>
        <v>4.9829999999999997</v>
      </c>
      <c r="D14" s="9">
        <f>SUMIFS(Concentrado!E$2:E859,Concentrado!$A$2:$A859,"="&amp;$A14,Concentrado!$B$2:$B859, "=Oaxaca")</f>
        <v>14.157</v>
      </c>
      <c r="E14" s="9">
        <f>SUMIFS(Concentrado!F$2:F859,Concentrado!$A$2:$A859,"="&amp;$A14,Concentrado!$B$2:$B859, "=Oaxaca")</f>
        <v>19.149999999999999</v>
      </c>
      <c r="F14" s="9">
        <f>SUMIFS(Concentrado!G$2:G859,Concentrado!$A$2:$A859,"="&amp;$A14,Concentrado!$B$2:$B859, "=Oaxaca")</f>
        <v>8.6859999999999999</v>
      </c>
      <c r="G14" s="9">
        <f>SUMIFS(Concentrado!H$2:H859,Concentrado!$A$2:$A859,"="&amp;$A14,Concentrado!$B$2:$B859, "=Oaxaca")</f>
        <v>2.681</v>
      </c>
      <c r="H14" s="9">
        <f>SUMIFS(Concentrado!I$2:I859,Concentrado!$A$2:$A859,"="&amp;$A14,Concentrado!$B$2:$B859, "=Oaxaca")</f>
        <v>2.8119999999999998</v>
      </c>
      <c r="I14" s="9">
        <f>SUMIFS(Concentrado!J$2:J859,Concentrado!$A$2:$A859,"="&amp;$A14,Concentrado!$B$2:$B859, "=Oaxaca")</f>
        <v>2.7490000000000001</v>
      </c>
      <c r="J14" s="9">
        <f>SUMIFS(Concentrado!K$2:K859,Concentrado!$A$2:$A859,"="&amp;$A14,Concentrado!$B$2:$B859, "=Oaxaca")</f>
        <v>5.04</v>
      </c>
      <c r="K14" s="9">
        <f>SUMIFS(Concentrado!L$2:L859,Concentrado!$A$2:$A859,"="&amp;$A14,Concentrado!$B$2:$B859, "=Oaxaca")</f>
        <v>2.2200000000000002</v>
      </c>
      <c r="L14" s="9">
        <f>SUMIFS(Concentrado!M$2:M859,Concentrado!$A$2:$A859,"="&amp;$A14,Concentrado!$B$2:$B859, "=Oaxaca")</f>
        <v>3.5710000000000002</v>
      </c>
      <c r="M14" s="9">
        <f>SUMIFS(Concentrado!N$2:N859,Concentrado!$A$2:$A859,"="&amp;$A14,Concentrado!$B$2:$B859, "=Oaxaca")</f>
        <v>33.619</v>
      </c>
      <c r="N14" s="9">
        <f>SUMIFS(Concentrado!O$2:O859,Concentrado!$A$2:$A859,"="&amp;$A14,Concentrado!$B$2:$B859, "=Oaxaca")</f>
        <v>99.522000000000006</v>
      </c>
      <c r="O14" s="9">
        <f>SUMIFS(Concentrado!P$2:P859,Concentrado!$A$2:$A859,"="&amp;$A14,Concentrado!$B$2:$B859, "=Oaxaca")</f>
        <v>20.620999999999999</v>
      </c>
      <c r="P14" s="9">
        <f>SUMIFS(Concentrado!Q$2:Q859,Concentrado!$A$2:$A859,"="&amp;$A14,Concentrado!$B$2:$B859, "=Oaxaca")</f>
        <v>58.427999999999997</v>
      </c>
      <c r="Q14" s="9">
        <f>SUMIFS(Concentrado!R$2:R859,Concentrado!$A$2:$A859,"="&amp;$A14,Concentrado!$B$2:$B859, "=Oaxaca")</f>
        <v>61.718000000000004</v>
      </c>
      <c r="R14" s="9">
        <f>SUMIFS(Concentrado!S$2:S859,Concentrado!$A$2:$A859,"="&amp;$A14,Concentrado!$B$2:$B859, "=Oaxaca")</f>
        <v>69.41</v>
      </c>
      <c r="S14" s="9">
        <f>SUMIFS(Concentrado!T$2:T859,Concentrado!$A$2:$A859,"="&amp;$A14,Concentrado!$B$2:$B859, "=Oaxaca")</f>
        <v>65.724999999999994</v>
      </c>
      <c r="T14" s="9">
        <f>SUMIFS(Concentrado!U$2:U859,Concentrado!$A$2:$A859,"="&amp;$A14,Concentrado!$B$2:$B859, "=Oaxaca")</f>
        <v>20.323</v>
      </c>
      <c r="U14" s="9">
        <f>SUMIFS(Concentrado!V$2:V859,Concentrado!$A$2:$A859,"="&amp;$A14,Concentrado!$B$2:$B859, "=Oaxaca")</f>
        <v>26.491</v>
      </c>
      <c r="V14" s="9">
        <f>SUMIFS(Concentrado!W$2:W859,Concentrado!$A$2:$A859,"="&amp;$A14,Concentrado!$B$2:$B859, "=Oaxaca")</f>
        <v>23.535</v>
      </c>
      <c r="W14" s="9">
        <f>SUMIFS(Concentrado!X$2:X859,Concentrado!$A$2:$A859,"="&amp;$A14,Concentrado!$B$2:$B859, "=Oaxaca")</f>
        <v>35.069000000000003</v>
      </c>
      <c r="X14" s="9">
        <f>SUMIFS(Concentrado!Y$2:Y859,Concentrado!$A$2:$A859,"="&amp;$A14,Concentrado!$B$2:$B859, "=Oaxaca")</f>
        <v>4.1929999999999996</v>
      </c>
      <c r="Y14" s="9">
        <f>SUMIFS(Concentrado!Z$2:Z859,Concentrado!$A$2:$A859,"="&amp;$A14,Concentrado!$B$2:$B859, "=Oaxaca")</f>
        <v>18.988</v>
      </c>
      <c r="Z14" s="9">
        <f>SUMIFS(Concentrado!AA$2:AA859,Concentrado!$A$2:$A859,"="&amp;$A14,Concentrado!$B$2:$B859, "=Oaxaca")</f>
        <v>57.429000000000002</v>
      </c>
      <c r="AA14" s="9">
        <f>SUMIFS(Concentrado!AB$2:AB859,Concentrado!$A$2:$A859,"="&amp;$A14,Concentrado!$B$2:$B859, "=Oaxaca")</f>
        <v>44.35</v>
      </c>
      <c r="AB14" s="9">
        <f>SUMIFS(Concentrado!AC$2:AC859,Concentrado!$A$2:$A859,"="&amp;$A14,Concentrado!$B$2:$B859, "=Oaxaca")</f>
        <v>50.616999999999997</v>
      </c>
      <c r="AC14" s="9">
        <f>SUMIFS(Concentrado!AD$2:AD859,Concentrado!$A$2:$A859,"="&amp;$A14,Concentrado!$B$2:$B859, "=Oaxaca")</f>
        <v>432.029</v>
      </c>
      <c r="AD14" s="9">
        <f>SUMIFS(Concentrado!AE$2:AE859,Concentrado!$A$2:$A859,"="&amp;$A14,Concentrado!$B$2:$B859, "=Oaxaca")</f>
        <v>370.97699999999998</v>
      </c>
      <c r="AE14" s="9">
        <f>SUMIFS(Concentrado!AF$2:AF859,Concentrado!$A$2:$A859,"="&amp;$A14,Concentrado!$B$2:$B859, "=Oaxaca")</f>
        <v>400.23099999999999</v>
      </c>
      <c r="AF14" s="9">
        <f>SUMIFS(Concentrado!AG$2:AG859,Concentrado!$A$2:$A859,"="&amp;$A14,Concentrado!$B$2:$B859, "=Oaxaca")</f>
        <v>7.5069999999999997</v>
      </c>
      <c r="AG14" s="9">
        <f>SUMIFS(Concentrado!AH$2:AH859,Concentrado!$A$2:$A859,"="&amp;$A14,Concentrado!$B$2:$B859, "=Oaxaca")</f>
        <v>6.7773061902220402</v>
      </c>
      <c r="AH14" s="9">
        <f>SUMIFS(Concentrado!AI$2:AI859,Concentrado!$A$2:$A859,"="&amp;$A14,Concentrado!$B$2:$B859, "=Oaxaca")</f>
        <v>3.0520898853741198</v>
      </c>
      <c r="AI14" s="9">
        <f>SUMIFS(Concentrado!AJ$2:AJ859,Concentrado!$A$2:$A859,"="&amp;$A14,Concentrado!$B$2:$B859, "=Oaxaca")</f>
        <v>4.8569325529405596</v>
      </c>
      <c r="AJ14" s="9">
        <f>SUMIFS(Concentrado!AK$2:AK859,Concentrado!$A$2:$A859,"="&amp;$A14,Concentrado!$B$2:$B859, "=Oaxaca")</f>
        <v>5.4160000000000004</v>
      </c>
      <c r="AK14" s="9">
        <f>SUMIFS(Concentrado!AL$2:AL859,Concentrado!$A$2:$A859,"="&amp;$A14,Concentrado!$B$2:$B859, "=Oaxaca")</f>
        <v>1.48</v>
      </c>
      <c r="AL14" s="9">
        <f>SUMIFS(Concentrado!AM$2:AM859,Concentrado!$A$2:$A859,"="&amp;$A14,Concentrado!$B$2:$B859, "=Oaxaca")</f>
        <v>3.3660000000000001</v>
      </c>
      <c r="AM14" s="9">
        <f>SUMIFS(Concentrado!AN$2:AN859,Concentrado!$A$2:$A859,"="&amp;$A14,Concentrado!$B$2:$B859, "=Oaxaca")</f>
        <v>76.463999999999999</v>
      </c>
      <c r="AN14" s="9">
        <f>SUMIFS(Concentrado!AO$2:AO859,Concentrado!$A$2:$A859,"="&amp;$A14,Concentrado!$B$2:$B859, "=Oaxaca")</f>
        <v>64.921000000000006</v>
      </c>
      <c r="AO14" s="9">
        <f>SUMIFS(Concentrado!AP$2:AP859,Concentrado!$A$2:$A859,"="&amp;$A14,Concentrado!$B$2:$B859, "=Oaxaca")</f>
        <v>70.451999999999998</v>
      </c>
      <c r="AP14" s="9">
        <f>SUMIFS(Concentrado!AQ$2:AQ859,Concentrado!$A$2:$A859,"="&amp;$A14,Concentrado!$B$2:$B859, "=Oaxaca")</f>
        <v>3.3250000000000002</v>
      </c>
      <c r="AQ14" s="9">
        <f>SUMIFS(Concentrado!AR$2:AR859,Concentrado!$A$2:$A859,"="&amp;$A14,Concentrado!$B$2:$B859, "=Oaxaca")</f>
        <v>1.776</v>
      </c>
      <c r="AR14" s="9">
        <f>SUMIFS(Concentrado!AS$2:AS859,Concentrado!$A$2:$A859,"="&amp;$A14,Concentrado!$B$2:$B859, "=Oaxaca")</f>
        <v>2.5179999999999998</v>
      </c>
      <c r="AS14" s="9">
        <f>SUMIFS(Concentrado!AT$2:AT859,Concentrado!$A$2:$A859,"="&amp;$A14,Concentrado!$B$2:$B859, "=Oaxaca")</f>
        <v>6.81</v>
      </c>
      <c r="AT14" s="9">
        <f>SUMIFS(Concentrado!AU$2:AU859,Concentrado!$A$2:$A859,"="&amp;$A14,Concentrado!$B$2:$B859, "=Oaxaca")</f>
        <v>1.381</v>
      </c>
      <c r="AU14" s="9">
        <f>SUMIFS(Concentrado!AV$2:AV859,Concentrado!$A$2:$A859,"="&amp;$A14,Concentrado!$B$2:$B859, "=Oaxaca")</f>
        <v>3.9830000000000001</v>
      </c>
      <c r="AV14" s="9">
        <f>SUMIFS(Concentrado!AW$2:AW859,Concentrado!$A$2:$A859,"="&amp;$A14,Concentrado!$B$2:$B859, "=Oaxaca")</f>
        <v>635.202</v>
      </c>
      <c r="AW14" s="9">
        <f>SUMIFS(Concentrado!AX$2:AX859,Concentrado!$A$2:$A859,"="&amp;$A14,Concentrado!$B$2:$B859, "=Oaxaca")</f>
        <v>487.154</v>
      </c>
      <c r="AX14" s="9">
        <f>SUMIFS(Concentrado!AY$2:AY859,Concentrado!$A$2:$A859,"="&amp;$A14,Concentrado!$B$2:$B859, "=Oaxaca")</f>
        <v>558.09400000000005</v>
      </c>
      <c r="AY14" s="9">
        <f>SUMIFS(Concentrado!AZ$2:AZ859,Concentrado!$A$2:$A859,"="&amp;$A14,Concentrado!$B$2:$B859, "=Oaxaca")</f>
        <v>6.3520000000000003</v>
      </c>
      <c r="AZ14" s="9">
        <f>SUMIFS(Concentrado!BA$2:BA859,Concentrado!$A$2:$A859,"="&amp;$A14,Concentrado!$B$2:$B859, "=Oaxaca")</f>
        <v>4.8719999999999999</v>
      </c>
      <c r="BA14" s="9">
        <f>SUMIFS(Concentrado!BB$2:BB859,Concentrado!$A$2:$A859,"="&amp;$A14,Concentrado!$B$2:$B859, "=Oaxaca")</f>
        <v>5.5810000000000004</v>
      </c>
      <c r="BB14" s="9">
        <f>SUMIFS(Concentrado!BC$2:BC859,Concentrado!$A$2:$A859,"="&amp;$A14,Concentrado!$B$2:$B859, "=Oaxaca")</f>
        <v>25.978999999999999</v>
      </c>
      <c r="BC14" s="9">
        <f>SUMIFS(Concentrado!BD$2:BD859,Concentrado!$A$2:$A859,"="&amp;$A14,Concentrado!$B$2:$B859, "=Oaxaca")</f>
        <v>18.113</v>
      </c>
      <c r="BD14" s="9">
        <f>SUMIFS(Concentrado!BE$2:BE859,Concentrado!$A$2:$A859,"="&amp;$A14,Concentrado!$B$2:$B859, "=Oaxaca")</f>
        <v>18.504000000000001</v>
      </c>
      <c r="BE14" s="9">
        <f>SUMIFS(Concentrado!BF$2:BF859,Concentrado!$A$2:$A859,"="&amp;$A14,Concentrado!$B$2:$B859, "=Oaxaca")</f>
        <v>21.690999999999999</v>
      </c>
      <c r="BF14" s="9">
        <f>SUMIFS(Concentrado!BG$2:BG859,Concentrado!$A$2:$A859,"="&amp;$A14,Concentrado!$B$2:$B859, "=Oaxaca")</f>
        <v>68.805000000000007</v>
      </c>
      <c r="BG14" s="9">
        <f>SUMIFS(Concentrado!BH$2:BH859,Concentrado!$A$2:$A859,"="&amp;$A14,Concentrado!$B$2:$B859, "=Oaxaca")</f>
        <v>6.18083009714399</v>
      </c>
    </row>
    <row r="15" spans="1:59" x14ac:dyDescent="0.25">
      <c r="A15" s="4">
        <v>2011</v>
      </c>
      <c r="B15" s="9">
        <f>SUMIFS(Concentrado!C$2:C859,Concentrado!$A$2:$A859,"="&amp;$A15,Concentrado!$B$2:$B859, "=Oaxaca")</f>
        <v>18.72</v>
      </c>
      <c r="C15" s="9">
        <f>SUMIFS(Concentrado!D$2:D859,Concentrado!$A$2:$A859,"="&amp;$A15,Concentrado!$B$2:$B859, "=Oaxaca")</f>
        <v>4.2969999999999997</v>
      </c>
      <c r="D15" s="9">
        <f>SUMIFS(Concentrado!E$2:E859,Concentrado!$A$2:$A859,"="&amp;$A15,Concentrado!$B$2:$B859, "=Oaxaca")</f>
        <v>11.211</v>
      </c>
      <c r="E15" s="9">
        <f>SUMIFS(Concentrado!F$2:F859,Concentrado!$A$2:$A859,"="&amp;$A15,Concentrado!$B$2:$B859, "=Oaxaca")</f>
        <v>16.486999999999998</v>
      </c>
      <c r="F15" s="9">
        <f>SUMIFS(Concentrado!G$2:G859,Concentrado!$A$2:$A859,"="&amp;$A15,Concentrado!$B$2:$B859, "=Oaxaca")</f>
        <v>8.484</v>
      </c>
      <c r="G15" s="9">
        <f>SUMIFS(Concentrado!H$2:H859,Concentrado!$A$2:$A859,"="&amp;$A15,Concentrado!$B$2:$B859, "=Oaxaca")</f>
        <v>3.1819999999999999</v>
      </c>
      <c r="H15" s="9">
        <f>SUMIFS(Concentrado!I$2:I859,Concentrado!$A$2:$A859,"="&amp;$A15,Concentrado!$B$2:$B859, "=Oaxaca")</f>
        <v>1.9530000000000001</v>
      </c>
      <c r="I15" s="9">
        <f>SUMIFS(Concentrado!J$2:J859,Concentrado!$A$2:$A859,"="&amp;$A15,Concentrado!$B$2:$B859, "=Oaxaca")</f>
        <v>2.5419999999999998</v>
      </c>
      <c r="J15" s="9">
        <f>SUMIFS(Concentrado!K$2:K859,Concentrado!$A$2:$A859,"="&amp;$A15,Concentrado!$B$2:$B859, "=Oaxaca")</f>
        <v>3.3410000000000002</v>
      </c>
      <c r="K15" s="9">
        <f>SUMIFS(Concentrado!L$2:L859,Concentrado!$A$2:$A859,"="&amp;$A15,Concentrado!$B$2:$B859, "=Oaxaca")</f>
        <v>3.0760000000000001</v>
      </c>
      <c r="L15" s="9">
        <f>SUMIFS(Concentrado!M$2:M859,Concentrado!$A$2:$A859,"="&amp;$A15,Concentrado!$B$2:$B859, "=Oaxaca")</f>
        <v>3.2029999999999998</v>
      </c>
      <c r="M15" s="9">
        <f>SUMIFS(Concentrado!N$2:N859,Concentrado!$A$2:$A859,"="&amp;$A15,Concentrado!$B$2:$B859, "=Oaxaca")</f>
        <v>37.9</v>
      </c>
      <c r="N15" s="9">
        <f>SUMIFS(Concentrado!O$2:O859,Concentrado!$A$2:$A859,"="&amp;$A15,Concentrado!$B$2:$B859, "=Oaxaca")</f>
        <v>93.122</v>
      </c>
      <c r="O15" s="9">
        <f>SUMIFS(Concentrado!P$2:P859,Concentrado!$A$2:$A859,"="&amp;$A15,Concentrado!$B$2:$B859, "=Oaxaca")</f>
        <v>17.626000000000001</v>
      </c>
      <c r="P15" s="9">
        <f>SUMIFS(Concentrado!Q$2:Q859,Concentrado!$A$2:$A859,"="&amp;$A15,Concentrado!$B$2:$B859, "=Oaxaca")</f>
        <v>53.841000000000001</v>
      </c>
      <c r="Q15" s="9">
        <f>SUMIFS(Concentrado!R$2:R859,Concentrado!$A$2:$A859,"="&amp;$A15,Concentrado!$B$2:$B859, "=Oaxaca")</f>
        <v>59.978000000000002</v>
      </c>
      <c r="R15" s="9">
        <f>SUMIFS(Concentrado!S$2:S859,Concentrado!$A$2:$A859,"="&amp;$A15,Concentrado!$B$2:$B859, "=Oaxaca")</f>
        <v>65.474999999999994</v>
      </c>
      <c r="S15" s="9">
        <f>SUMIFS(Concentrado!T$2:T859,Concentrado!$A$2:$A859,"="&amp;$A15,Concentrado!$B$2:$B859, "=Oaxaca")</f>
        <v>62.84</v>
      </c>
      <c r="T15" s="9">
        <f>SUMIFS(Concentrado!U$2:U859,Concentrado!$A$2:$A859,"="&amp;$A15,Concentrado!$B$2:$B859, "=Oaxaca")</f>
        <v>24.076000000000001</v>
      </c>
      <c r="U15" s="9">
        <f>SUMIFS(Concentrado!V$2:V859,Concentrado!$A$2:$A859,"="&amp;$A15,Concentrado!$B$2:$B859, "=Oaxaca")</f>
        <v>29.344000000000001</v>
      </c>
      <c r="V15" s="9">
        <f>SUMIFS(Concentrado!W$2:W859,Concentrado!$A$2:$A859,"="&amp;$A15,Concentrado!$B$2:$B859, "=Oaxaca")</f>
        <v>26.818999999999999</v>
      </c>
      <c r="W15" s="9">
        <f>SUMIFS(Concentrado!X$2:X859,Concentrado!$A$2:$A859,"="&amp;$A15,Concentrado!$B$2:$B859, "=Oaxaca")</f>
        <v>32.561</v>
      </c>
      <c r="X15" s="9">
        <f>SUMIFS(Concentrado!Y$2:Y859,Concentrado!$A$2:$A859,"="&amp;$A15,Concentrado!$B$2:$B859, "=Oaxaca")</f>
        <v>4.0039999999999996</v>
      </c>
      <c r="Y15" s="9">
        <f>SUMIFS(Concentrado!Z$2:Z859,Concentrado!$A$2:$A859,"="&amp;$A15,Concentrado!$B$2:$B859, "=Oaxaca")</f>
        <v>17.718</v>
      </c>
      <c r="Z15" s="9">
        <f>SUMIFS(Concentrado!AA$2:AA859,Concentrado!$A$2:$A859,"="&amp;$A15,Concentrado!$B$2:$B859, "=Oaxaca")</f>
        <v>55.045999999999999</v>
      </c>
      <c r="AA15" s="9">
        <f>SUMIFS(Concentrado!AB$2:AB859,Concentrado!$A$2:$A859,"="&amp;$A15,Concentrado!$B$2:$B859, "=Oaxaca")</f>
        <v>42.625</v>
      </c>
      <c r="AB15" s="9">
        <f>SUMIFS(Concentrado!AC$2:AC859,Concentrado!$A$2:$A859,"="&amp;$A15,Concentrado!$B$2:$B859, "=Oaxaca")</f>
        <v>48.579000000000001</v>
      </c>
      <c r="AC15" s="9">
        <f>SUMIFS(Concentrado!AD$2:AD859,Concentrado!$A$2:$A859,"="&amp;$A15,Concentrado!$B$2:$B859, "=Oaxaca")</f>
        <v>415.38900000000001</v>
      </c>
      <c r="AD15" s="9">
        <f>SUMIFS(Concentrado!AE$2:AE859,Concentrado!$A$2:$A859,"="&amp;$A15,Concentrado!$B$2:$B859, "=Oaxaca")</f>
        <v>361.06599999999997</v>
      </c>
      <c r="AE15" s="9">
        <f>SUMIFS(Concentrado!AF$2:AF859,Concentrado!$A$2:$A859,"="&amp;$A15,Concentrado!$B$2:$B859, "=Oaxaca")</f>
        <v>387.15699999999998</v>
      </c>
      <c r="AF15" s="9">
        <f>SUMIFS(Concentrado!AG$2:AG859,Concentrado!$A$2:$A859,"="&amp;$A15,Concentrado!$B$2:$B859, "=Oaxaca")</f>
        <v>8.5380000000000003</v>
      </c>
      <c r="AG15" s="9">
        <f>SUMIFS(Concentrado!AH$2:AH859,Concentrado!$A$2:$A859,"="&amp;$A15,Concentrado!$B$2:$B859, "=Oaxaca")</f>
        <v>6.71633959492077</v>
      </c>
      <c r="AH15" s="9">
        <f>SUMIFS(Concentrado!AI$2:AI859,Concentrado!$A$2:$A859,"="&amp;$A15,Concentrado!$B$2:$B859, "=Oaxaca")</f>
        <v>2.1166456986452098</v>
      </c>
      <c r="AI15" s="9">
        <f>SUMIFS(Concentrado!AJ$2:AJ859,Concentrado!$A$2:$A859,"="&amp;$A15,Concentrado!$B$2:$B859, "=Oaxaca")</f>
        <v>4.3520006963201103</v>
      </c>
      <c r="AJ15" s="9">
        <f>SUMIFS(Concentrado!AK$2:AK859,Concentrado!$A$2:$A859,"="&amp;$A15,Concentrado!$B$2:$B859, "=Oaxaca")</f>
        <v>6.0990000000000002</v>
      </c>
      <c r="AK15" s="9">
        <f>SUMIFS(Concentrado!AL$2:AL859,Concentrado!$A$2:$A859,"="&amp;$A15,Concentrado!$B$2:$B859, "=Oaxaca")</f>
        <v>1.3180000000000001</v>
      </c>
      <c r="AL15" s="9">
        <f>SUMIFS(Concentrado!AM$2:AM859,Concentrado!$A$2:$A859,"="&amp;$A15,Concentrado!$B$2:$B859, "=Oaxaca")</f>
        <v>3.61</v>
      </c>
      <c r="AM15" s="9">
        <f>SUMIFS(Concentrado!AN$2:AN859,Concentrado!$A$2:$A859,"="&amp;$A15,Concentrado!$B$2:$B859, "=Oaxaca")</f>
        <v>70.584000000000003</v>
      </c>
      <c r="AN15" s="9">
        <f>SUMIFS(Concentrado!AO$2:AO859,Concentrado!$A$2:$A859,"="&amp;$A15,Concentrado!$B$2:$B859, "=Oaxaca")</f>
        <v>62.399000000000001</v>
      </c>
      <c r="AO15" s="9">
        <f>SUMIFS(Concentrado!AP$2:AP859,Concentrado!$A$2:$A859,"="&amp;$A15,Concentrado!$B$2:$B859, "=Oaxaca")</f>
        <v>66.322999999999993</v>
      </c>
      <c r="AP15" s="9">
        <f>SUMIFS(Concentrado!AQ$2:AQ859,Concentrado!$A$2:$A859,"="&amp;$A15,Concentrado!$B$2:$B859, "=Oaxaca")</f>
        <v>3.9769999999999999</v>
      </c>
      <c r="AQ15" s="9">
        <f>SUMIFS(Concentrado!AR$2:AR859,Concentrado!$A$2:$A859,"="&amp;$A15,Concentrado!$B$2:$B859, "=Oaxaca")</f>
        <v>2.1</v>
      </c>
      <c r="AR15" s="9">
        <f>SUMIFS(Concentrado!AS$2:AS859,Concentrado!$A$2:$A859,"="&amp;$A15,Concentrado!$B$2:$B859, "=Oaxaca")</f>
        <v>3</v>
      </c>
      <c r="AS15" s="9">
        <f>SUMIFS(Concentrado!AT$2:AT859,Concentrado!$A$2:$A859,"="&amp;$A15,Concentrado!$B$2:$B859, "=Oaxaca")</f>
        <v>6.5759999999999996</v>
      </c>
      <c r="AT15" s="9">
        <f>SUMIFS(Concentrado!AU$2:AU859,Concentrado!$A$2:$A859,"="&amp;$A15,Concentrado!$B$2:$B859, "=Oaxaca")</f>
        <v>1.3180000000000001</v>
      </c>
      <c r="AU15" s="9">
        <f>SUMIFS(Concentrado!AV$2:AV859,Concentrado!$A$2:$A859,"="&amp;$A15,Concentrado!$B$2:$B859, "=Oaxaca")</f>
        <v>3.839</v>
      </c>
      <c r="AV15" s="9">
        <f>SUMIFS(Concentrado!AW$2:AW859,Concentrado!$A$2:$A859,"="&amp;$A15,Concentrado!$B$2:$B859, "=Oaxaca")</f>
        <v>602.16300000000001</v>
      </c>
      <c r="AW15" s="9">
        <f>SUMIFS(Concentrado!AX$2:AX859,Concentrado!$A$2:$A859,"="&amp;$A15,Concentrado!$B$2:$B859, "=Oaxaca")</f>
        <v>466.822</v>
      </c>
      <c r="AX15" s="9">
        <f>SUMIFS(Concentrado!AY$2:AY859,Concentrado!$A$2:$A859,"="&amp;$A15,Concentrado!$B$2:$B859, "=Oaxaca")</f>
        <v>531.77499999999998</v>
      </c>
      <c r="AY15" s="9">
        <f>SUMIFS(Concentrado!AZ$2:AZ859,Concentrado!$A$2:$A859,"="&amp;$A15,Concentrado!$B$2:$B859, "=Oaxaca")</f>
        <v>6.0220000000000002</v>
      </c>
      <c r="AZ15" s="9">
        <f>SUMIFS(Concentrado!BA$2:BA859,Concentrado!$A$2:$A859,"="&amp;$A15,Concentrado!$B$2:$B859, "=Oaxaca")</f>
        <v>4.6680000000000001</v>
      </c>
      <c r="BA15" s="9">
        <f>SUMIFS(Concentrado!BB$2:BB859,Concentrado!$A$2:$A859,"="&amp;$A15,Concentrado!$B$2:$B859, "=Oaxaca")</f>
        <v>5.3179999999999996</v>
      </c>
      <c r="BB15" s="9">
        <f>SUMIFS(Concentrado!BC$2:BC859,Concentrado!$A$2:$A859,"="&amp;$A15,Concentrado!$B$2:$B859, "=Oaxaca")</f>
        <v>29.462</v>
      </c>
      <c r="BC15" s="9">
        <f>SUMIFS(Concentrado!BD$2:BD859,Concentrado!$A$2:$A859,"="&amp;$A15,Concentrado!$B$2:$B859, "=Oaxaca")</f>
        <v>17.725000000000001</v>
      </c>
      <c r="BD15" s="9">
        <f>SUMIFS(Concentrado!BE$2:BE859,Concentrado!$A$2:$A859,"="&amp;$A15,Concentrado!$B$2:$B859, "=Oaxaca")</f>
        <v>18.38</v>
      </c>
      <c r="BE15" s="9">
        <f>SUMIFS(Concentrado!BF$2:BF859,Concentrado!$A$2:$A859,"="&amp;$A15,Concentrado!$B$2:$B859, "=Oaxaca")</f>
        <v>21.649000000000001</v>
      </c>
      <c r="BF15" s="9">
        <f>SUMIFS(Concentrado!BG$2:BG859,Concentrado!$A$2:$A859,"="&amp;$A15,Concentrado!$B$2:$B859, "=Oaxaca")</f>
        <v>59.871000000000002</v>
      </c>
      <c r="BG15" s="9">
        <f>SUMIFS(Concentrado!BH$2:BH859,Concentrado!$A$2:$A859,"="&amp;$A15,Concentrado!$B$2:$B859, "=Oaxaca")</f>
        <v>5.9990660136745184</v>
      </c>
    </row>
    <row r="16" spans="1:59" x14ac:dyDescent="0.25">
      <c r="A16" s="4">
        <v>2012</v>
      </c>
      <c r="B16" s="9">
        <f>SUMIFS(Concentrado!C$2:C859,Concentrado!$A$2:$A859,"="&amp;$A16,Concentrado!$B$2:$B859, "=Oaxaca")</f>
        <v>17.905999999999999</v>
      </c>
      <c r="C16" s="9">
        <f>SUMIFS(Concentrado!D$2:D859,Concentrado!$A$2:$A859,"="&amp;$A16,Concentrado!$B$2:$B859, "=Oaxaca")</f>
        <v>4.6449999999999996</v>
      </c>
      <c r="D16" s="9">
        <f>SUMIFS(Concentrado!E$2:E859,Concentrado!$A$2:$A859,"="&amp;$A16,Concentrado!$B$2:$B859, "=Oaxaca")</f>
        <v>11.03</v>
      </c>
      <c r="E16" s="9">
        <f>SUMIFS(Concentrado!F$2:F859,Concentrado!$A$2:$A859,"="&amp;$A16,Concentrado!$B$2:$B859, "=Oaxaca")</f>
        <v>15.839</v>
      </c>
      <c r="F16" s="9">
        <f>SUMIFS(Concentrado!G$2:G859,Concentrado!$A$2:$A859,"="&amp;$A16,Concentrado!$B$2:$B859, "=Oaxaca")</f>
        <v>8.391</v>
      </c>
      <c r="G16" s="9">
        <f>SUMIFS(Concentrado!H$2:H859,Concentrado!$A$2:$A859,"="&amp;$A16,Concentrado!$B$2:$B859, "=Oaxaca")</f>
        <v>2.4159999999999999</v>
      </c>
      <c r="H16" s="9">
        <f>SUMIFS(Concentrado!I$2:I859,Concentrado!$A$2:$A859,"="&amp;$A16,Concentrado!$B$2:$B859, "=Oaxaca")</f>
        <v>2.952</v>
      </c>
      <c r="I16" s="9">
        <f>SUMIFS(Concentrado!J$2:J859,Concentrado!$A$2:$A859,"="&amp;$A16,Concentrado!$B$2:$B859, "=Oaxaca")</f>
        <v>2.6949999999999998</v>
      </c>
      <c r="J16" s="9">
        <f>SUMIFS(Concentrado!K$2:K859,Concentrado!$A$2:$A859,"="&amp;$A16,Concentrado!$B$2:$B859, "=Oaxaca")</f>
        <v>3.8860000000000001</v>
      </c>
      <c r="K16" s="9">
        <f>SUMIFS(Concentrado!L$2:L859,Concentrado!$A$2:$A859,"="&amp;$A16,Concentrado!$B$2:$B859, "=Oaxaca")</f>
        <v>1.984</v>
      </c>
      <c r="L16" s="9">
        <f>SUMIFS(Concentrado!M$2:M859,Concentrado!$A$2:$A859,"="&amp;$A16,Concentrado!$B$2:$B859, "=Oaxaca")</f>
        <v>2.8959999999999999</v>
      </c>
      <c r="M16" s="9">
        <f>SUMIFS(Concentrado!N$2:N859,Concentrado!$A$2:$A859,"="&amp;$A16,Concentrado!$B$2:$B859, "=Oaxaca")</f>
        <v>46.314999999999998</v>
      </c>
      <c r="N16" s="9">
        <f>SUMIFS(Concentrado!O$2:O859,Concentrado!$A$2:$A859,"="&amp;$A16,Concentrado!$B$2:$B859, "=Oaxaca")</f>
        <v>92.787000000000006</v>
      </c>
      <c r="O16" s="9">
        <f>SUMIFS(Concentrado!P$2:P859,Concentrado!$A$2:$A859,"="&amp;$A16,Concentrado!$B$2:$B859, "=Oaxaca")</f>
        <v>18.968</v>
      </c>
      <c r="P16" s="9">
        <f>SUMIFS(Concentrado!Q$2:Q859,Concentrado!$A$2:$A859,"="&amp;$A16,Concentrado!$B$2:$B859, "=Oaxaca")</f>
        <v>54.393999999999998</v>
      </c>
      <c r="Q16" s="9">
        <f>SUMIFS(Concentrado!R$2:R859,Concentrado!$A$2:$A859,"="&amp;$A16,Concentrado!$B$2:$B859, "=Oaxaca")</f>
        <v>60.02</v>
      </c>
      <c r="R16" s="9">
        <f>SUMIFS(Concentrado!S$2:S859,Concentrado!$A$2:$A859,"="&amp;$A16,Concentrado!$B$2:$B859, "=Oaxaca")</f>
        <v>69.677000000000007</v>
      </c>
      <c r="S16" s="9">
        <f>SUMIFS(Concentrado!T$2:T859,Concentrado!$A$2:$A859,"="&amp;$A16,Concentrado!$B$2:$B859, "=Oaxaca")</f>
        <v>65.046000000000006</v>
      </c>
      <c r="T16" s="9">
        <f>SUMIFS(Concentrado!U$2:U859,Concentrado!$A$2:$A859,"="&amp;$A16,Concentrado!$B$2:$B859, "=Oaxaca")</f>
        <v>23.157</v>
      </c>
      <c r="U16" s="9">
        <f>SUMIFS(Concentrado!V$2:V859,Concentrado!$A$2:$A859,"="&amp;$A16,Concentrado!$B$2:$B859, "=Oaxaca")</f>
        <v>31.21</v>
      </c>
      <c r="V16" s="9">
        <f>SUMIFS(Concentrado!W$2:W859,Concentrado!$A$2:$A859,"="&amp;$A16,Concentrado!$B$2:$B859, "=Oaxaca")</f>
        <v>27.347999999999999</v>
      </c>
      <c r="W16" s="9">
        <f>SUMIFS(Concentrado!X$2:X859,Concentrado!$A$2:$A859,"="&amp;$A16,Concentrado!$B$2:$B859, "=Oaxaca")</f>
        <v>31.085999999999999</v>
      </c>
      <c r="X16" s="9">
        <f>SUMIFS(Concentrado!Y$2:Y859,Concentrado!$A$2:$A859,"="&amp;$A16,Concentrado!$B$2:$B859, "=Oaxaca")</f>
        <v>4.306</v>
      </c>
      <c r="Y16" s="9">
        <f>SUMIFS(Concentrado!Z$2:Z859,Concentrado!$A$2:$A859,"="&amp;$A16,Concentrado!$B$2:$B859, "=Oaxaca")</f>
        <v>17.149000000000001</v>
      </c>
      <c r="Z16" s="9">
        <f>SUMIFS(Concentrado!AA$2:AA859,Concentrado!$A$2:$A859,"="&amp;$A16,Concentrado!$B$2:$B859, "=Oaxaca")</f>
        <v>52.930999999999997</v>
      </c>
      <c r="AA16" s="9">
        <f>SUMIFS(Concentrado!AB$2:AB859,Concentrado!$A$2:$A859,"="&amp;$A16,Concentrado!$B$2:$B859, "=Oaxaca")</f>
        <v>45.048000000000002</v>
      </c>
      <c r="AB16" s="9">
        <f>SUMIFS(Concentrado!AC$2:AC859,Concentrado!$A$2:$A859,"="&amp;$A16,Concentrado!$B$2:$B859, "=Oaxaca")</f>
        <v>48.829000000000001</v>
      </c>
      <c r="AC16" s="9">
        <f>SUMIFS(Concentrado!AD$2:AD859,Concentrado!$A$2:$A859,"="&amp;$A16,Concentrado!$B$2:$B859, "=Oaxaca")</f>
        <v>419.3</v>
      </c>
      <c r="AD16" s="9">
        <f>SUMIFS(Concentrado!AE$2:AE859,Concentrado!$A$2:$A859,"="&amp;$A16,Concentrado!$B$2:$B859, "=Oaxaca")</f>
        <v>374.75799999999998</v>
      </c>
      <c r="AE16" s="9">
        <f>SUMIFS(Concentrado!AF$2:AF859,Concentrado!$A$2:$A859,"="&amp;$A16,Concentrado!$B$2:$B859, "=Oaxaca")</f>
        <v>396.14400000000001</v>
      </c>
      <c r="AF16" s="9">
        <f>SUMIFS(Concentrado!AG$2:AG859,Concentrado!$A$2:$A859,"="&amp;$A16,Concentrado!$B$2:$B859, "=Oaxaca")</f>
        <v>10.606999999999999</v>
      </c>
      <c r="AG16" s="9">
        <f>SUMIFS(Concentrado!AH$2:AH859,Concentrado!$A$2:$A859,"="&amp;$A16,Concentrado!$B$2:$B859, "=Oaxaca")</f>
        <v>5.6990749428354999</v>
      </c>
      <c r="AH16" s="9">
        <f>SUMIFS(Concentrado!AI$2:AI859,Concentrado!$A$2:$A859,"="&amp;$A16,Concentrado!$B$2:$B859, "=Oaxaca")</f>
        <v>1.98246968143034</v>
      </c>
      <c r="AI16" s="9">
        <f>SUMIFS(Concentrado!AJ$2:AJ859,Concentrado!$A$2:$A859,"="&amp;$A16,Concentrado!$B$2:$B859, "=Oaxaca")</f>
        <v>3.7939171313650601</v>
      </c>
      <c r="AJ16" s="9">
        <f>SUMIFS(Concentrado!AK$2:AK859,Concentrado!$A$2:$A859,"="&amp;$A16,Concentrado!$B$2:$B859, "=Oaxaca")</f>
        <v>5.5659999999999998</v>
      </c>
      <c r="AK16" s="9">
        <f>SUMIFS(Concentrado!AL$2:AL859,Concentrado!$A$2:$A859,"="&amp;$A16,Concentrado!$B$2:$B859, "=Oaxaca")</f>
        <v>0.871</v>
      </c>
      <c r="AL16" s="9">
        <f>SUMIFS(Concentrado!AM$2:AM859,Concentrado!$A$2:$A859,"="&amp;$A16,Concentrado!$B$2:$B859, "=Oaxaca")</f>
        <v>3.1230000000000002</v>
      </c>
      <c r="AM16" s="9">
        <f>SUMIFS(Concentrado!AN$2:AN859,Concentrado!$A$2:$A859,"="&amp;$A16,Concentrado!$B$2:$B859, "=Oaxaca")</f>
        <v>71.94</v>
      </c>
      <c r="AN16" s="9">
        <f>SUMIFS(Concentrado!AO$2:AO859,Concentrado!$A$2:$A859,"="&amp;$A16,Concentrado!$B$2:$B859, "=Oaxaca")</f>
        <v>60</v>
      </c>
      <c r="AO16" s="9">
        <f>SUMIFS(Concentrado!AP$2:AP859,Concentrado!$A$2:$A859,"="&amp;$A16,Concentrado!$B$2:$B859, "=Oaxaca")</f>
        <v>65.725999999999999</v>
      </c>
      <c r="AP16" s="9">
        <f>SUMIFS(Concentrado!AQ$2:AQ859,Concentrado!$A$2:$A859,"="&amp;$A16,Concentrado!$B$2:$B859, "=Oaxaca")</f>
        <v>4.2530000000000001</v>
      </c>
      <c r="AQ16" s="9">
        <f>SUMIFS(Concentrado!AR$2:AR859,Concentrado!$A$2:$A859,"="&amp;$A16,Concentrado!$B$2:$B859, "=Oaxaca")</f>
        <v>1.645</v>
      </c>
      <c r="AR16" s="9">
        <f>SUMIFS(Concentrado!AS$2:AS859,Concentrado!$A$2:$A859,"="&amp;$A16,Concentrado!$B$2:$B859, "=Oaxaca")</f>
        <v>2.8959999999999999</v>
      </c>
      <c r="AS16" s="9">
        <f>SUMIFS(Concentrado!AT$2:AT859,Concentrado!$A$2:$A859,"="&amp;$A16,Concentrado!$B$2:$B859, "=Oaxaca")</f>
        <v>5.6710000000000003</v>
      </c>
      <c r="AT16" s="9">
        <f>SUMIFS(Concentrado!AU$2:AU859,Concentrado!$A$2:$A859,"="&amp;$A16,Concentrado!$B$2:$B859, "=Oaxaca")</f>
        <v>1.21</v>
      </c>
      <c r="AU16" s="9">
        <f>SUMIFS(Concentrado!AV$2:AV859,Concentrado!$A$2:$A859,"="&amp;$A16,Concentrado!$B$2:$B859, "=Oaxaca")</f>
        <v>3.3490000000000002</v>
      </c>
      <c r="AV16" s="9">
        <f>SUMIFS(Concentrado!AW$2:AW859,Concentrado!$A$2:$A859,"="&amp;$A16,Concentrado!$B$2:$B859, "=Oaxaca")</f>
        <v>609.02200000000005</v>
      </c>
      <c r="AW16" s="9">
        <f>SUMIFS(Concentrado!AX$2:AX859,Concentrado!$A$2:$A859,"="&amp;$A16,Concentrado!$B$2:$B859, "=Oaxaca")</f>
        <v>480.19299999999998</v>
      </c>
      <c r="AX16" s="9">
        <f>SUMIFS(Concentrado!AY$2:AY859,Concentrado!$A$2:$A859,"="&amp;$A16,Concentrado!$B$2:$B859, "=Oaxaca")</f>
        <v>542.04999999999995</v>
      </c>
      <c r="AY16" s="9">
        <f>SUMIFS(Concentrado!AZ$2:AZ859,Concentrado!$A$2:$A859,"="&amp;$A16,Concentrado!$B$2:$B859, "=Oaxaca")</f>
        <v>6.09</v>
      </c>
      <c r="AZ16" s="9">
        <f>SUMIFS(Concentrado!BA$2:BA859,Concentrado!$A$2:$A859,"="&amp;$A16,Concentrado!$B$2:$B859, "=Oaxaca")</f>
        <v>4.8019999999999996</v>
      </c>
      <c r="BA16" s="9">
        <f>SUMIFS(Concentrado!BB$2:BB859,Concentrado!$A$2:$A859,"="&amp;$A16,Concentrado!$B$2:$B859, "=Oaxaca")</f>
        <v>5.4210000000000003</v>
      </c>
      <c r="BB16" s="9">
        <f>SUMIFS(Concentrado!BC$2:BC859,Concentrado!$A$2:$A859,"="&amp;$A16,Concentrado!$B$2:$B859, "=Oaxaca")</f>
        <v>26.318999999999999</v>
      </c>
      <c r="BC16" s="9">
        <f>SUMIFS(Concentrado!BD$2:BD859,Concentrado!$A$2:$A859,"="&amp;$A16,Concentrado!$B$2:$B859, "=Oaxaca")</f>
        <v>13.763</v>
      </c>
      <c r="BD16" s="9">
        <f>SUMIFS(Concentrado!BE$2:BE859,Concentrado!$A$2:$A859,"="&amp;$A16,Concentrado!$B$2:$B859, "=Oaxaca")</f>
        <v>18.202999999999999</v>
      </c>
      <c r="BE16" s="9">
        <f>SUMIFS(Concentrado!BF$2:BF859,Concentrado!$A$2:$A859,"="&amp;$A16,Concentrado!$B$2:$B859, "=Oaxaca")</f>
        <v>21.308</v>
      </c>
      <c r="BF16" s="9">
        <f>SUMIFS(Concentrado!BG$2:BG859,Concentrado!$A$2:$A859,"="&amp;$A16,Concentrado!$B$2:$B859, "=Oaxaca")</f>
        <v>64.793000000000006</v>
      </c>
      <c r="BG16" s="9">
        <f>SUMIFS(Concentrado!BH$2:BH859,Concentrado!$A$2:$A859,"="&amp;$A16,Concentrado!$B$2:$B859, "=Oaxaca")</f>
        <v>5.6357657184073151</v>
      </c>
    </row>
    <row r="17" spans="1:59" x14ac:dyDescent="0.25">
      <c r="A17" s="4">
        <v>2013</v>
      </c>
      <c r="B17" s="9">
        <f>SUMIFS(Concentrado!C$2:C859,Concentrado!$A$2:$A859,"="&amp;$A17,Concentrado!$B$2:$B859, "=Oaxaca")</f>
        <v>17.225999999999999</v>
      </c>
      <c r="C17" s="9">
        <f>SUMIFS(Concentrado!D$2:D859,Concentrado!$A$2:$A859,"="&amp;$A17,Concentrado!$B$2:$B859, "=Oaxaca")</f>
        <v>4.03</v>
      </c>
      <c r="D17" s="9">
        <f>SUMIFS(Concentrado!E$2:E859,Concentrado!$A$2:$A859,"="&amp;$A17,Concentrado!$B$2:$B859, "=Oaxaca")</f>
        <v>10.36</v>
      </c>
      <c r="E17" s="9">
        <f>SUMIFS(Concentrado!F$2:F859,Concentrado!$A$2:$A859,"="&amp;$A17,Concentrado!$B$2:$B859, "=Oaxaca")</f>
        <v>13.375999999999999</v>
      </c>
      <c r="F17" s="9">
        <f>SUMIFS(Concentrado!G$2:G859,Concentrado!$A$2:$A859,"="&amp;$A17,Concentrado!$B$2:$B859, "=Oaxaca")</f>
        <v>8.9480000000000004</v>
      </c>
      <c r="G17" s="9">
        <f>SUMIFS(Concentrado!H$2:H859,Concentrado!$A$2:$A859,"="&amp;$A17,Concentrado!$B$2:$B859, "=Oaxaca")</f>
        <v>3.2789999999999999</v>
      </c>
      <c r="H17" s="9">
        <f>SUMIFS(Concentrado!I$2:I859,Concentrado!$A$2:$A859,"="&amp;$A17,Concentrado!$B$2:$B859, "=Oaxaca")</f>
        <v>3.0230000000000001</v>
      </c>
      <c r="I17" s="9">
        <f>SUMIFS(Concentrado!J$2:J859,Concentrado!$A$2:$A859,"="&amp;$A17,Concentrado!$B$2:$B859, "=Oaxaca")</f>
        <v>3.1459999999999999</v>
      </c>
      <c r="J17" s="9">
        <f>SUMIFS(Concentrado!K$2:K859,Concentrado!$A$2:$A859,"="&amp;$A17,Concentrado!$B$2:$B859, "=Oaxaca")</f>
        <v>4.0069999999999997</v>
      </c>
      <c r="K17" s="9">
        <f>SUMIFS(Concentrado!L$2:L859,Concentrado!$A$2:$A859,"="&amp;$A17,Concentrado!$B$2:$B859, "=Oaxaca")</f>
        <v>2.831</v>
      </c>
      <c r="L17" s="9">
        <f>SUMIFS(Concentrado!M$2:M859,Concentrado!$A$2:$A859,"="&amp;$A17,Concentrado!$B$2:$B859, "=Oaxaca")</f>
        <v>3.395</v>
      </c>
      <c r="M17" s="9">
        <f>SUMIFS(Concentrado!N$2:N859,Concentrado!$A$2:$A859,"="&amp;$A17,Concentrado!$B$2:$B859, "=Oaxaca")</f>
        <v>38.436999999999998</v>
      </c>
      <c r="N17" s="9">
        <f>SUMIFS(Concentrado!O$2:O859,Concentrado!$A$2:$A859,"="&amp;$A17,Concentrado!$B$2:$B859, "=Oaxaca")</f>
        <v>94.456999999999994</v>
      </c>
      <c r="O17" s="9">
        <f>SUMIFS(Concentrado!P$2:P859,Concentrado!$A$2:$A859,"="&amp;$A17,Concentrado!$B$2:$B859, "=Oaxaca")</f>
        <v>20.68</v>
      </c>
      <c r="P17" s="9">
        <f>SUMIFS(Concentrado!Q$2:Q859,Concentrado!$A$2:$A859,"="&amp;$A17,Concentrado!$B$2:$B859, "=Oaxaca")</f>
        <v>56.07</v>
      </c>
      <c r="Q17" s="9">
        <f>SUMIFS(Concentrado!R$2:R859,Concentrado!$A$2:$A859,"="&amp;$A17,Concentrado!$B$2:$B859, "=Oaxaca")</f>
        <v>67.551000000000002</v>
      </c>
      <c r="R17" s="9">
        <f>SUMIFS(Concentrado!S$2:S859,Concentrado!$A$2:$A859,"="&amp;$A17,Concentrado!$B$2:$B859, "=Oaxaca")</f>
        <v>71.778999999999996</v>
      </c>
      <c r="S17" s="9">
        <f>SUMIFS(Concentrado!T$2:T859,Concentrado!$A$2:$A859,"="&amp;$A17,Concentrado!$B$2:$B859, "=Oaxaca")</f>
        <v>69.751000000000005</v>
      </c>
      <c r="T17" s="9">
        <f>SUMIFS(Concentrado!U$2:U859,Concentrado!$A$2:$A859,"="&amp;$A17,Concentrado!$B$2:$B859, "=Oaxaca")</f>
        <v>23.367000000000001</v>
      </c>
      <c r="U17" s="9">
        <f>SUMIFS(Concentrado!V$2:V859,Concentrado!$A$2:$A859,"="&amp;$A17,Concentrado!$B$2:$B859, "=Oaxaca")</f>
        <v>33.250999999999998</v>
      </c>
      <c r="V17" s="9">
        <f>SUMIFS(Concentrado!W$2:W859,Concentrado!$A$2:$A859,"="&amp;$A17,Concentrado!$B$2:$B859, "=Oaxaca")</f>
        <v>28.51</v>
      </c>
      <c r="W17" s="9">
        <f>SUMIFS(Concentrado!X$2:X859,Concentrado!$A$2:$A859,"="&amp;$A17,Concentrado!$B$2:$B859, "=Oaxaca")</f>
        <v>34.4</v>
      </c>
      <c r="X17" s="9">
        <f>SUMIFS(Concentrado!Y$2:Y859,Concentrado!$A$2:$A859,"="&amp;$A17,Concentrado!$B$2:$B859, "=Oaxaca")</f>
        <v>5.0380000000000003</v>
      </c>
      <c r="Y17" s="9">
        <f>SUMIFS(Concentrado!Z$2:Z859,Concentrado!$A$2:$A859,"="&amp;$A17,Concentrado!$B$2:$B859, "=Oaxaca")</f>
        <v>19.123000000000001</v>
      </c>
      <c r="Z17" s="9">
        <f>SUMIFS(Concentrado!AA$2:AA859,Concentrado!$A$2:$A859,"="&amp;$A17,Concentrado!$B$2:$B859, "=Oaxaca")</f>
        <v>55.841000000000001</v>
      </c>
      <c r="AA17" s="9">
        <f>SUMIFS(Concentrado!AB$2:AB859,Concentrado!$A$2:$A859,"="&amp;$A17,Concentrado!$B$2:$B859, "=Oaxaca")</f>
        <v>45.246000000000002</v>
      </c>
      <c r="AB17" s="9">
        <f>SUMIFS(Concentrado!AC$2:AC859,Concentrado!$A$2:$A859,"="&amp;$A17,Concentrado!$B$2:$B859, "=Oaxaca")</f>
        <v>50.329000000000001</v>
      </c>
      <c r="AC17" s="9">
        <f>SUMIFS(Concentrado!AD$2:AD859,Concentrado!$A$2:$A859,"="&amp;$A17,Concentrado!$B$2:$B859, "=Oaxaca")</f>
        <v>432.73200000000003</v>
      </c>
      <c r="AD17" s="9">
        <f>SUMIFS(Concentrado!AE$2:AE859,Concentrado!$A$2:$A859,"="&amp;$A17,Concentrado!$B$2:$B859, "=Oaxaca")</f>
        <v>380.2</v>
      </c>
      <c r="AE17" s="9">
        <f>SUMIFS(Concentrado!AF$2:AF859,Concentrado!$A$2:$A859,"="&amp;$A17,Concentrado!$B$2:$B859, "=Oaxaca")</f>
        <v>405.4</v>
      </c>
      <c r="AF17" s="9">
        <f>SUMIFS(Concentrado!AG$2:AG859,Concentrado!$A$2:$A859,"="&amp;$A17,Concentrado!$B$2:$B859, "=Oaxaca")</f>
        <v>8.9510000000000005</v>
      </c>
      <c r="AG17" s="9">
        <f>SUMIFS(Concentrado!AH$2:AH859,Concentrado!$A$2:$A859,"="&amp;$A17,Concentrado!$B$2:$B859, "=Oaxaca")</f>
        <v>6.0899063953705603</v>
      </c>
      <c r="AH17" s="9">
        <f>SUMIFS(Concentrado!AI$2:AI859,Concentrado!$A$2:$A859,"="&amp;$A17,Concentrado!$B$2:$B859, "=Oaxaca")</f>
        <v>1.32246793676487</v>
      </c>
      <c r="AI17" s="9">
        <f>SUMIFS(Concentrado!AJ$2:AJ859,Concentrado!$A$2:$A859,"="&amp;$A17,Concentrado!$B$2:$B859, "=Oaxaca")</f>
        <v>3.6519329207550801</v>
      </c>
      <c r="AJ17" s="9">
        <f>SUMIFS(Concentrado!AK$2:AK859,Concentrado!$A$2:$A859,"="&amp;$A17,Concentrado!$B$2:$B859, "=Oaxaca")</f>
        <v>5.36</v>
      </c>
      <c r="AK17" s="9">
        <f>SUMIFS(Concentrado!AL$2:AL859,Concentrado!$A$2:$A859,"="&amp;$A17,Concentrado!$B$2:$B859, "=Oaxaca")</f>
        <v>0.86399999999999999</v>
      </c>
      <c r="AL17" s="9">
        <f>SUMIFS(Concentrado!AM$2:AM859,Concentrado!$A$2:$A859,"="&amp;$A17,Concentrado!$B$2:$B859, "=Oaxaca")</f>
        <v>3.0209999999999999</v>
      </c>
      <c r="AM17" s="9">
        <f>SUMIFS(Concentrado!AN$2:AN859,Concentrado!$A$2:$A859,"="&amp;$A17,Concentrado!$B$2:$B859, "=Oaxaca")</f>
        <v>72.078999999999994</v>
      </c>
      <c r="AN17" s="9">
        <f>SUMIFS(Concentrado!AO$2:AO859,Concentrado!$A$2:$A859,"="&amp;$A17,Concentrado!$B$2:$B859, "=Oaxaca")</f>
        <v>62.999000000000002</v>
      </c>
      <c r="AO17" s="9">
        <f>SUMIFS(Concentrado!AP$2:AP859,Concentrado!$A$2:$A859,"="&amp;$A17,Concentrado!$B$2:$B859, "=Oaxaca")</f>
        <v>67.353999999999999</v>
      </c>
      <c r="AP17" s="9">
        <f>SUMIFS(Concentrado!AQ$2:AQ859,Concentrado!$A$2:$A859,"="&amp;$A17,Concentrado!$B$2:$B859, "=Oaxaca")</f>
        <v>3.4350000000000001</v>
      </c>
      <c r="AQ17" s="9">
        <f>SUMIFS(Concentrado!AR$2:AR859,Concentrado!$A$2:$A859,"="&amp;$A17,Concentrado!$B$2:$B859, "=Oaxaca")</f>
        <v>1.5349999999999999</v>
      </c>
      <c r="AR17" s="9">
        <f>SUMIFS(Concentrado!AS$2:AS859,Concentrado!$A$2:$A859,"="&amp;$A17,Concentrado!$B$2:$B859, "=Oaxaca")</f>
        <v>2.4470000000000001</v>
      </c>
      <c r="AS17" s="9">
        <f>SUMIFS(Concentrado!AT$2:AT859,Concentrado!$A$2:$A859,"="&amp;$A17,Concentrado!$B$2:$B859, "=Oaxaca")</f>
        <v>6.2450000000000001</v>
      </c>
      <c r="AT17" s="9">
        <f>SUMIFS(Concentrado!AU$2:AU859,Concentrado!$A$2:$A859,"="&amp;$A17,Concentrado!$B$2:$B859, "=Oaxaca")</f>
        <v>1.583</v>
      </c>
      <c r="AU17" s="9">
        <f>SUMIFS(Concentrado!AV$2:AV859,Concentrado!$A$2:$A859,"="&amp;$A17,Concentrado!$B$2:$B859, "=Oaxaca")</f>
        <v>3.82</v>
      </c>
      <c r="AV17" s="9">
        <f>SUMIFS(Concentrado!AW$2:AW859,Concentrado!$A$2:$A859,"="&amp;$A17,Concentrado!$B$2:$B859, "=Oaxaca")</f>
        <v>625.28899999999999</v>
      </c>
      <c r="AW17" s="9">
        <f>SUMIFS(Concentrado!AX$2:AX859,Concentrado!$A$2:$A859,"="&amp;$A17,Concentrado!$B$2:$B859, "=Oaxaca")</f>
        <v>490.65199999999999</v>
      </c>
      <c r="AX17" s="9">
        <f>SUMIFS(Concentrado!AY$2:AY859,Concentrado!$A$2:$A859,"="&amp;$A17,Concentrado!$B$2:$B859, "=Oaxaca")</f>
        <v>555.23699999999997</v>
      </c>
      <c r="AY17" s="9">
        <f>SUMIFS(Concentrado!AZ$2:AZ859,Concentrado!$A$2:$A859,"="&amp;$A17,Concentrado!$B$2:$B859, "=Oaxaca")</f>
        <v>6.2530000000000001</v>
      </c>
      <c r="AZ17" s="9">
        <f>SUMIFS(Concentrado!BA$2:BA859,Concentrado!$A$2:$A859,"="&amp;$A17,Concentrado!$B$2:$B859, "=Oaxaca")</f>
        <v>4.907</v>
      </c>
      <c r="BA17" s="9">
        <f>SUMIFS(Concentrado!BB$2:BB859,Concentrado!$A$2:$A859,"="&amp;$A17,Concentrado!$B$2:$B859, "=Oaxaca")</f>
        <v>5.5519999999999996</v>
      </c>
      <c r="BB17" s="9">
        <f>SUMIFS(Concentrado!BC$2:BC859,Concentrado!$A$2:$A859,"="&amp;$A17,Concentrado!$B$2:$B859, "=Oaxaca")</f>
        <v>28.54</v>
      </c>
      <c r="BC17" s="9">
        <f>SUMIFS(Concentrado!BD$2:BD859,Concentrado!$A$2:$A859,"="&amp;$A17,Concentrado!$B$2:$B859, "=Oaxaca")</f>
        <v>19.026</v>
      </c>
      <c r="BD17" s="9">
        <f>SUMIFS(Concentrado!BE$2:BE859,Concentrado!$A$2:$A859,"="&amp;$A17,Concentrado!$B$2:$B859, "=Oaxaca")</f>
        <v>17.286000000000001</v>
      </c>
      <c r="BE17" s="9">
        <f>SUMIFS(Concentrado!BF$2:BF859,Concentrado!$A$2:$A859,"="&amp;$A17,Concentrado!$B$2:$B859, "=Oaxaca")</f>
        <v>20.521999999999998</v>
      </c>
      <c r="BF17" s="9">
        <f>SUMIFS(Concentrado!BG$2:BG859,Concentrado!$A$2:$A859,"="&amp;$A17,Concentrado!$B$2:$B859, "=Oaxaca")</f>
        <v>50.444000000000003</v>
      </c>
      <c r="BG17" s="9">
        <f>SUMIFS(Concentrado!BH$2:BH859,Concentrado!$A$2:$A859,"="&amp;$A17,Concentrado!$B$2:$B859, "=Oaxaca")</f>
        <v>5.8072295086001127</v>
      </c>
    </row>
    <row r="18" spans="1:59" x14ac:dyDescent="0.25">
      <c r="A18" s="4">
        <v>2014</v>
      </c>
      <c r="B18" s="9">
        <f>SUMIFS(Concentrado!C$2:C859,Concentrado!$A$2:$A859,"="&amp;$A18,Concentrado!$B$2:$B859, "=Oaxaca")</f>
        <v>17.652999999999999</v>
      </c>
      <c r="C18" s="9">
        <f>SUMIFS(Concentrado!D$2:D859,Concentrado!$A$2:$A859,"="&amp;$A18,Concentrado!$B$2:$B859, "=Oaxaca")</f>
        <v>3.952</v>
      </c>
      <c r="D18" s="9">
        <f>SUMIFS(Concentrado!E$2:E859,Concentrado!$A$2:$A859,"="&amp;$A18,Concentrado!$B$2:$B859, "=Oaxaca")</f>
        <v>10.526</v>
      </c>
      <c r="E18" s="9">
        <f>SUMIFS(Concentrado!F$2:F859,Concentrado!$A$2:$A859,"="&amp;$A18,Concentrado!$B$2:$B859, "=Oaxaca")</f>
        <v>13.099</v>
      </c>
      <c r="F18" s="9">
        <f>SUMIFS(Concentrado!G$2:G859,Concentrado!$A$2:$A859,"="&amp;$A18,Concentrado!$B$2:$B859, "=Oaxaca")</f>
        <v>9.9369999999999994</v>
      </c>
      <c r="G18" s="9">
        <f>SUMIFS(Concentrado!H$2:H859,Concentrado!$A$2:$A859,"="&amp;$A18,Concentrado!$B$2:$B859, "=Oaxaca")</f>
        <v>2.323</v>
      </c>
      <c r="H18" s="9">
        <f>SUMIFS(Concentrado!I$2:I859,Concentrado!$A$2:$A859,"="&amp;$A18,Concentrado!$B$2:$B859, "=Oaxaca")</f>
        <v>3.2850000000000001</v>
      </c>
      <c r="I18" s="9">
        <f>SUMIFS(Concentrado!J$2:J859,Concentrado!$A$2:$A859,"="&amp;$A18,Concentrado!$B$2:$B859, "=Oaxaca")</f>
        <v>2.8239999999999998</v>
      </c>
      <c r="J18" s="9">
        <f>SUMIFS(Concentrado!K$2:K859,Concentrado!$A$2:$A859,"="&amp;$A18,Concentrado!$B$2:$B859, "=Oaxaca")</f>
        <v>3.665</v>
      </c>
      <c r="K18" s="9">
        <f>SUMIFS(Concentrado!L$2:L859,Concentrado!$A$2:$A859,"="&amp;$A18,Concentrado!$B$2:$B859, "=Oaxaca")</f>
        <v>2.4279999999999999</v>
      </c>
      <c r="L18" s="9">
        <f>SUMIFS(Concentrado!M$2:M859,Concentrado!$A$2:$A859,"="&amp;$A18,Concentrado!$B$2:$B859, "=Oaxaca")</f>
        <v>3.0219999999999998</v>
      </c>
      <c r="M18" s="9">
        <f>SUMIFS(Concentrado!N$2:N859,Concentrado!$A$2:$A859,"="&amp;$A18,Concentrado!$B$2:$B859, "=Oaxaca")</f>
        <v>43.816000000000003</v>
      </c>
      <c r="N18" s="9">
        <f>SUMIFS(Concentrado!O$2:O859,Concentrado!$A$2:$A859,"="&amp;$A18,Concentrado!$B$2:$B859, "=Oaxaca")</f>
        <v>92.397000000000006</v>
      </c>
      <c r="O18" s="9">
        <f>SUMIFS(Concentrado!P$2:P859,Concentrado!$A$2:$A859,"="&amp;$A18,Concentrado!$B$2:$B859, "=Oaxaca")</f>
        <v>22.187999999999999</v>
      </c>
      <c r="P18" s="9">
        <f>SUMIFS(Concentrado!Q$2:Q859,Concentrado!$A$2:$A859,"="&amp;$A18,Concentrado!$B$2:$B859, "=Oaxaca")</f>
        <v>55.875999999999998</v>
      </c>
      <c r="Q18" s="9">
        <f>SUMIFS(Concentrado!R$2:R859,Concentrado!$A$2:$A859,"="&amp;$A18,Concentrado!$B$2:$B859, "=Oaxaca")</f>
        <v>66.691000000000003</v>
      </c>
      <c r="R18" s="9">
        <f>SUMIFS(Concentrado!S$2:S859,Concentrado!$A$2:$A859,"="&amp;$A18,Concentrado!$B$2:$B859, "=Oaxaca")</f>
        <v>77.754000000000005</v>
      </c>
      <c r="S18" s="9">
        <f>SUMIFS(Concentrado!T$2:T859,Concentrado!$A$2:$A859,"="&amp;$A18,Concentrado!$B$2:$B859, "=Oaxaca")</f>
        <v>72.445999999999998</v>
      </c>
      <c r="T18" s="9">
        <f>SUMIFS(Concentrado!U$2:U859,Concentrado!$A$2:$A859,"="&amp;$A18,Concentrado!$B$2:$B859, "=Oaxaca")</f>
        <v>27.151</v>
      </c>
      <c r="U18" s="9">
        <f>SUMIFS(Concentrado!V$2:V859,Concentrado!$A$2:$A859,"="&amp;$A18,Concentrado!$B$2:$B859, "=Oaxaca")</f>
        <v>34.377000000000002</v>
      </c>
      <c r="V18" s="9">
        <f>SUMIFS(Concentrado!W$2:W859,Concentrado!$A$2:$A859,"="&amp;$A18,Concentrado!$B$2:$B859, "=Oaxaca")</f>
        <v>30.91</v>
      </c>
      <c r="W18" s="9">
        <f>SUMIFS(Concentrado!X$2:X859,Concentrado!$A$2:$A859,"="&amp;$A18,Concentrado!$B$2:$B859, "=Oaxaca")</f>
        <v>31.539000000000001</v>
      </c>
      <c r="X18" s="9">
        <f>SUMIFS(Concentrado!Y$2:Y859,Concentrado!$A$2:$A859,"="&amp;$A18,Concentrado!$B$2:$B859, "=Oaxaca")</f>
        <v>6.2850000000000001</v>
      </c>
      <c r="Y18" s="9">
        <f>SUMIFS(Concentrado!Z$2:Z859,Concentrado!$A$2:$A859,"="&amp;$A18,Concentrado!$B$2:$B859, "=Oaxaca")</f>
        <v>18.402000000000001</v>
      </c>
      <c r="Z18" s="9">
        <f>SUMIFS(Concentrado!AA$2:AA859,Concentrado!$A$2:$A859,"="&amp;$A18,Concentrado!$B$2:$B859, "=Oaxaca")</f>
        <v>61.942</v>
      </c>
      <c r="AA18" s="9">
        <f>SUMIFS(Concentrado!AB$2:AB859,Concentrado!$A$2:$A859,"="&amp;$A18,Concentrado!$B$2:$B859, "=Oaxaca")</f>
        <v>49.137999999999998</v>
      </c>
      <c r="AB18" s="9">
        <f>SUMIFS(Concentrado!AC$2:AC859,Concentrado!$A$2:$A859,"="&amp;$A18,Concentrado!$B$2:$B859, "=Oaxaca")</f>
        <v>55.281999999999996</v>
      </c>
      <c r="AC18" s="9">
        <f>SUMIFS(Concentrado!AD$2:AD859,Concentrado!$A$2:$A859,"="&amp;$A18,Concentrado!$B$2:$B859, "=Oaxaca")</f>
        <v>444.74400000000003</v>
      </c>
      <c r="AD18" s="9">
        <f>SUMIFS(Concentrado!AE$2:AE859,Concentrado!$A$2:$A859,"="&amp;$A18,Concentrado!$B$2:$B859, "=Oaxaca")</f>
        <v>395.15</v>
      </c>
      <c r="AE18" s="9">
        <f>SUMIFS(Concentrado!AF$2:AF859,Concentrado!$A$2:$A859,"="&amp;$A18,Concentrado!$B$2:$B859, "=Oaxaca")</f>
        <v>418.94600000000003</v>
      </c>
      <c r="AF18" s="9">
        <f>SUMIFS(Concentrado!AG$2:AG859,Concentrado!$A$2:$A859,"="&amp;$A18,Concentrado!$B$2:$B859, "=Oaxaca")</f>
        <v>10.427</v>
      </c>
      <c r="AG18" s="9">
        <f>SUMIFS(Concentrado!AH$2:AH859,Concentrado!$A$2:$A859,"="&amp;$A18,Concentrado!$B$2:$B859, "=Oaxaca")</f>
        <v>6.0767269643710504</v>
      </c>
      <c r="AH18" s="9">
        <f>SUMIFS(Concentrado!AI$2:AI859,Concentrado!$A$2:$A859,"="&amp;$A18,Concentrado!$B$2:$B859, "=Oaxaca")</f>
        <v>1.19290618455584</v>
      </c>
      <c r="AI18" s="9">
        <f>SUMIFS(Concentrado!AJ$2:AJ859,Concentrado!$A$2:$A859,"="&amp;$A18,Concentrado!$B$2:$B859, "=Oaxaca")</f>
        <v>3.5846318042060599</v>
      </c>
      <c r="AJ18" s="9">
        <f>SUMIFS(Concentrado!AK$2:AK859,Concentrado!$A$2:$A859,"="&amp;$A18,Concentrado!$B$2:$B859, "=Oaxaca")</f>
        <v>6.0389999999999997</v>
      </c>
      <c r="AK18" s="9">
        <f>SUMIFS(Concentrado!AL$2:AL859,Concentrado!$A$2:$A859,"="&amp;$A18,Concentrado!$B$2:$B859, "=Oaxaca")</f>
        <v>0.71399999999999997</v>
      </c>
      <c r="AL18" s="9">
        <f>SUMIFS(Concentrado!AM$2:AM859,Concentrado!$A$2:$A859,"="&amp;$A18,Concentrado!$B$2:$B859, "=Oaxaca")</f>
        <v>3.2690000000000001</v>
      </c>
      <c r="AM18" s="9">
        <f>SUMIFS(Concentrado!AN$2:AN859,Concentrado!$A$2:$A859,"="&amp;$A18,Concentrado!$B$2:$B859, "=Oaxaca")</f>
        <v>70.924000000000007</v>
      </c>
      <c r="AN18" s="9">
        <f>SUMIFS(Concentrado!AO$2:AO859,Concentrado!$A$2:$A859,"="&amp;$A18,Concentrado!$B$2:$B859, "=Oaxaca")</f>
        <v>58.326999999999998</v>
      </c>
      <c r="AO18" s="9">
        <f>SUMIFS(Concentrado!AP$2:AP859,Concentrado!$A$2:$A859,"="&amp;$A18,Concentrado!$B$2:$B859, "=Oaxaca")</f>
        <v>64.370999999999995</v>
      </c>
      <c r="AP18" s="9">
        <f>SUMIFS(Concentrado!AQ$2:AQ859,Concentrado!$A$2:$A859,"="&amp;$A18,Concentrado!$B$2:$B859, "=Oaxaca")</f>
        <v>2.3740000000000001</v>
      </c>
      <c r="AQ18" s="9">
        <f>SUMIFS(Concentrado!AR$2:AR859,Concentrado!$A$2:$A859,"="&amp;$A18,Concentrado!$B$2:$B859, "=Oaxaca")</f>
        <v>1.952</v>
      </c>
      <c r="AR18" s="9">
        <f>SUMIFS(Concentrado!AS$2:AS859,Concentrado!$A$2:$A859,"="&amp;$A18,Concentrado!$B$2:$B859, "=Oaxaca")</f>
        <v>2.1549999999999998</v>
      </c>
      <c r="AS18" s="9">
        <f>SUMIFS(Concentrado!AT$2:AT859,Concentrado!$A$2:$A859,"="&amp;$A18,Concentrado!$B$2:$B859, "=Oaxaca")</f>
        <v>6.194</v>
      </c>
      <c r="AT18" s="9">
        <f>SUMIFS(Concentrado!AU$2:AU859,Concentrado!$A$2:$A859,"="&amp;$A18,Concentrado!$B$2:$B859, "=Oaxaca")</f>
        <v>1.381</v>
      </c>
      <c r="AU18" s="9">
        <f>SUMIFS(Concentrado!AV$2:AV859,Concentrado!$A$2:$A859,"="&amp;$A18,Concentrado!$B$2:$B859, "=Oaxaca")</f>
        <v>3.69</v>
      </c>
      <c r="AV18" s="9">
        <f>SUMIFS(Concentrado!AW$2:AW859,Concentrado!$A$2:$A859,"="&amp;$A18,Concentrado!$B$2:$B859, "=Oaxaca")</f>
        <v>632.42899999999997</v>
      </c>
      <c r="AW18" s="9">
        <f>SUMIFS(Concentrado!AX$2:AX859,Concentrado!$A$2:$A859,"="&amp;$A18,Concentrado!$B$2:$B859, "=Oaxaca")</f>
        <v>502.13900000000001</v>
      </c>
      <c r="AX18" s="9">
        <f>SUMIFS(Concentrado!AY$2:AY859,Concentrado!$A$2:$A859,"="&amp;$A18,Concentrado!$B$2:$B859, "=Oaxaca")</f>
        <v>564.65499999999997</v>
      </c>
      <c r="AY18" s="9">
        <f>SUMIFS(Concentrado!AZ$2:AZ859,Concentrado!$A$2:$A859,"="&amp;$A18,Concentrado!$B$2:$B859, "=Oaxaca")</f>
        <v>6.3239999999999998</v>
      </c>
      <c r="AZ18" s="9">
        <f>SUMIFS(Concentrado!BA$2:BA859,Concentrado!$A$2:$A859,"="&amp;$A18,Concentrado!$B$2:$B859, "=Oaxaca")</f>
        <v>5.0209999999999999</v>
      </c>
      <c r="BA18" s="9">
        <f>SUMIFS(Concentrado!BB$2:BB859,Concentrado!$A$2:$A859,"="&amp;$A18,Concentrado!$B$2:$B859, "=Oaxaca")</f>
        <v>5.6470000000000002</v>
      </c>
      <c r="BB18" s="9">
        <f>SUMIFS(Concentrado!BC$2:BC859,Concentrado!$A$2:$A859,"="&amp;$A18,Concentrado!$B$2:$B859, "=Oaxaca")</f>
        <v>28.366</v>
      </c>
      <c r="BC18" s="9">
        <f>SUMIFS(Concentrado!BD$2:BD859,Concentrado!$A$2:$A859,"="&amp;$A18,Concentrado!$B$2:$B859, "=Oaxaca")</f>
        <v>14.553000000000001</v>
      </c>
      <c r="BD18" s="9">
        <f>SUMIFS(Concentrado!BE$2:BE859,Concentrado!$A$2:$A859,"="&amp;$A18,Concentrado!$B$2:$B859, "=Oaxaca")</f>
        <v>17.364000000000001</v>
      </c>
      <c r="BE18" s="9">
        <f>SUMIFS(Concentrado!BF$2:BF859,Concentrado!$A$2:$A859,"="&amp;$A18,Concentrado!$B$2:$B859, "=Oaxaca")</f>
        <v>20.094000000000001</v>
      </c>
      <c r="BF18" s="9">
        <f>SUMIFS(Concentrado!BG$2:BG859,Concentrado!$A$2:$A859,"="&amp;$A18,Concentrado!$B$2:$B859, "=Oaxaca")</f>
        <v>46.930999999999997</v>
      </c>
      <c r="BG18" s="9">
        <f>SUMIFS(Concentrado!BH$2:BH859,Concentrado!$A$2:$A859,"="&amp;$A18,Concentrado!$B$2:$B859, "=Oaxaca")</f>
        <v>6.0886748178337653</v>
      </c>
    </row>
    <row r="19" spans="1:59" x14ac:dyDescent="0.25">
      <c r="A19" s="4">
        <v>2015</v>
      </c>
      <c r="B19" s="9">
        <f>SUMIFS(Concentrado!C$2:C859,Concentrado!$A$2:$A859,"="&amp;$A19,Concentrado!$B$2:$B859, "=Oaxaca")</f>
        <v>19.981000000000002</v>
      </c>
      <c r="C19" s="9">
        <f>SUMIFS(Concentrado!D$2:D859,Concentrado!$A$2:$A859,"="&amp;$A19,Concentrado!$B$2:$B859, "=Oaxaca")</f>
        <v>4.7750000000000004</v>
      </c>
      <c r="D19" s="9">
        <f>SUMIFS(Concentrado!E$2:E859,Concentrado!$A$2:$A859,"="&amp;$A19,Concentrado!$B$2:$B859, "=Oaxaca")</f>
        <v>12.073</v>
      </c>
      <c r="E19" s="9">
        <f>SUMIFS(Concentrado!F$2:F859,Concentrado!$A$2:$A859,"="&amp;$A19,Concentrado!$B$2:$B859, "=Oaxaca")</f>
        <v>15.063000000000001</v>
      </c>
      <c r="F19" s="9">
        <f>SUMIFS(Concentrado!G$2:G859,Concentrado!$A$2:$A859,"="&amp;$A19,Concentrado!$B$2:$B859, "=Oaxaca")</f>
        <v>11.074999999999999</v>
      </c>
      <c r="G19" s="9">
        <f>SUMIFS(Concentrado!H$2:H859,Concentrado!$A$2:$A859,"="&amp;$A19,Concentrado!$B$2:$B859, "=Oaxaca")</f>
        <v>3.33</v>
      </c>
      <c r="H19" s="9">
        <f>SUMIFS(Concentrado!I$2:I859,Concentrado!$A$2:$A859,"="&amp;$A19,Concentrado!$B$2:$B859, "=Oaxaca")</f>
        <v>3.4039999999999999</v>
      </c>
      <c r="I19" s="9">
        <f>SUMIFS(Concentrado!J$2:J859,Concentrado!$A$2:$A859,"="&amp;$A19,Concentrado!$B$2:$B859, "=Oaxaca")</f>
        <v>3.3690000000000002</v>
      </c>
      <c r="J19" s="9">
        <f>SUMIFS(Concentrado!K$2:K859,Concentrado!$A$2:$A859,"="&amp;$A19,Concentrado!$B$2:$B859, "=Oaxaca")</f>
        <v>4.2519999999999998</v>
      </c>
      <c r="K19" s="9">
        <f>SUMIFS(Concentrado!L$2:L859,Concentrado!$A$2:$A859,"="&amp;$A19,Concentrado!$B$2:$B859, "=Oaxaca")</f>
        <v>2.7890000000000001</v>
      </c>
      <c r="L19" s="9">
        <f>SUMIFS(Concentrado!M$2:M859,Concentrado!$A$2:$A859,"="&amp;$A19,Concentrado!$B$2:$B859, "=Oaxaca")</f>
        <v>3.4910000000000001</v>
      </c>
      <c r="M19" s="9">
        <f>SUMIFS(Concentrado!N$2:N859,Concentrado!$A$2:$A859,"="&amp;$A19,Concentrado!$B$2:$B859, "=Oaxaca")</f>
        <v>47.209000000000003</v>
      </c>
      <c r="N19" s="9">
        <f>SUMIFS(Concentrado!O$2:O859,Concentrado!$A$2:$A859,"="&amp;$A19,Concentrado!$B$2:$B859, "=Oaxaca")</f>
        <v>99.853999999999999</v>
      </c>
      <c r="O19" s="9">
        <f>SUMIFS(Concentrado!P$2:P859,Concentrado!$A$2:$A859,"="&amp;$A19,Concentrado!$B$2:$B859, "=Oaxaca")</f>
        <v>20.14</v>
      </c>
      <c r="P19" s="9">
        <f>SUMIFS(Concentrado!Q$2:Q859,Concentrado!$A$2:$A859,"="&amp;$A19,Concentrado!$B$2:$B859, "=Oaxaca")</f>
        <v>58.518999999999998</v>
      </c>
      <c r="Q19" s="9">
        <f>SUMIFS(Concentrado!R$2:R859,Concentrado!$A$2:$A859,"="&amp;$A19,Concentrado!$B$2:$B859, "=Oaxaca")</f>
        <v>75.415000000000006</v>
      </c>
      <c r="R19" s="9">
        <f>SUMIFS(Concentrado!S$2:S859,Concentrado!$A$2:$A859,"="&amp;$A19,Concentrado!$B$2:$B859, "=Oaxaca")</f>
        <v>86.138999999999996</v>
      </c>
      <c r="S19" s="9">
        <f>SUMIFS(Concentrado!T$2:T859,Concentrado!$A$2:$A859,"="&amp;$A19,Concentrado!$B$2:$B859, "=Oaxaca")</f>
        <v>80.992999999999995</v>
      </c>
      <c r="T19" s="9">
        <f>SUMIFS(Concentrado!U$2:U859,Concentrado!$A$2:$A859,"="&amp;$A19,Concentrado!$B$2:$B859, "=Oaxaca")</f>
        <v>28.024999999999999</v>
      </c>
      <c r="U19" s="9">
        <f>SUMIFS(Concentrado!V$2:V859,Concentrado!$A$2:$A859,"="&amp;$A19,Concentrado!$B$2:$B859, "=Oaxaca")</f>
        <v>36.024999999999999</v>
      </c>
      <c r="V19" s="9">
        <f>SUMIFS(Concentrado!W$2:W859,Concentrado!$A$2:$A859,"="&amp;$A19,Concentrado!$B$2:$B859, "=Oaxaca")</f>
        <v>32.186</v>
      </c>
      <c r="W19" s="9">
        <f>SUMIFS(Concentrado!X$2:X859,Concentrado!$A$2:$A859,"="&amp;$A19,Concentrado!$B$2:$B859, "=Oaxaca")</f>
        <v>36.119</v>
      </c>
      <c r="X19" s="9">
        <f>SUMIFS(Concentrado!Y$2:Y859,Concentrado!$A$2:$A859,"="&amp;$A19,Concentrado!$B$2:$B859, "=Oaxaca")</f>
        <v>4.5860000000000003</v>
      </c>
      <c r="Y19" s="9">
        <f>SUMIFS(Concentrado!Z$2:Z859,Concentrado!$A$2:$A859,"="&amp;$A19,Concentrado!$B$2:$B859, "=Oaxaca")</f>
        <v>19.744</v>
      </c>
      <c r="Z19" s="9">
        <f>SUMIFS(Concentrado!AA$2:AA859,Concentrado!$A$2:$A859,"="&amp;$A19,Concentrado!$B$2:$B859, "=Oaxaca")</f>
        <v>68.242999999999995</v>
      </c>
      <c r="AA19" s="9">
        <f>SUMIFS(Concentrado!AB$2:AB859,Concentrado!$A$2:$A859,"="&amp;$A19,Concentrado!$B$2:$B859, "=Oaxaca")</f>
        <v>55.125</v>
      </c>
      <c r="AB19" s="9">
        <f>SUMIFS(Concentrado!AC$2:AC859,Concentrado!$A$2:$A859,"="&amp;$A19,Concentrado!$B$2:$B859, "=Oaxaca")</f>
        <v>61.420999999999999</v>
      </c>
      <c r="AC19" s="9">
        <f>SUMIFS(Concentrado!AD$2:AD859,Concentrado!$A$2:$A859,"="&amp;$A19,Concentrado!$B$2:$B859, "=Oaxaca")</f>
        <v>480.41500000000002</v>
      </c>
      <c r="AD19" s="9">
        <f>SUMIFS(Concentrado!AE$2:AE859,Concentrado!$A$2:$A859,"="&amp;$A19,Concentrado!$B$2:$B859, "=Oaxaca")</f>
        <v>425.87400000000002</v>
      </c>
      <c r="AE19" s="9">
        <f>SUMIFS(Concentrado!AF$2:AF859,Concentrado!$A$2:$A859,"="&amp;$A19,Concentrado!$B$2:$B859, "=Oaxaca")</f>
        <v>452.07299999999998</v>
      </c>
      <c r="AF19" s="9">
        <f>SUMIFS(Concentrado!AG$2:AG859,Concentrado!$A$2:$A859,"="&amp;$A19,Concentrado!$B$2:$B859, "=Oaxaca")</f>
        <v>11.374000000000001</v>
      </c>
      <c r="AG19" s="9">
        <f>SUMIFS(Concentrado!AH$2:AH859,Concentrado!$A$2:$A859,"="&amp;$A19,Concentrado!$B$2:$B859, "=Oaxaca")</f>
        <v>7.7347318465152997</v>
      </c>
      <c r="AH19" s="9">
        <f>SUMIFS(Concentrado!AI$2:AI859,Concentrado!$A$2:$A859,"="&amp;$A19,Concentrado!$B$2:$B859, "=Oaxaca")</f>
        <v>2.5258198611862599</v>
      </c>
      <c r="AI19" s="9">
        <f>SUMIFS(Concentrado!AJ$2:AJ859,Concentrado!$A$2:$A859,"="&amp;$A19,Concentrado!$B$2:$B859, "=Oaxaca")</f>
        <v>5.0804816025600203</v>
      </c>
      <c r="AJ19" s="9">
        <f>SUMIFS(Concentrado!AK$2:AK859,Concentrado!$A$2:$A859,"="&amp;$A19,Concentrado!$B$2:$B859, "=Oaxaca")</f>
        <v>6.4039999999999999</v>
      </c>
      <c r="AK19" s="9">
        <f>SUMIFS(Concentrado!AL$2:AL859,Concentrado!$A$2:$A859,"="&amp;$A19,Concentrado!$B$2:$B859, "=Oaxaca")</f>
        <v>1.4179999999999999</v>
      </c>
      <c r="AL19" s="9">
        <f>SUMIFS(Concentrado!AM$2:AM859,Concentrado!$A$2:$A859,"="&amp;$A19,Concentrado!$B$2:$B859, "=Oaxaca")</f>
        <v>3.8359999999999999</v>
      </c>
      <c r="AM19" s="9">
        <f>SUMIFS(Concentrado!AN$2:AN859,Concentrado!$A$2:$A859,"="&amp;$A19,Concentrado!$B$2:$B859, "=Oaxaca")</f>
        <v>64.247</v>
      </c>
      <c r="AN19" s="9">
        <f>SUMIFS(Concentrado!AO$2:AO859,Concentrado!$A$2:$A859,"="&amp;$A19,Concentrado!$B$2:$B859, "=Oaxaca")</f>
        <v>58.670999999999999</v>
      </c>
      <c r="AO19" s="9">
        <f>SUMIFS(Concentrado!AP$2:AP859,Concentrado!$A$2:$A859,"="&amp;$A19,Concentrado!$B$2:$B859, "=Oaxaca")</f>
        <v>61.347000000000001</v>
      </c>
      <c r="AP19" s="9">
        <f>SUMIFS(Concentrado!AQ$2:AQ859,Concentrado!$A$2:$A859,"="&amp;$A19,Concentrado!$B$2:$B859, "=Oaxaca")</f>
        <v>2.7669999999999999</v>
      </c>
      <c r="AQ19" s="9">
        <f>SUMIFS(Concentrado!AR$2:AR859,Concentrado!$A$2:$A859,"="&amp;$A19,Concentrado!$B$2:$B859, "=Oaxaca")</f>
        <v>1.5129999999999999</v>
      </c>
      <c r="AR19" s="9">
        <f>SUMIFS(Concentrado!AS$2:AS859,Concentrado!$A$2:$A859,"="&amp;$A19,Concentrado!$B$2:$B859, "=Oaxaca")</f>
        <v>2.1150000000000002</v>
      </c>
      <c r="AS19" s="9">
        <f>SUMIFS(Concentrado!AT$2:AT859,Concentrado!$A$2:$A859,"="&amp;$A19,Concentrado!$B$2:$B859, "=Oaxaca")</f>
        <v>3.5859999999999999</v>
      </c>
      <c r="AT19" s="9">
        <f>SUMIFS(Concentrado!AU$2:AU859,Concentrado!$A$2:$A859,"="&amp;$A19,Concentrado!$B$2:$B859, "=Oaxaca")</f>
        <v>1.276</v>
      </c>
      <c r="AU19" s="9">
        <f>SUMIFS(Concentrado!AV$2:AV859,Concentrado!$A$2:$A859,"="&amp;$A19,Concentrado!$B$2:$B859, "=Oaxaca")</f>
        <v>2.3849999999999998</v>
      </c>
      <c r="AV19" s="9">
        <f>SUMIFS(Concentrado!AW$2:AW859,Concentrado!$A$2:$A859,"="&amp;$A19,Concentrado!$B$2:$B859, "=Oaxaca")</f>
        <v>671.31</v>
      </c>
      <c r="AW19" s="9">
        <f>SUMIFS(Concentrado!AX$2:AX859,Concentrado!$A$2:$A859,"="&amp;$A19,Concentrado!$B$2:$B859, "=Oaxaca")</f>
        <v>530.68700000000001</v>
      </c>
      <c r="AX19" s="9">
        <f>SUMIFS(Concentrado!AY$2:AY859,Concentrado!$A$2:$A859,"="&amp;$A19,Concentrado!$B$2:$B859, "=Oaxaca")</f>
        <v>598.322</v>
      </c>
      <c r="AY19" s="9">
        <f>SUMIFS(Concentrado!AZ$2:AZ859,Concentrado!$A$2:$A859,"="&amp;$A19,Concentrado!$B$2:$B859, "=Oaxaca")</f>
        <v>6.7130000000000001</v>
      </c>
      <c r="AZ19" s="9">
        <f>SUMIFS(Concentrado!BA$2:BA859,Concentrado!$A$2:$A859,"="&amp;$A19,Concentrado!$B$2:$B859, "=Oaxaca")</f>
        <v>5.3070000000000004</v>
      </c>
      <c r="BA19" s="9">
        <f>SUMIFS(Concentrado!BB$2:BB859,Concentrado!$A$2:$A859,"="&amp;$A19,Concentrado!$B$2:$B859, "=Oaxaca")</f>
        <v>5.9829999999999997</v>
      </c>
      <c r="BB19" s="9">
        <f>SUMIFS(Concentrado!BC$2:BC859,Concentrado!$A$2:$A859,"="&amp;$A19,Concentrado!$B$2:$B859, "=Oaxaca")</f>
        <v>28.689</v>
      </c>
      <c r="BC19" s="9">
        <f>SUMIFS(Concentrado!BD$2:BD859,Concentrado!$A$2:$A859,"="&amp;$A19,Concentrado!$B$2:$B859, "=Oaxaca")</f>
        <v>16.465</v>
      </c>
      <c r="BD19" s="9">
        <f>SUMIFS(Concentrado!BE$2:BE859,Concentrado!$A$2:$A859,"="&amp;$A19,Concentrado!$B$2:$B859, "=Oaxaca")</f>
        <v>16.902000000000001</v>
      </c>
      <c r="BE19" s="9">
        <f>SUMIFS(Concentrado!BF$2:BF859,Concentrado!$A$2:$A859,"="&amp;$A19,Concentrado!$B$2:$B859, "=Oaxaca")</f>
        <v>19.853000000000002</v>
      </c>
      <c r="BF19" s="9">
        <f>SUMIFS(Concentrado!BG$2:BG859,Concentrado!$A$2:$A859,"="&amp;$A19,Concentrado!$B$2:$B859, "=Oaxaca")</f>
        <v>49.192</v>
      </c>
      <c r="BG19" s="9">
        <f>SUMIFS(Concentrado!BH$2:BH859,Concentrado!$A$2:$A859,"="&amp;$A19,Concentrado!$B$2:$B859, "=Oaxaca")</f>
        <v>6.0544140462405869</v>
      </c>
    </row>
    <row r="20" spans="1:59" x14ac:dyDescent="0.25">
      <c r="A20" s="4">
        <v>2016</v>
      </c>
      <c r="B20" s="9">
        <f>SUMIFS(Concentrado!C$2:C859,Concentrado!$A$2:$A859,"="&amp;$A20,Concentrado!$B$2:$B859, "=Oaxaca")</f>
        <v>16.381</v>
      </c>
      <c r="C20" s="9">
        <f>SUMIFS(Concentrado!D$2:D859,Concentrado!$A$2:$A859,"="&amp;$A20,Concentrado!$B$2:$B859, "=Oaxaca")</f>
        <v>3.7559999999999998</v>
      </c>
      <c r="D20" s="9">
        <f>SUMIFS(Concentrado!E$2:E859,Concentrado!$A$2:$A859,"="&amp;$A20,Concentrado!$B$2:$B859, "=Oaxaca")</f>
        <v>9.8160000000000007</v>
      </c>
      <c r="E20" s="9">
        <f>SUMIFS(Concentrado!F$2:F859,Concentrado!$A$2:$A859,"="&amp;$A20,Concentrado!$B$2:$B859, "=Oaxaca")</f>
        <v>14.961</v>
      </c>
      <c r="F20" s="9">
        <f>SUMIFS(Concentrado!G$2:G859,Concentrado!$A$2:$A859,"="&amp;$A20,Concentrado!$B$2:$B859, "=Oaxaca")</f>
        <v>10.438000000000001</v>
      </c>
      <c r="G20" s="9">
        <f>SUMIFS(Concentrado!H$2:H859,Concentrado!$A$2:$A859,"="&amp;$A20,Concentrado!$B$2:$B859, "=Oaxaca")</f>
        <v>3.5609999999999999</v>
      </c>
      <c r="H20" s="9">
        <f>SUMIFS(Concentrado!I$2:I859,Concentrado!$A$2:$A859,"="&amp;$A20,Concentrado!$B$2:$B859, "=Oaxaca")</f>
        <v>3.7090000000000001</v>
      </c>
      <c r="I20" s="9">
        <f>SUMIFS(Concentrado!J$2:J859,Concentrado!$A$2:$A859,"="&amp;$A20,Concentrado!$B$2:$B859, "=Oaxaca")</f>
        <v>3.6379999999999999</v>
      </c>
      <c r="J20" s="9">
        <f>SUMIFS(Concentrado!K$2:K859,Concentrado!$A$2:$A859,"="&amp;$A20,Concentrado!$B$2:$B859, "=Oaxaca")</f>
        <v>3.9169999999999998</v>
      </c>
      <c r="K20" s="9">
        <f>SUMIFS(Concentrado!L$2:L859,Concentrado!$A$2:$A859,"="&amp;$A20,Concentrado!$B$2:$B859, "=Oaxaca")</f>
        <v>2.911</v>
      </c>
      <c r="L20" s="9">
        <f>SUMIFS(Concentrado!M$2:M859,Concentrado!$A$2:$A859,"="&amp;$A20,Concentrado!$B$2:$B859, "=Oaxaca")</f>
        <v>3.3940000000000001</v>
      </c>
      <c r="M20" s="9">
        <f>SUMIFS(Concentrado!N$2:N859,Concentrado!$A$2:$A859,"="&amp;$A20,Concentrado!$B$2:$B859, "=Oaxaca")</f>
        <v>46.036999999999999</v>
      </c>
      <c r="N20" s="9">
        <f>SUMIFS(Concentrado!O$2:O859,Concentrado!$A$2:$A859,"="&amp;$A20,Concentrado!$B$2:$B859, "=Oaxaca")</f>
        <v>93.251000000000005</v>
      </c>
      <c r="O20" s="9">
        <f>SUMIFS(Concentrado!P$2:P859,Concentrado!$A$2:$A859,"="&amp;$A20,Concentrado!$B$2:$B859, "=Oaxaca")</f>
        <v>21.177</v>
      </c>
      <c r="P20" s="9">
        <f>SUMIFS(Concentrado!Q$2:Q859,Concentrado!$A$2:$A859,"="&amp;$A20,Concentrado!$B$2:$B859, "=Oaxaca")</f>
        <v>55.868000000000002</v>
      </c>
      <c r="Q20" s="9">
        <f>SUMIFS(Concentrado!R$2:R859,Concentrado!$A$2:$A859,"="&amp;$A20,Concentrado!$B$2:$B859, "=Oaxaca")</f>
        <v>80.685000000000002</v>
      </c>
      <c r="R20" s="9">
        <f>SUMIFS(Concentrado!S$2:S859,Concentrado!$A$2:$A859,"="&amp;$A20,Concentrado!$B$2:$B859, "=Oaxaca")</f>
        <v>87.242000000000004</v>
      </c>
      <c r="S20" s="9">
        <f>SUMIFS(Concentrado!T$2:T859,Concentrado!$A$2:$A859,"="&amp;$A20,Concentrado!$B$2:$B859, "=Oaxaca")</f>
        <v>84.094999999999999</v>
      </c>
      <c r="T20" s="9">
        <f>SUMIFS(Concentrado!U$2:U859,Concentrado!$A$2:$A859,"="&amp;$A20,Concentrado!$B$2:$B859, "=Oaxaca")</f>
        <v>27.37</v>
      </c>
      <c r="U20" s="9">
        <f>SUMIFS(Concentrado!V$2:V859,Concentrado!$A$2:$A859,"="&amp;$A20,Concentrado!$B$2:$B859, "=Oaxaca")</f>
        <v>35.451000000000001</v>
      </c>
      <c r="V20" s="9">
        <f>SUMIFS(Concentrado!W$2:W859,Concentrado!$A$2:$A859,"="&amp;$A20,Concentrado!$B$2:$B859, "=Oaxaca")</f>
        <v>31.571999999999999</v>
      </c>
      <c r="W20" s="9">
        <f>SUMIFS(Concentrado!X$2:X859,Concentrado!$A$2:$A859,"="&amp;$A20,Concentrado!$B$2:$B859, "=Oaxaca")</f>
        <v>34.796999999999997</v>
      </c>
      <c r="X20" s="9">
        <f>SUMIFS(Concentrado!Y$2:Y859,Concentrado!$A$2:$A859,"="&amp;$A20,Concentrado!$B$2:$B859, "=Oaxaca")</f>
        <v>5.0709999999999997</v>
      </c>
      <c r="Y20" s="9">
        <f>SUMIFS(Concentrado!Z$2:Z859,Concentrado!$A$2:$A859,"="&amp;$A20,Concentrado!$B$2:$B859, "=Oaxaca")</f>
        <v>19.437000000000001</v>
      </c>
      <c r="Z20" s="9">
        <f>SUMIFS(Concentrado!AA$2:AA859,Concentrado!$A$2:$A859,"="&amp;$A20,Concentrado!$B$2:$B859, "=Oaxaca")</f>
        <v>72.393000000000001</v>
      </c>
      <c r="AA20" s="9">
        <f>SUMIFS(Concentrado!AB$2:AB859,Concentrado!$A$2:$A859,"="&amp;$A20,Concentrado!$B$2:$B859, "=Oaxaca")</f>
        <v>62.167999999999999</v>
      </c>
      <c r="AB20" s="9">
        <f>SUMIFS(Concentrado!AC$2:AC859,Concentrado!$A$2:$A859,"="&amp;$A20,Concentrado!$B$2:$B859, "=Oaxaca")</f>
        <v>67.123999999999995</v>
      </c>
      <c r="AC20" s="9">
        <f>SUMIFS(Concentrado!AD$2:AD859,Concentrado!$A$2:$A859,"="&amp;$A20,Concentrado!$B$2:$B859, "=Oaxaca")</f>
        <v>483.09300000000002</v>
      </c>
      <c r="AD20" s="9">
        <f>SUMIFS(Concentrado!AE$2:AE859,Concentrado!$A$2:$A859,"="&amp;$A20,Concentrado!$B$2:$B859, "=Oaxaca")</f>
        <v>434.00299999999999</v>
      </c>
      <c r="AE20" s="9">
        <f>SUMIFS(Concentrado!AF$2:AF859,Concentrado!$A$2:$A859,"="&amp;$A20,Concentrado!$B$2:$B859, "=Oaxaca")</f>
        <v>457.71100000000001</v>
      </c>
      <c r="AF20" s="9">
        <f>SUMIFS(Concentrado!AG$2:AG859,Concentrado!$A$2:$A859,"="&amp;$A20,Concentrado!$B$2:$B859, "=Oaxaca")</f>
        <v>11.294</v>
      </c>
      <c r="AG20" s="9">
        <f>SUMIFS(Concentrado!AH$2:AH859,Concentrado!$A$2:$A859,"="&amp;$A20,Concentrado!$B$2:$B859, "=Oaxaca")</f>
        <v>6.08593899122795</v>
      </c>
      <c r="AH20" s="9">
        <f>SUMIFS(Concentrado!AI$2:AI859,Concentrado!$A$2:$A859,"="&amp;$A20,Concentrado!$B$2:$B859, "=Oaxaca")</f>
        <v>1.86634316718435</v>
      </c>
      <c r="AI20" s="9">
        <f>SUMIFS(Concentrado!AJ$2:AJ859,Concentrado!$A$2:$A859,"="&amp;$A20,Concentrado!$B$2:$B859, "=Oaxaca")</f>
        <v>3.9372537519312898</v>
      </c>
      <c r="AJ20" s="9">
        <f>SUMIFS(Concentrado!AK$2:AK859,Concentrado!$A$2:$A859,"="&amp;$A20,Concentrado!$B$2:$B859, "=Oaxaca")</f>
        <v>4.5279999999999996</v>
      </c>
      <c r="AK20" s="9">
        <f>SUMIFS(Concentrado!AL$2:AL859,Concentrado!$A$2:$A859,"="&amp;$A20,Concentrado!$B$2:$B859, "=Oaxaca")</f>
        <v>1.1739999999999999</v>
      </c>
      <c r="AL20" s="9">
        <f>SUMIFS(Concentrado!AM$2:AM859,Concentrado!$A$2:$A859,"="&amp;$A20,Concentrado!$B$2:$B859, "=Oaxaca")</f>
        <v>2.7839999999999998</v>
      </c>
      <c r="AM20" s="9">
        <f>SUMIFS(Concentrado!AN$2:AN859,Concentrado!$A$2:$A859,"="&amp;$A20,Concentrado!$B$2:$B859, "=Oaxaca")</f>
        <v>72.900999999999996</v>
      </c>
      <c r="AN20" s="9">
        <f>SUMIFS(Concentrado!AO$2:AO859,Concentrado!$A$2:$A859,"="&amp;$A20,Concentrado!$B$2:$B859, "=Oaxaca")</f>
        <v>60.619</v>
      </c>
      <c r="AO20" s="9">
        <f>SUMIFS(Concentrado!AP$2:AP859,Concentrado!$A$2:$A859,"="&amp;$A20,Concentrado!$B$2:$B859, "=Oaxaca")</f>
        <v>66.537999999999997</v>
      </c>
      <c r="AP20" s="9">
        <f>SUMIFS(Concentrado!AQ$2:AQ859,Concentrado!$A$2:$A859,"="&amp;$A20,Concentrado!$B$2:$B859, "=Oaxaca")</f>
        <v>3.51</v>
      </c>
      <c r="AQ20" s="9">
        <f>SUMIFS(Concentrado!AR$2:AR859,Concentrado!$A$2:$A859,"="&amp;$A20,Concentrado!$B$2:$B859, "=Oaxaca")</f>
        <v>1.2210000000000001</v>
      </c>
      <c r="AR20" s="9">
        <f>SUMIFS(Concentrado!AS$2:AS859,Concentrado!$A$2:$A859,"="&amp;$A20,Concentrado!$B$2:$B859, "=Oaxaca")</f>
        <v>2.3199999999999998</v>
      </c>
      <c r="AS20" s="9">
        <f>SUMIFS(Concentrado!AT$2:AT859,Concentrado!$A$2:$A859,"="&amp;$A20,Concentrado!$B$2:$B859, "=Oaxaca")</f>
        <v>4.1719999999999997</v>
      </c>
      <c r="AT20" s="9">
        <f>SUMIFS(Concentrado!AU$2:AU859,Concentrado!$A$2:$A859,"="&amp;$A20,Concentrado!$B$2:$B859, "=Oaxaca")</f>
        <v>1.0329999999999999</v>
      </c>
      <c r="AU20" s="9">
        <f>SUMIFS(Concentrado!AV$2:AV859,Concentrado!$A$2:$A859,"="&amp;$A20,Concentrado!$B$2:$B859, "=Oaxaca")</f>
        <v>2.5390000000000001</v>
      </c>
      <c r="AV20" s="9">
        <f>SUMIFS(Concentrado!AW$2:AW859,Concentrado!$A$2:$A859,"="&amp;$A20,Concentrado!$B$2:$B859, "=Oaxaca")</f>
        <v>674.83399999999995</v>
      </c>
      <c r="AW20" s="9">
        <f>SUMIFS(Concentrado!AX$2:AX859,Concentrado!$A$2:$A859,"="&amp;$A20,Concentrado!$B$2:$B859, "=Oaxaca")</f>
        <v>540.26199999999994</v>
      </c>
      <c r="AX20" s="9">
        <f>SUMIFS(Concentrado!AY$2:AY859,Concentrado!$A$2:$A859,"="&amp;$A20,Concentrado!$B$2:$B859, "=Oaxaca")</f>
        <v>605.12099999999998</v>
      </c>
      <c r="AY20" s="9">
        <f>SUMIFS(Concentrado!AZ$2:AZ859,Concentrado!$A$2:$A859,"="&amp;$A20,Concentrado!$B$2:$B859, "=Oaxaca")</f>
        <v>6.7480000000000002</v>
      </c>
      <c r="AZ20" s="9">
        <f>SUMIFS(Concentrado!BA$2:BA859,Concentrado!$A$2:$A859,"="&amp;$A20,Concentrado!$B$2:$B859, "=Oaxaca")</f>
        <v>5.4029999999999996</v>
      </c>
      <c r="BA20" s="9">
        <f>SUMIFS(Concentrado!BB$2:BB859,Concentrado!$A$2:$A859,"="&amp;$A20,Concentrado!$B$2:$B859, "=Oaxaca")</f>
        <v>6.0510000000000002</v>
      </c>
      <c r="BB20" s="9">
        <f>SUMIFS(Concentrado!BC$2:BC859,Concentrado!$A$2:$A859,"="&amp;$A20,Concentrado!$B$2:$B859, "=Oaxaca")</f>
        <v>26.513000000000002</v>
      </c>
      <c r="BC20" s="9">
        <f>SUMIFS(Concentrado!BD$2:BD859,Concentrado!$A$2:$A859,"="&amp;$A20,Concentrado!$B$2:$B859, "=Oaxaca")</f>
        <v>20.957999999999998</v>
      </c>
      <c r="BD20" s="9">
        <f>SUMIFS(Concentrado!BE$2:BE859,Concentrado!$A$2:$A859,"="&amp;$A20,Concentrado!$B$2:$B859, "=Oaxaca")</f>
        <v>16.768999999999998</v>
      </c>
      <c r="BE20" s="9">
        <f>SUMIFS(Concentrado!BF$2:BF859,Concentrado!$A$2:$A859,"="&amp;$A20,Concentrado!$B$2:$B859, "=Oaxaca")</f>
        <v>19.564</v>
      </c>
      <c r="BF20" s="9">
        <f>SUMIFS(Concentrado!BG$2:BG859,Concentrado!$A$2:$A859,"="&amp;$A20,Concentrado!$B$2:$B859, "=Oaxaca")</f>
        <v>47.218000000000004</v>
      </c>
      <c r="BG20" s="9">
        <f>SUMIFS(Concentrado!BH$2:BH859,Concentrado!$A$2:$A859,"="&amp;$A20,Concentrado!$B$2:$B859, "=Oaxaca")</f>
        <v>5.6789178152118431</v>
      </c>
    </row>
    <row r="21" spans="1:59" x14ac:dyDescent="0.25">
      <c r="A21" s="4">
        <v>2017</v>
      </c>
      <c r="B21" s="9">
        <f>SUMIFS(Concentrado!C$2:C859,Concentrado!$A$2:$A859,"="&amp;$A21,Concentrado!$B$2:$B859, "=Oaxaca")</f>
        <v>13.694000000000001</v>
      </c>
      <c r="C21" s="9">
        <f>SUMIFS(Concentrado!D$2:D859,Concentrado!$A$2:$A859,"="&amp;$A21,Concentrado!$B$2:$B859, "=Oaxaca")</f>
        <v>3.1720000000000002</v>
      </c>
      <c r="D21" s="9">
        <f>SUMIFS(Concentrado!E$2:E859,Concentrado!$A$2:$A859,"="&amp;$A21,Concentrado!$B$2:$B859, "=Oaxaca")</f>
        <v>8.2219999999999995</v>
      </c>
      <c r="E21" s="9">
        <f>SUMIFS(Concentrado!F$2:F859,Concentrado!$A$2:$A859,"="&amp;$A21,Concentrado!$B$2:$B859, "=Oaxaca")</f>
        <v>13.836</v>
      </c>
      <c r="F21" s="9">
        <f>SUMIFS(Concentrado!G$2:G859,Concentrado!$A$2:$A859,"="&amp;$A21,Concentrado!$B$2:$B859, "=Oaxaca")</f>
        <v>11.871</v>
      </c>
      <c r="G21" s="9">
        <f>SUMIFS(Concentrado!H$2:H859,Concentrado!$A$2:$A859,"="&amp;$A21,Concentrado!$B$2:$B859, "=Oaxaca")</f>
        <v>3.5369999999999999</v>
      </c>
      <c r="H21" s="9">
        <f>SUMIFS(Concentrado!I$2:I859,Concentrado!$A$2:$A859,"="&amp;$A21,Concentrado!$B$2:$B859, "=Oaxaca")</f>
        <v>2.8919999999999999</v>
      </c>
      <c r="I21" s="9">
        <f>SUMIFS(Concentrado!J$2:J859,Concentrado!$A$2:$A859,"="&amp;$A21,Concentrado!$B$2:$B859, "=Oaxaca")</f>
        <v>3.202</v>
      </c>
      <c r="J21" s="9">
        <f>SUMIFS(Concentrado!K$2:K859,Concentrado!$A$2:$A859,"="&amp;$A21,Concentrado!$B$2:$B859, "=Oaxaca")</f>
        <v>3.891</v>
      </c>
      <c r="K21" s="9">
        <f>SUMIFS(Concentrado!L$2:L859,Concentrado!$A$2:$A859,"="&amp;$A21,Concentrado!$B$2:$B859, "=Oaxaca")</f>
        <v>2.5190000000000001</v>
      </c>
      <c r="L21" s="9">
        <f>SUMIFS(Concentrado!M$2:M859,Concentrado!$A$2:$A859,"="&amp;$A21,Concentrado!$B$2:$B859, "=Oaxaca")</f>
        <v>3.177</v>
      </c>
      <c r="M21" s="9">
        <f>SUMIFS(Concentrado!N$2:N859,Concentrado!$A$2:$A859,"="&amp;$A21,Concentrado!$B$2:$B859, "=Oaxaca")</f>
        <v>44.679000000000002</v>
      </c>
      <c r="N21" s="9">
        <f>SUMIFS(Concentrado!O$2:O859,Concentrado!$A$2:$A859,"="&amp;$A21,Concentrado!$B$2:$B859, "=Oaxaca")</f>
        <v>91.257999999999996</v>
      </c>
      <c r="O21" s="9">
        <f>SUMIFS(Concentrado!P$2:P859,Concentrado!$A$2:$A859,"="&amp;$A21,Concentrado!$B$2:$B859, "=Oaxaca")</f>
        <v>20.151</v>
      </c>
      <c r="P21" s="9">
        <f>SUMIFS(Concentrado!Q$2:Q859,Concentrado!$A$2:$A859,"="&amp;$A21,Concentrado!$B$2:$B859, "=Oaxaca")</f>
        <v>54.283000000000001</v>
      </c>
      <c r="Q21" s="9">
        <f>SUMIFS(Concentrado!R$2:R859,Concentrado!$A$2:$A859,"="&amp;$A21,Concentrado!$B$2:$B859, "=Oaxaca")</f>
        <v>81.707999999999998</v>
      </c>
      <c r="R21" s="9">
        <f>SUMIFS(Concentrado!S$2:S859,Concentrado!$A$2:$A859,"="&amp;$A21,Concentrado!$B$2:$B859, "=Oaxaca")</f>
        <v>87.085999999999999</v>
      </c>
      <c r="S21" s="9">
        <f>SUMIFS(Concentrado!T$2:T859,Concentrado!$A$2:$A859,"="&amp;$A21,Concentrado!$B$2:$B859, "=Oaxaca")</f>
        <v>84.504000000000005</v>
      </c>
      <c r="T21" s="9">
        <f>SUMIFS(Concentrado!U$2:U859,Concentrado!$A$2:$A859,"="&amp;$A21,Concentrado!$B$2:$B859, "=Oaxaca")</f>
        <v>27.236000000000001</v>
      </c>
      <c r="U21" s="9">
        <f>SUMIFS(Concentrado!V$2:V859,Concentrado!$A$2:$A859,"="&amp;$A21,Concentrado!$B$2:$B859, "=Oaxaca")</f>
        <v>36.01</v>
      </c>
      <c r="V21" s="9">
        <f>SUMIFS(Concentrado!W$2:W859,Concentrado!$A$2:$A859,"="&amp;$A21,Concentrado!$B$2:$B859, "=Oaxaca")</f>
        <v>31.823</v>
      </c>
      <c r="W21" s="9">
        <f>SUMIFS(Concentrado!X$2:X859,Concentrado!$A$2:$A859,"="&amp;$A21,Concentrado!$B$2:$B859, "=Oaxaca")</f>
        <v>45.023000000000003</v>
      </c>
      <c r="X21" s="9">
        <f>SUMIFS(Concentrado!Y$2:Y859,Concentrado!$A$2:$A859,"="&amp;$A21,Concentrado!$B$2:$B859, "=Oaxaca")</f>
        <v>5.8310000000000004</v>
      </c>
      <c r="Y21" s="9">
        <f>SUMIFS(Concentrado!Z$2:Z859,Concentrado!$A$2:$A859,"="&amp;$A21,Concentrado!$B$2:$B859, "=Oaxaca")</f>
        <v>24.643000000000001</v>
      </c>
      <c r="Z21" s="9">
        <f>SUMIFS(Concentrado!AA$2:AA859,Concentrado!$A$2:$A859,"="&amp;$A21,Concentrado!$B$2:$B859, "=Oaxaca")</f>
        <v>75.340999999999994</v>
      </c>
      <c r="AA21" s="9">
        <f>SUMIFS(Concentrado!AB$2:AB859,Concentrado!$A$2:$A859,"="&amp;$A21,Concentrado!$B$2:$B859, "=Oaxaca")</f>
        <v>62.643999999999998</v>
      </c>
      <c r="AB21" s="9">
        <f>SUMIFS(Concentrado!AC$2:AC859,Concentrado!$A$2:$A859,"="&amp;$A21,Concentrado!$B$2:$B859, "=Oaxaca")</f>
        <v>68.739000000000004</v>
      </c>
      <c r="AC21" s="9">
        <f>SUMIFS(Concentrado!AD$2:AD859,Concentrado!$A$2:$A859,"="&amp;$A21,Concentrado!$B$2:$B859, "=Oaxaca")</f>
        <v>481.20299999999997</v>
      </c>
      <c r="AD21" s="9">
        <f>SUMIFS(Concentrado!AE$2:AE859,Concentrado!$A$2:$A859,"="&amp;$A21,Concentrado!$B$2:$B859, "=Oaxaca")</f>
        <v>437.85399999999998</v>
      </c>
      <c r="AE21" s="9">
        <f>SUMIFS(Concentrado!AF$2:AF859,Concentrado!$A$2:$A859,"="&amp;$A21,Concentrado!$B$2:$B859, "=Oaxaca")</f>
        <v>458.71100000000001</v>
      </c>
      <c r="AF21" s="9">
        <f>SUMIFS(Concentrado!AG$2:AG859,Concentrado!$A$2:$A859,"="&amp;$A21,Concentrado!$B$2:$B859, "=Oaxaca")</f>
        <v>11.268000000000001</v>
      </c>
      <c r="AG21" s="9">
        <f>SUMIFS(Concentrado!AH$2:AH859,Concentrado!$A$2:$A859,"="&amp;$A21,Concentrado!$B$2:$B859, "=Oaxaca")</f>
        <v>6.0979666053174304</v>
      </c>
      <c r="AH21" s="9">
        <f>SUMIFS(Concentrado!AI$2:AI859,Concentrado!$A$2:$A859,"="&amp;$A21,Concentrado!$B$2:$B859, "=Oaxaca")</f>
        <v>1.3369341426241299</v>
      </c>
      <c r="AI21" s="9">
        <f>SUMIFS(Concentrado!AJ$2:AJ859,Concentrado!$A$2:$A859,"="&amp;$A21,Concentrado!$B$2:$B859, "=Oaxaca")</f>
        <v>3.6746392729113802</v>
      </c>
      <c r="AJ21" s="9">
        <f>SUMIFS(Concentrado!AK$2:AK859,Concentrado!$A$2:$A859,"="&amp;$A21,Concentrado!$B$2:$B859, "=Oaxaca")</f>
        <v>5.6589999999999998</v>
      </c>
      <c r="AK21" s="9">
        <f>SUMIFS(Concentrado!AL$2:AL859,Concentrado!$A$2:$A859,"="&amp;$A21,Concentrado!$B$2:$B859, "=Oaxaca")</f>
        <v>0.79300000000000004</v>
      </c>
      <c r="AL21" s="9">
        <f>SUMIFS(Concentrado!AM$2:AM859,Concentrado!$A$2:$A859,"="&amp;$A21,Concentrado!$B$2:$B859, "=Oaxaca")</f>
        <v>3.129</v>
      </c>
      <c r="AM21" s="9">
        <f>SUMIFS(Concentrado!AN$2:AN859,Concentrado!$A$2:$A859,"="&amp;$A21,Concentrado!$B$2:$B859, "=Oaxaca")</f>
        <v>69.379000000000005</v>
      </c>
      <c r="AN21" s="9">
        <f>SUMIFS(Concentrado!AO$2:AO859,Concentrado!$A$2:$A859,"="&amp;$A21,Concentrado!$B$2:$B859, "=Oaxaca")</f>
        <v>61.198</v>
      </c>
      <c r="AO21" s="9">
        <f>SUMIFS(Concentrado!AP$2:AP859,Concentrado!$A$2:$A859,"="&amp;$A21,Concentrado!$B$2:$B859, "=Oaxaca")</f>
        <v>65.125</v>
      </c>
      <c r="AP21" s="9">
        <f>SUMIFS(Concentrado!AQ$2:AQ859,Concentrado!$A$2:$A859,"="&amp;$A21,Concentrado!$B$2:$B859, "=Oaxaca")</f>
        <v>2.6779999999999999</v>
      </c>
      <c r="AQ21" s="9">
        <f>SUMIFS(Concentrado!AR$2:AR859,Concentrado!$A$2:$A859,"="&amp;$A21,Concentrado!$B$2:$B859, "=Oaxaca")</f>
        <v>1.679</v>
      </c>
      <c r="AR21" s="9">
        <f>SUMIFS(Concentrado!AS$2:AS859,Concentrado!$A$2:$A859,"="&amp;$A21,Concentrado!$B$2:$B859, "=Oaxaca")</f>
        <v>2.1589999999999998</v>
      </c>
      <c r="AS21" s="9">
        <f>SUMIFS(Concentrado!AT$2:AT859,Concentrado!$A$2:$A859,"="&amp;$A21,Concentrado!$B$2:$B859, "=Oaxaca")</f>
        <v>4.093</v>
      </c>
      <c r="AT21" s="9">
        <f>SUMIFS(Concentrado!AU$2:AU859,Concentrado!$A$2:$A859,"="&amp;$A21,Concentrado!$B$2:$B859, "=Oaxaca")</f>
        <v>1.073</v>
      </c>
      <c r="AU21" s="9">
        <f>SUMIFS(Concentrado!AV$2:AV859,Concentrado!$A$2:$A859,"="&amp;$A21,Concentrado!$B$2:$B859, "=Oaxaca")</f>
        <v>2.5230000000000001</v>
      </c>
      <c r="AV21" s="9">
        <f>SUMIFS(Concentrado!AW$2:AW859,Concentrado!$A$2:$A859,"="&amp;$A21,Concentrado!$B$2:$B859, "=Oaxaca")</f>
        <v>667.56</v>
      </c>
      <c r="AW21" s="9">
        <f>SUMIFS(Concentrado!AX$2:AX859,Concentrado!$A$2:$A859,"="&amp;$A21,Concentrado!$B$2:$B859, "=Oaxaca")</f>
        <v>545.79</v>
      </c>
      <c r="AX21" s="9">
        <f>SUMIFS(Concentrado!AY$2:AY859,Concentrado!$A$2:$A859,"="&amp;$A21,Concentrado!$B$2:$B859, "=Oaxaca")</f>
        <v>604.28899999999999</v>
      </c>
      <c r="AY21" s="9">
        <f>SUMIFS(Concentrado!AZ$2:AZ859,Concentrado!$A$2:$A859,"="&amp;$A21,Concentrado!$B$2:$B859, "=Oaxaca")</f>
        <v>6.6760000000000002</v>
      </c>
      <c r="AZ21" s="9">
        <f>SUMIFS(Concentrado!BA$2:BA859,Concentrado!$A$2:$A859,"="&amp;$A21,Concentrado!$B$2:$B859, "=Oaxaca")</f>
        <v>5.4580000000000002</v>
      </c>
      <c r="BA21" s="9">
        <f>SUMIFS(Concentrado!BB$2:BB859,Concentrado!$A$2:$A859,"="&amp;$A21,Concentrado!$B$2:$B859, "=Oaxaca")</f>
        <v>6.0430000000000001</v>
      </c>
      <c r="BB21" s="9">
        <f>SUMIFS(Concentrado!BC$2:BC859,Concentrado!$A$2:$A859,"="&amp;$A21,Concentrado!$B$2:$B859, "=Oaxaca")</f>
        <v>22.504000000000001</v>
      </c>
      <c r="BC21" s="9">
        <f>SUMIFS(Concentrado!BD$2:BD859,Concentrado!$A$2:$A859,"="&amp;$A21,Concentrado!$B$2:$B859, "=Oaxaca")</f>
        <v>9.4619999999999997</v>
      </c>
      <c r="BD21" s="9">
        <f>SUMIFS(Concentrado!BE$2:BE859,Concentrado!$A$2:$A859,"="&amp;$A21,Concentrado!$B$2:$B859, "=Oaxaca")</f>
        <v>17.143999999999998</v>
      </c>
      <c r="BE21" s="9">
        <f>SUMIFS(Concentrado!BF$2:BF859,Concentrado!$A$2:$A859,"="&amp;$A21,Concentrado!$B$2:$B859, "=Oaxaca")</f>
        <v>19.806999999999999</v>
      </c>
      <c r="BF21" s="9">
        <f>SUMIFS(Concentrado!BG$2:BG859,Concentrado!$A$2:$A859,"="&amp;$A21,Concentrado!$B$2:$B859, "=Oaxaca")</f>
        <v>49.353999999999999</v>
      </c>
      <c r="BG21" s="9">
        <f>SUMIFS(Concentrado!BH$2:BH859,Concentrado!$A$2:$A859,"="&amp;$A21,Concentrado!$B$2:$B859, "=Oaxaca")</f>
        <v>6.2862041198015426</v>
      </c>
    </row>
    <row r="22" spans="1:59" x14ac:dyDescent="0.25">
      <c r="A22" s="4">
        <v>2018</v>
      </c>
      <c r="B22" s="9">
        <f>SUMIFS(Concentrado!C$2:C859,Concentrado!$A$2:$A859,"="&amp;$A22,Concentrado!$B$2:$B859, "=Oaxaca")</f>
        <v>13.198</v>
      </c>
      <c r="C22" s="9">
        <f>SUMIFS(Concentrado!D$2:D859,Concentrado!$A$2:$A859,"="&amp;$A22,Concentrado!$B$2:$B859, "=Oaxaca")</f>
        <v>3.0110000000000001</v>
      </c>
      <c r="D22" s="9">
        <f>SUMIFS(Concentrado!E$2:E859,Concentrado!$A$2:$A859,"="&amp;$A22,Concentrado!$B$2:$B859, "=Oaxaca")</f>
        <v>7.9009999999999998</v>
      </c>
      <c r="E22" s="9">
        <f>SUMIFS(Concentrado!F$2:F859,Concentrado!$A$2:$A859,"="&amp;$A22,Concentrado!$B$2:$B859, "=Oaxaca")</f>
        <v>12.159000000000001</v>
      </c>
      <c r="F22" s="9">
        <f>SUMIFS(Concentrado!G$2:G859,Concentrado!$A$2:$A859,"="&amp;$A22,Concentrado!$B$2:$B859, "=Oaxaca")</f>
        <v>12.494999999999999</v>
      </c>
      <c r="G22" s="9">
        <f>SUMIFS(Concentrado!H$2:H859,Concentrado!$A$2:$A859,"="&amp;$A22,Concentrado!$B$2:$B859, "=Oaxaca")</f>
        <v>3.5129999999999999</v>
      </c>
      <c r="H22" s="9">
        <f>SUMIFS(Concentrado!I$2:I859,Concentrado!$A$2:$A859,"="&amp;$A22,Concentrado!$B$2:$B859, "=Oaxaca")</f>
        <v>3.8450000000000002</v>
      </c>
      <c r="I22" s="9">
        <f>SUMIFS(Concentrado!J$2:J859,Concentrado!$A$2:$A859,"="&amp;$A22,Concentrado!$B$2:$B859, "=Oaxaca")</f>
        <v>3.6859999999999999</v>
      </c>
      <c r="J22" s="9">
        <f>SUMIFS(Concentrado!K$2:K859,Concentrado!$A$2:$A859,"="&amp;$A22,Concentrado!$B$2:$B859, "=Oaxaca")</f>
        <v>3.262</v>
      </c>
      <c r="K22" s="9">
        <f>SUMIFS(Concentrado!L$2:L859,Concentrado!$A$2:$A859,"="&amp;$A22,Concentrado!$B$2:$B859, "=Oaxaca")</f>
        <v>3.1960000000000002</v>
      </c>
      <c r="L22" s="9">
        <f>SUMIFS(Concentrado!M$2:M859,Concentrado!$A$2:$A859,"="&amp;$A22,Concentrado!$B$2:$B859, "=Oaxaca")</f>
        <v>3.2280000000000002</v>
      </c>
      <c r="M22" s="9">
        <f>SUMIFS(Concentrado!N$2:N859,Concentrado!$A$2:$A859,"="&amp;$A22,Concentrado!$B$2:$B859, "=Oaxaca")</f>
        <v>40.997999999999998</v>
      </c>
      <c r="N22" s="9">
        <f>SUMIFS(Concentrado!O$2:O859,Concentrado!$A$2:$A859,"="&amp;$A22,Concentrado!$B$2:$B859, "=Oaxaca")</f>
        <v>92.236000000000004</v>
      </c>
      <c r="O22" s="9">
        <f>SUMIFS(Concentrado!P$2:P859,Concentrado!$A$2:$A859,"="&amp;$A22,Concentrado!$B$2:$B859, "=Oaxaca")</f>
        <v>17.14</v>
      </c>
      <c r="P22" s="9">
        <f>SUMIFS(Concentrado!Q$2:Q859,Concentrado!$A$2:$A859,"="&amp;$A22,Concentrado!$B$2:$B859, "=Oaxaca")</f>
        <v>53.188000000000002</v>
      </c>
      <c r="Q22" s="9">
        <f>SUMIFS(Concentrado!R$2:R859,Concentrado!$A$2:$A859,"="&amp;$A22,Concentrado!$B$2:$B859, "=Oaxaca")</f>
        <v>81.998999999999995</v>
      </c>
      <c r="R22" s="9">
        <f>SUMIFS(Concentrado!S$2:S859,Concentrado!$A$2:$A859,"="&amp;$A22,Concentrado!$B$2:$B859, "=Oaxaca")</f>
        <v>88.481999999999999</v>
      </c>
      <c r="S22" s="9">
        <f>SUMIFS(Concentrado!T$2:T859,Concentrado!$A$2:$A859,"="&amp;$A22,Concentrado!$B$2:$B859, "=Oaxaca")</f>
        <v>85.37</v>
      </c>
      <c r="T22" s="9">
        <f>SUMIFS(Concentrado!U$2:U859,Concentrado!$A$2:$A859,"="&amp;$A22,Concentrado!$B$2:$B859, "=Oaxaca")</f>
        <v>27.751000000000001</v>
      </c>
      <c r="U22" s="9">
        <f>SUMIFS(Concentrado!V$2:V859,Concentrado!$A$2:$A859,"="&amp;$A22,Concentrado!$B$2:$B859, "=Oaxaca")</f>
        <v>32.844999999999999</v>
      </c>
      <c r="V22" s="9">
        <f>SUMIFS(Concentrado!W$2:W859,Concentrado!$A$2:$A859,"="&amp;$A22,Concentrado!$B$2:$B859, "=Oaxaca")</f>
        <v>30.4</v>
      </c>
      <c r="W22" s="9">
        <f>SUMIFS(Concentrado!X$2:X859,Concentrado!$A$2:$A859,"="&amp;$A22,Concentrado!$B$2:$B859, "=Oaxaca")</f>
        <v>49.28</v>
      </c>
      <c r="X22" s="9">
        <f>SUMIFS(Concentrado!Y$2:Y859,Concentrado!$A$2:$A859,"="&amp;$A22,Concentrado!$B$2:$B859, "=Oaxaca")</f>
        <v>5.93</v>
      </c>
      <c r="Y22" s="9">
        <f>SUMIFS(Concentrado!Z$2:Z859,Concentrado!$A$2:$A859,"="&amp;$A22,Concentrado!$B$2:$B859, "=Oaxaca")</f>
        <v>26.738</v>
      </c>
      <c r="Z22" s="9">
        <f>SUMIFS(Concentrado!AA$2:AA859,Concentrado!$A$2:$A859,"="&amp;$A22,Concentrado!$B$2:$B859, "=Oaxaca")</f>
        <v>81.296000000000006</v>
      </c>
      <c r="AA22" s="9">
        <f>SUMIFS(Concentrado!AB$2:AB859,Concentrado!$A$2:$A859,"="&amp;$A22,Concentrado!$B$2:$B859, "=Oaxaca")</f>
        <v>66.384</v>
      </c>
      <c r="AB22" s="9">
        <f>SUMIFS(Concentrado!AC$2:AC859,Concentrado!$A$2:$A859,"="&amp;$A22,Concentrado!$B$2:$B859, "=Oaxaca")</f>
        <v>73.542000000000002</v>
      </c>
      <c r="AC22" s="9">
        <f>SUMIFS(Concentrado!AD$2:AD859,Concentrado!$A$2:$A859,"="&amp;$A22,Concentrado!$B$2:$B859, "=Oaxaca")</f>
        <v>489.13400000000001</v>
      </c>
      <c r="AD22" s="9">
        <f>SUMIFS(Concentrado!AE$2:AE859,Concentrado!$A$2:$A859,"="&amp;$A22,Concentrado!$B$2:$B859, "=Oaxaca")</f>
        <v>437.45100000000002</v>
      </c>
      <c r="AE22" s="9">
        <f>SUMIFS(Concentrado!AF$2:AF859,Concentrado!$A$2:$A859,"="&amp;$A22,Concentrado!$B$2:$B859, "=Oaxaca")</f>
        <v>462.25900000000001</v>
      </c>
      <c r="AF22" s="9">
        <f>SUMIFS(Concentrado!AG$2:AG859,Concentrado!$A$2:$A859,"="&amp;$A22,Concentrado!$B$2:$B859, "=Oaxaca")</f>
        <v>10.438000000000001</v>
      </c>
      <c r="AG22" s="9">
        <f>SUMIFS(Concentrado!AH$2:AH859,Concentrado!$A$2:$A859,"="&amp;$A22,Concentrado!$B$2:$B859, "=Oaxaca")</f>
        <v>6.6667314821116301</v>
      </c>
      <c r="AH22" s="9">
        <f>SUMIFS(Concentrado!AI$2:AI859,Concentrado!$A$2:$A859,"="&amp;$A22,Concentrado!$B$2:$B859, "=Oaxaca")</f>
        <v>2.54714224046631</v>
      </c>
      <c r="AI22" s="9">
        <f>SUMIFS(Concentrado!AJ$2:AJ859,Concentrado!$A$2:$A859,"="&amp;$A22,Concentrado!$B$2:$B859, "=Oaxaca")</f>
        <v>4.5704867977737003</v>
      </c>
      <c r="AJ22" s="9">
        <f>SUMIFS(Concentrado!AK$2:AK859,Concentrado!$A$2:$A859,"="&amp;$A22,Concentrado!$B$2:$B859, "=Oaxaca")</f>
        <v>5.57</v>
      </c>
      <c r="AK22" s="9">
        <f>SUMIFS(Concentrado!AL$2:AL859,Concentrado!$A$2:$A859,"="&amp;$A22,Concentrado!$B$2:$B859, "=Oaxaca")</f>
        <v>1.343</v>
      </c>
      <c r="AL22" s="9">
        <f>SUMIFS(Concentrado!AM$2:AM859,Concentrado!$A$2:$A859,"="&amp;$A22,Concentrado!$B$2:$B859, "=Oaxaca")</f>
        <v>3.3719999999999999</v>
      </c>
      <c r="AM22" s="9">
        <f>SUMIFS(Concentrado!AN$2:AN859,Concentrado!$A$2:$A859,"="&amp;$A22,Concentrado!$B$2:$B859, "=Oaxaca")</f>
        <v>66.994</v>
      </c>
      <c r="AN22" s="9">
        <f>SUMIFS(Concentrado!AO$2:AO859,Concentrado!$A$2:$A859,"="&amp;$A22,Concentrado!$B$2:$B859, "=Oaxaca")</f>
        <v>60.084000000000003</v>
      </c>
      <c r="AO22" s="9">
        <f>SUMIFS(Concentrado!AP$2:AP859,Concentrado!$A$2:$A859,"="&amp;$A22,Concentrado!$B$2:$B859, "=Oaxaca")</f>
        <v>63.401000000000003</v>
      </c>
      <c r="AP22" s="9">
        <f>SUMIFS(Concentrado!AQ$2:AQ859,Concentrado!$A$2:$A859,"="&amp;$A22,Concentrado!$B$2:$B859, "=Oaxaca")</f>
        <v>2.1080000000000001</v>
      </c>
      <c r="AQ22" s="9">
        <f>SUMIFS(Concentrado!AR$2:AR859,Concentrado!$A$2:$A859,"="&amp;$A22,Concentrado!$B$2:$B859, "=Oaxaca")</f>
        <v>1.2969999999999999</v>
      </c>
      <c r="AR22" s="9">
        <f>SUMIFS(Concentrado!AS$2:AS859,Concentrado!$A$2:$A859,"="&amp;$A22,Concentrado!$B$2:$B859, "=Oaxaca")</f>
        <v>1.6859999999999999</v>
      </c>
      <c r="AS22" s="9">
        <f>SUMIFS(Concentrado!AT$2:AT859,Concentrado!$A$2:$A859,"="&amp;$A22,Concentrado!$B$2:$B859, "=Oaxaca")</f>
        <v>3.8639999999999999</v>
      </c>
      <c r="AT22" s="9">
        <f>SUMIFS(Concentrado!AU$2:AU859,Concentrado!$A$2:$A859,"="&amp;$A22,Concentrado!$B$2:$B859, "=Oaxaca")</f>
        <v>0.97299999999999998</v>
      </c>
      <c r="AU22" s="9">
        <f>SUMIFS(Concentrado!AV$2:AV859,Concentrado!$A$2:$A859,"="&amp;$A22,Concentrado!$B$2:$B859, "=Oaxaca")</f>
        <v>2.3610000000000002</v>
      </c>
      <c r="AV22" s="9">
        <f>SUMIFS(Concentrado!AW$2:AW859,Concentrado!$A$2:$A859,"="&amp;$A22,Concentrado!$B$2:$B859, "=Oaxaca")</f>
        <v>674.30899999999997</v>
      </c>
      <c r="AW22" s="9">
        <f>SUMIFS(Concentrado!AX$2:AX859,Concentrado!$A$2:$A859,"="&amp;$A22,Concentrado!$B$2:$B859, "=Oaxaca")</f>
        <v>539.04200000000003</v>
      </c>
      <c r="AX22" s="9">
        <f>SUMIFS(Concentrado!AY$2:AY859,Concentrado!$A$2:$A859,"="&amp;$A22,Concentrado!$B$2:$B859, "=Oaxaca")</f>
        <v>603.97199999999998</v>
      </c>
      <c r="AY22" s="9">
        <f>SUMIFS(Concentrado!AZ$2:AZ859,Concentrado!$A$2:$A859,"="&amp;$A22,Concentrado!$B$2:$B859, "=Oaxaca")</f>
        <v>6.7430000000000003</v>
      </c>
      <c r="AZ22" s="9">
        <f>SUMIFS(Concentrado!BA$2:BA859,Concentrado!$A$2:$A859,"="&amp;$A22,Concentrado!$B$2:$B859, "=Oaxaca")</f>
        <v>5.39</v>
      </c>
      <c r="BA22" s="9">
        <f>SUMIFS(Concentrado!BB$2:BB859,Concentrado!$A$2:$A859,"="&amp;$A22,Concentrado!$B$2:$B859, "=Oaxaca")</f>
        <v>6.04</v>
      </c>
      <c r="BB22" s="9">
        <f>SUMIFS(Concentrado!BC$2:BC859,Concentrado!$A$2:$A859,"="&amp;$A22,Concentrado!$B$2:$B859, "=Oaxaca")</f>
        <v>26.36</v>
      </c>
      <c r="BC22" s="9">
        <f>SUMIFS(Concentrado!BD$2:BD859,Concentrado!$A$2:$A859,"="&amp;$A22,Concentrado!$B$2:$B859, "=Oaxaca")</f>
        <v>7.2359999999999998</v>
      </c>
      <c r="BD22" s="9">
        <f>SUMIFS(Concentrado!BE$2:BE859,Concentrado!$A$2:$A859,"="&amp;$A22,Concentrado!$B$2:$B859, "=Oaxaca")</f>
        <v>17.530999999999999</v>
      </c>
      <c r="BE22" s="9">
        <f>SUMIFS(Concentrado!BF$2:BF859,Concentrado!$A$2:$A859,"="&amp;$A22,Concentrado!$B$2:$B859, "=Oaxaca")</f>
        <v>20.388000000000002</v>
      </c>
      <c r="BF22" s="9">
        <f>SUMIFS(Concentrado!BG$2:BG859,Concentrado!$A$2:$A859,"="&amp;$A22,Concentrado!$B$2:$B859, "=Oaxaca")</f>
        <v>51.433999999999997</v>
      </c>
      <c r="BG22" s="9">
        <f>SUMIFS(Concentrado!BH$2:BH859,Concentrado!$A$2:$A859,"="&amp;$A22,Concentrado!$B$2:$B859, "=Oaxaca")</f>
        <v>6.3578694707966621</v>
      </c>
    </row>
    <row r="23" spans="1:59" x14ac:dyDescent="0.25">
      <c r="A23" s="4">
        <v>2019</v>
      </c>
      <c r="B23" s="9">
        <f>SUMIFS(Concentrado!C$2:C859,Concentrado!$A$2:$A859,"="&amp;$A23,Concentrado!$B$2:$B859, "=Oaxaca")</f>
        <v>15.002000000000001</v>
      </c>
      <c r="C23" s="9">
        <f>SUMIFS(Concentrado!D$2:D859,Concentrado!$A$2:$A859,"="&amp;$A23,Concentrado!$B$2:$B859, "=Oaxaca")</f>
        <v>4.2779999999999996</v>
      </c>
      <c r="D23" s="9">
        <f>SUMIFS(Concentrado!E$2:E859,Concentrado!$A$2:$A859,"="&amp;$A23,Concentrado!$B$2:$B859, "=Oaxaca")</f>
        <v>9.4250000000000007</v>
      </c>
      <c r="E23" s="9">
        <f>SUMIFS(Concentrado!F$2:F859,Concentrado!$A$2:$A859,"="&amp;$A23,Concentrado!$B$2:$B859, "=Oaxaca")</f>
        <v>11.696999999999999</v>
      </c>
      <c r="F23" s="9">
        <f>SUMIFS(Concentrado!G$2:G859,Concentrado!$A$2:$A859,"="&amp;$A23,Concentrado!$B$2:$B859, "=Oaxaca")</f>
        <v>12.026</v>
      </c>
      <c r="G23" s="9">
        <f>SUMIFS(Concentrado!H$2:H859,Concentrado!$A$2:$A859,"="&amp;$A23,Concentrado!$B$2:$B859, "=Oaxaca")</f>
        <v>4.0369999999999999</v>
      </c>
      <c r="H23" s="9">
        <f>SUMIFS(Concentrado!I$2:I859,Concentrado!$A$2:$A859,"="&amp;$A23,Concentrado!$B$2:$B859, "=Oaxaca")</f>
        <v>4.3239999999999998</v>
      </c>
      <c r="I23" s="9">
        <f>SUMIFS(Concentrado!J$2:J859,Concentrado!$A$2:$A859,"="&amp;$A23,Concentrado!$B$2:$B859, "=Oaxaca")</f>
        <v>4.1859999999999999</v>
      </c>
      <c r="J23" s="9">
        <f>SUMIFS(Concentrado!K$2:K859,Concentrado!$A$2:$A859,"="&amp;$A23,Concentrado!$B$2:$B859, "=Oaxaca")</f>
        <v>3.589</v>
      </c>
      <c r="K23" s="9">
        <f>SUMIFS(Concentrado!L$2:L859,Concentrado!$A$2:$A859,"="&amp;$A23,Concentrado!$B$2:$B859, "=Oaxaca")</f>
        <v>2.484</v>
      </c>
      <c r="L23" s="9">
        <f>SUMIFS(Concentrado!M$2:M859,Concentrado!$A$2:$A859,"="&amp;$A23,Concentrado!$B$2:$B859, "=Oaxaca")</f>
        <v>3.0139999999999998</v>
      </c>
      <c r="M23" s="9">
        <f>SUMIFS(Concentrado!N$2:N859,Concentrado!$A$2:$A859,"="&amp;$A23,Concentrado!$B$2:$B859, "=Oaxaca")</f>
        <v>41.555999999999997</v>
      </c>
      <c r="N23" s="9">
        <f>SUMIFS(Concentrado!O$2:O859,Concentrado!$A$2:$A859,"="&amp;$A23,Concentrado!$B$2:$B859, "=Oaxaca")</f>
        <v>98.236000000000004</v>
      </c>
      <c r="O23" s="9">
        <f>SUMIFS(Concentrado!P$2:P859,Concentrado!$A$2:$A859,"="&amp;$A23,Concentrado!$B$2:$B859, "=Oaxaca")</f>
        <v>20.103000000000002</v>
      </c>
      <c r="P23" s="9">
        <f>SUMIFS(Concentrado!Q$2:Q859,Concentrado!$A$2:$A859,"="&amp;$A23,Concentrado!$B$2:$B859, "=Oaxaca")</f>
        <v>57.603999999999999</v>
      </c>
      <c r="Q23" s="9">
        <f>SUMIFS(Concentrado!R$2:R859,Concentrado!$A$2:$A859,"="&amp;$A23,Concentrado!$B$2:$B859, "=Oaxaca")</f>
        <v>84.281000000000006</v>
      </c>
      <c r="R23" s="9">
        <f>SUMIFS(Concentrado!S$2:S859,Concentrado!$A$2:$A859,"="&amp;$A23,Concentrado!$B$2:$B859, "=Oaxaca")</f>
        <v>92.876999999999995</v>
      </c>
      <c r="S23" s="9">
        <f>SUMIFS(Concentrado!T$2:T859,Concentrado!$A$2:$A859,"="&amp;$A23,Concentrado!$B$2:$B859, "=Oaxaca")</f>
        <v>88.751000000000005</v>
      </c>
      <c r="T23" s="9">
        <f>SUMIFS(Concentrado!U$2:U859,Concentrado!$A$2:$A859,"="&amp;$A23,Concentrado!$B$2:$B859, "=Oaxaca")</f>
        <v>28.707999999999998</v>
      </c>
      <c r="U23" s="9">
        <f>SUMIFS(Concentrado!V$2:V859,Concentrado!$A$2:$A859,"="&amp;$A23,Concentrado!$B$2:$B859, "=Oaxaca")</f>
        <v>36.064999999999998</v>
      </c>
      <c r="V23" s="9">
        <f>SUMIFS(Concentrado!W$2:W859,Concentrado!$A$2:$A859,"="&amp;$A23,Concentrado!$B$2:$B859, "=Oaxaca")</f>
        <v>32.533999999999999</v>
      </c>
      <c r="W23" s="9">
        <f>SUMIFS(Concentrado!X$2:X859,Concentrado!$A$2:$A859,"="&amp;$A23,Concentrado!$B$2:$B859, "=Oaxaca")</f>
        <v>49.042999999999999</v>
      </c>
      <c r="X23" s="9">
        <f>SUMIFS(Concentrado!Y$2:Y859,Concentrado!$A$2:$A859,"="&amp;$A23,Concentrado!$B$2:$B859, "=Oaxaca")</f>
        <v>6.532</v>
      </c>
      <c r="Y23" s="9">
        <f>SUMIFS(Concentrado!Z$2:Z859,Concentrado!$A$2:$A859,"="&amp;$A23,Concentrado!$B$2:$B859, "=Oaxaca")</f>
        <v>26.936</v>
      </c>
      <c r="Z23" s="9">
        <f>SUMIFS(Concentrado!AA$2:AA859,Concentrado!$A$2:$A859,"="&amp;$A23,Concentrado!$B$2:$B859, "=Oaxaca")</f>
        <v>87.72</v>
      </c>
      <c r="AA23" s="9">
        <f>SUMIFS(Concentrado!AB$2:AB859,Concentrado!$A$2:$A859,"="&amp;$A23,Concentrado!$B$2:$B859, "=Oaxaca")</f>
        <v>75.212999999999994</v>
      </c>
      <c r="AB23" s="9">
        <f>SUMIFS(Concentrado!AC$2:AC859,Concentrado!$A$2:$A859,"="&amp;$A23,Concentrado!$B$2:$B859, "=Oaxaca")</f>
        <v>81.215999999999994</v>
      </c>
      <c r="AC23" s="9">
        <f>SUMIFS(Concentrado!AD$2:AD859,Concentrado!$A$2:$A859,"="&amp;$A23,Concentrado!$B$2:$B859, "=Oaxaca")</f>
        <v>501.94499999999999</v>
      </c>
      <c r="AD23" s="9">
        <f>SUMIFS(Concentrado!AE$2:AE859,Concentrado!$A$2:$A859,"="&amp;$A23,Concentrado!$B$2:$B859, "=Oaxaca")</f>
        <v>452.88600000000002</v>
      </c>
      <c r="AE23" s="9">
        <f>SUMIFS(Concentrado!AF$2:AF859,Concentrado!$A$2:$A859,"="&amp;$A23,Concentrado!$B$2:$B859, "=Oaxaca")</f>
        <v>476.45699999999999</v>
      </c>
      <c r="AF23" s="9">
        <f>SUMIFS(Concentrado!AG$2:AG859,Concentrado!$A$2:$A859,"="&amp;$A23,Concentrado!$B$2:$B859, "=Oaxaca")</f>
        <v>10.865</v>
      </c>
      <c r="AG23" s="9">
        <f>SUMIFS(Concentrado!AH$2:AH859,Concentrado!$A$2:$A859,"="&amp;$A23,Concentrado!$B$2:$B859, "=Oaxaca")</f>
        <v>9.3313853486108105</v>
      </c>
      <c r="AH23" s="9">
        <f>SUMIFS(Concentrado!AI$2:AI859,Concentrado!$A$2:$A859,"="&amp;$A23,Concentrado!$B$2:$B859, "=Oaxaca")</f>
        <v>2.8239394762533601</v>
      </c>
      <c r="AI23" s="9">
        <f>SUMIFS(Concentrado!AJ$2:AJ859,Concentrado!$A$2:$A859,"="&amp;$A23,Concentrado!$B$2:$B859, "=Oaxaca")</f>
        <v>6.0205972843001296</v>
      </c>
      <c r="AJ23" s="9">
        <f>SUMIFS(Concentrado!AK$2:AK859,Concentrado!$A$2:$A859,"="&amp;$A23,Concentrado!$B$2:$B859, "=Oaxaca")</f>
        <v>6.7779999999999996</v>
      </c>
      <c r="AK23" s="9">
        <f>SUMIFS(Concentrado!AL$2:AL859,Concentrado!$A$2:$A859,"="&amp;$A23,Concentrado!$B$2:$B859, "=Oaxaca")</f>
        <v>1.38</v>
      </c>
      <c r="AL23" s="9">
        <f>SUMIFS(Concentrado!AM$2:AM859,Concentrado!$A$2:$A859,"="&amp;$A23,Concentrado!$B$2:$B859, "=Oaxaca")</f>
        <v>3.9710000000000001</v>
      </c>
      <c r="AM23" s="9">
        <f>SUMIFS(Concentrado!AN$2:AN859,Concentrado!$A$2:$A859,"="&amp;$A23,Concentrado!$B$2:$B859, "=Oaxaca")</f>
        <v>70.573999999999998</v>
      </c>
      <c r="AN23" s="9">
        <f>SUMIFS(Concentrado!AO$2:AO859,Concentrado!$A$2:$A859,"="&amp;$A23,Concentrado!$B$2:$B859, "=Oaxaca")</f>
        <v>59.112000000000002</v>
      </c>
      <c r="AO23" s="9">
        <f>SUMIFS(Concentrado!AP$2:AP859,Concentrado!$A$2:$A859,"="&amp;$A23,Concentrado!$B$2:$B859, "=Oaxaca")</f>
        <v>64.614000000000004</v>
      </c>
      <c r="AP23" s="9">
        <f>SUMIFS(Concentrado!AQ$2:AQ859,Concentrado!$A$2:$A859,"="&amp;$A23,Concentrado!$B$2:$B859, "=Oaxaca")</f>
        <v>2.7410000000000001</v>
      </c>
      <c r="AQ23" s="9">
        <f>SUMIFS(Concentrado!AR$2:AR859,Concentrado!$A$2:$A859,"="&amp;$A23,Concentrado!$B$2:$B859, "=Oaxaca")</f>
        <v>1.012</v>
      </c>
      <c r="AR23" s="9">
        <f>SUMIFS(Concentrado!AS$2:AS859,Concentrado!$A$2:$A859,"="&amp;$A23,Concentrado!$B$2:$B859, "=Oaxaca")</f>
        <v>1.8420000000000001</v>
      </c>
      <c r="AS23" s="9">
        <f>SUMIFS(Concentrado!AT$2:AT859,Concentrado!$A$2:$A859,"="&amp;$A23,Concentrado!$B$2:$B859, "=Oaxaca")</f>
        <v>5.2830000000000004</v>
      </c>
      <c r="AT23" s="9">
        <f>SUMIFS(Concentrado!AU$2:AU859,Concentrado!$A$2:$A859,"="&amp;$A23,Concentrado!$B$2:$B859, "=Oaxaca")</f>
        <v>1.242</v>
      </c>
      <c r="AU23" s="9">
        <f>SUMIFS(Concentrado!AV$2:AV859,Concentrado!$A$2:$A859,"="&amp;$A23,Concentrado!$B$2:$B859, "=Oaxaca")</f>
        <v>3.1819999999999999</v>
      </c>
      <c r="AV23" s="9">
        <f>SUMIFS(Concentrado!AW$2:AW859,Concentrado!$A$2:$A859,"="&amp;$A23,Concentrado!$B$2:$B859, "=Oaxaca")</f>
        <v>696.87199999999996</v>
      </c>
      <c r="AW23" s="9">
        <f>SUMIFS(Concentrado!AX$2:AX859,Concentrado!$A$2:$A859,"="&amp;$A23,Concentrado!$B$2:$B859, "=Oaxaca")</f>
        <v>556.94200000000001</v>
      </c>
      <c r="AX23" s="9">
        <f>SUMIFS(Concentrado!AY$2:AY859,Concentrado!$A$2:$A859,"="&amp;$A23,Concentrado!$B$2:$B859, "=Oaxaca")</f>
        <v>624.12800000000004</v>
      </c>
      <c r="AY23" s="9">
        <f>SUMIFS(Concentrado!AZ$2:AZ859,Concentrado!$A$2:$A859,"="&amp;$A23,Concentrado!$B$2:$B859, "=Oaxaca")</f>
        <v>6.9690000000000003</v>
      </c>
      <c r="AZ23" s="9">
        <f>SUMIFS(Concentrado!BA$2:BA859,Concentrado!$A$2:$A859,"="&amp;$A23,Concentrado!$B$2:$B859, "=Oaxaca")</f>
        <v>5.569</v>
      </c>
      <c r="BA23" s="9">
        <f>SUMIFS(Concentrado!BB$2:BB859,Concentrado!$A$2:$A859,"="&amp;$A23,Concentrado!$B$2:$B859, "=Oaxaca")</f>
        <v>6.2409999999999997</v>
      </c>
      <c r="BB23" s="9">
        <f>SUMIFS(Concentrado!BC$2:BC859,Concentrado!$A$2:$A859,"="&amp;$A23,Concentrado!$B$2:$B859, "=Oaxaca")</f>
        <v>27.853000000000002</v>
      </c>
      <c r="BC23" s="9">
        <f>SUMIFS(Concentrado!BD$2:BD859,Concentrado!$A$2:$A859,"="&amp;$A23,Concentrado!$B$2:$B859, "=Oaxaca")</f>
        <v>15.619</v>
      </c>
      <c r="BD23" s="9">
        <f>SUMIFS(Concentrado!BE$2:BE859,Concentrado!$A$2:$A859,"="&amp;$A23,Concentrado!$B$2:$B859, "=Oaxaca")</f>
        <v>16.654</v>
      </c>
      <c r="BE23" s="9">
        <f>SUMIFS(Concentrado!BF$2:BF859,Concentrado!$A$2:$A859,"="&amp;$A23,Concentrado!$B$2:$B859, "=Oaxaca")</f>
        <v>19.248999999999999</v>
      </c>
      <c r="BF23" s="9">
        <f>SUMIFS(Concentrado!BG$2:BG859,Concentrado!$A$2:$A859,"="&amp;$A23,Concentrado!$B$2:$B859, "=Oaxaca")</f>
        <v>33.908000000000001</v>
      </c>
      <c r="BG23" s="9">
        <f>SUMIFS(Concentrado!BH$2:BH859,Concentrado!$A$2:$A859,"="&amp;$A23,Concentrado!$B$2:$B859, "=Oaxaca")</f>
        <v>5.0731630976290454</v>
      </c>
    </row>
    <row r="24" spans="1:59" x14ac:dyDescent="0.25">
      <c r="A24" s="4">
        <v>2020</v>
      </c>
      <c r="B24" s="9">
        <f>SUMIFS(Concentrado!C$2:C859,Concentrado!$A$2:$A859,"="&amp;$A24,Concentrado!$B$2:$B859, "=Oaxaca")</f>
        <v>15.869</v>
      </c>
      <c r="C24" s="9">
        <f>SUMIFS(Concentrado!D$2:D859,Concentrado!$A$2:$A859,"="&amp;$A24,Concentrado!$B$2:$B859, "=Oaxaca")</f>
        <v>2.742</v>
      </c>
      <c r="D24" s="9">
        <f>SUMIFS(Concentrado!E$2:E859,Concentrado!$A$2:$A859,"="&amp;$A24,Concentrado!$B$2:$B859, "=Oaxaca")</f>
        <v>9.0380000000000003</v>
      </c>
      <c r="E24" s="9">
        <f>SUMIFS(Concentrado!F$2:F859,Concentrado!$A$2:$A859,"="&amp;$A24,Concentrado!$B$2:$B859, "=Oaxaca")</f>
        <v>12.254</v>
      </c>
      <c r="F24" s="9">
        <f>SUMIFS(Concentrado!G$2:G859,Concentrado!$A$2:$A859,"="&amp;$A24,Concentrado!$B$2:$B859, "=Oaxaca")</f>
        <v>13.471</v>
      </c>
      <c r="G24" s="9">
        <f>SUMIFS(Concentrado!H$2:H859,Concentrado!$A$2:$A859,"="&amp;$A24,Concentrado!$B$2:$B859, "=Oaxaca")</f>
        <v>4.0170000000000003</v>
      </c>
      <c r="H24" s="9">
        <f>SUMIFS(Concentrado!I$2:I859,Concentrado!$A$2:$A859,"="&amp;$A24,Concentrado!$B$2:$B859, "=Oaxaca")</f>
        <v>3.0169999999999999</v>
      </c>
      <c r="I24" s="9">
        <f>SUMIFS(Concentrado!J$2:J859,Concentrado!$A$2:$A859,"="&amp;$A24,Concentrado!$B$2:$B859, "=Oaxaca")</f>
        <v>3.496</v>
      </c>
      <c r="J24" s="9">
        <f>SUMIFS(Concentrado!K$2:K859,Concentrado!$A$2:$A859,"="&amp;$A24,Concentrado!$B$2:$B859, "=Oaxaca")</f>
        <v>3.8180000000000001</v>
      </c>
      <c r="K24" s="9">
        <f>SUMIFS(Concentrado!L$2:L859,Concentrado!$A$2:$A859,"="&amp;$A24,Concentrado!$B$2:$B859, "=Oaxaca")</f>
        <v>2.2400000000000002</v>
      </c>
      <c r="L24" s="9">
        <f>SUMIFS(Concentrado!M$2:M859,Concentrado!$A$2:$A859,"="&amp;$A24,Concentrado!$B$2:$B859, "=Oaxaca")</f>
        <v>2.9969999999999999</v>
      </c>
      <c r="M24" s="9">
        <f>SUMIFS(Concentrado!N$2:N859,Concentrado!$A$2:$A859,"="&amp;$A24,Concentrado!$B$2:$B859, "=Oaxaca")</f>
        <v>41.526000000000003</v>
      </c>
      <c r="N24" s="9">
        <f>SUMIFS(Concentrado!O$2:O859,Concentrado!$A$2:$A859,"="&amp;$A24,Concentrado!$B$2:$B859, "=Oaxaca")</f>
        <v>90.353999999999999</v>
      </c>
      <c r="O24" s="9">
        <f>SUMIFS(Concentrado!P$2:P859,Concentrado!$A$2:$A859,"="&amp;$A24,Concentrado!$B$2:$B859, "=Oaxaca")</f>
        <v>17.504999999999999</v>
      </c>
      <c r="P24" s="9">
        <f>SUMIFS(Concentrado!Q$2:Q859,Concentrado!$A$2:$A859,"="&amp;$A24,Concentrado!$B$2:$B859, "=Oaxaca")</f>
        <v>52.444000000000003</v>
      </c>
      <c r="Q24" s="9">
        <f>SUMIFS(Concentrado!R$2:R859,Concentrado!$A$2:$A859,"="&amp;$A24,Concentrado!$B$2:$B859, "=Oaxaca")</f>
        <v>125.51300000000001</v>
      </c>
      <c r="R24" s="9">
        <f>SUMIFS(Concentrado!S$2:S859,Concentrado!$A$2:$A859,"="&amp;$A24,Concentrado!$B$2:$B859, "=Oaxaca")</f>
        <v>116.137</v>
      </c>
      <c r="S24" s="9">
        <f>SUMIFS(Concentrado!T$2:T859,Concentrado!$A$2:$A859,"="&amp;$A24,Concentrado!$B$2:$B859, "=Oaxaca")</f>
        <v>120.634</v>
      </c>
      <c r="T24" s="9">
        <f>SUMIFS(Concentrado!U$2:U859,Concentrado!$A$2:$A859,"="&amp;$A24,Concentrado!$B$2:$B859, "=Oaxaca")</f>
        <v>38.036000000000001</v>
      </c>
      <c r="U24" s="9">
        <f>SUMIFS(Concentrado!V$2:V859,Concentrado!$A$2:$A859,"="&amp;$A24,Concentrado!$B$2:$B859, "=Oaxaca")</f>
        <v>39.991999999999997</v>
      </c>
      <c r="V24" s="9">
        <f>SUMIFS(Concentrado!W$2:W859,Concentrado!$A$2:$A859,"="&amp;$A24,Concentrado!$B$2:$B859, "=Oaxaca")</f>
        <v>39.054000000000002</v>
      </c>
      <c r="W24" s="9">
        <f>SUMIFS(Concentrado!X$2:X859,Concentrado!$A$2:$A859,"="&amp;$A24,Concentrado!$B$2:$B859, "=Oaxaca")</f>
        <v>37.341999999999999</v>
      </c>
      <c r="X24" s="9">
        <f>SUMIFS(Concentrado!Y$2:Y859,Concentrado!$A$2:$A859,"="&amp;$A24,Concentrado!$B$2:$B859, "=Oaxaca")</f>
        <v>5.0279999999999996</v>
      </c>
      <c r="Y24" s="9">
        <f>SUMIFS(Concentrado!Z$2:Z859,Concentrado!$A$2:$A859,"="&amp;$A24,Concentrado!$B$2:$B859, "=Oaxaca")</f>
        <v>20.526</v>
      </c>
      <c r="Z24" s="9">
        <f>SUMIFS(Concentrado!AA$2:AA859,Concentrado!$A$2:$A859,"="&amp;$A24,Concentrado!$B$2:$B859, "=Oaxaca")</f>
        <v>126.55500000000001</v>
      </c>
      <c r="AA24" s="9">
        <f>SUMIFS(Concentrado!AB$2:AB859,Concentrado!$A$2:$A859,"="&amp;$A24,Concentrado!$B$2:$B859, "=Oaxaca")</f>
        <v>96.483999999999995</v>
      </c>
      <c r="AB24" s="9">
        <f>SUMIFS(Concentrado!AC$2:AC859,Concentrado!$A$2:$A859,"="&amp;$A24,Concentrado!$B$2:$B859, "=Oaxaca")</f>
        <v>110.90600000000001</v>
      </c>
      <c r="AC24" s="9">
        <f>SUMIFS(Concentrado!AD$2:AD859,Concentrado!$A$2:$A859,"="&amp;$A24,Concentrado!$B$2:$B859, "=Oaxaca")</f>
        <v>614.673</v>
      </c>
      <c r="AD24" s="9">
        <f>SUMIFS(Concentrado!AE$2:AE859,Concentrado!$A$2:$A859,"="&amp;$A24,Concentrado!$B$2:$B859, "=Oaxaca")</f>
        <v>498.23399999999998</v>
      </c>
      <c r="AE24" s="9">
        <f>SUMIFS(Concentrado!AF$2:AF859,Concentrado!$A$2:$A859,"="&amp;$A24,Concentrado!$B$2:$B859, "=Oaxaca")</f>
        <v>554.12800000000004</v>
      </c>
      <c r="AF24" s="9">
        <f>SUMIFS(Concentrado!AG$2:AG859,Concentrado!$A$2:$A859,"="&amp;$A24,Concentrado!$B$2:$B859, "=Oaxaca")</f>
        <v>10.86</v>
      </c>
      <c r="AG24" s="9">
        <f>SUMIFS(Concentrado!AH$2:AH859,Concentrado!$A$2:$A859,"="&amp;$A24,Concentrado!$B$2:$B859, "=Oaxaca")</f>
        <v>10.859350527305001</v>
      </c>
      <c r="AH24" s="9">
        <f>SUMIFS(Concentrado!AI$2:AI859,Concentrado!$A$2:$A859,"="&amp;$A24,Concentrado!$B$2:$B859, "=Oaxaca")</f>
        <v>3.2299306910705901</v>
      </c>
      <c r="AI24" s="9">
        <f>SUMIFS(Concentrado!AJ$2:AJ859,Concentrado!$A$2:$A859,"="&amp;$A24,Concentrado!$B$2:$B859, "=Oaxaca")</f>
        <v>6.9799668109421296</v>
      </c>
      <c r="AJ24" s="9">
        <f>SUMIFS(Concentrado!AK$2:AK859,Concentrado!$A$2:$A859,"="&amp;$A24,Concentrado!$B$2:$B859, "=Oaxaca")</f>
        <v>8.9260000000000002</v>
      </c>
      <c r="AK24" s="9">
        <f>SUMIFS(Concentrado!AL$2:AL859,Concentrado!$A$2:$A859,"="&amp;$A24,Concentrado!$B$2:$B859, "=Oaxaca")</f>
        <v>1.554</v>
      </c>
      <c r="AL24" s="9">
        <f>SUMIFS(Concentrado!AM$2:AM859,Concentrado!$A$2:$A859,"="&amp;$A24,Concentrado!$B$2:$B859, "=Oaxaca")</f>
        <v>5.09</v>
      </c>
      <c r="AM24" s="9">
        <f>SUMIFS(Concentrado!AN$2:AN859,Concentrado!$A$2:$A859,"="&amp;$A24,Concentrado!$B$2:$B859, "=Oaxaca")</f>
        <v>198.858</v>
      </c>
      <c r="AN24" s="9">
        <f>SUMIFS(Concentrado!AO$2:AO859,Concentrado!$A$2:$A859,"="&amp;$A24,Concentrado!$B$2:$B859, "=Oaxaca")</f>
        <v>113.075</v>
      </c>
      <c r="AO24" s="9">
        <f>SUMIFS(Concentrado!AP$2:AP859,Concentrado!$A$2:$A859,"="&amp;$A24,Concentrado!$B$2:$B859, "=Oaxaca")</f>
        <v>154.26499999999999</v>
      </c>
      <c r="AP24" s="9">
        <f>SUMIFS(Concentrado!AQ$2:AQ859,Concentrado!$A$2:$A859,"="&amp;$A24,Concentrado!$B$2:$B859, "=Oaxaca")</f>
        <v>2.5790000000000002</v>
      </c>
      <c r="AQ24" s="9">
        <f>SUMIFS(Concentrado!AR$2:AR859,Concentrado!$A$2:$A859,"="&amp;$A24,Concentrado!$B$2:$B859, "=Oaxaca")</f>
        <v>1.417</v>
      </c>
      <c r="AR24" s="9">
        <f>SUMIFS(Concentrado!AS$2:AS859,Concentrado!$A$2:$A859,"="&amp;$A24,Concentrado!$B$2:$B859, "=Oaxaca")</f>
        <v>1.974</v>
      </c>
      <c r="AS24" s="9">
        <f>SUMIFS(Concentrado!AT$2:AT859,Concentrado!$A$2:$A859,"="&amp;$A24,Concentrado!$B$2:$B859, "=Oaxaca")</f>
        <v>4.0170000000000003</v>
      </c>
      <c r="AT24" s="9">
        <f>SUMIFS(Concentrado!AU$2:AU859,Concentrado!$A$2:$A859,"="&amp;$A24,Concentrado!$B$2:$B859, "=Oaxaca")</f>
        <v>0.73099999999999998</v>
      </c>
      <c r="AU24" s="9">
        <f>SUMIFS(Concentrado!AV$2:AV859,Concentrado!$A$2:$A859,"="&amp;$A24,Concentrado!$B$2:$B859, "=Oaxaca")</f>
        <v>2.3069999999999999</v>
      </c>
      <c r="AV24" s="9">
        <f>SUMIFS(Concentrado!AW$2:AW859,Concentrado!$A$2:$A859,"="&amp;$A24,Concentrado!$B$2:$B859, "=Oaxaca")</f>
        <v>932.101</v>
      </c>
      <c r="AW24" s="9">
        <f>SUMIFS(Concentrado!AX$2:AX859,Concentrado!$A$2:$A859,"="&amp;$A24,Concentrado!$B$2:$B859, "=Oaxaca")</f>
        <v>652.30700000000002</v>
      </c>
      <c r="AX24" s="9">
        <f>SUMIFS(Concentrado!AY$2:AY859,Concentrado!$A$2:$A859,"="&amp;$A24,Concentrado!$B$2:$B859, "=Oaxaca")</f>
        <v>786.596</v>
      </c>
      <c r="AY24" s="9">
        <f>SUMIFS(Concentrado!AZ$2:AZ859,Concentrado!$A$2:$A859,"="&amp;$A24,Concentrado!$B$2:$B859, "=Oaxaca")</f>
        <v>9.3209999999999997</v>
      </c>
      <c r="AZ24" s="9">
        <f>SUMIFS(Concentrado!BA$2:BA859,Concentrado!$A$2:$A859,"="&amp;$A24,Concentrado!$B$2:$B859, "=Oaxaca")</f>
        <v>6.5229999999999997</v>
      </c>
      <c r="BA24" s="9">
        <f>SUMIFS(Concentrado!BB$2:BB859,Concentrado!$A$2:$A859,"="&amp;$A24,Concentrado!$B$2:$B859, "=Oaxaca")</f>
        <v>7.8659999999999997</v>
      </c>
      <c r="BB24" s="9">
        <f>SUMIFS(Concentrado!BC$2:BC859,Concentrado!$A$2:$A859,"="&amp;$A24,Concentrado!$B$2:$B859, "=Oaxaca")</f>
        <v>17.026</v>
      </c>
      <c r="BC24" s="9">
        <f>SUMIFS(Concentrado!BD$2:BD859,Concentrado!$A$2:$A859,"="&amp;$A24,Concentrado!$B$2:$B859, "=Oaxaca")</f>
        <v>7.8579999999999997</v>
      </c>
      <c r="BD24" s="9">
        <f>SUMIFS(Concentrado!BE$2:BE859,Concentrado!$A$2:$A859,"="&amp;$A24,Concentrado!$B$2:$B859, "=Oaxaca")</f>
        <v>9.2490000000000006</v>
      </c>
      <c r="BE24" s="9">
        <f>SUMIFS(Concentrado!BF$2:BF859,Concentrado!$A$2:$A859,"="&amp;$A24,Concentrado!$B$2:$B859, "=Oaxaca")</f>
        <v>12.147</v>
      </c>
      <c r="BF24" s="9">
        <f>SUMIFS(Concentrado!BG$2:BG859,Concentrado!$A$2:$A859,"="&amp;$A24,Concentrado!$B$2:$B859, "=Oaxaca")</f>
        <v>76.019000000000005</v>
      </c>
      <c r="BG24" s="9">
        <f>SUMIFS(Concentrado!BH$2:BH859,Concentrado!$A$2:$A859,"="&amp;$A24,Concentrado!$B$2:$B859, "=Oaxaca")</f>
        <v>5.6064109467549335</v>
      </c>
    </row>
    <row r="25" spans="1:59" x14ac:dyDescent="0.25">
      <c r="A25" s="4">
        <v>2021</v>
      </c>
      <c r="B25" s="9">
        <f>SUMIFS(Concentrado!C$2:C859,Concentrado!$A$2:$A859,"="&amp;$A25,Concentrado!$B$2:$B859, "=Oaxaca")</f>
        <v>17.161000000000001</v>
      </c>
      <c r="C25" s="9">
        <f>SUMIFS(Concentrado!D$2:D859,Concentrado!$A$2:$A859,"="&amp;$A25,Concentrado!$B$2:$B859, "=Oaxaca")</f>
        <v>3.5009999999999999</v>
      </c>
      <c r="D25" s="9">
        <f>SUMIFS(Concentrado!E$2:E859,Concentrado!$A$2:$A859,"="&amp;$A25,Concentrado!$B$2:$B859, "=Oaxaca")</f>
        <v>10.044</v>
      </c>
      <c r="E25" s="9">
        <f>SUMIFS(Concentrado!F$2:F859,Concentrado!$A$2:$A859,"="&amp;$A25,Concentrado!$B$2:$B859, "=Oaxaca")</f>
        <v>13.164999999999999</v>
      </c>
      <c r="F25" s="9">
        <f>SUMIFS(Concentrado!G$2:G859,Concentrado!$A$2:$A859,"="&amp;$A25,Concentrado!$B$2:$B859, "=Oaxaca")</f>
        <v>14.529</v>
      </c>
      <c r="G25" s="9">
        <f>SUMIFS(Concentrado!H$2:H859,Concentrado!$A$2:$A859,"="&amp;$A25,Concentrado!$B$2:$B859, "=Oaxaca")</f>
        <v>4.1539999999999999</v>
      </c>
      <c r="H25" s="9">
        <f>SUMIFS(Concentrado!I$2:I859,Concentrado!$A$2:$A859,"="&amp;$A25,Concentrado!$B$2:$B859, "=Oaxaca")</f>
        <v>3.91</v>
      </c>
      <c r="I25" s="9">
        <f>SUMIFS(Concentrado!J$2:J859,Concentrado!$A$2:$A859,"="&amp;$A25,Concentrado!$B$2:$B859, "=Oaxaca")</f>
        <v>4.0270000000000001</v>
      </c>
      <c r="J25" s="9">
        <f>SUMIFS(Concentrado!K$2:K859,Concentrado!$A$2:$A859,"="&amp;$A25,Concentrado!$B$2:$B859, "=Oaxaca")</f>
        <v>3.61</v>
      </c>
      <c r="K25" s="9">
        <f>SUMIFS(Concentrado!L$2:L859,Concentrado!$A$2:$A859,"="&amp;$A25,Concentrado!$B$2:$B859, "=Oaxaca")</f>
        <v>2.3639999999999999</v>
      </c>
      <c r="L25" s="9">
        <f>SUMIFS(Concentrado!M$2:M859,Concentrado!$A$2:$A859,"="&amp;$A25,Concentrado!$B$2:$B859, "=Oaxaca")</f>
        <v>2.9609999999999999</v>
      </c>
      <c r="M25" s="9">
        <f>SUMIFS(Concentrado!N$2:N859,Concentrado!$A$2:$A859,"="&amp;$A25,Concentrado!$B$2:$B859, "=Oaxaca")</f>
        <v>50.118000000000002</v>
      </c>
      <c r="N25" s="9">
        <f>SUMIFS(Concentrado!O$2:O859,Concentrado!$A$2:$A859,"="&amp;$A25,Concentrado!$B$2:$B859, "=Oaxaca")</f>
        <v>89.611999999999995</v>
      </c>
      <c r="O25" s="9">
        <f>SUMIFS(Concentrado!P$2:P859,Concentrado!$A$2:$A859,"="&amp;$A25,Concentrado!$B$2:$B859, "=Oaxaca")</f>
        <v>18.187999999999999</v>
      </c>
      <c r="P25" s="9">
        <f>SUMIFS(Concentrado!Q$2:Q859,Concentrado!$A$2:$A859,"="&amp;$A25,Concentrado!$B$2:$B859, "=Oaxaca")</f>
        <v>52.4</v>
      </c>
      <c r="Q25" s="9">
        <f>SUMIFS(Concentrado!R$2:R859,Concentrado!$A$2:$A859,"="&amp;$A25,Concentrado!$B$2:$B859, "=Oaxaca")</f>
        <v>131.69800000000001</v>
      </c>
      <c r="R25" s="9">
        <f>SUMIFS(Concentrado!S$2:S859,Concentrado!$A$2:$A859,"="&amp;$A25,Concentrado!$B$2:$B859, "=Oaxaca")</f>
        <v>136.31700000000001</v>
      </c>
      <c r="S25" s="9">
        <f>SUMIFS(Concentrado!T$2:T859,Concentrado!$A$2:$A859,"="&amp;$A25,Concentrado!$B$2:$B859, "=Oaxaca")</f>
        <v>134.10400000000001</v>
      </c>
      <c r="T25" s="9">
        <f>SUMIFS(Concentrado!U$2:U859,Concentrado!$A$2:$A859,"="&amp;$A25,Concentrado!$B$2:$B859, "=Oaxaca")</f>
        <v>40.405000000000001</v>
      </c>
      <c r="U25" s="9">
        <f>SUMIFS(Concentrado!V$2:V859,Concentrado!$A$2:$A859,"="&amp;$A25,Concentrado!$B$2:$B859, "=Oaxaca")</f>
        <v>43.014000000000003</v>
      </c>
      <c r="V25" s="9">
        <f>SUMIFS(Concentrado!W$2:W859,Concentrado!$A$2:$A859,"="&amp;$A25,Concentrado!$B$2:$B859, "=Oaxaca")</f>
        <v>41.764000000000003</v>
      </c>
      <c r="W25" s="9">
        <f>SUMIFS(Concentrado!X$2:X859,Concentrado!$A$2:$A859,"="&amp;$A25,Concentrado!$B$2:$B859, "=Oaxaca")</f>
        <v>34.322000000000003</v>
      </c>
      <c r="X25" s="9">
        <f>SUMIFS(Concentrado!Y$2:Y859,Concentrado!$A$2:$A859,"="&amp;$A25,Concentrado!$B$2:$B859, "=Oaxaca")</f>
        <v>4.0919999999999996</v>
      </c>
      <c r="Y25" s="9">
        <f>SUMIFS(Concentrado!Z$2:Z859,Concentrado!$A$2:$A859,"="&amp;$A25,Concentrado!$B$2:$B859, "=Oaxaca")</f>
        <v>18.571999999999999</v>
      </c>
      <c r="Z25" s="9">
        <f>SUMIFS(Concentrado!AA$2:AA859,Concentrado!$A$2:$A859,"="&amp;$A25,Concentrado!$B$2:$B859, "=Oaxaca")</f>
        <v>151.529</v>
      </c>
      <c r="AA25" s="9">
        <f>SUMIFS(Concentrado!AB$2:AB859,Concentrado!$A$2:$A859,"="&amp;$A25,Concentrado!$B$2:$B859, "=Oaxaca")</f>
        <v>114.946</v>
      </c>
      <c r="AB25" s="9">
        <f>SUMIFS(Concentrado!AC$2:AC859,Concentrado!$A$2:$A859,"="&amp;$A25,Concentrado!$B$2:$B859, "=Oaxaca")</f>
        <v>132.47</v>
      </c>
      <c r="AC25" s="9">
        <f>SUMIFS(Concentrado!AD$2:AD859,Concentrado!$A$2:$A859,"="&amp;$A25,Concentrado!$B$2:$B859, "=Oaxaca")</f>
        <v>678.61900000000003</v>
      </c>
      <c r="AD25" s="9">
        <f>SUMIFS(Concentrado!AE$2:AE859,Concentrado!$A$2:$A859,"="&amp;$A25,Concentrado!$B$2:$B859, "=Oaxaca")</f>
        <v>567.274</v>
      </c>
      <c r="AE25" s="9">
        <f>SUMIFS(Concentrado!AF$2:AF859,Concentrado!$A$2:$A859,"="&amp;$A25,Concentrado!$B$2:$B859, "=Oaxaca")</f>
        <v>620.67999999999995</v>
      </c>
      <c r="AF25" s="9">
        <f>SUMIFS(Concentrado!AG$2:AG859,Concentrado!$A$2:$A859,"="&amp;$A25,Concentrado!$B$2:$B859, "=Oaxaca")</f>
        <v>13.154999999999999</v>
      </c>
      <c r="AG25" s="9">
        <f>SUMIFS(Concentrado!AH$2:AH859,Concentrado!$A$2:$A859,"="&amp;$A25,Concentrado!$B$2:$B859, "=Oaxaca")</f>
        <v>9.1540417174646596</v>
      </c>
      <c r="AH25" s="9">
        <f>SUMIFS(Concentrado!AI$2:AI859,Concentrado!$A$2:$A859,"="&amp;$A25,Concentrado!$B$2:$B859, "=Oaxaca")</f>
        <v>3.36048154356327</v>
      </c>
      <c r="AI25" s="9">
        <f>SUMIFS(Concentrado!AJ$2:AJ859,Concentrado!$A$2:$A859,"="&amp;$A25,Concentrado!$B$2:$B859, "=Oaxaca")</f>
        <v>6.2118839483553501</v>
      </c>
      <c r="AJ25" s="9">
        <f>SUMIFS(Concentrado!AK$2:AK859,Concentrado!$A$2:$A859,"="&amp;$A25,Concentrado!$B$2:$B859, "=Oaxaca")</f>
        <v>7.5670000000000002</v>
      </c>
      <c r="AK25" s="9">
        <f>SUMIFS(Concentrado!AL$2:AL859,Concentrado!$A$2:$A859,"="&amp;$A25,Concentrado!$B$2:$B859, "=Oaxaca")</f>
        <v>1.637</v>
      </c>
      <c r="AL25" s="9">
        <f>SUMIFS(Concentrado!AM$2:AM859,Concentrado!$A$2:$A859,"="&amp;$A25,Concentrado!$B$2:$B859, "=Oaxaca")</f>
        <v>4.4770000000000003</v>
      </c>
      <c r="AM25" s="9">
        <f>SUMIFS(Concentrado!AN$2:AN859,Concentrado!$A$2:$A859,"="&amp;$A25,Concentrado!$B$2:$B859, "=Oaxaca")</f>
        <v>309.834</v>
      </c>
      <c r="AN25" s="9">
        <f>SUMIFS(Concentrado!AO$2:AO859,Concentrado!$A$2:$A859,"="&amp;$A25,Concentrado!$B$2:$B859, "=Oaxaca")</f>
        <v>190.607</v>
      </c>
      <c r="AO25" s="9">
        <f>SUMIFS(Concentrado!AP$2:AP859,Concentrado!$A$2:$A859,"="&amp;$A25,Concentrado!$B$2:$B859, "=Oaxaca")</f>
        <v>247.78899999999999</v>
      </c>
      <c r="AP25" s="9">
        <f>SUMIFS(Concentrado!AQ$2:AQ859,Concentrado!$A$2:$A859,"="&amp;$A25,Concentrado!$B$2:$B859, "=Oaxaca")</f>
        <v>3.2149999999999999</v>
      </c>
      <c r="AQ25" s="9">
        <f>SUMIFS(Concentrado!AR$2:AR859,Concentrado!$A$2:$A859,"="&amp;$A25,Concentrado!$B$2:$B859, "=Oaxaca")</f>
        <v>1.2729999999999999</v>
      </c>
      <c r="AR25" s="9">
        <f>SUMIFS(Concentrado!AS$2:AS859,Concentrado!$A$2:$A859,"="&amp;$A25,Concentrado!$B$2:$B859, "=Oaxaca")</f>
        <v>2.2029999999999998</v>
      </c>
      <c r="AS25" s="9">
        <f>SUMIFS(Concentrado!AT$2:AT859,Concentrado!$A$2:$A859,"="&amp;$A25,Concentrado!$B$2:$B859, "=Oaxaca")</f>
        <v>5.391</v>
      </c>
      <c r="AT25" s="9">
        <f>SUMIFS(Concentrado!AU$2:AU859,Concentrado!$A$2:$A859,"="&amp;$A25,Concentrado!$B$2:$B859, "=Oaxaca")</f>
        <v>0.77300000000000002</v>
      </c>
      <c r="AU25" s="9">
        <f>SUMIFS(Concentrado!AV$2:AV859,Concentrado!$A$2:$A859,"="&amp;$A25,Concentrado!$B$2:$B859, "=Oaxaca")</f>
        <v>2.9849999999999999</v>
      </c>
      <c r="AV25" s="9">
        <f>SUMIFS(Concentrado!AW$2:AW859,Concentrado!$A$2:$A859,"="&amp;$A25,Concentrado!$B$2:$B859, "=Oaxaca")</f>
        <v>1113.277</v>
      </c>
      <c r="AW25" s="9">
        <f>SUMIFS(Concentrado!AX$2:AX859,Concentrado!$A$2:$A859,"="&amp;$A25,Concentrado!$B$2:$B859, "=Oaxaca")</f>
        <v>806.62400000000002</v>
      </c>
      <c r="AX25" s="9">
        <f>SUMIFS(Concentrado!AY$2:AY859,Concentrado!$A$2:$A859,"="&amp;$A25,Concentrado!$B$2:$B859, "=Oaxaca")</f>
        <v>953.65499999999997</v>
      </c>
      <c r="AY25" s="9">
        <f>SUMIFS(Concentrado!AZ$2:AZ859,Concentrado!$A$2:$A859,"="&amp;$A25,Concentrado!$B$2:$B859, "=Oaxaca")</f>
        <v>11.132999999999999</v>
      </c>
      <c r="AZ25" s="9">
        <f>SUMIFS(Concentrado!BA$2:BA859,Concentrado!$A$2:$A859,"="&amp;$A25,Concentrado!$B$2:$B859, "=Oaxaca")</f>
        <v>8.0660000000000007</v>
      </c>
      <c r="BA25" s="9">
        <f>SUMIFS(Concentrado!BB$2:BB859,Concentrado!$A$2:$A859,"="&amp;$A25,Concentrado!$B$2:$B859, "=Oaxaca")</f>
        <v>9.5370000000000008</v>
      </c>
      <c r="BB25" s="9">
        <f>SUMIFS(Concentrado!BC$2:BC859,Concentrado!$A$2:$A859,"="&amp;$A25,Concentrado!$B$2:$B859, "=Oaxaca")</f>
        <v>9.2089999999999996</v>
      </c>
      <c r="BC25" s="9">
        <f>SUMIFS(Concentrado!BD$2:BD859,Concentrado!$A$2:$A859,"="&amp;$A25,Concentrado!$B$2:$B859, "=Oaxaca")</f>
        <v>8.42</v>
      </c>
      <c r="BD25" s="9">
        <f>SUMIFS(Concentrado!BE$2:BE859,Concentrado!$A$2:$A859,"="&amp;$A25,Concentrado!$B$2:$B859, "=Oaxaca")</f>
        <v>8.2240000000000002</v>
      </c>
      <c r="BE25" s="9">
        <f>SUMIFS(Concentrado!BF$2:BF859,Concentrado!$A$2:$A859,"="&amp;$A25,Concentrado!$B$2:$B859, "=Oaxaca")</f>
        <v>10.298999999999999</v>
      </c>
      <c r="BF25" s="9">
        <f>SUMIFS(Concentrado!BG$2:BG859,Concentrado!$A$2:$A859,"="&amp;$A25,Concentrado!$B$2:$B859, "=Oaxaca")</f>
        <v>66.573999999999998</v>
      </c>
      <c r="BG25" s="9">
        <f>SUMIFS(Concentrado!BH$2:BH859,Concentrado!$A$2:$A859,"="&amp;$A25,Concentrado!$B$2:$B859, "=Oaxaca")</f>
        <v>5.3520611962509461</v>
      </c>
    </row>
    <row r="26" spans="1:59" x14ac:dyDescent="0.25">
      <c r="A26" s="4">
        <v>2022</v>
      </c>
      <c r="B26" s="9">
        <f>SUMIFS(Concentrado!C$2:C859,Concentrado!$A$2:$A859,"="&amp;$A26,Concentrado!$B$2:$B859, "=Oaxaca")</f>
        <v>17.963999999999999</v>
      </c>
      <c r="C26" s="9">
        <f>SUMIFS(Concentrado!D$2:D859,Concentrado!$A$2:$A859,"="&amp;$A26,Concentrado!$B$2:$B859, "=Oaxaca")</f>
        <v>4.0220000000000002</v>
      </c>
      <c r="D26" s="9">
        <f>SUMIFS(Concentrado!E$2:E859,Concentrado!$A$2:$A859,"="&amp;$A26,Concentrado!$B$2:$B859, "=Oaxaca")</f>
        <v>10.696</v>
      </c>
      <c r="E26" s="9">
        <f>SUMIFS(Concentrado!F$2:F859,Concentrado!$A$2:$A859,"="&amp;$A26,Concentrado!$B$2:$B859, "=Oaxaca")</f>
        <v>14.037000000000001</v>
      </c>
      <c r="F26" s="9">
        <f>SUMIFS(Concentrado!G$2:G859,Concentrado!$A$2:$A859,"="&amp;$A26,Concentrado!$B$2:$B859, "=Oaxaca")</f>
        <v>13.64</v>
      </c>
      <c r="G26" s="9">
        <f>SUMIFS(Concentrado!H$2:H859,Concentrado!$A$2:$A859,"="&amp;$A26,Concentrado!$B$2:$B859, "=Oaxaca")</f>
        <v>4.38</v>
      </c>
      <c r="H26" s="9">
        <f>SUMIFS(Concentrado!I$2:I859,Concentrado!$A$2:$A859,"="&amp;$A26,Concentrado!$B$2:$B859, "=Oaxaca")</f>
        <v>3.5249999999999999</v>
      </c>
      <c r="I26" s="9">
        <f>SUMIFS(Concentrado!J$2:J859,Concentrado!$A$2:$A859,"="&amp;$A26,Concentrado!$B$2:$B859, "=Oaxaca")</f>
        <v>3.9340000000000002</v>
      </c>
      <c r="J26" s="9">
        <f>SUMIFS(Concentrado!K$2:K859,Concentrado!$A$2:$A859,"="&amp;$A26,Concentrado!$B$2:$B859, "=Oaxaca")</f>
        <v>3.0510000000000002</v>
      </c>
      <c r="K26" s="9">
        <f>SUMIFS(Concentrado!L$2:L859,Concentrado!$A$2:$A859,"="&amp;$A26,Concentrado!$B$2:$B859, "=Oaxaca")</f>
        <v>2.8919999999999999</v>
      </c>
      <c r="L26" s="9">
        <f>SUMIFS(Concentrado!M$2:M859,Concentrado!$A$2:$A859,"="&amp;$A26,Concentrado!$B$2:$B859, "=Oaxaca")</f>
        <v>2.9689999999999999</v>
      </c>
      <c r="M26" s="9">
        <f>SUMIFS(Concentrado!N$2:N859,Concentrado!$A$2:$A859,"="&amp;$A26,Concentrado!$B$2:$B859, "=Oaxaca")</f>
        <v>39.182000000000002</v>
      </c>
      <c r="N26" s="9">
        <f>SUMIFS(Concentrado!O$2:O859,Concentrado!$A$2:$A859,"="&amp;$A26,Concentrado!$B$2:$B859, "=Oaxaca")</f>
        <v>89.472999999999999</v>
      </c>
      <c r="O26" s="9">
        <f>SUMIFS(Concentrado!P$2:P859,Concentrado!$A$2:$A859,"="&amp;$A26,Concentrado!$B$2:$B859, "=Oaxaca")</f>
        <v>18.393999999999998</v>
      </c>
      <c r="P26" s="9">
        <f>SUMIFS(Concentrado!Q$2:Q859,Concentrado!$A$2:$A859,"="&amp;$A26,Concentrado!$B$2:$B859, "=Oaxaca")</f>
        <v>52.444000000000003</v>
      </c>
      <c r="Q26" s="9">
        <f>SUMIFS(Concentrado!R$2:R859,Concentrado!$A$2:$A859,"="&amp;$A26,Concentrado!$B$2:$B859, "=Oaxaca")</f>
        <v>104.139</v>
      </c>
      <c r="R26" s="9">
        <f>SUMIFS(Concentrado!S$2:S859,Concentrado!$A$2:$A859,"="&amp;$A26,Concentrado!$B$2:$B859, "=Oaxaca")</f>
        <v>108.919</v>
      </c>
      <c r="S26" s="9">
        <f>SUMIFS(Concentrado!T$2:T859,Concentrado!$A$2:$A859,"="&amp;$A26,Concentrado!$B$2:$B859, "=Oaxaca")</f>
        <v>106.631</v>
      </c>
      <c r="T26" s="9">
        <f>SUMIFS(Concentrado!U$2:U859,Concentrado!$A$2:$A859,"="&amp;$A26,Concentrado!$B$2:$B859, "=Oaxaca")</f>
        <v>32.58</v>
      </c>
      <c r="U26" s="9">
        <f>SUMIFS(Concentrado!V$2:V859,Concentrado!$A$2:$A859,"="&amp;$A26,Concentrado!$B$2:$B859, "=Oaxaca")</f>
        <v>39.183999999999997</v>
      </c>
      <c r="V26" s="9">
        <f>SUMIFS(Concentrado!W$2:W859,Concentrado!$A$2:$A859,"="&amp;$A26,Concentrado!$B$2:$B859, "=Oaxaca")</f>
        <v>36.023000000000003</v>
      </c>
      <c r="W26" s="9">
        <f>SUMIFS(Concentrado!X$2:X859,Concentrado!$A$2:$A859,"="&amp;$A26,Concentrado!$B$2:$B859, "=Oaxaca")</f>
        <v>33.368000000000002</v>
      </c>
      <c r="X26" s="9">
        <f>SUMIFS(Concentrado!Y$2:Y859,Concentrado!$A$2:$A859,"="&amp;$A26,Concentrado!$B$2:$B859, "=Oaxaca")</f>
        <v>5.423</v>
      </c>
      <c r="Y26" s="9">
        <f>SUMIFS(Concentrado!Z$2:Z859,Concentrado!$A$2:$A859,"="&amp;$A26,Concentrado!$B$2:$B859, "=Oaxaca")</f>
        <v>18.824000000000002</v>
      </c>
      <c r="Z26" s="9">
        <f>SUMIFS(Concentrado!AA$2:AA859,Concentrado!$A$2:$A859,"="&amp;$A26,Concentrado!$B$2:$B859, "=Oaxaca")</f>
        <v>119.15</v>
      </c>
      <c r="AA26" s="9">
        <f>SUMIFS(Concentrado!AB$2:AB859,Concentrado!$A$2:$A859,"="&amp;$A26,Concentrado!$B$2:$B859, "=Oaxaca")</f>
        <v>103.99299999999999</v>
      </c>
      <c r="AB26" s="9">
        <f>SUMIFS(Concentrado!AC$2:AC859,Concentrado!$A$2:$A859,"="&amp;$A26,Concentrado!$B$2:$B859, "=Oaxaca")</f>
        <v>111.27200000000001</v>
      </c>
      <c r="AC26" s="9">
        <f>SUMIFS(Concentrado!AD$2:AD859,Concentrado!$A$2:$A859,"="&amp;$A26,Concentrado!$B$2:$B859, "=Oaxaca")</f>
        <v>573.84900000000005</v>
      </c>
      <c r="AD26" s="9">
        <f>SUMIFS(Concentrado!AE$2:AE859,Concentrado!$A$2:$A859,"="&amp;$A26,Concentrado!$B$2:$B859, "=Oaxaca")</f>
        <v>511.24299999999999</v>
      </c>
      <c r="AE26" s="9">
        <f>SUMIFS(Concentrado!AF$2:AF859,Concentrado!$A$2:$A859,"="&amp;$A26,Concentrado!$B$2:$B859, "=Oaxaca")</f>
        <v>541.33100000000002</v>
      </c>
      <c r="AF26" s="9">
        <f>SUMIFS(Concentrado!AG$2:AG859,Concentrado!$A$2:$A859,"="&amp;$A26,Concentrado!$B$2:$B859, "=Oaxaca")</f>
        <v>10.286</v>
      </c>
      <c r="AG26" s="9">
        <f>SUMIFS(Concentrado!AH$2:AH859,Concentrado!$A$2:$A859,"="&amp;$A26,Concentrado!$B$2:$B859, "=Oaxaca")</f>
        <v>6.6372048517967501</v>
      </c>
      <c r="AH26" s="9">
        <f>SUMIFS(Concentrado!AI$2:AI859,Concentrado!$A$2:$A859,"="&amp;$A26,Concentrado!$B$2:$B859, "=Oaxaca")</f>
        <v>2.2845347746507998</v>
      </c>
      <c r="AI26" s="9">
        <f>SUMIFS(Concentrado!AJ$2:AJ859,Concentrado!$A$2:$A859,"="&amp;$A26,Concentrado!$B$2:$B859, "=Oaxaca")</f>
        <v>4.4298146974436596</v>
      </c>
      <c r="AJ26" s="9">
        <f>SUMIFS(Concentrado!AK$2:AK859,Concentrado!$A$2:$A859,"="&amp;$A26,Concentrado!$B$2:$B859, "=Oaxaca")</f>
        <v>6.5460000000000003</v>
      </c>
      <c r="AK26" s="9">
        <f>SUMIFS(Concentrado!AL$2:AL859,Concentrado!$A$2:$A859,"="&amp;$A26,Concentrado!$B$2:$B859, "=Oaxaca")</f>
        <v>1.4910000000000001</v>
      </c>
      <c r="AL26" s="9">
        <f>SUMIFS(Concentrado!AM$2:AM859,Concentrado!$A$2:$A859,"="&amp;$A26,Concentrado!$B$2:$B859, "=Oaxaca")</f>
        <v>3.911</v>
      </c>
      <c r="AM26" s="9">
        <f>SUMIFS(Concentrado!AN$2:AN859,Concentrado!$A$2:$A859,"="&amp;$A26,Concentrado!$B$2:$B859, "=Oaxaca")</f>
        <v>103.893</v>
      </c>
      <c r="AN26" s="9">
        <f>SUMIFS(Concentrado!AO$2:AO859,Concentrado!$A$2:$A859,"="&amp;$A26,Concentrado!$B$2:$B859, "=Oaxaca")</f>
        <v>76.244</v>
      </c>
      <c r="AO26" s="9">
        <f>SUMIFS(Concentrado!AP$2:AP859,Concentrado!$A$2:$A859,"="&amp;$A26,Concentrado!$B$2:$B859, "=Oaxaca")</f>
        <v>89.48</v>
      </c>
      <c r="AP26" s="9">
        <f>SUMIFS(Concentrado!AQ$2:AQ859,Concentrado!$A$2:$A859,"="&amp;$A26,Concentrado!$B$2:$B859, "=Oaxaca")</f>
        <v>3.15</v>
      </c>
      <c r="AQ26" s="9">
        <f>SUMIFS(Concentrado!AR$2:AR859,Concentrado!$A$2:$A859,"="&amp;$A26,Concentrado!$B$2:$B859, "=Oaxaca")</f>
        <v>1.627</v>
      </c>
      <c r="AR26" s="9">
        <f>SUMIFS(Concentrado!AS$2:AS859,Concentrado!$A$2:$A859,"="&amp;$A26,Concentrado!$B$2:$B859, "=Oaxaca")</f>
        <v>2.3559999999999999</v>
      </c>
      <c r="AS26" s="9">
        <f>SUMIFS(Concentrado!AT$2:AT859,Concentrado!$A$2:$A859,"="&amp;$A26,Concentrado!$B$2:$B859, "=Oaxaca")</f>
        <v>4.38</v>
      </c>
      <c r="AT26" s="9">
        <f>SUMIFS(Concentrado!AU$2:AU859,Concentrado!$A$2:$A859,"="&amp;$A26,Concentrado!$B$2:$B859, "=Oaxaca")</f>
        <v>0.85899999999999999</v>
      </c>
      <c r="AU26" s="9">
        <f>SUMIFS(Concentrado!AV$2:AV859,Concentrado!$A$2:$A859,"="&amp;$A26,Concentrado!$B$2:$B859, "=Oaxaca")</f>
        <v>2.544</v>
      </c>
      <c r="AV26" s="9">
        <f>SUMIFS(Concentrado!AW$2:AW859,Concentrado!$A$2:$A859,"="&amp;$A26,Concentrado!$B$2:$B859, "=Oaxaca")</f>
        <v>792.61099999999999</v>
      </c>
      <c r="AW26" s="9">
        <f>SUMIFS(Concentrado!AX$2:AX859,Concentrado!$A$2:$A859,"="&amp;$A26,Concentrado!$B$2:$B859, "=Oaxaca")</f>
        <v>631.23500000000001</v>
      </c>
      <c r="AX26" s="9">
        <f>SUMIFS(Concentrado!AY$2:AY859,Concentrado!$A$2:$A859,"="&amp;$A26,Concentrado!$B$2:$B859, "=Oaxaca")</f>
        <v>708.62800000000004</v>
      </c>
      <c r="AY26" s="9">
        <f>SUMIFS(Concentrado!AZ$2:AZ859,Concentrado!$A$2:$A859,"="&amp;$A26,Concentrado!$B$2:$B859, "=Oaxaca")</f>
        <v>7.9260000000000002</v>
      </c>
      <c r="AZ26" s="9">
        <f>SUMIFS(Concentrado!BA$2:BA859,Concentrado!$A$2:$A859,"="&amp;$A26,Concentrado!$B$2:$B859, "=Oaxaca")</f>
        <v>6.3120000000000003</v>
      </c>
      <c r="BA26" s="9">
        <f>SUMIFS(Concentrado!BB$2:BB859,Concentrado!$A$2:$A859,"="&amp;$A26,Concentrado!$B$2:$B859, "=Oaxaca")</f>
        <v>7.0860000000000003</v>
      </c>
      <c r="BB26" s="9">
        <f>SUMIFS(Concentrado!BC$2:BC859,Concentrado!$A$2:$A859,"="&amp;$A26,Concentrado!$B$2:$B859, "=Oaxaca")</f>
        <v>27.92</v>
      </c>
      <c r="BC26" s="9">
        <f>SUMIFS(Concentrado!BD$2:BD859,Concentrado!$A$2:$A859,"="&amp;$A26,Concentrado!$B$2:$B859, "=Oaxaca")</f>
        <v>10.798999999999999</v>
      </c>
      <c r="BD26" s="9">
        <f>SUMIFS(Concentrado!BE$2:BE859,Concentrado!$A$2:$A859,"="&amp;$A26,Concentrado!$B$2:$B859, "=Oaxaca")</f>
        <v>12.003</v>
      </c>
      <c r="BE26" s="9">
        <f>SUMIFS(Concentrado!BF$2:BF859,Concentrado!$A$2:$A859,"="&amp;$A26,Concentrado!$B$2:$B859, "=Oaxaca")</f>
        <v>14.276</v>
      </c>
      <c r="BF26" s="9">
        <f>SUMIFS(Concentrado!BG$2:BG859,Concentrado!$A$2:$A859,"="&amp;$A26,Concentrado!$B$2:$B859, "=Oaxaca")</f>
        <v>47.246000000000002</v>
      </c>
      <c r="BG26" s="9">
        <f>SUMIFS(Concentrado!BH$2:BH859,Concentrado!$A$2:$A859,"="&amp;$A26,Concentrado!$B$2:$B859, "=Oaxaca")</f>
        <v>5.1714891334882651</v>
      </c>
    </row>
    <row r="27" spans="1:59" x14ac:dyDescent="0.25">
      <c r="A27" s="4">
        <v>2023</v>
      </c>
      <c r="B27" s="9">
        <f>SUMIFS(Concentrado!C$2:C859,Concentrado!$A$2:$A859,"="&amp;$A27,Concentrado!$B$2:$B859, "=Oaxaca")</f>
        <v>21.1</v>
      </c>
      <c r="C27" s="9">
        <f>SUMIFS(Concentrado!D$2:D859,Concentrado!$A$2:$A859,"="&amp;$A27,Concentrado!$B$2:$B859, "=Oaxaca")</f>
        <v>5.1139999999999999</v>
      </c>
      <c r="D27" s="9">
        <f>SUMIFS(Concentrado!E$2:E859,Concentrado!$A$2:$A859,"="&amp;$A27,Concentrado!$B$2:$B859, "=Oaxaca")</f>
        <v>12.766999999999999</v>
      </c>
      <c r="E27" s="9">
        <f>SUMIFS(Concentrado!F$2:F859,Concentrado!$A$2:$A859,"="&amp;$A27,Concentrado!$B$2:$B859, "=Oaxaca")</f>
        <v>13.048</v>
      </c>
      <c r="F27" s="9">
        <f>SUMIFS(Concentrado!G$2:G859,Concentrado!$A$2:$A859,"="&amp;$A27,Concentrado!$B$2:$B859, "=Oaxaca")</f>
        <v>13.829000000000001</v>
      </c>
      <c r="G27" s="9">
        <f>SUMIFS(Concentrado!H$2:H859,Concentrado!$A$2:$A859,"="&amp;$A27,Concentrado!$B$2:$B859, "=Oaxaca")</f>
        <v>3.907</v>
      </c>
      <c r="H27" s="9">
        <f>SUMIFS(Concentrado!I$2:I859,Concentrado!$A$2:$A859,"="&amp;$A27,Concentrado!$B$2:$B859, "=Oaxaca")</f>
        <v>4.2610000000000001</v>
      </c>
      <c r="I27" s="9">
        <f>SUMIFS(Concentrado!J$2:J859,Concentrado!$A$2:$A859,"="&amp;$A27,Concentrado!$B$2:$B859, "=Oaxaca")</f>
        <v>4.0919999999999996</v>
      </c>
      <c r="J27" s="9">
        <f>SUMIFS(Concentrado!K$2:K859,Concentrado!$A$2:$A859,"="&amp;$A27,Concentrado!$B$2:$B859, "=Oaxaca")</f>
        <v>3.5659999999999998</v>
      </c>
      <c r="K27" s="9">
        <f>SUMIFS(Concentrado!L$2:L859,Concentrado!$A$2:$A859,"="&amp;$A27,Concentrado!$B$2:$B859, "=Oaxaca")</f>
        <v>2.4220000000000002</v>
      </c>
      <c r="L27" s="9">
        <f>SUMIFS(Concentrado!M$2:M859,Concentrado!$A$2:$A859,"="&amp;$A27,Concentrado!$B$2:$B859, "=Oaxaca")</f>
        <v>2.97</v>
      </c>
      <c r="M27" s="9">
        <f>SUMIFS(Concentrado!N$2:N859,Concentrado!$A$2:$A859,"="&amp;$A27,Concentrado!$B$2:$B859, "=Oaxaca")</f>
        <v>38.127000000000002</v>
      </c>
      <c r="N27" s="9">
        <f>SUMIFS(Concentrado!O$2:O859,Concentrado!$A$2:$A859,"="&amp;$A27,Concentrado!$B$2:$B859, "=Oaxaca")</f>
        <v>96.123000000000005</v>
      </c>
      <c r="O27" s="9">
        <f>SUMIFS(Concentrado!P$2:P859,Concentrado!$A$2:$A859,"="&amp;$A27,Concentrado!$B$2:$B859, "=Oaxaca")</f>
        <v>19.690999999999999</v>
      </c>
      <c r="P27" s="9">
        <f>SUMIFS(Concentrado!Q$2:Q859,Concentrado!$A$2:$A859,"="&amp;$A27,Concentrado!$B$2:$B859, "=Oaxaca")</f>
        <v>56.280999999999999</v>
      </c>
      <c r="Q27" s="9">
        <f>SUMIFS(Concentrado!R$2:R859,Concentrado!$A$2:$A859,"="&amp;$A27,Concentrado!$B$2:$B859, "=Oaxaca")</f>
        <v>99.492999999999995</v>
      </c>
      <c r="R27" s="9">
        <f>SUMIFS(Concentrado!S$2:S859,Concentrado!$A$2:$A859,"="&amp;$A27,Concentrado!$B$2:$B859, "=Oaxaca")</f>
        <v>103.84</v>
      </c>
      <c r="S27" s="9">
        <f>SUMIFS(Concentrado!T$2:T859,Concentrado!$A$2:$A859,"="&amp;$A27,Concentrado!$B$2:$B859, "=Oaxaca")</f>
        <v>101.759</v>
      </c>
      <c r="T27" s="9">
        <f>SUMIFS(Concentrado!U$2:U859,Concentrado!$A$2:$A859,"="&amp;$A27,Concentrado!$B$2:$B859, "=Oaxaca")</f>
        <v>29.013000000000002</v>
      </c>
      <c r="U27" s="9">
        <f>SUMIFS(Concentrado!V$2:V859,Concentrado!$A$2:$A859,"="&amp;$A27,Concentrado!$B$2:$B859, "=Oaxaca")</f>
        <v>38.485999999999997</v>
      </c>
      <c r="V27" s="9">
        <f>SUMIFS(Concentrado!W$2:W859,Concentrado!$A$2:$A859,"="&amp;$A27,Concentrado!$B$2:$B859, "=Oaxaca")</f>
        <v>33.951000000000001</v>
      </c>
      <c r="W27" s="9">
        <f>SUMIFS(Concentrado!X$2:X859,Concentrado!$A$2:$A859,"="&amp;$A27,Concentrado!$B$2:$B859, "=Oaxaca")</f>
        <v>36.338999999999999</v>
      </c>
      <c r="X27" s="9">
        <f>SUMIFS(Concentrado!Y$2:Y859,Concentrado!$A$2:$A859,"="&amp;$A27,Concentrado!$B$2:$B859, "=Oaxaca")</f>
        <v>4.2610000000000001</v>
      </c>
      <c r="Y27" s="9">
        <f>SUMIFS(Concentrado!Z$2:Z859,Concentrado!$A$2:$A859,"="&amp;$A27,Concentrado!$B$2:$B859, "=Oaxaca")</f>
        <v>19.617999999999999</v>
      </c>
      <c r="Z27" s="9">
        <f>SUMIFS(Concentrado!AA$2:AA859,Concentrado!$A$2:$A859,"="&amp;$A27,Concentrado!$B$2:$B859, "=Oaxaca")</f>
        <v>107.89400000000001</v>
      </c>
      <c r="AA27" s="9">
        <f>SUMIFS(Concentrado!AB$2:AB859,Concentrado!$A$2:$A859,"="&amp;$A27,Concentrado!$B$2:$B859, "=Oaxaca")</f>
        <v>96.483999999999995</v>
      </c>
      <c r="AB27" s="9">
        <f>SUMIFS(Concentrado!AC$2:AC859,Concentrado!$A$2:$A859,"="&amp;$A27,Concentrado!$B$2:$B859, "=Oaxaca")</f>
        <v>101.97</v>
      </c>
      <c r="AC27" s="9">
        <f>SUMIFS(Concentrado!AD$2:AD859,Concentrado!$A$2:$A859,"="&amp;$A27,Concentrado!$B$2:$B859, "=Oaxaca")</f>
        <v>536.78399999999999</v>
      </c>
      <c r="AD27" s="9">
        <f>SUMIFS(Concentrado!AE$2:AE859,Concentrado!$A$2:$A859,"="&amp;$A27,Concentrado!$B$2:$B859, "=Oaxaca")</f>
        <v>486.59100000000001</v>
      </c>
      <c r="AE27" s="9">
        <f>SUMIFS(Concentrado!AF$2:AF859,Concentrado!$A$2:$A859,"="&amp;$A27,Concentrado!$B$2:$B859, "=Oaxaca")</f>
        <v>510.642</v>
      </c>
      <c r="AF27" s="9">
        <f>SUMIFS(Concentrado!AG$2:AG859,Concentrado!$A$2:$A859,"="&amp;$A27,Concentrado!$B$2:$B859, "=Oaxaca")</f>
        <v>10.159000000000001</v>
      </c>
      <c r="AG27" s="9">
        <f>SUMIFS(Concentrado!AH$2:AH859,Concentrado!$A$2:$A859,"="&amp;$A27,Concentrado!$B$2:$B859, "=Oaxaca")</f>
        <v>10.2081356081842</v>
      </c>
      <c r="AH27" s="9">
        <f>SUMIFS(Concentrado!AI$2:AI859,Concentrado!$A$2:$A859,"="&amp;$A27,Concentrado!$B$2:$B859, "=Oaxaca")</f>
        <v>3.8986249952947598</v>
      </c>
      <c r="AI27" s="9">
        <f>SUMIFS(Concentrado!AJ$2:AJ859,Concentrado!$A$2:$A859,"="&amp;$A27,Concentrado!$B$2:$B859, "=Oaxaca")</f>
        <v>7.0126991129956897</v>
      </c>
      <c r="AJ27" s="9">
        <f>SUMIFS(Concentrado!AK$2:AK859,Concentrado!$A$2:$A859,"="&amp;$A27,Concentrado!$B$2:$B859, "=Oaxaca")</f>
        <v>9.1340000000000003</v>
      </c>
      <c r="AK27" s="9">
        <f>SUMIFS(Concentrado!AL$2:AL859,Concentrado!$A$2:$A859,"="&amp;$A27,Concentrado!$B$2:$B859, "=Oaxaca")</f>
        <v>1.8839999999999999</v>
      </c>
      <c r="AL27" s="9">
        <f>SUMIFS(Concentrado!AM$2:AM859,Concentrado!$A$2:$A859,"="&amp;$A27,Concentrado!$B$2:$B859, "=Oaxaca")</f>
        <v>5.3550000000000004</v>
      </c>
      <c r="AM27" s="9">
        <f>SUMIFS(Concentrado!AN$2:AN859,Concentrado!$A$2:$A859,"="&amp;$A27,Concentrado!$B$2:$B859, "=Oaxaca")</f>
        <v>69.650000000000006</v>
      </c>
      <c r="AN27" s="9">
        <f>SUMIFS(Concentrado!AO$2:AO859,Concentrado!$A$2:$A859,"="&amp;$A27,Concentrado!$B$2:$B859, "=Oaxaca")</f>
        <v>60.33</v>
      </c>
      <c r="AO27" s="9">
        <f>SUMIFS(Concentrado!AP$2:AP859,Concentrado!$A$2:$A859,"="&amp;$A27,Concentrado!$B$2:$B859, "=Oaxaca")</f>
        <v>64.814999999999998</v>
      </c>
      <c r="AP27" s="9">
        <f>SUMIFS(Concentrado!AQ$2:AQ859,Concentrado!$A$2:$A859,"="&amp;$A27,Concentrado!$B$2:$B859, "=Oaxaca")</f>
        <v>3.2240000000000002</v>
      </c>
      <c r="AQ27" s="9">
        <f>SUMIFS(Concentrado!AR$2:AR859,Concentrado!$A$2:$A859,"="&amp;$A27,Concentrado!$B$2:$B859, "=Oaxaca")</f>
        <v>1.48</v>
      </c>
      <c r="AR27" s="9">
        <f>SUMIFS(Concentrado!AS$2:AS859,Concentrado!$A$2:$A859,"="&amp;$A27,Concentrado!$B$2:$B859, "=Oaxaca")</f>
        <v>2.3149999999999999</v>
      </c>
      <c r="AS27" s="9">
        <f>SUMIFS(Concentrado!AT$2:AT859,Concentrado!$A$2:$A859,"="&amp;$A27,Concentrado!$B$2:$B859, "=Oaxaca")</f>
        <v>5.1289999999999996</v>
      </c>
      <c r="AT27" s="9">
        <f>SUMIFS(Concentrado!AU$2:AU859,Concentrado!$A$2:$A859,"="&amp;$A27,Concentrado!$B$2:$B859, "=Oaxaca")</f>
        <v>0.94199999999999995</v>
      </c>
      <c r="AU27" s="9">
        <f>SUMIFS(Concentrado!AV$2:AV859,Concentrado!$A$2:$A859,"="&amp;$A27,Concentrado!$B$2:$B859, "=Oaxaca")</f>
        <v>2.9460000000000002</v>
      </c>
      <c r="AV27" s="9">
        <f>SUMIFS(Concentrado!AW$2:AW859,Concentrado!$A$2:$A859,"="&amp;$A27,Concentrado!$B$2:$B859, "=Oaxaca")</f>
        <v>723.26599999999996</v>
      </c>
      <c r="AW27" s="9">
        <f>SUMIFS(Concentrado!AX$2:AX859,Concentrado!$A$2:$A859,"="&amp;$A27,Concentrado!$B$2:$B859, "=Oaxaca")</f>
        <v>591.55200000000002</v>
      </c>
      <c r="AX27" s="9">
        <f>SUMIFS(Concentrado!AY$2:AY859,Concentrado!$A$2:$A859,"="&amp;$A27,Concentrado!$B$2:$B859, "=Oaxaca")</f>
        <v>654.65300000000002</v>
      </c>
      <c r="AY27" s="9">
        <f>SUMIFS(Concentrado!AZ$2:AZ859,Concentrado!$A$2:$A859,"="&amp;$A27,Concentrado!$B$2:$B859, "=Oaxaca")</f>
        <v>7.2329999999999997</v>
      </c>
      <c r="AZ27" s="9">
        <f>SUMIFS(Concentrado!BA$2:BA859,Concentrado!$A$2:$A859,"="&amp;$A27,Concentrado!$B$2:$B859, "=Oaxaca")</f>
        <v>5.9160000000000004</v>
      </c>
      <c r="BA27" s="9">
        <f>SUMIFS(Concentrado!BB$2:BB859,Concentrado!$A$2:$A859,"="&amp;$A27,Concentrado!$B$2:$B859, "=Oaxaca")</f>
        <v>6.5469999999999997</v>
      </c>
      <c r="BB27" s="9">
        <f>SUMIFS(Concentrado!BC$2:BC859,Concentrado!$A$2:$A859,"="&amp;$A27,Concentrado!$B$2:$B859, "=Oaxaca")</f>
        <v>42.944000000000003</v>
      </c>
      <c r="BC27" s="9">
        <f>SUMIFS(Concentrado!BD$2:BD859,Concentrado!$A$2:$A859,"="&amp;$A27,Concentrado!$B$2:$B859, "=Oaxaca")</f>
        <v>14.754</v>
      </c>
      <c r="BD27" s="9">
        <f>SUMIFS(Concentrado!BE$2:BE859,Concentrado!$A$2:$A859,"="&amp;$A27,Concentrado!$B$2:$B859, "=Oaxaca")</f>
        <v>14.689</v>
      </c>
      <c r="BE27" s="9">
        <f>SUMIFS(Concentrado!BF$2:BF859,Concentrado!$A$2:$A859,"="&amp;$A27,Concentrado!$B$2:$B859, "=Oaxaca")</f>
        <v>17.207000000000001</v>
      </c>
      <c r="BF27" s="9">
        <f>SUMIFS(Concentrado!BG$2:BG859,Concentrado!$A$2:$A859,"="&amp;$A27,Concentrado!$B$2:$B859, "=Oaxaca")</f>
        <v>36.722999999999999</v>
      </c>
      <c r="BG27" s="9">
        <f>SUMIFS(Concentrado!BH$2:BH859,Concentrado!$A$2:$A859,"="&amp;$A27,Concentrado!$B$2:$B859, "=Oaxaca")</f>
        <v>9.0103087375075415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"=Puebla")</f>
        <v>17.832000000000001</v>
      </c>
      <c r="C2" s="9">
        <f>SUMIFS(Concentrado!D$2:D826,Concentrado!$A$2:$A826,"="&amp;$A2,Concentrado!$B$2:$B826, "=Puebla")</f>
        <v>4.3460000000000001</v>
      </c>
      <c r="D2" s="9">
        <f>SUMIFS(Concentrado!E$2:E826,Concentrado!$A$2:$A826,"="&amp;$A2,Concentrado!$B$2:$B826, "=Puebla")</f>
        <v>10.967000000000001</v>
      </c>
      <c r="E2" s="9">
        <f>SUMIFS(Concentrado!F$2:F826,Concentrado!$A$2:$A826,"="&amp;$A2,Concentrado!$B$2:$B826, "=Puebla")</f>
        <v>25.922000000000001</v>
      </c>
      <c r="F2" s="9">
        <f>SUMIFS(Concentrado!G$2:G826,Concentrado!$A$2:$A826,"="&amp;$A2,Concentrado!$B$2:$B826, "=Puebla")</f>
        <v>11.510999999999999</v>
      </c>
      <c r="G2" s="9">
        <f>SUMIFS(Concentrado!H$2:H826,Concentrado!$A$2:$A826,"="&amp;$A2,Concentrado!$B$2:$B826, "=Puebla")</f>
        <v>1.6279999999999999</v>
      </c>
      <c r="H2" s="9">
        <f>SUMIFS(Concentrado!I$2:I826,Concentrado!$A$2:$A826,"="&amp;$A2,Concentrado!$B$2:$B826, "=Puebla")</f>
        <v>2.0960000000000001</v>
      </c>
      <c r="I2" s="9">
        <f>SUMIFS(Concentrado!J$2:J826,Concentrado!$A$2:$A826,"="&amp;$A2,Concentrado!$B$2:$B826, "=Puebla")</f>
        <v>1.8680000000000001</v>
      </c>
      <c r="J2" s="9">
        <f>SUMIFS(Concentrado!K$2:K826,Concentrado!$A$2:$A826,"="&amp;$A2,Concentrado!$B$2:$B826, "=Puebla")</f>
        <v>3.746</v>
      </c>
      <c r="K2" s="9">
        <f>SUMIFS(Concentrado!L$2:L826,Concentrado!$A$2:$A826,"="&amp;$A2,Concentrado!$B$2:$B826, "=Puebla")</f>
        <v>1.708</v>
      </c>
      <c r="L2" s="9">
        <f>SUMIFS(Concentrado!M$2:M826,Concentrado!$A$2:$A826,"="&amp;$A2,Concentrado!$B$2:$B826, "=Puebla")</f>
        <v>2.702</v>
      </c>
      <c r="M2" s="9">
        <f>SUMIFS(Concentrado!N$2:N826,Concentrado!$A$2:$A826,"="&amp;$A2,Concentrado!$B$2:$B826, "=Puebla")</f>
        <v>35.759</v>
      </c>
      <c r="N2" s="9">
        <f>SUMIFS(Concentrado!O$2:O826,Concentrado!$A$2:$A826,"="&amp;$A2,Concentrado!$B$2:$B826, "=Puebla")</f>
        <v>86.757000000000005</v>
      </c>
      <c r="O2" s="9">
        <f>SUMIFS(Concentrado!P$2:P826,Concentrado!$A$2:$A826,"="&amp;$A2,Concentrado!$B$2:$B826, "=Puebla")</f>
        <v>22.12</v>
      </c>
      <c r="P2" s="9">
        <f>SUMIFS(Concentrado!Q$2:Q826,Concentrado!$A$2:$A826,"="&amp;$A2,Concentrado!$B$2:$B826, "=Puebla")</f>
        <v>53.723999999999997</v>
      </c>
      <c r="Q2" s="9">
        <f>SUMIFS(Concentrado!R$2:R826,Concentrado!$A$2:$A826,"="&amp;$A2,Concentrado!$B$2:$B826, "=Puebla")</f>
        <v>39.856999999999999</v>
      </c>
      <c r="R2" s="9">
        <f>SUMIFS(Concentrado!S$2:S826,Concentrado!$A$2:$A826,"="&amp;$A2,Concentrado!$B$2:$B826, "=Puebla")</f>
        <v>48.003999999999998</v>
      </c>
      <c r="S2" s="9">
        <f>SUMIFS(Concentrado!T$2:T826,Concentrado!$A$2:$A826,"="&amp;$A2,Concentrado!$B$2:$B826, "=Puebla")</f>
        <v>44.027999999999999</v>
      </c>
      <c r="T2" s="9">
        <f>SUMIFS(Concentrado!U$2:U826,Concentrado!$A$2:$A826,"="&amp;$A2,Concentrado!$B$2:$B826, "=Puebla")</f>
        <v>6.5949999999999998</v>
      </c>
      <c r="U2" s="9">
        <f>SUMIFS(Concentrado!V$2:V826,Concentrado!$A$2:$A826,"="&amp;$A2,Concentrado!$B$2:$B826, "=Puebla")</f>
        <v>11.021000000000001</v>
      </c>
      <c r="V2" s="9">
        <f>SUMIFS(Concentrado!W$2:W826,Concentrado!$A$2:$A826,"="&amp;$A2,Concentrado!$B$2:$B826, "=Puebla")</f>
        <v>8.8610000000000007</v>
      </c>
      <c r="W2" s="9">
        <f>SUMIFS(Concentrado!X$2:X826,Concentrado!$A$2:$A826,"="&amp;$A2,Concentrado!$B$2:$B826, "=Puebla")</f>
        <v>17.547000000000001</v>
      </c>
      <c r="X2" s="9">
        <f>SUMIFS(Concentrado!Y$2:Y826,Concentrado!$A$2:$A826,"="&amp;$A2,Concentrado!$B$2:$B826, "=Puebla")</f>
        <v>2.988</v>
      </c>
      <c r="Y2" s="9">
        <f>SUMIFS(Concentrado!Z$2:Z826,Concentrado!$A$2:$A826,"="&amp;$A2,Concentrado!$B$2:$B826, "=Puebla")</f>
        <v>10.093</v>
      </c>
      <c r="Z2" s="9">
        <f>SUMIFS(Concentrado!AA$2:AA826,Concentrado!$A$2:$A826,"="&amp;$A2,Concentrado!$B$2:$B826, "=Puebla")</f>
        <v>30.777999999999999</v>
      </c>
      <c r="AA2" s="9">
        <f>SUMIFS(Concentrado!AB$2:AB826,Concentrado!$A$2:$A826,"="&amp;$A2,Concentrado!$B$2:$B826, "=Puebla")</f>
        <v>25.806999999999999</v>
      </c>
      <c r="AB2" s="9">
        <f>SUMIFS(Concentrado!AC$2:AC826,Concentrado!$A$2:$A826,"="&amp;$A2,Concentrado!$B$2:$B826, "=Puebla")</f>
        <v>28.233000000000001</v>
      </c>
      <c r="AC2" s="9">
        <f>SUMIFS(Concentrado!AD$2:AD826,Concentrado!$A$2:$A826,"="&amp;$A2,Concentrado!$B$2:$B826, "=Puebla")</f>
        <v>350.24599999999998</v>
      </c>
      <c r="AD2" s="9">
        <f>SUMIFS(Concentrado!AE$2:AE826,Concentrado!$A$2:$A826,"="&amp;$A2,Concentrado!$B$2:$B826, "=Puebla")</f>
        <v>302.26799999999997</v>
      </c>
      <c r="AE2" s="9">
        <f>SUMIFS(Concentrado!AF$2:AF826,Concentrado!$A$2:$A826,"="&amp;$A2,Concentrado!$B$2:$B826, "=Puebla")</f>
        <v>325.80200000000002</v>
      </c>
      <c r="AF2" s="9">
        <f>SUMIFS(Concentrado!AG$2:AG826,Concentrado!$A$2:$A826,"="&amp;$A2,Concentrado!$B$2:$B826, "=Puebla")</f>
        <v>5.7809999999999997</v>
      </c>
      <c r="AG2" s="9">
        <f>SUMIFS(Concentrado!AH$2:AH826,Concentrado!$A$2:$A826,"="&amp;$A2,Concentrado!$B$2:$B826, "=Puebla")</f>
        <v>4.7194637868361804</v>
      </c>
      <c r="AH2" s="9">
        <f>SUMIFS(Concentrado!AI$2:AI826,Concentrado!$A$2:$A826,"="&amp;$A2,Concentrado!$B$2:$B826, "=Puebla")</f>
        <v>2.1630061065595099</v>
      </c>
      <c r="AI2" s="9">
        <f>SUMIFS(Concentrado!AJ$2:AJ826,Concentrado!$A$2:$A826,"="&amp;$A2,Concentrado!$B$2:$B826, "=Puebla")</f>
        <v>3.4140145296441902</v>
      </c>
      <c r="AJ2" s="9">
        <f>SUMIFS(Concentrado!AK$2:AK826,Concentrado!$A$2:$A826,"="&amp;$A2,Concentrado!$B$2:$B826, "=Puebla")</f>
        <v>2.891</v>
      </c>
      <c r="AK2" s="9">
        <f>SUMIFS(Concentrado!AL$2:AL826,Concentrado!$A$2:$A826,"="&amp;$A2,Concentrado!$B$2:$B826, "=Puebla")</f>
        <v>1.125</v>
      </c>
      <c r="AL2" s="9">
        <f>SUMIFS(Concentrado!AM$2:AM826,Concentrado!$A$2:$A826,"="&amp;$A2,Concentrado!$B$2:$B826, "=Puebla")</f>
        <v>1.9870000000000001</v>
      </c>
      <c r="AM2" s="9">
        <f>SUMIFS(Concentrado!AN$2:AN826,Concentrado!$A$2:$A826,"="&amp;$A2,Concentrado!$B$2:$B826, "=Puebla")</f>
        <v>135.327</v>
      </c>
      <c r="AN2" s="9">
        <f>SUMIFS(Concentrado!AO$2:AO826,Concentrado!$A$2:$A826,"="&amp;$A2,Concentrado!$B$2:$B826, "=Puebla")</f>
        <v>116.033</v>
      </c>
      <c r="AO2" s="9">
        <f>SUMIFS(Concentrado!AP$2:AP826,Concentrado!$A$2:$A826,"="&amp;$A2,Concentrado!$B$2:$B826, "=Puebla")</f>
        <v>125.46899999999999</v>
      </c>
      <c r="AP2" s="9">
        <f>SUMIFS(Concentrado!AQ$2:AQ826,Concentrado!$A$2:$A826,"="&amp;$A2,Concentrado!$B$2:$B826, "=Puebla")</f>
        <v>4.641</v>
      </c>
      <c r="AQ2" s="9">
        <f>SUMIFS(Concentrado!AR$2:AR826,Concentrado!$A$2:$A826,"="&amp;$A2,Concentrado!$B$2:$B826, "=Puebla")</f>
        <v>3.0270000000000001</v>
      </c>
      <c r="AR2" s="9">
        <f>SUMIFS(Concentrado!AS$2:AS826,Concentrado!$A$2:$A826,"="&amp;$A2,Concentrado!$B$2:$B826, "=Puebla")</f>
        <v>3.8149999999999999</v>
      </c>
      <c r="AS2" s="9">
        <f>SUMIFS(Concentrado!AT$2:AT826,Concentrado!$A$2:$A826,"="&amp;$A2,Concentrado!$B$2:$B826, "=Puebla")</f>
        <v>7.165</v>
      </c>
      <c r="AT2" s="9">
        <f>SUMIFS(Concentrado!AU$2:AU826,Concentrado!$A$2:$A826,"="&amp;$A2,Concentrado!$B$2:$B826, "=Puebla")</f>
        <v>1.7849999999999999</v>
      </c>
      <c r="AU2" s="9">
        <f>SUMIFS(Concentrado!AV$2:AV826,Concentrado!$A$2:$A826,"="&amp;$A2,Concentrado!$B$2:$B826, "=Puebla")</f>
        <v>4.4109999999999996</v>
      </c>
      <c r="AV2" s="9">
        <f>SUMIFS(Concentrado!AW$2:AW826,Concentrado!$A$2:$A826,"="&amp;$A2,Concentrado!$B$2:$B826, "=Puebla")</f>
        <v>593.09299999999996</v>
      </c>
      <c r="AW2" s="9">
        <f>SUMIFS(Concentrado!AX$2:AX826,Concentrado!$A$2:$A826,"="&amp;$A2,Concentrado!$B$2:$B826, "=Puebla")</f>
        <v>459.20400000000001</v>
      </c>
      <c r="AX2" s="9">
        <f>SUMIFS(Concentrado!AY$2:AY826,Concentrado!$A$2:$A826,"="&amp;$A2,Concentrado!$B$2:$B826, "=Puebla")</f>
        <v>524.78300000000002</v>
      </c>
      <c r="AY2" s="9">
        <f>SUMIFS(Concentrado!AZ$2:AZ826,Concentrado!$A$2:$A826,"="&amp;$A2,Concentrado!$B$2:$B826, "=Puebla")</f>
        <v>5.931</v>
      </c>
      <c r="AZ2" s="9">
        <f>SUMIFS(Concentrado!BA$2:BA826,Concentrado!$A$2:$A826,"="&amp;$A2,Concentrado!$B$2:$B826, "=Puebla")</f>
        <v>4.5919999999999996</v>
      </c>
      <c r="BA2" s="9">
        <f>SUMIFS(Concentrado!BB$2:BB826,Concentrado!$A$2:$A826,"="&amp;$A2,Concentrado!$B$2:$B826, "=Puebla")</f>
        <v>5.2480000000000002</v>
      </c>
      <c r="BB2" s="9">
        <f>SUMIFS(Concentrado!BC$2:BC826,Concentrado!$A$2:$A826,"="&amp;$A2,Concentrado!$B$2:$B826, "=Puebla")</f>
        <v>113.40600000000001</v>
      </c>
      <c r="BC2" s="9">
        <f>SUMIFS(Concentrado!BD$2:BD826,Concentrado!$A$2:$A826,"="&amp;$A2,Concentrado!$B$2:$B826, "=Puebla")</f>
        <v>54.823</v>
      </c>
      <c r="BD2" s="9">
        <f>SUMIFS(Concentrado!BE$2:BE826,Concentrado!$A$2:$A826,"="&amp;$A2,Concentrado!$B$2:$B826, "=Puebla")</f>
        <v>28.713000000000001</v>
      </c>
      <c r="BE2" s="9">
        <f>SUMIFS(Concentrado!BF$2:BF826,Concentrado!$A$2:$A826,"="&amp;$A2,Concentrado!$B$2:$B826, "=Puebla")</f>
        <v>34.676000000000002</v>
      </c>
      <c r="BF2" s="9">
        <f>SUMIFS(Concentrado!BG$2:BG826,Concentrado!$A$2:$A826,"="&amp;$A2,Concentrado!$B$2:$B826, "=Puebla")</f>
        <v>76.846000000000004</v>
      </c>
      <c r="BG2" s="9">
        <f>SUMIFS(Concentrado!BH$2:BH826,Concentrado!$A$2:$A826,"="&amp;$A2,Concentrado!$B$2:$B826, "=Puebla")</f>
        <v>15.090310646863609</v>
      </c>
    </row>
    <row r="3" spans="1:59" x14ac:dyDescent="0.25">
      <c r="A3" s="4">
        <v>1999</v>
      </c>
      <c r="B3" s="9">
        <f>SUMIFS(Concentrado!C$2:C859,Concentrado!$A$2:$A859,"="&amp;$A3,Concentrado!$B$2:$B859, "=Puebla")</f>
        <v>18.378</v>
      </c>
      <c r="C3" s="9">
        <f>SUMIFS(Concentrado!D$2:D859,Concentrado!$A$2:$A859,"="&amp;$A3,Concentrado!$B$2:$B859, "=Puebla")</f>
        <v>5.3239999999999998</v>
      </c>
      <c r="D3" s="9">
        <f>SUMIFS(Concentrado!E$2:E859,Concentrado!$A$2:$A859,"="&amp;$A3,Concentrado!$B$2:$B859, "=Puebla")</f>
        <v>11.683</v>
      </c>
      <c r="E3" s="9">
        <f>SUMIFS(Concentrado!F$2:F859,Concentrado!$A$2:$A859,"="&amp;$A3,Concentrado!$B$2:$B859, "=Puebla")</f>
        <v>24.945</v>
      </c>
      <c r="F3" s="9">
        <f>SUMIFS(Concentrado!G$2:G859,Concentrado!$A$2:$A859,"="&amp;$A3,Concentrado!$B$2:$B859, "=Puebla")</f>
        <v>9.9779999999999998</v>
      </c>
      <c r="G3" s="9">
        <f>SUMIFS(Concentrado!H$2:H859,Concentrado!$A$2:$A859,"="&amp;$A3,Concentrado!$B$2:$B859, "=Puebla")</f>
        <v>1.8420000000000001</v>
      </c>
      <c r="H3" s="9">
        <f>SUMIFS(Concentrado!I$2:I859,Concentrado!$A$2:$A859,"="&amp;$A3,Concentrado!$B$2:$B859, "=Puebla")</f>
        <v>1.94</v>
      </c>
      <c r="I3" s="9">
        <f>SUMIFS(Concentrado!J$2:J859,Concentrado!$A$2:$A859,"="&amp;$A3,Concentrado!$B$2:$B859, "=Puebla")</f>
        <v>1.8919999999999999</v>
      </c>
      <c r="J3" s="9">
        <f>SUMIFS(Concentrado!K$2:K859,Concentrado!$A$2:$A859,"="&amp;$A3,Concentrado!$B$2:$B859, "=Puebla")</f>
        <v>3.6440000000000001</v>
      </c>
      <c r="K3" s="9">
        <f>SUMIFS(Concentrado!L$2:L859,Concentrado!$A$2:$A859,"="&amp;$A3,Concentrado!$B$2:$B859, "=Puebla")</f>
        <v>1.94</v>
      </c>
      <c r="L3" s="9">
        <f>SUMIFS(Concentrado!M$2:M859,Concentrado!$A$2:$A859,"="&amp;$A3,Concentrado!$B$2:$B859, "=Puebla")</f>
        <v>2.77</v>
      </c>
      <c r="M3" s="9">
        <f>SUMIFS(Concentrado!N$2:N859,Concentrado!$A$2:$A859,"="&amp;$A3,Concentrado!$B$2:$B859, "=Puebla")</f>
        <v>30.940999999999999</v>
      </c>
      <c r="N3" s="9">
        <f>SUMIFS(Concentrado!O$2:O859,Concentrado!$A$2:$A859,"="&amp;$A3,Concentrado!$B$2:$B859, "=Puebla")</f>
        <v>86.805999999999997</v>
      </c>
      <c r="O3" s="9">
        <f>SUMIFS(Concentrado!P$2:P859,Concentrado!$A$2:$A859,"="&amp;$A3,Concentrado!$B$2:$B859, "=Puebla")</f>
        <v>26.774000000000001</v>
      </c>
      <c r="P3" s="9">
        <f>SUMIFS(Concentrado!Q$2:Q859,Concentrado!$A$2:$A859,"="&amp;$A3,Concentrado!$B$2:$B859, "=Puebla")</f>
        <v>56.057000000000002</v>
      </c>
      <c r="Q3" s="9">
        <f>SUMIFS(Concentrado!R$2:R859,Concentrado!$A$2:$A859,"="&amp;$A3,Concentrado!$B$2:$B859, "=Puebla")</f>
        <v>42.682000000000002</v>
      </c>
      <c r="R3" s="9">
        <f>SUMIFS(Concentrado!S$2:S859,Concentrado!$A$2:$A859,"="&amp;$A3,Concentrado!$B$2:$B859, "=Puebla")</f>
        <v>51.951000000000001</v>
      </c>
      <c r="S3" s="9">
        <f>SUMIFS(Concentrado!T$2:T859,Concentrado!$A$2:$A859,"="&amp;$A3,Concentrado!$B$2:$B859, "=Puebla")</f>
        <v>47.436</v>
      </c>
      <c r="T3" s="9">
        <f>SUMIFS(Concentrado!U$2:U859,Concentrado!$A$2:$A859,"="&amp;$A3,Concentrado!$B$2:$B859, "=Puebla")</f>
        <v>9.3290000000000006</v>
      </c>
      <c r="U3" s="9">
        <f>SUMIFS(Concentrado!V$2:V859,Concentrado!$A$2:$A859,"="&amp;$A3,Concentrado!$B$2:$B859, "=Puebla")</f>
        <v>11.067</v>
      </c>
      <c r="V3" s="9">
        <f>SUMIFS(Concentrado!W$2:W859,Concentrado!$A$2:$A859,"="&amp;$A3,Concentrado!$B$2:$B859, "=Puebla")</f>
        <v>10.221</v>
      </c>
      <c r="W3" s="9">
        <f>SUMIFS(Concentrado!X$2:X859,Concentrado!$A$2:$A859,"="&amp;$A3,Concentrado!$B$2:$B859, "=Puebla")</f>
        <v>15.335000000000001</v>
      </c>
      <c r="X3" s="9">
        <f>SUMIFS(Concentrado!Y$2:Y859,Concentrado!$A$2:$A859,"="&amp;$A3,Concentrado!$B$2:$B859, "=Puebla")</f>
        <v>2.206</v>
      </c>
      <c r="Y3" s="9">
        <f>SUMIFS(Concentrado!Z$2:Z859,Concentrado!$A$2:$A859,"="&amp;$A3,Concentrado!$B$2:$B859, "=Puebla")</f>
        <v>8.6210000000000004</v>
      </c>
      <c r="Z3" s="9">
        <f>SUMIFS(Concentrado!AA$2:AA859,Concentrado!$A$2:$A859,"="&amp;$A3,Concentrado!$B$2:$B859, "=Puebla")</f>
        <v>31.911999999999999</v>
      </c>
      <c r="AA3" s="9">
        <f>SUMIFS(Concentrado!AB$2:AB859,Concentrado!$A$2:$A859,"="&amp;$A3,Concentrado!$B$2:$B859, "=Puebla")</f>
        <v>29.207999999999998</v>
      </c>
      <c r="AB3" s="9">
        <f>SUMIFS(Concentrado!AC$2:AC859,Concentrado!$A$2:$A859,"="&amp;$A3,Concentrado!$B$2:$B859, "=Puebla")</f>
        <v>30.545000000000002</v>
      </c>
      <c r="AC3" s="9">
        <f>SUMIFS(Concentrado!AD$2:AD859,Concentrado!$A$2:$A859,"="&amp;$A3,Concentrado!$B$2:$B859, "=Puebla")</f>
        <v>359.15699999999998</v>
      </c>
      <c r="AD3" s="9">
        <f>SUMIFS(Concentrado!AE$2:AE859,Concentrado!$A$2:$A859,"="&amp;$A3,Concentrado!$B$2:$B859, "=Puebla")</f>
        <v>309.49700000000001</v>
      </c>
      <c r="AE3" s="9">
        <f>SUMIFS(Concentrado!AF$2:AF859,Concentrado!$A$2:$A859,"="&amp;$A3,Concentrado!$B$2:$B859, "=Puebla")</f>
        <v>333.786</v>
      </c>
      <c r="AF3" s="9">
        <f>SUMIFS(Concentrado!AG$2:AG859,Concentrado!$A$2:$A859,"="&amp;$A3,Concentrado!$B$2:$B859, "=Puebla")</f>
        <v>5.2450000000000001</v>
      </c>
      <c r="AG3" s="9">
        <f>SUMIFS(Concentrado!AH$2:AH859,Concentrado!$A$2:$A859,"="&amp;$A3,Concentrado!$B$2:$B859, "=Puebla")</f>
        <v>5.2709950320871801</v>
      </c>
      <c r="AH3" s="9">
        <f>SUMIFS(Concentrado!AI$2:AI859,Concentrado!$A$2:$A859,"="&amp;$A3,Concentrado!$B$2:$B859, "=Puebla")</f>
        <v>1.6430772323620499</v>
      </c>
      <c r="AI3" s="9">
        <f>SUMIFS(Concentrado!AJ$2:AJ859,Concentrado!$A$2:$A859,"="&amp;$A3,Concentrado!$B$2:$B859, "=Puebla")</f>
        <v>3.4138558016995102</v>
      </c>
      <c r="AJ3" s="9">
        <f>SUMIFS(Concentrado!AK$2:AK859,Concentrado!$A$2:$A859,"="&amp;$A3,Concentrado!$B$2:$B859, "=Puebla")</f>
        <v>4.0039999999999996</v>
      </c>
      <c r="AK3" s="9">
        <f>SUMIFS(Concentrado!AL$2:AL859,Concentrado!$A$2:$A859,"="&amp;$A3,Concentrado!$B$2:$B859, "=Puebla")</f>
        <v>0.875</v>
      </c>
      <c r="AL3" s="9">
        <f>SUMIFS(Concentrado!AM$2:AM859,Concentrado!$A$2:$A859,"="&amp;$A3,Concentrado!$B$2:$B859, "=Puebla")</f>
        <v>2.399</v>
      </c>
      <c r="AM3" s="9">
        <f>SUMIFS(Concentrado!AN$2:AN859,Concentrado!$A$2:$A859,"="&amp;$A3,Concentrado!$B$2:$B859, "=Puebla")</f>
        <v>126.926</v>
      </c>
      <c r="AN3" s="9">
        <f>SUMIFS(Concentrado!AO$2:AO859,Concentrado!$A$2:$A859,"="&amp;$A3,Concentrado!$B$2:$B859, "=Puebla")</f>
        <v>107.02</v>
      </c>
      <c r="AO3" s="9">
        <f>SUMIFS(Concentrado!AP$2:AP859,Concentrado!$A$2:$A859,"="&amp;$A3,Concentrado!$B$2:$B859, "=Puebla")</f>
        <v>116.736</v>
      </c>
      <c r="AP3" s="9">
        <f>SUMIFS(Concentrado!AQ$2:AQ859,Concentrado!$A$2:$A859,"="&amp;$A3,Concentrado!$B$2:$B859, "=Puebla")</f>
        <v>4.0039999999999996</v>
      </c>
      <c r="AQ3" s="9">
        <f>SUMIFS(Concentrado!AR$2:AR859,Concentrado!$A$2:$A859,"="&amp;$A3,Concentrado!$B$2:$B859, "=Puebla")</f>
        <v>2.5859999999999999</v>
      </c>
      <c r="AR3" s="9">
        <f>SUMIFS(Concentrado!AS$2:AS859,Concentrado!$A$2:$A859,"="&amp;$A3,Concentrado!$B$2:$B859, "=Puebla")</f>
        <v>3.2770000000000001</v>
      </c>
      <c r="AS3" s="9">
        <f>SUMIFS(Concentrado!AT$2:AT859,Concentrado!$A$2:$A859,"="&amp;$A3,Concentrado!$B$2:$B859, "=Puebla")</f>
        <v>6.4059999999999997</v>
      </c>
      <c r="AT3" s="9">
        <f>SUMIFS(Concentrado!AU$2:AU859,Concentrado!$A$2:$A859,"="&amp;$A3,Concentrado!$B$2:$B859, "=Puebla")</f>
        <v>1.94</v>
      </c>
      <c r="AU3" s="9">
        <f>SUMIFS(Concentrado!AV$2:AV859,Concentrado!$A$2:$A859,"="&amp;$A3,Concentrado!$B$2:$B859, "=Puebla")</f>
        <v>4.1159999999999997</v>
      </c>
      <c r="AV3" s="9">
        <f>SUMIFS(Concentrado!AW$2:AW859,Concentrado!$A$2:$A859,"="&amp;$A3,Concentrado!$B$2:$B859, "=Puebla")</f>
        <v>595.39200000000005</v>
      </c>
      <c r="AW3" s="9">
        <f>SUMIFS(Concentrado!AX$2:AX859,Concentrado!$A$2:$A859,"="&amp;$A3,Concentrado!$B$2:$B859, "=Puebla")</f>
        <v>467.44</v>
      </c>
      <c r="AX3" s="9">
        <f>SUMIFS(Concentrado!AY$2:AY859,Concentrado!$A$2:$A859,"="&amp;$A3,Concentrado!$B$2:$B859, "=Puebla")</f>
        <v>529.92600000000004</v>
      </c>
      <c r="AY3" s="9">
        <f>SUMIFS(Concentrado!AZ$2:AZ859,Concentrado!$A$2:$A859,"="&amp;$A3,Concentrado!$B$2:$B859, "=Puebla")</f>
        <v>5.9539999999999997</v>
      </c>
      <c r="AZ3" s="9">
        <f>SUMIFS(Concentrado!BA$2:BA859,Concentrado!$A$2:$A859,"="&amp;$A3,Concentrado!$B$2:$B859, "=Puebla")</f>
        <v>4.6740000000000004</v>
      </c>
      <c r="BA3" s="9">
        <f>SUMIFS(Concentrado!BB$2:BB859,Concentrado!$A$2:$A859,"="&amp;$A3,Concentrado!$B$2:$B859, "=Puebla")</f>
        <v>5.2990000000000004</v>
      </c>
      <c r="BB3" s="9">
        <f>SUMIFS(Concentrado!BC$2:BC859,Concentrado!$A$2:$A859,"="&amp;$A3,Concentrado!$B$2:$B859, "=Puebla")</f>
        <v>100.444</v>
      </c>
      <c r="BC3" s="9">
        <f>SUMIFS(Concentrado!BD$2:BD859,Concentrado!$A$2:$A859,"="&amp;$A3,Concentrado!$B$2:$B859, "=Puebla")</f>
        <v>38.174999999999997</v>
      </c>
      <c r="BD3" s="9">
        <f>SUMIFS(Concentrado!BE$2:BE859,Concentrado!$A$2:$A859,"="&amp;$A3,Concentrado!$B$2:$B859, "=Puebla")</f>
        <v>26.587</v>
      </c>
      <c r="BE3" s="9">
        <f>SUMIFS(Concentrado!BF$2:BF859,Concentrado!$A$2:$A859,"="&amp;$A3,Concentrado!$B$2:$B859, "=Puebla")</f>
        <v>31.847999999999999</v>
      </c>
      <c r="BF3" s="9">
        <f>SUMIFS(Concentrado!BG$2:BG859,Concentrado!$A$2:$A859,"="&amp;$A3,Concentrado!$B$2:$B859, "=Puebla")</f>
        <v>69.957999999999998</v>
      </c>
      <c r="BG3" s="9">
        <f>SUMIFS(Concentrado!BH$2:BH859,Concentrado!$A$2:$A859,"="&amp;$A3,Concentrado!$B$2:$B859, "=Puebla")</f>
        <v>14.691099760921539</v>
      </c>
    </row>
    <row r="4" spans="1:59" x14ac:dyDescent="0.25">
      <c r="A4" s="4">
        <v>2000</v>
      </c>
      <c r="B4" s="9">
        <f>SUMIFS(Concentrado!C$2:C859,Concentrado!$A$2:$A859,"="&amp;$A4,Concentrado!$B$2:$B859, "=Puebla")</f>
        <v>18.95</v>
      </c>
      <c r="C4" s="9">
        <f>SUMIFS(Concentrado!D$2:D859,Concentrado!$A$2:$A859,"="&amp;$A4,Concentrado!$B$2:$B859, "=Puebla")</f>
        <v>5.1210000000000004</v>
      </c>
      <c r="D4" s="9">
        <f>SUMIFS(Concentrado!E$2:E859,Concentrado!$A$2:$A859,"="&amp;$A4,Concentrado!$B$2:$B859, "=Puebla")</f>
        <v>11.846</v>
      </c>
      <c r="E4" s="9">
        <f>SUMIFS(Concentrado!F$2:F859,Concentrado!$A$2:$A859,"="&amp;$A4,Concentrado!$B$2:$B859, "=Puebla")</f>
        <v>19.847000000000001</v>
      </c>
      <c r="F4" s="9">
        <f>SUMIFS(Concentrado!G$2:G859,Concentrado!$A$2:$A859,"="&amp;$A4,Concentrado!$B$2:$B859, "=Puebla")</f>
        <v>9.9239999999999995</v>
      </c>
      <c r="G4" s="9">
        <f>SUMIFS(Concentrado!H$2:H859,Concentrado!$A$2:$A859,"="&amp;$A4,Concentrado!$B$2:$B859, "=Puebla")</f>
        <v>2.29</v>
      </c>
      <c r="H4" s="9">
        <f>SUMIFS(Concentrado!I$2:I859,Concentrado!$A$2:$A859,"="&amp;$A4,Concentrado!$B$2:$B859, "=Puebla")</f>
        <v>1.9059999999999999</v>
      </c>
      <c r="I4" s="9">
        <f>SUMIFS(Concentrado!J$2:J859,Concentrado!$A$2:$A859,"="&amp;$A4,Concentrado!$B$2:$B859, "=Puebla")</f>
        <v>2.093</v>
      </c>
      <c r="J4" s="9">
        <f>SUMIFS(Concentrado!K$2:K859,Concentrado!$A$2:$A859,"="&amp;$A4,Concentrado!$B$2:$B859, "=Puebla")</f>
        <v>3.4740000000000002</v>
      </c>
      <c r="K4" s="9">
        <f>SUMIFS(Concentrado!L$2:L859,Concentrado!$A$2:$A859,"="&amp;$A4,Concentrado!$B$2:$B859, "=Puebla")</f>
        <v>2.2429999999999999</v>
      </c>
      <c r="L4" s="9">
        <f>SUMIFS(Concentrado!M$2:M859,Concentrado!$A$2:$A859,"="&amp;$A4,Concentrado!$B$2:$B859, "=Puebla")</f>
        <v>2.8420000000000001</v>
      </c>
      <c r="M4" s="9">
        <f>SUMIFS(Concentrado!N$2:N859,Concentrado!$A$2:$A859,"="&amp;$A4,Concentrado!$B$2:$B859, "=Puebla")</f>
        <v>37.112000000000002</v>
      </c>
      <c r="N4" s="9">
        <f>SUMIFS(Concentrado!O$2:O859,Concentrado!$A$2:$A859,"="&amp;$A4,Concentrado!$B$2:$B859, "=Puebla")</f>
        <v>78.087999999999994</v>
      </c>
      <c r="O4" s="9">
        <f>SUMIFS(Concentrado!P$2:P859,Concentrado!$A$2:$A859,"="&amp;$A4,Concentrado!$B$2:$B859, "=Puebla")</f>
        <v>19.25</v>
      </c>
      <c r="P4" s="9">
        <f>SUMIFS(Concentrado!Q$2:Q859,Concentrado!$A$2:$A859,"="&amp;$A4,Concentrado!$B$2:$B859, "=Puebla")</f>
        <v>47.865000000000002</v>
      </c>
      <c r="Q4" s="9">
        <f>SUMIFS(Concentrado!R$2:R859,Concentrado!$A$2:$A859,"="&amp;$A4,Concentrado!$B$2:$B859, "=Puebla")</f>
        <v>47.531999999999996</v>
      </c>
      <c r="R4" s="9">
        <f>SUMIFS(Concentrado!S$2:S859,Concentrado!$A$2:$A859,"="&amp;$A4,Concentrado!$B$2:$B859, "=Puebla")</f>
        <v>54.46</v>
      </c>
      <c r="S4" s="9">
        <f>SUMIFS(Concentrado!T$2:T859,Concentrado!$A$2:$A859,"="&amp;$A4,Concentrado!$B$2:$B859, "=Puebla")</f>
        <v>51.09</v>
      </c>
      <c r="T4" s="9">
        <f>SUMIFS(Concentrado!U$2:U859,Concentrado!$A$2:$A859,"="&amp;$A4,Concentrado!$B$2:$B859, "=Puebla")</f>
        <v>7.6980000000000004</v>
      </c>
      <c r="U4" s="9">
        <f>SUMIFS(Concentrado!V$2:V859,Concentrado!$A$2:$A859,"="&amp;$A4,Concentrado!$B$2:$B859, "=Puebla")</f>
        <v>11.923999999999999</v>
      </c>
      <c r="V4" s="9">
        <f>SUMIFS(Concentrado!W$2:W859,Concentrado!$A$2:$A859,"="&amp;$A4,Concentrado!$B$2:$B859, "=Puebla")</f>
        <v>9.8689999999999998</v>
      </c>
      <c r="W4" s="9">
        <f>SUMIFS(Concentrado!X$2:X859,Concentrado!$A$2:$A859,"="&amp;$A4,Concentrado!$B$2:$B859, "=Puebla")</f>
        <v>13.58</v>
      </c>
      <c r="X4" s="9">
        <f>SUMIFS(Concentrado!Y$2:Y859,Concentrado!$A$2:$A859,"="&amp;$A4,Concentrado!$B$2:$B859, "=Puebla")</f>
        <v>1.9059999999999999</v>
      </c>
      <c r="Y4" s="9">
        <f>SUMIFS(Concentrado!Z$2:Z859,Concentrado!$A$2:$A859,"="&amp;$A4,Concentrado!$B$2:$B859, "=Puebla")</f>
        <v>7.5839999999999996</v>
      </c>
      <c r="Z4" s="9">
        <f>SUMIFS(Concentrado!AA$2:AA859,Concentrado!$A$2:$A859,"="&amp;$A4,Concentrado!$B$2:$B859, "=Puebla")</f>
        <v>32.845999999999997</v>
      </c>
      <c r="AA4" s="9">
        <f>SUMIFS(Concentrado!AB$2:AB859,Concentrado!$A$2:$A859,"="&amp;$A4,Concentrado!$B$2:$B859, "=Puebla")</f>
        <v>27.696999999999999</v>
      </c>
      <c r="AB4" s="9">
        <f>SUMIFS(Concentrado!AC$2:AC859,Concentrado!$A$2:$A859,"="&amp;$A4,Concentrado!$B$2:$B859, "=Puebla")</f>
        <v>30.201000000000001</v>
      </c>
      <c r="AC4" s="9">
        <f>SUMIFS(Concentrado!AD$2:AD859,Concentrado!$A$2:$A859,"="&amp;$A4,Concentrado!$B$2:$B859, "=Puebla")</f>
        <v>352.738</v>
      </c>
      <c r="AD4" s="9">
        <f>SUMIFS(Concentrado!AE$2:AE859,Concentrado!$A$2:$A859,"="&amp;$A4,Concentrado!$B$2:$B859, "=Puebla")</f>
        <v>298.57499999999999</v>
      </c>
      <c r="AE4" s="9">
        <f>SUMIFS(Concentrado!AF$2:AF859,Concentrado!$A$2:$A859,"="&amp;$A4,Concentrado!$B$2:$B859, "=Puebla")</f>
        <v>324.97399999999999</v>
      </c>
      <c r="AF4" s="9">
        <f>SUMIFS(Concentrado!AG$2:AG859,Concentrado!$A$2:$A859,"="&amp;$A4,Concentrado!$B$2:$B859, "=Puebla")</f>
        <v>6.2380000000000004</v>
      </c>
      <c r="AG4" s="9">
        <f>SUMIFS(Concentrado!AH$2:AH859,Concentrado!$A$2:$A859,"="&amp;$A4,Concentrado!$B$2:$B859, "=Puebla")</f>
        <v>4.6167449338751698</v>
      </c>
      <c r="AH4" s="9">
        <f>SUMIFS(Concentrado!AI$2:AI859,Concentrado!$A$2:$A859,"="&amp;$A4,Concentrado!$B$2:$B859, "=Puebla")</f>
        <v>1.71494392609735</v>
      </c>
      <c r="AI4" s="9">
        <f>SUMIFS(Concentrado!AJ$2:AJ859,Concentrado!$A$2:$A859,"="&amp;$A4,Concentrado!$B$2:$B859, "=Puebla")</f>
        <v>3.12810060753579</v>
      </c>
      <c r="AJ4" s="9">
        <f>SUMIFS(Concentrado!AK$2:AK859,Concentrado!$A$2:$A859,"="&amp;$A4,Concentrado!$B$2:$B859, "=Puebla")</f>
        <v>3.04</v>
      </c>
      <c r="AK4" s="9">
        <f>SUMIFS(Concentrado!AL$2:AL859,Concentrado!$A$2:$A859,"="&amp;$A4,Concentrado!$B$2:$B859, "=Puebla")</f>
        <v>1.0089999999999999</v>
      </c>
      <c r="AL4" s="9">
        <f>SUMIFS(Concentrado!AM$2:AM859,Concentrado!$A$2:$A859,"="&amp;$A4,Concentrado!$B$2:$B859, "=Puebla")</f>
        <v>1.9970000000000001</v>
      </c>
      <c r="AM4" s="9">
        <f>SUMIFS(Concentrado!AN$2:AN859,Concentrado!$A$2:$A859,"="&amp;$A4,Concentrado!$B$2:$B859, "=Puebla")</f>
        <v>114.645</v>
      </c>
      <c r="AN4" s="9">
        <f>SUMIFS(Concentrado!AO$2:AO859,Concentrado!$A$2:$A859,"="&amp;$A4,Concentrado!$B$2:$B859, "=Puebla")</f>
        <v>100.248</v>
      </c>
      <c r="AO4" s="9">
        <f>SUMIFS(Concentrado!AP$2:AP859,Concentrado!$A$2:$A859,"="&amp;$A4,Concentrado!$B$2:$B859, "=Puebla")</f>
        <v>107.288</v>
      </c>
      <c r="AP4" s="9">
        <f>SUMIFS(Concentrado!AQ$2:AQ859,Concentrado!$A$2:$A859,"="&amp;$A4,Concentrado!$B$2:$B859, "=Puebla")</f>
        <v>4.343</v>
      </c>
      <c r="AQ4" s="9">
        <f>SUMIFS(Concentrado!AR$2:AR859,Concentrado!$A$2:$A859,"="&amp;$A4,Concentrado!$B$2:$B859, "=Puebla")</f>
        <v>2.99</v>
      </c>
      <c r="AR4" s="9">
        <f>SUMIFS(Concentrado!AS$2:AS859,Concentrado!$A$2:$A859,"="&amp;$A4,Concentrado!$B$2:$B859, "=Puebla")</f>
        <v>3.6480000000000001</v>
      </c>
      <c r="AS4" s="9">
        <f>SUMIFS(Concentrado!AT$2:AT859,Concentrado!$A$2:$A859,"="&amp;$A4,Concentrado!$B$2:$B859, "=Puebla")</f>
        <v>6.1189999999999998</v>
      </c>
      <c r="AT4" s="9">
        <f>SUMIFS(Concentrado!AU$2:AU859,Concentrado!$A$2:$A859,"="&amp;$A4,Concentrado!$B$2:$B859, "=Puebla")</f>
        <v>1.9059999999999999</v>
      </c>
      <c r="AU4" s="9">
        <f>SUMIFS(Concentrado!AV$2:AV859,Concentrado!$A$2:$A859,"="&amp;$A4,Concentrado!$B$2:$B859, "=Puebla")</f>
        <v>3.9550000000000001</v>
      </c>
      <c r="AV4" s="9">
        <f>SUMIFS(Concentrado!AW$2:AW859,Concentrado!$A$2:$A859,"="&amp;$A4,Concentrado!$B$2:$B859, "=Puebla")</f>
        <v>564.73500000000001</v>
      </c>
      <c r="AW4" s="9">
        <f>SUMIFS(Concentrado!AX$2:AX859,Concentrado!$A$2:$A859,"="&amp;$A4,Concentrado!$B$2:$B859, "=Puebla")</f>
        <v>438.21800000000002</v>
      </c>
      <c r="AX4" s="9">
        <f>SUMIFS(Concentrado!AY$2:AY859,Concentrado!$A$2:$A859,"="&amp;$A4,Concentrado!$B$2:$B859, "=Puebla")</f>
        <v>499.84399999999999</v>
      </c>
      <c r="AY4" s="9">
        <f>SUMIFS(Concentrado!AZ$2:AZ859,Concentrado!$A$2:$A859,"="&amp;$A4,Concentrado!$B$2:$B859, "=Puebla")</f>
        <v>5.6470000000000002</v>
      </c>
      <c r="AZ4" s="9">
        <f>SUMIFS(Concentrado!BA$2:BA859,Concentrado!$A$2:$A859,"="&amp;$A4,Concentrado!$B$2:$B859, "=Puebla")</f>
        <v>4.3819999999999997</v>
      </c>
      <c r="BA4" s="9">
        <f>SUMIFS(Concentrado!BB$2:BB859,Concentrado!$A$2:$A859,"="&amp;$A4,Concentrado!$B$2:$B859, "=Puebla")</f>
        <v>4.9980000000000002</v>
      </c>
      <c r="BB4" s="9">
        <f>SUMIFS(Concentrado!BC$2:BC859,Concentrado!$A$2:$A859,"="&amp;$A4,Concentrado!$B$2:$B859, "=Puebla")</f>
        <v>77.454999999999998</v>
      </c>
      <c r="BC4" s="9">
        <f>SUMIFS(Concentrado!BD$2:BD859,Concentrado!$A$2:$A859,"="&amp;$A4,Concentrado!$B$2:$B859, "=Puebla")</f>
        <v>34.506</v>
      </c>
      <c r="BD4" s="9">
        <f>SUMIFS(Concentrado!BE$2:BE859,Concentrado!$A$2:$A859,"="&amp;$A4,Concentrado!$B$2:$B859, "=Puebla")</f>
        <v>24.434000000000001</v>
      </c>
      <c r="BE4" s="9">
        <f>SUMIFS(Concentrado!BF$2:BF859,Concentrado!$A$2:$A859,"="&amp;$A4,Concentrado!$B$2:$B859, "=Puebla")</f>
        <v>29.082000000000001</v>
      </c>
      <c r="BF4" s="9">
        <f>SUMIFS(Concentrado!BG$2:BG859,Concentrado!$A$2:$A859,"="&amp;$A4,Concentrado!$B$2:$B859, "=Puebla")</f>
        <v>71.046999999999997</v>
      </c>
      <c r="BG4" s="9">
        <f>SUMIFS(Concentrado!BH$2:BH859,Concentrado!$A$2:$A859,"="&amp;$A4,Concentrado!$B$2:$B859, "=Puebla")</f>
        <v>15.015609949378675</v>
      </c>
    </row>
    <row r="5" spans="1:59" x14ac:dyDescent="0.25">
      <c r="A5" s="4">
        <v>2001</v>
      </c>
      <c r="B5" s="9">
        <f>SUMIFS(Concentrado!C$2:C859,Concentrado!$A$2:$A859,"="&amp;$A5,Concentrado!$B$2:$B859, "=Puebla")</f>
        <v>16.373999999999999</v>
      </c>
      <c r="C5" s="9">
        <f>SUMIFS(Concentrado!D$2:D859,Concentrado!$A$2:$A859,"="&amp;$A5,Concentrado!$B$2:$B859, "=Puebla")</f>
        <v>4.2720000000000002</v>
      </c>
      <c r="D5" s="9">
        <f>SUMIFS(Concentrado!E$2:E859,Concentrado!$A$2:$A859,"="&amp;$A5,Concentrado!$B$2:$B859, "=Puebla")</f>
        <v>10.151</v>
      </c>
      <c r="E5" s="9">
        <f>SUMIFS(Concentrado!F$2:F859,Concentrado!$A$2:$A859,"="&amp;$A5,Concentrado!$B$2:$B859, "=Puebla")</f>
        <v>18.309999999999999</v>
      </c>
      <c r="F5" s="9">
        <f>SUMIFS(Concentrado!G$2:G859,Concentrado!$A$2:$A859,"="&amp;$A5,Concentrado!$B$2:$B859, "=Puebla")</f>
        <v>12.042</v>
      </c>
      <c r="G5" s="9">
        <f>SUMIFS(Concentrado!H$2:H859,Concentrado!$A$2:$A859,"="&amp;$A5,Concentrado!$B$2:$B859, "=Puebla")</f>
        <v>1.52</v>
      </c>
      <c r="H5" s="9">
        <f>SUMIFS(Concentrado!I$2:I859,Concentrado!$A$2:$A859,"="&amp;$A5,Concentrado!$B$2:$B859, "=Puebla")</f>
        <v>2.2829999999999999</v>
      </c>
      <c r="I5" s="9">
        <f>SUMIFS(Concentrado!J$2:J859,Concentrado!$A$2:$A859,"="&amp;$A5,Concentrado!$B$2:$B859, "=Puebla")</f>
        <v>1.913</v>
      </c>
      <c r="J5" s="9">
        <f>SUMIFS(Concentrado!K$2:K859,Concentrado!$A$2:$A859,"="&amp;$A5,Concentrado!$B$2:$B859, "=Puebla")</f>
        <v>4.25</v>
      </c>
      <c r="K5" s="9">
        <f>SUMIFS(Concentrado!L$2:L859,Concentrado!$A$2:$A859,"="&amp;$A5,Concentrado!$B$2:$B859, "=Puebla")</f>
        <v>2.0990000000000002</v>
      </c>
      <c r="L5" s="9">
        <f>SUMIFS(Concentrado!M$2:M859,Concentrado!$A$2:$A859,"="&amp;$A5,Concentrado!$B$2:$B859, "=Puebla")</f>
        <v>3.1440000000000001</v>
      </c>
      <c r="M5" s="9">
        <f>SUMIFS(Concentrado!N$2:N859,Concentrado!$A$2:$A859,"="&amp;$A5,Concentrado!$B$2:$B859, "=Puebla")</f>
        <v>36.58</v>
      </c>
      <c r="N5" s="9">
        <f>SUMIFS(Concentrado!O$2:O859,Concentrado!$A$2:$A859,"="&amp;$A5,Concentrado!$B$2:$B859, "=Puebla")</f>
        <v>72.905000000000001</v>
      </c>
      <c r="O5" s="9">
        <f>SUMIFS(Concentrado!P$2:P859,Concentrado!$A$2:$A859,"="&amp;$A5,Concentrado!$B$2:$B859, "=Puebla")</f>
        <v>20.329000000000001</v>
      </c>
      <c r="P5" s="9">
        <f>SUMIFS(Concentrado!Q$2:Q859,Concentrado!$A$2:$A859,"="&amp;$A5,Concentrado!$B$2:$B859, "=Puebla")</f>
        <v>45.924999999999997</v>
      </c>
      <c r="Q5" s="9">
        <f>SUMIFS(Concentrado!R$2:R859,Concentrado!$A$2:$A859,"="&amp;$A5,Concentrado!$B$2:$B859, "=Puebla")</f>
        <v>52.046999999999997</v>
      </c>
      <c r="R5" s="9">
        <f>SUMIFS(Concentrado!S$2:S859,Concentrado!$A$2:$A859,"="&amp;$A5,Concentrado!$B$2:$B859, "=Puebla")</f>
        <v>60.802999999999997</v>
      </c>
      <c r="S5" s="9">
        <f>SUMIFS(Concentrado!T$2:T859,Concentrado!$A$2:$A859,"="&amp;$A5,Concentrado!$B$2:$B859, "=Puebla")</f>
        <v>56.55</v>
      </c>
      <c r="T5" s="9">
        <f>SUMIFS(Concentrado!U$2:U859,Concentrado!$A$2:$A859,"="&amp;$A5,Concentrado!$B$2:$B859, "=Puebla")</f>
        <v>8.4990000000000006</v>
      </c>
      <c r="U5" s="9">
        <f>SUMIFS(Concentrado!V$2:V859,Concentrado!$A$2:$A859,"="&amp;$A5,Concentrado!$B$2:$B859, "=Puebla")</f>
        <v>13.369</v>
      </c>
      <c r="V5" s="9">
        <f>SUMIFS(Concentrado!W$2:W859,Concentrado!$A$2:$A859,"="&amp;$A5,Concentrado!$B$2:$B859, "=Puebla")</f>
        <v>11.003</v>
      </c>
      <c r="W5" s="9">
        <f>SUMIFS(Concentrado!X$2:X859,Concentrado!$A$2:$A859,"="&amp;$A5,Concentrado!$B$2:$B859, "=Puebla")</f>
        <v>13.957000000000001</v>
      </c>
      <c r="X5" s="9">
        <f>SUMIFS(Concentrado!Y$2:Y859,Concentrado!$A$2:$A859,"="&amp;$A5,Concentrado!$B$2:$B859, "=Puebla")</f>
        <v>2.0990000000000002</v>
      </c>
      <c r="Y5" s="9">
        <f>SUMIFS(Concentrado!Z$2:Z859,Concentrado!$A$2:$A859,"="&amp;$A5,Concentrado!$B$2:$B859, "=Puebla")</f>
        <v>7.8970000000000002</v>
      </c>
      <c r="Z5" s="9">
        <f>SUMIFS(Concentrado!AA$2:AA859,Concentrado!$A$2:$A859,"="&amp;$A5,Concentrado!$B$2:$B859, "=Puebla")</f>
        <v>31.579000000000001</v>
      </c>
      <c r="AA5" s="9">
        <f>SUMIFS(Concentrado!AB$2:AB859,Concentrado!$A$2:$A859,"="&amp;$A5,Concentrado!$B$2:$B859, "=Puebla")</f>
        <v>27.879000000000001</v>
      </c>
      <c r="AB5" s="9">
        <f>SUMIFS(Concentrado!AC$2:AC859,Concentrado!$A$2:$A859,"="&amp;$A5,Concentrado!$B$2:$B859, "=Puebla")</f>
        <v>29.675999999999998</v>
      </c>
      <c r="AC5" s="9">
        <f>SUMIFS(Concentrado!AD$2:AD859,Concentrado!$A$2:$A859,"="&amp;$A5,Concentrado!$B$2:$B859, "=Puebla")</f>
        <v>353.95800000000003</v>
      </c>
      <c r="AD5" s="9">
        <f>SUMIFS(Concentrado!AE$2:AE859,Concentrado!$A$2:$A859,"="&amp;$A5,Concentrado!$B$2:$B859, "=Puebla")</f>
        <v>301.58300000000003</v>
      </c>
      <c r="AE5" s="9">
        <f>SUMIFS(Concentrado!AF$2:AF859,Concentrado!$A$2:$A859,"="&amp;$A5,Concentrado!$B$2:$B859, "=Puebla")</f>
        <v>327.101</v>
      </c>
      <c r="AF5" s="9">
        <f>SUMIFS(Concentrado!AG$2:AG859,Concentrado!$A$2:$A859,"="&amp;$A5,Concentrado!$B$2:$B859, "=Puebla")</f>
        <v>6.1989999999999998</v>
      </c>
      <c r="AG5" s="9">
        <f>SUMIFS(Concentrado!AH$2:AH859,Concentrado!$A$2:$A859,"="&amp;$A5,Concentrado!$B$2:$B859, "=Puebla")</f>
        <v>5.8630219207458598</v>
      </c>
      <c r="AH5" s="9">
        <f>SUMIFS(Concentrado!AI$2:AI859,Concentrado!$A$2:$A859,"="&amp;$A5,Concentrado!$B$2:$B859, "=Puebla")</f>
        <v>2.0700777784677999</v>
      </c>
      <c r="AI5" s="9">
        <f>SUMIFS(Concentrado!AJ$2:AJ859,Concentrado!$A$2:$A859,"="&amp;$A5,Concentrado!$B$2:$B859, "=Puebla")</f>
        <v>3.9148041945435401</v>
      </c>
      <c r="AJ5" s="9">
        <f>SUMIFS(Concentrado!AK$2:AK859,Concentrado!$A$2:$A859,"="&amp;$A5,Concentrado!$B$2:$B859, "=Puebla")</f>
        <v>4.1719999999999997</v>
      </c>
      <c r="AK5" s="9">
        <f>SUMIFS(Concentrado!AL$2:AL859,Concentrado!$A$2:$A859,"="&amp;$A5,Concentrado!$B$2:$B859, "=Puebla")</f>
        <v>1.1779999999999999</v>
      </c>
      <c r="AL5" s="9">
        <f>SUMIFS(Concentrado!AM$2:AM859,Concentrado!$A$2:$A859,"="&amp;$A5,Concentrado!$B$2:$B859, "=Puebla")</f>
        <v>2.6320000000000001</v>
      </c>
      <c r="AM5" s="9">
        <f>SUMIFS(Concentrado!AN$2:AN859,Concentrado!$A$2:$A859,"="&amp;$A5,Concentrado!$B$2:$B859, "=Puebla")</f>
        <v>107.408</v>
      </c>
      <c r="AN5" s="9">
        <f>SUMIFS(Concentrado!AO$2:AO859,Concentrado!$A$2:$A859,"="&amp;$A5,Concentrado!$B$2:$B859, "=Puebla")</f>
        <v>83.561999999999998</v>
      </c>
      <c r="AO5" s="9">
        <f>SUMIFS(Concentrado!AP$2:AP859,Concentrado!$A$2:$A859,"="&amp;$A5,Concentrado!$B$2:$B859, "=Puebla")</f>
        <v>95.201999999999998</v>
      </c>
      <c r="AP5" s="9">
        <f>SUMIFS(Concentrado!AQ$2:AQ859,Concentrado!$A$2:$A859,"="&amp;$A5,Concentrado!$B$2:$B859, "=Puebla")</f>
        <v>4.2889999999999997</v>
      </c>
      <c r="AQ5" s="9">
        <f>SUMIFS(Concentrado!AR$2:AR859,Concentrado!$A$2:$A859,"="&amp;$A5,Concentrado!$B$2:$B859, "=Puebla")</f>
        <v>2.173</v>
      </c>
      <c r="AR5" s="9">
        <f>SUMIFS(Concentrado!AS$2:AS859,Concentrado!$A$2:$A859,"="&amp;$A5,Concentrado!$B$2:$B859, "=Puebla")</f>
        <v>3.2010000000000001</v>
      </c>
      <c r="AS5" s="9">
        <f>SUMIFS(Concentrado!AT$2:AT859,Concentrado!$A$2:$A859,"="&amp;$A5,Concentrado!$B$2:$B859, "=Puebla")</f>
        <v>6.2770000000000001</v>
      </c>
      <c r="AT5" s="9">
        <f>SUMIFS(Concentrado!AU$2:AU859,Concentrado!$A$2:$A859,"="&amp;$A5,Concentrado!$B$2:$B859, "=Puebla")</f>
        <v>1.2150000000000001</v>
      </c>
      <c r="AU5" s="9">
        <f>SUMIFS(Concentrado!AV$2:AV859,Concentrado!$A$2:$A859,"="&amp;$A5,Concentrado!$B$2:$B859, "=Puebla")</f>
        <v>3.6739999999999999</v>
      </c>
      <c r="AV5" s="9">
        <f>SUMIFS(Concentrado!AW$2:AW859,Concentrado!$A$2:$A859,"="&amp;$A5,Concentrado!$B$2:$B859, "=Puebla")</f>
        <v>554.38800000000003</v>
      </c>
      <c r="AW5" s="9">
        <f>SUMIFS(Concentrado!AX$2:AX859,Concentrado!$A$2:$A859,"="&amp;$A5,Concentrado!$B$2:$B859, "=Puebla")</f>
        <v>424.77199999999999</v>
      </c>
      <c r="AX5" s="9">
        <f>SUMIFS(Concentrado!AY$2:AY859,Concentrado!$A$2:$A859,"="&amp;$A5,Concentrado!$B$2:$B859, "=Puebla")</f>
        <v>487.96199999999999</v>
      </c>
      <c r="AY5" s="9">
        <f>SUMIFS(Concentrado!AZ$2:AZ859,Concentrado!$A$2:$A859,"="&amp;$A5,Concentrado!$B$2:$B859, "=Puebla")</f>
        <v>5.5439999999999996</v>
      </c>
      <c r="AZ5" s="9">
        <f>SUMIFS(Concentrado!BA$2:BA859,Concentrado!$A$2:$A859,"="&amp;$A5,Concentrado!$B$2:$B859, "=Puebla")</f>
        <v>4.2480000000000002</v>
      </c>
      <c r="BA5" s="9">
        <f>SUMIFS(Concentrado!BB$2:BB859,Concentrado!$A$2:$A859,"="&amp;$A5,Concentrado!$B$2:$B859, "=Puebla")</f>
        <v>4.88</v>
      </c>
      <c r="BB5" s="9">
        <f>SUMIFS(Concentrado!BC$2:BC859,Concentrado!$A$2:$A859,"="&amp;$A5,Concentrado!$B$2:$B859, "=Puebla")</f>
        <v>64.228999999999999</v>
      </c>
      <c r="BC5" s="9">
        <f>SUMIFS(Concentrado!BD$2:BD859,Concentrado!$A$2:$A859,"="&amp;$A5,Concentrado!$B$2:$B859, "=Puebla")</f>
        <v>34.887999999999998</v>
      </c>
      <c r="BD5" s="9">
        <f>SUMIFS(Concentrado!BE$2:BE859,Concentrado!$A$2:$A859,"="&amp;$A5,Concentrado!$B$2:$B859, "=Puebla")</f>
        <v>22.54</v>
      </c>
      <c r="BE5" s="9">
        <f>SUMIFS(Concentrado!BF$2:BF859,Concentrado!$A$2:$A859,"="&amp;$A5,Concentrado!$B$2:$B859, "=Puebla")</f>
        <v>26.675999999999998</v>
      </c>
      <c r="BF5" s="9">
        <f>SUMIFS(Concentrado!BG$2:BG859,Concentrado!$A$2:$A859,"="&amp;$A5,Concentrado!$B$2:$B859, "=Puebla")</f>
        <v>88.528999999999996</v>
      </c>
      <c r="BG5" s="9">
        <f>SUMIFS(Concentrado!BH$2:BH859,Concentrado!$A$2:$A859,"="&amp;$A5,Concentrado!$B$2:$B859, "=Puebla")</f>
        <v>13.756613756613756</v>
      </c>
    </row>
    <row r="6" spans="1:59" x14ac:dyDescent="0.25">
      <c r="A6" s="4">
        <v>2002</v>
      </c>
      <c r="B6" s="9">
        <f>SUMIFS(Concentrado!C$2:C859,Concentrado!$A$2:$A859,"="&amp;$A6,Concentrado!$B$2:$B859, "=Puebla")</f>
        <v>18.59</v>
      </c>
      <c r="C6" s="9">
        <f>SUMIFS(Concentrado!D$2:D859,Concentrado!$A$2:$A859,"="&amp;$A6,Concentrado!$B$2:$B859, "=Puebla")</f>
        <v>5.4429999999999996</v>
      </c>
      <c r="D6" s="9">
        <f>SUMIFS(Concentrado!E$2:E859,Concentrado!$A$2:$A859,"="&amp;$A6,Concentrado!$B$2:$B859, "=Puebla")</f>
        <v>11.842000000000001</v>
      </c>
      <c r="E6" s="9">
        <f>SUMIFS(Concentrado!F$2:F859,Concentrado!$A$2:$A859,"="&amp;$A6,Concentrado!$B$2:$B859, "=Puebla")</f>
        <v>17.981999999999999</v>
      </c>
      <c r="F6" s="9">
        <f>SUMIFS(Concentrado!G$2:G859,Concentrado!$A$2:$A859,"="&amp;$A6,Concentrado!$B$2:$B859, "=Puebla")</f>
        <v>11.881</v>
      </c>
      <c r="G6" s="9">
        <f>SUMIFS(Concentrado!H$2:H859,Concentrado!$A$2:$A859,"="&amp;$A6,Concentrado!$B$2:$B859, "=Puebla")</f>
        <v>2.4630000000000001</v>
      </c>
      <c r="H6" s="9">
        <f>SUMIFS(Concentrado!I$2:I859,Concentrado!$A$2:$A859,"="&amp;$A6,Concentrado!$B$2:$B859, "=Puebla")</f>
        <v>2.613</v>
      </c>
      <c r="I6" s="9">
        <f>SUMIFS(Concentrado!J$2:J859,Concentrado!$A$2:$A859,"="&amp;$A6,Concentrado!$B$2:$B859, "=Puebla")</f>
        <v>2.54</v>
      </c>
      <c r="J6" s="9">
        <f>SUMIFS(Concentrado!K$2:K859,Concentrado!$A$2:$A859,"="&amp;$A6,Concentrado!$B$2:$B859, "=Puebla")</f>
        <v>4.08</v>
      </c>
      <c r="K6" s="9">
        <f>SUMIFS(Concentrado!L$2:L859,Concentrado!$A$2:$A859,"="&amp;$A6,Concentrado!$B$2:$B859, "=Puebla")</f>
        <v>1.923</v>
      </c>
      <c r="L6" s="9">
        <f>SUMIFS(Concentrado!M$2:M859,Concentrado!$A$2:$A859,"="&amp;$A6,Concentrado!$B$2:$B859, "=Puebla")</f>
        <v>2.97</v>
      </c>
      <c r="M6" s="9">
        <f>SUMIFS(Concentrado!N$2:N859,Concentrado!$A$2:$A859,"="&amp;$A6,Concentrado!$B$2:$B859, "=Puebla")</f>
        <v>37.384</v>
      </c>
      <c r="N6" s="9">
        <f>SUMIFS(Concentrado!O$2:O859,Concentrado!$A$2:$A859,"="&amp;$A6,Concentrado!$B$2:$B859, "=Puebla")</f>
        <v>73.013000000000005</v>
      </c>
      <c r="O6" s="9">
        <f>SUMIFS(Concentrado!P$2:P859,Concentrado!$A$2:$A859,"="&amp;$A6,Concentrado!$B$2:$B859, "=Puebla")</f>
        <v>21.373000000000001</v>
      </c>
      <c r="P6" s="9">
        <f>SUMIFS(Concentrado!Q$2:Q859,Concentrado!$A$2:$A859,"="&amp;$A6,Concentrado!$B$2:$B859, "=Puebla")</f>
        <v>46.47</v>
      </c>
      <c r="Q6" s="9">
        <f>SUMIFS(Concentrado!R$2:R859,Concentrado!$A$2:$A859,"="&amp;$A6,Concentrado!$B$2:$B859, "=Puebla")</f>
        <v>57.232999999999997</v>
      </c>
      <c r="R6" s="9">
        <f>SUMIFS(Concentrado!S$2:S859,Concentrado!$A$2:$A859,"="&amp;$A6,Concentrado!$B$2:$B859, "=Puebla")</f>
        <v>61.978000000000002</v>
      </c>
      <c r="S6" s="9">
        <f>SUMIFS(Concentrado!T$2:T859,Concentrado!$A$2:$A859,"="&amp;$A6,Concentrado!$B$2:$B859, "=Puebla")</f>
        <v>59.674999999999997</v>
      </c>
      <c r="T6" s="9">
        <f>SUMIFS(Concentrado!U$2:U859,Concentrado!$A$2:$A859,"="&amp;$A6,Concentrado!$B$2:$B859, "=Puebla")</f>
        <v>8.8140000000000001</v>
      </c>
      <c r="U6" s="9">
        <f>SUMIFS(Concentrado!V$2:V859,Concentrado!$A$2:$A859,"="&amp;$A6,Concentrado!$B$2:$B859, "=Puebla")</f>
        <v>13.244999999999999</v>
      </c>
      <c r="V6" s="9">
        <f>SUMIFS(Concentrado!W$2:W859,Concentrado!$A$2:$A859,"="&amp;$A6,Concentrado!$B$2:$B859, "=Puebla")</f>
        <v>11.095000000000001</v>
      </c>
      <c r="W6" s="9">
        <f>SUMIFS(Concentrado!X$2:X859,Concentrado!$A$2:$A859,"="&amp;$A6,Concentrado!$B$2:$B859, "=Puebla")</f>
        <v>11.97</v>
      </c>
      <c r="X6" s="9">
        <f>SUMIFS(Concentrado!Y$2:Y859,Concentrado!$A$2:$A859,"="&amp;$A6,Concentrado!$B$2:$B859, "=Puebla")</f>
        <v>2.25</v>
      </c>
      <c r="Y6" s="9">
        <f>SUMIFS(Concentrado!Z$2:Z859,Concentrado!$A$2:$A859,"="&amp;$A6,Concentrado!$B$2:$B859, "=Puebla")</f>
        <v>6.9669999999999996</v>
      </c>
      <c r="Z6" s="9">
        <f>SUMIFS(Concentrado!AA$2:AA859,Concentrado!$A$2:$A859,"="&amp;$A6,Concentrado!$B$2:$B859, "=Puebla")</f>
        <v>35.601999999999997</v>
      </c>
      <c r="AA6" s="9">
        <f>SUMIFS(Concentrado!AB$2:AB859,Concentrado!$A$2:$A859,"="&amp;$A6,Concentrado!$B$2:$B859, "=Puebla")</f>
        <v>27.141999999999999</v>
      </c>
      <c r="AB6" s="9">
        <f>SUMIFS(Concentrado!AC$2:AC859,Concentrado!$A$2:$A859,"="&amp;$A6,Concentrado!$B$2:$B859, "=Puebla")</f>
        <v>31.248000000000001</v>
      </c>
      <c r="AC6" s="9">
        <f>SUMIFS(Concentrado!AD$2:AD859,Concentrado!$A$2:$A859,"="&amp;$A6,Concentrado!$B$2:$B859, "=Puebla")</f>
        <v>367.25900000000001</v>
      </c>
      <c r="AD6" s="9">
        <f>SUMIFS(Concentrado!AE$2:AE859,Concentrado!$A$2:$A859,"="&amp;$A6,Concentrado!$B$2:$B859, "=Puebla")</f>
        <v>306.18700000000001</v>
      </c>
      <c r="AE6" s="9">
        <f>SUMIFS(Concentrado!AF$2:AF859,Concentrado!$A$2:$A859,"="&amp;$A6,Concentrado!$B$2:$B859, "=Puebla")</f>
        <v>335.899</v>
      </c>
      <c r="AF6" s="9">
        <f>SUMIFS(Concentrado!AG$2:AG859,Concentrado!$A$2:$A859,"="&amp;$A6,Concentrado!$B$2:$B859, "=Puebla")</f>
        <v>6.4660000000000002</v>
      </c>
      <c r="AG6" s="9">
        <f>SUMIFS(Concentrado!AH$2:AH859,Concentrado!$A$2:$A859,"="&amp;$A6,Concentrado!$B$2:$B859, "=Puebla")</f>
        <v>6.3852632054610696</v>
      </c>
      <c r="AH6" s="9">
        <f>SUMIFS(Concentrado!AI$2:AI859,Concentrado!$A$2:$A859,"="&amp;$A6,Concentrado!$B$2:$B859, "=Puebla")</f>
        <v>1.95085335899789</v>
      </c>
      <c r="AI6" s="9">
        <f>SUMIFS(Concentrado!AJ$2:AJ859,Concentrado!$A$2:$A859,"="&amp;$A6,Concentrado!$B$2:$B859, "=Puebla")</f>
        <v>4.1061467584597402</v>
      </c>
      <c r="AJ6" s="9">
        <f>SUMIFS(Concentrado!AK$2:AK859,Concentrado!$A$2:$A859,"="&amp;$A6,Concentrado!$B$2:$B859, "=Puebla")</f>
        <v>4.08</v>
      </c>
      <c r="AK6" s="9">
        <f>SUMIFS(Concentrado!AL$2:AL859,Concentrado!$A$2:$A859,"="&amp;$A6,Concentrado!$B$2:$B859, "=Puebla")</f>
        <v>1.161</v>
      </c>
      <c r="AL6" s="9">
        <f>SUMIFS(Concentrado!AM$2:AM859,Concentrado!$A$2:$A859,"="&amp;$A6,Concentrado!$B$2:$B859, "=Puebla")</f>
        <v>2.5779999999999998</v>
      </c>
      <c r="AM6" s="9">
        <f>SUMIFS(Concentrado!AN$2:AN859,Concentrado!$A$2:$A859,"="&amp;$A6,Concentrado!$B$2:$B859, "=Puebla")</f>
        <v>108.307</v>
      </c>
      <c r="AN6" s="9">
        <f>SUMIFS(Concentrado!AO$2:AO859,Concentrado!$A$2:$A859,"="&amp;$A6,Concentrado!$B$2:$B859, "=Puebla")</f>
        <v>87.27</v>
      </c>
      <c r="AO6" s="9">
        <f>SUMIFS(Concentrado!AP$2:AP859,Concentrado!$A$2:$A859,"="&amp;$A6,Concentrado!$B$2:$B859, "=Puebla")</f>
        <v>97.478999999999999</v>
      </c>
      <c r="AP6" s="9">
        <f>SUMIFS(Concentrado!AQ$2:AQ859,Concentrado!$A$2:$A859,"="&amp;$A6,Concentrado!$B$2:$B859, "=Puebla")</f>
        <v>3.8490000000000002</v>
      </c>
      <c r="AQ6" s="9">
        <f>SUMIFS(Concentrado!AR$2:AR859,Concentrado!$A$2:$A859,"="&amp;$A6,Concentrado!$B$2:$B859, "=Puebla")</f>
        <v>2.613</v>
      </c>
      <c r="AR6" s="9">
        <f>SUMIFS(Concentrado!AS$2:AS859,Concentrado!$A$2:$A859,"="&amp;$A6,Concentrado!$B$2:$B859, "=Puebla")</f>
        <v>3.2130000000000001</v>
      </c>
      <c r="AS6" s="9">
        <f>SUMIFS(Concentrado!AT$2:AT859,Concentrado!$A$2:$A859,"="&amp;$A6,Concentrado!$B$2:$B859, "=Puebla")</f>
        <v>7.0049999999999999</v>
      </c>
      <c r="AT6" s="9">
        <f>SUMIFS(Concentrado!AU$2:AU859,Concentrado!$A$2:$A859,"="&amp;$A6,Concentrado!$B$2:$B859, "=Puebla")</f>
        <v>1.597</v>
      </c>
      <c r="AU6" s="9">
        <f>SUMIFS(Concentrado!AV$2:AV859,Concentrado!$A$2:$A859,"="&amp;$A6,Concentrado!$B$2:$B859, "=Puebla")</f>
        <v>4.2210000000000001</v>
      </c>
      <c r="AV6" s="9">
        <f>SUMIFS(Concentrado!AW$2:AW859,Concentrado!$A$2:$A859,"="&amp;$A6,Concentrado!$B$2:$B859, "=Puebla")</f>
        <v>567.24599999999998</v>
      </c>
      <c r="AW6" s="9">
        <f>SUMIFS(Concentrado!AX$2:AX859,Concentrado!$A$2:$A859,"="&amp;$A6,Concentrado!$B$2:$B859, "=Puebla")</f>
        <v>436.02100000000002</v>
      </c>
      <c r="AX6" s="9">
        <f>SUMIFS(Concentrado!AY$2:AY859,Concentrado!$A$2:$A859,"="&amp;$A6,Concentrado!$B$2:$B859, "=Puebla")</f>
        <v>499.81400000000002</v>
      </c>
      <c r="AY6" s="9">
        <f>SUMIFS(Concentrado!AZ$2:AZ859,Concentrado!$A$2:$A859,"="&amp;$A6,Concentrado!$B$2:$B859, "=Puebla")</f>
        <v>5.6719999999999997</v>
      </c>
      <c r="AZ6" s="9">
        <f>SUMIFS(Concentrado!BA$2:BA859,Concentrado!$A$2:$A859,"="&amp;$A6,Concentrado!$B$2:$B859, "=Puebla")</f>
        <v>4.3600000000000003</v>
      </c>
      <c r="BA6" s="9">
        <f>SUMIFS(Concentrado!BB$2:BB859,Concentrado!$A$2:$A859,"="&amp;$A6,Concentrado!$B$2:$B859, "=Puebla")</f>
        <v>4.9980000000000002</v>
      </c>
      <c r="BB6" s="9">
        <f>SUMIFS(Concentrado!BC$2:BC859,Concentrado!$A$2:$A859,"="&amp;$A6,Concentrado!$B$2:$B859, "=Puebla")</f>
        <v>70.058999999999997</v>
      </c>
      <c r="BC6" s="9">
        <f>SUMIFS(Concentrado!BD$2:BD859,Concentrado!$A$2:$A859,"="&amp;$A6,Concentrado!$B$2:$B859, "=Puebla")</f>
        <v>29.690999999999999</v>
      </c>
      <c r="BD6" s="9">
        <f>SUMIFS(Concentrado!BE$2:BE859,Concentrado!$A$2:$A859,"="&amp;$A6,Concentrado!$B$2:$B859, "=Puebla")</f>
        <v>20.988</v>
      </c>
      <c r="BE6" s="9">
        <f>SUMIFS(Concentrado!BF$2:BF859,Concentrado!$A$2:$A859,"="&amp;$A6,Concentrado!$B$2:$B859, "=Puebla")</f>
        <v>24.914999999999999</v>
      </c>
      <c r="BF6" s="9">
        <f>SUMIFS(Concentrado!BG$2:BG859,Concentrado!$A$2:$A859,"="&amp;$A6,Concentrado!$B$2:$B859, "=Puebla")</f>
        <v>61.725999999999999</v>
      </c>
      <c r="BG6" s="9">
        <f>SUMIFS(Concentrado!BH$2:BH859,Concentrado!$A$2:$A859,"="&amp;$A6,Concentrado!$B$2:$B859, "=Puebla")</f>
        <v>14.281205064356609</v>
      </c>
    </row>
    <row r="7" spans="1:59" x14ac:dyDescent="0.25">
      <c r="A7" s="4">
        <v>2003</v>
      </c>
      <c r="B7" s="9">
        <f>SUMIFS(Concentrado!C$2:C859,Concentrado!$A$2:$A859,"="&amp;$A7,Concentrado!$B$2:$B859, "=Puebla")</f>
        <v>19.309999999999999</v>
      </c>
      <c r="C7" s="9">
        <f>SUMIFS(Concentrado!D$2:D859,Concentrado!$A$2:$A859,"="&amp;$A7,Concentrado!$B$2:$B859, "=Puebla")</f>
        <v>4.7190000000000003</v>
      </c>
      <c r="D7" s="9">
        <f>SUMIFS(Concentrado!E$2:E859,Concentrado!$A$2:$A859,"="&amp;$A7,Concentrado!$B$2:$B859, "=Puebla")</f>
        <v>11.808999999999999</v>
      </c>
      <c r="E7" s="9">
        <f>SUMIFS(Concentrado!F$2:F859,Concentrado!$A$2:$A859,"="&amp;$A7,Concentrado!$B$2:$B859, "=Puebla")</f>
        <v>16.809000000000001</v>
      </c>
      <c r="F7" s="9">
        <f>SUMIFS(Concentrado!G$2:G859,Concentrado!$A$2:$A859,"="&amp;$A7,Concentrado!$B$2:$B859, "=Puebla")</f>
        <v>11.257999999999999</v>
      </c>
      <c r="G7" s="9">
        <f>SUMIFS(Concentrado!H$2:H859,Concentrado!$A$2:$A859,"="&amp;$A7,Concentrado!$B$2:$B859, "=Puebla")</f>
        <v>1.7869999999999999</v>
      </c>
      <c r="H7" s="9">
        <f>SUMIFS(Concentrado!I$2:I859,Concentrado!$A$2:$A859,"="&amp;$A7,Concentrado!$B$2:$B859, "=Puebla")</f>
        <v>2.5019999999999998</v>
      </c>
      <c r="I7" s="9">
        <f>SUMIFS(Concentrado!J$2:J859,Concentrado!$A$2:$A859,"="&amp;$A7,Concentrado!$B$2:$B859, "=Puebla")</f>
        <v>2.1549999999999998</v>
      </c>
      <c r="J7" s="9">
        <f>SUMIFS(Concentrado!K$2:K859,Concentrado!$A$2:$A859,"="&amp;$A7,Concentrado!$B$2:$B859, "=Puebla")</f>
        <v>4.7510000000000003</v>
      </c>
      <c r="K7" s="9">
        <f>SUMIFS(Concentrado!L$2:L859,Concentrado!$A$2:$A859,"="&amp;$A7,Concentrado!$B$2:$B859, "=Puebla")</f>
        <v>2.2519999999999998</v>
      </c>
      <c r="L7" s="9">
        <f>SUMIFS(Concentrado!M$2:M859,Concentrado!$A$2:$A859,"="&amp;$A7,Concentrado!$B$2:$B859, "=Puebla")</f>
        <v>3.464</v>
      </c>
      <c r="M7" s="9">
        <f>SUMIFS(Concentrado!N$2:N859,Concentrado!$A$2:$A859,"="&amp;$A7,Concentrado!$B$2:$B859, "=Puebla")</f>
        <v>43.984999999999999</v>
      </c>
      <c r="N7" s="9">
        <f>SUMIFS(Concentrado!O$2:O859,Concentrado!$A$2:$A859,"="&amp;$A7,Concentrado!$B$2:$B859, "=Puebla")</f>
        <v>74.426000000000002</v>
      </c>
      <c r="O7" s="9">
        <f>SUMIFS(Concentrado!P$2:P859,Concentrado!$A$2:$A859,"="&amp;$A7,Concentrado!$B$2:$B859, "=Puebla")</f>
        <v>20.199000000000002</v>
      </c>
      <c r="P7" s="9">
        <f>SUMIFS(Concentrado!Q$2:Q859,Concentrado!$A$2:$A859,"="&amp;$A7,Concentrado!$B$2:$B859, "=Puebla")</f>
        <v>46.5</v>
      </c>
      <c r="Q7" s="9">
        <f>SUMIFS(Concentrado!R$2:R859,Concentrado!$A$2:$A859,"="&amp;$A7,Concentrado!$B$2:$B859, "=Puebla")</f>
        <v>60.21</v>
      </c>
      <c r="R7" s="9">
        <f>SUMIFS(Concentrado!S$2:S859,Concentrado!$A$2:$A859,"="&amp;$A7,Concentrado!$B$2:$B859, "=Puebla")</f>
        <v>69.927000000000007</v>
      </c>
      <c r="S7" s="9">
        <f>SUMIFS(Concentrado!T$2:T859,Concentrado!$A$2:$A859,"="&amp;$A7,Concentrado!$B$2:$B859, "=Puebla")</f>
        <v>65.216999999999999</v>
      </c>
      <c r="T7" s="9">
        <f>SUMIFS(Concentrado!U$2:U859,Concentrado!$A$2:$A859,"="&amp;$A7,Concentrado!$B$2:$B859, "=Puebla")</f>
        <v>7.4880000000000004</v>
      </c>
      <c r="U7" s="9">
        <f>SUMIFS(Concentrado!V$2:V859,Concentrado!$A$2:$A859,"="&amp;$A7,Concentrado!$B$2:$B859, "=Puebla")</f>
        <v>14.157</v>
      </c>
      <c r="V7" s="9">
        <f>SUMIFS(Concentrado!W$2:W859,Concentrado!$A$2:$A859,"="&amp;$A7,Concentrado!$B$2:$B859, "=Puebla")</f>
        <v>10.925000000000001</v>
      </c>
      <c r="W7" s="9">
        <f>SUMIFS(Concentrado!X$2:X859,Concentrado!$A$2:$A859,"="&amp;$A7,Concentrado!$B$2:$B859, "=Puebla")</f>
        <v>11.516999999999999</v>
      </c>
      <c r="X7" s="9">
        <f>SUMIFS(Concentrado!Y$2:Y859,Concentrado!$A$2:$A859,"="&amp;$A7,Concentrado!$B$2:$B859, "=Puebla")</f>
        <v>1.859</v>
      </c>
      <c r="Y7" s="9">
        <f>SUMIFS(Concentrado!Z$2:Z859,Concentrado!$A$2:$A859,"="&amp;$A7,Concentrado!$B$2:$B859, "=Puebla")</f>
        <v>6.54</v>
      </c>
      <c r="Z7" s="9">
        <f>SUMIFS(Concentrado!AA$2:AA859,Concentrado!$A$2:$A859,"="&amp;$A7,Concentrado!$B$2:$B859, "=Puebla")</f>
        <v>36.453000000000003</v>
      </c>
      <c r="AA7" s="9">
        <f>SUMIFS(Concentrado!AB$2:AB859,Concentrado!$A$2:$A859,"="&amp;$A7,Concentrado!$B$2:$B859, "=Puebla")</f>
        <v>28.707000000000001</v>
      </c>
      <c r="AB7" s="9">
        <f>SUMIFS(Concentrado!AC$2:AC859,Concentrado!$A$2:$A859,"="&amp;$A7,Concentrado!$B$2:$B859, "=Puebla")</f>
        <v>32.460999999999999</v>
      </c>
      <c r="AC7" s="9">
        <f>SUMIFS(Concentrado!AD$2:AD859,Concentrado!$A$2:$A859,"="&amp;$A7,Concentrado!$B$2:$B859, "=Puebla")</f>
        <v>375.05900000000003</v>
      </c>
      <c r="AD7" s="9">
        <f>SUMIFS(Concentrado!AE$2:AE859,Concentrado!$A$2:$A859,"="&amp;$A7,Concentrado!$B$2:$B859, "=Puebla")</f>
        <v>318.95999999999998</v>
      </c>
      <c r="AE7" s="9">
        <f>SUMIFS(Concentrado!AF$2:AF859,Concentrado!$A$2:$A859,"="&amp;$A7,Concentrado!$B$2:$B859, "=Puebla")</f>
        <v>346.15</v>
      </c>
      <c r="AF7" s="9">
        <f>SUMIFS(Concentrado!AG$2:AG859,Concentrado!$A$2:$A859,"="&amp;$A7,Concentrado!$B$2:$B859, "=Puebla")</f>
        <v>7.7160000000000002</v>
      </c>
      <c r="AG7" s="9">
        <f>SUMIFS(Concentrado!AH$2:AH859,Concentrado!$A$2:$A859,"="&amp;$A7,Concentrado!$B$2:$B859, "=Puebla")</f>
        <v>5.1478601413816101</v>
      </c>
      <c r="AH7" s="9">
        <f>SUMIFS(Concentrado!AI$2:AI859,Concentrado!$A$2:$A859,"="&amp;$A7,Concentrado!$B$2:$B859, "=Puebla")</f>
        <v>2.1095479055399502</v>
      </c>
      <c r="AI7" s="9">
        <f>SUMIFS(Concentrado!AJ$2:AJ859,Concentrado!$A$2:$A859,"="&amp;$A7,Concentrado!$B$2:$B859, "=Puebla")</f>
        <v>3.5851846959786999</v>
      </c>
      <c r="AJ7" s="9">
        <f>SUMIFS(Concentrado!AK$2:AK859,Concentrado!$A$2:$A859,"="&amp;$A7,Concentrado!$B$2:$B859, "=Puebla")</f>
        <v>4.4850000000000003</v>
      </c>
      <c r="AK7" s="9">
        <f>SUMIFS(Concentrado!AL$2:AL859,Concentrado!$A$2:$A859,"="&amp;$A7,Concentrado!$B$2:$B859, "=Puebla")</f>
        <v>1.2869999999999999</v>
      </c>
      <c r="AL7" s="9">
        <f>SUMIFS(Concentrado!AM$2:AM859,Concentrado!$A$2:$A859,"="&amp;$A7,Concentrado!$B$2:$B859, "=Puebla")</f>
        <v>2.8370000000000002</v>
      </c>
      <c r="AM7" s="9">
        <f>SUMIFS(Concentrado!AN$2:AN859,Concentrado!$A$2:$A859,"="&amp;$A7,Concentrado!$B$2:$B859, "=Puebla")</f>
        <v>94.191999999999993</v>
      </c>
      <c r="AN7" s="9">
        <f>SUMIFS(Concentrado!AO$2:AO859,Concentrado!$A$2:$A859,"="&amp;$A7,Concentrado!$B$2:$B859, "=Puebla")</f>
        <v>80.007999999999996</v>
      </c>
      <c r="AO7" s="9">
        <f>SUMIFS(Concentrado!AP$2:AP859,Concentrado!$A$2:$A859,"="&amp;$A7,Concentrado!$B$2:$B859, "=Puebla")</f>
        <v>86.882999999999996</v>
      </c>
      <c r="AP7" s="9">
        <f>SUMIFS(Concentrado!AQ$2:AQ859,Concentrado!$A$2:$A859,"="&amp;$A7,Concentrado!$B$2:$B859, "=Puebla")</f>
        <v>2.2429999999999999</v>
      </c>
      <c r="AQ7" s="9">
        <f>SUMIFS(Concentrado!AR$2:AR859,Concentrado!$A$2:$A859,"="&amp;$A7,Concentrado!$B$2:$B859, "=Puebla")</f>
        <v>2.2160000000000002</v>
      </c>
      <c r="AR7" s="9">
        <f>SUMIFS(Concentrado!AS$2:AS859,Concentrado!$A$2:$A859,"="&amp;$A7,Concentrado!$B$2:$B859, "=Puebla")</f>
        <v>2.2290000000000001</v>
      </c>
      <c r="AS7" s="9">
        <f>SUMIFS(Concentrado!AT$2:AT859,Concentrado!$A$2:$A859,"="&amp;$A7,Concentrado!$B$2:$B859, "=Puebla")</f>
        <v>6.0819999999999999</v>
      </c>
      <c r="AT7" s="9">
        <f>SUMIFS(Concentrado!AU$2:AU859,Concentrado!$A$2:$A859,"="&amp;$A7,Concentrado!$B$2:$B859, "=Puebla")</f>
        <v>1.5009999999999999</v>
      </c>
      <c r="AU7" s="9">
        <f>SUMIFS(Concentrado!AV$2:AV859,Concentrado!$A$2:$A859,"="&amp;$A7,Concentrado!$B$2:$B859, "=Puebla")</f>
        <v>3.7210000000000001</v>
      </c>
      <c r="AV7" s="9">
        <f>SUMIFS(Concentrado!AW$2:AW859,Concentrado!$A$2:$A859,"="&amp;$A7,Concentrado!$B$2:$B859, "=Puebla")</f>
        <v>561.39099999999996</v>
      </c>
      <c r="AW7" s="9">
        <f>SUMIFS(Concentrado!AX$2:AX859,Concentrado!$A$2:$A859,"="&amp;$A7,Concentrado!$B$2:$B859, "=Puebla")</f>
        <v>438.22199999999998</v>
      </c>
      <c r="AX7" s="9">
        <f>SUMIFS(Concentrado!AY$2:AY859,Concentrado!$A$2:$A859,"="&amp;$A7,Concentrado!$B$2:$B859, "=Puebla")</f>
        <v>497.93700000000001</v>
      </c>
      <c r="AY7" s="9">
        <f>SUMIFS(Concentrado!AZ$2:AZ859,Concentrado!$A$2:$A859,"="&amp;$A7,Concentrado!$B$2:$B859, "=Puebla")</f>
        <v>5.6139999999999999</v>
      </c>
      <c r="AZ7" s="9">
        <f>SUMIFS(Concentrado!BA$2:BA859,Concentrado!$A$2:$A859,"="&amp;$A7,Concentrado!$B$2:$B859, "=Puebla")</f>
        <v>4.3819999999999997</v>
      </c>
      <c r="BA7" s="9">
        <f>SUMIFS(Concentrado!BB$2:BB859,Concentrado!$A$2:$A859,"="&amp;$A7,Concentrado!$B$2:$B859, "=Puebla")</f>
        <v>4.9790000000000001</v>
      </c>
      <c r="BB7" s="9">
        <f>SUMIFS(Concentrado!BC$2:BC859,Concentrado!$A$2:$A859,"="&amp;$A7,Concentrado!$B$2:$B859, "=Puebla")</f>
        <v>56.16</v>
      </c>
      <c r="BC7" s="9">
        <f>SUMIFS(Concentrado!BD$2:BD859,Concentrado!$A$2:$A859,"="&amp;$A7,Concentrado!$B$2:$B859, "=Puebla")</f>
        <v>25.806999999999999</v>
      </c>
      <c r="BD7" s="9">
        <f>SUMIFS(Concentrado!BE$2:BE859,Concentrado!$A$2:$A859,"="&amp;$A7,Concentrado!$B$2:$B859, "=Puebla")</f>
        <v>19.821000000000002</v>
      </c>
      <c r="BE7" s="9">
        <f>SUMIFS(Concentrado!BF$2:BF859,Concentrado!$A$2:$A859,"="&amp;$A7,Concentrado!$B$2:$B859, "=Puebla")</f>
        <v>23.51</v>
      </c>
      <c r="BF7" s="9">
        <f>SUMIFS(Concentrado!BG$2:BG859,Concentrado!$A$2:$A859,"="&amp;$A7,Concentrado!$B$2:$B859, "=Puebla")</f>
        <v>63.061</v>
      </c>
      <c r="BG7" s="9">
        <f>SUMIFS(Concentrado!BH$2:BH859,Concentrado!$A$2:$A859,"="&amp;$A7,Concentrado!$B$2:$B859, "=Puebla")</f>
        <v>12.923979508690383</v>
      </c>
    </row>
    <row r="8" spans="1:59" x14ac:dyDescent="0.25">
      <c r="A8" s="4">
        <v>2004</v>
      </c>
      <c r="B8" s="9">
        <f>SUMIFS(Concentrado!C$2:C859,Concentrado!$A$2:$A859,"="&amp;$A8,Concentrado!$B$2:$B859, "=Puebla")</f>
        <v>19.161999999999999</v>
      </c>
      <c r="C8" s="9">
        <f>SUMIFS(Concentrado!D$2:D859,Concentrado!$A$2:$A859,"="&amp;$A8,Concentrado!$B$2:$B859, "=Puebla")</f>
        <v>5.1429999999999998</v>
      </c>
      <c r="D8" s="9">
        <f>SUMIFS(Concentrado!E$2:E859,Concentrado!$A$2:$A859,"="&amp;$A8,Concentrado!$B$2:$B859, "=Puebla")</f>
        <v>11.926</v>
      </c>
      <c r="E8" s="9">
        <f>SUMIFS(Concentrado!F$2:F859,Concentrado!$A$2:$A859,"="&amp;$A8,Concentrado!$B$2:$B859, "=Puebla")</f>
        <v>16.986000000000001</v>
      </c>
      <c r="F8" s="9">
        <f>SUMIFS(Concentrado!G$2:G859,Concentrado!$A$2:$A859,"="&amp;$A8,Concentrado!$B$2:$B859, "=Puebla")</f>
        <v>10.74</v>
      </c>
      <c r="G8" s="9">
        <f>SUMIFS(Concentrado!H$2:H859,Concentrado!$A$2:$A859,"="&amp;$A8,Concentrado!$B$2:$B859, "=Puebla")</f>
        <v>2.0659999999999998</v>
      </c>
      <c r="H8" s="9">
        <f>SUMIFS(Concentrado!I$2:I859,Concentrado!$A$2:$A859,"="&amp;$A8,Concentrado!$B$2:$B859, "=Puebla")</f>
        <v>3.0649999999999999</v>
      </c>
      <c r="I8" s="9">
        <f>SUMIFS(Concentrado!J$2:J859,Concentrado!$A$2:$A859,"="&amp;$A8,Concentrado!$B$2:$B859, "=Puebla")</f>
        <v>2.5819999999999999</v>
      </c>
      <c r="J8" s="9">
        <f>SUMIFS(Concentrado!K$2:K859,Concentrado!$A$2:$A859,"="&amp;$A8,Concentrado!$B$2:$B859, "=Puebla")</f>
        <v>3.419</v>
      </c>
      <c r="K8" s="9">
        <f>SUMIFS(Concentrado!L$2:L859,Concentrado!$A$2:$A859,"="&amp;$A8,Concentrado!$B$2:$B859, "=Puebla")</f>
        <v>2.3250000000000002</v>
      </c>
      <c r="L8" s="9">
        <f>SUMIFS(Concentrado!M$2:M859,Concentrado!$A$2:$A859,"="&amp;$A8,Concentrado!$B$2:$B859, "=Puebla")</f>
        <v>2.8540000000000001</v>
      </c>
      <c r="M8" s="9">
        <f>SUMIFS(Concentrado!N$2:N859,Concentrado!$A$2:$A859,"="&amp;$A8,Concentrado!$B$2:$B859, "=Puebla")</f>
        <v>44.875</v>
      </c>
      <c r="N8" s="9">
        <f>SUMIFS(Concentrado!O$2:O859,Concentrado!$A$2:$A859,"="&amp;$A8,Concentrado!$B$2:$B859, "=Puebla")</f>
        <v>72.665000000000006</v>
      </c>
      <c r="O8" s="9">
        <f>SUMIFS(Concentrado!P$2:P859,Concentrado!$A$2:$A859,"="&amp;$A8,Concentrado!$B$2:$B859, "=Puebla")</f>
        <v>19.548999999999999</v>
      </c>
      <c r="P8" s="9">
        <f>SUMIFS(Concentrado!Q$2:Q859,Concentrado!$A$2:$A859,"="&amp;$A8,Concentrado!$B$2:$B859, "=Puebla")</f>
        <v>45.268999999999998</v>
      </c>
      <c r="Q8" s="9">
        <f>SUMIFS(Concentrado!R$2:R859,Concentrado!$A$2:$A859,"="&amp;$A8,Concentrado!$B$2:$B859, "=Puebla")</f>
        <v>62.633000000000003</v>
      </c>
      <c r="R8" s="9">
        <f>SUMIFS(Concentrado!S$2:S859,Concentrado!$A$2:$A859,"="&amp;$A8,Concentrado!$B$2:$B859, "=Puebla")</f>
        <v>71.540000000000006</v>
      </c>
      <c r="S8" s="9">
        <f>SUMIFS(Concentrado!T$2:T859,Concentrado!$A$2:$A859,"="&amp;$A8,Concentrado!$B$2:$B859, "=Puebla")</f>
        <v>67.23</v>
      </c>
      <c r="T8" s="9">
        <f>SUMIFS(Concentrado!U$2:U859,Concentrado!$A$2:$A859,"="&amp;$A8,Concentrado!$B$2:$B859, "=Puebla")</f>
        <v>10.032</v>
      </c>
      <c r="U8" s="9">
        <f>SUMIFS(Concentrado!V$2:V859,Concentrado!$A$2:$A859,"="&amp;$A8,Concentrado!$B$2:$B859, "=Puebla")</f>
        <v>12.750999999999999</v>
      </c>
      <c r="V8" s="9">
        <f>SUMIFS(Concentrado!W$2:W859,Concentrado!$A$2:$A859,"="&amp;$A8,Concentrado!$B$2:$B859, "=Puebla")</f>
        <v>11.435</v>
      </c>
      <c r="W8" s="9">
        <f>SUMIFS(Concentrado!X$2:X859,Concentrado!$A$2:$A859,"="&amp;$A8,Concentrado!$B$2:$B859, "=Puebla")</f>
        <v>12.061</v>
      </c>
      <c r="X8" s="9">
        <f>SUMIFS(Concentrado!Y$2:Y859,Concentrado!$A$2:$A859,"="&amp;$A8,Concentrado!$B$2:$B859, "=Puebla")</f>
        <v>2.0430000000000001</v>
      </c>
      <c r="Y8" s="9">
        <f>SUMIFS(Concentrado!Z$2:Z859,Concentrado!$A$2:$A859,"="&amp;$A8,Concentrado!$B$2:$B859, "=Puebla")</f>
        <v>6.89</v>
      </c>
      <c r="Z8" s="9">
        <f>SUMIFS(Concentrado!AA$2:AA859,Concentrado!$A$2:$A859,"="&amp;$A8,Concentrado!$B$2:$B859, "=Puebla")</f>
        <v>35.468000000000004</v>
      </c>
      <c r="AA8" s="9">
        <f>SUMIFS(Concentrado!AB$2:AB859,Concentrado!$A$2:$A859,"="&amp;$A8,Concentrado!$B$2:$B859, "=Puebla")</f>
        <v>31.49</v>
      </c>
      <c r="AB8" s="9">
        <f>SUMIFS(Concentrado!AC$2:AC859,Concentrado!$A$2:$A859,"="&amp;$A8,Concentrado!$B$2:$B859, "=Puebla")</f>
        <v>33.414999999999999</v>
      </c>
      <c r="AC8" s="9">
        <f>SUMIFS(Concentrado!AD$2:AD859,Concentrado!$A$2:$A859,"="&amp;$A8,Concentrado!$B$2:$B859, "=Puebla")</f>
        <v>377.18900000000002</v>
      </c>
      <c r="AD8" s="9">
        <f>SUMIFS(Concentrado!AE$2:AE859,Concentrado!$A$2:$A859,"="&amp;$A8,Concentrado!$B$2:$B859, "=Puebla")</f>
        <v>325.577</v>
      </c>
      <c r="AE8" s="9">
        <f>SUMIFS(Concentrado!AF$2:AF859,Concentrado!$A$2:$A859,"="&amp;$A8,Concentrado!$B$2:$B859, "=Puebla")</f>
        <v>350.55099999999999</v>
      </c>
      <c r="AF8" s="9">
        <f>SUMIFS(Concentrado!AG$2:AG859,Concentrado!$A$2:$A859,"="&amp;$A8,Concentrado!$B$2:$B859, "=Puebla")</f>
        <v>8.0399999999999991</v>
      </c>
      <c r="AG8" s="9">
        <f>SUMIFS(Concentrado!AH$2:AH859,Concentrado!$A$2:$A859,"="&amp;$A8,Concentrado!$B$2:$B859, "=Puebla")</f>
        <v>6.7320768072260204</v>
      </c>
      <c r="AH8" s="9">
        <f>SUMIFS(Concentrado!AI$2:AI859,Concentrado!$A$2:$A859,"="&amp;$A8,Concentrado!$B$2:$B859, "=Puebla")</f>
        <v>1.81229679622172</v>
      </c>
      <c r="AI8" s="9">
        <f>SUMIFS(Concentrado!AJ$2:AJ859,Concentrado!$A$2:$A859,"="&amp;$A8,Concentrado!$B$2:$B859, "=Puebla")</f>
        <v>4.1989950405203</v>
      </c>
      <c r="AJ8" s="9">
        <f>SUMIFS(Concentrado!AK$2:AK859,Concentrado!$A$2:$A859,"="&amp;$A8,Concentrado!$B$2:$B859, "=Puebla")</f>
        <v>5.1100000000000003</v>
      </c>
      <c r="AK8" s="9">
        <f>SUMIFS(Concentrado!AL$2:AL859,Concentrado!$A$2:$A859,"="&amp;$A8,Concentrado!$B$2:$B859, "=Puebla")</f>
        <v>1.3029999999999999</v>
      </c>
      <c r="AL8" s="9">
        <f>SUMIFS(Concentrado!AM$2:AM859,Concentrado!$A$2:$A859,"="&amp;$A8,Concentrado!$B$2:$B859, "=Puebla")</f>
        <v>3.145</v>
      </c>
      <c r="AM8" s="9">
        <f>SUMIFS(Concentrado!AN$2:AN859,Concentrado!$A$2:$A859,"="&amp;$A8,Concentrado!$B$2:$B859, "=Puebla")</f>
        <v>92.653999999999996</v>
      </c>
      <c r="AN8" s="9">
        <f>SUMIFS(Concentrado!AO$2:AO859,Concentrado!$A$2:$A859,"="&amp;$A8,Concentrado!$B$2:$B859, "=Puebla")</f>
        <v>74.674999999999997</v>
      </c>
      <c r="AO8" s="9">
        <f>SUMIFS(Concentrado!AP$2:AP859,Concentrado!$A$2:$A859,"="&amp;$A8,Concentrado!$B$2:$B859, "=Puebla")</f>
        <v>83.373999999999995</v>
      </c>
      <c r="AP8" s="9">
        <f>SUMIFS(Concentrado!AQ$2:AQ859,Concentrado!$A$2:$A859,"="&amp;$A8,Concentrado!$B$2:$B859, "=Puebla")</f>
        <v>2.4420000000000002</v>
      </c>
      <c r="AQ8" s="9">
        <f>SUMIFS(Concentrado!AR$2:AR859,Concentrado!$A$2:$A859,"="&amp;$A8,Concentrado!$B$2:$B859, "=Puebla")</f>
        <v>1.3740000000000001</v>
      </c>
      <c r="AR8" s="9">
        <f>SUMIFS(Concentrado!AS$2:AS859,Concentrado!$A$2:$A859,"="&amp;$A8,Concentrado!$B$2:$B859, "=Puebla")</f>
        <v>1.891</v>
      </c>
      <c r="AS8" s="9">
        <f>SUMIFS(Concentrado!AT$2:AT859,Concentrado!$A$2:$A859,"="&amp;$A8,Concentrado!$B$2:$B859, "=Puebla")</f>
        <v>7.89</v>
      </c>
      <c r="AT8" s="9">
        <f>SUMIFS(Concentrado!AU$2:AU859,Concentrado!$A$2:$A859,"="&amp;$A8,Concentrado!$B$2:$B859, "=Puebla")</f>
        <v>1.4790000000000001</v>
      </c>
      <c r="AU8" s="9">
        <f>SUMIFS(Concentrado!AV$2:AV859,Concentrado!$A$2:$A859,"="&amp;$A8,Concentrado!$B$2:$B859, "=Puebla")</f>
        <v>4.5810000000000004</v>
      </c>
      <c r="AV8" s="9">
        <f>SUMIFS(Concentrado!AW$2:AW859,Concentrado!$A$2:$A859,"="&amp;$A8,Concentrado!$B$2:$B859, "=Puebla")</f>
        <v>556.97299999999996</v>
      </c>
      <c r="AW8" s="9">
        <f>SUMIFS(Concentrado!AX$2:AX859,Concentrado!$A$2:$A859,"="&amp;$A8,Concentrado!$B$2:$B859, "=Puebla")</f>
        <v>437.30799999999999</v>
      </c>
      <c r="AX8" s="9">
        <f>SUMIFS(Concentrado!AY$2:AY859,Concentrado!$A$2:$A859,"="&amp;$A8,Concentrado!$B$2:$B859, "=Puebla")</f>
        <v>495.22899999999998</v>
      </c>
      <c r="AY8" s="9">
        <f>SUMIFS(Concentrado!AZ$2:AZ859,Concentrado!$A$2:$A859,"="&amp;$A8,Concentrado!$B$2:$B859, "=Puebla")</f>
        <v>5.57</v>
      </c>
      <c r="AZ8" s="9">
        <f>SUMIFS(Concentrado!BA$2:BA859,Concentrado!$A$2:$A859,"="&amp;$A8,Concentrado!$B$2:$B859, "=Puebla")</f>
        <v>4.3730000000000002</v>
      </c>
      <c r="BA8" s="9">
        <f>SUMIFS(Concentrado!BB$2:BB859,Concentrado!$A$2:$A859,"="&amp;$A8,Concentrado!$B$2:$B859, "=Puebla")</f>
        <v>4.952</v>
      </c>
      <c r="BB8" s="9">
        <f>SUMIFS(Concentrado!BC$2:BC859,Concentrado!$A$2:$A859,"="&amp;$A8,Concentrado!$B$2:$B859, "=Puebla")</f>
        <v>58.752000000000002</v>
      </c>
      <c r="BC8" s="9">
        <f>SUMIFS(Concentrado!BD$2:BD859,Concentrado!$A$2:$A859,"="&amp;$A8,Concentrado!$B$2:$B859, "=Puebla")</f>
        <v>22.529</v>
      </c>
      <c r="BD8" s="9">
        <f>SUMIFS(Concentrado!BE$2:BE859,Concentrado!$A$2:$A859,"="&amp;$A8,Concentrado!$B$2:$B859, "=Puebla")</f>
        <v>18.959</v>
      </c>
      <c r="BE8" s="9">
        <f>SUMIFS(Concentrado!BF$2:BF859,Concentrado!$A$2:$A859,"="&amp;$A8,Concentrado!$B$2:$B859, "=Puebla")</f>
        <v>22.393000000000001</v>
      </c>
      <c r="BF8" s="9">
        <f>SUMIFS(Concentrado!BG$2:BG859,Concentrado!$A$2:$A859,"="&amp;$A8,Concentrado!$B$2:$B859, "=Puebla")</f>
        <v>61.924999999999997</v>
      </c>
      <c r="BG8" s="9">
        <f>SUMIFS(Concentrado!BH$2:BH859,Concentrado!$A$2:$A859,"="&amp;$A8,Concentrado!$B$2:$B859, "=Puebla")</f>
        <v>11.780030179654357</v>
      </c>
    </row>
    <row r="9" spans="1:59" x14ac:dyDescent="0.25">
      <c r="A9" s="4">
        <v>2005</v>
      </c>
      <c r="B9" s="9">
        <f>SUMIFS(Concentrado!C$2:C859,Concentrado!$A$2:$A859,"="&amp;$A9,Concentrado!$B$2:$B859, "=Puebla")</f>
        <v>17.692</v>
      </c>
      <c r="C9" s="9">
        <f>SUMIFS(Concentrado!D$2:D859,Concentrado!$A$2:$A859,"="&amp;$A9,Concentrado!$B$2:$B859, "=Puebla")</f>
        <v>4.7889999999999997</v>
      </c>
      <c r="D9" s="9">
        <f>SUMIFS(Concentrado!E$2:E859,Concentrado!$A$2:$A859,"="&amp;$A9,Concentrado!$B$2:$B859, "=Puebla")</f>
        <v>11.02</v>
      </c>
      <c r="E9" s="9">
        <f>SUMIFS(Concentrado!F$2:F859,Concentrado!$A$2:$A859,"="&amp;$A9,Concentrado!$B$2:$B859, "=Puebla")</f>
        <v>17.507999999999999</v>
      </c>
      <c r="F9" s="9">
        <f>SUMIFS(Concentrado!G$2:G859,Concentrado!$A$2:$A859,"="&amp;$A9,Concentrado!$B$2:$B859, "=Puebla")</f>
        <v>10.089</v>
      </c>
      <c r="G9" s="9">
        <f>SUMIFS(Concentrado!H$2:H859,Concentrado!$A$2:$A859,"="&amp;$A9,Concentrado!$B$2:$B859, "=Puebla")</f>
        <v>3.2709999999999999</v>
      </c>
      <c r="H9" s="9">
        <f>SUMIFS(Concentrado!I$2:I859,Concentrado!$A$2:$A859,"="&amp;$A9,Concentrado!$B$2:$B859, "=Puebla")</f>
        <v>2.6030000000000002</v>
      </c>
      <c r="I9" s="9">
        <f>SUMIFS(Concentrado!J$2:J859,Concentrado!$A$2:$A859,"="&amp;$A9,Concentrado!$B$2:$B859, "=Puebla")</f>
        <v>2.9249999999999998</v>
      </c>
      <c r="J9" s="9">
        <f>SUMIFS(Concentrado!K$2:K859,Concentrado!$A$2:$A859,"="&amp;$A9,Concentrado!$B$2:$B859, "=Puebla")</f>
        <v>4.0140000000000002</v>
      </c>
      <c r="K9" s="9">
        <f>SUMIFS(Concentrado!L$2:L859,Concentrado!$A$2:$A859,"="&amp;$A9,Concentrado!$B$2:$B859, "=Puebla")</f>
        <v>2.36</v>
      </c>
      <c r="L9" s="9">
        <f>SUMIFS(Concentrado!M$2:M859,Concentrado!$A$2:$A859,"="&amp;$A9,Concentrado!$B$2:$B859, "=Puebla")</f>
        <v>3.1589999999999998</v>
      </c>
      <c r="M9" s="9">
        <f>SUMIFS(Concentrado!N$2:N859,Concentrado!$A$2:$A859,"="&amp;$A9,Concentrado!$B$2:$B859, "=Puebla")</f>
        <v>38.231000000000002</v>
      </c>
      <c r="N9" s="9">
        <f>SUMIFS(Concentrado!O$2:O859,Concentrado!$A$2:$A859,"="&amp;$A9,Concentrado!$B$2:$B859, "=Puebla")</f>
        <v>68.986000000000004</v>
      </c>
      <c r="O9" s="9">
        <f>SUMIFS(Concentrado!P$2:P859,Concentrado!$A$2:$A859,"="&amp;$A9,Concentrado!$B$2:$B859, "=Puebla")</f>
        <v>21.032</v>
      </c>
      <c r="P9" s="9">
        <f>SUMIFS(Concentrado!Q$2:Q859,Concentrado!$A$2:$A859,"="&amp;$A9,Concentrado!$B$2:$B859, "=Puebla")</f>
        <v>44.186999999999998</v>
      </c>
      <c r="Q9" s="9">
        <f>SUMIFS(Concentrado!R$2:R859,Concentrado!$A$2:$A859,"="&amp;$A9,Concentrado!$B$2:$B859, "=Puebla")</f>
        <v>72.405000000000001</v>
      </c>
      <c r="R9" s="9">
        <f>SUMIFS(Concentrado!S$2:S859,Concentrado!$A$2:$A859,"="&amp;$A9,Concentrado!$B$2:$B859, "=Puebla")</f>
        <v>77.22</v>
      </c>
      <c r="S9" s="9">
        <f>SUMIFS(Concentrado!T$2:T859,Concentrado!$A$2:$A859,"="&amp;$A9,Concentrado!$B$2:$B859, "=Puebla")</f>
        <v>74.894999999999996</v>
      </c>
      <c r="T9" s="9">
        <f>SUMIFS(Concentrado!U$2:U859,Concentrado!$A$2:$A859,"="&amp;$A9,Concentrado!$B$2:$B859, "=Puebla")</f>
        <v>10.555999999999999</v>
      </c>
      <c r="U9" s="9">
        <f>SUMIFS(Concentrado!V$2:V859,Concentrado!$A$2:$A859,"="&amp;$A9,Concentrado!$B$2:$B859, "=Puebla")</f>
        <v>13.638999999999999</v>
      </c>
      <c r="V9" s="9">
        <f>SUMIFS(Concentrado!W$2:W859,Concentrado!$A$2:$A859,"="&amp;$A9,Concentrado!$B$2:$B859, "=Puebla")</f>
        <v>12.151</v>
      </c>
      <c r="W9" s="9">
        <f>SUMIFS(Concentrado!X$2:X859,Concentrado!$A$2:$A859,"="&amp;$A9,Concentrado!$B$2:$B859, "=Puebla")</f>
        <v>9.85</v>
      </c>
      <c r="X9" s="9">
        <f>SUMIFS(Concentrado!Y$2:Y859,Concentrado!$A$2:$A859,"="&amp;$A9,Concentrado!$B$2:$B859, "=Puebla")</f>
        <v>2.0819999999999999</v>
      </c>
      <c r="Y9" s="9">
        <f>SUMIFS(Concentrado!Z$2:Z859,Concentrado!$A$2:$A859,"="&amp;$A9,Concentrado!$B$2:$B859, "=Puebla")</f>
        <v>5.8330000000000002</v>
      </c>
      <c r="Z9" s="9">
        <f>SUMIFS(Concentrado!AA$2:AA859,Concentrado!$A$2:$A859,"="&amp;$A9,Concentrado!$B$2:$B859, "=Puebla")</f>
        <v>37.801000000000002</v>
      </c>
      <c r="AA9" s="9">
        <f>SUMIFS(Concentrado!AB$2:AB859,Concentrado!$A$2:$A859,"="&amp;$A9,Concentrado!$B$2:$B859, "=Puebla")</f>
        <v>31.096</v>
      </c>
      <c r="AB9" s="9">
        <f>SUMIFS(Concentrado!AC$2:AC859,Concentrado!$A$2:$A859,"="&amp;$A9,Concentrado!$B$2:$B859, "=Puebla")</f>
        <v>34.334000000000003</v>
      </c>
      <c r="AC9" s="9">
        <f>SUMIFS(Concentrado!AD$2:AD859,Concentrado!$A$2:$A859,"="&amp;$A9,Concentrado!$B$2:$B859, "=Puebla")</f>
        <v>389.82799999999997</v>
      </c>
      <c r="AD9" s="9">
        <f>SUMIFS(Concentrado!AE$2:AE859,Concentrado!$A$2:$A859,"="&amp;$A9,Concentrado!$B$2:$B859, "=Puebla")</f>
        <v>334.56299999999999</v>
      </c>
      <c r="AE9" s="9">
        <f>SUMIFS(Concentrado!AF$2:AF859,Concentrado!$A$2:$A859,"="&amp;$A9,Concentrado!$B$2:$B859, "=Puebla")</f>
        <v>361.24900000000002</v>
      </c>
      <c r="AF9" s="9">
        <f>SUMIFS(Concentrado!AG$2:AG859,Concentrado!$A$2:$A859,"="&amp;$A9,Concentrado!$B$2:$B859, "=Puebla")</f>
        <v>6.9509999999999996</v>
      </c>
      <c r="AG9" s="9">
        <f>SUMIFS(Concentrado!AH$2:AH859,Concentrado!$A$2:$A859,"="&amp;$A9,Concentrado!$B$2:$B859, "=Puebla")</f>
        <v>6.7713007477995699</v>
      </c>
      <c r="AH9" s="9">
        <f>SUMIFS(Concentrado!AI$2:AI859,Concentrado!$A$2:$A859,"="&amp;$A9,Concentrado!$B$2:$B859, "=Puebla")</f>
        <v>2.15225403771825</v>
      </c>
      <c r="AI9" s="9">
        <f>SUMIFS(Concentrado!AJ$2:AJ859,Concentrado!$A$2:$A859,"="&amp;$A9,Concentrado!$B$2:$B859, "=Puebla")</f>
        <v>4.39072254192331</v>
      </c>
      <c r="AJ9" s="9">
        <f>SUMIFS(Concentrado!AK$2:AK859,Concentrado!$A$2:$A859,"="&amp;$A9,Concentrado!$B$2:$B859, "=Puebla")</f>
        <v>5.5750000000000002</v>
      </c>
      <c r="AK9" s="9">
        <f>SUMIFS(Concentrado!AL$2:AL859,Concentrado!$A$2:$A859,"="&amp;$A9,Concentrado!$B$2:$B859, "=Puebla")</f>
        <v>1.319</v>
      </c>
      <c r="AL9" s="9">
        <f>SUMIFS(Concentrado!AM$2:AM859,Concentrado!$A$2:$A859,"="&amp;$A9,Concentrado!$B$2:$B859, "=Puebla")</f>
        <v>3.3740000000000001</v>
      </c>
      <c r="AM9" s="9">
        <f>SUMIFS(Concentrado!AN$2:AN859,Concentrado!$A$2:$A859,"="&amp;$A9,Concentrado!$B$2:$B859, "=Puebla")</f>
        <v>90.468999999999994</v>
      </c>
      <c r="AN9" s="9">
        <f>SUMIFS(Concentrado!AO$2:AO859,Concentrado!$A$2:$A859,"="&amp;$A9,Concentrado!$B$2:$B859, "=Puebla")</f>
        <v>78.331000000000003</v>
      </c>
      <c r="AO9" s="9">
        <f>SUMIFS(Concentrado!AP$2:AP859,Concentrado!$A$2:$A859,"="&amp;$A9,Concentrado!$B$2:$B859, "=Puebla")</f>
        <v>84.21</v>
      </c>
      <c r="AP9" s="9">
        <f>SUMIFS(Concentrado!AQ$2:AQ859,Concentrado!$A$2:$A859,"="&amp;$A9,Concentrado!$B$2:$B859, "=Puebla")</f>
        <v>1.7470000000000001</v>
      </c>
      <c r="AQ9" s="9">
        <f>SUMIFS(Concentrado!AR$2:AR859,Concentrado!$A$2:$A859,"="&amp;$A9,Concentrado!$B$2:$B859, "=Puebla")</f>
        <v>1.006</v>
      </c>
      <c r="AR9" s="9">
        <f>SUMIFS(Concentrado!AS$2:AS859,Concentrado!$A$2:$A859,"="&amp;$A9,Concentrado!$B$2:$B859, "=Puebla")</f>
        <v>1.3640000000000001</v>
      </c>
      <c r="AS9" s="9">
        <f>SUMIFS(Concentrado!AT$2:AT859,Concentrado!$A$2:$A859,"="&amp;$A9,Concentrado!$B$2:$B859, "=Puebla")</f>
        <v>4.9059999999999997</v>
      </c>
      <c r="AT9" s="9">
        <f>SUMIFS(Concentrado!AU$2:AU859,Concentrado!$A$2:$A859,"="&amp;$A9,Concentrado!$B$2:$B859, "=Puebla")</f>
        <v>1.5620000000000001</v>
      </c>
      <c r="AU9" s="9">
        <f>SUMIFS(Concentrado!AV$2:AV859,Concentrado!$A$2:$A859,"="&amp;$A9,Concentrado!$B$2:$B859, "=Puebla")</f>
        <v>3.177</v>
      </c>
      <c r="AV9" s="9">
        <f>SUMIFS(Concentrado!AW$2:AW859,Concentrado!$A$2:$A859,"="&amp;$A9,Concentrado!$B$2:$B859, "=Puebla")</f>
        <v>565.34</v>
      </c>
      <c r="AW9" s="9">
        <f>SUMIFS(Concentrado!AX$2:AX859,Concentrado!$A$2:$A859,"="&amp;$A9,Concentrado!$B$2:$B859, "=Puebla")</f>
        <v>449.57799999999997</v>
      </c>
      <c r="AX9" s="9">
        <f>SUMIFS(Concentrado!AY$2:AY859,Concentrado!$A$2:$A859,"="&amp;$A9,Concentrado!$B$2:$B859, "=Puebla")</f>
        <v>505.49299999999999</v>
      </c>
      <c r="AY9" s="9">
        <f>SUMIFS(Concentrado!AZ$2:AZ859,Concentrado!$A$2:$A859,"="&amp;$A9,Concentrado!$B$2:$B859, "=Puebla")</f>
        <v>5.6529999999999996</v>
      </c>
      <c r="AZ9" s="9">
        <f>SUMIFS(Concentrado!BA$2:BA859,Concentrado!$A$2:$A859,"="&amp;$A9,Concentrado!$B$2:$B859, "=Puebla")</f>
        <v>4.4960000000000004</v>
      </c>
      <c r="BA9" s="9">
        <f>SUMIFS(Concentrado!BB$2:BB859,Concentrado!$A$2:$A859,"="&amp;$A9,Concentrado!$B$2:$B859, "=Puebla")</f>
        <v>5.0549999999999997</v>
      </c>
      <c r="BB9" s="9">
        <f>SUMIFS(Concentrado!BC$2:BC859,Concentrado!$A$2:$A859,"="&amp;$A9,Concentrado!$B$2:$B859, "=Puebla")</f>
        <v>50.539000000000001</v>
      </c>
      <c r="BC9" s="9">
        <f>SUMIFS(Concentrado!BD$2:BD859,Concentrado!$A$2:$A859,"="&amp;$A9,Concentrado!$B$2:$B859, "=Puebla")</f>
        <v>23.861999999999998</v>
      </c>
      <c r="BD9" s="9">
        <f>SUMIFS(Concentrado!BE$2:BE859,Concentrado!$A$2:$A859,"="&amp;$A9,Concentrado!$B$2:$B859, "=Puebla")</f>
        <v>18.344000000000001</v>
      </c>
      <c r="BE9" s="9">
        <f>SUMIFS(Concentrado!BF$2:BF859,Concentrado!$A$2:$A859,"="&amp;$A9,Concentrado!$B$2:$B859, "=Puebla")</f>
        <v>21.663</v>
      </c>
      <c r="BF9" s="9">
        <f>SUMIFS(Concentrado!BG$2:BG859,Concentrado!$A$2:$A859,"="&amp;$A9,Concentrado!$B$2:$B859, "=Puebla")</f>
        <v>52.801000000000002</v>
      </c>
      <c r="BG9" s="9">
        <f>SUMIFS(Concentrado!BH$2:BH859,Concentrado!$A$2:$A859,"="&amp;$A9,Concentrado!$B$2:$B859, "=Puebla")</f>
        <v>12.522297538351767</v>
      </c>
    </row>
    <row r="10" spans="1:59" x14ac:dyDescent="0.25">
      <c r="A10" s="4">
        <v>2006</v>
      </c>
      <c r="B10" s="9">
        <f>SUMIFS(Concentrado!C$2:C859,Concentrado!$A$2:$A859,"="&amp;$A10,Concentrado!$B$2:$B859, "=Puebla")</f>
        <v>17.294</v>
      </c>
      <c r="C10" s="9">
        <f>SUMIFS(Concentrado!D$2:D859,Concentrado!$A$2:$A859,"="&amp;$A10,Concentrado!$B$2:$B859, "=Puebla")</f>
        <v>4.1390000000000002</v>
      </c>
      <c r="D10" s="9">
        <f>SUMIFS(Concentrado!E$2:E859,Concentrado!$A$2:$A859,"="&amp;$A10,Concentrado!$B$2:$B859, "=Puebla")</f>
        <v>10.477</v>
      </c>
      <c r="E10" s="9">
        <f>SUMIFS(Concentrado!F$2:F859,Concentrado!$A$2:$A859,"="&amp;$A10,Concentrado!$B$2:$B859, "=Puebla")</f>
        <v>17.988</v>
      </c>
      <c r="F10" s="9">
        <f>SUMIFS(Concentrado!G$2:G859,Concentrado!$A$2:$A859,"="&amp;$A10,Concentrado!$B$2:$B859, "=Puebla")</f>
        <v>11.198</v>
      </c>
      <c r="G10" s="9">
        <f>SUMIFS(Concentrado!H$2:H859,Concentrado!$A$2:$A859,"="&amp;$A10,Concentrado!$B$2:$B859, "=Puebla")</f>
        <v>2.613</v>
      </c>
      <c r="H10" s="9">
        <f>SUMIFS(Concentrado!I$2:I859,Concentrado!$A$2:$A859,"="&amp;$A10,Concentrado!$B$2:$B859, "=Puebla")</f>
        <v>2.6339999999999999</v>
      </c>
      <c r="I10" s="9">
        <f>SUMIFS(Concentrado!J$2:J859,Concentrado!$A$2:$A859,"="&amp;$A10,Concentrado!$B$2:$B859, "=Puebla")</f>
        <v>2.6240000000000001</v>
      </c>
      <c r="J10" s="9">
        <f>SUMIFS(Concentrado!K$2:K859,Concentrado!$A$2:$A859,"="&amp;$A10,Concentrado!$B$2:$B859, "=Puebla")</f>
        <v>3.7160000000000002</v>
      </c>
      <c r="K10" s="9">
        <f>SUMIFS(Concentrado!L$2:L859,Concentrado!$A$2:$A859,"="&amp;$A10,Concentrado!$B$2:$B859, "=Puebla")</f>
        <v>2.0870000000000002</v>
      </c>
      <c r="L10" s="9">
        <f>SUMIFS(Concentrado!M$2:M859,Concentrado!$A$2:$A859,"="&amp;$A10,Concentrado!$B$2:$B859, "=Puebla")</f>
        <v>2.8719999999999999</v>
      </c>
      <c r="M10" s="9">
        <f>SUMIFS(Concentrado!N$2:N859,Concentrado!$A$2:$A859,"="&amp;$A10,Concentrado!$B$2:$B859, "=Puebla")</f>
        <v>38.314999999999998</v>
      </c>
      <c r="N10" s="9">
        <f>SUMIFS(Concentrado!O$2:O859,Concentrado!$A$2:$A859,"="&amp;$A10,Concentrado!$B$2:$B859, "=Puebla")</f>
        <v>67.888000000000005</v>
      </c>
      <c r="O10" s="9">
        <f>SUMIFS(Concentrado!P$2:P859,Concentrado!$A$2:$A859,"="&amp;$A10,Concentrado!$B$2:$B859, "=Puebla")</f>
        <v>18.471</v>
      </c>
      <c r="P10" s="9">
        <f>SUMIFS(Concentrado!Q$2:Q859,Concentrado!$A$2:$A859,"="&amp;$A10,Concentrado!$B$2:$B859, "=Puebla")</f>
        <v>42.277999999999999</v>
      </c>
      <c r="Q10" s="9">
        <f>SUMIFS(Concentrado!R$2:R859,Concentrado!$A$2:$A859,"="&amp;$A10,Concentrado!$B$2:$B859, "=Puebla")</f>
        <v>72.635000000000005</v>
      </c>
      <c r="R10" s="9">
        <f>SUMIFS(Concentrado!S$2:S859,Concentrado!$A$2:$A859,"="&amp;$A10,Concentrado!$B$2:$B859, "=Puebla")</f>
        <v>80.075999999999993</v>
      </c>
      <c r="S10" s="9">
        <f>SUMIFS(Concentrado!T$2:T859,Concentrado!$A$2:$A859,"="&amp;$A10,Concentrado!$B$2:$B859, "=Puebla")</f>
        <v>76.491</v>
      </c>
      <c r="T10" s="9">
        <f>SUMIFS(Concentrado!U$2:U859,Concentrado!$A$2:$A859,"="&amp;$A10,Concentrado!$B$2:$B859, "=Puebla")</f>
        <v>9.7140000000000004</v>
      </c>
      <c r="U10" s="9">
        <f>SUMIFS(Concentrado!V$2:V859,Concentrado!$A$2:$A859,"="&amp;$A10,Concentrado!$B$2:$B859, "=Puebla")</f>
        <v>13.305999999999999</v>
      </c>
      <c r="V10" s="9">
        <f>SUMIFS(Concentrado!W$2:W859,Concentrado!$A$2:$A859,"="&amp;$A10,Concentrado!$B$2:$B859, "=Puebla")</f>
        <v>11.576000000000001</v>
      </c>
      <c r="W10" s="9">
        <f>SUMIFS(Concentrado!X$2:X859,Concentrado!$A$2:$A859,"="&amp;$A10,Concentrado!$B$2:$B859, "=Puebla")</f>
        <v>11.076000000000001</v>
      </c>
      <c r="X10" s="9">
        <f>SUMIFS(Concentrado!Y$2:Y859,Concentrado!$A$2:$A859,"="&amp;$A10,Concentrado!$B$2:$B859, "=Puebla")</f>
        <v>1.9159999999999999</v>
      </c>
      <c r="Y10" s="9">
        <f>SUMIFS(Concentrado!Z$2:Z859,Concentrado!$A$2:$A859,"="&amp;$A10,Concentrado!$B$2:$B859, "=Puebla")</f>
        <v>6.3280000000000003</v>
      </c>
      <c r="Z10" s="9">
        <f>SUMIFS(Concentrado!AA$2:AA859,Concentrado!$A$2:$A859,"="&amp;$A10,Concentrado!$B$2:$B859, "=Puebla")</f>
        <v>37.826000000000001</v>
      </c>
      <c r="AA10" s="9">
        <f>SUMIFS(Concentrado!AB$2:AB859,Concentrado!$A$2:$A859,"="&amp;$A10,Concentrado!$B$2:$B859, "=Puebla")</f>
        <v>30.648</v>
      </c>
      <c r="AB10" s="9">
        <f>SUMIFS(Concentrado!AC$2:AC859,Concentrado!$A$2:$A859,"="&amp;$A10,Concentrado!$B$2:$B859, "=Puebla")</f>
        <v>34.106000000000002</v>
      </c>
      <c r="AC10" s="9">
        <f>SUMIFS(Concentrado!AD$2:AD859,Concentrado!$A$2:$A859,"="&amp;$A10,Concentrado!$B$2:$B859, "=Puebla")</f>
        <v>385.952</v>
      </c>
      <c r="AD10" s="9">
        <f>SUMIFS(Concentrado!AE$2:AE859,Concentrado!$A$2:$A859,"="&amp;$A10,Concentrado!$B$2:$B859, "=Puebla")</f>
        <v>333.67700000000002</v>
      </c>
      <c r="AE10" s="9">
        <f>SUMIFS(Concentrado!AF$2:AF859,Concentrado!$A$2:$A859,"="&amp;$A10,Concentrado!$B$2:$B859, "=Puebla")</f>
        <v>358.87900000000002</v>
      </c>
      <c r="AF10" s="9">
        <f>SUMIFS(Concentrado!AG$2:AG859,Concentrado!$A$2:$A859,"="&amp;$A10,Concentrado!$B$2:$B859, "=Puebla")</f>
        <v>7.0650000000000004</v>
      </c>
      <c r="AG10" s="9">
        <f>SUMIFS(Concentrado!AH$2:AH859,Concentrado!$A$2:$A859,"="&amp;$A10,Concentrado!$B$2:$B859, "=Puebla")</f>
        <v>6.2455937809026798</v>
      </c>
      <c r="AH10" s="9">
        <f>SUMIFS(Concentrado!AI$2:AI859,Concentrado!$A$2:$A859,"="&amp;$A10,Concentrado!$B$2:$B859, "=Puebla")</f>
        <v>2.6669487705810702</v>
      </c>
      <c r="AI10" s="9">
        <f>SUMIFS(Concentrado!AJ$2:AJ859,Concentrado!$A$2:$A859,"="&amp;$A10,Concentrado!$B$2:$B859, "=Puebla")</f>
        <v>4.4003876008078402</v>
      </c>
      <c r="AJ10" s="9">
        <f>SUMIFS(Concentrado!AK$2:AK859,Concentrado!$A$2:$A859,"="&amp;$A10,Concentrado!$B$2:$B859, "=Puebla")</f>
        <v>5.0410000000000004</v>
      </c>
      <c r="AK10" s="9">
        <f>SUMIFS(Concentrado!AL$2:AL859,Concentrado!$A$2:$A859,"="&amp;$A10,Concentrado!$B$2:$B859, "=Puebla")</f>
        <v>1.4370000000000001</v>
      </c>
      <c r="AL10" s="9">
        <f>SUMIFS(Concentrado!AM$2:AM859,Concentrado!$A$2:$A859,"="&amp;$A10,Concentrado!$B$2:$B859, "=Puebla")</f>
        <v>3.173</v>
      </c>
      <c r="AM10" s="9">
        <f>SUMIFS(Concentrado!AN$2:AN859,Concentrado!$A$2:$A859,"="&amp;$A10,Concentrado!$B$2:$B859, "=Puebla")</f>
        <v>81.061000000000007</v>
      </c>
      <c r="AN10" s="9">
        <f>SUMIFS(Concentrado!AO$2:AO859,Concentrado!$A$2:$A859,"="&amp;$A10,Concentrado!$B$2:$B859, "=Puebla")</f>
        <v>65.709000000000003</v>
      </c>
      <c r="AO10" s="9">
        <f>SUMIFS(Concentrado!AP$2:AP859,Concentrado!$A$2:$A859,"="&amp;$A10,Concentrado!$B$2:$B859, "=Puebla")</f>
        <v>73.123000000000005</v>
      </c>
      <c r="AP10" s="9">
        <f>SUMIFS(Concentrado!AQ$2:AQ859,Concentrado!$A$2:$A859,"="&amp;$A10,Concentrado!$B$2:$B859, "=Puebla")</f>
        <v>1.619</v>
      </c>
      <c r="AQ10" s="9">
        <f>SUMIFS(Concentrado!AR$2:AR859,Concentrado!$A$2:$A859,"="&amp;$A10,Concentrado!$B$2:$B859, "=Puebla")</f>
        <v>0.78700000000000003</v>
      </c>
      <c r="AR10" s="9">
        <f>SUMIFS(Concentrado!AS$2:AS859,Concentrado!$A$2:$A859,"="&amp;$A10,Concentrado!$B$2:$B859, "=Puebla")</f>
        <v>1.1879999999999999</v>
      </c>
      <c r="AS10" s="9">
        <f>SUMIFS(Concentrado!AT$2:AT859,Concentrado!$A$2:$A859,"="&amp;$A10,Concentrado!$B$2:$B859, "=Puebla")</f>
        <v>5.7770000000000001</v>
      </c>
      <c r="AT10" s="9">
        <f>SUMIFS(Concentrado!AU$2:AU859,Concentrado!$A$2:$A859,"="&amp;$A10,Concentrado!$B$2:$B859, "=Puebla")</f>
        <v>1.3680000000000001</v>
      </c>
      <c r="AU10" s="9">
        <f>SUMIFS(Concentrado!AV$2:AV859,Concentrado!$A$2:$A859,"="&amp;$A10,Concentrado!$B$2:$B859, "=Puebla")</f>
        <v>3.492</v>
      </c>
      <c r="AV10" s="9">
        <f>SUMIFS(Concentrado!AW$2:AW859,Concentrado!$A$2:$A859,"="&amp;$A10,Concentrado!$B$2:$B859, "=Puebla")</f>
        <v>548.62699999999995</v>
      </c>
      <c r="AW10" s="9">
        <f>SUMIFS(Concentrado!AX$2:AX859,Concentrado!$A$2:$A859,"="&amp;$A10,Concentrado!$B$2:$B859, "=Puebla")</f>
        <v>433.93400000000003</v>
      </c>
      <c r="AX10" s="9">
        <f>SUMIFS(Concentrado!AY$2:AY859,Concentrado!$A$2:$A859,"="&amp;$A10,Concentrado!$B$2:$B859, "=Puebla")</f>
        <v>489.24099999999999</v>
      </c>
      <c r="AY10" s="9">
        <f>SUMIFS(Concentrado!AZ$2:AZ859,Concentrado!$A$2:$A859,"="&amp;$A10,Concentrado!$B$2:$B859, "=Puebla")</f>
        <v>5.4859999999999998</v>
      </c>
      <c r="AZ10" s="9">
        <f>SUMIFS(Concentrado!BA$2:BA859,Concentrado!$A$2:$A859,"="&amp;$A10,Concentrado!$B$2:$B859, "=Puebla")</f>
        <v>4.3390000000000004</v>
      </c>
      <c r="BA10" s="9">
        <f>SUMIFS(Concentrado!BB$2:BB859,Concentrado!$A$2:$A859,"="&amp;$A10,Concentrado!$B$2:$B859, "=Puebla")</f>
        <v>4.8920000000000003</v>
      </c>
      <c r="BB10" s="9">
        <f>SUMIFS(Concentrado!BC$2:BC859,Concentrado!$A$2:$A859,"="&amp;$A10,Concentrado!$B$2:$B859, "=Puebla")</f>
        <v>42.866999999999997</v>
      </c>
      <c r="BC10" s="9">
        <f>SUMIFS(Concentrado!BD$2:BD859,Concentrado!$A$2:$A859,"="&amp;$A10,Concentrado!$B$2:$B859, "=Puebla")</f>
        <v>18.670000000000002</v>
      </c>
      <c r="BD10" s="9">
        <f>SUMIFS(Concentrado!BE$2:BE859,Concentrado!$A$2:$A859,"="&amp;$A10,Concentrado!$B$2:$B859, "=Puebla")</f>
        <v>17.959</v>
      </c>
      <c r="BE10" s="9">
        <f>SUMIFS(Concentrado!BF$2:BF859,Concentrado!$A$2:$A859,"="&amp;$A10,Concentrado!$B$2:$B859, "=Puebla")</f>
        <v>21.177</v>
      </c>
      <c r="BF10" s="9">
        <f>SUMIFS(Concentrado!BG$2:BG859,Concentrado!$A$2:$A859,"="&amp;$A10,Concentrado!$B$2:$B859, "=Puebla")</f>
        <v>45.073999999999998</v>
      </c>
      <c r="BG10" s="9">
        <f>SUMIFS(Concentrado!BH$2:BH859,Concentrado!$A$2:$A859,"="&amp;$A10,Concentrado!$B$2:$B859, "=Puebla")</f>
        <v>11.404368574310837</v>
      </c>
    </row>
    <row r="11" spans="1:59" x14ac:dyDescent="0.25">
      <c r="A11" s="4">
        <v>2007</v>
      </c>
      <c r="B11" s="9">
        <f>SUMIFS(Concentrado!C$2:C859,Concentrado!$A$2:$A859,"="&amp;$A11,Concentrado!$B$2:$B859, "=Puebla")</f>
        <v>15.589</v>
      </c>
      <c r="C11" s="9">
        <f>SUMIFS(Concentrado!D$2:D859,Concentrado!$A$2:$A859,"="&amp;$A11,Concentrado!$B$2:$B859, "=Puebla")</f>
        <v>4.8550000000000004</v>
      </c>
      <c r="D11" s="9">
        <f>SUMIFS(Concentrado!E$2:E859,Concentrado!$A$2:$A859,"="&amp;$A11,Concentrado!$B$2:$B859, "=Puebla")</f>
        <v>10.015000000000001</v>
      </c>
      <c r="E11" s="9">
        <f>SUMIFS(Concentrado!F$2:F859,Concentrado!$A$2:$A859,"="&amp;$A11,Concentrado!$B$2:$B859, "=Puebla")</f>
        <v>16.113</v>
      </c>
      <c r="F11" s="9">
        <f>SUMIFS(Concentrado!G$2:G859,Concentrado!$A$2:$A859,"="&amp;$A11,Concentrado!$B$2:$B859, "=Puebla")</f>
        <v>14.212999999999999</v>
      </c>
      <c r="G11" s="9">
        <f>SUMIFS(Concentrado!H$2:H859,Concentrado!$A$2:$A859,"="&amp;$A11,Concentrado!$B$2:$B859, "=Puebla")</f>
        <v>2.5859999999999999</v>
      </c>
      <c r="H11" s="9">
        <f>SUMIFS(Concentrado!I$2:I859,Concentrado!$A$2:$A859,"="&amp;$A11,Concentrado!$B$2:$B859, "=Puebla")</f>
        <v>2.36</v>
      </c>
      <c r="I11" s="9">
        <f>SUMIFS(Concentrado!J$2:J859,Concentrado!$A$2:$A859,"="&amp;$A11,Concentrado!$B$2:$B859, "=Puebla")</f>
        <v>2.4689999999999999</v>
      </c>
      <c r="J11" s="9">
        <f>SUMIFS(Concentrado!K$2:K859,Concentrado!$A$2:$A859,"="&amp;$A11,Concentrado!$B$2:$B859, "=Puebla")</f>
        <v>4.2619999999999996</v>
      </c>
      <c r="K11" s="9">
        <f>SUMIFS(Concentrado!L$2:L859,Concentrado!$A$2:$A859,"="&amp;$A11,Concentrado!$B$2:$B859, "=Puebla")</f>
        <v>2.4950000000000001</v>
      </c>
      <c r="L11" s="9">
        <f>SUMIFS(Concentrado!M$2:M859,Concentrado!$A$2:$A859,"="&amp;$A11,Concentrado!$B$2:$B859, "=Puebla")</f>
        <v>3.3439999999999999</v>
      </c>
      <c r="M11" s="9">
        <f>SUMIFS(Concentrado!N$2:N859,Concentrado!$A$2:$A859,"="&amp;$A11,Concentrado!$B$2:$B859, "=Puebla")</f>
        <v>37.601999999999997</v>
      </c>
      <c r="N11" s="9">
        <f>SUMIFS(Concentrado!O$2:O859,Concentrado!$A$2:$A859,"="&amp;$A11,Concentrado!$B$2:$B859, "=Puebla")</f>
        <v>67.784999999999997</v>
      </c>
      <c r="O11" s="9">
        <f>SUMIFS(Concentrado!P$2:P859,Concentrado!$A$2:$A859,"="&amp;$A11,Concentrado!$B$2:$B859, "=Puebla")</f>
        <v>18.914000000000001</v>
      </c>
      <c r="P11" s="9">
        <f>SUMIFS(Concentrado!Q$2:Q859,Concentrado!$A$2:$A859,"="&amp;$A11,Concentrado!$B$2:$B859, "=Puebla")</f>
        <v>42.405999999999999</v>
      </c>
      <c r="Q11" s="9">
        <f>SUMIFS(Concentrado!R$2:R859,Concentrado!$A$2:$A859,"="&amp;$A11,Concentrado!$B$2:$B859, "=Puebla")</f>
        <v>65.817999999999998</v>
      </c>
      <c r="R11" s="9">
        <f>SUMIFS(Concentrado!S$2:S859,Concentrado!$A$2:$A859,"="&amp;$A11,Concentrado!$B$2:$B859, "=Puebla")</f>
        <v>72.587999999999994</v>
      </c>
      <c r="S11" s="9">
        <f>SUMIFS(Concentrado!T$2:T859,Concentrado!$A$2:$A859,"="&amp;$A11,Concentrado!$B$2:$B859, "=Puebla")</f>
        <v>69.334000000000003</v>
      </c>
      <c r="T11" s="9">
        <f>SUMIFS(Concentrado!U$2:U859,Concentrado!$A$2:$A859,"="&amp;$A11,Concentrado!$B$2:$B859, "=Puebla")</f>
        <v>12.093</v>
      </c>
      <c r="U11" s="9">
        <f>SUMIFS(Concentrado!V$2:V859,Concentrado!$A$2:$A859,"="&amp;$A11,Concentrado!$B$2:$B859, "=Puebla")</f>
        <v>16.856999999999999</v>
      </c>
      <c r="V11" s="9">
        <f>SUMIFS(Concentrado!W$2:W859,Concentrado!$A$2:$A859,"="&amp;$A11,Concentrado!$B$2:$B859, "=Puebla")</f>
        <v>14.567</v>
      </c>
      <c r="W11" s="9">
        <f>SUMIFS(Concentrado!X$2:X859,Concentrado!$A$2:$A859,"="&amp;$A11,Concentrado!$B$2:$B859, "=Puebla")</f>
        <v>8.6690000000000005</v>
      </c>
      <c r="X11" s="9">
        <f>SUMIFS(Concentrado!Y$2:Y859,Concentrado!$A$2:$A859,"="&amp;$A11,Concentrado!$B$2:$B859, "=Puebla")</f>
        <v>1.45</v>
      </c>
      <c r="Y11" s="9">
        <f>SUMIFS(Concentrado!Z$2:Z859,Concentrado!$A$2:$A859,"="&amp;$A11,Concentrado!$B$2:$B859, "=Puebla")</f>
        <v>4.92</v>
      </c>
      <c r="Z11" s="9">
        <f>SUMIFS(Concentrado!AA$2:AA859,Concentrado!$A$2:$A859,"="&amp;$A11,Concentrado!$B$2:$B859, "=Puebla")</f>
        <v>41.923999999999999</v>
      </c>
      <c r="AA11" s="9">
        <f>SUMIFS(Concentrado!AB$2:AB859,Concentrado!$A$2:$A859,"="&amp;$A11,Concentrado!$B$2:$B859, "=Puebla")</f>
        <v>35.164999999999999</v>
      </c>
      <c r="AB11" s="9">
        <f>SUMIFS(Concentrado!AC$2:AC859,Concentrado!$A$2:$A859,"="&amp;$A11,Concentrado!$B$2:$B859, "=Puebla")</f>
        <v>38.414000000000001</v>
      </c>
      <c r="AC11" s="9">
        <f>SUMIFS(Concentrado!AD$2:AD859,Concentrado!$A$2:$A859,"="&amp;$A11,Concentrado!$B$2:$B859, "=Puebla")</f>
        <v>389.98899999999998</v>
      </c>
      <c r="AD11" s="9">
        <f>SUMIFS(Concentrado!AE$2:AE859,Concentrado!$A$2:$A859,"="&amp;$A11,Concentrado!$B$2:$B859, "=Puebla")</f>
        <v>343.72399999999999</v>
      </c>
      <c r="AE11" s="9">
        <f>SUMIFS(Concentrado!AF$2:AF859,Concentrado!$A$2:$A859,"="&amp;$A11,Concentrado!$B$2:$B859, "=Puebla")</f>
        <v>365.98099999999999</v>
      </c>
      <c r="AF11" s="9">
        <f>SUMIFS(Concentrado!AG$2:AG859,Concentrado!$A$2:$A859,"="&amp;$A11,Concentrado!$B$2:$B859, "=Puebla")</f>
        <v>7.1029999999999998</v>
      </c>
      <c r="AG11" s="9">
        <f>SUMIFS(Concentrado!AH$2:AH859,Concentrado!$A$2:$A859,"="&amp;$A11,Concentrado!$B$2:$B859, "=Puebla")</f>
        <v>5.3461089705832698</v>
      </c>
      <c r="AH11" s="9">
        <f>SUMIFS(Concentrado!AI$2:AI859,Concentrado!$A$2:$A859,"="&amp;$A11,Concentrado!$B$2:$B859, "=Puebla")</f>
        <v>2.4669755672501901</v>
      </c>
      <c r="AI11" s="9">
        <f>SUMIFS(Concentrado!AJ$2:AJ859,Concentrado!$A$2:$A859,"="&amp;$A11,Concentrado!$B$2:$B859, "=Puebla")</f>
        <v>3.8615493717259199</v>
      </c>
      <c r="AJ11" s="9">
        <f>SUMIFS(Concentrado!AK$2:AK859,Concentrado!$A$2:$A859,"="&amp;$A11,Concentrado!$B$2:$B859, "=Puebla")</f>
        <v>4.1890000000000001</v>
      </c>
      <c r="AK11" s="9">
        <f>SUMIFS(Concentrado!AL$2:AL859,Concentrado!$A$2:$A859,"="&amp;$A11,Concentrado!$B$2:$B859, "=Puebla")</f>
        <v>1.5169999999999999</v>
      </c>
      <c r="AL11" s="9">
        <f>SUMIFS(Concentrado!AM$2:AM859,Concentrado!$A$2:$A859,"="&amp;$A11,Concentrado!$B$2:$B859, "=Puebla")</f>
        <v>2.8010000000000002</v>
      </c>
      <c r="AM11" s="9">
        <f>SUMIFS(Concentrado!AN$2:AN859,Concentrado!$A$2:$A859,"="&amp;$A11,Concentrado!$B$2:$B859, "=Puebla")</f>
        <v>80.715000000000003</v>
      </c>
      <c r="AN11" s="9">
        <f>SUMIFS(Concentrado!AO$2:AO859,Concentrado!$A$2:$A859,"="&amp;$A11,Concentrado!$B$2:$B859, "=Puebla")</f>
        <v>65.406999999999996</v>
      </c>
      <c r="AO11" s="9">
        <f>SUMIFS(Concentrado!AP$2:AP859,Concentrado!$A$2:$A859,"="&amp;$A11,Concentrado!$B$2:$B859, "=Puebla")</f>
        <v>72.8</v>
      </c>
      <c r="AP11" s="9">
        <f>SUMIFS(Concentrado!AQ$2:AQ859,Concentrado!$A$2:$A859,"="&amp;$A11,Concentrado!$B$2:$B859, "=Puebla")</f>
        <v>1.712</v>
      </c>
      <c r="AQ11" s="9">
        <f>SUMIFS(Concentrado!AR$2:AR859,Concentrado!$A$2:$A859,"="&amp;$A11,Concentrado!$B$2:$B859, "=Puebla")</f>
        <v>0.877</v>
      </c>
      <c r="AR11" s="9">
        <f>SUMIFS(Concentrado!AS$2:AS859,Concentrado!$A$2:$A859,"="&amp;$A11,Concentrado!$B$2:$B859, "=Puebla")</f>
        <v>1.278</v>
      </c>
      <c r="AS11" s="9">
        <f>SUMIFS(Concentrado!AT$2:AT859,Concentrado!$A$2:$A859,"="&amp;$A11,Concentrado!$B$2:$B859, "=Puebla")</f>
        <v>6.1920000000000002</v>
      </c>
      <c r="AT11" s="9">
        <f>SUMIFS(Concentrado!AU$2:AU859,Concentrado!$A$2:$A859,"="&amp;$A11,Concentrado!$B$2:$B859, "=Puebla")</f>
        <v>1.821</v>
      </c>
      <c r="AU11" s="9">
        <f>SUMIFS(Concentrado!AV$2:AV859,Concentrado!$A$2:$A859,"="&amp;$A11,Concentrado!$B$2:$B859, "=Puebla")</f>
        <v>3.9220000000000002</v>
      </c>
      <c r="AV11" s="9">
        <f>SUMIFS(Concentrado!AW$2:AW859,Concentrado!$A$2:$A859,"="&amp;$A11,Concentrado!$B$2:$B859, "=Puebla")</f>
        <v>554.47799999999995</v>
      </c>
      <c r="AW11" s="9">
        <f>SUMIFS(Concentrado!AX$2:AX859,Concentrado!$A$2:$A859,"="&amp;$A11,Concentrado!$B$2:$B859, "=Puebla")</f>
        <v>444.80200000000002</v>
      </c>
      <c r="AX11" s="9">
        <f>SUMIFS(Concentrado!AY$2:AY859,Concentrado!$A$2:$A859,"="&amp;$A11,Concentrado!$B$2:$B859, "=Puebla")</f>
        <v>497.59199999999998</v>
      </c>
      <c r="AY11" s="9">
        <f>SUMIFS(Concentrado!AZ$2:AZ859,Concentrado!$A$2:$A859,"="&amp;$A11,Concentrado!$B$2:$B859, "=Puebla")</f>
        <v>5.5449999999999999</v>
      </c>
      <c r="AZ11" s="9">
        <f>SUMIFS(Concentrado!BA$2:BA859,Concentrado!$A$2:$A859,"="&amp;$A11,Concentrado!$B$2:$B859, "=Puebla")</f>
        <v>4.4480000000000004</v>
      </c>
      <c r="BA11" s="9">
        <f>SUMIFS(Concentrado!BB$2:BB859,Concentrado!$A$2:$A859,"="&amp;$A11,Concentrado!$B$2:$B859, "=Puebla")</f>
        <v>4.976</v>
      </c>
      <c r="BB11" s="9">
        <f>SUMIFS(Concentrado!BC$2:BC859,Concentrado!$A$2:$A859,"="&amp;$A11,Concentrado!$B$2:$B859, "=Puebla")</f>
        <v>43.146000000000001</v>
      </c>
      <c r="BC11" s="9">
        <f>SUMIFS(Concentrado!BD$2:BD859,Concentrado!$A$2:$A859,"="&amp;$A11,Concentrado!$B$2:$B859, "=Puebla")</f>
        <v>21.498000000000001</v>
      </c>
      <c r="BD11" s="9">
        <f>SUMIFS(Concentrado!BE$2:BE859,Concentrado!$A$2:$A859,"="&amp;$A11,Concentrado!$B$2:$B859, "=Puebla")</f>
        <v>17.774999999999999</v>
      </c>
      <c r="BE11" s="9">
        <f>SUMIFS(Concentrado!BF$2:BF859,Concentrado!$A$2:$A859,"="&amp;$A11,Concentrado!$B$2:$B859, "=Puebla")</f>
        <v>21.013000000000002</v>
      </c>
      <c r="BF11" s="9">
        <f>SUMIFS(Concentrado!BG$2:BG859,Concentrado!$A$2:$A859,"="&amp;$A11,Concentrado!$B$2:$B859, "=Puebla")</f>
        <v>41.582000000000001</v>
      </c>
      <c r="BG11" s="9">
        <f>SUMIFS(Concentrado!BH$2:BH859,Concentrado!$A$2:$A859,"="&amp;$A11,Concentrado!$B$2:$B859, "=Puebla")</f>
        <v>10.775583946315654</v>
      </c>
    </row>
    <row r="12" spans="1:59" x14ac:dyDescent="0.25">
      <c r="A12" s="4">
        <v>2008</v>
      </c>
      <c r="B12" s="9">
        <f>SUMIFS(Concentrado!C$2:C859,Concentrado!$A$2:$A859,"="&amp;$A12,Concentrado!$B$2:$B859, "=Puebla")</f>
        <v>18.256</v>
      </c>
      <c r="C12" s="9">
        <f>SUMIFS(Concentrado!D$2:D859,Concentrado!$A$2:$A859,"="&amp;$A12,Concentrado!$B$2:$B859, "=Puebla")</f>
        <v>5.0529999999999999</v>
      </c>
      <c r="D12" s="9">
        <f>SUMIFS(Concentrado!E$2:E859,Concentrado!$A$2:$A859,"="&amp;$A12,Concentrado!$B$2:$B859, "=Puebla")</f>
        <v>11.391</v>
      </c>
      <c r="E12" s="9">
        <f>SUMIFS(Concentrado!F$2:F859,Concentrado!$A$2:$A859,"="&amp;$A12,Concentrado!$B$2:$B859, "=Puebla")</f>
        <v>12.959</v>
      </c>
      <c r="F12" s="9">
        <f>SUMIFS(Concentrado!G$2:G859,Concentrado!$A$2:$A859,"="&amp;$A12,Concentrado!$B$2:$B859, "=Puebla")</f>
        <v>12.41</v>
      </c>
      <c r="G12" s="9">
        <f>SUMIFS(Concentrado!H$2:H859,Concentrado!$A$2:$A859,"="&amp;$A12,Concentrado!$B$2:$B859, "=Puebla")</f>
        <v>2.8090000000000002</v>
      </c>
      <c r="H12" s="9">
        <f>SUMIFS(Concentrado!I$2:I859,Concentrado!$A$2:$A859,"="&amp;$A12,Concentrado!$B$2:$B859, "=Puebla")</f>
        <v>2.7930000000000001</v>
      </c>
      <c r="I12" s="9">
        <f>SUMIFS(Concentrado!J$2:J859,Concentrado!$A$2:$A859,"="&amp;$A12,Concentrado!$B$2:$B859, "=Puebla")</f>
        <v>2.8</v>
      </c>
      <c r="J12" s="9">
        <f>SUMIFS(Concentrado!K$2:K859,Concentrado!$A$2:$A859,"="&amp;$A12,Concentrado!$B$2:$B859, "=Puebla")</f>
        <v>3.7450000000000001</v>
      </c>
      <c r="K12" s="9">
        <f>SUMIFS(Concentrado!L$2:L859,Concentrado!$A$2:$A859,"="&amp;$A12,Concentrado!$B$2:$B859, "=Puebla")</f>
        <v>2.2610000000000001</v>
      </c>
      <c r="L12" s="9">
        <f>SUMIFS(Concentrado!M$2:M859,Concentrado!$A$2:$A859,"="&amp;$A12,Concentrado!$B$2:$B859, "=Puebla")</f>
        <v>2.9729999999999999</v>
      </c>
      <c r="M12" s="9">
        <f>SUMIFS(Concentrado!N$2:N859,Concentrado!$A$2:$A859,"="&amp;$A12,Concentrado!$B$2:$B859, "=Puebla")</f>
        <v>40.834000000000003</v>
      </c>
      <c r="N12" s="9">
        <f>SUMIFS(Concentrado!O$2:O859,Concentrado!$A$2:$A859,"="&amp;$A12,Concentrado!$B$2:$B859, "=Puebla")</f>
        <v>72.123999999999995</v>
      </c>
      <c r="O12" s="9">
        <f>SUMIFS(Concentrado!P$2:P859,Concentrado!$A$2:$A859,"="&amp;$A12,Concentrado!$B$2:$B859, "=Puebla")</f>
        <v>17.919</v>
      </c>
      <c r="P12" s="9">
        <f>SUMIFS(Concentrado!Q$2:Q859,Concentrado!$A$2:$A859,"="&amp;$A12,Concentrado!$B$2:$B859, "=Puebla")</f>
        <v>43.94</v>
      </c>
      <c r="Q12" s="9">
        <f>SUMIFS(Concentrado!R$2:R859,Concentrado!$A$2:$A859,"="&amp;$A12,Concentrado!$B$2:$B859, "=Puebla")</f>
        <v>71.8</v>
      </c>
      <c r="R12" s="9">
        <f>SUMIFS(Concentrado!S$2:S859,Concentrado!$A$2:$A859,"="&amp;$A12,Concentrado!$B$2:$B859, "=Puebla")</f>
        <v>73.605000000000004</v>
      </c>
      <c r="S12" s="9">
        <f>SUMIFS(Concentrado!T$2:T859,Concentrado!$A$2:$A859,"="&amp;$A12,Concentrado!$B$2:$B859, "=Puebla")</f>
        <v>72.738</v>
      </c>
      <c r="T12" s="9">
        <f>SUMIFS(Concentrado!U$2:U859,Concentrado!$A$2:$A859,"="&amp;$A12,Concentrado!$B$2:$B859, "=Puebla")</f>
        <v>13.430999999999999</v>
      </c>
      <c r="U12" s="9">
        <f>SUMIFS(Concentrado!V$2:V859,Concentrado!$A$2:$A859,"="&amp;$A12,Concentrado!$B$2:$B859, "=Puebla")</f>
        <v>17.52</v>
      </c>
      <c r="V12" s="9">
        <f>SUMIFS(Concentrado!W$2:W859,Concentrado!$A$2:$A859,"="&amp;$A12,Concentrado!$B$2:$B859, "=Puebla")</f>
        <v>15.557</v>
      </c>
      <c r="W12" s="9">
        <f>SUMIFS(Concentrado!X$2:X859,Concentrado!$A$2:$A859,"="&amp;$A12,Concentrado!$B$2:$B859, "=Puebla")</f>
        <v>11.342000000000001</v>
      </c>
      <c r="X12" s="9">
        <f>SUMIFS(Concentrado!Y$2:Y859,Concentrado!$A$2:$A859,"="&amp;$A12,Concentrado!$B$2:$B859, "=Puebla")</f>
        <v>1.5960000000000001</v>
      </c>
      <c r="Y12" s="9">
        <f>SUMIFS(Concentrado!Z$2:Z859,Concentrado!$A$2:$A859,"="&amp;$A12,Concentrado!$B$2:$B859, "=Puebla")</f>
        <v>6.2750000000000004</v>
      </c>
      <c r="Z12" s="9">
        <f>SUMIFS(Concentrado!AA$2:AA859,Concentrado!$A$2:$A859,"="&amp;$A12,Concentrado!$B$2:$B859, "=Puebla")</f>
        <v>47.962000000000003</v>
      </c>
      <c r="AA12" s="9">
        <f>SUMIFS(Concentrado!AB$2:AB859,Concentrado!$A$2:$A859,"="&amp;$A12,Concentrado!$B$2:$B859, "=Puebla")</f>
        <v>36.536000000000001</v>
      </c>
      <c r="AB12" s="9">
        <f>SUMIFS(Concentrado!AC$2:AC859,Concentrado!$A$2:$A859,"="&amp;$A12,Concentrado!$B$2:$B859, "=Puebla")</f>
        <v>42.021999999999998</v>
      </c>
      <c r="AC12" s="9">
        <f>SUMIFS(Concentrado!AD$2:AD859,Concentrado!$A$2:$A859,"="&amp;$A12,Concentrado!$B$2:$B859, "=Puebla")</f>
        <v>410.13</v>
      </c>
      <c r="AD12" s="9">
        <f>SUMIFS(Concentrado!AE$2:AE859,Concentrado!$A$2:$A859,"="&amp;$A12,Concentrado!$B$2:$B859, "=Puebla")</f>
        <v>346.68</v>
      </c>
      <c r="AE12" s="9">
        <f>SUMIFS(Concentrado!AF$2:AF859,Concentrado!$A$2:$A859,"="&amp;$A12,Concentrado!$B$2:$B859, "=Puebla")</f>
        <v>377.29500000000002</v>
      </c>
      <c r="AF12" s="9">
        <f>SUMIFS(Concentrado!AG$2:AG859,Concentrado!$A$2:$A859,"="&amp;$A12,Concentrado!$B$2:$B859, "=Puebla")</f>
        <v>7.8860000000000001</v>
      </c>
      <c r="AG12" s="9">
        <f>SUMIFS(Concentrado!AH$2:AH859,Concentrado!$A$2:$A859,"="&amp;$A12,Concentrado!$B$2:$B859, "=Puebla")</f>
        <v>5.3782135985349004</v>
      </c>
      <c r="AH12" s="9">
        <f>SUMIFS(Concentrado!AI$2:AI859,Concentrado!$A$2:$A859,"="&amp;$A12,Concentrado!$B$2:$B859, "=Puebla")</f>
        <v>2.3575165047984199</v>
      </c>
      <c r="AI12" s="9">
        <f>SUMIFS(Concentrado!AJ$2:AJ859,Concentrado!$A$2:$A859,"="&amp;$A12,Concentrado!$B$2:$B859, "=Puebla")</f>
        <v>3.8224615033156502</v>
      </c>
      <c r="AJ12" s="9">
        <f>SUMIFS(Concentrado!AK$2:AK859,Concentrado!$A$2:$A859,"="&amp;$A12,Concentrado!$B$2:$B859, "=Puebla")</f>
        <v>4.2130000000000001</v>
      </c>
      <c r="AK12" s="9">
        <f>SUMIFS(Concentrado!AL$2:AL859,Concentrado!$A$2:$A859,"="&amp;$A12,Concentrado!$B$2:$B859, "=Puebla")</f>
        <v>1.1639999999999999</v>
      </c>
      <c r="AL12" s="9">
        <f>SUMIFS(Concentrado!AM$2:AM859,Concentrado!$A$2:$A859,"="&amp;$A12,Concentrado!$B$2:$B859, "=Puebla")</f>
        <v>2.6269999999999998</v>
      </c>
      <c r="AM12" s="9">
        <f>SUMIFS(Concentrado!AN$2:AN859,Concentrado!$A$2:$A859,"="&amp;$A12,Concentrado!$B$2:$B859, "=Puebla")</f>
        <v>75.941000000000003</v>
      </c>
      <c r="AN12" s="9">
        <f>SUMIFS(Concentrado!AO$2:AO859,Concentrado!$A$2:$A859,"="&amp;$A12,Concentrado!$B$2:$B859, "=Puebla")</f>
        <v>61.371000000000002</v>
      </c>
      <c r="AO12" s="9">
        <f>SUMIFS(Concentrado!AP$2:AP859,Concentrado!$A$2:$A859,"="&amp;$A12,Concentrado!$B$2:$B859, "=Puebla")</f>
        <v>68.400000000000006</v>
      </c>
      <c r="AP12" s="9">
        <f>SUMIFS(Concentrado!AQ$2:AQ859,Concentrado!$A$2:$A859,"="&amp;$A12,Concentrado!$B$2:$B859, "=Puebla")</f>
        <v>2.593</v>
      </c>
      <c r="AQ12" s="9">
        <f>SUMIFS(Concentrado!AR$2:AR859,Concentrado!$A$2:$A859,"="&amp;$A12,Concentrado!$B$2:$B859, "=Puebla")</f>
        <v>1.0640000000000001</v>
      </c>
      <c r="AR12" s="9">
        <f>SUMIFS(Concentrado!AS$2:AS859,Concentrado!$A$2:$A859,"="&amp;$A12,Concentrado!$B$2:$B859, "=Puebla")</f>
        <v>1.798</v>
      </c>
      <c r="AS12" s="9">
        <f>SUMIFS(Concentrado!AT$2:AT859,Concentrado!$A$2:$A859,"="&amp;$A12,Concentrado!$B$2:$B859, "=Puebla")</f>
        <v>5.9770000000000003</v>
      </c>
      <c r="AT12" s="9">
        <f>SUMIFS(Concentrado!AU$2:AU859,Concentrado!$A$2:$A859,"="&amp;$A12,Concentrado!$B$2:$B859, "=Puebla")</f>
        <v>1.33</v>
      </c>
      <c r="AU12" s="9">
        <f>SUMIFS(Concentrado!AV$2:AV859,Concentrado!$A$2:$A859,"="&amp;$A12,Concentrado!$B$2:$B859, "=Puebla")</f>
        <v>3.5609999999999999</v>
      </c>
      <c r="AV12" s="9">
        <f>SUMIFS(Concentrado!AW$2:AW859,Concentrado!$A$2:$A859,"="&amp;$A12,Concentrado!$B$2:$B859, "=Puebla")</f>
        <v>574.36199999999997</v>
      </c>
      <c r="AW12" s="9">
        <f>SUMIFS(Concentrado!AX$2:AX859,Concentrado!$A$2:$A859,"="&amp;$A12,Concentrado!$B$2:$B859, "=Puebla")</f>
        <v>444.08800000000002</v>
      </c>
      <c r="AX12" s="9">
        <f>SUMIFS(Concentrado!AY$2:AY859,Concentrado!$A$2:$A859,"="&amp;$A12,Concentrado!$B$2:$B859, "=Puebla")</f>
        <v>506.81700000000001</v>
      </c>
      <c r="AY12" s="9">
        <f>SUMIFS(Concentrado!AZ$2:AZ859,Concentrado!$A$2:$A859,"="&amp;$A12,Concentrado!$B$2:$B859, "=Puebla")</f>
        <v>5.7439999999999998</v>
      </c>
      <c r="AZ12" s="9">
        <f>SUMIFS(Concentrado!BA$2:BA859,Concentrado!$A$2:$A859,"="&amp;$A12,Concentrado!$B$2:$B859, "=Puebla")</f>
        <v>4.4409999999999998</v>
      </c>
      <c r="BA12" s="9">
        <f>SUMIFS(Concentrado!BB$2:BB859,Concentrado!$A$2:$A859,"="&amp;$A12,Concentrado!$B$2:$B859, "=Puebla")</f>
        <v>5.0679999999999996</v>
      </c>
      <c r="BB12" s="9">
        <f>SUMIFS(Concentrado!BC$2:BC859,Concentrado!$A$2:$A859,"="&amp;$A12,Concentrado!$B$2:$B859, "=Puebla")</f>
        <v>40.472999999999999</v>
      </c>
      <c r="BC12" s="9">
        <f>SUMIFS(Concentrado!BD$2:BD859,Concentrado!$A$2:$A859,"="&amp;$A12,Concentrado!$B$2:$B859, "=Puebla")</f>
        <v>15.856999999999999</v>
      </c>
      <c r="BD12" s="9">
        <f>SUMIFS(Concentrado!BE$2:BE859,Concentrado!$A$2:$A859,"="&amp;$A12,Concentrado!$B$2:$B859, "=Puebla")</f>
        <v>17.678000000000001</v>
      </c>
      <c r="BE12" s="9">
        <f>SUMIFS(Concentrado!BF$2:BF859,Concentrado!$A$2:$A859,"="&amp;$A12,Concentrado!$B$2:$B859, "=Puebla")</f>
        <v>20.940999999999999</v>
      </c>
      <c r="BF12" s="9">
        <f>SUMIFS(Concentrado!BG$2:BG859,Concentrado!$A$2:$A859,"="&amp;$A12,Concentrado!$B$2:$B859, "=Puebla")</f>
        <v>44.600999999999999</v>
      </c>
      <c r="BG12" s="9">
        <f>SUMIFS(Concentrado!BH$2:BH859,Concentrado!$A$2:$A859,"="&amp;$A12,Concentrado!$B$2:$B859, "=Puebla")</f>
        <v>10.222359703328561</v>
      </c>
    </row>
    <row r="13" spans="1:59" x14ac:dyDescent="0.25">
      <c r="A13" s="4">
        <v>2009</v>
      </c>
      <c r="B13" s="9">
        <f>SUMIFS(Concentrado!C$2:C859,Concentrado!$A$2:$A859,"="&amp;$A13,Concentrado!$B$2:$B859, "=Puebla")</f>
        <v>17.213999999999999</v>
      </c>
      <c r="C13" s="9">
        <f>SUMIFS(Concentrado!D$2:D859,Concentrado!$A$2:$A859,"="&amp;$A13,Concentrado!$B$2:$B859, "=Puebla")</f>
        <v>4.4630000000000001</v>
      </c>
      <c r="D13" s="9">
        <f>SUMIFS(Concentrado!E$2:E859,Concentrado!$A$2:$A859,"="&amp;$A13,Concentrado!$B$2:$B859, "=Puebla")</f>
        <v>10.582000000000001</v>
      </c>
      <c r="E13" s="9">
        <f>SUMIFS(Concentrado!F$2:F859,Concentrado!$A$2:$A859,"="&amp;$A13,Concentrado!$B$2:$B859, "=Puebla")</f>
        <v>14.244999999999999</v>
      </c>
      <c r="F13" s="9">
        <f>SUMIFS(Concentrado!G$2:G859,Concentrado!$A$2:$A859,"="&amp;$A13,Concentrado!$B$2:$B859, "=Puebla")</f>
        <v>12.974</v>
      </c>
      <c r="G13" s="9">
        <f>SUMIFS(Concentrado!H$2:H859,Concentrado!$A$2:$A859,"="&amp;$A13,Concentrado!$B$2:$B859, "=Puebla")</f>
        <v>2.5960000000000001</v>
      </c>
      <c r="H13" s="9">
        <f>SUMIFS(Concentrado!I$2:I859,Concentrado!$A$2:$A859,"="&amp;$A13,Concentrado!$B$2:$B859, "=Puebla")</f>
        <v>2.33</v>
      </c>
      <c r="I13" s="9">
        <f>SUMIFS(Concentrado!J$2:J859,Concentrado!$A$2:$A859,"="&amp;$A13,Concentrado!$B$2:$B859, "=Puebla")</f>
        <v>2.4580000000000002</v>
      </c>
      <c r="J13" s="9">
        <f>SUMIFS(Concentrado!K$2:K859,Concentrado!$A$2:$A859,"="&amp;$A13,Concentrado!$B$2:$B859, "=Puebla")</f>
        <v>3.8050000000000002</v>
      </c>
      <c r="K13" s="9">
        <f>SUMIFS(Concentrado!L$2:L859,Concentrado!$A$2:$A859,"="&amp;$A13,Concentrado!$B$2:$B859, "=Puebla")</f>
        <v>2.133</v>
      </c>
      <c r="L13" s="9">
        <f>SUMIFS(Concentrado!M$2:M859,Concentrado!$A$2:$A859,"="&amp;$A13,Concentrado!$B$2:$B859, "=Puebla")</f>
        <v>2.9359999999999999</v>
      </c>
      <c r="M13" s="9">
        <f>SUMIFS(Concentrado!N$2:N859,Concentrado!$A$2:$A859,"="&amp;$A13,Concentrado!$B$2:$B859, "=Puebla")</f>
        <v>37.076000000000001</v>
      </c>
      <c r="N13" s="9">
        <f>SUMIFS(Concentrado!O$2:O859,Concentrado!$A$2:$A859,"="&amp;$A13,Concentrado!$B$2:$B859, "=Puebla")</f>
        <v>70.489999999999995</v>
      </c>
      <c r="O13" s="9">
        <f>SUMIFS(Concentrado!P$2:P859,Concentrado!$A$2:$A859,"="&amp;$A13,Concentrado!$B$2:$B859, "=Puebla")</f>
        <v>17.983000000000001</v>
      </c>
      <c r="P13" s="9">
        <f>SUMIFS(Concentrado!Q$2:Q859,Concentrado!$A$2:$A859,"="&amp;$A13,Concentrado!$B$2:$B859, "=Puebla")</f>
        <v>43.25</v>
      </c>
      <c r="Q13" s="9">
        <f>SUMIFS(Concentrado!R$2:R859,Concentrado!$A$2:$A859,"="&amp;$A13,Concentrado!$B$2:$B859, "=Puebla")</f>
        <v>73.265000000000001</v>
      </c>
      <c r="R13" s="9">
        <f>SUMIFS(Concentrado!S$2:S859,Concentrado!$A$2:$A859,"="&amp;$A13,Concentrado!$B$2:$B859, "=Puebla")</f>
        <v>77.478999999999999</v>
      </c>
      <c r="S13" s="9">
        <f>SUMIFS(Concentrado!T$2:T859,Concentrado!$A$2:$A859,"="&amp;$A13,Concentrado!$B$2:$B859, "=Puebla")</f>
        <v>75.456999999999994</v>
      </c>
      <c r="T13" s="9">
        <f>SUMIFS(Concentrado!U$2:U859,Concentrado!$A$2:$A859,"="&amp;$A13,Concentrado!$B$2:$B859, "=Puebla")</f>
        <v>14.936999999999999</v>
      </c>
      <c r="U13" s="9">
        <f>SUMIFS(Concentrado!V$2:V859,Concentrado!$A$2:$A859,"="&amp;$A13,Concentrado!$B$2:$B859, "=Puebla")</f>
        <v>19.263000000000002</v>
      </c>
      <c r="V13" s="9">
        <f>SUMIFS(Concentrado!W$2:W859,Concentrado!$A$2:$A859,"="&amp;$A13,Concentrado!$B$2:$B859, "=Puebla")</f>
        <v>17.187000000000001</v>
      </c>
      <c r="W13" s="9">
        <f>SUMIFS(Concentrado!X$2:X859,Concentrado!$A$2:$A859,"="&amp;$A13,Concentrado!$B$2:$B859, "=Puebla")</f>
        <v>11.31</v>
      </c>
      <c r="X13" s="9">
        <f>SUMIFS(Concentrado!Y$2:Y859,Concentrado!$A$2:$A859,"="&amp;$A13,Concentrado!$B$2:$B859, "=Puebla")</f>
        <v>1.706</v>
      </c>
      <c r="Y13" s="9">
        <f>SUMIFS(Concentrado!Z$2:Z859,Concentrado!$A$2:$A859,"="&amp;$A13,Concentrado!$B$2:$B859, "=Puebla")</f>
        <v>6.3150000000000004</v>
      </c>
      <c r="Z13" s="9">
        <f>SUMIFS(Concentrado!AA$2:AA859,Concentrado!$A$2:$A859,"="&amp;$A13,Concentrado!$B$2:$B859, "=Puebla")</f>
        <v>48.226999999999997</v>
      </c>
      <c r="AA13" s="9">
        <f>SUMIFS(Concentrado!AB$2:AB859,Concentrado!$A$2:$A859,"="&amp;$A13,Concentrado!$B$2:$B859, "=Puebla")</f>
        <v>39.938000000000002</v>
      </c>
      <c r="AB13" s="9">
        <f>SUMIFS(Concentrado!AC$2:AC859,Concentrado!$A$2:$A859,"="&amp;$A13,Concentrado!$B$2:$B859, "=Puebla")</f>
        <v>43.914999999999999</v>
      </c>
      <c r="AC13" s="9">
        <f>SUMIFS(Concentrado!AD$2:AD859,Concentrado!$A$2:$A859,"="&amp;$A13,Concentrado!$B$2:$B859, "=Puebla")</f>
        <v>411.56200000000001</v>
      </c>
      <c r="AD13" s="9">
        <f>SUMIFS(Concentrado!AE$2:AE859,Concentrado!$A$2:$A859,"="&amp;$A13,Concentrado!$B$2:$B859, "=Puebla")</f>
        <v>357.43599999999998</v>
      </c>
      <c r="AE13" s="9">
        <f>SUMIFS(Concentrado!AF$2:AF859,Concentrado!$A$2:$A859,"="&amp;$A13,Concentrado!$B$2:$B859, "=Puebla")</f>
        <v>383.46199999999999</v>
      </c>
      <c r="AF13" s="9">
        <f>SUMIFS(Concentrado!AG$2:AG859,Concentrado!$A$2:$A859,"="&amp;$A13,Concentrado!$B$2:$B859, "=Puebla")</f>
        <v>7.3620000000000001</v>
      </c>
      <c r="AG13" s="9">
        <f>SUMIFS(Concentrado!AH$2:AH859,Concentrado!$A$2:$A859,"="&amp;$A13,Concentrado!$B$2:$B859, "=Puebla")</f>
        <v>5.94783292994825</v>
      </c>
      <c r="AH13" s="9">
        <f>SUMIFS(Concentrado!AI$2:AI859,Concentrado!$A$2:$A859,"="&amp;$A13,Concentrado!$B$2:$B859, "=Puebla")</f>
        <v>3.1172096817069099</v>
      </c>
      <c r="AI13" s="9">
        <f>SUMIFS(Concentrado!AJ$2:AJ859,Concentrado!$A$2:$A859,"="&amp;$A13,Concentrado!$B$2:$B859, "=Puebla")</f>
        <v>4.4934542383950999</v>
      </c>
      <c r="AJ13" s="9">
        <f>SUMIFS(Concentrado!AK$2:AK859,Concentrado!$A$2:$A859,"="&amp;$A13,Concentrado!$B$2:$B859, "=Puebla")</f>
        <v>4.8719999999999999</v>
      </c>
      <c r="AK13" s="9">
        <f>SUMIFS(Concentrado!AL$2:AL859,Concentrado!$A$2:$A859,"="&amp;$A13,Concentrado!$B$2:$B859, "=Puebla")</f>
        <v>1.903</v>
      </c>
      <c r="AL13" s="9">
        <f>SUMIFS(Concentrado!AM$2:AM859,Concentrado!$A$2:$A859,"="&amp;$A13,Concentrado!$B$2:$B859, "=Puebla")</f>
        <v>3.3279999999999998</v>
      </c>
      <c r="AM13" s="9">
        <f>SUMIFS(Concentrado!AN$2:AN859,Concentrado!$A$2:$A859,"="&amp;$A13,Concentrado!$B$2:$B859, "=Puebla")</f>
        <v>80.058000000000007</v>
      </c>
      <c r="AN13" s="9">
        <f>SUMIFS(Concentrado!AO$2:AO859,Concentrado!$A$2:$A859,"="&amp;$A13,Concentrado!$B$2:$B859, "=Puebla")</f>
        <v>63.564999999999998</v>
      </c>
      <c r="AO13" s="9">
        <f>SUMIFS(Concentrado!AP$2:AP859,Concentrado!$A$2:$A859,"="&amp;$A13,Concentrado!$B$2:$B859, "=Puebla")</f>
        <v>71.48</v>
      </c>
      <c r="AP13" s="9">
        <f>SUMIFS(Concentrado!AQ$2:AQ859,Concentrado!$A$2:$A859,"="&amp;$A13,Concentrado!$B$2:$B859, "=Puebla")</f>
        <v>1.778</v>
      </c>
      <c r="AQ13" s="9">
        <f>SUMIFS(Concentrado!AR$2:AR859,Concentrado!$A$2:$A859,"="&amp;$A13,Concentrado!$B$2:$B859, "=Puebla")</f>
        <v>0.88600000000000001</v>
      </c>
      <c r="AR13" s="9">
        <f>SUMIFS(Concentrado!AS$2:AS859,Concentrado!$A$2:$A859,"="&amp;$A13,Concentrado!$B$2:$B859, "=Puebla")</f>
        <v>1.3140000000000001</v>
      </c>
      <c r="AS13" s="9">
        <f>SUMIFS(Concentrado!AT$2:AT859,Concentrado!$A$2:$A859,"="&amp;$A13,Concentrado!$B$2:$B859, "=Puebla")</f>
        <v>5.0860000000000003</v>
      </c>
      <c r="AT13" s="9">
        <f>SUMIFS(Concentrado!AU$2:AU859,Concentrado!$A$2:$A859,"="&amp;$A13,Concentrado!$B$2:$B859, "=Puebla")</f>
        <v>1.641</v>
      </c>
      <c r="AU13" s="9">
        <f>SUMIFS(Concentrado!AV$2:AV859,Concentrado!$A$2:$A859,"="&amp;$A13,Concentrado!$B$2:$B859, "=Puebla")</f>
        <v>3.294</v>
      </c>
      <c r="AV13" s="9">
        <f>SUMIFS(Concentrado!AW$2:AW859,Concentrado!$A$2:$A859,"="&amp;$A13,Concentrado!$B$2:$B859, "=Puebla")</f>
        <v>577.47400000000005</v>
      </c>
      <c r="AW13" s="9">
        <f>SUMIFS(Concentrado!AX$2:AX859,Concentrado!$A$2:$A859,"="&amp;$A13,Concentrado!$B$2:$B859, "=Puebla")</f>
        <v>457.91899999999998</v>
      </c>
      <c r="AX13" s="9">
        <f>SUMIFS(Concentrado!AY$2:AY859,Concentrado!$A$2:$A859,"="&amp;$A13,Concentrado!$B$2:$B859, "=Puebla")</f>
        <v>515.447</v>
      </c>
      <c r="AY13" s="9">
        <f>SUMIFS(Concentrado!AZ$2:AZ859,Concentrado!$A$2:$A859,"="&amp;$A13,Concentrado!$B$2:$B859, "=Puebla")</f>
        <v>5.7750000000000004</v>
      </c>
      <c r="AZ13" s="9">
        <f>SUMIFS(Concentrado!BA$2:BA859,Concentrado!$A$2:$A859,"="&amp;$A13,Concentrado!$B$2:$B859, "=Puebla")</f>
        <v>4.5789999999999997</v>
      </c>
      <c r="BA13" s="9">
        <f>SUMIFS(Concentrado!BB$2:BB859,Concentrado!$A$2:$A859,"="&amp;$A13,Concentrado!$B$2:$B859, "=Puebla")</f>
        <v>5.1539999999999999</v>
      </c>
      <c r="BB13" s="9">
        <f>SUMIFS(Concentrado!BC$2:BC859,Concentrado!$A$2:$A859,"="&amp;$A13,Concentrado!$B$2:$B859, "=Puebla")</f>
        <v>33.195</v>
      </c>
      <c r="BC13" s="9">
        <f>SUMIFS(Concentrado!BD$2:BD859,Concentrado!$A$2:$A859,"="&amp;$A13,Concentrado!$B$2:$B859, "=Puebla")</f>
        <v>11.52</v>
      </c>
      <c r="BD13" s="9">
        <f>SUMIFS(Concentrado!BE$2:BE859,Concentrado!$A$2:$A859,"="&amp;$A13,Concentrado!$B$2:$B859, "=Puebla")</f>
        <v>17.573</v>
      </c>
      <c r="BE13" s="9">
        <f>SUMIFS(Concentrado!BF$2:BF859,Concentrado!$A$2:$A859,"="&amp;$A13,Concentrado!$B$2:$B859, "=Puebla")</f>
        <v>20.338999999999999</v>
      </c>
      <c r="BF13" s="9">
        <f>SUMIFS(Concentrado!BG$2:BG859,Concentrado!$A$2:$A859,"="&amp;$A13,Concentrado!$B$2:$B859, "=Puebla")</f>
        <v>56.558999999999997</v>
      </c>
      <c r="BG13" s="9">
        <f>SUMIFS(Concentrado!BH$2:BH859,Concentrado!$A$2:$A859,"="&amp;$A13,Concentrado!$B$2:$B859, "=Puebla")</f>
        <v>10.448843448625915</v>
      </c>
    </row>
    <row r="14" spans="1:59" x14ac:dyDescent="0.25">
      <c r="A14" s="4">
        <v>2010</v>
      </c>
      <c r="B14" s="9">
        <f>SUMIFS(Concentrado!C$2:C859,Concentrado!$A$2:$A859,"="&amp;$A14,Concentrado!$B$2:$B859, "=Puebla")</f>
        <v>14.356999999999999</v>
      </c>
      <c r="C14" s="9">
        <f>SUMIFS(Concentrado!D$2:D859,Concentrado!$A$2:$A859,"="&amp;$A14,Concentrado!$B$2:$B859, "=Puebla")</f>
        <v>3.952</v>
      </c>
      <c r="D14" s="9">
        <f>SUMIFS(Concentrado!E$2:E859,Concentrado!$A$2:$A859,"="&amp;$A14,Concentrado!$B$2:$B859, "=Puebla")</f>
        <v>8.9459999999999997</v>
      </c>
      <c r="E14" s="9">
        <f>SUMIFS(Concentrado!F$2:F859,Concentrado!$A$2:$A859,"="&amp;$A14,Concentrado!$B$2:$B859, "=Puebla")</f>
        <v>13.503</v>
      </c>
      <c r="F14" s="9">
        <f>SUMIFS(Concentrado!G$2:G859,Concentrado!$A$2:$A859,"="&amp;$A14,Concentrado!$B$2:$B859, "=Puebla")</f>
        <v>11.351000000000001</v>
      </c>
      <c r="G14" s="9">
        <f>SUMIFS(Concentrado!H$2:H859,Concentrado!$A$2:$A859,"="&amp;$A14,Concentrado!$B$2:$B859, "=Puebla")</f>
        <v>2.387</v>
      </c>
      <c r="H14" s="9">
        <f>SUMIFS(Concentrado!I$2:I859,Concentrado!$A$2:$A859,"="&amp;$A14,Concentrado!$B$2:$B859, "=Puebla")</f>
        <v>2.3319999999999999</v>
      </c>
      <c r="I14" s="9">
        <f>SUMIFS(Concentrado!J$2:J859,Concentrado!$A$2:$A859,"="&amp;$A14,Concentrado!$B$2:$B859, "=Puebla")</f>
        <v>2.359</v>
      </c>
      <c r="J14" s="9">
        <f>SUMIFS(Concentrado!K$2:K859,Concentrado!$A$2:$A859,"="&amp;$A14,Concentrado!$B$2:$B859, "=Puebla")</f>
        <v>3.335</v>
      </c>
      <c r="K14" s="9">
        <f>SUMIFS(Concentrado!L$2:L859,Concentrado!$A$2:$A859,"="&amp;$A14,Concentrado!$B$2:$B859, "=Puebla")</f>
        <v>2.98</v>
      </c>
      <c r="L14" s="9">
        <f>SUMIFS(Concentrado!M$2:M859,Concentrado!$A$2:$A859,"="&amp;$A14,Concentrado!$B$2:$B859, "=Puebla")</f>
        <v>3.15</v>
      </c>
      <c r="M14" s="9">
        <f>SUMIFS(Concentrado!N$2:N859,Concentrado!$A$2:$A859,"="&amp;$A14,Concentrado!$B$2:$B859, "=Puebla")</f>
        <v>38.451000000000001</v>
      </c>
      <c r="N14" s="9">
        <f>SUMIFS(Concentrado!O$2:O859,Concentrado!$A$2:$A859,"="&amp;$A14,Concentrado!$B$2:$B859, "=Puebla")</f>
        <v>66.801000000000002</v>
      </c>
      <c r="O14" s="9">
        <f>SUMIFS(Concentrado!P$2:P859,Concentrado!$A$2:$A859,"="&amp;$A14,Concentrado!$B$2:$B859, "=Puebla")</f>
        <v>17.46</v>
      </c>
      <c r="P14" s="9">
        <f>SUMIFS(Concentrado!Q$2:Q859,Concentrado!$A$2:$A859,"="&amp;$A14,Concentrado!$B$2:$B859, "=Puebla")</f>
        <v>41.156999999999996</v>
      </c>
      <c r="Q14" s="9">
        <f>SUMIFS(Concentrado!R$2:R859,Concentrado!$A$2:$A859,"="&amp;$A14,Concentrado!$B$2:$B859, "=Puebla")</f>
        <v>78.947000000000003</v>
      </c>
      <c r="R14" s="9">
        <f>SUMIFS(Concentrado!S$2:S859,Concentrado!$A$2:$A859,"="&amp;$A14,Concentrado!$B$2:$B859, "=Puebla")</f>
        <v>83.087999999999994</v>
      </c>
      <c r="S14" s="9">
        <f>SUMIFS(Concentrado!T$2:T859,Concentrado!$A$2:$A859,"="&amp;$A14,Concentrado!$B$2:$B859, "=Puebla")</f>
        <v>81.117000000000004</v>
      </c>
      <c r="T14" s="9">
        <f>SUMIFS(Concentrado!U$2:U859,Concentrado!$A$2:$A859,"="&amp;$A14,Concentrado!$B$2:$B859, "=Puebla")</f>
        <v>13.866</v>
      </c>
      <c r="U14" s="9">
        <f>SUMIFS(Concentrado!V$2:V859,Concentrado!$A$2:$A859,"="&amp;$A14,Concentrado!$B$2:$B859, "=Puebla")</f>
        <v>21.443999999999999</v>
      </c>
      <c r="V14" s="9">
        <f>SUMIFS(Concentrado!W$2:W859,Concentrado!$A$2:$A859,"="&amp;$A14,Concentrado!$B$2:$B859, "=Puebla")</f>
        <v>17.806999999999999</v>
      </c>
      <c r="W14" s="9">
        <f>SUMIFS(Concentrado!X$2:X859,Concentrado!$A$2:$A859,"="&amp;$A14,Concentrado!$B$2:$B859, "=Puebla")</f>
        <v>11.444000000000001</v>
      </c>
      <c r="X14" s="9">
        <f>SUMIFS(Concentrado!Y$2:Y859,Concentrado!$A$2:$A859,"="&amp;$A14,Concentrado!$B$2:$B859, "=Puebla")</f>
        <v>1.8140000000000001</v>
      </c>
      <c r="Y14" s="9">
        <f>SUMIFS(Concentrado!Z$2:Z859,Concentrado!$A$2:$A859,"="&amp;$A14,Concentrado!$B$2:$B859, "=Puebla")</f>
        <v>6.4349999999999996</v>
      </c>
      <c r="Z14" s="9">
        <f>SUMIFS(Concentrado!AA$2:AA859,Concentrado!$A$2:$A859,"="&amp;$A14,Concentrado!$B$2:$B859, "=Puebla")</f>
        <v>54.936999999999998</v>
      </c>
      <c r="AA14" s="9">
        <f>SUMIFS(Concentrado!AB$2:AB859,Concentrado!$A$2:$A859,"="&amp;$A14,Concentrado!$B$2:$B859, "=Puebla")</f>
        <v>45.22</v>
      </c>
      <c r="AB14" s="9">
        <f>SUMIFS(Concentrado!AC$2:AC859,Concentrado!$A$2:$A859,"="&amp;$A14,Concentrado!$B$2:$B859, "=Puebla")</f>
        <v>49.9</v>
      </c>
      <c r="AC14" s="9">
        <f>SUMIFS(Concentrado!AD$2:AD859,Concentrado!$A$2:$A859,"="&amp;$A14,Concentrado!$B$2:$B859, "=Puebla")</f>
        <v>421.41399999999999</v>
      </c>
      <c r="AD14" s="9">
        <f>SUMIFS(Concentrado!AE$2:AE859,Concentrado!$A$2:$A859,"="&amp;$A14,Concentrado!$B$2:$B859, "=Puebla")</f>
        <v>377.60399999999998</v>
      </c>
      <c r="AE14" s="9">
        <f>SUMIFS(Concentrado!AF$2:AF859,Concentrado!$A$2:$A859,"="&amp;$A14,Concentrado!$B$2:$B859, "=Puebla")</f>
        <v>398.815</v>
      </c>
      <c r="AF14" s="9">
        <f>SUMIFS(Concentrado!AG$2:AG859,Concentrado!$A$2:$A859,"="&amp;$A14,Concentrado!$B$2:$B859, "=Puebla")</f>
        <v>7.617</v>
      </c>
      <c r="AG14" s="9">
        <f>SUMIFS(Concentrado!AH$2:AH859,Concentrado!$A$2:$A859,"="&amp;$A14,Concentrado!$B$2:$B859, "=Puebla")</f>
        <v>6.8518406658546596</v>
      </c>
      <c r="AH14" s="9">
        <f>SUMIFS(Concentrado!AI$2:AI859,Concentrado!$A$2:$A859,"="&amp;$A14,Concentrado!$B$2:$B859, "=Puebla")</f>
        <v>2.5757727962331902</v>
      </c>
      <c r="AI14" s="9">
        <f>SUMIFS(Concentrado!AJ$2:AJ859,Concentrado!$A$2:$A859,"="&amp;$A14,Concentrado!$B$2:$B859, "=Puebla")</f>
        <v>4.6616151177057796</v>
      </c>
      <c r="AJ14" s="9">
        <f>SUMIFS(Concentrado!AK$2:AK859,Concentrado!$A$2:$A859,"="&amp;$A14,Concentrado!$B$2:$B859, "=Puebla")</f>
        <v>5.5110000000000001</v>
      </c>
      <c r="AK14" s="9">
        <f>SUMIFS(Concentrado!AL$2:AL859,Concentrado!$A$2:$A859,"="&amp;$A14,Concentrado!$B$2:$B859, "=Puebla")</f>
        <v>1.5549999999999999</v>
      </c>
      <c r="AL14" s="9">
        <f>SUMIFS(Concentrado!AM$2:AM859,Concentrado!$A$2:$A859,"="&amp;$A14,Concentrado!$B$2:$B859, "=Puebla")</f>
        <v>3.4540000000000002</v>
      </c>
      <c r="AM14" s="9">
        <f>SUMIFS(Concentrado!AN$2:AN859,Concentrado!$A$2:$A859,"="&amp;$A14,Concentrado!$B$2:$B859, "=Puebla")</f>
        <v>71.084000000000003</v>
      </c>
      <c r="AN14" s="9">
        <f>SUMIFS(Concentrado!AO$2:AO859,Concentrado!$A$2:$A859,"="&amp;$A14,Concentrado!$B$2:$B859, "=Puebla")</f>
        <v>59.603000000000002</v>
      </c>
      <c r="AO14" s="9">
        <f>SUMIFS(Concentrado!AP$2:AP859,Concentrado!$A$2:$A859,"="&amp;$A14,Concentrado!$B$2:$B859, "=Puebla")</f>
        <v>65.13</v>
      </c>
      <c r="AP14" s="9">
        <f>SUMIFS(Concentrado!AQ$2:AQ859,Concentrado!$A$2:$A859,"="&amp;$A14,Concentrado!$B$2:$B859, "=Puebla")</f>
        <v>2.1760000000000002</v>
      </c>
      <c r="AQ14" s="9">
        <f>SUMIFS(Concentrado!AR$2:AR859,Concentrado!$A$2:$A859,"="&amp;$A14,Concentrado!$B$2:$B859, "=Puebla")</f>
        <v>1.2629999999999999</v>
      </c>
      <c r="AR14" s="9">
        <f>SUMIFS(Concentrado!AS$2:AS859,Concentrado!$A$2:$A859,"="&amp;$A14,Concentrado!$B$2:$B859, "=Puebla")</f>
        <v>1.702</v>
      </c>
      <c r="AS14" s="9">
        <f>SUMIFS(Concentrado!AT$2:AT859,Concentrado!$A$2:$A859,"="&amp;$A14,Concentrado!$B$2:$B859, "=Puebla")</f>
        <v>4.6340000000000003</v>
      </c>
      <c r="AT14" s="9">
        <f>SUMIFS(Concentrado!AU$2:AU859,Concentrado!$A$2:$A859,"="&amp;$A14,Concentrado!$B$2:$B859, "=Puebla")</f>
        <v>1.1659999999999999</v>
      </c>
      <c r="AU14" s="9">
        <f>SUMIFS(Concentrado!AV$2:AV859,Concentrado!$A$2:$A859,"="&amp;$A14,Concentrado!$B$2:$B859, "=Puebla")</f>
        <v>2.83</v>
      </c>
      <c r="AV14" s="9">
        <f>SUMIFS(Concentrado!AW$2:AW859,Concentrado!$A$2:$A859,"="&amp;$A14,Concentrado!$B$2:$B859, "=Puebla")</f>
        <v>576.81600000000003</v>
      </c>
      <c r="AW14" s="9">
        <f>SUMIFS(Concentrado!AX$2:AX859,Concentrado!$A$2:$A859,"="&amp;$A14,Concentrado!$B$2:$B859, "=Puebla")</f>
        <v>472.38600000000002</v>
      </c>
      <c r="AX14" s="9">
        <f>SUMIFS(Concentrado!AY$2:AY859,Concentrado!$A$2:$A859,"="&amp;$A14,Concentrado!$B$2:$B859, "=Puebla")</f>
        <v>522.774</v>
      </c>
      <c r="AY14" s="9">
        <f>SUMIFS(Concentrado!AZ$2:AZ859,Concentrado!$A$2:$A859,"="&amp;$A14,Concentrado!$B$2:$B859, "=Puebla")</f>
        <v>5.7679999999999998</v>
      </c>
      <c r="AZ14" s="9">
        <f>SUMIFS(Concentrado!BA$2:BA859,Concentrado!$A$2:$A859,"="&amp;$A14,Concentrado!$B$2:$B859, "=Puebla")</f>
        <v>4.7240000000000002</v>
      </c>
      <c r="BA14" s="9">
        <f>SUMIFS(Concentrado!BB$2:BB859,Concentrado!$A$2:$A859,"="&amp;$A14,Concentrado!$B$2:$B859, "=Puebla")</f>
        <v>5.2279999999999998</v>
      </c>
      <c r="BB14" s="9">
        <f>SUMIFS(Concentrado!BC$2:BC859,Concentrado!$A$2:$A859,"="&amp;$A14,Concentrado!$B$2:$B859, "=Puebla")</f>
        <v>38.017000000000003</v>
      </c>
      <c r="BC14" s="9">
        <f>SUMIFS(Concentrado!BD$2:BD859,Concentrado!$A$2:$A859,"="&amp;$A14,Concentrado!$B$2:$B859, "=Puebla")</f>
        <v>11.404999999999999</v>
      </c>
      <c r="BD14" s="9">
        <f>SUMIFS(Concentrado!BE$2:BE859,Concentrado!$A$2:$A859,"="&amp;$A14,Concentrado!$B$2:$B859, "=Puebla")</f>
        <v>17.408999999999999</v>
      </c>
      <c r="BE14" s="9">
        <f>SUMIFS(Concentrado!BF$2:BF859,Concentrado!$A$2:$A859,"="&amp;$A14,Concentrado!$B$2:$B859, "=Puebla")</f>
        <v>20.373000000000001</v>
      </c>
      <c r="BF14" s="9">
        <f>SUMIFS(Concentrado!BG$2:BG859,Concentrado!$A$2:$A859,"="&amp;$A14,Concentrado!$B$2:$B859, "=Puebla")</f>
        <v>42.610999999999997</v>
      </c>
      <c r="BG14" s="9">
        <f>SUMIFS(Concentrado!BH$2:BH859,Concentrado!$A$2:$A859,"="&amp;$A14,Concentrado!$B$2:$B859, "=Puebla")</f>
        <v>10.116519975902552</v>
      </c>
    </row>
    <row r="15" spans="1:59" x14ac:dyDescent="0.25">
      <c r="A15" s="4">
        <v>2011</v>
      </c>
      <c r="B15" s="9">
        <f>SUMIFS(Concentrado!C$2:C859,Concentrado!$A$2:$A859,"="&amp;$A15,Concentrado!$B$2:$B859, "=Puebla")</f>
        <v>14.843</v>
      </c>
      <c r="C15" s="9">
        <f>SUMIFS(Concentrado!D$2:D859,Concentrado!$A$2:$A859,"="&amp;$A15,Concentrado!$B$2:$B859, "=Puebla")</f>
        <v>3.867</v>
      </c>
      <c r="D15" s="9">
        <f>SUMIFS(Concentrado!E$2:E859,Concentrado!$A$2:$A859,"="&amp;$A15,Concentrado!$B$2:$B859, "=Puebla")</f>
        <v>9.1370000000000005</v>
      </c>
      <c r="E15" s="9">
        <f>SUMIFS(Concentrado!F$2:F859,Concentrado!$A$2:$A859,"="&amp;$A15,Concentrado!$B$2:$B859, "=Puebla")</f>
        <v>13.419</v>
      </c>
      <c r="F15" s="9">
        <f>SUMIFS(Concentrado!G$2:G859,Concentrado!$A$2:$A859,"="&amp;$A15,Concentrado!$B$2:$B859, "=Puebla")</f>
        <v>11.510999999999999</v>
      </c>
      <c r="G15" s="9">
        <f>SUMIFS(Concentrado!H$2:H859,Concentrado!$A$2:$A859,"="&amp;$A15,Concentrado!$B$2:$B859, "=Puebla")</f>
        <v>2.3530000000000002</v>
      </c>
      <c r="H15" s="9">
        <f>SUMIFS(Concentrado!I$2:I859,Concentrado!$A$2:$A859,"="&amp;$A15,Concentrado!$B$2:$B859, "=Puebla")</f>
        <v>2.4929999999999999</v>
      </c>
      <c r="I15" s="9">
        <f>SUMIFS(Concentrado!J$2:J859,Concentrado!$A$2:$A859,"="&amp;$A15,Concentrado!$B$2:$B859, "=Puebla")</f>
        <v>2.4260000000000002</v>
      </c>
      <c r="J15" s="9">
        <f>SUMIFS(Concentrado!K$2:K859,Concentrado!$A$2:$A859,"="&amp;$A15,Concentrado!$B$2:$B859, "=Puebla")</f>
        <v>3.2869999999999999</v>
      </c>
      <c r="K15" s="9">
        <f>SUMIFS(Concentrado!L$2:L859,Concentrado!$A$2:$A859,"="&amp;$A15,Concentrado!$B$2:$B859, "=Puebla")</f>
        <v>2.2690000000000001</v>
      </c>
      <c r="L15" s="9">
        <f>SUMIFS(Concentrado!M$2:M859,Concentrado!$A$2:$A859,"="&amp;$A15,Concentrado!$B$2:$B859, "=Puebla")</f>
        <v>2.758</v>
      </c>
      <c r="M15" s="9">
        <f>SUMIFS(Concentrado!N$2:N859,Concentrado!$A$2:$A859,"="&amp;$A15,Concentrado!$B$2:$B859, "=Puebla")</f>
        <v>37.084000000000003</v>
      </c>
      <c r="N15" s="9">
        <f>SUMIFS(Concentrado!O$2:O859,Concentrado!$A$2:$A859,"="&amp;$A15,Concentrado!$B$2:$B859, "=Puebla")</f>
        <v>74.837999999999994</v>
      </c>
      <c r="O15" s="9">
        <f>SUMIFS(Concentrado!P$2:P859,Concentrado!$A$2:$A859,"="&amp;$A15,Concentrado!$B$2:$B859, "=Puebla")</f>
        <v>18.824000000000002</v>
      </c>
      <c r="P15" s="9">
        <f>SUMIFS(Concentrado!Q$2:Q859,Concentrado!$A$2:$A859,"="&amp;$A15,Concentrado!$B$2:$B859, "=Puebla")</f>
        <v>45.72</v>
      </c>
      <c r="Q15" s="9">
        <f>SUMIFS(Concentrado!R$2:R859,Concentrado!$A$2:$A859,"="&amp;$A15,Concentrado!$B$2:$B859, "=Puebla")</f>
        <v>80.063000000000002</v>
      </c>
      <c r="R15" s="9">
        <f>SUMIFS(Concentrado!S$2:S859,Concentrado!$A$2:$A859,"="&amp;$A15,Concentrado!$B$2:$B859, "=Puebla")</f>
        <v>80.760999999999996</v>
      </c>
      <c r="S15" s="9">
        <f>SUMIFS(Concentrado!T$2:T859,Concentrado!$A$2:$A859,"="&amp;$A15,Concentrado!$B$2:$B859, "=Puebla")</f>
        <v>80.426000000000002</v>
      </c>
      <c r="T15" s="9">
        <f>SUMIFS(Concentrado!U$2:U859,Concentrado!$A$2:$A859,"="&amp;$A15,Concentrado!$B$2:$B859, "=Puebla")</f>
        <v>14.151</v>
      </c>
      <c r="U15" s="9">
        <f>SUMIFS(Concentrado!V$2:V859,Concentrado!$A$2:$A859,"="&amp;$A15,Concentrado!$B$2:$B859, "=Puebla")</f>
        <v>20.039000000000001</v>
      </c>
      <c r="V15" s="9">
        <f>SUMIFS(Concentrado!W$2:W859,Concentrado!$A$2:$A859,"="&amp;$A15,Concentrado!$B$2:$B859, "=Puebla")</f>
        <v>17.212</v>
      </c>
      <c r="W15" s="9">
        <f>SUMIFS(Concentrado!X$2:X859,Concentrado!$A$2:$A859,"="&amp;$A15,Concentrado!$B$2:$B859, "=Puebla")</f>
        <v>13.425000000000001</v>
      </c>
      <c r="X15" s="9">
        <f>SUMIFS(Concentrado!Y$2:Y859,Concentrado!$A$2:$A859,"="&amp;$A15,Concentrado!$B$2:$B859, "=Puebla")</f>
        <v>2.109</v>
      </c>
      <c r="Y15" s="9">
        <f>SUMIFS(Concentrado!Z$2:Z859,Concentrado!$A$2:$A859,"="&amp;$A15,Concentrado!$B$2:$B859, "=Puebla")</f>
        <v>7.5430000000000001</v>
      </c>
      <c r="Z15" s="9">
        <f>SUMIFS(Concentrado!AA$2:AA859,Concentrado!$A$2:$A859,"="&amp;$A15,Concentrado!$B$2:$B859, "=Puebla")</f>
        <v>55.393000000000001</v>
      </c>
      <c r="AA15" s="9">
        <f>SUMIFS(Concentrado!AB$2:AB859,Concentrado!$A$2:$A859,"="&amp;$A15,Concentrado!$B$2:$B859, "=Puebla")</f>
        <v>42.473999999999997</v>
      </c>
      <c r="AB15" s="9">
        <f>SUMIFS(Concentrado!AC$2:AC859,Concentrado!$A$2:$A859,"="&amp;$A15,Concentrado!$B$2:$B859, "=Puebla")</f>
        <v>48.677999999999997</v>
      </c>
      <c r="AC15" s="9">
        <f>SUMIFS(Concentrado!AD$2:AD859,Concentrado!$A$2:$A859,"="&amp;$A15,Concentrado!$B$2:$B859, "=Puebla")</f>
        <v>416.64499999999998</v>
      </c>
      <c r="AD15" s="9">
        <f>SUMIFS(Concentrado!AE$2:AE859,Concentrado!$A$2:$A859,"="&amp;$A15,Concentrado!$B$2:$B859, "=Puebla")</f>
        <v>370.44099999999997</v>
      </c>
      <c r="AE15" s="9">
        <f>SUMIFS(Concentrado!AF$2:AF859,Concentrado!$A$2:$A859,"="&amp;$A15,Concentrado!$B$2:$B859, "=Puebla")</f>
        <v>392.726</v>
      </c>
      <c r="AF15" s="9">
        <f>SUMIFS(Concentrado!AG$2:AG859,Concentrado!$A$2:$A859,"="&amp;$A15,Concentrado!$B$2:$B859, "=Puebla")</f>
        <v>7.4729999999999999</v>
      </c>
      <c r="AG15" s="9">
        <f>SUMIFS(Concentrado!AH$2:AH859,Concentrado!$A$2:$A859,"="&amp;$A15,Concentrado!$B$2:$B859, "=Puebla")</f>
        <v>9.8442480324806994</v>
      </c>
      <c r="AH15" s="9">
        <f>SUMIFS(Concentrado!AI$2:AI859,Concentrado!$A$2:$A859,"="&amp;$A15,Concentrado!$B$2:$B859, "=Puebla")</f>
        <v>3.9156100903569602</v>
      </c>
      <c r="AI15" s="9">
        <f>SUMIFS(Concentrado!AJ$2:AJ859,Concentrado!$A$2:$A859,"="&amp;$A15,Concentrado!$B$2:$B859, "=Puebla")</f>
        <v>6.8191284806330197</v>
      </c>
      <c r="AJ15" s="9">
        <f>SUMIFS(Concentrado!AK$2:AK859,Concentrado!$A$2:$A859,"="&amp;$A15,Concentrado!$B$2:$B859, "=Puebla")</f>
        <v>6.7809999999999997</v>
      </c>
      <c r="AK15" s="9">
        <f>SUMIFS(Concentrado!AL$2:AL859,Concentrado!$A$2:$A859,"="&amp;$A15,Concentrado!$B$2:$B859, "=Puebla")</f>
        <v>1.9179999999999999</v>
      </c>
      <c r="AL15" s="9">
        <f>SUMIFS(Concentrado!AM$2:AM859,Concentrado!$A$2:$A859,"="&amp;$A15,Concentrado!$B$2:$B859, "=Puebla")</f>
        <v>4.2530000000000001</v>
      </c>
      <c r="AM15" s="9">
        <f>SUMIFS(Concentrado!AN$2:AN859,Concentrado!$A$2:$A859,"="&amp;$A15,Concentrado!$B$2:$B859, "=Puebla")</f>
        <v>71.481999999999999</v>
      </c>
      <c r="AN15" s="9">
        <f>SUMIFS(Concentrado!AO$2:AO859,Concentrado!$A$2:$A859,"="&amp;$A15,Concentrado!$B$2:$B859, "=Puebla")</f>
        <v>58.454000000000001</v>
      </c>
      <c r="AO15" s="9">
        <f>SUMIFS(Concentrado!AP$2:AP859,Concentrado!$A$2:$A859,"="&amp;$A15,Concentrado!$B$2:$B859, "=Puebla")</f>
        <v>64.709999999999994</v>
      </c>
      <c r="AP15" s="9">
        <f>SUMIFS(Concentrado!AQ$2:AQ859,Concentrado!$A$2:$A859,"="&amp;$A15,Concentrado!$B$2:$B859, "=Puebla")</f>
        <v>2.5950000000000002</v>
      </c>
      <c r="AQ15" s="9">
        <f>SUMIFS(Concentrado!AR$2:AR859,Concentrado!$A$2:$A859,"="&amp;$A15,Concentrado!$B$2:$B859, "=Puebla")</f>
        <v>1.31</v>
      </c>
      <c r="AR15" s="9">
        <f>SUMIFS(Concentrado!AS$2:AS859,Concentrado!$A$2:$A859,"="&amp;$A15,Concentrado!$B$2:$B859, "=Puebla")</f>
        <v>1.927</v>
      </c>
      <c r="AS15" s="9">
        <f>SUMIFS(Concentrado!AT$2:AT859,Concentrado!$A$2:$A859,"="&amp;$A15,Concentrado!$B$2:$B859, "=Puebla")</f>
        <v>5.5359999999999996</v>
      </c>
      <c r="AT15" s="9">
        <f>SUMIFS(Concentrado!AU$2:AU859,Concentrado!$A$2:$A859,"="&amp;$A15,Concentrado!$B$2:$B859, "=Puebla")</f>
        <v>1.278</v>
      </c>
      <c r="AU15" s="9">
        <f>SUMIFS(Concentrado!AV$2:AV859,Concentrado!$A$2:$A859,"="&amp;$A15,Concentrado!$B$2:$B859, "=Puebla")</f>
        <v>3.323</v>
      </c>
      <c r="AV15" s="9">
        <f>SUMIFS(Concentrado!AW$2:AW859,Concentrado!$A$2:$A859,"="&amp;$A15,Concentrado!$B$2:$B859, "=Puebla")</f>
        <v>578.36199999999997</v>
      </c>
      <c r="AW15" s="9">
        <f>SUMIFS(Concentrado!AX$2:AX859,Concentrado!$A$2:$A859,"="&amp;$A15,Concentrado!$B$2:$B859, "=Puebla")</f>
        <v>464.11399999999998</v>
      </c>
      <c r="AX15" s="9">
        <f>SUMIFS(Concentrado!AY$2:AY859,Concentrado!$A$2:$A859,"="&amp;$A15,Concentrado!$B$2:$B859, "=Puebla")</f>
        <v>519.072</v>
      </c>
      <c r="AY15" s="9">
        <f>SUMIFS(Concentrado!AZ$2:AZ859,Concentrado!$A$2:$A859,"="&amp;$A15,Concentrado!$B$2:$B859, "=Puebla")</f>
        <v>5.7839999999999998</v>
      </c>
      <c r="AZ15" s="9">
        <f>SUMIFS(Concentrado!BA$2:BA859,Concentrado!$A$2:$A859,"="&amp;$A15,Concentrado!$B$2:$B859, "=Puebla")</f>
        <v>4.641</v>
      </c>
      <c r="BA15" s="9">
        <f>SUMIFS(Concentrado!BB$2:BB859,Concentrado!$A$2:$A859,"="&amp;$A15,Concentrado!$B$2:$B859, "=Puebla")</f>
        <v>5.1909999999999998</v>
      </c>
      <c r="BB15" s="9">
        <f>SUMIFS(Concentrado!BC$2:BC859,Concentrado!$A$2:$A859,"="&amp;$A15,Concentrado!$B$2:$B859, "=Puebla")</f>
        <v>36.029000000000003</v>
      </c>
      <c r="BC15" s="9">
        <f>SUMIFS(Concentrado!BD$2:BD859,Concentrado!$A$2:$A859,"="&amp;$A15,Concentrado!$B$2:$B859, "=Puebla")</f>
        <v>11.755000000000001</v>
      </c>
      <c r="BD15" s="9">
        <f>SUMIFS(Concentrado!BE$2:BE859,Concentrado!$A$2:$A859,"="&amp;$A15,Concentrado!$B$2:$B859, "=Puebla")</f>
        <v>18.122</v>
      </c>
      <c r="BE15" s="9">
        <f>SUMIFS(Concentrado!BF$2:BF859,Concentrado!$A$2:$A859,"="&amp;$A15,Concentrado!$B$2:$B859, "=Puebla")</f>
        <v>21.562000000000001</v>
      </c>
      <c r="BF15" s="9">
        <f>SUMIFS(Concentrado!BG$2:BG859,Concentrado!$A$2:$A859,"="&amp;$A15,Concentrado!$B$2:$B859, "=Puebla")</f>
        <v>48.097000000000001</v>
      </c>
      <c r="BG15" s="9">
        <f>SUMIFS(Concentrado!BH$2:BH859,Concentrado!$A$2:$A859,"="&amp;$A15,Concentrado!$B$2:$B859, "=Puebla")</f>
        <v>10.768904685818631</v>
      </c>
    </row>
    <row r="16" spans="1:59" x14ac:dyDescent="0.25">
      <c r="A16" s="4">
        <v>2012</v>
      </c>
      <c r="B16" s="9">
        <f>SUMIFS(Concentrado!C$2:C859,Concentrado!$A$2:$A859,"="&amp;$A16,Concentrado!$B$2:$B859, "=Puebla")</f>
        <v>16.472000000000001</v>
      </c>
      <c r="C16" s="9">
        <f>SUMIFS(Concentrado!D$2:D859,Concentrado!$A$2:$A859,"="&amp;$A16,Concentrado!$B$2:$B859, "=Puebla")</f>
        <v>4.6680000000000001</v>
      </c>
      <c r="D16" s="9">
        <f>SUMIFS(Concentrado!E$2:E859,Concentrado!$A$2:$A859,"="&amp;$A16,Concentrado!$B$2:$B859, "=Puebla")</f>
        <v>10.34</v>
      </c>
      <c r="E16" s="9">
        <f>SUMIFS(Concentrado!F$2:F859,Concentrado!$A$2:$A859,"="&amp;$A16,Concentrado!$B$2:$B859, "=Puebla")</f>
        <v>12.401</v>
      </c>
      <c r="F16" s="9">
        <f>SUMIFS(Concentrado!G$2:G859,Concentrado!$A$2:$A859,"="&amp;$A16,Concentrado!$B$2:$B859, "=Puebla")</f>
        <v>12.898</v>
      </c>
      <c r="G16" s="9">
        <f>SUMIFS(Concentrado!H$2:H859,Concentrado!$A$2:$A859,"="&amp;$A16,Concentrado!$B$2:$B859, "=Puebla")</f>
        <v>3.069</v>
      </c>
      <c r="H16" s="9">
        <f>SUMIFS(Concentrado!I$2:I859,Concentrado!$A$2:$A859,"="&amp;$A16,Concentrado!$B$2:$B859, "=Puebla")</f>
        <v>3.1859999999999999</v>
      </c>
      <c r="I16" s="9">
        <f>SUMIFS(Concentrado!J$2:J859,Concentrado!$A$2:$A859,"="&amp;$A16,Concentrado!$B$2:$B859, "=Puebla")</f>
        <v>3.13</v>
      </c>
      <c r="J16" s="9">
        <f>SUMIFS(Concentrado!K$2:K859,Concentrado!$A$2:$A859,"="&amp;$A16,Concentrado!$B$2:$B859, "=Puebla")</f>
        <v>3.274</v>
      </c>
      <c r="K16" s="9">
        <f>SUMIFS(Concentrado!L$2:L859,Concentrado!$A$2:$A859,"="&amp;$A16,Concentrado!$B$2:$B859, "=Puebla")</f>
        <v>2.4289999999999998</v>
      </c>
      <c r="L16" s="9">
        <f>SUMIFS(Concentrado!M$2:M859,Concentrado!$A$2:$A859,"="&amp;$A16,Concentrado!$B$2:$B859, "=Puebla")</f>
        <v>2.835</v>
      </c>
      <c r="M16" s="9">
        <f>SUMIFS(Concentrado!N$2:N859,Concentrado!$A$2:$A859,"="&amp;$A16,Concentrado!$B$2:$B859, "=Puebla")</f>
        <v>43.399000000000001</v>
      </c>
      <c r="N16" s="9">
        <f>SUMIFS(Concentrado!O$2:O859,Concentrado!$A$2:$A859,"="&amp;$A16,Concentrado!$B$2:$B859, "=Puebla")</f>
        <v>73.972999999999999</v>
      </c>
      <c r="O16" s="9">
        <f>SUMIFS(Concentrado!P$2:P859,Concentrado!$A$2:$A859,"="&amp;$A16,Concentrado!$B$2:$B859, "=Puebla")</f>
        <v>18.513999999999999</v>
      </c>
      <c r="P16" s="9">
        <f>SUMIFS(Concentrado!Q$2:Q859,Concentrado!$A$2:$A859,"="&amp;$A16,Concentrado!$B$2:$B859, "=Puebla")</f>
        <v>45.192999999999998</v>
      </c>
      <c r="Q16" s="9">
        <f>SUMIFS(Concentrado!R$2:R859,Concentrado!$A$2:$A859,"="&amp;$A16,Concentrado!$B$2:$B859, "=Puebla")</f>
        <v>80.521000000000001</v>
      </c>
      <c r="R16" s="9">
        <f>SUMIFS(Concentrado!S$2:S859,Concentrado!$A$2:$A859,"="&amp;$A16,Concentrado!$B$2:$B859, "=Puebla")</f>
        <v>83.486999999999995</v>
      </c>
      <c r="S16" s="9">
        <f>SUMIFS(Concentrado!T$2:T859,Concentrado!$A$2:$A859,"="&amp;$A16,Concentrado!$B$2:$B859, "=Puebla")</f>
        <v>82.061999999999998</v>
      </c>
      <c r="T16" s="9">
        <f>SUMIFS(Concentrado!U$2:U859,Concentrado!$A$2:$A859,"="&amp;$A16,Concentrado!$B$2:$B859, "=Puebla")</f>
        <v>15.654</v>
      </c>
      <c r="U16" s="9">
        <f>SUMIFS(Concentrado!V$2:V859,Concentrado!$A$2:$A859,"="&amp;$A16,Concentrado!$B$2:$B859, "=Puebla")</f>
        <v>20.785</v>
      </c>
      <c r="V16" s="9">
        <f>SUMIFS(Concentrado!W$2:W859,Concentrado!$A$2:$A859,"="&amp;$A16,Concentrado!$B$2:$B859, "=Puebla")</f>
        <v>18.32</v>
      </c>
      <c r="W16" s="9">
        <f>SUMIFS(Concentrado!X$2:X859,Concentrado!$A$2:$A859,"="&amp;$A16,Concentrado!$B$2:$B859, "=Puebla")</f>
        <v>14.153</v>
      </c>
      <c r="X16" s="9">
        <f>SUMIFS(Concentrado!Y$2:Y859,Concentrado!$A$2:$A859,"="&amp;$A16,Concentrado!$B$2:$B859, "=Puebla")</f>
        <v>1.829</v>
      </c>
      <c r="Y16" s="9">
        <f>SUMIFS(Concentrado!Z$2:Z859,Concentrado!$A$2:$A859,"="&amp;$A16,Concentrado!$B$2:$B859, "=Puebla")</f>
        <v>7.7670000000000003</v>
      </c>
      <c r="Z16" s="9">
        <f>SUMIFS(Concentrado!AA$2:AA859,Concentrado!$A$2:$A859,"="&amp;$A16,Concentrado!$B$2:$B859, "=Puebla")</f>
        <v>57.091000000000001</v>
      </c>
      <c r="AA16" s="9">
        <f>SUMIFS(Concentrado!AB$2:AB859,Concentrado!$A$2:$A859,"="&amp;$A16,Concentrado!$B$2:$B859, "=Puebla")</f>
        <v>43.904000000000003</v>
      </c>
      <c r="AB16" s="9">
        <f>SUMIFS(Concentrado!AC$2:AC859,Concentrado!$A$2:$A859,"="&amp;$A16,Concentrado!$B$2:$B859, "=Puebla")</f>
        <v>50.24</v>
      </c>
      <c r="AC16" s="9">
        <f>SUMIFS(Concentrado!AD$2:AD859,Concentrado!$A$2:$A859,"="&amp;$A16,Concentrado!$B$2:$B859, "=Puebla")</f>
        <v>424.63499999999999</v>
      </c>
      <c r="AD16" s="9">
        <f>SUMIFS(Concentrado!AE$2:AE859,Concentrado!$A$2:$A859,"="&amp;$A16,Concentrado!$B$2:$B859, "=Puebla")</f>
        <v>376.62299999999999</v>
      </c>
      <c r="AE16" s="9">
        <f>SUMIFS(Concentrado!AF$2:AF859,Concentrado!$A$2:$A859,"="&amp;$A16,Concentrado!$B$2:$B859, "=Puebla")</f>
        <v>399.77300000000002</v>
      </c>
      <c r="AF16" s="9">
        <f>SUMIFS(Concentrado!AG$2:AG859,Concentrado!$A$2:$A859,"="&amp;$A16,Concentrado!$B$2:$B859, "=Puebla")</f>
        <v>8.9009999999999998</v>
      </c>
      <c r="AG16" s="9">
        <f>SUMIFS(Concentrado!AH$2:AH859,Concentrado!$A$2:$A859,"="&amp;$A16,Concentrado!$B$2:$B859, "=Puebla")</f>
        <v>7.68585130847252</v>
      </c>
      <c r="AH16" s="9">
        <f>SUMIFS(Concentrado!AI$2:AI859,Concentrado!$A$2:$A859,"="&amp;$A16,Concentrado!$B$2:$B859, "=Puebla")</f>
        <v>2.36523643072307</v>
      </c>
      <c r="AI16" s="9">
        <f>SUMIFS(Concentrado!AJ$2:AJ859,Concentrado!$A$2:$A859,"="&amp;$A16,Concentrado!$B$2:$B859, "=Puebla")</f>
        <v>4.9811596225483399</v>
      </c>
      <c r="AJ16" s="9">
        <f>SUMIFS(Concentrado!AK$2:AK859,Concentrado!$A$2:$A859,"="&amp;$A16,Concentrado!$B$2:$B859, "=Puebla")</f>
        <v>5.8319999999999999</v>
      </c>
      <c r="AK16" s="9">
        <f>SUMIFS(Concentrado!AL$2:AL859,Concentrado!$A$2:$A859,"="&amp;$A16,Concentrado!$B$2:$B859, "=Puebla")</f>
        <v>1.419</v>
      </c>
      <c r="AL16" s="9">
        <f>SUMIFS(Concentrado!AM$2:AM859,Concentrado!$A$2:$A859,"="&amp;$A16,Concentrado!$B$2:$B859, "=Puebla")</f>
        <v>3.5390000000000001</v>
      </c>
      <c r="AM16" s="9">
        <f>SUMIFS(Concentrado!AN$2:AN859,Concentrado!$A$2:$A859,"="&amp;$A16,Concentrado!$B$2:$B859, "=Puebla")</f>
        <v>70.051000000000002</v>
      </c>
      <c r="AN16" s="9">
        <f>SUMIFS(Concentrado!AO$2:AO859,Concentrado!$A$2:$A859,"="&amp;$A16,Concentrado!$B$2:$B859, "=Puebla")</f>
        <v>55.259</v>
      </c>
      <c r="AO16" s="9">
        <f>SUMIFS(Concentrado!AP$2:AP859,Concentrado!$A$2:$A859,"="&amp;$A16,Concentrado!$B$2:$B859, "=Puebla")</f>
        <v>62.414999999999999</v>
      </c>
      <c r="AP16" s="9">
        <f>SUMIFS(Concentrado!AQ$2:AQ859,Concentrado!$A$2:$A859,"="&amp;$A16,Concentrado!$B$2:$B859, "=Puebla")</f>
        <v>1.5009999999999999</v>
      </c>
      <c r="AQ16" s="9">
        <f>SUMIFS(Concentrado!AR$2:AR859,Concentrado!$A$2:$A859,"="&amp;$A16,Concentrado!$B$2:$B859, "=Puebla")</f>
        <v>0.94599999999999995</v>
      </c>
      <c r="AR16" s="9">
        <f>SUMIFS(Concentrado!AS$2:AS859,Concentrado!$A$2:$A859,"="&amp;$A16,Concentrado!$B$2:$B859, "=Puebla")</f>
        <v>1.2130000000000001</v>
      </c>
      <c r="AS16" s="9">
        <f>SUMIFS(Concentrado!AT$2:AT859,Concentrado!$A$2:$A859,"="&amp;$A16,Concentrado!$B$2:$B859, "=Puebla")</f>
        <v>5.218</v>
      </c>
      <c r="AT16" s="9">
        <f>SUMIFS(Concentrado!AU$2:AU859,Concentrado!$A$2:$A859,"="&amp;$A16,Concentrado!$B$2:$B859, "=Puebla")</f>
        <v>1.4510000000000001</v>
      </c>
      <c r="AU16" s="9">
        <f>SUMIFS(Concentrado!AV$2:AV859,Concentrado!$A$2:$A859,"="&amp;$A16,Concentrado!$B$2:$B859, "=Puebla")</f>
        <v>3.2610000000000001</v>
      </c>
      <c r="AV16" s="9">
        <f>SUMIFS(Concentrado!AW$2:AW859,Concentrado!$A$2:$A859,"="&amp;$A16,Concentrado!$B$2:$B859, "=Puebla")</f>
        <v>582.74400000000003</v>
      </c>
      <c r="AW16" s="9">
        <f>SUMIFS(Concentrado!AX$2:AX859,Concentrado!$A$2:$A859,"="&amp;$A16,Concentrado!$B$2:$B859, "=Puebla")</f>
        <v>465.09300000000002</v>
      </c>
      <c r="AX16" s="9">
        <f>SUMIFS(Concentrado!AY$2:AY859,Concentrado!$A$2:$A859,"="&amp;$A16,Concentrado!$B$2:$B859, "=Puebla")</f>
        <v>521.78499999999997</v>
      </c>
      <c r="AY16" s="9">
        <f>SUMIFS(Concentrado!AZ$2:AZ859,Concentrado!$A$2:$A859,"="&amp;$A16,Concentrado!$B$2:$B859, "=Puebla")</f>
        <v>5.827</v>
      </c>
      <c r="AZ16" s="9">
        <f>SUMIFS(Concentrado!BA$2:BA859,Concentrado!$A$2:$A859,"="&amp;$A16,Concentrado!$B$2:$B859, "=Puebla")</f>
        <v>4.6509999999999998</v>
      </c>
      <c r="BA16" s="9">
        <f>SUMIFS(Concentrado!BB$2:BB859,Concentrado!$A$2:$A859,"="&amp;$A16,Concentrado!$B$2:$B859, "=Puebla")</f>
        <v>5.218</v>
      </c>
      <c r="BB16" s="9">
        <f>SUMIFS(Concentrado!BC$2:BC859,Concentrado!$A$2:$A859,"="&amp;$A16,Concentrado!$B$2:$B859, "=Puebla")</f>
        <v>26.274999999999999</v>
      </c>
      <c r="BC16" s="9">
        <f>SUMIFS(Concentrado!BD$2:BD859,Concentrado!$A$2:$A859,"="&amp;$A16,Concentrado!$B$2:$B859, "=Puebla")</f>
        <v>9.9870000000000001</v>
      </c>
      <c r="BD16" s="9">
        <f>SUMIFS(Concentrado!BE$2:BE859,Concentrado!$A$2:$A859,"="&amp;$A16,Concentrado!$B$2:$B859, "=Puebla")</f>
        <v>16.690999999999999</v>
      </c>
      <c r="BE16" s="9">
        <f>SUMIFS(Concentrado!BF$2:BF859,Concentrado!$A$2:$A859,"="&amp;$A16,Concentrado!$B$2:$B859, "=Puebla")</f>
        <v>19.341999999999999</v>
      </c>
      <c r="BF16" s="9">
        <f>SUMIFS(Concentrado!BG$2:BG859,Concentrado!$A$2:$A859,"="&amp;$A16,Concentrado!$B$2:$B859, "=Puebla")</f>
        <v>50.649000000000001</v>
      </c>
      <c r="BG16" s="9">
        <f>SUMIFS(Concentrado!BH$2:BH859,Concentrado!$A$2:$A859,"="&amp;$A16,Concentrado!$B$2:$B859, "=Puebla")</f>
        <v>10.335631019555393</v>
      </c>
    </row>
    <row r="17" spans="1:59" x14ac:dyDescent="0.25">
      <c r="A17" s="4">
        <v>2013</v>
      </c>
      <c r="B17" s="9">
        <f>SUMIFS(Concentrado!C$2:C859,Concentrado!$A$2:$A859,"="&amp;$A17,Concentrado!$B$2:$B859, "=Puebla")</f>
        <v>14.231999999999999</v>
      </c>
      <c r="C17" s="9">
        <f>SUMIFS(Concentrado!D$2:D859,Concentrado!$A$2:$A859,"="&amp;$A17,Concentrado!$B$2:$B859, "=Puebla")</f>
        <v>3.613</v>
      </c>
      <c r="D17" s="9">
        <f>SUMIFS(Concentrado!E$2:E859,Concentrado!$A$2:$A859,"="&amp;$A17,Concentrado!$B$2:$B859, "=Puebla")</f>
        <v>8.7170000000000005</v>
      </c>
      <c r="E17" s="9">
        <f>SUMIFS(Concentrado!F$2:F859,Concentrado!$A$2:$A859,"="&amp;$A17,Concentrado!$B$2:$B859, "=Puebla")</f>
        <v>12.824</v>
      </c>
      <c r="F17" s="9">
        <f>SUMIFS(Concentrado!G$2:G859,Concentrado!$A$2:$A859,"="&amp;$A17,Concentrado!$B$2:$B859, "=Puebla")</f>
        <v>13.731999999999999</v>
      </c>
      <c r="G17" s="9">
        <f>SUMIFS(Concentrado!H$2:H859,Concentrado!$A$2:$A859,"="&amp;$A17,Concentrado!$B$2:$B859, "=Puebla")</f>
        <v>3.4649999999999999</v>
      </c>
      <c r="H17" s="9">
        <f>SUMIFS(Concentrado!I$2:I859,Concentrado!$A$2:$A859,"="&amp;$A17,Concentrado!$B$2:$B859, "=Puebla")</f>
        <v>2.6469999999999998</v>
      </c>
      <c r="I17" s="9">
        <f>SUMIFS(Concentrado!J$2:J859,Concentrado!$A$2:$A859,"="&amp;$A17,Concentrado!$B$2:$B859, "=Puebla")</f>
        <v>3.0409999999999999</v>
      </c>
      <c r="J17" s="9">
        <f>SUMIFS(Concentrado!K$2:K859,Concentrado!$A$2:$A859,"="&amp;$A17,Concentrado!$B$2:$B859, "=Puebla")</f>
        <v>3.5659999999999998</v>
      </c>
      <c r="K17" s="9">
        <f>SUMIFS(Concentrado!L$2:L859,Concentrado!$A$2:$A859,"="&amp;$A17,Concentrado!$B$2:$B859, "=Puebla")</f>
        <v>2.9279999999999999</v>
      </c>
      <c r="L17" s="9">
        <f>SUMIFS(Concentrado!M$2:M859,Concentrado!$A$2:$A859,"="&amp;$A17,Concentrado!$B$2:$B859, "=Puebla")</f>
        <v>3.2349999999999999</v>
      </c>
      <c r="M17" s="9">
        <f>SUMIFS(Concentrado!N$2:N859,Concentrado!$A$2:$A859,"="&amp;$A17,Concentrado!$B$2:$B859, "=Puebla")</f>
        <v>42.384999999999998</v>
      </c>
      <c r="N17" s="9">
        <f>SUMIFS(Concentrado!O$2:O859,Concentrado!$A$2:$A859,"="&amp;$A17,Concentrado!$B$2:$B859, "=Puebla")</f>
        <v>72.504999999999995</v>
      </c>
      <c r="O17" s="9">
        <f>SUMIFS(Concentrado!P$2:P859,Concentrado!$A$2:$A859,"="&amp;$A17,Concentrado!$B$2:$B859, "=Puebla")</f>
        <v>17.378</v>
      </c>
      <c r="P17" s="9">
        <f>SUMIFS(Concentrado!Q$2:Q859,Concentrado!$A$2:$A859,"="&amp;$A17,Concentrado!$B$2:$B859, "=Puebla")</f>
        <v>43.926000000000002</v>
      </c>
      <c r="Q17" s="9">
        <f>SUMIFS(Concentrado!R$2:R859,Concentrado!$A$2:$A859,"="&amp;$A17,Concentrado!$B$2:$B859, "=Puebla")</f>
        <v>86.468000000000004</v>
      </c>
      <c r="R17" s="9">
        <f>SUMIFS(Concentrado!S$2:S859,Concentrado!$A$2:$A859,"="&amp;$A17,Concentrado!$B$2:$B859, "=Puebla")</f>
        <v>89.072000000000003</v>
      </c>
      <c r="S17" s="9">
        <f>SUMIFS(Concentrado!T$2:T859,Concentrado!$A$2:$A859,"="&amp;$A17,Concentrado!$B$2:$B859, "=Puebla")</f>
        <v>87.82</v>
      </c>
      <c r="T17" s="9">
        <f>SUMIFS(Concentrado!U$2:U859,Concentrado!$A$2:$A859,"="&amp;$A17,Concentrado!$B$2:$B859, "=Puebla")</f>
        <v>15.544</v>
      </c>
      <c r="U17" s="9">
        <f>SUMIFS(Concentrado!V$2:V859,Concentrado!$A$2:$A859,"="&amp;$A17,Concentrado!$B$2:$B859, "=Puebla")</f>
        <v>19.838999999999999</v>
      </c>
      <c r="V17" s="9">
        <f>SUMIFS(Concentrado!W$2:W859,Concentrado!$A$2:$A859,"="&amp;$A17,Concentrado!$B$2:$B859, "=Puebla")</f>
        <v>17.774000000000001</v>
      </c>
      <c r="W17" s="9">
        <f>SUMIFS(Concentrado!X$2:X859,Concentrado!$A$2:$A859,"="&amp;$A17,Concentrado!$B$2:$B859, "=Puebla")</f>
        <v>14.972</v>
      </c>
      <c r="X17" s="9">
        <f>SUMIFS(Concentrado!Y$2:Y859,Concentrado!$A$2:$A859,"="&amp;$A17,Concentrado!$B$2:$B859, "=Puebla")</f>
        <v>3.052</v>
      </c>
      <c r="Y17" s="9">
        <f>SUMIFS(Concentrado!Z$2:Z859,Concentrado!$A$2:$A859,"="&amp;$A17,Concentrado!$B$2:$B859, "=Puebla")</f>
        <v>8.8140000000000001</v>
      </c>
      <c r="Z17" s="9">
        <f>SUMIFS(Concentrado!AA$2:AA859,Concentrado!$A$2:$A859,"="&amp;$A17,Concentrado!$B$2:$B859, "=Puebla")</f>
        <v>59.72</v>
      </c>
      <c r="AA17" s="9">
        <f>SUMIFS(Concentrado!AB$2:AB859,Concentrado!$A$2:$A859,"="&amp;$A17,Concentrado!$B$2:$B859, "=Puebla")</f>
        <v>47.338999999999999</v>
      </c>
      <c r="AB17" s="9">
        <f>SUMIFS(Concentrado!AC$2:AC859,Concentrado!$A$2:$A859,"="&amp;$A17,Concentrado!$B$2:$B859, "=Puebla")</f>
        <v>53.307000000000002</v>
      </c>
      <c r="AC17" s="9">
        <f>SUMIFS(Concentrado!AD$2:AD859,Concentrado!$A$2:$A859,"="&amp;$A17,Concentrado!$B$2:$B859, "=Puebla")</f>
        <v>445.15800000000002</v>
      </c>
      <c r="AD17" s="9">
        <f>SUMIFS(Concentrado!AE$2:AE859,Concentrado!$A$2:$A859,"="&amp;$A17,Concentrado!$B$2:$B859, "=Puebla")</f>
        <v>393.78699999999998</v>
      </c>
      <c r="AE17" s="9">
        <f>SUMIFS(Concentrado!AF$2:AF859,Concentrado!$A$2:$A859,"="&amp;$A17,Concentrado!$B$2:$B859, "=Puebla")</f>
        <v>418.529</v>
      </c>
      <c r="AF17" s="9">
        <f>SUMIFS(Concentrado!AG$2:AG859,Concentrado!$A$2:$A859,"="&amp;$A17,Concentrado!$B$2:$B859, "=Puebla")</f>
        <v>8.8490000000000002</v>
      </c>
      <c r="AG17" s="9">
        <f>SUMIFS(Concentrado!AH$2:AH859,Concentrado!$A$2:$A859,"="&amp;$A17,Concentrado!$B$2:$B859, "=Puebla")</f>
        <v>6.3792168563046898</v>
      </c>
      <c r="AH17" s="9">
        <f>SUMIFS(Concentrado!AI$2:AI859,Concentrado!$A$2:$A859,"="&amp;$A17,Concentrado!$B$2:$B859, "=Puebla")</f>
        <v>2.3505965058382898</v>
      </c>
      <c r="AI17" s="9">
        <f>SUMIFS(Concentrado!AJ$2:AJ859,Concentrado!$A$2:$A859,"="&amp;$A17,Concentrado!$B$2:$B859, "=Puebla")</f>
        <v>4.3382028951975196</v>
      </c>
      <c r="AJ17" s="9">
        <f>SUMIFS(Concentrado!AK$2:AK859,Concentrado!$A$2:$A859,"="&amp;$A17,Concentrado!$B$2:$B859, "=Puebla")</f>
        <v>6.3929999999999998</v>
      </c>
      <c r="AK17" s="9">
        <f>SUMIFS(Concentrado!AL$2:AL859,Concentrado!$A$2:$A859,"="&amp;$A17,Concentrado!$B$2:$B859, "=Puebla")</f>
        <v>1.5569999999999999</v>
      </c>
      <c r="AL17" s="9">
        <f>SUMIFS(Concentrado!AM$2:AM859,Concentrado!$A$2:$A859,"="&amp;$A17,Concentrado!$B$2:$B859, "=Puebla")</f>
        <v>3.8820000000000001</v>
      </c>
      <c r="AM17" s="9">
        <f>SUMIFS(Concentrado!AN$2:AN859,Concentrado!$A$2:$A859,"="&amp;$A17,Concentrado!$B$2:$B859, "=Puebla")</f>
        <v>65.507000000000005</v>
      </c>
      <c r="AN17" s="9">
        <f>SUMIFS(Concentrado!AO$2:AO859,Concentrado!$A$2:$A859,"="&amp;$A17,Concentrado!$B$2:$B859, "=Puebla")</f>
        <v>53.411999999999999</v>
      </c>
      <c r="AO17" s="9">
        <f>SUMIFS(Concentrado!AP$2:AP859,Concentrado!$A$2:$A859,"="&amp;$A17,Concentrado!$B$2:$B859, "=Puebla")</f>
        <v>59.225999999999999</v>
      </c>
      <c r="AP17" s="9">
        <f>SUMIFS(Concentrado!AQ$2:AQ859,Concentrado!$A$2:$A859,"="&amp;$A17,Concentrado!$B$2:$B859, "=Puebla")</f>
        <v>1.649</v>
      </c>
      <c r="AQ17" s="9">
        <f>SUMIFS(Concentrado!AR$2:AR859,Concentrado!$A$2:$A859,"="&amp;$A17,Concentrado!$B$2:$B859, "=Puebla")</f>
        <v>0.96499999999999997</v>
      </c>
      <c r="AR17" s="9">
        <f>SUMIFS(Concentrado!AS$2:AS859,Concentrado!$A$2:$A859,"="&amp;$A17,Concentrado!$B$2:$B859, "=Puebla")</f>
        <v>1.294</v>
      </c>
      <c r="AS17" s="9">
        <f>SUMIFS(Concentrado!AT$2:AT859,Concentrado!$A$2:$A859,"="&amp;$A17,Concentrado!$B$2:$B859, "=Puebla")</f>
        <v>5.2149999999999999</v>
      </c>
      <c r="AT17" s="9">
        <f>SUMIFS(Concentrado!AU$2:AU859,Concentrado!$A$2:$A859,"="&amp;$A17,Concentrado!$B$2:$B859, "=Puebla")</f>
        <v>0.96499999999999997</v>
      </c>
      <c r="AU17" s="9">
        <f>SUMIFS(Concentrado!AV$2:AV859,Concentrado!$A$2:$A859,"="&amp;$A17,Concentrado!$B$2:$B859, "=Puebla")</f>
        <v>3.008</v>
      </c>
      <c r="AV17" s="9">
        <f>SUMIFS(Concentrado!AW$2:AW859,Concentrado!$A$2:$A859,"="&amp;$A17,Concentrado!$B$2:$B859, "=Puebla")</f>
        <v>596.35900000000004</v>
      </c>
      <c r="AW17" s="9">
        <f>SUMIFS(Concentrado!AX$2:AX859,Concentrado!$A$2:$A859,"="&amp;$A17,Concentrado!$B$2:$B859, "=Puebla")</f>
        <v>478.654</v>
      </c>
      <c r="AX17" s="9">
        <f>SUMIFS(Concentrado!AY$2:AY859,Concentrado!$A$2:$A859,"="&amp;$A17,Concentrado!$B$2:$B859, "=Puebla")</f>
        <v>535.33199999999999</v>
      </c>
      <c r="AY17" s="9">
        <f>SUMIFS(Concentrado!AZ$2:AZ859,Concentrado!$A$2:$A859,"="&amp;$A17,Concentrado!$B$2:$B859, "=Puebla")</f>
        <v>5.9640000000000004</v>
      </c>
      <c r="AZ17" s="9">
        <f>SUMIFS(Concentrado!BA$2:BA859,Concentrado!$A$2:$A859,"="&amp;$A17,Concentrado!$B$2:$B859, "=Puebla")</f>
        <v>4.7869999999999999</v>
      </c>
      <c r="BA17" s="9">
        <f>SUMIFS(Concentrado!BB$2:BB859,Concentrado!$A$2:$A859,"="&amp;$A17,Concentrado!$B$2:$B859, "=Puebla")</f>
        <v>5.3529999999999998</v>
      </c>
      <c r="BB17" s="9">
        <f>SUMIFS(Concentrado!BC$2:BC859,Concentrado!$A$2:$A859,"="&amp;$A17,Concentrado!$B$2:$B859, "=Puebla")</f>
        <v>27.585000000000001</v>
      </c>
      <c r="BC17" s="9">
        <f>SUMIFS(Concentrado!BD$2:BD859,Concentrado!$A$2:$A859,"="&amp;$A17,Concentrado!$B$2:$B859, "=Puebla")</f>
        <v>8.6790000000000003</v>
      </c>
      <c r="BD17" s="9">
        <f>SUMIFS(Concentrado!BE$2:BE859,Concentrado!$A$2:$A859,"="&amp;$A17,Concentrado!$B$2:$B859, "=Puebla")</f>
        <v>15.635</v>
      </c>
      <c r="BE17" s="9">
        <f>SUMIFS(Concentrado!BF$2:BF859,Concentrado!$A$2:$A859,"="&amp;$A17,Concentrado!$B$2:$B859, "=Puebla")</f>
        <v>18.332999999999998</v>
      </c>
      <c r="BF17" s="9">
        <f>SUMIFS(Concentrado!BG$2:BG859,Concentrado!$A$2:$A859,"="&amp;$A17,Concentrado!$B$2:$B859, "=Puebla")</f>
        <v>31.843</v>
      </c>
      <c r="BG17" s="9">
        <f>SUMIFS(Concentrado!BH$2:BH859,Concentrado!$A$2:$A859,"="&amp;$A17,Concentrado!$B$2:$B859, "=Puebla")</f>
        <v>8.7965100542915824</v>
      </c>
    </row>
    <row r="18" spans="1:59" x14ac:dyDescent="0.25">
      <c r="A18" s="4">
        <v>2014</v>
      </c>
      <c r="B18" s="9">
        <f>SUMIFS(Concentrado!C$2:C859,Concentrado!$A$2:$A859,"="&amp;$A18,Concentrado!$B$2:$B859, "=Puebla")</f>
        <v>16.143999999999998</v>
      </c>
      <c r="C18" s="9">
        <f>SUMIFS(Concentrado!D$2:D859,Concentrado!$A$2:$A859,"="&amp;$A18,Concentrado!$B$2:$B859, "=Puebla")</f>
        <v>3.601</v>
      </c>
      <c r="D18" s="9">
        <f>SUMIFS(Concentrado!E$2:E859,Concentrado!$A$2:$A859,"="&amp;$A18,Concentrado!$B$2:$B859, "=Puebla")</f>
        <v>9.6329999999999991</v>
      </c>
      <c r="E18" s="9">
        <f>SUMIFS(Concentrado!F$2:F859,Concentrado!$A$2:$A859,"="&amp;$A18,Concentrado!$B$2:$B859, "=Puebla")</f>
        <v>11.813000000000001</v>
      </c>
      <c r="F18" s="9">
        <f>SUMIFS(Concentrado!G$2:G859,Concentrado!$A$2:$A859,"="&amp;$A18,Concentrado!$B$2:$B859, "=Puebla")</f>
        <v>13.112</v>
      </c>
      <c r="G18" s="9">
        <f>SUMIFS(Concentrado!H$2:H859,Concentrado!$A$2:$A859,"="&amp;$A18,Concentrado!$B$2:$B859, "=Puebla")</f>
        <v>3.8530000000000002</v>
      </c>
      <c r="H18" s="9">
        <f>SUMIFS(Concentrado!I$2:I859,Concentrado!$A$2:$A859,"="&amp;$A18,Concentrado!$B$2:$B859, "=Puebla")</f>
        <v>3.355</v>
      </c>
      <c r="I18" s="9">
        <f>SUMIFS(Concentrado!J$2:J859,Concentrado!$A$2:$A859,"="&amp;$A18,Concentrado!$B$2:$B859, "=Puebla")</f>
        <v>3.5939999999999999</v>
      </c>
      <c r="J18" s="9">
        <f>SUMIFS(Concentrado!K$2:K859,Concentrado!$A$2:$A859,"="&amp;$A18,Concentrado!$B$2:$B859, "=Puebla")</f>
        <v>3.6869999999999998</v>
      </c>
      <c r="K18" s="9">
        <f>SUMIFS(Concentrado!L$2:L859,Concentrado!$A$2:$A859,"="&amp;$A18,Concentrado!$B$2:$B859, "=Puebla")</f>
        <v>2.4929999999999999</v>
      </c>
      <c r="L18" s="9">
        <f>SUMIFS(Concentrado!M$2:M859,Concentrado!$A$2:$A859,"="&amp;$A18,Concentrado!$B$2:$B859, "=Puebla")</f>
        <v>3.0670000000000002</v>
      </c>
      <c r="M18" s="9">
        <f>SUMIFS(Concentrado!N$2:N859,Concentrado!$A$2:$A859,"="&amp;$A18,Concentrado!$B$2:$B859, "=Puebla")</f>
        <v>35.488</v>
      </c>
      <c r="N18" s="9">
        <f>SUMIFS(Concentrado!O$2:O859,Concentrado!$A$2:$A859,"="&amp;$A18,Concentrado!$B$2:$B859, "=Puebla")</f>
        <v>75.403999999999996</v>
      </c>
      <c r="O18" s="9">
        <f>SUMIFS(Concentrado!P$2:P859,Concentrado!$A$2:$A859,"="&amp;$A18,Concentrado!$B$2:$B859, "=Puebla")</f>
        <v>18.280999999999999</v>
      </c>
      <c r="P18" s="9">
        <f>SUMIFS(Concentrado!Q$2:Q859,Concentrado!$A$2:$A859,"="&amp;$A18,Concentrado!$B$2:$B859, "=Puebla")</f>
        <v>45.817</v>
      </c>
      <c r="Q18" s="9">
        <f>SUMIFS(Concentrado!R$2:R859,Concentrado!$A$2:$A859,"="&amp;$A18,Concentrado!$B$2:$B859, "=Puebla")</f>
        <v>90.286000000000001</v>
      </c>
      <c r="R18" s="9">
        <f>SUMIFS(Concentrado!S$2:S859,Concentrado!$A$2:$A859,"="&amp;$A18,Concentrado!$B$2:$B859, "=Puebla")</f>
        <v>89.989000000000004</v>
      </c>
      <c r="S18" s="9">
        <f>SUMIFS(Concentrado!T$2:T859,Concentrado!$A$2:$A859,"="&amp;$A18,Concentrado!$B$2:$B859, "=Puebla")</f>
        <v>90.132000000000005</v>
      </c>
      <c r="T18" s="9">
        <f>SUMIFS(Concentrado!U$2:U859,Concentrado!$A$2:$A859,"="&amp;$A18,Concentrado!$B$2:$B859, "=Puebla")</f>
        <v>18.170000000000002</v>
      </c>
      <c r="U18" s="9">
        <f>SUMIFS(Concentrado!V$2:V859,Concentrado!$A$2:$A859,"="&amp;$A18,Concentrado!$B$2:$B859, "=Puebla")</f>
        <v>22.466000000000001</v>
      </c>
      <c r="V18" s="9">
        <f>SUMIFS(Concentrado!W$2:W859,Concentrado!$A$2:$A859,"="&amp;$A18,Concentrado!$B$2:$B859, "=Puebla")</f>
        <v>20.399999999999999</v>
      </c>
      <c r="W18" s="9">
        <f>SUMIFS(Concentrado!X$2:X859,Concentrado!$A$2:$A859,"="&amp;$A18,Concentrado!$B$2:$B859, "=Puebla")</f>
        <v>15.545999999999999</v>
      </c>
      <c r="X18" s="9">
        <f>SUMIFS(Concentrado!Y$2:Y859,Concentrado!$A$2:$A859,"="&amp;$A18,Concentrado!$B$2:$B859, "=Puebla")</f>
        <v>2.8929999999999998</v>
      </c>
      <c r="Y18" s="9">
        <f>SUMIFS(Concentrado!Z$2:Z859,Concentrado!$A$2:$A859,"="&amp;$A18,Concentrado!$B$2:$B859, "=Puebla")</f>
        <v>9.01</v>
      </c>
      <c r="Z18" s="9">
        <f>SUMIFS(Concentrado!AA$2:AA859,Concentrado!$A$2:$A859,"="&amp;$A18,Concentrado!$B$2:$B859, "=Puebla")</f>
        <v>65.305999999999997</v>
      </c>
      <c r="AA18" s="9">
        <f>SUMIFS(Concentrado!AB$2:AB859,Concentrado!$A$2:$A859,"="&amp;$A18,Concentrado!$B$2:$B859, "=Puebla")</f>
        <v>50.564999999999998</v>
      </c>
      <c r="AB18" s="9">
        <f>SUMIFS(Concentrado!AC$2:AC859,Concentrado!$A$2:$A859,"="&amp;$A18,Concentrado!$B$2:$B859, "=Puebla")</f>
        <v>57.654000000000003</v>
      </c>
      <c r="AC18" s="9">
        <f>SUMIFS(Concentrado!AD$2:AD859,Concentrado!$A$2:$A859,"="&amp;$A18,Concentrado!$B$2:$B859, "=Puebla")</f>
        <v>458.67099999999999</v>
      </c>
      <c r="AD18" s="9">
        <f>SUMIFS(Concentrado!AE$2:AE859,Concentrado!$A$2:$A859,"="&amp;$A18,Concentrado!$B$2:$B859, "=Puebla")</f>
        <v>396.42500000000001</v>
      </c>
      <c r="AE18" s="9">
        <f>SUMIFS(Concentrado!AF$2:AF859,Concentrado!$A$2:$A859,"="&amp;$A18,Concentrado!$B$2:$B859, "=Puebla")</f>
        <v>426.36099999999999</v>
      </c>
      <c r="AF18" s="9">
        <f>SUMIFS(Concentrado!AG$2:AG859,Concentrado!$A$2:$A859,"="&amp;$A18,Concentrado!$B$2:$B859, "=Puebla")</f>
        <v>7.64</v>
      </c>
      <c r="AG18" s="9">
        <f>SUMIFS(Concentrado!AH$2:AH859,Concentrado!$A$2:$A859,"="&amp;$A18,Concentrado!$B$2:$B859, "=Puebla")</f>
        <v>7.4179422116722602</v>
      </c>
      <c r="AH18" s="9">
        <f>SUMIFS(Concentrado!AI$2:AI859,Concentrado!$A$2:$A859,"="&amp;$A18,Concentrado!$B$2:$B859, "=Puebla")</f>
        <v>3.2588150948315202</v>
      </c>
      <c r="AI18" s="9">
        <f>SUMIFS(Concentrado!AJ$2:AJ859,Concentrado!$A$2:$A859,"="&amp;$A18,Concentrado!$B$2:$B859, "=Puebla")</f>
        <v>5.3173845557831596</v>
      </c>
      <c r="AJ18" s="9">
        <f>SUMIFS(Concentrado!AK$2:AK859,Concentrado!$A$2:$A859,"="&amp;$A18,Concentrado!$B$2:$B859, "=Puebla")</f>
        <v>6.9429999999999996</v>
      </c>
      <c r="AK18" s="9">
        <f>SUMIFS(Concentrado!AL$2:AL859,Concentrado!$A$2:$A859,"="&amp;$A18,Concentrado!$B$2:$B859, "=Puebla")</f>
        <v>2.093</v>
      </c>
      <c r="AL18" s="9">
        <f>SUMIFS(Concentrado!AM$2:AM859,Concentrado!$A$2:$A859,"="&amp;$A18,Concentrado!$B$2:$B859, "=Puebla")</f>
        <v>4.4249999999999998</v>
      </c>
      <c r="AM18" s="9">
        <f>SUMIFS(Concentrado!AN$2:AN859,Concentrado!$A$2:$A859,"="&amp;$A18,Concentrado!$B$2:$B859, "=Puebla")</f>
        <v>60.854999999999997</v>
      </c>
      <c r="AN18" s="9">
        <f>SUMIFS(Concentrado!AO$2:AO859,Concentrado!$A$2:$A859,"="&amp;$A18,Concentrado!$B$2:$B859, "=Puebla")</f>
        <v>50.042000000000002</v>
      </c>
      <c r="AO18" s="9">
        <f>SUMIFS(Concentrado!AP$2:AP859,Concentrado!$A$2:$A859,"="&amp;$A18,Concentrado!$B$2:$B859, "=Puebla")</f>
        <v>55.258000000000003</v>
      </c>
      <c r="AP18" s="9">
        <f>SUMIFS(Concentrado!AQ$2:AQ859,Concentrado!$A$2:$A859,"="&amp;$A18,Concentrado!$B$2:$B859, "=Puebla")</f>
        <v>1.462</v>
      </c>
      <c r="AQ18" s="9">
        <f>SUMIFS(Concentrado!AR$2:AR859,Concentrado!$A$2:$A859,"="&amp;$A18,Concentrado!$B$2:$B859, "=Puebla")</f>
        <v>0.98499999999999999</v>
      </c>
      <c r="AR18" s="9">
        <f>SUMIFS(Concentrado!AS$2:AS859,Concentrado!$A$2:$A859,"="&amp;$A18,Concentrado!$B$2:$B859, "=Puebla")</f>
        <v>1.214</v>
      </c>
      <c r="AS18" s="9">
        <f>SUMIFS(Concentrado!AT$2:AT859,Concentrado!$A$2:$A859,"="&amp;$A18,Concentrado!$B$2:$B859, "=Puebla")</f>
        <v>4.9829999999999997</v>
      </c>
      <c r="AT18" s="9">
        <f>SUMIFS(Concentrado!AU$2:AU859,Concentrado!$A$2:$A859,"="&amp;$A18,Concentrado!$B$2:$B859, "=Puebla")</f>
        <v>0.95399999999999996</v>
      </c>
      <c r="AU18" s="9">
        <f>SUMIFS(Concentrado!AV$2:AV859,Concentrado!$A$2:$A859,"="&amp;$A18,Concentrado!$B$2:$B859, "=Puebla")</f>
        <v>2.8919999999999999</v>
      </c>
      <c r="AV18" s="9">
        <f>SUMIFS(Concentrado!AW$2:AW859,Concentrado!$A$2:$A859,"="&amp;$A18,Concentrado!$B$2:$B859, "=Puebla")</f>
        <v>606.42399999999998</v>
      </c>
      <c r="AW18" s="9">
        <f>SUMIFS(Concentrado!AX$2:AX859,Concentrado!$A$2:$A859,"="&amp;$A18,Concentrado!$B$2:$B859, "=Puebla")</f>
        <v>476.04199999999997</v>
      </c>
      <c r="AX18" s="9">
        <f>SUMIFS(Concentrado!AY$2:AY859,Concentrado!$A$2:$A859,"="&amp;$A18,Concentrado!$B$2:$B859, "=Puebla")</f>
        <v>538.84100000000001</v>
      </c>
      <c r="AY18" s="9">
        <f>SUMIFS(Concentrado!AZ$2:AZ859,Concentrado!$A$2:$A859,"="&amp;$A18,Concentrado!$B$2:$B859, "=Puebla")</f>
        <v>6.0640000000000001</v>
      </c>
      <c r="AZ18" s="9">
        <f>SUMIFS(Concentrado!BA$2:BA859,Concentrado!$A$2:$A859,"="&amp;$A18,Concentrado!$B$2:$B859, "=Puebla")</f>
        <v>4.76</v>
      </c>
      <c r="BA18" s="9">
        <f>SUMIFS(Concentrado!BB$2:BB859,Concentrado!$A$2:$A859,"="&amp;$A18,Concentrado!$B$2:$B859, "=Puebla")</f>
        <v>5.3879999999999999</v>
      </c>
      <c r="BB18" s="9">
        <f>SUMIFS(Concentrado!BC$2:BC859,Concentrado!$A$2:$A859,"="&amp;$A18,Concentrado!$B$2:$B859, "=Puebla")</f>
        <v>24.882000000000001</v>
      </c>
      <c r="BC18" s="9">
        <f>SUMIFS(Concentrado!BD$2:BD859,Concentrado!$A$2:$A859,"="&amp;$A18,Concentrado!$B$2:$B859, "=Puebla")</f>
        <v>7.0419999999999998</v>
      </c>
      <c r="BD18" s="9">
        <f>SUMIFS(Concentrado!BE$2:BE859,Concentrado!$A$2:$A859,"="&amp;$A18,Concentrado!$B$2:$B859, "=Puebla")</f>
        <v>14.768000000000001</v>
      </c>
      <c r="BE18" s="9">
        <f>SUMIFS(Concentrado!BF$2:BF859,Concentrado!$A$2:$A859,"="&amp;$A18,Concentrado!$B$2:$B859, "=Puebla")</f>
        <v>17.263000000000002</v>
      </c>
      <c r="BF18" s="9">
        <f>SUMIFS(Concentrado!BG$2:BG859,Concentrado!$A$2:$A859,"="&amp;$A18,Concentrado!$B$2:$B859, "=Puebla")</f>
        <v>37.636000000000003</v>
      </c>
      <c r="BG18" s="9">
        <f>SUMIFS(Concentrado!BH$2:BH859,Concentrado!$A$2:$A859,"="&amp;$A18,Concentrado!$B$2:$B859, "=Puebla")</f>
        <v>8.5498056862344036</v>
      </c>
    </row>
    <row r="19" spans="1:59" x14ac:dyDescent="0.25">
      <c r="A19" s="4">
        <v>2015</v>
      </c>
      <c r="B19" s="9">
        <f>SUMIFS(Concentrado!C$2:C859,Concentrado!$A$2:$A859,"="&amp;$A19,Concentrado!$B$2:$B859, "=Puebla")</f>
        <v>15.16</v>
      </c>
      <c r="C19" s="9">
        <f>SUMIFS(Concentrado!D$2:D859,Concentrado!$A$2:$A859,"="&amp;$A19,Concentrado!$B$2:$B859, "=Puebla")</f>
        <v>4.4119999999999999</v>
      </c>
      <c r="D19" s="9">
        <f>SUMIFS(Concentrado!E$2:E859,Concentrado!$A$2:$A859,"="&amp;$A19,Concentrado!$B$2:$B859, "=Puebla")</f>
        <v>9.5830000000000002</v>
      </c>
      <c r="E19" s="9">
        <f>SUMIFS(Concentrado!F$2:F859,Concentrado!$A$2:$A859,"="&amp;$A19,Concentrado!$B$2:$B859, "=Puebla")</f>
        <v>11.366</v>
      </c>
      <c r="F19" s="9">
        <f>SUMIFS(Concentrado!G$2:G859,Concentrado!$A$2:$A859,"="&amp;$A19,Concentrado!$B$2:$B859, "=Puebla")</f>
        <v>12.52</v>
      </c>
      <c r="G19" s="9">
        <f>SUMIFS(Concentrado!H$2:H859,Concentrado!$A$2:$A859,"="&amp;$A19,Concentrado!$B$2:$B859, "=Puebla")</f>
        <v>3.6419999999999999</v>
      </c>
      <c r="H19" s="9">
        <f>SUMIFS(Concentrado!I$2:I859,Concentrado!$A$2:$A859,"="&amp;$A19,Concentrado!$B$2:$B859, "=Puebla")</f>
        <v>3.7120000000000002</v>
      </c>
      <c r="I19" s="9">
        <f>SUMIFS(Concentrado!J$2:J859,Concentrado!$A$2:$A859,"="&amp;$A19,Concentrado!$B$2:$B859, "=Puebla")</f>
        <v>3.6789999999999998</v>
      </c>
      <c r="J19" s="9">
        <f>SUMIFS(Concentrado!K$2:K859,Concentrado!$A$2:$A859,"="&amp;$A19,Concentrado!$B$2:$B859, "=Puebla")</f>
        <v>4.266</v>
      </c>
      <c r="K19" s="9">
        <f>SUMIFS(Concentrado!L$2:L859,Concentrado!$A$2:$A859,"="&amp;$A19,Concentrado!$B$2:$B859, "=Puebla")</f>
        <v>2.7080000000000002</v>
      </c>
      <c r="L19" s="9">
        <f>SUMIFS(Concentrado!M$2:M859,Concentrado!$A$2:$A859,"="&amp;$A19,Concentrado!$B$2:$B859, "=Puebla")</f>
        <v>3.4580000000000002</v>
      </c>
      <c r="M19" s="9">
        <f>SUMIFS(Concentrado!N$2:N859,Concentrado!$A$2:$A859,"="&amp;$A19,Concentrado!$B$2:$B859, "=Puebla")</f>
        <v>40.323</v>
      </c>
      <c r="N19" s="9">
        <f>SUMIFS(Concentrado!O$2:O859,Concentrado!$A$2:$A859,"="&amp;$A19,Concentrado!$B$2:$B859, "=Puebla")</f>
        <v>72.549000000000007</v>
      </c>
      <c r="O19" s="9">
        <f>SUMIFS(Concentrado!P$2:P859,Concentrado!$A$2:$A859,"="&amp;$A19,Concentrado!$B$2:$B859, "=Puebla")</f>
        <v>19.353000000000002</v>
      </c>
      <c r="P19" s="9">
        <f>SUMIFS(Concentrado!Q$2:Q859,Concentrado!$A$2:$A859,"="&amp;$A19,Concentrado!$B$2:$B859, "=Puebla")</f>
        <v>44.948999999999998</v>
      </c>
      <c r="Q19" s="9">
        <f>SUMIFS(Concentrado!R$2:R859,Concentrado!$A$2:$A859,"="&amp;$A19,Concentrado!$B$2:$B859, "=Puebla")</f>
        <v>91.548000000000002</v>
      </c>
      <c r="R19" s="9">
        <f>SUMIFS(Concentrado!S$2:S859,Concentrado!$A$2:$A859,"="&amp;$A19,Concentrado!$B$2:$B859, "=Puebla")</f>
        <v>93.509</v>
      </c>
      <c r="S19" s="9">
        <f>SUMIFS(Concentrado!T$2:T859,Concentrado!$A$2:$A859,"="&amp;$A19,Concentrado!$B$2:$B859, "=Puebla")</f>
        <v>92.564999999999998</v>
      </c>
      <c r="T19" s="9">
        <f>SUMIFS(Concentrado!U$2:U859,Concentrado!$A$2:$A859,"="&amp;$A19,Concentrado!$B$2:$B859, "=Puebla")</f>
        <v>17.128</v>
      </c>
      <c r="U19" s="9">
        <f>SUMIFS(Concentrado!V$2:V859,Concentrado!$A$2:$A859,"="&amp;$A19,Concentrado!$B$2:$B859, "=Puebla")</f>
        <v>21.696000000000002</v>
      </c>
      <c r="V19" s="9">
        <f>SUMIFS(Concentrado!W$2:W859,Concentrado!$A$2:$A859,"="&amp;$A19,Concentrado!$B$2:$B859, "=Puebla")</f>
        <v>19.498000000000001</v>
      </c>
      <c r="W19" s="9">
        <f>SUMIFS(Concentrado!X$2:X859,Concentrado!$A$2:$A859,"="&amp;$A19,Concentrado!$B$2:$B859, "=Puebla")</f>
        <v>17.423999999999999</v>
      </c>
      <c r="X19" s="9">
        <f>SUMIFS(Concentrado!Y$2:Y859,Concentrado!$A$2:$A859,"="&amp;$A19,Concentrado!$B$2:$B859, "=Puebla")</f>
        <v>2.7690000000000001</v>
      </c>
      <c r="Y19" s="9">
        <f>SUMIFS(Concentrado!Z$2:Z859,Concentrado!$A$2:$A859,"="&amp;$A19,Concentrado!$B$2:$B859, "=Puebla")</f>
        <v>9.82</v>
      </c>
      <c r="Z19" s="9">
        <f>SUMIFS(Concentrado!AA$2:AA859,Concentrado!$A$2:$A859,"="&amp;$A19,Concentrado!$B$2:$B859, "=Puebla")</f>
        <v>66.873000000000005</v>
      </c>
      <c r="AA19" s="9">
        <f>SUMIFS(Concentrado!AB$2:AB859,Concentrado!$A$2:$A859,"="&amp;$A19,Concentrado!$B$2:$B859, "=Puebla")</f>
        <v>53.585999999999999</v>
      </c>
      <c r="AB19" s="9">
        <f>SUMIFS(Concentrado!AC$2:AC859,Concentrado!$A$2:$A859,"="&amp;$A19,Concentrado!$B$2:$B859, "=Puebla")</f>
        <v>59.978999999999999</v>
      </c>
      <c r="AC19" s="9">
        <f>SUMIFS(Concentrado!AD$2:AD859,Concentrado!$A$2:$A859,"="&amp;$A19,Concentrado!$B$2:$B859, "=Puebla")</f>
        <v>463.089</v>
      </c>
      <c r="AD19" s="9">
        <f>SUMIFS(Concentrado!AE$2:AE859,Concentrado!$A$2:$A859,"="&amp;$A19,Concentrado!$B$2:$B859, "=Puebla")</f>
        <v>407.904</v>
      </c>
      <c r="AE19" s="9">
        <f>SUMIFS(Concentrado!AF$2:AF859,Concentrado!$A$2:$A859,"="&amp;$A19,Concentrado!$B$2:$B859, "=Puebla")</f>
        <v>434.47199999999998</v>
      </c>
      <c r="AF19" s="9">
        <f>SUMIFS(Concentrado!AG$2:AG859,Concentrado!$A$2:$A859,"="&amp;$A19,Concentrado!$B$2:$B859, "=Puebla")</f>
        <v>8.7940000000000005</v>
      </c>
      <c r="AG19" s="9">
        <f>SUMIFS(Concentrado!AH$2:AH859,Concentrado!$A$2:$A859,"="&amp;$A19,Concentrado!$B$2:$B859, "=Puebla")</f>
        <v>8.7907183538365601</v>
      </c>
      <c r="AH19" s="9">
        <f>SUMIFS(Concentrado!AI$2:AI859,Concentrado!$A$2:$A859,"="&amp;$A19,Concentrado!$B$2:$B859, "=Puebla")</f>
        <v>4.1611496757216102</v>
      </c>
      <c r="AI19" s="9">
        <f>SUMIFS(Concentrado!AJ$2:AJ859,Concentrado!$A$2:$A859,"="&amp;$A19,Concentrado!$B$2:$B859, "=Puebla")</f>
        <v>6.4579518144538204</v>
      </c>
      <c r="AJ19" s="9">
        <f>SUMIFS(Concentrado!AK$2:AK859,Concentrado!$A$2:$A859,"="&amp;$A19,Concentrado!$B$2:$B859, "=Puebla")</f>
        <v>6.3659999999999997</v>
      </c>
      <c r="AK19" s="9">
        <f>SUMIFS(Concentrado!AL$2:AL859,Concentrado!$A$2:$A859,"="&amp;$A19,Concentrado!$B$2:$B859, "=Puebla")</f>
        <v>2.2519999999999998</v>
      </c>
      <c r="AL19" s="9">
        <f>SUMIFS(Concentrado!AM$2:AM859,Concentrado!$A$2:$A859,"="&amp;$A19,Concentrado!$B$2:$B859, "=Puebla")</f>
        <v>4.2309999999999999</v>
      </c>
      <c r="AM19" s="9">
        <f>SUMIFS(Concentrado!AN$2:AN859,Concentrado!$A$2:$A859,"="&amp;$A19,Concentrado!$B$2:$B859, "=Puebla")</f>
        <v>60.277000000000001</v>
      </c>
      <c r="AN19" s="9">
        <f>SUMIFS(Concentrado!AO$2:AO859,Concentrado!$A$2:$A859,"="&amp;$A19,Concentrado!$B$2:$B859, "=Puebla")</f>
        <v>47.652000000000001</v>
      </c>
      <c r="AO19" s="9">
        <f>SUMIFS(Concentrado!AP$2:AP859,Concentrado!$A$2:$A859,"="&amp;$A19,Concentrado!$B$2:$B859, "=Puebla")</f>
        <v>53.726999999999997</v>
      </c>
      <c r="AP19" s="9">
        <f>SUMIFS(Concentrado!AQ$2:AQ859,Concentrado!$A$2:$A859,"="&amp;$A19,Concentrado!$B$2:$B859, "=Puebla")</f>
        <v>1.6080000000000001</v>
      </c>
      <c r="AQ19" s="9">
        <f>SUMIFS(Concentrado!AR$2:AR859,Concentrado!$A$2:$A859,"="&amp;$A19,Concentrado!$B$2:$B859, "=Puebla")</f>
        <v>0.60899999999999999</v>
      </c>
      <c r="AR19" s="9">
        <f>SUMIFS(Concentrado!AS$2:AS859,Concentrado!$A$2:$A859,"="&amp;$A19,Concentrado!$B$2:$B859, "=Puebla")</f>
        <v>1.089</v>
      </c>
      <c r="AS19" s="9">
        <f>SUMIFS(Concentrado!AT$2:AT859,Concentrado!$A$2:$A859,"="&amp;$A19,Concentrado!$B$2:$B859, "=Puebla")</f>
        <v>5.0199999999999996</v>
      </c>
      <c r="AT19" s="9">
        <f>SUMIFS(Concentrado!AU$2:AU859,Concentrado!$A$2:$A859,"="&amp;$A19,Concentrado!$B$2:$B859, "=Puebla")</f>
        <v>0.7</v>
      </c>
      <c r="AU19" s="9">
        <f>SUMIFS(Concentrado!AV$2:AV859,Concentrado!$A$2:$A859,"="&amp;$A19,Concentrado!$B$2:$B859, "=Puebla")</f>
        <v>2.7789999999999999</v>
      </c>
      <c r="AV19" s="9">
        <f>SUMIFS(Concentrado!AW$2:AW859,Concentrado!$A$2:$A859,"="&amp;$A19,Concentrado!$B$2:$B859, "=Puebla")</f>
        <v>606.90800000000002</v>
      </c>
      <c r="AW19" s="9">
        <f>SUMIFS(Concentrado!AX$2:AX859,Concentrado!$A$2:$A859,"="&amp;$A19,Concentrado!$B$2:$B859, "=Puebla")</f>
        <v>487.476</v>
      </c>
      <c r="AX19" s="9">
        <f>SUMIFS(Concentrado!AY$2:AY859,Concentrado!$A$2:$A859,"="&amp;$A19,Concentrado!$B$2:$B859, "=Puebla")</f>
        <v>544.95699999999999</v>
      </c>
      <c r="AY19" s="9">
        <f>SUMIFS(Concentrado!AZ$2:AZ859,Concentrado!$A$2:$A859,"="&amp;$A19,Concentrado!$B$2:$B859, "=Puebla")</f>
        <v>6.069</v>
      </c>
      <c r="AZ19" s="9">
        <f>SUMIFS(Concentrado!BA$2:BA859,Concentrado!$A$2:$A859,"="&amp;$A19,Concentrado!$B$2:$B859, "=Puebla")</f>
        <v>4.875</v>
      </c>
      <c r="BA19" s="9">
        <f>SUMIFS(Concentrado!BB$2:BB859,Concentrado!$A$2:$A859,"="&amp;$A19,Concentrado!$B$2:$B859, "=Puebla")</f>
        <v>5.45</v>
      </c>
      <c r="BB19" s="9">
        <f>SUMIFS(Concentrado!BC$2:BC859,Concentrado!$A$2:$A859,"="&amp;$A19,Concentrado!$B$2:$B859, "=Puebla")</f>
        <v>24.972999999999999</v>
      </c>
      <c r="BC19" s="9">
        <f>SUMIFS(Concentrado!BD$2:BD859,Concentrado!$A$2:$A859,"="&amp;$A19,Concentrado!$B$2:$B859, "=Puebla")</f>
        <v>6.6379999999999999</v>
      </c>
      <c r="BD19" s="9">
        <f>SUMIFS(Concentrado!BE$2:BE859,Concentrado!$A$2:$A859,"="&amp;$A19,Concentrado!$B$2:$B859, "=Puebla")</f>
        <v>14.276999999999999</v>
      </c>
      <c r="BE19" s="9">
        <f>SUMIFS(Concentrado!BF$2:BF859,Concentrado!$A$2:$A859,"="&amp;$A19,Concentrado!$B$2:$B859, "=Puebla")</f>
        <v>17.193000000000001</v>
      </c>
      <c r="BF19" s="9">
        <f>SUMIFS(Concentrado!BG$2:BG859,Concentrado!$A$2:$A859,"="&amp;$A19,Concentrado!$B$2:$B859, "=Puebla")</f>
        <v>32.302</v>
      </c>
      <c r="BG19" s="9">
        <f>SUMIFS(Concentrado!BH$2:BH859,Concentrado!$A$2:$A859,"="&amp;$A19,Concentrado!$B$2:$B859, "=Puebla")</f>
        <v>8.1642870986497833</v>
      </c>
    </row>
    <row r="20" spans="1:59" x14ac:dyDescent="0.25">
      <c r="A20" s="4">
        <v>2016</v>
      </c>
      <c r="B20" s="9">
        <f>SUMIFS(Concentrado!C$2:C859,Concentrado!$A$2:$A859,"="&amp;$A20,Concentrado!$B$2:$B859, "=Puebla")</f>
        <v>15.462999999999999</v>
      </c>
      <c r="C20" s="9">
        <f>SUMIFS(Concentrado!D$2:D859,Concentrado!$A$2:$A859,"="&amp;$A20,Concentrado!$B$2:$B859, "=Puebla")</f>
        <v>3.37</v>
      </c>
      <c r="D20" s="9">
        <f>SUMIFS(Concentrado!E$2:E859,Concentrado!$A$2:$A859,"="&amp;$A20,Concentrado!$B$2:$B859, "=Puebla")</f>
        <v>9.1920000000000002</v>
      </c>
      <c r="E20" s="9">
        <f>SUMIFS(Concentrado!F$2:F859,Concentrado!$A$2:$A859,"="&amp;$A20,Concentrado!$B$2:$B859, "=Puebla")</f>
        <v>11.215999999999999</v>
      </c>
      <c r="F20" s="9">
        <f>SUMIFS(Concentrado!G$2:G859,Concentrado!$A$2:$A859,"="&amp;$A20,Concentrado!$B$2:$B859, "=Puebla")</f>
        <v>14.202999999999999</v>
      </c>
      <c r="G20" s="9">
        <f>SUMIFS(Concentrado!H$2:H859,Concentrado!$A$2:$A859,"="&amp;$A20,Concentrado!$B$2:$B859, "=Puebla")</f>
        <v>3.9870000000000001</v>
      </c>
      <c r="H20" s="9">
        <f>SUMIFS(Concentrado!I$2:I859,Concentrado!$A$2:$A859,"="&amp;$A20,Concentrado!$B$2:$B859, "=Puebla")</f>
        <v>4.0019999999999998</v>
      </c>
      <c r="I20" s="9">
        <f>SUMIFS(Concentrado!J$2:J859,Concentrado!$A$2:$A859,"="&amp;$A20,Concentrado!$B$2:$B859, "=Puebla")</f>
        <v>3.9950000000000001</v>
      </c>
      <c r="J20" s="9">
        <f>SUMIFS(Concentrado!K$2:K859,Concentrado!$A$2:$A859,"="&amp;$A20,Concentrado!$B$2:$B859, "=Puebla")</f>
        <v>3.274</v>
      </c>
      <c r="K20" s="9">
        <f>SUMIFS(Concentrado!L$2:L859,Concentrado!$A$2:$A859,"="&amp;$A20,Concentrado!$B$2:$B859, "=Puebla")</f>
        <v>2.7080000000000002</v>
      </c>
      <c r="L20" s="9">
        <f>SUMIFS(Concentrado!M$2:M859,Concentrado!$A$2:$A859,"="&amp;$A20,Concentrado!$B$2:$B859, "=Puebla")</f>
        <v>2.9809999999999999</v>
      </c>
      <c r="M20" s="9">
        <f>SUMIFS(Concentrado!N$2:N859,Concentrado!$A$2:$A859,"="&amp;$A20,Concentrado!$B$2:$B859, "=Puebla")</f>
        <v>41.420999999999999</v>
      </c>
      <c r="N20" s="9">
        <f>SUMIFS(Concentrado!O$2:O859,Concentrado!$A$2:$A859,"="&amp;$A20,Concentrado!$B$2:$B859, "=Puebla")</f>
        <v>74.95</v>
      </c>
      <c r="O20" s="9">
        <f>SUMIFS(Concentrado!P$2:P859,Concentrado!$A$2:$A859,"="&amp;$A20,Concentrado!$B$2:$B859, "=Puebla")</f>
        <v>18.324999999999999</v>
      </c>
      <c r="P20" s="9">
        <f>SUMIFS(Concentrado!Q$2:Q859,Concentrado!$A$2:$A859,"="&amp;$A20,Concentrado!$B$2:$B859, "=Puebla")</f>
        <v>45.6</v>
      </c>
      <c r="Q20" s="9">
        <f>SUMIFS(Concentrado!R$2:R859,Concentrado!$A$2:$A859,"="&amp;$A20,Concentrado!$B$2:$B859, "=Puebla")</f>
        <v>103.446</v>
      </c>
      <c r="R20" s="9">
        <f>SUMIFS(Concentrado!S$2:S859,Concentrado!$A$2:$A859,"="&amp;$A20,Concentrado!$B$2:$B859, "=Puebla")</f>
        <v>101.768</v>
      </c>
      <c r="S20" s="9">
        <f>SUMIFS(Concentrado!T$2:T859,Concentrado!$A$2:$A859,"="&amp;$A20,Concentrado!$B$2:$B859, "=Puebla")</f>
        <v>102.57599999999999</v>
      </c>
      <c r="T20" s="9">
        <f>SUMIFS(Concentrado!U$2:U859,Concentrado!$A$2:$A859,"="&amp;$A20,Concentrado!$B$2:$B859, "=Puebla")</f>
        <v>16.177</v>
      </c>
      <c r="U20" s="9">
        <f>SUMIFS(Concentrado!V$2:V859,Concentrado!$A$2:$A859,"="&amp;$A20,Concentrado!$B$2:$B859, "=Puebla")</f>
        <v>21.905999999999999</v>
      </c>
      <c r="V20" s="9">
        <f>SUMIFS(Concentrado!W$2:W859,Concentrado!$A$2:$A859,"="&amp;$A20,Concentrado!$B$2:$B859, "=Puebla")</f>
        <v>19.148</v>
      </c>
      <c r="W20" s="9">
        <f>SUMIFS(Concentrado!X$2:X859,Concentrado!$A$2:$A859,"="&amp;$A20,Concentrado!$B$2:$B859, "=Puebla")</f>
        <v>19.774999999999999</v>
      </c>
      <c r="X20" s="9">
        <f>SUMIFS(Concentrado!Y$2:Y859,Concentrado!$A$2:$A859,"="&amp;$A20,Concentrado!$B$2:$B859, "=Puebla")</f>
        <v>2.738</v>
      </c>
      <c r="Y20" s="9">
        <f>SUMIFS(Concentrado!Z$2:Z859,Concentrado!$A$2:$A859,"="&amp;$A20,Concentrado!$B$2:$B859, "=Puebla")</f>
        <v>10.94</v>
      </c>
      <c r="Z20" s="9">
        <f>SUMIFS(Concentrado!AA$2:AA859,Concentrado!$A$2:$A859,"="&amp;$A20,Concentrado!$B$2:$B859, "=Puebla")</f>
        <v>77.510999999999996</v>
      </c>
      <c r="AA20" s="9">
        <f>SUMIFS(Concentrado!AB$2:AB859,Concentrado!$A$2:$A859,"="&amp;$A20,Concentrado!$B$2:$B859, "=Puebla")</f>
        <v>66.471000000000004</v>
      </c>
      <c r="AB20" s="9">
        <f>SUMIFS(Concentrado!AC$2:AC859,Concentrado!$A$2:$A859,"="&amp;$A20,Concentrado!$B$2:$B859, "=Puebla")</f>
        <v>71.786000000000001</v>
      </c>
      <c r="AC20" s="9">
        <f>SUMIFS(Concentrado!AD$2:AD859,Concentrado!$A$2:$A859,"="&amp;$A20,Concentrado!$B$2:$B859, "=Puebla")</f>
        <v>482.15199999999999</v>
      </c>
      <c r="AD20" s="9">
        <f>SUMIFS(Concentrado!AE$2:AE859,Concentrado!$A$2:$A859,"="&amp;$A20,Concentrado!$B$2:$B859, "=Puebla")</f>
        <v>430.69400000000002</v>
      </c>
      <c r="AE20" s="9">
        <f>SUMIFS(Concentrado!AF$2:AF859,Concentrado!$A$2:$A859,"="&amp;$A20,Concentrado!$B$2:$B859, "=Puebla")</f>
        <v>455.512</v>
      </c>
      <c r="AF20" s="9">
        <f>SUMIFS(Concentrado!AG$2:AG859,Concentrado!$A$2:$A859,"="&amp;$A20,Concentrado!$B$2:$B859, "=Puebla")</f>
        <v>9.1739999999999995</v>
      </c>
      <c r="AG20" s="9">
        <f>SUMIFS(Concentrado!AH$2:AH859,Concentrado!$A$2:$A859,"="&amp;$A20,Concentrado!$B$2:$B859, "=Puebla")</f>
        <v>7.2997539059976297</v>
      </c>
      <c r="AH20" s="9">
        <f>SUMIFS(Concentrado!AI$2:AI859,Concentrado!$A$2:$A859,"="&amp;$A20,Concentrado!$B$2:$B859, "=Puebla")</f>
        <v>2.8175106630348399</v>
      </c>
      <c r="AI20" s="9">
        <f>SUMIFS(Concentrado!AJ$2:AJ859,Concentrado!$A$2:$A859,"="&amp;$A20,Concentrado!$B$2:$B859, "=Puebla")</f>
        <v>5.0446934827563199</v>
      </c>
      <c r="AJ20" s="9">
        <f>SUMIFS(Concentrado!AK$2:AK859,Concentrado!$A$2:$A859,"="&amp;$A20,Concentrado!$B$2:$B859, "=Puebla")</f>
        <v>5.641</v>
      </c>
      <c r="AK20" s="9">
        <f>SUMIFS(Concentrado!AL$2:AL859,Concentrado!$A$2:$A859,"="&amp;$A20,Concentrado!$B$2:$B859, "=Puebla")</f>
        <v>1.5649999999999999</v>
      </c>
      <c r="AL20" s="9">
        <f>SUMIFS(Concentrado!AM$2:AM859,Concentrado!$A$2:$A859,"="&amp;$A20,Concentrado!$B$2:$B859, "=Puebla")</f>
        <v>3.5270000000000001</v>
      </c>
      <c r="AM20" s="9">
        <f>SUMIFS(Concentrado!AN$2:AN859,Concentrado!$A$2:$A859,"="&amp;$A20,Concentrado!$B$2:$B859, "=Puebla")</f>
        <v>65.03</v>
      </c>
      <c r="AN20" s="9">
        <f>SUMIFS(Concentrado!AO$2:AO859,Concentrado!$A$2:$A859,"="&amp;$A20,Concentrado!$B$2:$B859, "=Puebla")</f>
        <v>49.018000000000001</v>
      </c>
      <c r="AO20" s="9">
        <f>SUMIFS(Concentrado!AP$2:AP859,Concentrado!$A$2:$A859,"="&amp;$A20,Concentrado!$B$2:$B859, "=Puebla")</f>
        <v>56.741999999999997</v>
      </c>
      <c r="AP20" s="9">
        <f>SUMIFS(Concentrado!AQ$2:AQ859,Concentrado!$A$2:$A859,"="&amp;$A20,Concentrado!$B$2:$B859, "=Puebla")</f>
        <v>0.94</v>
      </c>
      <c r="AQ20" s="9">
        <f>SUMIFS(Concentrado!AR$2:AR859,Concentrado!$A$2:$A859,"="&amp;$A20,Concentrado!$B$2:$B859, "=Puebla")</f>
        <v>0.57199999999999995</v>
      </c>
      <c r="AR20" s="9">
        <f>SUMIFS(Concentrado!AS$2:AS859,Concentrado!$A$2:$A859,"="&amp;$A20,Concentrado!$B$2:$B859, "=Puebla")</f>
        <v>0.749</v>
      </c>
      <c r="AS20" s="9">
        <f>SUMIFS(Concentrado!AT$2:AT859,Concentrado!$A$2:$A859,"="&amp;$A20,Concentrado!$B$2:$B859, "=Puebla")</f>
        <v>5.3810000000000002</v>
      </c>
      <c r="AT20" s="9">
        <f>SUMIFS(Concentrado!AU$2:AU859,Concentrado!$A$2:$A859,"="&amp;$A20,Concentrado!$B$2:$B859, "=Puebla")</f>
        <v>1.113</v>
      </c>
      <c r="AU20" s="9">
        <f>SUMIFS(Concentrado!AV$2:AV859,Concentrado!$A$2:$A859,"="&amp;$A20,Concentrado!$B$2:$B859, "=Puebla")</f>
        <v>3.1680000000000001</v>
      </c>
      <c r="AV20" s="9">
        <f>SUMIFS(Concentrado!AW$2:AW859,Concentrado!$A$2:$A859,"="&amp;$A20,Concentrado!$B$2:$B859, "=Puebla")</f>
        <v>631.79300000000001</v>
      </c>
      <c r="AW20" s="9">
        <f>SUMIFS(Concentrado!AX$2:AX859,Concentrado!$A$2:$A859,"="&amp;$A20,Concentrado!$B$2:$B859, "=Puebla")</f>
        <v>507.30599999999998</v>
      </c>
      <c r="AX20" s="9">
        <f>SUMIFS(Concentrado!AY$2:AY859,Concentrado!$A$2:$A859,"="&amp;$A20,Concentrado!$B$2:$B859, "=Puebla")</f>
        <v>567.31100000000004</v>
      </c>
      <c r="AY20" s="9">
        <f>SUMIFS(Concentrado!AZ$2:AZ859,Concentrado!$A$2:$A859,"="&amp;$A20,Concentrado!$B$2:$B859, "=Puebla")</f>
        <v>6.3179999999999996</v>
      </c>
      <c r="AZ20" s="9">
        <f>SUMIFS(Concentrado!BA$2:BA859,Concentrado!$A$2:$A859,"="&amp;$A20,Concentrado!$B$2:$B859, "=Puebla")</f>
        <v>5.0730000000000004</v>
      </c>
      <c r="BA20" s="9">
        <f>SUMIFS(Concentrado!BB$2:BB859,Concentrado!$A$2:$A859,"="&amp;$A20,Concentrado!$B$2:$B859, "=Puebla")</f>
        <v>5.673</v>
      </c>
      <c r="BB20" s="9">
        <f>SUMIFS(Concentrado!BC$2:BC859,Concentrado!$A$2:$A859,"="&amp;$A20,Concentrado!$B$2:$B859, "=Puebla")</f>
        <v>25.7</v>
      </c>
      <c r="BC20" s="9">
        <f>SUMIFS(Concentrado!BD$2:BD859,Concentrado!$A$2:$A859,"="&amp;$A20,Concentrado!$B$2:$B859, "=Puebla")</f>
        <v>10.215999999999999</v>
      </c>
      <c r="BD20" s="9">
        <f>SUMIFS(Concentrado!BE$2:BE859,Concentrado!$A$2:$A859,"="&amp;$A20,Concentrado!$B$2:$B859, "=Puebla")</f>
        <v>14.414</v>
      </c>
      <c r="BE20" s="9">
        <f>SUMIFS(Concentrado!BF$2:BF859,Concentrado!$A$2:$A859,"="&amp;$A20,Concentrado!$B$2:$B859, "=Puebla")</f>
        <v>17.376999999999999</v>
      </c>
      <c r="BF20" s="9">
        <f>SUMIFS(Concentrado!BG$2:BG859,Concentrado!$A$2:$A859,"="&amp;$A20,Concentrado!$B$2:$B859, "=Puebla")</f>
        <v>41.625999999999998</v>
      </c>
      <c r="BG20" s="9">
        <f>SUMIFS(Concentrado!BH$2:BH859,Concentrado!$A$2:$A859,"="&amp;$A20,Concentrado!$B$2:$B859, "=Puebla")</f>
        <v>8.4475314435892628</v>
      </c>
    </row>
    <row r="21" spans="1:59" x14ac:dyDescent="0.25">
      <c r="A21" s="4">
        <v>2017</v>
      </c>
      <c r="B21" s="9">
        <f>SUMIFS(Concentrado!C$2:C859,Concentrado!$A$2:$A859,"="&amp;$A21,Concentrado!$B$2:$B859, "=Puebla")</f>
        <v>15.28</v>
      </c>
      <c r="C21" s="9">
        <f>SUMIFS(Concentrado!D$2:D859,Concentrado!$A$2:$A859,"="&amp;$A21,Concentrado!$B$2:$B859, "=Puebla")</f>
        <v>4.1660000000000004</v>
      </c>
      <c r="D21" s="9">
        <f>SUMIFS(Concentrado!E$2:E859,Concentrado!$A$2:$A859,"="&amp;$A21,Concentrado!$B$2:$B859, "=Puebla")</f>
        <v>9.5190000000000001</v>
      </c>
      <c r="E21" s="9">
        <f>SUMIFS(Concentrado!F$2:F859,Concentrado!$A$2:$A859,"="&amp;$A21,Concentrado!$B$2:$B859, "=Puebla")</f>
        <v>12.39</v>
      </c>
      <c r="F21" s="9">
        <f>SUMIFS(Concentrado!G$2:G859,Concentrado!$A$2:$A859,"="&amp;$A21,Concentrado!$B$2:$B859, "=Puebla")</f>
        <v>14.318</v>
      </c>
      <c r="G21" s="9">
        <f>SUMIFS(Concentrado!H$2:H859,Concentrado!$A$2:$A859,"="&amp;$A21,Concentrado!$B$2:$B859, "=Puebla")</f>
        <v>4.3559999999999999</v>
      </c>
      <c r="H21" s="9">
        <f>SUMIFS(Concentrado!I$2:I859,Concentrado!$A$2:$A859,"="&amp;$A21,Concentrado!$B$2:$B859, "=Puebla")</f>
        <v>3.75</v>
      </c>
      <c r="I21" s="9">
        <f>SUMIFS(Concentrado!J$2:J859,Concentrado!$A$2:$A859,"="&amp;$A21,Concentrado!$B$2:$B859, "=Puebla")</f>
        <v>4.0419999999999998</v>
      </c>
      <c r="J21" s="9">
        <f>SUMIFS(Concentrado!K$2:K859,Concentrado!$A$2:$A859,"="&amp;$A21,Concentrado!$B$2:$B859, "=Puebla")</f>
        <v>4.0039999999999996</v>
      </c>
      <c r="K21" s="9">
        <f>SUMIFS(Concentrado!L$2:L859,Concentrado!$A$2:$A859,"="&amp;$A21,Concentrado!$B$2:$B859, "=Puebla")</f>
        <v>2.9159999999999999</v>
      </c>
      <c r="L21" s="9">
        <f>SUMIFS(Concentrado!M$2:M859,Concentrado!$A$2:$A859,"="&amp;$A21,Concentrado!$B$2:$B859, "=Puebla")</f>
        <v>3.44</v>
      </c>
      <c r="M21" s="9">
        <f>SUMIFS(Concentrado!N$2:N859,Concentrado!$A$2:$A859,"="&amp;$A21,Concentrado!$B$2:$B859, "=Puebla")</f>
        <v>40.844000000000001</v>
      </c>
      <c r="N21" s="9">
        <f>SUMIFS(Concentrado!O$2:O859,Concentrado!$A$2:$A859,"="&amp;$A21,Concentrado!$B$2:$B859, "=Puebla")</f>
        <v>79.762</v>
      </c>
      <c r="O21" s="9">
        <f>SUMIFS(Concentrado!P$2:P859,Concentrado!$A$2:$A859,"="&amp;$A21,Concentrado!$B$2:$B859, "=Puebla")</f>
        <v>20.207000000000001</v>
      </c>
      <c r="P21" s="9">
        <f>SUMIFS(Concentrado!Q$2:Q859,Concentrado!$A$2:$A859,"="&amp;$A21,Concentrado!$B$2:$B859, "=Puebla")</f>
        <v>48.889000000000003</v>
      </c>
      <c r="Q21" s="9">
        <f>SUMIFS(Concentrado!R$2:R859,Concentrado!$A$2:$A859,"="&amp;$A21,Concentrado!$B$2:$B859, "=Puebla")</f>
        <v>104.748</v>
      </c>
      <c r="R21" s="9">
        <f>SUMIFS(Concentrado!S$2:S859,Concentrado!$A$2:$A859,"="&amp;$A21,Concentrado!$B$2:$B859, "=Puebla")</f>
        <v>104.30800000000001</v>
      </c>
      <c r="S21" s="9">
        <f>SUMIFS(Concentrado!T$2:T859,Concentrado!$A$2:$A859,"="&amp;$A21,Concentrado!$B$2:$B859, "=Puebla")</f>
        <v>104.52</v>
      </c>
      <c r="T21" s="9">
        <f>SUMIFS(Concentrado!U$2:U859,Concentrado!$A$2:$A859,"="&amp;$A21,Concentrado!$B$2:$B859, "=Puebla")</f>
        <v>17.138000000000002</v>
      </c>
      <c r="U21" s="9">
        <f>SUMIFS(Concentrado!V$2:V859,Concentrado!$A$2:$A859,"="&amp;$A21,Concentrado!$B$2:$B859, "=Puebla")</f>
        <v>21.814</v>
      </c>
      <c r="V21" s="9">
        <f>SUMIFS(Concentrado!W$2:W859,Concentrado!$A$2:$A859,"="&amp;$A21,Concentrado!$B$2:$B859, "=Puebla")</f>
        <v>19.562000000000001</v>
      </c>
      <c r="W21" s="9">
        <f>SUMIFS(Concentrado!X$2:X859,Concentrado!$A$2:$A859,"="&amp;$A21,Concentrado!$B$2:$B859, "=Puebla")</f>
        <v>27.805</v>
      </c>
      <c r="X21" s="9">
        <f>SUMIFS(Concentrado!Y$2:Y859,Concentrado!$A$2:$A859,"="&amp;$A21,Concentrado!$B$2:$B859, "=Puebla")</f>
        <v>4.0469999999999997</v>
      </c>
      <c r="Y21" s="9">
        <f>SUMIFS(Concentrado!Z$2:Z859,Concentrado!$A$2:$A859,"="&amp;$A21,Concentrado!$B$2:$B859, "=Puebla")</f>
        <v>15.489000000000001</v>
      </c>
      <c r="Z21" s="9">
        <f>SUMIFS(Concentrado!AA$2:AA859,Concentrado!$A$2:$A859,"="&amp;$A21,Concentrado!$B$2:$B859, "=Puebla")</f>
        <v>85.912000000000006</v>
      </c>
      <c r="AA21" s="9">
        <f>SUMIFS(Concentrado!AB$2:AB859,Concentrado!$A$2:$A859,"="&amp;$A21,Concentrado!$B$2:$B859, "=Puebla")</f>
        <v>72.703000000000003</v>
      </c>
      <c r="AB21" s="9">
        <f>SUMIFS(Concentrado!AC$2:AC859,Concentrado!$A$2:$A859,"="&amp;$A21,Concentrado!$B$2:$B859, "=Puebla")</f>
        <v>79.064999999999998</v>
      </c>
      <c r="AC21" s="9">
        <f>SUMIFS(Concentrado!AD$2:AD859,Concentrado!$A$2:$A859,"="&amp;$A21,Concentrado!$B$2:$B859, "=Puebla")</f>
        <v>500.45</v>
      </c>
      <c r="AD21" s="9">
        <f>SUMIFS(Concentrado!AE$2:AE859,Concentrado!$A$2:$A859,"="&amp;$A21,Concentrado!$B$2:$B859, "=Puebla")</f>
        <v>445.14699999999999</v>
      </c>
      <c r="AE21" s="9">
        <f>SUMIFS(Concentrado!AF$2:AF859,Concentrado!$A$2:$A859,"="&amp;$A21,Concentrado!$B$2:$B859, "=Puebla")</f>
        <v>471.85899999999998</v>
      </c>
      <c r="AF21" s="9">
        <f>SUMIFS(Concentrado!AG$2:AG859,Concentrado!$A$2:$A859,"="&amp;$A21,Concentrado!$B$2:$B859, "=Puebla")</f>
        <v>9.1929999999999996</v>
      </c>
      <c r="AG21" s="9">
        <f>SUMIFS(Concentrado!AH$2:AH859,Concentrado!$A$2:$A859,"="&amp;$A21,Concentrado!$B$2:$B859, "=Puebla")</f>
        <v>9.6657162045732203</v>
      </c>
      <c r="AH21" s="9">
        <f>SUMIFS(Concentrado!AI$2:AI859,Concentrado!$A$2:$A859,"="&amp;$A21,Concentrado!$B$2:$B859, "=Puebla")</f>
        <v>4.5383245001035597</v>
      </c>
      <c r="AI21" s="9">
        <f>SUMIFS(Concentrado!AJ$2:AJ859,Concentrado!$A$2:$A859,"="&amp;$A21,Concentrado!$B$2:$B859, "=Puebla")</f>
        <v>7.0894963928559402</v>
      </c>
      <c r="AJ21" s="9">
        <f>SUMIFS(Concentrado!AK$2:AK859,Concentrado!$A$2:$A859,"="&amp;$A21,Concentrado!$B$2:$B859, "=Puebla")</f>
        <v>7.3040000000000003</v>
      </c>
      <c r="AK21" s="9">
        <f>SUMIFS(Concentrado!AL$2:AL859,Concentrado!$A$2:$A859,"="&amp;$A21,Concentrado!$B$2:$B859, "=Puebla")</f>
        <v>2.202</v>
      </c>
      <c r="AL21" s="9">
        <f>SUMIFS(Concentrado!AM$2:AM859,Concentrado!$A$2:$A859,"="&amp;$A21,Concentrado!$B$2:$B859, "=Puebla")</f>
        <v>4.6589999999999998</v>
      </c>
      <c r="AM21" s="9">
        <f>SUMIFS(Concentrado!AN$2:AN859,Concentrado!$A$2:$A859,"="&amp;$A21,Concentrado!$B$2:$B859, "=Puebla")</f>
        <v>57.883000000000003</v>
      </c>
      <c r="AN21" s="9">
        <f>SUMIFS(Concentrado!AO$2:AO859,Concentrado!$A$2:$A859,"="&amp;$A21,Concentrado!$B$2:$B859, "=Puebla")</f>
        <v>47.764000000000003</v>
      </c>
      <c r="AO21" s="9">
        <f>SUMIFS(Concentrado!AP$2:AP859,Concentrado!$A$2:$A859,"="&amp;$A21,Concentrado!$B$2:$B859, "=Puebla")</f>
        <v>52.652999999999999</v>
      </c>
      <c r="AP21" s="9">
        <f>SUMIFS(Concentrado!AQ$2:AQ859,Concentrado!$A$2:$A859,"="&amp;$A21,Concentrado!$B$2:$B859, "=Puebla")</f>
        <v>1.2170000000000001</v>
      </c>
      <c r="AQ21" s="9">
        <f>SUMIFS(Concentrado!AR$2:AR859,Concentrado!$A$2:$A859,"="&amp;$A21,Concentrado!$B$2:$B859, "=Puebla")</f>
        <v>0.83299999999999996</v>
      </c>
      <c r="AR21" s="9">
        <f>SUMIFS(Concentrado!AS$2:AS859,Concentrado!$A$2:$A859,"="&amp;$A21,Concentrado!$B$2:$B859, "=Puebla")</f>
        <v>1.018</v>
      </c>
      <c r="AS21" s="9">
        <f>SUMIFS(Concentrado!AT$2:AT859,Concentrado!$A$2:$A859,"="&amp;$A21,Concentrado!$B$2:$B859, "=Puebla")</f>
        <v>4.9649999999999999</v>
      </c>
      <c r="AT21" s="9">
        <f>SUMIFS(Concentrado!AU$2:AU859,Concentrado!$A$2:$A859,"="&amp;$A21,Concentrado!$B$2:$B859, "=Puebla")</f>
        <v>0.71399999999999997</v>
      </c>
      <c r="AU21" s="9">
        <f>SUMIFS(Concentrado!AV$2:AV859,Concentrado!$A$2:$A859,"="&amp;$A21,Concentrado!$B$2:$B859, "=Puebla")</f>
        <v>2.7610000000000001</v>
      </c>
      <c r="AV21" s="9">
        <f>SUMIFS(Concentrado!AW$2:AW859,Concentrado!$A$2:$A859,"="&amp;$A21,Concentrado!$B$2:$B859, "=Puebla")</f>
        <v>646.96900000000005</v>
      </c>
      <c r="AW21" s="9">
        <f>SUMIFS(Concentrado!AX$2:AX859,Concentrado!$A$2:$A859,"="&amp;$A21,Concentrado!$B$2:$B859, "=Puebla")</f>
        <v>521.42200000000003</v>
      </c>
      <c r="AX21" s="9">
        <f>SUMIFS(Concentrado!AY$2:AY859,Concentrado!$A$2:$A859,"="&amp;$A21,Concentrado!$B$2:$B859, "=Puebla")</f>
        <v>581.97799999999995</v>
      </c>
      <c r="AY21" s="9">
        <f>SUMIFS(Concentrado!AZ$2:AZ859,Concentrado!$A$2:$A859,"="&amp;$A21,Concentrado!$B$2:$B859, "=Puebla")</f>
        <v>6.47</v>
      </c>
      <c r="AZ21" s="9">
        <f>SUMIFS(Concentrado!BA$2:BA859,Concentrado!$A$2:$A859,"="&amp;$A21,Concentrado!$B$2:$B859, "=Puebla")</f>
        <v>5.2140000000000004</v>
      </c>
      <c r="BA21" s="9">
        <f>SUMIFS(Concentrado!BB$2:BB859,Concentrado!$A$2:$A859,"="&amp;$A21,Concentrado!$B$2:$B859, "=Puebla")</f>
        <v>5.82</v>
      </c>
      <c r="BB21" s="9">
        <f>SUMIFS(Concentrado!BC$2:BC859,Concentrado!$A$2:$A859,"="&amp;$A21,Concentrado!$B$2:$B859, "=Puebla")</f>
        <v>21.914999999999999</v>
      </c>
      <c r="BC21" s="9">
        <f>SUMIFS(Concentrado!BD$2:BD859,Concentrado!$A$2:$A859,"="&amp;$A21,Concentrado!$B$2:$B859, "=Puebla")</f>
        <v>5.9619999999999997</v>
      </c>
      <c r="BD21" s="9">
        <f>SUMIFS(Concentrado!BE$2:BE859,Concentrado!$A$2:$A859,"="&amp;$A21,Concentrado!$B$2:$B859, "=Puebla")</f>
        <v>15.016</v>
      </c>
      <c r="BE21" s="9">
        <f>SUMIFS(Concentrado!BF$2:BF859,Concentrado!$A$2:$A859,"="&amp;$A21,Concentrado!$B$2:$B859, "=Puebla")</f>
        <v>17.904</v>
      </c>
      <c r="BF21" s="9">
        <f>SUMIFS(Concentrado!BG$2:BG859,Concentrado!$A$2:$A859,"="&amp;$A21,Concentrado!$B$2:$B859, "=Puebla")</f>
        <v>28.876999999999999</v>
      </c>
      <c r="BG21" s="9">
        <f>SUMIFS(Concentrado!BH$2:BH859,Concentrado!$A$2:$A859,"="&amp;$A21,Concentrado!$B$2:$B859, "=Puebla")</f>
        <v>9.5054746721212862</v>
      </c>
    </row>
    <row r="22" spans="1:59" x14ac:dyDescent="0.25">
      <c r="A22" s="4">
        <v>2018</v>
      </c>
      <c r="B22" s="9">
        <f>SUMIFS(Concentrado!C$2:C859,Concentrado!$A$2:$A859,"="&amp;$A22,Concentrado!$B$2:$B859, "=Puebla")</f>
        <v>14.683999999999999</v>
      </c>
      <c r="C22" s="9">
        <f>SUMIFS(Concentrado!D$2:D859,Concentrado!$A$2:$A859,"="&amp;$A22,Concentrado!$B$2:$B859, "=Puebla")</f>
        <v>3.0009999999999999</v>
      </c>
      <c r="D22" s="9">
        <f>SUMIFS(Concentrado!E$2:E859,Concentrado!$A$2:$A859,"="&amp;$A22,Concentrado!$B$2:$B859, "=Puebla")</f>
        <v>8.6300000000000008</v>
      </c>
      <c r="E22" s="9">
        <f>SUMIFS(Concentrado!F$2:F859,Concentrado!$A$2:$A859,"="&amp;$A22,Concentrado!$B$2:$B859, "=Puebla")</f>
        <v>11.891999999999999</v>
      </c>
      <c r="F22" s="9">
        <f>SUMIFS(Concentrado!G$2:G859,Concentrado!$A$2:$A859,"="&amp;$A22,Concentrado!$B$2:$B859, "=Puebla")</f>
        <v>16.088999999999999</v>
      </c>
      <c r="G22" s="9">
        <f>SUMIFS(Concentrado!H$2:H859,Concentrado!$A$2:$A859,"="&amp;$A22,Concentrado!$B$2:$B859, "=Puebla")</f>
        <v>4.1769999999999996</v>
      </c>
      <c r="H22" s="9">
        <f>SUMIFS(Concentrado!I$2:I859,Concentrado!$A$2:$A859,"="&amp;$A22,Concentrado!$B$2:$B859, "=Puebla")</f>
        <v>4.1779999999999999</v>
      </c>
      <c r="I22" s="9">
        <f>SUMIFS(Concentrado!J$2:J859,Concentrado!$A$2:$A859,"="&amp;$A22,Concentrado!$B$2:$B859, "=Puebla")</f>
        <v>4.1779999999999999</v>
      </c>
      <c r="J22" s="9">
        <f>SUMIFS(Concentrado!K$2:K859,Concentrado!$A$2:$A859,"="&amp;$A22,Concentrado!$B$2:$B859, "=Puebla")</f>
        <v>4.2409999999999997</v>
      </c>
      <c r="K22" s="9">
        <f>SUMIFS(Concentrado!L$2:L859,Concentrado!$A$2:$A859,"="&amp;$A22,Concentrado!$B$2:$B859, "=Puebla")</f>
        <v>2.883</v>
      </c>
      <c r="L22" s="9">
        <f>SUMIFS(Concentrado!M$2:M859,Concentrado!$A$2:$A859,"="&amp;$A22,Concentrado!$B$2:$B859, "=Puebla")</f>
        <v>3.5369999999999999</v>
      </c>
      <c r="M22" s="9">
        <f>SUMIFS(Concentrado!N$2:N859,Concentrado!$A$2:$A859,"="&amp;$A22,Concentrado!$B$2:$B859, "=Puebla")</f>
        <v>35.582000000000001</v>
      </c>
      <c r="N22" s="9">
        <f>SUMIFS(Concentrado!O$2:O859,Concentrado!$A$2:$A859,"="&amp;$A22,Concentrado!$B$2:$B859, "=Puebla")</f>
        <v>79.525999999999996</v>
      </c>
      <c r="O22" s="9">
        <f>SUMIFS(Concentrado!P$2:P859,Concentrado!$A$2:$A859,"="&amp;$A22,Concentrado!$B$2:$B859, "=Puebla")</f>
        <v>16.183</v>
      </c>
      <c r="P22" s="9">
        <f>SUMIFS(Concentrado!Q$2:Q859,Concentrado!$A$2:$A859,"="&amp;$A22,Concentrado!$B$2:$B859, "=Puebla")</f>
        <v>46.701999999999998</v>
      </c>
      <c r="Q22" s="9">
        <f>SUMIFS(Concentrado!R$2:R859,Concentrado!$A$2:$A859,"="&amp;$A22,Concentrado!$B$2:$B859, "=Puebla")</f>
        <v>99.811000000000007</v>
      </c>
      <c r="R22" s="9">
        <f>SUMIFS(Concentrado!S$2:S859,Concentrado!$A$2:$A859,"="&amp;$A22,Concentrado!$B$2:$B859, "=Puebla")</f>
        <v>98.539000000000001</v>
      </c>
      <c r="S22" s="9">
        <f>SUMIFS(Concentrado!T$2:T859,Concentrado!$A$2:$A859,"="&amp;$A22,Concentrado!$B$2:$B859, "=Puebla")</f>
        <v>99.167000000000002</v>
      </c>
      <c r="T22" s="9">
        <f>SUMIFS(Concentrado!U$2:U859,Concentrado!$A$2:$A859,"="&amp;$A22,Concentrado!$B$2:$B859, "=Puebla")</f>
        <v>17.373999999999999</v>
      </c>
      <c r="U22" s="9">
        <f>SUMIFS(Concentrado!V$2:V859,Concentrado!$A$2:$A859,"="&amp;$A22,Concentrado!$B$2:$B859, "=Puebla")</f>
        <v>22.715</v>
      </c>
      <c r="V22" s="9">
        <f>SUMIFS(Concentrado!W$2:W859,Concentrado!$A$2:$A859,"="&amp;$A22,Concentrado!$B$2:$B859, "=Puebla")</f>
        <v>20.140999999999998</v>
      </c>
      <c r="W22" s="9">
        <f>SUMIFS(Concentrado!X$2:X859,Concentrado!$A$2:$A859,"="&amp;$A22,Concentrado!$B$2:$B859, "=Puebla")</f>
        <v>30.57</v>
      </c>
      <c r="X22" s="9">
        <f>SUMIFS(Concentrado!Y$2:Y859,Concentrado!$A$2:$A859,"="&amp;$A22,Concentrado!$B$2:$B859, "=Puebla")</f>
        <v>3.4430000000000001</v>
      </c>
      <c r="Y22" s="9">
        <f>SUMIFS(Concentrado!Z$2:Z859,Concentrado!$A$2:$A859,"="&amp;$A22,Concentrado!$B$2:$B859, "=Puebla")</f>
        <v>16.513000000000002</v>
      </c>
      <c r="Z22" s="9">
        <f>SUMIFS(Concentrado!AA$2:AA859,Concentrado!$A$2:$A859,"="&amp;$A22,Concentrado!$B$2:$B859, "=Puebla")</f>
        <v>92.563999999999993</v>
      </c>
      <c r="AA22" s="9">
        <f>SUMIFS(Concentrado!AB$2:AB859,Concentrado!$A$2:$A859,"="&amp;$A22,Concentrado!$B$2:$B859, "=Puebla")</f>
        <v>78.031000000000006</v>
      </c>
      <c r="AB22" s="9">
        <f>SUMIFS(Concentrado!AC$2:AC859,Concentrado!$A$2:$A859,"="&amp;$A22,Concentrado!$B$2:$B859, "=Puebla")</f>
        <v>85.033000000000001</v>
      </c>
      <c r="AC22" s="9">
        <f>SUMIFS(Concentrado!AD$2:AD859,Concentrado!$A$2:$A859,"="&amp;$A22,Concentrado!$B$2:$B859, "=Puebla")</f>
        <v>491.39499999999998</v>
      </c>
      <c r="AD22" s="9">
        <f>SUMIFS(Concentrado!AE$2:AE859,Concentrado!$A$2:$A859,"="&amp;$A22,Concentrado!$B$2:$B859, "=Puebla")</f>
        <v>442.05500000000001</v>
      </c>
      <c r="AE22" s="9">
        <f>SUMIFS(Concentrado!AF$2:AF859,Concentrado!$A$2:$A859,"="&amp;$A22,Concentrado!$B$2:$B859, "=Puebla")</f>
        <v>465.904</v>
      </c>
      <c r="AF22" s="9">
        <f>SUMIFS(Concentrado!AG$2:AG859,Concentrado!$A$2:$A859,"="&amp;$A22,Concentrado!$B$2:$B859, "=Puebla")</f>
        <v>8.1959999999999997</v>
      </c>
      <c r="AG22" s="9">
        <f>SUMIFS(Concentrado!AH$2:AH859,Concentrado!$A$2:$A859,"="&amp;$A22,Concentrado!$B$2:$B859, "=Puebla")</f>
        <v>10.427830721548</v>
      </c>
      <c r="AH22" s="9">
        <f>SUMIFS(Concentrado!AI$2:AI859,Concentrado!$A$2:$A859,"="&amp;$A22,Concentrado!$B$2:$B859, "=Puebla")</f>
        <v>4.6003147929694004</v>
      </c>
      <c r="AI22" s="9">
        <f>SUMIFS(Concentrado!AJ$2:AJ859,Concentrado!$A$2:$A859,"="&amp;$A22,Concentrado!$B$2:$B859, "=Puebla")</f>
        <v>7.5032579393332703</v>
      </c>
      <c r="AJ22" s="9">
        <f>SUMIFS(Concentrado!AK$2:AK859,Concentrado!$A$2:$A859,"="&amp;$A22,Concentrado!$B$2:$B859, "=Puebla")</f>
        <v>7.31</v>
      </c>
      <c r="AK22" s="9">
        <f>SUMIFS(Concentrado!AL$2:AL859,Concentrado!$A$2:$A859,"="&amp;$A22,Concentrado!$B$2:$B859, "=Puebla")</f>
        <v>2.589</v>
      </c>
      <c r="AL22" s="9">
        <f>SUMIFS(Concentrado!AM$2:AM859,Concentrado!$A$2:$A859,"="&amp;$A22,Concentrado!$B$2:$B859, "=Puebla")</f>
        <v>4.8639999999999999</v>
      </c>
      <c r="AM22" s="9">
        <f>SUMIFS(Concentrado!AN$2:AN859,Concentrado!$A$2:$A859,"="&amp;$A22,Concentrado!$B$2:$B859, "=Puebla")</f>
        <v>61.613999999999997</v>
      </c>
      <c r="AN22" s="9">
        <f>SUMIFS(Concentrado!AO$2:AO859,Concentrado!$A$2:$A859,"="&amp;$A22,Concentrado!$B$2:$B859, "=Puebla")</f>
        <v>51.460999999999999</v>
      </c>
      <c r="AO22" s="9">
        <f>SUMIFS(Concentrado!AP$2:AP859,Concentrado!$A$2:$A859,"="&amp;$A22,Concentrado!$B$2:$B859, "=Puebla")</f>
        <v>56.368000000000002</v>
      </c>
      <c r="AP22" s="9">
        <f>SUMIFS(Concentrado!AQ$2:AQ859,Concentrado!$A$2:$A859,"="&amp;$A22,Concentrado!$B$2:$B859, "=Puebla")</f>
        <v>1.0760000000000001</v>
      </c>
      <c r="AQ22" s="9">
        <f>SUMIFS(Concentrado!AR$2:AR859,Concentrado!$A$2:$A859,"="&amp;$A22,Concentrado!$B$2:$B859, "=Puebla")</f>
        <v>0.47099999999999997</v>
      </c>
      <c r="AR22" s="9">
        <f>SUMIFS(Concentrado!AS$2:AS859,Concentrado!$A$2:$A859,"="&amp;$A22,Concentrado!$B$2:$B859, "=Puebla")</f>
        <v>0.76200000000000001</v>
      </c>
      <c r="AS22" s="9">
        <f>SUMIFS(Concentrado!AT$2:AT859,Concentrado!$A$2:$A859,"="&amp;$A22,Concentrado!$B$2:$B859, "=Puebla")</f>
        <v>4.8730000000000002</v>
      </c>
      <c r="AT22" s="9">
        <f>SUMIFS(Concentrado!AU$2:AU859,Concentrado!$A$2:$A859,"="&amp;$A22,Concentrado!$B$2:$B859, "=Puebla")</f>
        <v>0.82399999999999995</v>
      </c>
      <c r="AU22" s="9">
        <f>SUMIFS(Concentrado!AV$2:AV859,Concentrado!$A$2:$A859,"="&amp;$A22,Concentrado!$B$2:$B859, "=Puebla")</f>
        <v>2.7749999999999999</v>
      </c>
      <c r="AV22" s="9">
        <f>SUMIFS(Concentrado!AW$2:AW859,Concentrado!$A$2:$A859,"="&amp;$A22,Concentrado!$B$2:$B859, "=Puebla")</f>
        <v>641.23699999999997</v>
      </c>
      <c r="AW22" s="9">
        <f>SUMIFS(Concentrado!AX$2:AX859,Concentrado!$A$2:$A859,"="&amp;$A22,Concentrado!$B$2:$B859, "=Puebla")</f>
        <v>517.43799999999999</v>
      </c>
      <c r="AX22" s="9">
        <f>SUMIFS(Concentrado!AY$2:AY859,Concentrado!$A$2:$A859,"="&amp;$A22,Concentrado!$B$2:$B859, "=Puebla")</f>
        <v>577.17600000000004</v>
      </c>
      <c r="AY22" s="9">
        <f>SUMIFS(Concentrado!AZ$2:AZ859,Concentrado!$A$2:$A859,"="&amp;$A22,Concentrado!$B$2:$B859, "=Puebla")</f>
        <v>6.4119999999999999</v>
      </c>
      <c r="AZ22" s="9">
        <f>SUMIFS(Concentrado!BA$2:BA859,Concentrado!$A$2:$A859,"="&amp;$A22,Concentrado!$B$2:$B859, "=Puebla")</f>
        <v>5.1740000000000004</v>
      </c>
      <c r="BA22" s="9">
        <f>SUMIFS(Concentrado!BB$2:BB859,Concentrado!$A$2:$A859,"="&amp;$A22,Concentrado!$B$2:$B859, "=Puebla")</f>
        <v>5.7720000000000002</v>
      </c>
      <c r="BB22" s="9">
        <f>SUMIFS(Concentrado!BC$2:BC859,Concentrado!$A$2:$A859,"="&amp;$A22,Concentrado!$B$2:$B859, "=Puebla")</f>
        <v>17.843</v>
      </c>
      <c r="BC22" s="9">
        <f>SUMIFS(Concentrado!BD$2:BD859,Concentrado!$A$2:$A859,"="&amp;$A22,Concentrado!$B$2:$B859, "=Puebla")</f>
        <v>4.2169999999999996</v>
      </c>
      <c r="BD22" s="9">
        <f>SUMIFS(Concentrado!BE$2:BE859,Concentrado!$A$2:$A859,"="&amp;$A22,Concentrado!$B$2:$B859, "=Puebla")</f>
        <v>13.912000000000001</v>
      </c>
      <c r="BE22" s="9">
        <f>SUMIFS(Concentrado!BF$2:BF859,Concentrado!$A$2:$A859,"="&amp;$A22,Concentrado!$B$2:$B859, "=Puebla")</f>
        <v>16.254999999999999</v>
      </c>
      <c r="BF22" s="9">
        <f>SUMIFS(Concentrado!BG$2:BG859,Concentrado!$A$2:$A859,"="&amp;$A22,Concentrado!$B$2:$B859, "=Puebla")</f>
        <v>30.335999999999999</v>
      </c>
      <c r="BG22" s="9">
        <f>SUMIFS(Concentrado!BH$2:BH859,Concentrado!$A$2:$A859,"="&amp;$A22,Concentrado!$B$2:$B859, "=Puebla")</f>
        <v>8.5867650900388472</v>
      </c>
    </row>
    <row r="23" spans="1:59" x14ac:dyDescent="0.25">
      <c r="A23" s="4">
        <v>2019</v>
      </c>
      <c r="B23" s="9">
        <f>SUMIFS(Concentrado!C$2:C859,Concentrado!$A$2:$A859,"="&amp;$A23,Concentrado!$B$2:$B859, "=Puebla")</f>
        <v>13.099</v>
      </c>
      <c r="C23" s="9">
        <f>SUMIFS(Concentrado!D$2:D859,Concentrado!$A$2:$A859,"="&amp;$A23,Concentrado!$B$2:$B859, "=Puebla")</f>
        <v>2.7629999999999999</v>
      </c>
      <c r="D23" s="9">
        <f>SUMIFS(Concentrado!E$2:E859,Concentrado!$A$2:$A859,"="&amp;$A23,Concentrado!$B$2:$B859, "=Puebla")</f>
        <v>7.7439999999999998</v>
      </c>
      <c r="E23" s="9">
        <f>SUMIFS(Concentrado!F$2:F859,Concentrado!$A$2:$A859,"="&amp;$A23,Concentrado!$B$2:$B859, "=Puebla")</f>
        <v>10.625999999999999</v>
      </c>
      <c r="F23" s="9">
        <f>SUMIFS(Concentrado!G$2:G859,Concentrado!$A$2:$A859,"="&amp;$A23,Concentrado!$B$2:$B859, "=Puebla")</f>
        <v>15.412000000000001</v>
      </c>
      <c r="G23" s="9">
        <f>SUMIFS(Concentrado!H$2:H859,Concentrado!$A$2:$A859,"="&amp;$A23,Concentrado!$B$2:$B859, "=Puebla")</f>
        <v>4.7830000000000004</v>
      </c>
      <c r="H23" s="9">
        <f>SUMIFS(Concentrado!I$2:I859,Concentrado!$A$2:$A859,"="&amp;$A23,Concentrado!$B$2:$B859, "=Puebla")</f>
        <v>4.3330000000000002</v>
      </c>
      <c r="I23" s="9">
        <f>SUMIFS(Concentrado!J$2:J859,Concentrado!$A$2:$A859,"="&amp;$A23,Concentrado!$B$2:$B859, "=Puebla")</f>
        <v>4.55</v>
      </c>
      <c r="J23" s="9">
        <f>SUMIFS(Concentrado!K$2:K859,Concentrado!$A$2:$A859,"="&amp;$A23,Concentrado!$B$2:$B859, "=Puebla")</f>
        <v>4.0949999999999998</v>
      </c>
      <c r="K23" s="9">
        <f>SUMIFS(Concentrado!L$2:L859,Concentrado!$A$2:$A859,"="&amp;$A23,Concentrado!$B$2:$B859, "=Puebla")</f>
        <v>2.5880000000000001</v>
      </c>
      <c r="L23" s="9">
        <f>SUMIFS(Concentrado!M$2:M859,Concentrado!$A$2:$A859,"="&amp;$A23,Concentrado!$B$2:$B859, "=Puebla")</f>
        <v>3.3149999999999999</v>
      </c>
      <c r="M23" s="9">
        <f>SUMIFS(Concentrado!N$2:N859,Concentrado!$A$2:$A859,"="&amp;$A23,Concentrado!$B$2:$B859, "=Puebla")</f>
        <v>37.603000000000002</v>
      </c>
      <c r="N23" s="9">
        <f>SUMIFS(Concentrado!O$2:O859,Concentrado!$A$2:$A859,"="&amp;$A23,Concentrado!$B$2:$B859, "=Puebla")</f>
        <v>79.531000000000006</v>
      </c>
      <c r="O23" s="9">
        <f>SUMIFS(Concentrado!P$2:P859,Concentrado!$A$2:$A859,"="&amp;$A23,Concentrado!$B$2:$B859, "=Puebla")</f>
        <v>15.414</v>
      </c>
      <c r="P23" s="9">
        <f>SUMIFS(Concentrado!Q$2:Q859,Concentrado!$A$2:$A859,"="&amp;$A23,Concentrado!$B$2:$B859, "=Puebla")</f>
        <v>46.314999999999998</v>
      </c>
      <c r="Q23" s="9">
        <f>SUMIFS(Concentrado!R$2:R859,Concentrado!$A$2:$A859,"="&amp;$A23,Concentrado!$B$2:$B859, "=Puebla")</f>
        <v>100.039</v>
      </c>
      <c r="R23" s="9">
        <f>SUMIFS(Concentrado!S$2:S859,Concentrado!$A$2:$A859,"="&amp;$A23,Concentrado!$B$2:$B859, "=Puebla")</f>
        <v>99.67</v>
      </c>
      <c r="S23" s="9">
        <f>SUMIFS(Concentrado!T$2:T859,Concentrado!$A$2:$A859,"="&amp;$A23,Concentrado!$B$2:$B859, "=Puebla")</f>
        <v>99.847999999999999</v>
      </c>
      <c r="T23" s="9">
        <f>SUMIFS(Concentrado!U$2:U859,Concentrado!$A$2:$A859,"="&amp;$A23,Concentrado!$B$2:$B859, "=Puebla")</f>
        <v>18.32</v>
      </c>
      <c r="U23" s="9">
        <f>SUMIFS(Concentrado!V$2:V859,Concentrado!$A$2:$A859,"="&amp;$A23,Concentrado!$B$2:$B859, "=Puebla")</f>
        <v>22.946999999999999</v>
      </c>
      <c r="V23" s="9">
        <f>SUMIFS(Concentrado!W$2:W859,Concentrado!$A$2:$A859,"="&amp;$A23,Concentrado!$B$2:$B859, "=Puebla")</f>
        <v>20.716999999999999</v>
      </c>
      <c r="W23" s="9">
        <f>SUMIFS(Concentrado!X$2:X859,Concentrado!$A$2:$A859,"="&amp;$A23,Concentrado!$B$2:$B859, "=Puebla")</f>
        <v>34.137999999999998</v>
      </c>
      <c r="X23" s="9">
        <f>SUMIFS(Concentrado!Y$2:Y859,Concentrado!$A$2:$A859,"="&amp;$A23,Concentrado!$B$2:$B859, "=Puebla")</f>
        <v>3.49</v>
      </c>
      <c r="Y23" s="9">
        <f>SUMIFS(Concentrado!Z$2:Z859,Concentrado!$A$2:$A859,"="&amp;$A23,Concentrado!$B$2:$B859, "=Puebla")</f>
        <v>18.260999999999999</v>
      </c>
      <c r="Z23" s="9">
        <f>SUMIFS(Concentrado!AA$2:AA859,Concentrado!$A$2:$A859,"="&amp;$A23,Concentrado!$B$2:$B859, "=Puebla")</f>
        <v>99.162999999999997</v>
      </c>
      <c r="AA23" s="9">
        <f>SUMIFS(Concentrado!AB$2:AB859,Concentrado!$A$2:$A859,"="&amp;$A23,Concentrado!$B$2:$B859, "=Puebla")</f>
        <v>83.091999999999999</v>
      </c>
      <c r="AB23" s="9">
        <f>SUMIFS(Concentrado!AC$2:AC859,Concentrado!$A$2:$A859,"="&amp;$A23,Concentrado!$B$2:$B859, "=Puebla")</f>
        <v>90.837999999999994</v>
      </c>
      <c r="AC23" s="9">
        <f>SUMIFS(Concentrado!AD$2:AD859,Concentrado!$A$2:$A859,"="&amp;$A23,Concentrado!$B$2:$B859, "=Puebla")</f>
        <v>506.50799999999998</v>
      </c>
      <c r="AD23" s="9">
        <f>SUMIFS(Concentrado!AE$2:AE859,Concentrado!$A$2:$A859,"="&amp;$A23,Concentrado!$B$2:$B859, "=Puebla")</f>
        <v>445.21499999999997</v>
      </c>
      <c r="AE23" s="9">
        <f>SUMIFS(Concentrado!AF$2:AF859,Concentrado!$A$2:$A859,"="&amp;$A23,Concentrado!$B$2:$B859, "=Puebla")</f>
        <v>474.78500000000003</v>
      </c>
      <c r="AF23" s="9">
        <f>SUMIFS(Concentrado!AG$2:AG859,Concentrado!$A$2:$A859,"="&amp;$A23,Concentrado!$B$2:$B859, "=Puebla")</f>
        <v>8.7850000000000001</v>
      </c>
      <c r="AG23" s="9">
        <f>SUMIFS(Concentrado!AH$2:AH859,Concentrado!$A$2:$A859,"="&amp;$A23,Concentrado!$B$2:$B859, "=Puebla")</f>
        <v>10.363222731975799</v>
      </c>
      <c r="AH23" s="9">
        <f>SUMIFS(Concentrado!AI$2:AI859,Concentrado!$A$2:$A859,"="&amp;$A23,Concentrado!$B$2:$B859, "=Puebla")</f>
        <v>4.8265193514794102</v>
      </c>
      <c r="AI23" s="9">
        <f>SUMIFS(Concentrado!AJ$2:AJ859,Concentrado!$A$2:$A859,"="&amp;$A23,Concentrado!$B$2:$B859, "=Puebla")</f>
        <v>7.5874058905338302</v>
      </c>
      <c r="AJ23" s="9">
        <f>SUMIFS(Concentrado!AK$2:AK859,Concentrado!$A$2:$A859,"="&amp;$A23,Concentrado!$B$2:$B859, "=Puebla")</f>
        <v>8.0340000000000007</v>
      </c>
      <c r="AK23" s="9">
        <f>SUMIFS(Concentrado!AL$2:AL859,Concentrado!$A$2:$A859,"="&amp;$A23,Concentrado!$B$2:$B859, "=Puebla")</f>
        <v>2.5590000000000002</v>
      </c>
      <c r="AL23" s="9">
        <f>SUMIFS(Concentrado!AM$2:AM859,Concentrado!$A$2:$A859,"="&amp;$A23,Concentrado!$B$2:$B859, "=Puebla")</f>
        <v>5.1980000000000004</v>
      </c>
      <c r="AM23" s="9">
        <f>SUMIFS(Concentrado!AN$2:AN859,Concentrado!$A$2:$A859,"="&amp;$A23,Concentrado!$B$2:$B859, "=Puebla")</f>
        <v>62.210999999999999</v>
      </c>
      <c r="AN23" s="9">
        <f>SUMIFS(Concentrado!AO$2:AO859,Concentrado!$A$2:$A859,"="&amp;$A23,Concentrado!$B$2:$B859, "=Puebla")</f>
        <v>52.554000000000002</v>
      </c>
      <c r="AO23" s="9">
        <f>SUMIFS(Concentrado!AP$2:AP859,Concentrado!$A$2:$A859,"="&amp;$A23,Concentrado!$B$2:$B859, "=Puebla")</f>
        <v>57.209000000000003</v>
      </c>
      <c r="AP23" s="9">
        <f>SUMIFS(Concentrado!AQ$2:AQ859,Concentrado!$A$2:$A859,"="&amp;$A23,Concentrado!$B$2:$B859, "=Puebla")</f>
        <v>0.78200000000000003</v>
      </c>
      <c r="AQ23" s="9">
        <f>SUMIFS(Concentrado!AR$2:AR859,Concentrado!$A$2:$A859,"="&amp;$A23,Concentrado!$B$2:$B859, "=Puebla")</f>
        <v>0.66900000000000004</v>
      </c>
      <c r="AR23" s="9">
        <f>SUMIFS(Concentrado!AS$2:AS859,Concentrado!$A$2:$A859,"="&amp;$A23,Concentrado!$B$2:$B859, "=Puebla")</f>
        <v>0.72299999999999998</v>
      </c>
      <c r="AS23" s="9">
        <f>SUMIFS(Concentrado!AT$2:AT859,Concentrado!$A$2:$A859,"="&amp;$A23,Concentrado!$B$2:$B859, "=Puebla")</f>
        <v>4.9080000000000004</v>
      </c>
      <c r="AT23" s="9">
        <f>SUMIFS(Concentrado!AU$2:AU859,Concentrado!$A$2:$A859,"="&amp;$A23,Concentrado!$B$2:$B859, "=Puebla")</f>
        <v>0.84299999999999997</v>
      </c>
      <c r="AU23" s="9">
        <f>SUMIFS(Concentrado!AV$2:AV859,Concentrado!$A$2:$A859,"="&amp;$A23,Concentrado!$B$2:$B859, "=Puebla")</f>
        <v>2.802</v>
      </c>
      <c r="AV23" s="9">
        <f>SUMIFS(Concentrado!AW$2:AW859,Concentrado!$A$2:$A859,"="&amp;$A23,Concentrado!$B$2:$B859, "=Puebla")</f>
        <v>655.78399999999999</v>
      </c>
      <c r="AW23" s="9">
        <f>SUMIFS(Concentrado!AX$2:AX859,Concentrado!$A$2:$A859,"="&amp;$A23,Concentrado!$B$2:$B859, "=Puebla")</f>
        <v>520.048</v>
      </c>
      <c r="AX23" s="9">
        <f>SUMIFS(Concentrado!AY$2:AY859,Concentrado!$A$2:$A859,"="&amp;$A23,Concentrado!$B$2:$B859, "=Puebla")</f>
        <v>585.49599999999998</v>
      </c>
      <c r="AY23" s="9">
        <f>SUMIFS(Concentrado!AZ$2:AZ859,Concentrado!$A$2:$A859,"="&amp;$A23,Concentrado!$B$2:$B859, "=Puebla")</f>
        <v>6.5579999999999998</v>
      </c>
      <c r="AZ23" s="9">
        <f>SUMIFS(Concentrado!BA$2:BA859,Concentrado!$A$2:$A859,"="&amp;$A23,Concentrado!$B$2:$B859, "=Puebla")</f>
        <v>5.2</v>
      </c>
      <c r="BA23" s="9">
        <f>SUMIFS(Concentrado!BB$2:BB859,Concentrado!$A$2:$A859,"="&amp;$A23,Concentrado!$B$2:$B859, "=Puebla")</f>
        <v>5.8550000000000004</v>
      </c>
      <c r="BB23" s="9">
        <f>SUMIFS(Concentrado!BC$2:BC859,Concentrado!$A$2:$A859,"="&amp;$A23,Concentrado!$B$2:$B859, "=Puebla")</f>
        <v>24.231000000000002</v>
      </c>
      <c r="BC23" s="9">
        <f>SUMIFS(Concentrado!BD$2:BD859,Concentrado!$A$2:$A859,"="&amp;$A23,Concentrado!$B$2:$B859, "=Puebla")</f>
        <v>6.3419999999999996</v>
      </c>
      <c r="BD23" s="9">
        <f>SUMIFS(Concentrado!BE$2:BE859,Concentrado!$A$2:$A859,"="&amp;$A23,Concentrado!$B$2:$B859, "=Puebla")</f>
        <v>14.081</v>
      </c>
      <c r="BE23" s="9">
        <f>SUMIFS(Concentrado!BF$2:BF859,Concentrado!$A$2:$A859,"="&amp;$A23,Concentrado!$B$2:$B859, "=Puebla")</f>
        <v>16.593</v>
      </c>
      <c r="BF23" s="9">
        <f>SUMIFS(Concentrado!BG$2:BG859,Concentrado!$A$2:$A859,"="&amp;$A23,Concentrado!$B$2:$B859, "=Puebla")</f>
        <v>27.814</v>
      </c>
      <c r="BG23" s="9">
        <f>SUMIFS(Concentrado!BH$2:BH859,Concentrado!$A$2:$A859,"="&amp;$A23,Concentrado!$B$2:$B859, "=Puebla")</f>
        <v>8.457192524989134</v>
      </c>
    </row>
    <row r="24" spans="1:59" x14ac:dyDescent="0.25">
      <c r="A24" s="4">
        <v>2020</v>
      </c>
      <c r="B24" s="9">
        <f>SUMIFS(Concentrado!C$2:C859,Concentrado!$A$2:$A859,"="&amp;$A24,Concentrado!$B$2:$B859, "=Puebla")</f>
        <v>11.762</v>
      </c>
      <c r="C24" s="9">
        <f>SUMIFS(Concentrado!D$2:D859,Concentrado!$A$2:$A859,"="&amp;$A24,Concentrado!$B$2:$B859, "=Puebla")</f>
        <v>2.274</v>
      </c>
      <c r="D24" s="9">
        <f>SUMIFS(Concentrado!E$2:E859,Concentrado!$A$2:$A859,"="&amp;$A24,Concentrado!$B$2:$B859, "=Puebla")</f>
        <v>6.8449999999999998</v>
      </c>
      <c r="E24" s="9">
        <f>SUMIFS(Concentrado!F$2:F859,Concentrado!$A$2:$A859,"="&amp;$A24,Concentrado!$B$2:$B859, "=Puebla")</f>
        <v>11.039</v>
      </c>
      <c r="F24" s="9">
        <f>SUMIFS(Concentrado!G$2:G859,Concentrado!$A$2:$A859,"="&amp;$A24,Concentrado!$B$2:$B859, "=Puebla")</f>
        <v>17.434999999999999</v>
      </c>
      <c r="G24" s="9">
        <f>SUMIFS(Concentrado!H$2:H859,Concentrado!$A$2:$A859,"="&amp;$A24,Concentrado!$B$2:$B859, "=Puebla")</f>
        <v>4.0860000000000003</v>
      </c>
      <c r="H24" s="9">
        <f>SUMIFS(Concentrado!I$2:I859,Concentrado!$A$2:$A859,"="&amp;$A24,Concentrado!$B$2:$B859, "=Puebla")</f>
        <v>3.9140000000000001</v>
      </c>
      <c r="I24" s="9">
        <f>SUMIFS(Concentrado!J$2:J859,Concentrado!$A$2:$A859,"="&amp;$A24,Concentrado!$B$2:$B859, "=Puebla")</f>
        <v>3.9969999999999999</v>
      </c>
      <c r="J24" s="9">
        <f>SUMIFS(Concentrado!K$2:K859,Concentrado!$A$2:$A859,"="&amp;$A24,Concentrado!$B$2:$B859, "=Puebla")</f>
        <v>3.3119999999999998</v>
      </c>
      <c r="K24" s="9">
        <f>SUMIFS(Concentrado!L$2:L859,Concentrado!$A$2:$A859,"="&amp;$A24,Concentrado!$B$2:$B859, "=Puebla")</f>
        <v>2.4180000000000001</v>
      </c>
      <c r="L24" s="9">
        <f>SUMIFS(Concentrado!M$2:M859,Concentrado!$A$2:$A859,"="&amp;$A24,Concentrado!$B$2:$B859, "=Puebla")</f>
        <v>2.8490000000000002</v>
      </c>
      <c r="M24" s="9">
        <f>SUMIFS(Concentrado!N$2:N859,Concentrado!$A$2:$A859,"="&amp;$A24,Concentrado!$B$2:$B859, "=Puebla")</f>
        <v>41.302999999999997</v>
      </c>
      <c r="N24" s="9">
        <f>SUMIFS(Concentrado!O$2:O859,Concentrado!$A$2:$A859,"="&amp;$A24,Concentrado!$B$2:$B859, "=Puebla")</f>
        <v>74.346999999999994</v>
      </c>
      <c r="O24" s="9">
        <f>SUMIFS(Concentrado!P$2:P859,Concentrado!$A$2:$A859,"="&amp;$A24,Concentrado!$B$2:$B859, "=Puebla")</f>
        <v>14.938000000000001</v>
      </c>
      <c r="P24" s="9">
        <f>SUMIFS(Concentrado!Q$2:Q859,Concentrado!$A$2:$A859,"="&amp;$A24,Concentrado!$B$2:$B859, "=Puebla")</f>
        <v>43.563000000000002</v>
      </c>
      <c r="Q24" s="9">
        <f>SUMIFS(Concentrado!R$2:R859,Concentrado!$A$2:$A859,"="&amp;$A24,Concentrado!$B$2:$B859, "=Puebla")</f>
        <v>158.53700000000001</v>
      </c>
      <c r="R24" s="9">
        <f>SUMIFS(Concentrado!S$2:S859,Concentrado!$A$2:$A859,"="&amp;$A24,Concentrado!$B$2:$B859, "=Puebla")</f>
        <v>141.376</v>
      </c>
      <c r="S24" s="9">
        <f>SUMIFS(Concentrado!T$2:T859,Concentrado!$A$2:$A859,"="&amp;$A24,Concentrado!$B$2:$B859, "=Puebla")</f>
        <v>149.64500000000001</v>
      </c>
      <c r="T24" s="9">
        <f>SUMIFS(Concentrado!U$2:U859,Concentrado!$A$2:$A859,"="&amp;$A24,Concentrado!$B$2:$B859, "=Puebla")</f>
        <v>24.638000000000002</v>
      </c>
      <c r="U24" s="9">
        <f>SUMIFS(Concentrado!V$2:V859,Concentrado!$A$2:$A859,"="&amp;$A24,Concentrado!$B$2:$B859, "=Puebla")</f>
        <v>26.22</v>
      </c>
      <c r="V24" s="9">
        <f>SUMIFS(Concentrado!W$2:W859,Concentrado!$A$2:$A859,"="&amp;$A24,Concentrado!$B$2:$B859, "=Puebla")</f>
        <v>25.457999999999998</v>
      </c>
      <c r="W24" s="9">
        <f>SUMIFS(Concentrado!X$2:X859,Concentrado!$A$2:$A859,"="&amp;$A24,Concentrado!$B$2:$B859, "=Puebla")</f>
        <v>24.111999999999998</v>
      </c>
      <c r="X24" s="9">
        <f>SUMIFS(Concentrado!Y$2:Y859,Concentrado!$A$2:$A859,"="&amp;$A24,Concentrado!$B$2:$B859, "=Puebla")</f>
        <v>2.9929999999999999</v>
      </c>
      <c r="Y24" s="9">
        <f>SUMIFS(Concentrado!Z$2:Z859,Concentrado!$A$2:$A859,"="&amp;$A24,Concentrado!$B$2:$B859, "=Puebla")</f>
        <v>13.169</v>
      </c>
      <c r="Z24" s="9">
        <f>SUMIFS(Concentrado!AA$2:AA859,Concentrado!$A$2:$A859,"="&amp;$A24,Concentrado!$B$2:$B859, "=Puebla")</f>
        <v>160.54900000000001</v>
      </c>
      <c r="AA24" s="9">
        <f>SUMIFS(Concentrado!AB$2:AB859,Concentrado!$A$2:$A859,"="&amp;$A24,Concentrado!$B$2:$B859, "=Puebla")</f>
        <v>123.905</v>
      </c>
      <c r="AB24" s="9">
        <f>SUMIFS(Concentrado!AC$2:AC859,Concentrado!$A$2:$A859,"="&amp;$A24,Concentrado!$B$2:$B859, "=Puebla")</f>
        <v>141.56100000000001</v>
      </c>
      <c r="AC24" s="9">
        <f>SUMIFS(Concentrado!AD$2:AD859,Concentrado!$A$2:$A859,"="&amp;$A24,Concentrado!$B$2:$B859, "=Puebla")</f>
        <v>646.654</v>
      </c>
      <c r="AD24" s="9">
        <f>SUMIFS(Concentrado!AE$2:AE859,Concentrado!$A$2:$A859,"="&amp;$A24,Concentrado!$B$2:$B859, "=Puebla")</f>
        <v>534.649</v>
      </c>
      <c r="AE24" s="9">
        <f>SUMIFS(Concentrado!AF$2:AF859,Concentrado!$A$2:$A859,"="&amp;$A24,Concentrado!$B$2:$B859, "=Puebla")</f>
        <v>588.69100000000003</v>
      </c>
      <c r="AF24" s="9">
        <f>SUMIFS(Concentrado!AG$2:AG859,Concentrado!$A$2:$A859,"="&amp;$A24,Concentrado!$B$2:$B859, "=Puebla")</f>
        <v>9.75</v>
      </c>
      <c r="AG24" s="9">
        <f>SUMIFS(Concentrado!AH$2:AH859,Concentrado!$A$2:$A859,"="&amp;$A24,Concentrado!$B$2:$B859, "=Puebla")</f>
        <v>12.0349061400126</v>
      </c>
      <c r="AH24" s="9">
        <f>SUMIFS(Concentrado!AI$2:AI859,Concentrado!$A$2:$A859,"="&amp;$A24,Concentrado!$B$2:$B859, "=Puebla")</f>
        <v>3.8341337427426798</v>
      </c>
      <c r="AI24" s="9">
        <f>SUMIFS(Concentrado!AJ$2:AJ859,Concentrado!$A$2:$A859,"="&amp;$A24,Concentrado!$B$2:$B859, "=Puebla")</f>
        <v>7.9271745996981098</v>
      </c>
      <c r="AJ24" s="9">
        <f>SUMIFS(Concentrado!AK$2:AK859,Concentrado!$A$2:$A859,"="&amp;$A24,Concentrado!$B$2:$B859, "=Puebla")</f>
        <v>8.2949999999999999</v>
      </c>
      <c r="AK24" s="9">
        <f>SUMIFS(Concentrado!AL$2:AL859,Concentrado!$A$2:$A859,"="&amp;$A24,Concentrado!$B$2:$B859, "=Puebla")</f>
        <v>1.9570000000000001</v>
      </c>
      <c r="AL24" s="9">
        <f>SUMIFS(Concentrado!AM$2:AM859,Concentrado!$A$2:$A859,"="&amp;$A24,Concentrado!$B$2:$B859, "=Puebla")</f>
        <v>5.0110000000000001</v>
      </c>
      <c r="AM24" s="9">
        <f>SUMIFS(Concentrado!AN$2:AN859,Concentrado!$A$2:$A859,"="&amp;$A24,Concentrado!$B$2:$B859, "=Puebla")</f>
        <v>268.32499999999999</v>
      </c>
      <c r="AN24" s="9">
        <f>SUMIFS(Concentrado!AO$2:AO859,Concentrado!$A$2:$A859,"="&amp;$A24,Concentrado!$B$2:$B859, "=Puebla")</f>
        <v>146.643</v>
      </c>
      <c r="AO24" s="9">
        <f>SUMIFS(Concentrado!AP$2:AP859,Concentrado!$A$2:$A859,"="&amp;$A24,Concentrado!$B$2:$B859, "=Puebla")</f>
        <v>205.31800000000001</v>
      </c>
      <c r="AP24" s="9">
        <f>SUMIFS(Concentrado!AQ$2:AQ859,Concentrado!$A$2:$A859,"="&amp;$A24,Concentrado!$B$2:$B859, "=Puebla")</f>
        <v>0.99</v>
      </c>
      <c r="AQ24" s="9">
        <f>SUMIFS(Concentrado!AR$2:AR859,Concentrado!$A$2:$A859,"="&amp;$A24,Concentrado!$B$2:$B859, "=Puebla")</f>
        <v>0.374</v>
      </c>
      <c r="AR24" s="9">
        <f>SUMIFS(Concentrado!AS$2:AS859,Concentrado!$A$2:$A859,"="&amp;$A24,Concentrado!$B$2:$B859, "=Puebla")</f>
        <v>0.67100000000000004</v>
      </c>
      <c r="AS24" s="9">
        <f>SUMIFS(Concentrado!AT$2:AT859,Concentrado!$A$2:$A859,"="&amp;$A24,Concentrado!$B$2:$B859, "=Puebla")</f>
        <v>3.59</v>
      </c>
      <c r="AT24" s="9">
        <f>SUMIFS(Concentrado!AU$2:AU859,Concentrado!$A$2:$A859,"="&amp;$A24,Concentrado!$B$2:$B859, "=Puebla")</f>
        <v>0.51800000000000002</v>
      </c>
      <c r="AU24" s="9">
        <f>SUMIFS(Concentrado!AV$2:AV859,Concentrado!$A$2:$A859,"="&amp;$A24,Concentrado!$B$2:$B859, "=Puebla")</f>
        <v>1.998</v>
      </c>
      <c r="AV24" s="9">
        <f>SUMIFS(Concentrado!AW$2:AW859,Concentrado!$A$2:$A859,"="&amp;$A24,Concentrado!$B$2:$B859, "=Puebla")</f>
        <v>998.98299999999995</v>
      </c>
      <c r="AW24" s="9">
        <f>SUMIFS(Concentrado!AX$2:AX859,Concentrado!$A$2:$A859,"="&amp;$A24,Concentrado!$B$2:$B859, "=Puebla")</f>
        <v>704.05799999999999</v>
      </c>
      <c r="AX24" s="9">
        <f>SUMIFS(Concentrado!AY$2:AY859,Concentrado!$A$2:$A859,"="&amp;$A24,Concentrado!$B$2:$B859, "=Puebla")</f>
        <v>846.28099999999995</v>
      </c>
      <c r="AY24" s="9">
        <f>SUMIFS(Concentrado!AZ$2:AZ859,Concentrado!$A$2:$A859,"="&amp;$A24,Concentrado!$B$2:$B859, "=Puebla")</f>
        <v>9.99</v>
      </c>
      <c r="AZ24" s="9">
        <f>SUMIFS(Concentrado!BA$2:BA859,Concentrado!$A$2:$A859,"="&amp;$A24,Concentrado!$B$2:$B859, "=Puebla")</f>
        <v>7.0410000000000004</v>
      </c>
      <c r="BA24" s="9">
        <f>SUMIFS(Concentrado!BB$2:BB859,Concentrado!$A$2:$A859,"="&amp;$A24,Concentrado!$B$2:$B859, "=Puebla")</f>
        <v>8.4629999999999992</v>
      </c>
      <c r="BB24" s="9">
        <f>SUMIFS(Concentrado!BC$2:BC859,Concentrado!$A$2:$A859,"="&amp;$A24,Concentrado!$B$2:$B859, "=Puebla")</f>
        <v>14.75</v>
      </c>
      <c r="BC24" s="9">
        <f>SUMIFS(Concentrado!BD$2:BD859,Concentrado!$A$2:$A859,"="&amp;$A24,Concentrado!$B$2:$B859, "=Puebla")</f>
        <v>6.484</v>
      </c>
      <c r="BD24" s="9">
        <f>SUMIFS(Concentrado!BE$2:BE859,Concentrado!$A$2:$A859,"="&amp;$A24,Concentrado!$B$2:$B859, "=Puebla")</f>
        <v>13.62</v>
      </c>
      <c r="BE24" s="9">
        <f>SUMIFS(Concentrado!BF$2:BF859,Concentrado!$A$2:$A859,"="&amp;$A24,Concentrado!$B$2:$B859, "=Puebla")</f>
        <v>15.925000000000001</v>
      </c>
      <c r="BF24" s="9">
        <f>SUMIFS(Concentrado!BG$2:BG859,Concentrado!$A$2:$A859,"="&amp;$A24,Concentrado!$B$2:$B859, "=Puebla")</f>
        <v>47.027999999999999</v>
      </c>
      <c r="BG24" s="9">
        <f>SUMIFS(Concentrado!BH$2:BH859,Concentrado!$A$2:$A859,"="&amp;$A24,Concentrado!$B$2:$B859, "=Puebla")</f>
        <v>8.6770496187077555</v>
      </c>
    </row>
    <row r="25" spans="1:59" x14ac:dyDescent="0.25">
      <c r="A25" s="4">
        <v>2021</v>
      </c>
      <c r="B25" s="9">
        <f>SUMIFS(Concentrado!C$2:C859,Concentrado!$A$2:$A859,"="&amp;$A25,Concentrado!$B$2:$B859, "=Puebla")</f>
        <v>10.97</v>
      </c>
      <c r="C25" s="9">
        <f>SUMIFS(Concentrado!D$2:D859,Concentrado!$A$2:$A859,"="&amp;$A25,Concentrado!$B$2:$B859, "=Puebla")</f>
        <v>2.2829999999999999</v>
      </c>
      <c r="D25" s="9">
        <f>SUMIFS(Concentrado!E$2:E859,Concentrado!$A$2:$A859,"="&amp;$A25,Concentrado!$B$2:$B859, "=Puebla")</f>
        <v>6.4660000000000002</v>
      </c>
      <c r="E25" s="9">
        <f>SUMIFS(Concentrado!F$2:F859,Concentrado!$A$2:$A859,"="&amp;$A25,Concentrado!$B$2:$B859, "=Puebla")</f>
        <v>12.545999999999999</v>
      </c>
      <c r="F25" s="9">
        <f>SUMIFS(Concentrado!G$2:G859,Concentrado!$A$2:$A859,"="&amp;$A25,Concentrado!$B$2:$B859, "=Puebla")</f>
        <v>15.39</v>
      </c>
      <c r="G25" s="9">
        <f>SUMIFS(Concentrado!H$2:H859,Concentrado!$A$2:$A859,"="&amp;$A25,Concentrado!$B$2:$B859, "=Puebla")</f>
        <v>4.056</v>
      </c>
      <c r="H25" s="9">
        <f>SUMIFS(Concentrado!I$2:I859,Concentrado!$A$2:$A859,"="&amp;$A25,Concentrado!$B$2:$B859, "=Puebla")</f>
        <v>4.0810000000000004</v>
      </c>
      <c r="I25" s="9">
        <f>SUMIFS(Concentrado!J$2:J859,Concentrado!$A$2:$A859,"="&amp;$A25,Concentrado!$B$2:$B859, "=Puebla")</f>
        <v>4.069</v>
      </c>
      <c r="J25" s="9">
        <f>SUMIFS(Concentrado!K$2:K859,Concentrado!$A$2:$A859,"="&amp;$A25,Concentrado!$B$2:$B859, "=Puebla")</f>
        <v>3.38</v>
      </c>
      <c r="K25" s="9">
        <f>SUMIFS(Concentrado!L$2:L859,Concentrado!$A$2:$A859,"="&amp;$A25,Concentrado!$B$2:$B859, "=Puebla")</f>
        <v>2.34</v>
      </c>
      <c r="L25" s="9">
        <f>SUMIFS(Concentrado!M$2:M859,Concentrado!$A$2:$A859,"="&amp;$A25,Concentrado!$B$2:$B859, "=Puebla")</f>
        <v>2.8410000000000002</v>
      </c>
      <c r="M25" s="9">
        <f>SUMIFS(Concentrado!N$2:N859,Concentrado!$A$2:$A859,"="&amp;$A25,Concentrado!$B$2:$B859, "=Puebla")</f>
        <v>37.17</v>
      </c>
      <c r="N25" s="9">
        <f>SUMIFS(Concentrado!O$2:O859,Concentrado!$A$2:$A859,"="&amp;$A25,Concentrado!$B$2:$B859, "=Puebla")</f>
        <v>72.798000000000002</v>
      </c>
      <c r="O25" s="9">
        <f>SUMIFS(Concentrado!P$2:P859,Concentrado!$A$2:$A859,"="&amp;$A25,Concentrado!$B$2:$B859, "=Puebla")</f>
        <v>17.349</v>
      </c>
      <c r="P25" s="9">
        <f>SUMIFS(Concentrado!Q$2:Q859,Concentrado!$A$2:$A859,"="&amp;$A25,Concentrado!$B$2:$B859, "=Puebla")</f>
        <v>44.061999999999998</v>
      </c>
      <c r="Q25" s="9">
        <f>SUMIFS(Concentrado!R$2:R859,Concentrado!$A$2:$A859,"="&amp;$A25,Concentrado!$B$2:$B859, "=Puebla")</f>
        <v>162.40600000000001</v>
      </c>
      <c r="R25" s="9">
        <f>SUMIFS(Concentrado!S$2:S859,Concentrado!$A$2:$A859,"="&amp;$A25,Concentrado!$B$2:$B859, "=Puebla")</f>
        <v>146.756</v>
      </c>
      <c r="S25" s="9">
        <f>SUMIFS(Concentrado!T$2:T859,Concentrado!$A$2:$A859,"="&amp;$A25,Concentrado!$B$2:$B859, "=Puebla")</f>
        <v>154.291</v>
      </c>
      <c r="T25" s="9">
        <f>SUMIFS(Concentrado!U$2:U859,Concentrado!$A$2:$A859,"="&amp;$A25,Concentrado!$B$2:$B859, "=Puebla")</f>
        <v>26.52</v>
      </c>
      <c r="U25" s="9">
        <f>SUMIFS(Concentrado!V$2:V859,Concentrado!$A$2:$A859,"="&amp;$A25,Concentrado!$B$2:$B859, "=Puebla")</f>
        <v>27.707999999999998</v>
      </c>
      <c r="V25" s="9">
        <f>SUMIFS(Concentrado!W$2:W859,Concentrado!$A$2:$A859,"="&amp;$A25,Concentrado!$B$2:$B859, "=Puebla")</f>
        <v>27.135999999999999</v>
      </c>
      <c r="W25" s="9">
        <f>SUMIFS(Concentrado!X$2:X859,Concentrado!$A$2:$A859,"="&amp;$A25,Concentrado!$B$2:$B859, "=Puebla")</f>
        <v>22.34</v>
      </c>
      <c r="X25" s="9">
        <f>SUMIFS(Concentrado!Y$2:Y859,Concentrado!$A$2:$A859,"="&amp;$A25,Concentrado!$B$2:$B859, "=Puebla")</f>
        <v>2.911</v>
      </c>
      <c r="Y25" s="9">
        <f>SUMIFS(Concentrado!Z$2:Z859,Concentrado!$A$2:$A859,"="&amp;$A25,Concentrado!$B$2:$B859, "=Puebla")</f>
        <v>12.281000000000001</v>
      </c>
      <c r="Z25" s="9">
        <f>SUMIFS(Concentrado!AA$2:AA859,Concentrado!$A$2:$A859,"="&amp;$A25,Concentrado!$B$2:$B859, "=Puebla")</f>
        <v>200.602</v>
      </c>
      <c r="AA25" s="9">
        <f>SUMIFS(Concentrado!AB$2:AB859,Concentrado!$A$2:$A859,"="&amp;$A25,Concentrado!$B$2:$B859, "=Puebla")</f>
        <v>165.78899999999999</v>
      </c>
      <c r="AB25" s="9">
        <f>SUMIFS(Concentrado!AC$2:AC859,Concentrado!$A$2:$A859,"="&amp;$A25,Concentrado!$B$2:$B859, "=Puebla")</f>
        <v>182.55099999999999</v>
      </c>
      <c r="AC25" s="9">
        <f>SUMIFS(Concentrado!AD$2:AD859,Concentrado!$A$2:$A859,"="&amp;$A25,Concentrado!$B$2:$B859, "=Puebla")</f>
        <v>687.35900000000004</v>
      </c>
      <c r="AD25" s="9">
        <f>SUMIFS(Concentrado!AE$2:AE859,Concentrado!$A$2:$A859,"="&amp;$A25,Concentrado!$B$2:$B859, "=Puebla")</f>
        <v>580.46100000000001</v>
      </c>
      <c r="AE25" s="9">
        <f>SUMIFS(Concentrado!AF$2:AF859,Concentrado!$A$2:$A859,"="&amp;$A25,Concentrado!$B$2:$B859, "=Puebla")</f>
        <v>632.005</v>
      </c>
      <c r="AF25" s="9">
        <f>SUMIFS(Concentrado!AG$2:AG859,Concentrado!$A$2:$A859,"="&amp;$A25,Concentrado!$B$2:$B859, "=Puebla")</f>
        <v>8.7889999999999997</v>
      </c>
      <c r="AG25" s="9">
        <f>SUMIFS(Concentrado!AH$2:AH859,Concentrado!$A$2:$A859,"="&amp;$A25,Concentrado!$B$2:$B859, "=Puebla")</f>
        <v>9.7970860200481003</v>
      </c>
      <c r="AH25" s="9">
        <f>SUMIFS(Concentrado!AI$2:AI859,Concentrado!$A$2:$A859,"="&amp;$A25,Concentrado!$B$2:$B859, "=Puebla")</f>
        <v>4.5642784894520299</v>
      </c>
      <c r="AI25" s="9">
        <f>SUMIFS(Concentrado!AJ$2:AJ859,Concentrado!$A$2:$A859,"="&amp;$A25,Concentrado!$B$2:$B859, "=Puebla")</f>
        <v>7.1784785948780696</v>
      </c>
      <c r="AJ25" s="9">
        <f>SUMIFS(Concentrado!AK$2:AK859,Concentrado!$A$2:$A859,"="&amp;$A25,Concentrado!$B$2:$B859, "=Puebla")</f>
        <v>8.3580000000000005</v>
      </c>
      <c r="AK25" s="9">
        <f>SUMIFS(Concentrado!AL$2:AL859,Concentrado!$A$2:$A859,"="&amp;$A25,Concentrado!$B$2:$B859, "=Puebla")</f>
        <v>2.4830000000000001</v>
      </c>
      <c r="AL25" s="9">
        <f>SUMIFS(Concentrado!AM$2:AM859,Concentrado!$A$2:$A859,"="&amp;$A25,Concentrado!$B$2:$B859, "=Puebla")</f>
        <v>5.3120000000000003</v>
      </c>
      <c r="AM25" s="9">
        <f>SUMIFS(Concentrado!AN$2:AN859,Concentrado!$A$2:$A859,"="&amp;$A25,Concentrado!$B$2:$B859, "=Puebla")</f>
        <v>365.86599999999999</v>
      </c>
      <c r="AN25" s="9">
        <f>SUMIFS(Concentrado!AO$2:AO859,Concentrado!$A$2:$A859,"="&amp;$A25,Concentrado!$B$2:$B859, "=Puebla")</f>
        <v>219.26400000000001</v>
      </c>
      <c r="AO25" s="9">
        <f>SUMIFS(Concentrado!AP$2:AP859,Concentrado!$A$2:$A859,"="&amp;$A25,Concentrado!$B$2:$B859, "=Puebla")</f>
        <v>289.88</v>
      </c>
      <c r="AP25" s="9">
        <f>SUMIFS(Concentrado!AQ$2:AQ859,Concentrado!$A$2:$A859,"="&amp;$A25,Concentrado!$B$2:$B859, "=Puebla")</f>
        <v>0.55300000000000005</v>
      </c>
      <c r="AQ25" s="9">
        <f>SUMIFS(Concentrado!AR$2:AR859,Concentrado!$A$2:$A859,"="&amp;$A25,Concentrado!$B$2:$B859, "=Puebla")</f>
        <v>0.45700000000000002</v>
      </c>
      <c r="AR25" s="9">
        <f>SUMIFS(Concentrado!AS$2:AS859,Concentrado!$A$2:$A859,"="&amp;$A25,Concentrado!$B$2:$B859, "=Puebla")</f>
        <v>0.503</v>
      </c>
      <c r="AS25" s="9">
        <f>SUMIFS(Concentrado!AT$2:AT859,Concentrado!$A$2:$A859,"="&amp;$A25,Concentrado!$B$2:$B859, "=Puebla")</f>
        <v>4.4560000000000004</v>
      </c>
      <c r="AT25" s="9">
        <f>SUMIFS(Concentrado!AU$2:AU859,Concentrado!$A$2:$A859,"="&amp;$A25,Concentrado!$B$2:$B859, "=Puebla")</f>
        <v>0.42799999999999999</v>
      </c>
      <c r="AU25" s="9">
        <f>SUMIFS(Concentrado!AV$2:AV859,Concentrado!$A$2:$A859,"="&amp;$A25,Concentrado!$B$2:$B859, "=Puebla")</f>
        <v>2.367</v>
      </c>
      <c r="AV25" s="9">
        <f>SUMIFS(Concentrado!AW$2:AW859,Concentrado!$A$2:$A859,"="&amp;$A25,Concentrado!$B$2:$B859, "=Puebla")</f>
        <v>1135.703</v>
      </c>
      <c r="AW25" s="9">
        <f>SUMIFS(Concentrado!AX$2:AX859,Concentrado!$A$2:$A859,"="&amp;$A25,Concentrado!$B$2:$B859, "=Puebla")</f>
        <v>826.66300000000001</v>
      </c>
      <c r="AX25" s="9">
        <f>SUMIFS(Concentrado!AY$2:AY859,Concentrado!$A$2:$A859,"="&amp;$A25,Concentrado!$B$2:$B859, "=Puebla")</f>
        <v>975.57899999999995</v>
      </c>
      <c r="AY25" s="9">
        <f>SUMIFS(Concentrado!AZ$2:AZ859,Concentrado!$A$2:$A859,"="&amp;$A25,Concentrado!$B$2:$B859, "=Puebla")</f>
        <v>11.356999999999999</v>
      </c>
      <c r="AZ25" s="9">
        <f>SUMIFS(Concentrado!BA$2:BA859,Concentrado!$A$2:$A859,"="&amp;$A25,Concentrado!$B$2:$B859, "=Puebla")</f>
        <v>8.2669999999999995</v>
      </c>
      <c r="BA25" s="9">
        <f>SUMIFS(Concentrado!BB$2:BB859,Concentrado!$A$2:$A859,"="&amp;$A25,Concentrado!$B$2:$B859, "=Puebla")</f>
        <v>9.7560000000000002</v>
      </c>
      <c r="BB25" s="9">
        <f>SUMIFS(Concentrado!BC$2:BC859,Concentrado!$A$2:$A859,"="&amp;$A25,Concentrado!$B$2:$B859, "=Puebla")</f>
        <v>10.769</v>
      </c>
      <c r="BC25" s="9">
        <f>SUMIFS(Concentrado!BD$2:BD859,Concentrado!$A$2:$A859,"="&amp;$A25,Concentrado!$B$2:$B859, "=Puebla")</f>
        <v>5.1429999999999998</v>
      </c>
      <c r="BD25" s="9">
        <f>SUMIFS(Concentrado!BE$2:BE859,Concentrado!$A$2:$A859,"="&amp;$A25,Concentrado!$B$2:$B859, "=Puebla")</f>
        <v>12.593</v>
      </c>
      <c r="BE25" s="9">
        <f>SUMIFS(Concentrado!BF$2:BF859,Concentrado!$A$2:$A859,"="&amp;$A25,Concentrado!$B$2:$B859, "=Puebla")</f>
        <v>15.523</v>
      </c>
      <c r="BF25" s="9">
        <f>SUMIFS(Concentrado!BG$2:BG859,Concentrado!$A$2:$A859,"="&amp;$A25,Concentrado!$B$2:$B859, "=Puebla")</f>
        <v>84.418000000000006</v>
      </c>
      <c r="BG25" s="9">
        <f>SUMIFS(Concentrado!BH$2:BH859,Concentrado!$A$2:$A859,"="&amp;$A25,Concentrado!$B$2:$B859, "=Puebla")</f>
        <v>8.2331909822226645</v>
      </c>
    </row>
    <row r="26" spans="1:59" x14ac:dyDescent="0.25">
      <c r="A26" s="4">
        <v>2022</v>
      </c>
      <c r="B26" s="9">
        <f>SUMIFS(Concentrado!C$2:C859,Concentrado!$A$2:$A859,"="&amp;$A26,Concentrado!$B$2:$B859, "=Puebla")</f>
        <v>12.083</v>
      </c>
      <c r="C26" s="9">
        <f>SUMIFS(Concentrado!D$2:D859,Concentrado!$A$2:$A859,"="&amp;$A26,Concentrado!$B$2:$B859, "=Puebla")</f>
        <v>2.7690000000000001</v>
      </c>
      <c r="D26" s="9">
        <f>SUMIFS(Concentrado!E$2:E859,Concentrado!$A$2:$A859,"="&amp;$A26,Concentrado!$B$2:$B859, "=Puebla")</f>
        <v>7.2530000000000001</v>
      </c>
      <c r="E26" s="9">
        <f>SUMIFS(Concentrado!F$2:F859,Concentrado!$A$2:$A859,"="&amp;$A26,Concentrado!$B$2:$B859, "=Puebla")</f>
        <v>10.831</v>
      </c>
      <c r="F26" s="9">
        <f>SUMIFS(Concentrado!G$2:G859,Concentrado!$A$2:$A859,"="&amp;$A26,Concentrado!$B$2:$B859, "=Puebla")</f>
        <v>15.673</v>
      </c>
      <c r="G26" s="9">
        <f>SUMIFS(Concentrado!H$2:H859,Concentrado!$A$2:$A859,"="&amp;$A26,Concentrado!$B$2:$B859, "=Puebla")</f>
        <v>4.383</v>
      </c>
      <c r="H26" s="9">
        <f>SUMIFS(Concentrado!I$2:I859,Concentrado!$A$2:$A859,"="&amp;$A26,Concentrado!$B$2:$B859, "=Puebla")</f>
        <v>4.577</v>
      </c>
      <c r="I26" s="9">
        <f>SUMIFS(Concentrado!J$2:J859,Concentrado!$A$2:$A859,"="&amp;$A26,Concentrado!$B$2:$B859, "=Puebla")</f>
        <v>4.484</v>
      </c>
      <c r="J26" s="9">
        <f>SUMIFS(Concentrado!K$2:K859,Concentrado!$A$2:$A859,"="&amp;$A26,Concentrado!$B$2:$B859, "=Puebla")</f>
        <v>3.1349999999999998</v>
      </c>
      <c r="K26" s="9">
        <f>SUMIFS(Concentrado!L$2:L859,Concentrado!$A$2:$A859,"="&amp;$A26,Concentrado!$B$2:$B859, "=Puebla")</f>
        <v>2.4300000000000002</v>
      </c>
      <c r="L26" s="9">
        <f>SUMIFS(Concentrado!M$2:M859,Concentrado!$A$2:$A859,"="&amp;$A26,Concentrado!$B$2:$B859, "=Puebla")</f>
        <v>2.7690000000000001</v>
      </c>
      <c r="M26" s="9">
        <f>SUMIFS(Concentrado!N$2:N859,Concentrado!$A$2:$A859,"="&amp;$A26,Concentrado!$B$2:$B859, "=Puebla")</f>
        <v>38.618000000000002</v>
      </c>
      <c r="N26" s="9">
        <f>SUMIFS(Concentrado!O$2:O859,Concentrado!$A$2:$A859,"="&amp;$A26,Concentrado!$B$2:$B859, "=Puebla")</f>
        <v>80.626999999999995</v>
      </c>
      <c r="O26" s="9">
        <f>SUMIFS(Concentrado!P$2:P859,Concentrado!$A$2:$A859,"="&amp;$A26,Concentrado!$B$2:$B859, "=Puebla")</f>
        <v>16.303000000000001</v>
      </c>
      <c r="P26" s="9">
        <f>SUMIFS(Concentrado!Q$2:Q859,Concentrado!$A$2:$A859,"="&amp;$A26,Concentrado!$B$2:$B859, "=Puebla")</f>
        <v>47.268999999999998</v>
      </c>
      <c r="Q26" s="9">
        <f>SUMIFS(Concentrado!R$2:R859,Concentrado!$A$2:$A859,"="&amp;$A26,Concentrado!$B$2:$B859, "=Puebla")</f>
        <v>111.764</v>
      </c>
      <c r="R26" s="9">
        <f>SUMIFS(Concentrado!S$2:S859,Concentrado!$A$2:$A859,"="&amp;$A26,Concentrado!$B$2:$B859, "=Puebla")</f>
        <v>111.604</v>
      </c>
      <c r="S26" s="9">
        <f>SUMIFS(Concentrado!T$2:T859,Concentrado!$A$2:$A859,"="&amp;$A26,Concentrado!$B$2:$B859, "=Puebla")</f>
        <v>111.71</v>
      </c>
      <c r="T26" s="9">
        <f>SUMIFS(Concentrado!U$2:U859,Concentrado!$A$2:$A859,"="&amp;$A26,Concentrado!$B$2:$B859, "=Puebla")</f>
        <v>19.053000000000001</v>
      </c>
      <c r="U26" s="9">
        <f>SUMIFS(Concentrado!V$2:V859,Concentrado!$A$2:$A859,"="&amp;$A26,Concentrado!$B$2:$B859, "=Puebla")</f>
        <v>22.01</v>
      </c>
      <c r="V26" s="9">
        <f>SUMIFS(Concentrado!W$2:W859,Concentrado!$A$2:$A859,"="&amp;$A26,Concentrado!$B$2:$B859, "=Puebla")</f>
        <v>20.587</v>
      </c>
      <c r="W26" s="9">
        <f>SUMIFS(Concentrado!X$2:X859,Concentrado!$A$2:$A859,"="&amp;$A26,Concentrado!$B$2:$B859, "=Puebla")</f>
        <v>24.684000000000001</v>
      </c>
      <c r="X26" s="9">
        <f>SUMIFS(Concentrado!Y$2:Y859,Concentrado!$A$2:$A859,"="&amp;$A26,Concentrado!$B$2:$B859, "=Puebla")</f>
        <v>2.7410000000000001</v>
      </c>
      <c r="Y26" s="9">
        <f>SUMIFS(Concentrado!Z$2:Z859,Concentrado!$A$2:$A859,"="&amp;$A26,Concentrado!$B$2:$B859, "=Puebla")</f>
        <v>13.304</v>
      </c>
      <c r="Z26" s="9">
        <f>SUMIFS(Concentrado!AA$2:AA859,Concentrado!$A$2:$A859,"="&amp;$A26,Concentrado!$B$2:$B859, "=Puebla")</f>
        <v>146.12700000000001</v>
      </c>
      <c r="AA26" s="9">
        <f>SUMIFS(Concentrado!AB$2:AB859,Concentrado!$A$2:$A859,"="&amp;$A26,Concentrado!$B$2:$B859, "=Puebla")</f>
        <v>130.39400000000001</v>
      </c>
      <c r="AB26" s="9">
        <f>SUMIFS(Concentrado!AC$2:AC859,Concentrado!$A$2:$A859,"="&amp;$A26,Concentrado!$B$2:$B859, "=Puebla")</f>
        <v>138.012</v>
      </c>
      <c r="AC26" s="9">
        <f>SUMIFS(Concentrado!AD$2:AD859,Concentrado!$A$2:$A859,"="&amp;$A26,Concentrado!$B$2:$B859, "=Puebla")</f>
        <v>555.654</v>
      </c>
      <c r="AD26" s="9">
        <f>SUMIFS(Concentrado!AE$2:AE859,Concentrado!$A$2:$A859,"="&amp;$A26,Concentrado!$B$2:$B859, "=Puebla")</f>
        <v>492.44400000000002</v>
      </c>
      <c r="AE26" s="9">
        <f>SUMIFS(Concentrado!AF$2:AF859,Concentrado!$A$2:$A859,"="&amp;$A26,Concentrado!$B$2:$B859, "=Puebla")</f>
        <v>523.02</v>
      </c>
      <c r="AF26" s="9">
        <f>SUMIFS(Concentrado!AG$2:AG859,Concentrado!$A$2:$A859,"="&amp;$A26,Concentrado!$B$2:$B859, "=Puebla")</f>
        <v>9.2530000000000001</v>
      </c>
      <c r="AG26" s="9">
        <f>SUMIFS(Concentrado!AH$2:AH859,Concentrado!$A$2:$A859,"="&amp;$A26,Concentrado!$B$2:$B859, "=Puebla")</f>
        <v>9.6999377247695708</v>
      </c>
      <c r="AH26" s="9">
        <f>SUMIFS(Concentrado!AI$2:AI859,Concentrado!$A$2:$A859,"="&amp;$A26,Concentrado!$B$2:$B859, "=Puebla")</f>
        <v>3.66901864350673</v>
      </c>
      <c r="AI26" s="9">
        <f>SUMIFS(Concentrado!AJ$2:AJ859,Concentrado!$A$2:$A859,"="&amp;$A26,Concentrado!$B$2:$B859, "=Puebla")</f>
        <v>6.6848788854839496</v>
      </c>
      <c r="AJ26" s="9">
        <f>SUMIFS(Concentrado!AK$2:AK859,Concentrado!$A$2:$A859,"="&amp;$A26,Concentrado!$B$2:$B859, "=Puebla")</f>
        <v>6.8789999999999996</v>
      </c>
      <c r="AK26" s="9">
        <f>SUMIFS(Concentrado!AL$2:AL859,Concentrado!$A$2:$A859,"="&amp;$A26,Concentrado!$B$2:$B859, "=Puebla")</f>
        <v>1.78</v>
      </c>
      <c r="AL26" s="9">
        <f>SUMIFS(Concentrado!AM$2:AM859,Concentrado!$A$2:$A859,"="&amp;$A26,Concentrado!$B$2:$B859, "=Puebla")</f>
        <v>4.2350000000000003</v>
      </c>
      <c r="AM26" s="9">
        <f>SUMIFS(Concentrado!AN$2:AN859,Concentrado!$A$2:$A859,"="&amp;$A26,Concentrado!$B$2:$B859, "=Puebla")</f>
        <v>78.405000000000001</v>
      </c>
      <c r="AN26" s="9">
        <f>SUMIFS(Concentrado!AO$2:AO859,Concentrado!$A$2:$A859,"="&amp;$A26,Concentrado!$B$2:$B859, "=Puebla")</f>
        <v>57.695</v>
      </c>
      <c r="AO26" s="9">
        <f>SUMIFS(Concentrado!AP$2:AP859,Concentrado!$A$2:$A859,"="&amp;$A26,Concentrado!$B$2:$B859, "=Puebla")</f>
        <v>67.724000000000004</v>
      </c>
      <c r="AP26" s="9">
        <f>SUMIFS(Concentrado!AQ$2:AQ859,Concentrado!$A$2:$A859,"="&amp;$A26,Concentrado!$B$2:$B859, "=Puebla")</f>
        <v>1.0649999999999999</v>
      </c>
      <c r="AQ26" s="9">
        <f>SUMIFS(Concentrado!AR$2:AR859,Concentrado!$A$2:$A859,"="&amp;$A26,Concentrado!$B$2:$B859, "=Puebla")</f>
        <v>0.53700000000000003</v>
      </c>
      <c r="AR26" s="9">
        <f>SUMIFS(Concentrado!AS$2:AS859,Concentrado!$A$2:$A859,"="&amp;$A26,Concentrado!$B$2:$B859, "=Puebla")</f>
        <v>0.79100000000000004</v>
      </c>
      <c r="AS26" s="9">
        <f>SUMIFS(Concentrado!AT$2:AT859,Concentrado!$A$2:$A859,"="&amp;$A26,Concentrado!$B$2:$B859, "=Puebla")</f>
        <v>4.2</v>
      </c>
      <c r="AT26" s="9">
        <f>SUMIFS(Concentrado!AU$2:AU859,Concentrado!$A$2:$A859,"="&amp;$A26,Concentrado!$B$2:$B859, "=Puebla")</f>
        <v>0.42399999999999999</v>
      </c>
      <c r="AU26" s="9">
        <f>SUMIFS(Concentrado!AV$2:AV859,Concentrado!$A$2:$A859,"="&amp;$A26,Concentrado!$B$2:$B859, "=Puebla")</f>
        <v>2.242</v>
      </c>
      <c r="AV26" s="9">
        <f>SUMIFS(Concentrado!AW$2:AW859,Concentrado!$A$2:$A859,"="&amp;$A26,Concentrado!$B$2:$B859, "=Puebla")</f>
        <v>722.75099999999998</v>
      </c>
      <c r="AW26" s="9">
        <f>SUMIFS(Concentrado!AX$2:AX859,Concentrado!$A$2:$A859,"="&amp;$A26,Concentrado!$B$2:$B859, "=Puebla")</f>
        <v>573.28</v>
      </c>
      <c r="AX26" s="9">
        <f>SUMIFS(Concentrado!AY$2:AY859,Concentrado!$A$2:$A859,"="&amp;$A26,Concentrado!$B$2:$B859, "=Puebla")</f>
        <v>645.44200000000001</v>
      </c>
      <c r="AY26" s="9">
        <f>SUMIFS(Concentrado!AZ$2:AZ859,Concentrado!$A$2:$A859,"="&amp;$A26,Concentrado!$B$2:$B859, "=Puebla")</f>
        <v>7.2279999999999998</v>
      </c>
      <c r="AZ26" s="9">
        <f>SUMIFS(Concentrado!BA$2:BA859,Concentrado!$A$2:$A859,"="&amp;$A26,Concentrado!$B$2:$B859, "=Puebla")</f>
        <v>5.7329999999999997</v>
      </c>
      <c r="BA26" s="9">
        <f>SUMIFS(Concentrado!BB$2:BB859,Concentrado!$A$2:$A859,"="&amp;$A26,Concentrado!$B$2:$B859, "=Puebla")</f>
        <v>6.4539999999999997</v>
      </c>
      <c r="BB26" s="9">
        <f>SUMIFS(Concentrado!BC$2:BC859,Concentrado!$A$2:$A859,"="&amp;$A26,Concentrado!$B$2:$B859, "=Puebla")</f>
        <v>17.821999999999999</v>
      </c>
      <c r="BC26" s="9">
        <f>SUMIFS(Concentrado!BD$2:BD859,Concentrado!$A$2:$A859,"="&amp;$A26,Concentrado!$B$2:$B859, "=Puebla")</f>
        <v>4.774</v>
      </c>
      <c r="BD26" s="9">
        <f>SUMIFS(Concentrado!BE$2:BE859,Concentrado!$A$2:$A859,"="&amp;$A26,Concentrado!$B$2:$B859, "=Puebla")</f>
        <v>13.624000000000001</v>
      </c>
      <c r="BE26" s="9">
        <f>SUMIFS(Concentrado!BF$2:BF859,Concentrado!$A$2:$A859,"="&amp;$A26,Concentrado!$B$2:$B859, "=Puebla")</f>
        <v>16.556999999999999</v>
      </c>
      <c r="BF26" s="9">
        <f>SUMIFS(Concentrado!BG$2:BG859,Concentrado!$A$2:$A859,"="&amp;$A26,Concentrado!$B$2:$B859, "=Puebla")</f>
        <v>40.359000000000002</v>
      </c>
      <c r="BG26" s="9">
        <f>SUMIFS(Concentrado!BH$2:BH859,Concentrado!$A$2:$A859,"="&amp;$A26,Concentrado!$B$2:$B859, "=Puebla")</f>
        <v>8.2884621063718775</v>
      </c>
    </row>
    <row r="27" spans="1:59" x14ac:dyDescent="0.25">
      <c r="A27" s="4">
        <v>2023</v>
      </c>
      <c r="B27" s="9">
        <f>SUMIFS(Concentrado!C$2:C859,Concentrado!$A$2:$A859,"="&amp;$A27,Concentrado!$B$2:$B859, "=Puebla")</f>
        <v>12.505000000000001</v>
      </c>
      <c r="C27" s="9">
        <f>SUMIFS(Concentrado!D$2:D859,Concentrado!$A$2:$A859,"="&amp;$A27,Concentrado!$B$2:$B859, "=Puebla")</f>
        <v>2.8210000000000002</v>
      </c>
      <c r="D27" s="9">
        <f>SUMIFS(Concentrado!E$2:E859,Concentrado!$A$2:$A859,"="&amp;$A27,Concentrado!$B$2:$B859, "=Puebla")</f>
        <v>7.4850000000000003</v>
      </c>
      <c r="E27" s="9">
        <f>SUMIFS(Concentrado!F$2:F859,Concentrado!$A$2:$A859,"="&amp;$A27,Concentrado!$B$2:$B859, "=Puebla")</f>
        <v>10.807</v>
      </c>
      <c r="F27" s="9">
        <f>SUMIFS(Concentrado!G$2:G859,Concentrado!$A$2:$A859,"="&amp;$A27,Concentrado!$B$2:$B859, "=Puebla")</f>
        <v>16.187000000000001</v>
      </c>
      <c r="G27" s="9">
        <f>SUMIFS(Concentrado!H$2:H859,Concentrado!$A$2:$A859,"="&amp;$A27,Concentrado!$B$2:$B859, "=Puebla")</f>
        <v>5.3810000000000002</v>
      </c>
      <c r="H27" s="9">
        <f>SUMIFS(Concentrado!I$2:I859,Concentrado!$A$2:$A859,"="&amp;$A27,Concentrado!$B$2:$B859, "=Puebla")</f>
        <v>4.1609999999999996</v>
      </c>
      <c r="I27" s="9">
        <f>SUMIFS(Concentrado!J$2:J859,Concentrado!$A$2:$A859,"="&amp;$A27,Concentrado!$B$2:$B859, "=Puebla")</f>
        <v>4.7489999999999997</v>
      </c>
      <c r="J27" s="9">
        <f>SUMIFS(Concentrado!K$2:K859,Concentrado!$A$2:$A859,"="&amp;$A27,Concentrado!$B$2:$B859, "=Puebla")</f>
        <v>3.577</v>
      </c>
      <c r="K27" s="9">
        <f>SUMIFS(Concentrado!L$2:L859,Concentrado!$A$2:$A859,"="&amp;$A27,Concentrado!$B$2:$B859, "=Puebla")</f>
        <v>2.681</v>
      </c>
      <c r="L27" s="9">
        <f>SUMIFS(Concentrado!M$2:M859,Concentrado!$A$2:$A859,"="&amp;$A27,Concentrado!$B$2:$B859, "=Puebla")</f>
        <v>3.113</v>
      </c>
      <c r="M27" s="9">
        <f>SUMIFS(Concentrado!N$2:N859,Concentrado!$A$2:$A859,"="&amp;$A27,Concentrado!$B$2:$B859, "=Puebla")</f>
        <v>31.286999999999999</v>
      </c>
      <c r="N27" s="9">
        <f>SUMIFS(Concentrado!O$2:O859,Concentrado!$A$2:$A859,"="&amp;$A27,Concentrado!$B$2:$B859, "=Puebla")</f>
        <v>78.067999999999998</v>
      </c>
      <c r="O27" s="9">
        <f>SUMIFS(Concentrado!P$2:P859,Concentrado!$A$2:$A859,"="&amp;$A27,Concentrado!$B$2:$B859, "=Puebla")</f>
        <v>16.449000000000002</v>
      </c>
      <c r="P27" s="9">
        <f>SUMIFS(Concentrado!Q$2:Q859,Concentrado!$A$2:$A859,"="&amp;$A27,Concentrado!$B$2:$B859, "=Puebla")</f>
        <v>46.139000000000003</v>
      </c>
      <c r="Q27" s="9">
        <f>SUMIFS(Concentrado!R$2:R859,Concentrado!$A$2:$A859,"="&amp;$A27,Concentrado!$B$2:$B859, "=Puebla")</f>
        <v>101.696</v>
      </c>
      <c r="R27" s="9">
        <f>SUMIFS(Concentrado!S$2:S859,Concentrado!$A$2:$A859,"="&amp;$A27,Concentrado!$B$2:$B859, "=Puebla")</f>
        <v>101.485</v>
      </c>
      <c r="S27" s="9">
        <f>SUMIFS(Concentrado!T$2:T859,Concentrado!$A$2:$A859,"="&amp;$A27,Concentrado!$B$2:$B859, "=Puebla")</f>
        <v>101.601</v>
      </c>
      <c r="T27" s="9">
        <f>SUMIFS(Concentrado!U$2:U859,Concentrado!$A$2:$A859,"="&amp;$A27,Concentrado!$B$2:$B859, "=Puebla")</f>
        <v>17.105</v>
      </c>
      <c r="U27" s="9">
        <f>SUMIFS(Concentrado!V$2:V859,Concentrado!$A$2:$A859,"="&amp;$A27,Concentrado!$B$2:$B859, "=Puebla")</f>
        <v>20.972999999999999</v>
      </c>
      <c r="V27" s="9">
        <f>SUMIFS(Concentrado!W$2:W859,Concentrado!$A$2:$A859,"="&amp;$A27,Concentrado!$B$2:$B859, "=Puebla")</f>
        <v>19.11</v>
      </c>
      <c r="W27" s="9">
        <f>SUMIFS(Concentrado!X$2:X859,Concentrado!$A$2:$A859,"="&amp;$A27,Concentrado!$B$2:$B859, "=Puebla")</f>
        <v>25.492000000000001</v>
      </c>
      <c r="X27" s="9">
        <f>SUMIFS(Concentrado!Y$2:Y859,Concentrado!$A$2:$A859,"="&amp;$A27,Concentrado!$B$2:$B859, "=Puebla")</f>
        <v>2.5129999999999999</v>
      </c>
      <c r="Y27" s="9">
        <f>SUMIFS(Concentrado!Z$2:Z859,Concentrado!$A$2:$A859,"="&amp;$A27,Concentrado!$B$2:$B859, "=Puebla")</f>
        <v>13.593999999999999</v>
      </c>
      <c r="Z27" s="9">
        <f>SUMIFS(Concentrado!AA$2:AA859,Concentrado!$A$2:$A859,"="&amp;$A27,Concentrado!$B$2:$B859, "=Puebla")</f>
        <v>131.33600000000001</v>
      </c>
      <c r="AA27" s="9">
        <f>SUMIFS(Concentrado!AB$2:AB859,Concentrado!$A$2:$A859,"="&amp;$A27,Concentrado!$B$2:$B859, "=Puebla")</f>
        <v>120.587</v>
      </c>
      <c r="AB27" s="9">
        <f>SUMIFS(Concentrado!AC$2:AC859,Concentrado!$A$2:$A859,"="&amp;$A27,Concentrado!$B$2:$B859, "=Puebla")</f>
        <v>125.76300000000001</v>
      </c>
      <c r="AC27" s="9">
        <f>SUMIFS(Concentrado!AD$2:AD859,Concentrado!$A$2:$A859,"="&amp;$A27,Concentrado!$B$2:$B859, "=Puebla")</f>
        <v>520.17200000000003</v>
      </c>
      <c r="AD27" s="9">
        <f>SUMIFS(Concentrado!AE$2:AE859,Concentrado!$A$2:$A859,"="&amp;$A27,Concentrado!$B$2:$B859, "=Puebla")</f>
        <v>473.88499999999999</v>
      </c>
      <c r="AE27" s="9">
        <f>SUMIFS(Concentrado!AF$2:AF859,Concentrado!$A$2:$A859,"="&amp;$A27,Concentrado!$B$2:$B859, "=Puebla")</f>
        <v>496.26299999999998</v>
      </c>
      <c r="AF27" s="9">
        <f>SUMIFS(Concentrado!AG$2:AG859,Concentrado!$A$2:$A859,"="&amp;$A27,Concentrado!$B$2:$B859, "=Puebla")</f>
        <v>7.5449999999999999</v>
      </c>
      <c r="AG27" s="9">
        <f>SUMIFS(Concentrado!AH$2:AH859,Concentrado!$A$2:$A859,"="&amp;$A27,Concentrado!$B$2:$B859, "=Puebla")</f>
        <v>11.8107318010877</v>
      </c>
      <c r="AH27" s="9">
        <f>SUMIFS(Concentrado!AI$2:AI859,Concentrado!$A$2:$A859,"="&amp;$A27,Concentrado!$B$2:$B859, "=Puebla")</f>
        <v>3.5919745492275998</v>
      </c>
      <c r="AI27" s="9">
        <f>SUMIFS(Concentrado!AJ$2:AJ859,Concentrado!$A$2:$A859,"="&amp;$A27,Concentrado!$B$2:$B859, "=Puebla")</f>
        <v>7.7059507063788102</v>
      </c>
      <c r="AJ27" s="9">
        <f>SUMIFS(Concentrado!AK$2:AK859,Concentrado!$A$2:$A859,"="&amp;$A27,Concentrado!$B$2:$B859, "=Puebla")</f>
        <v>8.9580000000000002</v>
      </c>
      <c r="AK27" s="9">
        <f>SUMIFS(Concentrado!AL$2:AL859,Concentrado!$A$2:$A859,"="&amp;$A27,Concentrado!$B$2:$B859, "=Puebla")</f>
        <v>2.1779999999999999</v>
      </c>
      <c r="AL27" s="9">
        <f>SUMIFS(Concentrado!AM$2:AM859,Concentrado!$A$2:$A859,"="&amp;$A27,Concentrado!$B$2:$B859, "=Puebla")</f>
        <v>5.4429999999999996</v>
      </c>
      <c r="AM27" s="9">
        <f>SUMIFS(Concentrado!AN$2:AN859,Concentrado!$A$2:$A859,"="&amp;$A27,Concentrado!$B$2:$B859, "=Puebla")</f>
        <v>58.558</v>
      </c>
      <c r="AN27" s="9">
        <f>SUMIFS(Concentrado!AO$2:AO859,Concentrado!$A$2:$A859,"="&amp;$A27,Concentrado!$B$2:$B859, "=Puebla")</f>
        <v>49.542000000000002</v>
      </c>
      <c r="AO27" s="9">
        <f>SUMIFS(Concentrado!AP$2:AP859,Concentrado!$A$2:$A859,"="&amp;$A27,Concentrado!$B$2:$B859, "=Puebla")</f>
        <v>53.927999999999997</v>
      </c>
      <c r="AP27" s="9">
        <f>SUMIFS(Concentrado!AQ$2:AQ859,Concentrado!$A$2:$A859,"="&amp;$A27,Concentrado!$B$2:$B859, "=Puebla")</f>
        <v>1.232</v>
      </c>
      <c r="AQ27" s="9">
        <f>SUMIFS(Concentrado!AR$2:AR859,Concentrado!$A$2:$A859,"="&amp;$A27,Concentrado!$B$2:$B859, "=Puebla")</f>
        <v>0.58599999999999997</v>
      </c>
      <c r="AR27" s="9">
        <f>SUMIFS(Concentrado!AS$2:AS859,Concentrado!$A$2:$A859,"="&amp;$A27,Concentrado!$B$2:$B859, "=Puebla")</f>
        <v>0.89800000000000002</v>
      </c>
      <c r="AS27" s="9">
        <f>SUMIFS(Concentrado!AT$2:AT859,Concentrado!$A$2:$A859,"="&amp;$A27,Concentrado!$B$2:$B859, "=Puebla")</f>
        <v>3.5169999999999999</v>
      </c>
      <c r="AT27" s="9">
        <f>SUMIFS(Concentrado!AU$2:AU859,Concentrado!$A$2:$A859,"="&amp;$A27,Concentrado!$B$2:$B859, "=Puebla")</f>
        <v>0.53100000000000003</v>
      </c>
      <c r="AU27" s="9">
        <f>SUMIFS(Concentrado!AV$2:AV859,Concentrado!$A$2:$A859,"="&amp;$A27,Concentrado!$B$2:$B859, "=Puebla")</f>
        <v>1.9690000000000001</v>
      </c>
      <c r="AV27" s="9">
        <f>SUMIFS(Concentrado!AW$2:AW859,Concentrado!$A$2:$A859,"="&amp;$A27,Concentrado!$B$2:$B859, "=Puebla")</f>
        <v>664.76400000000001</v>
      </c>
      <c r="AW27" s="9">
        <f>SUMIFS(Concentrado!AX$2:AX859,Concentrado!$A$2:$A859,"="&amp;$A27,Concentrado!$B$2:$B859, "=Puebla")</f>
        <v>546.01900000000001</v>
      </c>
      <c r="AX27" s="9">
        <f>SUMIFS(Concentrado!AY$2:AY859,Concentrado!$A$2:$A859,"="&amp;$A27,Concentrado!$B$2:$B859, "=Puebla")</f>
        <v>603.351</v>
      </c>
      <c r="AY27" s="9">
        <f>SUMIFS(Concentrado!AZ$2:AZ859,Concentrado!$A$2:$A859,"="&amp;$A27,Concentrado!$B$2:$B859, "=Puebla")</f>
        <v>6.6479999999999997</v>
      </c>
      <c r="AZ27" s="9">
        <f>SUMIFS(Concentrado!BA$2:BA859,Concentrado!$A$2:$A859,"="&amp;$A27,Concentrado!$B$2:$B859, "=Puebla")</f>
        <v>5.46</v>
      </c>
      <c r="BA27" s="9">
        <f>SUMIFS(Concentrado!BB$2:BB859,Concentrado!$A$2:$A859,"="&amp;$A27,Concentrado!$B$2:$B859, "=Puebla")</f>
        <v>6.0339999999999998</v>
      </c>
      <c r="BB27" s="9">
        <f>SUMIFS(Concentrado!BC$2:BC859,Concentrado!$A$2:$A859,"="&amp;$A27,Concentrado!$B$2:$B859, "=Puebla")</f>
        <v>23.332999999999998</v>
      </c>
      <c r="BC27" s="9">
        <f>SUMIFS(Concentrado!BD$2:BD859,Concentrado!$A$2:$A859,"="&amp;$A27,Concentrado!$B$2:$B859, "=Puebla")</f>
        <v>8.3559999999999999</v>
      </c>
      <c r="BD27" s="9">
        <f>SUMIFS(Concentrado!BE$2:BE859,Concentrado!$A$2:$A859,"="&amp;$A27,Concentrado!$B$2:$B859, "=Puebla")</f>
        <v>10.651</v>
      </c>
      <c r="BE27" s="9">
        <f>SUMIFS(Concentrado!BF$2:BF859,Concentrado!$A$2:$A859,"="&amp;$A27,Concentrado!$B$2:$B859, "=Puebla")</f>
        <v>12.88</v>
      </c>
      <c r="BF27" s="9">
        <f>SUMIFS(Concentrado!BG$2:BG859,Concentrado!$A$2:$A859,"="&amp;$A27,Concentrado!$B$2:$B859, "=Puebla")</f>
        <v>26.995000000000001</v>
      </c>
      <c r="BG27" s="9">
        <f>SUMIFS(Concentrado!BH$2:BH859,Concentrado!$A$2:$A859,"="&amp;$A27,Concentrado!$B$2:$B859, "=Puebla")</f>
        <v>6.3244764953144879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"=Querétaro")</f>
        <v>14.698</v>
      </c>
      <c r="C2" s="9">
        <f>SUMIFS(Concentrado!D$2:D826,Concentrado!$A$2:$A826,"="&amp;$A2,Concentrado!$B$2:$B826, "=Querétaro")</f>
        <v>3.2989999999999999</v>
      </c>
      <c r="D2" s="9">
        <f>SUMIFS(Concentrado!E$2:E826,Concentrado!$A$2:$A826,"="&amp;$A2,Concentrado!$B$2:$B826, "=Querétaro")</f>
        <v>8.9009999999999998</v>
      </c>
      <c r="E2" s="9">
        <f>SUMIFS(Concentrado!F$2:F826,Concentrado!$A$2:$A826,"="&amp;$A2,Concentrado!$B$2:$B826, "=Querétaro")</f>
        <v>16.388999999999999</v>
      </c>
      <c r="F2" s="9">
        <f>SUMIFS(Concentrado!G$2:G826,Concentrado!$A$2:$A826,"="&amp;$A2,Concentrado!$B$2:$B826, "=Querétaro")</f>
        <v>12.291</v>
      </c>
      <c r="G2" s="9">
        <f>SUMIFS(Concentrado!H$2:H826,Concentrado!$A$2:$A826,"="&amp;$A2,Concentrado!$B$2:$B826, "=Querétaro")</f>
        <v>1.1879999999999999</v>
      </c>
      <c r="H2" s="9">
        <f>SUMIFS(Concentrado!I$2:I826,Concentrado!$A$2:$A826,"="&amp;$A2,Concentrado!$B$2:$B826, "=Querétaro")</f>
        <v>0.86099999999999999</v>
      </c>
      <c r="I2" s="9">
        <f>SUMIFS(Concentrado!J$2:J826,Concentrado!$A$2:$A826,"="&amp;$A2,Concentrado!$B$2:$B826, "=Querétaro")</f>
        <v>1.0209999999999999</v>
      </c>
      <c r="J2" s="9">
        <f>SUMIFS(Concentrado!K$2:K826,Concentrado!$A$2:$A826,"="&amp;$A2,Concentrado!$B$2:$B826, "=Querétaro")</f>
        <v>3.7120000000000002</v>
      </c>
      <c r="K2" s="9">
        <f>SUMIFS(Concentrado!L$2:L826,Concentrado!$A$2:$A826,"="&amp;$A2,Concentrado!$B$2:$B826, "=Querétaro")</f>
        <v>2.8690000000000002</v>
      </c>
      <c r="L2" s="9">
        <f>SUMIFS(Concentrado!M$2:M826,Concentrado!$A$2:$A826,"="&amp;$A2,Concentrado!$B$2:$B826, "=Querétaro")</f>
        <v>3.2829999999999999</v>
      </c>
      <c r="M2" s="9">
        <f>SUMIFS(Concentrado!N$2:N826,Concentrado!$A$2:$A826,"="&amp;$A2,Concentrado!$B$2:$B826, "=Querétaro")</f>
        <v>39.399000000000001</v>
      </c>
      <c r="N2" s="9">
        <f>SUMIFS(Concentrado!O$2:O826,Concentrado!$A$2:$A826,"="&amp;$A2,Concentrado!$B$2:$B826, "=Querétaro")</f>
        <v>89.671000000000006</v>
      </c>
      <c r="O2" s="9">
        <f>SUMIFS(Concentrado!P$2:P826,Concentrado!$A$2:$A826,"="&amp;$A2,Concentrado!$B$2:$B826, "=Querétaro")</f>
        <v>21.805</v>
      </c>
      <c r="P2" s="9">
        <f>SUMIFS(Concentrado!Q$2:Q826,Concentrado!$A$2:$A826,"="&amp;$A2,Concentrado!$B$2:$B826, "=Querétaro")</f>
        <v>55.155000000000001</v>
      </c>
      <c r="Q2" s="9">
        <f>SUMIFS(Concentrado!R$2:R826,Concentrado!$A$2:$A826,"="&amp;$A2,Concentrado!$B$2:$B826, "=Querétaro")</f>
        <v>31.919</v>
      </c>
      <c r="R2" s="9">
        <f>SUMIFS(Concentrado!S$2:S826,Concentrado!$A$2:$A826,"="&amp;$A2,Concentrado!$B$2:$B826, "=Querétaro")</f>
        <v>41.887999999999998</v>
      </c>
      <c r="S2" s="9">
        <f>SUMIFS(Concentrado!T$2:T826,Concentrado!$A$2:$A826,"="&amp;$A2,Concentrado!$B$2:$B826, "=Querétaro")</f>
        <v>36.988999999999997</v>
      </c>
      <c r="T2" s="9">
        <f>SUMIFS(Concentrado!U$2:U826,Concentrado!$A$2:$A826,"="&amp;$A2,Concentrado!$B$2:$B826, "=Querétaro")</f>
        <v>6.532</v>
      </c>
      <c r="U2" s="9">
        <f>SUMIFS(Concentrado!V$2:V826,Concentrado!$A$2:$A826,"="&amp;$A2,Concentrado!$B$2:$B826, "=Querétaro")</f>
        <v>9.468</v>
      </c>
      <c r="V2" s="9">
        <f>SUMIFS(Concentrado!W$2:W826,Concentrado!$A$2:$A826,"="&amp;$A2,Concentrado!$B$2:$B826, "=Querétaro")</f>
        <v>8.0250000000000004</v>
      </c>
      <c r="W2" s="9">
        <f>SUMIFS(Concentrado!X$2:X826,Concentrado!$A$2:$A826,"="&amp;$A2,Concentrado!$B$2:$B826, "=Querétaro")</f>
        <v>12.025</v>
      </c>
      <c r="X2" s="9">
        <f>SUMIFS(Concentrado!Y$2:Y826,Concentrado!$A$2:$A826,"="&amp;$A2,Concentrado!$B$2:$B826, "=Querétaro")</f>
        <v>0.57399999999999995</v>
      </c>
      <c r="Y2" s="9">
        <f>SUMIFS(Concentrado!Z$2:Z826,Concentrado!$A$2:$A826,"="&amp;$A2,Concentrado!$B$2:$B826, "=Querétaro")</f>
        <v>6.2009999999999996</v>
      </c>
      <c r="Z2" s="9">
        <f>SUMIFS(Concentrado!AA$2:AA826,Concentrado!$A$2:$A826,"="&amp;$A2,Concentrado!$B$2:$B826, "=Querétaro")</f>
        <v>36.966999999999999</v>
      </c>
      <c r="AA2" s="9">
        <f>SUMIFS(Concentrado!AB$2:AB826,Concentrado!$A$2:$A826,"="&amp;$A2,Concentrado!$B$2:$B826, "=Querétaro")</f>
        <v>27.972999999999999</v>
      </c>
      <c r="AB2" s="9">
        <f>SUMIFS(Concentrado!AC$2:AC826,Concentrado!$A$2:$A826,"="&amp;$A2,Concentrado!$B$2:$B826, "=Querétaro")</f>
        <v>32.393000000000001</v>
      </c>
      <c r="AC2" s="9">
        <f>SUMIFS(Concentrado!AD$2:AD826,Concentrado!$A$2:$A826,"="&amp;$A2,Concentrado!$B$2:$B826, "=Querétaro")</f>
        <v>309.54300000000001</v>
      </c>
      <c r="AD2" s="9">
        <f>SUMIFS(Concentrado!AE$2:AE826,Concentrado!$A$2:$A826,"="&amp;$A2,Concentrado!$B$2:$B826, "=Querétaro")</f>
        <v>266.101</v>
      </c>
      <c r="AE2" s="9">
        <f>SUMIFS(Concentrado!AF$2:AF826,Concentrado!$A$2:$A826,"="&amp;$A2,Concentrado!$B$2:$B826, "=Querétaro")</f>
        <v>287.52199999999999</v>
      </c>
      <c r="AF2" s="9">
        <f>SUMIFS(Concentrado!AG$2:AG826,Concentrado!$A$2:$A826,"="&amp;$A2,Concentrado!$B$2:$B826, "=Querétaro")</f>
        <v>5.6420000000000003</v>
      </c>
      <c r="AG2" s="9">
        <f>SUMIFS(Concentrado!AH$2:AH826,Concentrado!$A$2:$A826,"="&amp;$A2,Concentrado!$B$2:$B826, "=Querétaro")</f>
        <v>6.8969022019267801</v>
      </c>
      <c r="AH2" s="9">
        <f>SUMIFS(Concentrado!AI$2:AI826,Concentrado!$A$2:$A826,"="&amp;$A2,Concentrado!$B$2:$B826, "=Querétaro")</f>
        <v>1.0374233171264799</v>
      </c>
      <c r="AI2" s="9">
        <f>SUMIFS(Concentrado!AJ$2:AJ826,Concentrado!$A$2:$A826,"="&amp;$A2,Concentrado!$B$2:$B826, "=Querétaro")</f>
        <v>3.8961222957369301</v>
      </c>
      <c r="AJ2" s="9">
        <f>SUMIFS(Concentrado!AK$2:AK826,Concentrado!$A$2:$A826,"="&amp;$A2,Concentrado!$B$2:$B826, "=Querétaro")</f>
        <v>4.157</v>
      </c>
      <c r="AK2" s="9">
        <f>SUMIFS(Concentrado!AL$2:AL826,Concentrado!$A$2:$A826,"="&amp;$A2,Concentrado!$B$2:$B826, "=Querétaro")</f>
        <v>0.86099999999999999</v>
      </c>
      <c r="AL2" s="9">
        <f>SUMIFS(Concentrado!AM$2:AM826,Concentrado!$A$2:$A826,"="&amp;$A2,Concentrado!$B$2:$B826, "=Querétaro")</f>
        <v>2.4809999999999999</v>
      </c>
      <c r="AM2" s="9">
        <f>SUMIFS(Concentrado!AN$2:AN826,Concentrado!$A$2:$A826,"="&amp;$A2,Concentrado!$B$2:$B826, "=Querétaro")</f>
        <v>86.108000000000004</v>
      </c>
      <c r="AN2" s="9">
        <f>SUMIFS(Concentrado!AO$2:AO826,Concentrado!$A$2:$A826,"="&amp;$A2,Concentrado!$B$2:$B826, "=Querétaro")</f>
        <v>83.058000000000007</v>
      </c>
      <c r="AO2" s="9">
        <f>SUMIFS(Concentrado!AP$2:AP826,Concentrado!$A$2:$A826,"="&amp;$A2,Concentrado!$B$2:$B826, "=Querétaro")</f>
        <v>84.703000000000003</v>
      </c>
      <c r="AP2" s="9">
        <f>SUMIFS(Concentrado!AQ$2:AQ826,Concentrado!$A$2:$A826,"="&amp;$A2,Concentrado!$B$2:$B826, "=Querétaro")</f>
        <v>4.4539999999999997</v>
      </c>
      <c r="AQ2" s="9">
        <f>SUMIFS(Concentrado!AR$2:AR826,Concentrado!$A$2:$A826,"="&amp;$A2,Concentrado!$B$2:$B826, "=Querétaro")</f>
        <v>4.16</v>
      </c>
      <c r="AR2" s="9">
        <f>SUMIFS(Concentrado!AS$2:AS826,Concentrado!$A$2:$A826,"="&amp;$A2,Concentrado!$B$2:$B826, "=Querétaro")</f>
        <v>4.3040000000000003</v>
      </c>
      <c r="AS2" s="9">
        <f>SUMIFS(Concentrado!AT$2:AT826,Concentrado!$A$2:$A826,"="&amp;$A2,Concentrado!$B$2:$B826, "=Querétaro")</f>
        <v>4.6020000000000003</v>
      </c>
      <c r="AT2" s="9">
        <f>SUMIFS(Concentrado!AU$2:AU826,Concentrado!$A$2:$A826,"="&amp;$A2,Concentrado!$B$2:$B826, "=Querétaro")</f>
        <v>0.57399999999999995</v>
      </c>
      <c r="AU2" s="9">
        <f>SUMIFS(Concentrado!AV$2:AV826,Concentrado!$A$2:$A826,"="&amp;$A2,Concentrado!$B$2:$B826, "=Querétaro")</f>
        <v>2.5529999999999999</v>
      </c>
      <c r="AV2" s="9">
        <f>SUMIFS(Concentrado!AW$2:AW826,Concentrado!$A$2:$A826,"="&amp;$A2,Concentrado!$B$2:$B826, "=Querétaro")</f>
        <v>491.85500000000002</v>
      </c>
      <c r="AW2" s="9">
        <f>SUMIFS(Concentrado!AX$2:AX826,Concentrado!$A$2:$A826,"="&amp;$A2,Concentrado!$B$2:$B826, "=Querétaro")</f>
        <v>377.84899999999999</v>
      </c>
      <c r="AX2" s="9">
        <f>SUMIFS(Concentrado!AY$2:AY826,Concentrado!$A$2:$A826,"="&amp;$A2,Concentrado!$B$2:$B826, "=Querétaro")</f>
        <v>434.09199999999998</v>
      </c>
      <c r="AY2" s="9">
        <f>SUMIFS(Concentrado!AZ$2:AZ826,Concentrado!$A$2:$A826,"="&amp;$A2,Concentrado!$B$2:$B826, "=Querétaro")</f>
        <v>4.9189999999999996</v>
      </c>
      <c r="AZ2" s="9">
        <f>SUMIFS(Concentrado!BA$2:BA826,Concentrado!$A$2:$A826,"="&amp;$A2,Concentrado!$B$2:$B826, "=Querétaro")</f>
        <v>3.778</v>
      </c>
      <c r="BA2" s="9">
        <f>SUMIFS(Concentrado!BB$2:BB826,Concentrado!$A$2:$A826,"="&amp;$A2,Concentrado!$B$2:$B826, "=Querétaro")</f>
        <v>4.3410000000000002</v>
      </c>
      <c r="BB2" s="9">
        <f>SUMIFS(Concentrado!BC$2:BC826,Concentrado!$A$2:$A826,"="&amp;$A2,Concentrado!$B$2:$B826, "=Querétaro")</f>
        <v>53.421999999999997</v>
      </c>
      <c r="BC2" s="9">
        <f>SUMIFS(Concentrado!BD$2:BD826,Concentrado!$A$2:$A826,"="&amp;$A2,Concentrado!$B$2:$B826, "=Querétaro")</f>
        <v>33.389000000000003</v>
      </c>
      <c r="BD2" s="9">
        <f>SUMIFS(Concentrado!BE$2:BE826,Concentrado!$A$2:$A826,"="&amp;$A2,Concentrado!$B$2:$B826, "=Querétaro")</f>
        <v>23.535</v>
      </c>
      <c r="BE2" s="9">
        <f>SUMIFS(Concentrado!BF$2:BF826,Concentrado!$A$2:$A826,"="&amp;$A2,Concentrado!$B$2:$B826, "=Querétaro")</f>
        <v>27.263000000000002</v>
      </c>
      <c r="BF2" s="9">
        <f>SUMIFS(Concentrado!BG$2:BG826,Concentrado!$A$2:$A826,"="&amp;$A2,Concentrado!$B$2:$B826, "=Querétaro")</f>
        <v>78.590999999999994</v>
      </c>
      <c r="BG2" s="9">
        <f>SUMIFS(Concentrado!BH$2:BH826,Concentrado!$A$2:$A826,"="&amp;$A2,Concentrado!$B$2:$B826, "=Querétaro")</f>
        <v>12.303523035230352</v>
      </c>
    </row>
    <row r="3" spans="1:59" x14ac:dyDescent="0.25">
      <c r="A3" s="4">
        <v>1999</v>
      </c>
      <c r="B3" s="9">
        <f>SUMIFS(Concentrado!C$2:C859,Concentrado!$A$2:$A859,"="&amp;$A3,Concentrado!$B$2:$B859, "=Querétaro")</f>
        <v>15.957000000000001</v>
      </c>
      <c r="C3" s="9">
        <f>SUMIFS(Concentrado!D$2:D859,Concentrado!$A$2:$A859,"="&amp;$A3,Concentrado!$B$2:$B859, "=Querétaro")</f>
        <v>2.7890000000000001</v>
      </c>
      <c r="D3" s="9">
        <f>SUMIFS(Concentrado!E$2:E859,Concentrado!$A$2:$A859,"="&amp;$A3,Concentrado!$B$2:$B859, "=Querétaro")</f>
        <v>9.2430000000000003</v>
      </c>
      <c r="E3" s="9">
        <f>SUMIFS(Concentrado!F$2:F859,Concentrado!$A$2:$A859,"="&amp;$A3,Concentrado!$B$2:$B859, "=Querétaro")</f>
        <v>14.361000000000001</v>
      </c>
      <c r="F3" s="9">
        <f>SUMIFS(Concentrado!G$2:G859,Concentrado!$A$2:$A859,"="&amp;$A3,Concentrado!$B$2:$B859, "=Querétaro")</f>
        <v>15.666</v>
      </c>
      <c r="G3" s="9">
        <f>SUMIFS(Concentrado!H$2:H859,Concentrado!$A$2:$A859,"="&amp;$A3,Concentrado!$B$2:$B859, "=Querétaro")</f>
        <v>0.87</v>
      </c>
      <c r="H3" s="9">
        <f>SUMIFS(Concentrado!I$2:I859,Concentrado!$A$2:$A859,"="&amp;$A3,Concentrado!$B$2:$B859, "=Querétaro")</f>
        <v>1.534</v>
      </c>
      <c r="I3" s="9">
        <f>SUMIFS(Concentrado!J$2:J859,Concentrado!$A$2:$A859,"="&amp;$A3,Concentrado!$B$2:$B859, "=Querétaro")</f>
        <v>1.2090000000000001</v>
      </c>
      <c r="J3" s="9">
        <f>SUMIFS(Concentrado!K$2:K859,Concentrado!$A$2:$A859,"="&amp;$A3,Concentrado!$B$2:$B859, "=Querétaro")</f>
        <v>5.077</v>
      </c>
      <c r="K3" s="9">
        <f>SUMIFS(Concentrado!L$2:L859,Concentrado!$A$2:$A859,"="&amp;$A3,Concentrado!$B$2:$B859, "=Querétaro")</f>
        <v>2.37</v>
      </c>
      <c r="L3" s="9">
        <f>SUMIFS(Concentrado!M$2:M859,Concentrado!$A$2:$A859,"="&amp;$A3,Concentrado!$B$2:$B859, "=Querétaro")</f>
        <v>3.6970000000000001</v>
      </c>
      <c r="M3" s="9">
        <f>SUMIFS(Concentrado!N$2:N859,Concentrado!$A$2:$A859,"="&amp;$A3,Concentrado!$B$2:$B859, "=Querétaro")</f>
        <v>43.686999999999998</v>
      </c>
      <c r="N3" s="9">
        <f>SUMIFS(Concentrado!O$2:O859,Concentrado!$A$2:$A859,"="&amp;$A3,Concentrado!$B$2:$B859, "=Querétaro")</f>
        <v>83.557000000000002</v>
      </c>
      <c r="O3" s="9">
        <f>SUMIFS(Concentrado!P$2:P859,Concentrado!$A$2:$A859,"="&amp;$A3,Concentrado!$B$2:$B859, "=Querétaro")</f>
        <v>19.940000000000001</v>
      </c>
      <c r="P3" s="9">
        <f>SUMIFS(Concentrado!Q$2:Q859,Concentrado!$A$2:$A859,"="&amp;$A3,Concentrado!$B$2:$B859, "=Querétaro")</f>
        <v>51.262</v>
      </c>
      <c r="Q3" s="9">
        <f>SUMIFS(Concentrado!R$2:R859,Concentrado!$A$2:$A859,"="&amp;$A3,Concentrado!$B$2:$B859, "=Querétaro")</f>
        <v>36.411000000000001</v>
      </c>
      <c r="R3" s="9">
        <f>SUMIFS(Concentrado!S$2:S859,Concentrado!$A$2:$A859,"="&amp;$A3,Concentrado!$B$2:$B859, "=Querétaro")</f>
        <v>43.783999999999999</v>
      </c>
      <c r="S3" s="9">
        <f>SUMIFS(Concentrado!T$2:T859,Concentrado!$A$2:$A859,"="&amp;$A3,Concentrado!$B$2:$B859, "=Querétaro")</f>
        <v>40.170999999999999</v>
      </c>
      <c r="T3" s="9">
        <f>SUMIFS(Concentrado!U$2:U859,Concentrado!$A$2:$A859,"="&amp;$A3,Concentrado!$B$2:$B859, "=Querétaro")</f>
        <v>5.077</v>
      </c>
      <c r="U3" s="9">
        <f>SUMIFS(Concentrado!V$2:V859,Concentrado!$A$2:$A859,"="&amp;$A3,Concentrado!$B$2:$B859, "=Querétaro")</f>
        <v>9.7609999999999992</v>
      </c>
      <c r="V3" s="9">
        <f>SUMIFS(Concentrado!W$2:W859,Concentrado!$A$2:$A859,"="&amp;$A3,Concentrado!$B$2:$B859, "=Querétaro")</f>
        <v>7.4649999999999999</v>
      </c>
      <c r="W3" s="9">
        <f>SUMIFS(Concentrado!X$2:X859,Concentrado!$A$2:$A859,"="&amp;$A3,Concentrado!$B$2:$B859, "=Querétaro")</f>
        <v>11.895</v>
      </c>
      <c r="X3" s="9">
        <f>SUMIFS(Concentrado!Y$2:Y859,Concentrado!$A$2:$A859,"="&amp;$A3,Concentrado!$B$2:$B859, "=Querétaro")</f>
        <v>2.0920000000000001</v>
      </c>
      <c r="Y3" s="9">
        <f>SUMIFS(Concentrado!Z$2:Z859,Concentrado!$A$2:$A859,"="&amp;$A3,Concentrado!$B$2:$B859, "=Querétaro")</f>
        <v>6.8970000000000002</v>
      </c>
      <c r="Z3" s="9">
        <f>SUMIFS(Concentrado!AA$2:AA859,Concentrado!$A$2:$A859,"="&amp;$A3,Concentrado!$B$2:$B859, "=Querétaro")</f>
        <v>28.867999999999999</v>
      </c>
      <c r="AA3" s="9">
        <f>SUMIFS(Concentrado!AB$2:AB859,Concentrado!$A$2:$A859,"="&amp;$A3,Concentrado!$B$2:$B859, "=Querétaro")</f>
        <v>30.398</v>
      </c>
      <c r="AB3" s="9">
        <f>SUMIFS(Concentrado!AC$2:AC859,Concentrado!$A$2:$A859,"="&amp;$A3,Concentrado!$B$2:$B859, "=Querétaro")</f>
        <v>29.648</v>
      </c>
      <c r="AC3" s="9">
        <f>SUMIFS(Concentrado!AD$2:AD859,Concentrado!$A$2:$A859,"="&amp;$A3,Concentrado!$B$2:$B859, "=Querétaro")</f>
        <v>302.31400000000002</v>
      </c>
      <c r="AD3" s="9">
        <f>SUMIFS(Concentrado!AE$2:AE859,Concentrado!$A$2:$A859,"="&amp;$A3,Concentrado!$B$2:$B859, "=Querétaro")</f>
        <v>265.91199999999998</v>
      </c>
      <c r="AE3" s="9">
        <f>SUMIFS(Concentrado!AF$2:AF859,Concentrado!$A$2:$A859,"="&amp;$A3,Concentrado!$B$2:$B859, "=Querétaro")</f>
        <v>283.96600000000001</v>
      </c>
      <c r="AF3" s="9">
        <f>SUMIFS(Concentrado!AG$2:AG859,Concentrado!$A$2:$A859,"="&amp;$A3,Concentrado!$B$2:$B859, "=Querétaro")</f>
        <v>6.383</v>
      </c>
      <c r="AG3" s="9">
        <f>SUMIFS(Concentrado!AH$2:AH859,Concentrado!$A$2:$A859,"="&amp;$A3,Concentrado!$B$2:$B859, "=Querétaro")</f>
        <v>6.4339023762546104</v>
      </c>
      <c r="AH3" s="9">
        <f>SUMIFS(Concentrado!AI$2:AI859,Concentrado!$A$2:$A859,"="&amp;$A3,Concentrado!$B$2:$B859, "=Querétaro")</f>
        <v>0.337907474175421</v>
      </c>
      <c r="AI3" s="9">
        <f>SUMIFS(Concentrado!AJ$2:AJ859,Concentrado!$A$2:$A859,"="&amp;$A3,Concentrado!$B$2:$B859, "=Querétaro")</f>
        <v>3.3002899044131802</v>
      </c>
      <c r="AJ3" s="9">
        <f>SUMIFS(Concentrado!AK$2:AK859,Concentrado!$A$2:$A859,"="&amp;$A3,Concentrado!$B$2:$B859, "=Querétaro")</f>
        <v>4.7869999999999999</v>
      </c>
      <c r="AK3" s="9">
        <f>SUMIFS(Concentrado!AL$2:AL859,Concentrado!$A$2:$A859,"="&amp;$A3,Concentrado!$B$2:$B859, "=Querétaro")</f>
        <v>0.41799999999999998</v>
      </c>
      <c r="AL3" s="9">
        <f>SUMIFS(Concentrado!AM$2:AM859,Concentrado!$A$2:$A859,"="&amp;$A3,Concentrado!$B$2:$B859, "=Querétaro")</f>
        <v>2.56</v>
      </c>
      <c r="AM3" s="9">
        <f>SUMIFS(Concentrado!AN$2:AN859,Concentrado!$A$2:$A859,"="&amp;$A3,Concentrado!$B$2:$B859, "=Querétaro")</f>
        <v>75.869</v>
      </c>
      <c r="AN3" s="9">
        <f>SUMIFS(Concentrado!AO$2:AO859,Concentrado!$A$2:$A859,"="&amp;$A3,Concentrado!$B$2:$B859, "=Querétaro")</f>
        <v>64.281999999999996</v>
      </c>
      <c r="AO3" s="9">
        <f>SUMIFS(Concentrado!AP$2:AP859,Concentrado!$A$2:$A859,"="&amp;$A3,Concentrado!$B$2:$B859, "=Querétaro")</f>
        <v>70.031999999999996</v>
      </c>
      <c r="AP3" s="9">
        <f>SUMIFS(Concentrado!AQ$2:AQ859,Concentrado!$A$2:$A859,"="&amp;$A3,Concentrado!$B$2:$B859, "=Querétaro")</f>
        <v>4.3520000000000003</v>
      </c>
      <c r="AQ3" s="9">
        <f>SUMIFS(Concentrado!AR$2:AR859,Concentrado!$A$2:$A859,"="&amp;$A3,Concentrado!$B$2:$B859, "=Querétaro")</f>
        <v>2.9279999999999999</v>
      </c>
      <c r="AR3" s="9">
        <f>SUMIFS(Concentrado!AS$2:AS859,Concentrado!$A$2:$A859,"="&amp;$A3,Concentrado!$B$2:$B859, "=Querétaro")</f>
        <v>3.6259999999999999</v>
      </c>
      <c r="AS3" s="9">
        <f>SUMIFS(Concentrado!AT$2:AT859,Concentrado!$A$2:$A859,"="&amp;$A3,Concentrado!$B$2:$B859, "=Querétaro")</f>
        <v>3.0459999999999998</v>
      </c>
      <c r="AT3" s="9">
        <f>SUMIFS(Concentrado!AU$2:AU859,Concentrado!$A$2:$A859,"="&amp;$A3,Concentrado!$B$2:$B859, "=Querétaro")</f>
        <v>0.69699999999999995</v>
      </c>
      <c r="AU3" s="9">
        <f>SUMIFS(Concentrado!AV$2:AV859,Concentrado!$A$2:$A859,"="&amp;$A3,Concentrado!$B$2:$B859, "=Querétaro")</f>
        <v>1.849</v>
      </c>
      <c r="AV3" s="9">
        <f>SUMIFS(Concentrado!AW$2:AW859,Concentrado!$A$2:$A859,"="&amp;$A3,Concentrado!$B$2:$B859, "=Querétaro")</f>
        <v>472.18400000000003</v>
      </c>
      <c r="AW3" s="9">
        <f>SUMIFS(Concentrado!AX$2:AX859,Concentrado!$A$2:$A859,"="&amp;$A3,Concentrado!$B$2:$B859, "=Querétaro")</f>
        <v>363.24099999999999</v>
      </c>
      <c r="AX3" s="9">
        <f>SUMIFS(Concentrado!AY$2:AY859,Concentrado!$A$2:$A859,"="&amp;$A3,Concentrado!$B$2:$B859, "=Querétaro")</f>
        <v>417.13400000000001</v>
      </c>
      <c r="AY3" s="9">
        <f>SUMIFS(Concentrado!AZ$2:AZ859,Concentrado!$A$2:$A859,"="&amp;$A3,Concentrado!$B$2:$B859, "=Querétaro")</f>
        <v>4.7220000000000004</v>
      </c>
      <c r="AZ3" s="9">
        <f>SUMIFS(Concentrado!BA$2:BA859,Concentrado!$A$2:$A859,"="&amp;$A3,Concentrado!$B$2:$B859, "=Querétaro")</f>
        <v>3.6320000000000001</v>
      </c>
      <c r="BA3" s="9">
        <f>SUMIFS(Concentrado!BB$2:BB859,Concentrado!$A$2:$A859,"="&amp;$A3,Concentrado!$B$2:$B859, "=Querétaro")</f>
        <v>4.1710000000000003</v>
      </c>
      <c r="BB3" s="9">
        <f>SUMIFS(Concentrado!BC$2:BC859,Concentrado!$A$2:$A859,"="&amp;$A3,Concentrado!$B$2:$B859, "=Querétaro")</f>
        <v>44.12</v>
      </c>
      <c r="BC3" s="9">
        <f>SUMIFS(Concentrado!BD$2:BD859,Concentrado!$A$2:$A859,"="&amp;$A3,Concentrado!$B$2:$B859, "=Querétaro")</f>
        <v>28.126000000000001</v>
      </c>
      <c r="BD3" s="9">
        <f>SUMIFS(Concentrado!BE$2:BE859,Concentrado!$A$2:$A859,"="&amp;$A3,Concentrado!$B$2:$B859, "=Querétaro")</f>
        <v>22.891999999999999</v>
      </c>
      <c r="BE3" s="9">
        <f>SUMIFS(Concentrado!BF$2:BF859,Concentrado!$A$2:$A859,"="&amp;$A3,Concentrado!$B$2:$B859, "=Querétaro")</f>
        <v>26.323</v>
      </c>
      <c r="BF3" s="9">
        <f>SUMIFS(Concentrado!BG$2:BG859,Concentrado!$A$2:$A859,"="&amp;$A3,Concentrado!$B$2:$B859, "=Querétaro")</f>
        <v>66.203999999999994</v>
      </c>
      <c r="BG3" s="9">
        <f>SUMIFS(Concentrado!BH$2:BH859,Concentrado!$A$2:$A859,"="&amp;$A3,Concentrado!$B$2:$B859, "=Querétaro")</f>
        <v>11.545998622954292</v>
      </c>
    </row>
    <row r="4" spans="1:59" x14ac:dyDescent="0.25">
      <c r="A4" s="4">
        <v>2000</v>
      </c>
      <c r="B4" s="9">
        <f>SUMIFS(Concentrado!C$2:C859,Concentrado!$A$2:$A859,"="&amp;$A4,Concentrado!$B$2:$B859, "=Querétaro")</f>
        <v>17.706</v>
      </c>
      <c r="C4" s="9">
        <f>SUMIFS(Concentrado!D$2:D859,Concentrado!$A$2:$A859,"="&amp;$A4,Concentrado!$B$2:$B859, "=Querétaro")</f>
        <v>6.6470000000000002</v>
      </c>
      <c r="D4" s="9">
        <f>SUMIFS(Concentrado!E$2:E859,Concentrado!$A$2:$A859,"="&amp;$A4,Concentrado!$B$2:$B859, "=Querétaro")</f>
        <v>12.057</v>
      </c>
      <c r="E4" s="9">
        <f>SUMIFS(Concentrado!F$2:F859,Concentrado!$A$2:$A859,"="&amp;$A4,Concentrado!$B$2:$B859, "=Querétaro")</f>
        <v>16.541</v>
      </c>
      <c r="F4" s="9">
        <f>SUMIFS(Concentrado!G$2:G859,Concentrado!$A$2:$A859,"="&amp;$A4,Concentrado!$B$2:$B859, "=Querétaro")</f>
        <v>10.923</v>
      </c>
      <c r="G4" s="9">
        <f>SUMIFS(Concentrado!H$2:H859,Concentrado!$A$2:$A859,"="&amp;$A4,Concentrado!$B$2:$B859, "=Querétaro")</f>
        <v>1.9830000000000001</v>
      </c>
      <c r="H4" s="9">
        <f>SUMIFS(Concentrado!I$2:I859,Concentrado!$A$2:$A859,"="&amp;$A4,Concentrado!$B$2:$B859, "=Querétaro")</f>
        <v>1.085</v>
      </c>
      <c r="I4" s="9">
        <f>SUMIFS(Concentrado!J$2:J859,Concentrado!$A$2:$A859,"="&amp;$A4,Concentrado!$B$2:$B859, "=Querétaro")</f>
        <v>1.524</v>
      </c>
      <c r="J4" s="9">
        <f>SUMIFS(Concentrado!K$2:K859,Concentrado!$A$2:$A859,"="&amp;$A4,Concentrado!$B$2:$B859, "=Querétaro")</f>
        <v>4.2489999999999997</v>
      </c>
      <c r="K4" s="9">
        <f>SUMIFS(Concentrado!L$2:L859,Concentrado!$A$2:$A859,"="&amp;$A4,Concentrado!$B$2:$B859, "=Querétaro")</f>
        <v>2.8490000000000002</v>
      </c>
      <c r="L4" s="9">
        <f>SUMIFS(Concentrado!M$2:M859,Concentrado!$A$2:$A859,"="&amp;$A4,Concentrado!$B$2:$B859, "=Querétaro")</f>
        <v>3.5339999999999998</v>
      </c>
      <c r="M4" s="9">
        <f>SUMIFS(Concentrado!N$2:N859,Concentrado!$A$2:$A859,"="&amp;$A4,Concentrado!$B$2:$B859, "=Querétaro")</f>
        <v>36.045999999999999</v>
      </c>
      <c r="N4" s="9">
        <f>SUMIFS(Concentrado!O$2:O859,Concentrado!$A$2:$A859,"="&amp;$A4,Concentrado!$B$2:$B859, "=Querétaro")</f>
        <v>84.703000000000003</v>
      </c>
      <c r="O4" s="9">
        <f>SUMIFS(Concentrado!P$2:P859,Concentrado!$A$2:$A859,"="&amp;$A4,Concentrado!$B$2:$B859, "=Querétaro")</f>
        <v>21.163</v>
      </c>
      <c r="P4" s="9">
        <f>SUMIFS(Concentrado!Q$2:Q859,Concentrado!$A$2:$A859,"="&amp;$A4,Concentrado!$B$2:$B859, "=Querétaro")</f>
        <v>52.247</v>
      </c>
      <c r="Q4" s="9">
        <f>SUMIFS(Concentrado!R$2:R859,Concentrado!$A$2:$A859,"="&amp;$A4,Concentrado!$B$2:$B859, "=Querétaro")</f>
        <v>35.552999999999997</v>
      </c>
      <c r="R4" s="9">
        <f>SUMIFS(Concentrado!S$2:S859,Concentrado!$A$2:$A859,"="&amp;$A4,Concentrado!$B$2:$B859, "=Querétaro")</f>
        <v>49.786999999999999</v>
      </c>
      <c r="S4" s="9">
        <f>SUMIFS(Concentrado!T$2:T859,Concentrado!$A$2:$A859,"="&amp;$A4,Concentrado!$B$2:$B859, "=Querétaro")</f>
        <v>42.823</v>
      </c>
      <c r="T4" s="9">
        <f>SUMIFS(Concentrado!U$2:U859,Concentrado!$A$2:$A859,"="&amp;$A4,Concentrado!$B$2:$B859, "=Querétaro")</f>
        <v>7.3659999999999997</v>
      </c>
      <c r="U4" s="9">
        <f>SUMIFS(Concentrado!V$2:V859,Concentrado!$A$2:$A859,"="&amp;$A4,Concentrado!$B$2:$B859, "=Querétaro")</f>
        <v>10.988</v>
      </c>
      <c r="V4" s="9">
        <f>SUMIFS(Concentrado!W$2:W859,Concentrado!$A$2:$A859,"="&amp;$A4,Concentrado!$B$2:$B859, "=Querétaro")</f>
        <v>9.2159999999999993</v>
      </c>
      <c r="W4" s="9">
        <f>SUMIFS(Concentrado!X$2:X859,Concentrado!$A$2:$A859,"="&amp;$A4,Concentrado!$B$2:$B859, "=Querétaro")</f>
        <v>12.04</v>
      </c>
      <c r="X4" s="9">
        <f>SUMIFS(Concentrado!Y$2:Y859,Concentrado!$A$2:$A859,"="&amp;$A4,Concentrado!$B$2:$B859, "=Querétaro")</f>
        <v>2.1709999999999998</v>
      </c>
      <c r="Y4" s="9">
        <f>SUMIFS(Concentrado!Z$2:Z859,Concentrado!$A$2:$A859,"="&amp;$A4,Concentrado!$B$2:$B859, "=Querétaro")</f>
        <v>6.9989999999999997</v>
      </c>
      <c r="Z4" s="9">
        <f>SUMIFS(Concentrado!AA$2:AA859,Concentrado!$A$2:$A859,"="&amp;$A4,Concentrado!$B$2:$B859, "=Querétaro")</f>
        <v>33.994999999999997</v>
      </c>
      <c r="AA4" s="9">
        <f>SUMIFS(Concentrado!AB$2:AB859,Concentrado!$A$2:$A859,"="&amp;$A4,Concentrado!$B$2:$B859, "=Querétaro")</f>
        <v>26.86</v>
      </c>
      <c r="AB4" s="9">
        <f>SUMIFS(Concentrado!AC$2:AC859,Concentrado!$A$2:$A859,"="&amp;$A4,Concentrado!$B$2:$B859, "=Querétaro")</f>
        <v>30.35</v>
      </c>
      <c r="AC4" s="9">
        <f>SUMIFS(Concentrado!AD$2:AD859,Concentrado!$A$2:$A859,"="&amp;$A4,Concentrado!$B$2:$B859, "=Querétaro")</f>
        <v>319.26600000000002</v>
      </c>
      <c r="AD4" s="9">
        <f>SUMIFS(Concentrado!AE$2:AE859,Concentrado!$A$2:$A859,"="&amp;$A4,Concentrado!$B$2:$B859, "=Querétaro")</f>
        <v>260.87099999999998</v>
      </c>
      <c r="AE4" s="9">
        <f>SUMIFS(Concentrado!AF$2:AF859,Concentrado!$A$2:$A859,"="&amp;$A4,Concentrado!$B$2:$B859, "=Querétaro")</f>
        <v>289.43799999999999</v>
      </c>
      <c r="AF4" s="9">
        <f>SUMIFS(Concentrado!AG$2:AG859,Concentrado!$A$2:$A859,"="&amp;$A4,Concentrado!$B$2:$B859, "=Querétaro")</f>
        <v>5.524</v>
      </c>
      <c r="AG4" s="9">
        <f>SUMIFS(Concentrado!AH$2:AH859,Concentrado!$A$2:$A859,"="&amp;$A4,Concentrado!$B$2:$B859, "=Querétaro")</f>
        <v>6.67920482308896</v>
      </c>
      <c r="AH4" s="9">
        <f>SUMIFS(Concentrado!AI$2:AI859,Concentrado!$A$2:$A859,"="&amp;$A4,Concentrado!$B$2:$B859, "=Querétaro")</f>
        <v>2.64589638008301</v>
      </c>
      <c r="AI4" s="9">
        <f>SUMIFS(Concentrado!AJ$2:AJ859,Concentrado!$A$2:$A859,"="&amp;$A4,Concentrado!$B$2:$B859, "=Querétaro")</f>
        <v>4.6010701748406699</v>
      </c>
      <c r="AJ4" s="9">
        <f>SUMIFS(Concentrado!AK$2:AK859,Concentrado!$A$2:$A859,"="&amp;$A4,Concentrado!$B$2:$B859, "=Querétaro")</f>
        <v>4.9580000000000002</v>
      </c>
      <c r="AK4" s="9">
        <f>SUMIFS(Concentrado!AL$2:AL859,Concentrado!$A$2:$A859,"="&amp;$A4,Concentrado!$B$2:$B859, "=Querétaro")</f>
        <v>1.2210000000000001</v>
      </c>
      <c r="AL4" s="9">
        <f>SUMIFS(Concentrado!AM$2:AM859,Concentrado!$A$2:$A859,"="&amp;$A4,Concentrado!$B$2:$B859, "=Querétaro")</f>
        <v>3.0489999999999999</v>
      </c>
      <c r="AM4" s="9">
        <f>SUMIFS(Concentrado!AN$2:AN859,Concentrado!$A$2:$A859,"="&amp;$A4,Concentrado!$B$2:$B859, "=Querétaro")</f>
        <v>69.406000000000006</v>
      </c>
      <c r="AN4" s="9">
        <f>SUMIFS(Concentrado!AO$2:AO859,Concentrado!$A$2:$A859,"="&amp;$A4,Concentrado!$B$2:$B859, "=Querétaro")</f>
        <v>62.673999999999999</v>
      </c>
      <c r="AO4" s="9">
        <f>SUMIFS(Concentrado!AP$2:AP859,Concentrado!$A$2:$A859,"="&amp;$A4,Concentrado!$B$2:$B859, "=Querétaro")</f>
        <v>65.966999999999999</v>
      </c>
      <c r="AP4" s="9">
        <f>SUMIFS(Concentrado!AQ$2:AQ859,Concentrado!$A$2:$A859,"="&amp;$A4,Concentrado!$B$2:$B859, "=Querétaro")</f>
        <v>3.9660000000000002</v>
      </c>
      <c r="AQ4" s="9">
        <f>SUMIFS(Concentrado!AR$2:AR859,Concentrado!$A$2:$A859,"="&amp;$A4,Concentrado!$B$2:$B859, "=Querétaro")</f>
        <v>2.0350000000000001</v>
      </c>
      <c r="AR4" s="9">
        <f>SUMIFS(Concentrado!AS$2:AS859,Concentrado!$A$2:$A859,"="&amp;$A4,Concentrado!$B$2:$B859, "=Querétaro")</f>
        <v>2.98</v>
      </c>
      <c r="AS4" s="9">
        <f>SUMIFS(Concentrado!AT$2:AT859,Concentrado!$A$2:$A859,"="&amp;$A4,Concentrado!$B$2:$B859, "=Querétaro")</f>
        <v>2.6909999999999998</v>
      </c>
      <c r="AT4" s="9">
        <f>SUMIFS(Concentrado!AU$2:AU859,Concentrado!$A$2:$A859,"="&amp;$A4,Concentrado!$B$2:$B859, "=Querétaro")</f>
        <v>1.2210000000000001</v>
      </c>
      <c r="AU4" s="9">
        <f>SUMIFS(Concentrado!AV$2:AV859,Concentrado!$A$2:$A859,"="&amp;$A4,Concentrado!$B$2:$B859, "=Querétaro")</f>
        <v>1.94</v>
      </c>
      <c r="AV4" s="9">
        <f>SUMIFS(Concentrado!AW$2:AW859,Concentrado!$A$2:$A859,"="&amp;$A4,Concentrado!$B$2:$B859, "=Querétaro")</f>
        <v>481.166</v>
      </c>
      <c r="AW4" s="9">
        <f>SUMIFS(Concentrado!AX$2:AX859,Concentrado!$A$2:$A859,"="&amp;$A4,Concentrado!$B$2:$B859, "=Querétaro")</f>
        <v>356.91699999999997</v>
      </c>
      <c r="AX4" s="9">
        <f>SUMIFS(Concentrado!AY$2:AY859,Concentrado!$A$2:$A859,"="&amp;$A4,Concentrado!$B$2:$B859, "=Querétaro")</f>
        <v>417.7</v>
      </c>
      <c r="AY4" s="9">
        <f>SUMIFS(Concentrado!AZ$2:AZ859,Concentrado!$A$2:$A859,"="&amp;$A4,Concentrado!$B$2:$B859, "=Querétaro")</f>
        <v>4.8120000000000003</v>
      </c>
      <c r="AZ4" s="9">
        <f>SUMIFS(Concentrado!BA$2:BA859,Concentrado!$A$2:$A859,"="&amp;$A4,Concentrado!$B$2:$B859, "=Querétaro")</f>
        <v>3.569</v>
      </c>
      <c r="BA4" s="9">
        <f>SUMIFS(Concentrado!BB$2:BB859,Concentrado!$A$2:$A859,"="&amp;$A4,Concentrado!$B$2:$B859, "=Querétaro")</f>
        <v>4.1769999999999996</v>
      </c>
      <c r="BB4" s="9">
        <f>SUMIFS(Concentrado!BC$2:BC859,Concentrado!$A$2:$A859,"="&amp;$A4,Concentrado!$B$2:$B859, "=Querétaro")</f>
        <v>36.573</v>
      </c>
      <c r="BC4" s="9">
        <f>SUMIFS(Concentrado!BD$2:BD859,Concentrado!$A$2:$A859,"="&amp;$A4,Concentrado!$B$2:$B859, "=Querétaro")</f>
        <v>30.023</v>
      </c>
      <c r="BD4" s="9">
        <f>SUMIFS(Concentrado!BE$2:BE859,Concentrado!$A$2:$A859,"="&amp;$A4,Concentrado!$B$2:$B859, "=Querétaro")</f>
        <v>22.204000000000001</v>
      </c>
      <c r="BE4" s="9">
        <f>SUMIFS(Concentrado!BF$2:BF859,Concentrado!$A$2:$A859,"="&amp;$A4,Concentrado!$B$2:$B859, "=Querétaro")</f>
        <v>25.501000000000001</v>
      </c>
      <c r="BF4" s="9">
        <f>SUMIFS(Concentrado!BG$2:BG859,Concentrado!$A$2:$A859,"="&amp;$A4,Concentrado!$B$2:$B859, "=Querétaro")</f>
        <v>98.981999999999999</v>
      </c>
      <c r="BG4" s="9">
        <f>SUMIFS(Concentrado!BH$2:BH859,Concentrado!$A$2:$A859,"="&amp;$A4,Concentrado!$B$2:$B859, "=Querétaro")</f>
        <v>10.288869787189707</v>
      </c>
    </row>
    <row r="5" spans="1:59" x14ac:dyDescent="0.25">
      <c r="A5" s="4">
        <v>2001</v>
      </c>
      <c r="B5" s="9">
        <f>SUMIFS(Concentrado!C$2:C859,Concentrado!$A$2:$A859,"="&amp;$A5,Concentrado!$B$2:$B859, "=Querétaro")</f>
        <v>22.087</v>
      </c>
      <c r="C5" s="9">
        <f>SUMIFS(Concentrado!D$2:D859,Concentrado!$A$2:$A859,"="&amp;$A5,Concentrado!$B$2:$B859, "=Querétaro")</f>
        <v>5.149</v>
      </c>
      <c r="D5" s="9">
        <f>SUMIFS(Concentrado!E$2:E859,Concentrado!$A$2:$A859,"="&amp;$A5,Concentrado!$B$2:$B859, "=Querétaro")</f>
        <v>13.43</v>
      </c>
      <c r="E5" s="9">
        <f>SUMIFS(Concentrado!F$2:F859,Concentrado!$A$2:$A859,"="&amp;$A5,Concentrado!$B$2:$B859, "=Querétaro")</f>
        <v>14.625</v>
      </c>
      <c r="F5" s="9">
        <f>SUMIFS(Concentrado!G$2:G859,Concentrado!$A$2:$A859,"="&amp;$A5,Concentrado!$B$2:$B859, "=Querétaro")</f>
        <v>14.327</v>
      </c>
      <c r="G5" s="9">
        <f>SUMIFS(Concentrado!H$2:H859,Concentrado!$A$2:$A859,"="&amp;$A5,Concentrado!$B$2:$B859, "=Querétaro")</f>
        <v>2.6230000000000002</v>
      </c>
      <c r="H5" s="9">
        <f>SUMIFS(Concentrado!I$2:I859,Concentrado!$A$2:$A859,"="&amp;$A5,Concentrado!$B$2:$B859, "=Querétaro")</f>
        <v>1.1879999999999999</v>
      </c>
      <c r="I5" s="9">
        <f>SUMIFS(Concentrado!J$2:J859,Concentrado!$A$2:$A859,"="&amp;$A5,Concentrado!$B$2:$B859, "=Querétaro")</f>
        <v>1.89</v>
      </c>
      <c r="J5" s="9">
        <f>SUMIFS(Concentrado!K$2:K859,Concentrado!$A$2:$A859,"="&amp;$A5,Concentrado!$B$2:$B859, "=Querétaro")</f>
        <v>3.8650000000000002</v>
      </c>
      <c r="K5" s="9">
        <f>SUMIFS(Concentrado!L$2:L859,Concentrado!$A$2:$A859,"="&amp;$A5,Concentrado!$B$2:$B859, "=Querétaro")</f>
        <v>2.113</v>
      </c>
      <c r="L5" s="9">
        <f>SUMIFS(Concentrado!M$2:M859,Concentrado!$A$2:$A859,"="&amp;$A5,Concentrado!$B$2:$B859, "=Querétaro")</f>
        <v>2.9689999999999999</v>
      </c>
      <c r="M5" s="9">
        <f>SUMIFS(Concentrado!N$2:N859,Concentrado!$A$2:$A859,"="&amp;$A5,Concentrado!$B$2:$B859, "=Querétaro")</f>
        <v>44.307000000000002</v>
      </c>
      <c r="N5" s="9">
        <f>SUMIFS(Concentrado!O$2:O859,Concentrado!$A$2:$A859,"="&amp;$A5,Concentrado!$B$2:$B859, "=Querétaro")</f>
        <v>90.555999999999997</v>
      </c>
      <c r="O5" s="9">
        <f>SUMIFS(Concentrado!P$2:P859,Concentrado!$A$2:$A859,"="&amp;$A5,Concentrado!$B$2:$B859, "=Querétaro")</f>
        <v>22.841999999999999</v>
      </c>
      <c r="P5" s="9">
        <f>SUMIFS(Concentrado!Q$2:Q859,Concentrado!$A$2:$A859,"="&amp;$A5,Concentrado!$B$2:$B859, "=Querétaro")</f>
        <v>55.945</v>
      </c>
      <c r="Q5" s="9">
        <f>SUMIFS(Concentrado!R$2:R859,Concentrado!$A$2:$A859,"="&amp;$A5,Concentrado!$B$2:$B859, "=Querétaro")</f>
        <v>35.753</v>
      </c>
      <c r="R5" s="9">
        <f>SUMIFS(Concentrado!S$2:S859,Concentrado!$A$2:$A859,"="&amp;$A5,Concentrado!$B$2:$B859, "=Querétaro")</f>
        <v>43.439</v>
      </c>
      <c r="S5" s="9">
        <f>SUMIFS(Concentrado!T$2:T859,Concentrado!$A$2:$A859,"="&amp;$A5,Concentrado!$B$2:$B859, "=Querétaro")</f>
        <v>39.680999999999997</v>
      </c>
      <c r="T5" s="9">
        <f>SUMIFS(Concentrado!U$2:U859,Concentrado!$A$2:$A859,"="&amp;$A5,Concentrado!$B$2:$B859, "=Querétaro")</f>
        <v>6.4880000000000004</v>
      </c>
      <c r="U5" s="9">
        <f>SUMIFS(Concentrado!V$2:V859,Concentrado!$A$2:$A859,"="&amp;$A5,Concentrado!$B$2:$B859, "=Querétaro")</f>
        <v>8.7140000000000004</v>
      </c>
      <c r="V5" s="9">
        <f>SUMIFS(Concentrado!W$2:W859,Concentrado!$A$2:$A859,"="&amp;$A5,Concentrado!$B$2:$B859, "=Querétaro")</f>
        <v>7.6260000000000003</v>
      </c>
      <c r="W5" s="9">
        <f>SUMIFS(Concentrado!X$2:X859,Concentrado!$A$2:$A859,"="&amp;$A5,Concentrado!$B$2:$B859, "=Querétaro")</f>
        <v>11.734</v>
      </c>
      <c r="X5" s="9">
        <f>SUMIFS(Concentrado!Y$2:Y859,Concentrado!$A$2:$A859,"="&amp;$A5,Concentrado!$B$2:$B859, "=Querétaro")</f>
        <v>2.5089999999999999</v>
      </c>
      <c r="Y5" s="9">
        <f>SUMIFS(Concentrado!Z$2:Z859,Concentrado!$A$2:$A859,"="&amp;$A5,Concentrado!$B$2:$B859, "=Querétaro")</f>
        <v>7.0179999999999998</v>
      </c>
      <c r="Z5" s="9">
        <f>SUMIFS(Concentrado!AA$2:AA859,Concentrado!$A$2:$A859,"="&amp;$A5,Concentrado!$B$2:$B859, "=Querétaro")</f>
        <v>39.066000000000003</v>
      </c>
      <c r="AA5" s="9">
        <f>SUMIFS(Concentrado!AB$2:AB859,Concentrado!$A$2:$A859,"="&amp;$A5,Concentrado!$B$2:$B859, "=Querétaro")</f>
        <v>29.574999999999999</v>
      </c>
      <c r="AB5" s="9">
        <f>SUMIFS(Concentrado!AC$2:AC859,Concentrado!$A$2:$A859,"="&amp;$A5,Concentrado!$B$2:$B859, "=Querétaro")</f>
        <v>34.215000000000003</v>
      </c>
      <c r="AC5" s="9">
        <f>SUMIFS(Concentrado!AD$2:AD859,Concentrado!$A$2:$A859,"="&amp;$A5,Concentrado!$B$2:$B859, "=Querétaro")</f>
        <v>311.976</v>
      </c>
      <c r="AD5" s="9">
        <f>SUMIFS(Concentrado!AE$2:AE859,Concentrado!$A$2:$A859,"="&amp;$A5,Concentrado!$B$2:$B859, "=Querétaro")</f>
        <v>253.50299999999999</v>
      </c>
      <c r="AE5" s="9">
        <f>SUMIFS(Concentrado!AF$2:AF859,Concentrado!$A$2:$A859,"="&amp;$A5,Concentrado!$B$2:$B859, "=Querétaro")</f>
        <v>282.15600000000001</v>
      </c>
      <c r="AF5" s="9">
        <f>SUMIFS(Concentrado!AG$2:AG859,Concentrado!$A$2:$A859,"="&amp;$A5,Concentrado!$B$2:$B859, "=Querétaro")</f>
        <v>6.9020000000000001</v>
      </c>
      <c r="AG5" s="9">
        <f>SUMIFS(Concentrado!AH$2:AH859,Concentrado!$A$2:$A859,"="&amp;$A5,Concentrado!$B$2:$B859, "=Querétaro")</f>
        <v>8.95452479025748</v>
      </c>
      <c r="AH5" s="9">
        <f>SUMIFS(Concentrado!AI$2:AI859,Concentrado!$A$2:$A859,"="&amp;$A5,Concentrado!$B$2:$B859, "=Querétaro")</f>
        <v>3.2389083583269098</v>
      </c>
      <c r="AI5" s="9">
        <f>SUMIFS(Concentrado!AJ$2:AJ859,Concentrado!$A$2:$A859,"="&amp;$A5,Concentrado!$B$2:$B859, "=Querétaro")</f>
        <v>6.0089934602121202</v>
      </c>
      <c r="AJ5" s="9">
        <f>SUMIFS(Concentrado!AK$2:AK859,Concentrado!$A$2:$A859,"="&amp;$A5,Concentrado!$B$2:$B859, "=Querétaro")</f>
        <v>6.4880000000000004</v>
      </c>
      <c r="AK5" s="9">
        <f>SUMIFS(Concentrado!AL$2:AL859,Concentrado!$A$2:$A859,"="&amp;$A5,Concentrado!$B$2:$B859, "=Querétaro")</f>
        <v>1.716</v>
      </c>
      <c r="AL5" s="9">
        <f>SUMIFS(Concentrado!AM$2:AM859,Concentrado!$A$2:$A859,"="&amp;$A5,Concentrado!$B$2:$B859, "=Querétaro")</f>
        <v>4.0490000000000004</v>
      </c>
      <c r="AM5" s="9">
        <f>SUMIFS(Concentrado!AN$2:AN859,Concentrado!$A$2:$A859,"="&amp;$A5,Concentrado!$B$2:$B859, "=Querétaro")</f>
        <v>64.88</v>
      </c>
      <c r="AN5" s="9">
        <f>SUMIFS(Concentrado!AO$2:AO859,Concentrado!$A$2:$A859,"="&amp;$A5,Concentrado!$B$2:$B859, "=Querétaro")</f>
        <v>55.19</v>
      </c>
      <c r="AO5" s="9">
        <f>SUMIFS(Concentrado!AP$2:AP859,Concentrado!$A$2:$A859,"="&amp;$A5,Concentrado!$B$2:$B859, "=Querétaro")</f>
        <v>59.994999999999997</v>
      </c>
      <c r="AP5" s="9">
        <f>SUMIFS(Concentrado!AQ$2:AQ859,Concentrado!$A$2:$A859,"="&amp;$A5,Concentrado!$B$2:$B859, "=Querétaro")</f>
        <v>3.7269999999999999</v>
      </c>
      <c r="AQ5" s="9">
        <f>SUMIFS(Concentrado!AR$2:AR859,Concentrado!$A$2:$A859,"="&amp;$A5,Concentrado!$B$2:$B859, "=Querétaro")</f>
        <v>1.8480000000000001</v>
      </c>
      <c r="AR5" s="9">
        <f>SUMIFS(Concentrado!AS$2:AS859,Concentrado!$A$2:$A859,"="&amp;$A5,Concentrado!$B$2:$B859, "=Querétaro")</f>
        <v>2.7669999999999999</v>
      </c>
      <c r="AS5" s="9">
        <f>SUMIFS(Concentrado!AT$2:AT859,Concentrado!$A$2:$A859,"="&amp;$A5,Concentrado!$B$2:$B859, "=Querétaro")</f>
        <v>3.4510000000000001</v>
      </c>
      <c r="AT5" s="9">
        <f>SUMIFS(Concentrado!AU$2:AU859,Concentrado!$A$2:$A859,"="&amp;$A5,Concentrado!$B$2:$B859, "=Querétaro")</f>
        <v>0.39600000000000002</v>
      </c>
      <c r="AU5" s="9">
        <f>SUMIFS(Concentrado!AV$2:AV859,Concentrado!$A$2:$A859,"="&amp;$A5,Concentrado!$B$2:$B859, "=Querétaro")</f>
        <v>1.89</v>
      </c>
      <c r="AV5" s="9">
        <f>SUMIFS(Concentrado!AW$2:AW859,Concentrado!$A$2:$A859,"="&amp;$A5,Concentrado!$B$2:$B859, "=Querétaro")</f>
        <v>474.72800000000001</v>
      </c>
      <c r="AW5" s="9">
        <f>SUMIFS(Concentrado!AX$2:AX859,Concentrado!$A$2:$A859,"="&amp;$A5,Concentrado!$B$2:$B859, "=Querétaro")</f>
        <v>340.77699999999999</v>
      </c>
      <c r="AX5" s="9">
        <f>SUMIFS(Concentrado!AY$2:AY859,Concentrado!$A$2:$A859,"="&amp;$A5,Concentrado!$B$2:$B859, "=Querétaro")</f>
        <v>406.39699999999999</v>
      </c>
      <c r="AY5" s="9">
        <f>SUMIFS(Concentrado!AZ$2:AZ859,Concentrado!$A$2:$A859,"="&amp;$A5,Concentrado!$B$2:$B859, "=Querétaro")</f>
        <v>4.7469999999999999</v>
      </c>
      <c r="AZ5" s="9">
        <f>SUMIFS(Concentrado!BA$2:BA859,Concentrado!$A$2:$A859,"="&amp;$A5,Concentrado!$B$2:$B859, "=Querétaro")</f>
        <v>3.4079999999999999</v>
      </c>
      <c r="BA5" s="9">
        <f>SUMIFS(Concentrado!BB$2:BB859,Concentrado!$A$2:$A859,"="&amp;$A5,Concentrado!$B$2:$B859, "=Querétaro")</f>
        <v>4.0640000000000001</v>
      </c>
      <c r="BB5" s="9">
        <f>SUMIFS(Concentrado!BC$2:BC859,Concentrado!$A$2:$A859,"="&amp;$A5,Concentrado!$B$2:$B859, "=Querétaro")</f>
        <v>31.875</v>
      </c>
      <c r="BC5" s="9">
        <f>SUMIFS(Concentrado!BD$2:BD859,Concentrado!$A$2:$A859,"="&amp;$A5,Concentrado!$B$2:$B859, "=Querétaro")</f>
        <v>22.69</v>
      </c>
      <c r="BD5" s="9">
        <f>SUMIFS(Concentrado!BE$2:BE859,Concentrado!$A$2:$A859,"="&amp;$A5,Concentrado!$B$2:$B859, "=Querétaro")</f>
        <v>21.385999999999999</v>
      </c>
      <c r="BE5" s="9">
        <f>SUMIFS(Concentrado!BF$2:BF859,Concentrado!$A$2:$A859,"="&amp;$A5,Concentrado!$B$2:$B859, "=Querétaro")</f>
        <v>24.452999999999999</v>
      </c>
      <c r="BF5" s="9">
        <f>SUMIFS(Concentrado!BG$2:BG859,Concentrado!$A$2:$A859,"="&amp;$A5,Concentrado!$B$2:$B859, "=Querétaro")</f>
        <v>64.691000000000003</v>
      </c>
      <c r="BG5" s="9">
        <f>SUMIFS(Concentrado!BH$2:BH859,Concentrado!$A$2:$A859,"="&amp;$A5,Concentrado!$B$2:$B859, "=Querétaro")</f>
        <v>10.247121231724673</v>
      </c>
    </row>
    <row r="6" spans="1:59" x14ac:dyDescent="0.25">
      <c r="A6" s="4">
        <v>2002</v>
      </c>
      <c r="B6" s="9">
        <f>SUMIFS(Concentrado!C$2:C859,Concentrado!$A$2:$A859,"="&amp;$A6,Concentrado!$B$2:$B859, "=Querétaro")</f>
        <v>20.440000000000001</v>
      </c>
      <c r="C6" s="9">
        <f>SUMIFS(Concentrado!D$2:D859,Concentrado!$A$2:$A859,"="&amp;$A6,Concentrado!$B$2:$B859, "=Querétaro")</f>
        <v>6.1689999999999996</v>
      </c>
      <c r="D6" s="9">
        <f>SUMIFS(Concentrado!E$2:E859,Concentrado!$A$2:$A859,"="&amp;$A6,Concentrado!$B$2:$B859, "=Querétaro")</f>
        <v>13.209</v>
      </c>
      <c r="E6" s="9">
        <f>SUMIFS(Concentrado!F$2:F859,Concentrado!$A$2:$A859,"="&amp;$A6,Concentrado!$B$2:$B859, "=Querétaro")</f>
        <v>11.715999999999999</v>
      </c>
      <c r="F6" s="9">
        <f>SUMIFS(Concentrado!G$2:G859,Concentrado!$A$2:$A859,"="&amp;$A6,Concentrado!$B$2:$B859, "=Querétaro")</f>
        <v>11.43</v>
      </c>
      <c r="G6" s="9">
        <f>SUMIFS(Concentrado!H$2:H859,Concentrado!$A$2:$A859,"="&amp;$A6,Concentrado!$B$2:$B859, "=Querétaro")</f>
        <v>1.883</v>
      </c>
      <c r="H6" s="9">
        <f>SUMIFS(Concentrado!I$2:I859,Concentrado!$A$2:$A859,"="&amp;$A6,Concentrado!$B$2:$B859, "=Querétaro")</f>
        <v>1.4139999999999999</v>
      </c>
      <c r="I6" s="9">
        <f>SUMIFS(Concentrado!J$2:J859,Concentrado!$A$2:$A859,"="&amp;$A6,Concentrado!$B$2:$B859, "=Querétaro")</f>
        <v>1.643</v>
      </c>
      <c r="J6" s="9">
        <f>SUMIFS(Concentrado!K$2:K859,Concentrado!$A$2:$A859,"="&amp;$A6,Concentrado!$B$2:$B859, "=Querétaro")</f>
        <v>4.8410000000000002</v>
      </c>
      <c r="K6" s="9">
        <f>SUMIFS(Concentrado!L$2:L859,Concentrado!$A$2:$A859,"="&amp;$A6,Concentrado!$B$2:$B859, "=Querétaro")</f>
        <v>2.3130000000000002</v>
      </c>
      <c r="L6" s="9">
        <f>SUMIFS(Concentrado!M$2:M859,Concentrado!$A$2:$A859,"="&amp;$A6,Concentrado!$B$2:$B859, "=Querétaro")</f>
        <v>3.5489999999999999</v>
      </c>
      <c r="M6" s="9">
        <f>SUMIFS(Concentrado!N$2:N859,Concentrado!$A$2:$A859,"="&amp;$A6,Concentrado!$B$2:$B859, "=Querétaro")</f>
        <v>48.256999999999998</v>
      </c>
      <c r="N6" s="9">
        <f>SUMIFS(Concentrado!O$2:O859,Concentrado!$A$2:$A859,"="&amp;$A6,Concentrado!$B$2:$B859, "=Querétaro")</f>
        <v>75.441999999999993</v>
      </c>
      <c r="O6" s="9">
        <f>SUMIFS(Concentrado!P$2:P859,Concentrado!$A$2:$A859,"="&amp;$A6,Concentrado!$B$2:$B859, "=Querétaro")</f>
        <v>22.491</v>
      </c>
      <c r="P6" s="9">
        <f>SUMIFS(Concentrado!Q$2:Q859,Concentrado!$A$2:$A859,"="&amp;$A6,Concentrado!$B$2:$B859, "=Querétaro")</f>
        <v>48.433</v>
      </c>
      <c r="Q6" s="9">
        <f>SUMIFS(Concentrado!R$2:R859,Concentrado!$A$2:$A859,"="&amp;$A6,Concentrado!$B$2:$B859, "=Querétaro")</f>
        <v>43.436</v>
      </c>
      <c r="R6" s="9">
        <f>SUMIFS(Concentrado!S$2:S859,Concentrado!$A$2:$A859,"="&amp;$A6,Concentrado!$B$2:$B859, "=Querétaro")</f>
        <v>49.223999999999997</v>
      </c>
      <c r="S6" s="9">
        <f>SUMIFS(Concentrado!T$2:T859,Concentrado!$A$2:$A859,"="&amp;$A6,Concentrado!$B$2:$B859, "=Querétaro")</f>
        <v>46.395000000000003</v>
      </c>
      <c r="T6" s="9">
        <f>SUMIFS(Concentrado!U$2:U859,Concentrado!$A$2:$A859,"="&amp;$A6,Concentrado!$B$2:$B859, "=Querétaro")</f>
        <v>8.7409999999999997</v>
      </c>
      <c r="U6" s="9">
        <f>SUMIFS(Concentrado!V$2:V859,Concentrado!$A$2:$A859,"="&amp;$A6,Concentrado!$B$2:$B859, "=Querétaro")</f>
        <v>11.438000000000001</v>
      </c>
      <c r="V6" s="9">
        <f>SUMIFS(Concentrado!W$2:W859,Concentrado!$A$2:$A859,"="&amp;$A6,Concentrado!$B$2:$B859, "=Querétaro")</f>
        <v>10.119999999999999</v>
      </c>
      <c r="W6" s="9">
        <f>SUMIFS(Concentrado!X$2:X859,Concentrado!$A$2:$A859,"="&amp;$A6,Concentrado!$B$2:$B859, "=Querétaro")</f>
        <v>7.8</v>
      </c>
      <c r="X6" s="9">
        <f>SUMIFS(Concentrado!Y$2:Y859,Concentrado!$A$2:$A859,"="&amp;$A6,Concentrado!$B$2:$B859, "=Querétaro")</f>
        <v>1.157</v>
      </c>
      <c r="Y6" s="9">
        <f>SUMIFS(Concentrado!Z$2:Z859,Concentrado!$A$2:$A859,"="&amp;$A6,Concentrado!$B$2:$B859, "=Querétaro")</f>
        <v>4.4029999999999996</v>
      </c>
      <c r="Z6" s="9">
        <f>SUMIFS(Concentrado!AA$2:AA859,Concentrado!$A$2:$A859,"="&amp;$A6,Concentrado!$B$2:$B859, "=Querétaro")</f>
        <v>37.787999999999997</v>
      </c>
      <c r="AA6" s="9">
        <f>SUMIFS(Concentrado!AB$2:AB859,Concentrado!$A$2:$A859,"="&amp;$A6,Concentrado!$B$2:$B859, "=Querétaro")</f>
        <v>24.675999999999998</v>
      </c>
      <c r="AB6" s="9">
        <f>SUMIFS(Concentrado!AC$2:AC859,Concentrado!$A$2:$A859,"="&amp;$A6,Concentrado!$B$2:$B859, "=Querétaro")</f>
        <v>31.149000000000001</v>
      </c>
      <c r="AC6" s="9">
        <f>SUMIFS(Concentrado!AD$2:AD859,Concentrado!$A$2:$A859,"="&amp;$A6,Concentrado!$B$2:$B859, "=Querétaro")</f>
        <v>323.01400000000001</v>
      </c>
      <c r="AD6" s="9">
        <f>SUMIFS(Concentrado!AE$2:AE859,Concentrado!$A$2:$A859,"="&amp;$A6,Concentrado!$B$2:$B859, "=Querétaro")</f>
        <v>255.501</v>
      </c>
      <c r="AE6" s="9">
        <f>SUMIFS(Concentrado!AF$2:AF859,Concentrado!$A$2:$A859,"="&amp;$A6,Concentrado!$B$2:$B859, "=Querétaro")</f>
        <v>288.69</v>
      </c>
      <c r="AF6" s="9">
        <f>SUMIFS(Concentrado!AG$2:AG859,Concentrado!$A$2:$A859,"="&amp;$A6,Concentrado!$B$2:$B859, "=Querétaro")</f>
        <v>7.5309999999999997</v>
      </c>
      <c r="AG6" s="9">
        <f>SUMIFS(Concentrado!AH$2:AH859,Concentrado!$A$2:$A859,"="&amp;$A6,Concentrado!$B$2:$B859, "=Querétaro")</f>
        <v>4.7146936796163601</v>
      </c>
      <c r="AH6" s="9">
        <f>SUMIFS(Concentrado!AI$2:AI859,Concentrado!$A$2:$A859,"="&amp;$A6,Concentrado!$B$2:$B859, "=Querétaro")</f>
        <v>0.31703257509709099</v>
      </c>
      <c r="AI6" s="9">
        <f>SUMIFS(Concentrado!AJ$2:AJ859,Concentrado!$A$2:$A859,"="&amp;$A6,Concentrado!$B$2:$B859, "=Querétaro")</f>
        <v>2.4495034856434601</v>
      </c>
      <c r="AJ6" s="9">
        <f>SUMIFS(Concentrado!AK$2:AK859,Concentrado!$A$2:$A859,"="&amp;$A6,Concentrado!$B$2:$B859, "=Querétaro")</f>
        <v>4.5720000000000001</v>
      </c>
      <c r="AK6" s="9">
        <f>SUMIFS(Concentrado!AL$2:AL859,Concentrado!$A$2:$A859,"="&amp;$A6,Concentrado!$B$2:$B859, "=Querétaro")</f>
        <v>0.64300000000000002</v>
      </c>
      <c r="AL6" s="9">
        <f>SUMIFS(Concentrado!AM$2:AM859,Concentrado!$A$2:$A859,"="&amp;$A6,Concentrado!$B$2:$B859, "=Querétaro")</f>
        <v>2.5630000000000002</v>
      </c>
      <c r="AM6" s="9">
        <f>SUMIFS(Concentrado!AN$2:AN859,Concentrado!$A$2:$A859,"="&amp;$A6,Concentrado!$B$2:$B859, "=Querétaro")</f>
        <v>65.355999999999995</v>
      </c>
      <c r="AN6" s="9">
        <f>SUMIFS(Concentrado!AO$2:AO859,Concentrado!$A$2:$A859,"="&amp;$A6,Concentrado!$B$2:$B859, "=Querétaro")</f>
        <v>59.249000000000002</v>
      </c>
      <c r="AO6" s="9">
        <f>SUMIFS(Concentrado!AP$2:AP859,Concentrado!$A$2:$A859,"="&amp;$A6,Concentrado!$B$2:$B859, "=Querétaro")</f>
        <v>62.298999999999999</v>
      </c>
      <c r="AP6" s="9">
        <f>SUMIFS(Concentrado!AQ$2:AQ859,Concentrado!$A$2:$A859,"="&amp;$A6,Concentrado!$B$2:$B859, "=Querétaro")</f>
        <v>3.496</v>
      </c>
      <c r="AQ6" s="9">
        <f>SUMIFS(Concentrado!AR$2:AR859,Concentrado!$A$2:$A859,"="&amp;$A6,Concentrado!$B$2:$B859, "=Querétaro")</f>
        <v>2.3130000000000002</v>
      </c>
      <c r="AR6" s="9">
        <f>SUMIFS(Concentrado!AS$2:AS859,Concentrado!$A$2:$A859,"="&amp;$A6,Concentrado!$B$2:$B859, "=Querétaro")</f>
        <v>2.8919999999999999</v>
      </c>
      <c r="AS6" s="9">
        <f>SUMIFS(Concentrado!AT$2:AT859,Concentrado!$A$2:$A859,"="&amp;$A6,Concentrado!$B$2:$B859, "=Querétaro")</f>
        <v>2.8239999999999998</v>
      </c>
      <c r="AT6" s="9">
        <f>SUMIFS(Concentrado!AU$2:AU859,Concentrado!$A$2:$A859,"="&amp;$A6,Concentrado!$B$2:$B859, "=Querétaro")</f>
        <v>0.77100000000000002</v>
      </c>
      <c r="AU6" s="9">
        <f>SUMIFS(Concentrado!AV$2:AV859,Concentrado!$A$2:$A859,"="&amp;$A6,Concentrado!$B$2:$B859, "=Querétaro")</f>
        <v>1.774</v>
      </c>
      <c r="AV6" s="9">
        <f>SUMIFS(Concentrado!AW$2:AW859,Concentrado!$A$2:$A859,"="&amp;$A6,Concentrado!$B$2:$B859, "=Querétaro")</f>
        <v>470.93799999999999</v>
      </c>
      <c r="AW6" s="9">
        <f>SUMIFS(Concentrado!AX$2:AX859,Concentrado!$A$2:$A859,"="&amp;$A6,Concentrado!$B$2:$B859, "=Querétaro")</f>
        <v>344.56700000000001</v>
      </c>
      <c r="AX6" s="9">
        <f>SUMIFS(Concentrado!AY$2:AY859,Concentrado!$A$2:$A859,"="&amp;$A6,Concentrado!$B$2:$B859, "=Querétaro")</f>
        <v>406.65</v>
      </c>
      <c r="AY6" s="9">
        <f>SUMIFS(Concentrado!AZ$2:AZ859,Concentrado!$A$2:$A859,"="&amp;$A6,Concentrado!$B$2:$B859, "=Querétaro")</f>
        <v>4.7089999999999996</v>
      </c>
      <c r="AZ6" s="9">
        <f>SUMIFS(Concentrado!BA$2:BA859,Concentrado!$A$2:$A859,"="&amp;$A6,Concentrado!$B$2:$B859, "=Querétaro")</f>
        <v>3.4460000000000002</v>
      </c>
      <c r="BA6" s="9">
        <f>SUMIFS(Concentrado!BB$2:BB859,Concentrado!$A$2:$A859,"="&amp;$A6,Concentrado!$B$2:$B859, "=Querétaro")</f>
        <v>4.0670000000000002</v>
      </c>
      <c r="BB6" s="9">
        <f>SUMIFS(Concentrado!BC$2:BC859,Concentrado!$A$2:$A859,"="&amp;$A6,Concentrado!$B$2:$B859, "=Querétaro")</f>
        <v>40.146000000000001</v>
      </c>
      <c r="BC6" s="9">
        <f>SUMIFS(Concentrado!BD$2:BD859,Concentrado!$A$2:$A859,"="&amp;$A6,Concentrado!$B$2:$B859, "=Querétaro")</f>
        <v>19.806000000000001</v>
      </c>
      <c r="BD6" s="9">
        <f>SUMIFS(Concentrado!BE$2:BE859,Concentrado!$A$2:$A859,"="&amp;$A6,Concentrado!$B$2:$B859, "=Querétaro")</f>
        <v>20.547999999999998</v>
      </c>
      <c r="BE6" s="9">
        <f>SUMIFS(Concentrado!BF$2:BF859,Concentrado!$A$2:$A859,"="&amp;$A6,Concentrado!$B$2:$B859, "=Querétaro")</f>
        <v>23.512</v>
      </c>
      <c r="BF6" s="9">
        <f>SUMIFS(Concentrado!BG$2:BG859,Concentrado!$A$2:$A859,"="&amp;$A6,Concentrado!$B$2:$B859, "=Querétaro")</f>
        <v>49.198999999999998</v>
      </c>
      <c r="BG6" s="9">
        <f>SUMIFS(Concentrado!BH$2:BH859,Concentrado!$A$2:$A859,"="&amp;$A6,Concentrado!$B$2:$B859, "=Querétaro")</f>
        <v>9.8656101918744668</v>
      </c>
    </row>
    <row r="7" spans="1:59" x14ac:dyDescent="0.25">
      <c r="A7" s="4">
        <v>2003</v>
      </c>
      <c r="B7" s="9">
        <f>SUMIFS(Concentrado!C$2:C859,Concentrado!$A$2:$A859,"="&amp;$A7,Concentrado!$B$2:$B859, "=Querétaro")</f>
        <v>20.585000000000001</v>
      </c>
      <c r="C7" s="9">
        <f>SUMIFS(Concentrado!D$2:D859,Concentrado!$A$2:$A859,"="&amp;$A7,Concentrado!$B$2:$B859, "=Querétaro")</f>
        <v>4.2549999999999999</v>
      </c>
      <c r="D7" s="9">
        <f>SUMIFS(Concentrado!E$2:E859,Concentrado!$A$2:$A859,"="&amp;$A7,Concentrado!$B$2:$B859, "=Querétaro")</f>
        <v>12.23</v>
      </c>
      <c r="E7" s="9">
        <f>SUMIFS(Concentrado!F$2:F859,Concentrado!$A$2:$A859,"="&amp;$A7,Concentrado!$B$2:$B859, "=Querétaro")</f>
        <v>12.321999999999999</v>
      </c>
      <c r="F7" s="9">
        <f>SUMIFS(Concentrado!G$2:G859,Concentrado!$A$2:$A859,"="&amp;$A7,Concentrado!$B$2:$B859, "=Querétaro")</f>
        <v>13.417</v>
      </c>
      <c r="G7" s="9">
        <f>SUMIFS(Concentrado!H$2:H859,Concentrado!$A$2:$A859,"="&amp;$A7,Concentrado!$B$2:$B859, "=Querétaro")</f>
        <v>1.573</v>
      </c>
      <c r="H7" s="9">
        <f>SUMIFS(Concentrado!I$2:I859,Concentrado!$A$2:$A859,"="&amp;$A7,Concentrado!$B$2:$B859, "=Querétaro")</f>
        <v>2.1280000000000001</v>
      </c>
      <c r="I7" s="9">
        <f>SUMIFS(Concentrado!J$2:J859,Concentrado!$A$2:$A859,"="&amp;$A7,Concentrado!$B$2:$B859, "=Querétaro")</f>
        <v>1.857</v>
      </c>
      <c r="J7" s="9">
        <f>SUMIFS(Concentrado!K$2:K859,Concentrado!$A$2:$A859,"="&amp;$A7,Concentrado!$B$2:$B859, "=Querétaro")</f>
        <v>4.0650000000000004</v>
      </c>
      <c r="K7" s="9">
        <f>SUMIFS(Concentrado!L$2:L859,Concentrado!$A$2:$A859,"="&amp;$A7,Concentrado!$B$2:$B859, "=Querétaro")</f>
        <v>3.504</v>
      </c>
      <c r="L7" s="9">
        <f>SUMIFS(Concentrado!M$2:M859,Concentrado!$A$2:$A859,"="&amp;$A7,Concentrado!$B$2:$B859, "=Querétaro")</f>
        <v>3.778</v>
      </c>
      <c r="M7" s="9">
        <f>SUMIFS(Concentrado!N$2:N859,Concentrado!$A$2:$A859,"="&amp;$A7,Concentrado!$B$2:$B859, "=Querétaro")</f>
        <v>42.707999999999998</v>
      </c>
      <c r="N7" s="9">
        <f>SUMIFS(Concentrado!O$2:O859,Concentrado!$A$2:$A859,"="&amp;$A7,Concentrado!$B$2:$B859, "=Querétaro")</f>
        <v>74.998999999999995</v>
      </c>
      <c r="O7" s="9">
        <f>SUMIFS(Concentrado!P$2:P859,Concentrado!$A$2:$A859,"="&amp;$A7,Concentrado!$B$2:$B859, "=Querétaro")</f>
        <v>18.396999999999998</v>
      </c>
      <c r="P7" s="9">
        <f>SUMIFS(Concentrado!Q$2:Q859,Concentrado!$A$2:$A859,"="&amp;$A7,Concentrado!$B$2:$B859, "=Querétaro")</f>
        <v>46.039000000000001</v>
      </c>
      <c r="Q7" s="9">
        <f>SUMIFS(Concentrado!R$2:R859,Concentrado!$A$2:$A859,"="&amp;$A7,Concentrado!$B$2:$B859, "=Querétaro")</f>
        <v>41.04</v>
      </c>
      <c r="R7" s="9">
        <f>SUMIFS(Concentrado!S$2:S859,Concentrado!$A$2:$A859,"="&amp;$A7,Concentrado!$B$2:$B859, "=Querétaro")</f>
        <v>52.438000000000002</v>
      </c>
      <c r="S7" s="9">
        <f>SUMIFS(Concentrado!T$2:T859,Concentrado!$A$2:$A859,"="&amp;$A7,Concentrado!$B$2:$B859, "=Querétaro")</f>
        <v>46.936</v>
      </c>
      <c r="T7" s="9">
        <f>SUMIFS(Concentrado!U$2:U859,Concentrado!$A$2:$A859,"="&amp;$A7,Concentrado!$B$2:$B859, "=Querétaro")</f>
        <v>7.4740000000000002</v>
      </c>
      <c r="U7" s="9">
        <f>SUMIFS(Concentrado!V$2:V859,Concentrado!$A$2:$A859,"="&amp;$A7,Concentrado!$B$2:$B859, "=Querétaro")</f>
        <v>10.888</v>
      </c>
      <c r="V7" s="9">
        <f>SUMIFS(Concentrado!W$2:W859,Concentrado!$A$2:$A859,"="&amp;$A7,Concentrado!$B$2:$B859, "=Querétaro")</f>
        <v>9.2210000000000001</v>
      </c>
      <c r="W7" s="9">
        <f>SUMIFS(Concentrado!X$2:X859,Concentrado!$A$2:$A859,"="&amp;$A7,Concentrado!$B$2:$B859, "=Querétaro")</f>
        <v>8.26</v>
      </c>
      <c r="X7" s="9">
        <f>SUMIFS(Concentrado!Y$2:Y859,Concentrado!$A$2:$A859,"="&amp;$A7,Concentrado!$B$2:$B859, "=Querétaro")</f>
        <v>1.1259999999999999</v>
      </c>
      <c r="Y7" s="9">
        <f>SUMIFS(Concentrado!Z$2:Z859,Concentrado!$A$2:$A859,"="&amp;$A7,Concentrado!$B$2:$B859, "=Querétaro")</f>
        <v>4.6100000000000003</v>
      </c>
      <c r="Z7" s="9">
        <f>SUMIFS(Concentrado!AA$2:AA859,Concentrado!$A$2:$A859,"="&amp;$A7,Concentrado!$B$2:$B859, "=Querétaro")</f>
        <v>38.811</v>
      </c>
      <c r="AA7" s="9">
        <f>SUMIFS(Concentrado!AB$2:AB859,Concentrado!$A$2:$A859,"="&amp;$A7,Concentrado!$B$2:$B859, "=Querétaro")</f>
        <v>35.417999999999999</v>
      </c>
      <c r="AB7" s="9">
        <f>SUMIFS(Concentrado!AC$2:AC859,Concentrado!$A$2:$A859,"="&amp;$A7,Concentrado!$B$2:$B859, "=Querétaro")</f>
        <v>37.075000000000003</v>
      </c>
      <c r="AC7" s="9">
        <f>SUMIFS(Concentrado!AD$2:AD859,Concentrado!$A$2:$A859,"="&amp;$A7,Concentrado!$B$2:$B859, "=Querétaro")</f>
        <v>327.137</v>
      </c>
      <c r="AD7" s="9">
        <f>SUMIFS(Concentrado!AE$2:AE859,Concentrado!$A$2:$A859,"="&amp;$A7,Concentrado!$B$2:$B859, "=Querétaro")</f>
        <v>274.45699999999999</v>
      </c>
      <c r="AE7" s="9">
        <f>SUMIFS(Concentrado!AF$2:AF859,Concentrado!$A$2:$A859,"="&amp;$A7,Concentrado!$B$2:$B859, "=Querétaro")</f>
        <v>300.24799999999999</v>
      </c>
      <c r="AF7" s="9">
        <f>SUMIFS(Concentrado!AG$2:AG859,Concentrado!$A$2:$A859,"="&amp;$A7,Concentrado!$B$2:$B859, "=Querétaro")</f>
        <v>6.8179999999999996</v>
      </c>
      <c r="AG7" s="9">
        <f>SUMIFS(Concentrado!AH$2:AH859,Concentrado!$A$2:$A859,"="&amp;$A7,Concentrado!$B$2:$B859, "=Querétaro")</f>
        <v>10.2114427450993</v>
      </c>
      <c r="AH7" s="9">
        <f>SUMIFS(Concentrado!AI$2:AI859,Concentrado!$A$2:$A859,"="&amp;$A7,Concentrado!$B$2:$B859, "=Querétaro")</f>
        <v>1.86226675108943</v>
      </c>
      <c r="AI7" s="9">
        <f>SUMIFS(Concentrado!AJ$2:AJ859,Concentrado!$A$2:$A859,"="&amp;$A7,Concentrado!$B$2:$B859, "=Querétaro")</f>
        <v>5.9127249831806896</v>
      </c>
      <c r="AJ7" s="9">
        <f>SUMIFS(Concentrado!AK$2:AK859,Concentrado!$A$2:$A859,"="&amp;$A7,Concentrado!$B$2:$B859, "=Querétaro")</f>
        <v>6.4249999999999998</v>
      </c>
      <c r="AK7" s="9">
        <f>SUMIFS(Concentrado!AL$2:AL859,Concentrado!$A$2:$A859,"="&amp;$A7,Concentrado!$B$2:$B859, "=Querétaro")</f>
        <v>1.377</v>
      </c>
      <c r="AL7" s="9">
        <f>SUMIFS(Concentrado!AM$2:AM859,Concentrado!$A$2:$A859,"="&amp;$A7,Concentrado!$B$2:$B859, "=Querétaro")</f>
        <v>3.8420000000000001</v>
      </c>
      <c r="AM7" s="9">
        <f>SUMIFS(Concentrado!AN$2:AN859,Concentrado!$A$2:$A859,"="&amp;$A7,Concentrado!$B$2:$B859, "=Querétaro")</f>
        <v>63.067</v>
      </c>
      <c r="AN7" s="9">
        <f>SUMIFS(Concentrado!AO$2:AO859,Concentrado!$A$2:$A859,"="&amp;$A7,Concentrado!$B$2:$B859, "=Querétaro")</f>
        <v>57.695</v>
      </c>
      <c r="AO7" s="9">
        <f>SUMIFS(Concentrado!AP$2:AP859,Concentrado!$A$2:$A859,"="&amp;$A7,Concentrado!$B$2:$B859, "=Querétaro")</f>
        <v>60.319000000000003</v>
      </c>
      <c r="AP7" s="9">
        <f>SUMIFS(Concentrado!AQ$2:AQ859,Concentrado!$A$2:$A859,"="&amp;$A7,Concentrado!$B$2:$B859, "=Querétaro")</f>
        <v>3.278</v>
      </c>
      <c r="AQ7" s="9">
        <f>SUMIFS(Concentrado!AR$2:AR859,Concentrado!$A$2:$A859,"="&amp;$A7,Concentrado!$B$2:$B859, "=Querétaro")</f>
        <v>2.5030000000000001</v>
      </c>
      <c r="AR7" s="9">
        <f>SUMIFS(Concentrado!AS$2:AS859,Concentrado!$A$2:$A859,"="&amp;$A7,Concentrado!$B$2:$B859, "=Querétaro")</f>
        <v>2.8809999999999998</v>
      </c>
      <c r="AS7" s="9">
        <f>SUMIFS(Concentrado!AT$2:AT859,Concentrado!$A$2:$A859,"="&amp;$A7,Concentrado!$B$2:$B859, "=Querétaro")</f>
        <v>4.0650000000000004</v>
      </c>
      <c r="AT7" s="9">
        <f>SUMIFS(Concentrado!AU$2:AU859,Concentrado!$A$2:$A859,"="&amp;$A7,Concentrado!$B$2:$B859, "=Querétaro")</f>
        <v>0.501</v>
      </c>
      <c r="AU7" s="9">
        <f>SUMIFS(Concentrado!AV$2:AV859,Concentrado!$A$2:$A859,"="&amp;$A7,Concentrado!$B$2:$B859, "=Querétaro")</f>
        <v>2.2410000000000001</v>
      </c>
      <c r="AV7" s="9">
        <f>SUMIFS(Concentrado!AW$2:AW859,Concentrado!$A$2:$A859,"="&amp;$A7,Concentrado!$B$2:$B859, "=Querétaro")</f>
        <v>470.05500000000001</v>
      </c>
      <c r="AW7" s="9">
        <f>SUMIFS(Concentrado!AX$2:AX859,Concentrado!$A$2:$A859,"="&amp;$A7,Concentrado!$B$2:$B859, "=Querétaro")</f>
        <v>357.80799999999999</v>
      </c>
      <c r="AX7" s="9">
        <f>SUMIFS(Concentrado!AY$2:AY859,Concentrado!$A$2:$A859,"="&amp;$A7,Concentrado!$B$2:$B859, "=Querétaro")</f>
        <v>412.68900000000002</v>
      </c>
      <c r="AY7" s="9">
        <f>SUMIFS(Concentrado!AZ$2:AZ859,Concentrado!$A$2:$A859,"="&amp;$A7,Concentrado!$B$2:$B859, "=Querétaro")</f>
        <v>4.7009999999999996</v>
      </c>
      <c r="AZ7" s="9">
        <f>SUMIFS(Concentrado!BA$2:BA859,Concentrado!$A$2:$A859,"="&amp;$A7,Concentrado!$B$2:$B859, "=Querétaro")</f>
        <v>3.5779999999999998</v>
      </c>
      <c r="BA7" s="9">
        <f>SUMIFS(Concentrado!BB$2:BB859,Concentrado!$A$2:$A859,"="&amp;$A7,Concentrado!$B$2:$B859, "=Querétaro")</f>
        <v>4.1269999999999998</v>
      </c>
      <c r="BB7" s="9">
        <f>SUMIFS(Concentrado!BC$2:BC859,Concentrado!$A$2:$A859,"="&amp;$A7,Concentrado!$B$2:$B859, "=Querétaro")</f>
        <v>27.145</v>
      </c>
      <c r="BC7" s="9">
        <f>SUMIFS(Concentrado!BD$2:BD859,Concentrado!$A$2:$A859,"="&amp;$A7,Concentrado!$B$2:$B859, "=Querétaro")</f>
        <v>16.5</v>
      </c>
      <c r="BD7" s="9">
        <f>SUMIFS(Concentrado!BE$2:BE859,Concentrado!$A$2:$A859,"="&amp;$A7,Concentrado!$B$2:$B859, "=Querétaro")</f>
        <v>19.715</v>
      </c>
      <c r="BE7" s="9">
        <f>SUMIFS(Concentrado!BF$2:BF859,Concentrado!$A$2:$A859,"="&amp;$A7,Concentrado!$B$2:$B859, "=Querétaro")</f>
        <v>22.448</v>
      </c>
      <c r="BF7" s="9">
        <f>SUMIFS(Concentrado!BG$2:BG859,Concentrado!$A$2:$A859,"="&amp;$A7,Concentrado!$B$2:$B859, "=Querétaro")</f>
        <v>44.067</v>
      </c>
      <c r="BG7" s="9">
        <f>SUMIFS(Concentrado!BH$2:BH859,Concentrado!$A$2:$A859,"="&amp;$A7,Concentrado!$B$2:$B859, "=Querétaro")</f>
        <v>9.2280574420654258</v>
      </c>
    </row>
    <row r="8" spans="1:59" x14ac:dyDescent="0.25">
      <c r="A8" s="4">
        <v>2004</v>
      </c>
      <c r="B8" s="9">
        <f>SUMIFS(Concentrado!C$2:C859,Concentrado!$A$2:$A859,"="&amp;$A8,Concentrado!$B$2:$B859, "=Querétaro")</f>
        <v>22.015999999999998</v>
      </c>
      <c r="C8" s="9">
        <f>SUMIFS(Concentrado!D$2:D859,Concentrado!$A$2:$A859,"="&amp;$A8,Concentrado!$B$2:$B859, "=Querétaro")</f>
        <v>4.8769999999999998</v>
      </c>
      <c r="D8" s="9">
        <f>SUMIFS(Concentrado!E$2:E859,Concentrado!$A$2:$A859,"="&amp;$A8,Concentrado!$B$2:$B859, "=Querétaro")</f>
        <v>13.301</v>
      </c>
      <c r="E8" s="9">
        <f>SUMIFS(Concentrado!F$2:F859,Concentrado!$A$2:$A859,"="&amp;$A8,Concentrado!$B$2:$B859, "=Querétaro")</f>
        <v>11.029</v>
      </c>
      <c r="F8" s="9">
        <f>SUMIFS(Concentrado!G$2:G859,Concentrado!$A$2:$A859,"="&amp;$A8,Concentrado!$B$2:$B859, "=Querétaro")</f>
        <v>16.544</v>
      </c>
      <c r="G8" s="9">
        <f>SUMIFS(Concentrado!H$2:H859,Concentrado!$A$2:$A859,"="&amp;$A8,Concentrado!$B$2:$B859, "=Querétaro")</f>
        <v>2.8159999999999998</v>
      </c>
      <c r="H8" s="9">
        <f>SUMIFS(Concentrado!I$2:I859,Concentrado!$A$2:$A859,"="&amp;$A8,Concentrado!$B$2:$B859, "=Querétaro")</f>
        <v>1.829</v>
      </c>
      <c r="I8" s="9">
        <f>SUMIFS(Concentrado!J$2:J859,Concentrado!$A$2:$A859,"="&amp;$A8,Concentrado!$B$2:$B859, "=Querétaro")</f>
        <v>2.31</v>
      </c>
      <c r="J8" s="9">
        <f>SUMIFS(Concentrado!K$2:K859,Concentrado!$A$2:$A859,"="&amp;$A8,Concentrado!$B$2:$B859, "=Querétaro")</f>
        <v>6.1440000000000001</v>
      </c>
      <c r="K8" s="9">
        <f>SUMIFS(Concentrado!L$2:L859,Concentrado!$A$2:$A859,"="&amp;$A8,Concentrado!$B$2:$B859, "=Querétaro")</f>
        <v>2.3170000000000002</v>
      </c>
      <c r="L8" s="9">
        <f>SUMIFS(Concentrado!M$2:M859,Concentrado!$A$2:$A859,"="&amp;$A8,Concentrado!$B$2:$B859, "=Querétaro")</f>
        <v>4.1840000000000002</v>
      </c>
      <c r="M8" s="9">
        <f>SUMIFS(Concentrado!N$2:N859,Concentrado!$A$2:$A859,"="&amp;$A8,Concentrado!$B$2:$B859, "=Querétaro")</f>
        <v>35.215000000000003</v>
      </c>
      <c r="N8" s="9">
        <f>SUMIFS(Concentrado!O$2:O859,Concentrado!$A$2:$A859,"="&amp;$A8,Concentrado!$B$2:$B859, "=Querétaro")</f>
        <v>82.302999999999997</v>
      </c>
      <c r="O8" s="9">
        <f>SUMIFS(Concentrado!P$2:P859,Concentrado!$A$2:$A859,"="&amp;$A8,Concentrado!$B$2:$B859, "=Querétaro")</f>
        <v>20.727</v>
      </c>
      <c r="P8" s="9">
        <f>SUMIFS(Concentrado!Q$2:Q859,Concentrado!$A$2:$A859,"="&amp;$A8,Concentrado!$B$2:$B859, "=Querétaro")</f>
        <v>50.829000000000001</v>
      </c>
      <c r="Q8" s="9">
        <f>SUMIFS(Concentrado!R$2:R859,Concentrado!$A$2:$A859,"="&amp;$A8,Concentrado!$B$2:$B859, "=Querétaro")</f>
        <v>43.006999999999998</v>
      </c>
      <c r="R8" s="9">
        <f>SUMIFS(Concentrado!S$2:S859,Concentrado!$A$2:$A859,"="&amp;$A8,Concentrado!$B$2:$B859, "=Querétaro")</f>
        <v>50.598999999999997</v>
      </c>
      <c r="S8" s="9">
        <f>SUMIFS(Concentrado!T$2:T859,Concentrado!$A$2:$A859,"="&amp;$A8,Concentrado!$B$2:$B859, "=Querétaro")</f>
        <v>46.895000000000003</v>
      </c>
      <c r="T8" s="9">
        <f>SUMIFS(Concentrado!U$2:U859,Concentrado!$A$2:$A859,"="&amp;$A8,Concentrado!$B$2:$B859, "=Querétaro")</f>
        <v>6.6559999999999997</v>
      </c>
      <c r="U8" s="9">
        <f>SUMIFS(Concentrado!V$2:V859,Concentrado!$A$2:$A859,"="&amp;$A8,Concentrado!$B$2:$B859, "=Querétaro")</f>
        <v>11.095000000000001</v>
      </c>
      <c r="V8" s="9">
        <f>SUMIFS(Concentrado!W$2:W859,Concentrado!$A$2:$A859,"="&amp;$A8,Concentrado!$B$2:$B859, "=Querétaro")</f>
        <v>8.9290000000000003</v>
      </c>
      <c r="W8" s="9">
        <f>SUMIFS(Concentrado!X$2:X859,Concentrado!$A$2:$A859,"="&amp;$A8,Concentrado!$B$2:$B859, "=Querétaro")</f>
        <v>7.4240000000000004</v>
      </c>
      <c r="X8" s="9">
        <f>SUMIFS(Concentrado!Y$2:Y859,Concentrado!$A$2:$A859,"="&amp;$A8,Concentrado!$B$2:$B859, "=Querétaro")</f>
        <v>1.2190000000000001</v>
      </c>
      <c r="Y8" s="9">
        <f>SUMIFS(Concentrado!Z$2:Z859,Concentrado!$A$2:$A859,"="&amp;$A8,Concentrado!$B$2:$B859, "=Querétaro")</f>
        <v>4.2460000000000004</v>
      </c>
      <c r="Z8" s="9">
        <f>SUMIFS(Concentrado!AA$2:AA859,Concentrado!$A$2:$A859,"="&amp;$A8,Concentrado!$B$2:$B859, "=Querétaro")</f>
        <v>37.247</v>
      </c>
      <c r="AA8" s="9">
        <f>SUMIFS(Concentrado!AB$2:AB859,Concentrado!$A$2:$A859,"="&amp;$A8,Concentrado!$B$2:$B859, "=Querétaro")</f>
        <v>36.576999999999998</v>
      </c>
      <c r="AB8" s="9">
        <f>SUMIFS(Concentrado!AC$2:AC859,Concentrado!$A$2:$A859,"="&amp;$A8,Concentrado!$B$2:$B859, "=Querétaro")</f>
        <v>36.904000000000003</v>
      </c>
      <c r="AC8" s="9">
        <f>SUMIFS(Concentrado!AD$2:AD859,Concentrado!$A$2:$A859,"="&amp;$A8,Concentrado!$B$2:$B859, "=Querétaro")</f>
        <v>312.44299999999998</v>
      </c>
      <c r="AD8" s="9">
        <f>SUMIFS(Concentrado!AE$2:AE859,Concentrado!$A$2:$A859,"="&amp;$A8,Concentrado!$B$2:$B859, "=Querétaro")</f>
        <v>267.99</v>
      </c>
      <c r="AE8" s="9">
        <f>SUMIFS(Concentrado!AF$2:AF859,Concentrado!$A$2:$A859,"="&amp;$A8,Concentrado!$B$2:$B859, "=Querétaro")</f>
        <v>289.67599999999999</v>
      </c>
      <c r="AF8" s="9">
        <f>SUMIFS(Concentrado!AG$2:AG859,Concentrado!$A$2:$A859,"="&amp;$A8,Concentrado!$B$2:$B859, "=Querétaro")</f>
        <v>5.76</v>
      </c>
      <c r="AG8" s="9">
        <f>SUMIFS(Concentrado!AH$2:AH859,Concentrado!$A$2:$A859,"="&amp;$A8,Concentrado!$B$2:$B859, "=Querétaro")</f>
        <v>10.970750044367</v>
      </c>
      <c r="AH8" s="9">
        <f>SUMIFS(Concentrado!AI$2:AI859,Concentrado!$A$2:$A859,"="&amp;$A8,Concentrado!$B$2:$B859, "=Querétaro")</f>
        <v>2.1286365474731599</v>
      </c>
      <c r="AI8" s="9">
        <f>SUMIFS(Concentrado!AJ$2:AJ859,Concentrado!$A$2:$A859,"="&amp;$A8,Concentrado!$B$2:$B859, "=Querétaro")</f>
        <v>6.41864601010702</v>
      </c>
      <c r="AJ8" s="9">
        <f>SUMIFS(Concentrado!AK$2:AK859,Concentrado!$A$2:$A859,"="&amp;$A8,Concentrado!$B$2:$B859, "=Querétaro")</f>
        <v>7.2960000000000003</v>
      </c>
      <c r="AK8" s="9">
        <f>SUMIFS(Concentrado!AL$2:AL859,Concentrado!$A$2:$A859,"="&amp;$A8,Concentrado!$B$2:$B859, "=Querétaro")</f>
        <v>1.341</v>
      </c>
      <c r="AL8" s="9">
        <f>SUMIFS(Concentrado!AM$2:AM859,Concentrado!$A$2:$A859,"="&amp;$A8,Concentrado!$B$2:$B859, "=Querétaro")</f>
        <v>4.2460000000000004</v>
      </c>
      <c r="AM8" s="9">
        <f>SUMIFS(Concentrado!AN$2:AN859,Concentrado!$A$2:$A859,"="&amp;$A8,Concentrado!$B$2:$B859, "=Querétaro")</f>
        <v>59.902999999999999</v>
      </c>
      <c r="AN8" s="9">
        <f>SUMIFS(Concentrado!AO$2:AO859,Concentrado!$A$2:$A859,"="&amp;$A8,Concentrado!$B$2:$B859, "=Querétaro")</f>
        <v>47.915999999999997</v>
      </c>
      <c r="AO8" s="9">
        <f>SUMIFS(Concentrado!AP$2:AP859,Concentrado!$A$2:$A859,"="&amp;$A8,Concentrado!$B$2:$B859, "=Querétaro")</f>
        <v>53.826000000000001</v>
      </c>
      <c r="AP8" s="9">
        <f>SUMIFS(Concentrado!AQ$2:AQ859,Concentrado!$A$2:$A859,"="&amp;$A8,Concentrado!$B$2:$B859, "=Querétaro")</f>
        <v>3.3279999999999998</v>
      </c>
      <c r="AQ8" s="9">
        <f>SUMIFS(Concentrado!AR$2:AR859,Concentrado!$A$2:$A859,"="&amp;$A8,Concentrado!$B$2:$B859, "=Querétaro")</f>
        <v>2.073</v>
      </c>
      <c r="AR8" s="9">
        <f>SUMIFS(Concentrado!AS$2:AS859,Concentrado!$A$2:$A859,"="&amp;$A8,Concentrado!$B$2:$B859, "=Querétaro")</f>
        <v>2.6850000000000001</v>
      </c>
      <c r="AS8" s="9">
        <f>SUMIFS(Concentrado!AT$2:AT859,Concentrado!$A$2:$A859,"="&amp;$A8,Concentrado!$B$2:$B859, "=Querétaro")</f>
        <v>2.6880000000000002</v>
      </c>
      <c r="AT8" s="9">
        <f>SUMIFS(Concentrado!AU$2:AU859,Concentrado!$A$2:$A859,"="&amp;$A8,Concentrado!$B$2:$B859, "=Querétaro")</f>
        <v>0.73199999999999998</v>
      </c>
      <c r="AU8" s="9">
        <f>SUMIFS(Concentrado!AV$2:AV859,Concentrado!$A$2:$A859,"="&amp;$A8,Concentrado!$B$2:$B859, "=Querétaro")</f>
        <v>1.6859999999999999</v>
      </c>
      <c r="AV8" s="9">
        <f>SUMIFS(Concentrado!AW$2:AW859,Concentrado!$A$2:$A859,"="&amp;$A8,Concentrado!$B$2:$B859, "=Querétaro")</f>
        <v>458.488</v>
      </c>
      <c r="AW8" s="9">
        <f>SUMIFS(Concentrado!AX$2:AX859,Concentrado!$A$2:$A859,"="&amp;$A8,Concentrado!$B$2:$B859, "=Querétaro")</f>
        <v>345.53399999999999</v>
      </c>
      <c r="AX8" s="9">
        <f>SUMIFS(Concentrado!AY$2:AY859,Concentrado!$A$2:$A859,"="&amp;$A8,Concentrado!$B$2:$B859, "=Querétaro")</f>
        <v>400.76400000000001</v>
      </c>
      <c r="AY8" s="9">
        <f>SUMIFS(Concentrado!AZ$2:AZ859,Concentrado!$A$2:$A859,"="&amp;$A8,Concentrado!$B$2:$B859, "=Querétaro")</f>
        <v>4.585</v>
      </c>
      <c r="AZ8" s="9">
        <f>SUMIFS(Concentrado!BA$2:BA859,Concentrado!$A$2:$A859,"="&amp;$A8,Concentrado!$B$2:$B859, "=Querétaro")</f>
        <v>3.4550000000000001</v>
      </c>
      <c r="BA8" s="9">
        <f>SUMIFS(Concentrado!BB$2:BB859,Concentrado!$A$2:$A859,"="&amp;$A8,Concentrado!$B$2:$B859, "=Querétaro")</f>
        <v>4.008</v>
      </c>
      <c r="BB8" s="9">
        <f>SUMIFS(Concentrado!BC$2:BC859,Concentrado!$A$2:$A859,"="&amp;$A8,Concentrado!$B$2:$B859, "=Querétaro")</f>
        <v>29.22</v>
      </c>
      <c r="BC8" s="9">
        <f>SUMIFS(Concentrado!BD$2:BD859,Concentrado!$A$2:$A859,"="&amp;$A8,Concentrado!$B$2:$B859, "=Querétaro")</f>
        <v>16.469000000000001</v>
      </c>
      <c r="BD8" s="9">
        <f>SUMIFS(Concentrado!BE$2:BE859,Concentrado!$A$2:$A859,"="&amp;$A8,Concentrado!$B$2:$B859, "=Querétaro")</f>
        <v>18.956</v>
      </c>
      <c r="BE8" s="9">
        <f>SUMIFS(Concentrado!BF$2:BF859,Concentrado!$A$2:$A859,"="&amp;$A8,Concentrado!$B$2:$B859, "=Querétaro")</f>
        <v>21.655999999999999</v>
      </c>
      <c r="BF8" s="9">
        <f>SUMIFS(Concentrado!BG$2:BG859,Concentrado!$A$2:$A859,"="&amp;$A8,Concentrado!$B$2:$B859, "=Querétaro")</f>
        <v>46.573</v>
      </c>
      <c r="BG8" s="9">
        <f>SUMIFS(Concentrado!BH$2:BH859,Concentrado!$A$2:$A859,"="&amp;$A8,Concentrado!$B$2:$B859, "=Querétaro")</f>
        <v>8.4607622448187545</v>
      </c>
    </row>
    <row r="9" spans="1:59" x14ac:dyDescent="0.25">
      <c r="A9" s="4">
        <v>2005</v>
      </c>
      <c r="B9" s="9">
        <f>SUMIFS(Concentrado!C$2:C859,Concentrado!$A$2:$A859,"="&amp;$A9,Concentrado!$B$2:$B859, "=Querétaro")</f>
        <v>25.757999999999999</v>
      </c>
      <c r="C9" s="9">
        <f>SUMIFS(Concentrado!D$2:D859,Concentrado!$A$2:$A859,"="&amp;$A9,Concentrado!$B$2:$B859, "=Querétaro")</f>
        <v>6.2949999999999999</v>
      </c>
      <c r="D9" s="9">
        <f>SUMIFS(Concentrado!E$2:E859,Concentrado!$A$2:$A859,"="&amp;$A9,Concentrado!$B$2:$B859, "=Querétaro")</f>
        <v>15.776</v>
      </c>
      <c r="E9" s="9">
        <f>SUMIFS(Concentrado!F$2:F859,Concentrado!$A$2:$A859,"="&amp;$A9,Concentrado!$B$2:$B859, "=Querétaro")</f>
        <v>12.340999999999999</v>
      </c>
      <c r="F9" s="9">
        <f>SUMIFS(Concentrado!G$2:G859,Concentrado!$A$2:$A859,"="&amp;$A9,Concentrado!$B$2:$B859, "=Querétaro")</f>
        <v>16.119</v>
      </c>
      <c r="G9" s="9">
        <f>SUMIFS(Concentrado!H$2:H859,Concentrado!$A$2:$A859,"="&amp;$A9,Concentrado!$B$2:$B859, "=Querétaro")</f>
        <v>3.1259999999999999</v>
      </c>
      <c r="H9" s="9">
        <f>SUMIFS(Concentrado!I$2:I859,Concentrado!$A$2:$A859,"="&amp;$A9,Concentrado!$B$2:$B859, "=Querétaro")</f>
        <v>1.9</v>
      </c>
      <c r="I9" s="9">
        <f>SUMIFS(Concentrado!J$2:J859,Concentrado!$A$2:$A859,"="&amp;$A9,Concentrado!$B$2:$B859, "=Querétaro")</f>
        <v>2.4969999999999999</v>
      </c>
      <c r="J9" s="9">
        <f>SUMIFS(Concentrado!K$2:K859,Concentrado!$A$2:$A859,"="&amp;$A9,Concentrado!$B$2:$B859, "=Querétaro")</f>
        <v>5.8769999999999998</v>
      </c>
      <c r="K9" s="9">
        <f>SUMIFS(Concentrado!L$2:L859,Concentrado!$A$2:$A859,"="&amp;$A9,Concentrado!$B$2:$B859, "=Querétaro")</f>
        <v>3.2069999999999999</v>
      </c>
      <c r="L9" s="9">
        <f>SUMIFS(Concentrado!M$2:M859,Concentrado!$A$2:$A859,"="&amp;$A9,Concentrado!$B$2:$B859, "=Querétaro")</f>
        <v>4.508</v>
      </c>
      <c r="M9" s="9">
        <f>SUMIFS(Concentrado!N$2:N859,Concentrado!$A$2:$A859,"="&amp;$A9,Concentrado!$B$2:$B859, "=Querétaro")</f>
        <v>46.173999999999999</v>
      </c>
      <c r="N9" s="9">
        <f>SUMIFS(Concentrado!O$2:O859,Concentrado!$A$2:$A859,"="&amp;$A9,Concentrado!$B$2:$B859, "=Querétaro")</f>
        <v>74.524000000000001</v>
      </c>
      <c r="O9" s="9">
        <f>SUMIFS(Concentrado!P$2:P859,Concentrado!$A$2:$A859,"="&amp;$A9,Concentrado!$B$2:$B859, "=Querétaro")</f>
        <v>19.952999999999999</v>
      </c>
      <c r="P9" s="9">
        <f>SUMIFS(Concentrado!Q$2:Q859,Concentrado!$A$2:$A859,"="&amp;$A9,Concentrado!$B$2:$B859, "=Querétaro")</f>
        <v>46.597999999999999</v>
      </c>
      <c r="Q9" s="9">
        <f>SUMIFS(Concentrado!R$2:R859,Concentrado!$A$2:$A859,"="&amp;$A9,Concentrado!$B$2:$B859, "=Querétaro")</f>
        <v>46.14</v>
      </c>
      <c r="R9" s="9">
        <f>SUMIFS(Concentrado!S$2:S859,Concentrado!$A$2:$A859,"="&amp;$A9,Concentrado!$B$2:$B859, "=Querétaro")</f>
        <v>52.851999999999997</v>
      </c>
      <c r="S9" s="9">
        <f>SUMIFS(Concentrado!T$2:T859,Concentrado!$A$2:$A859,"="&amp;$A9,Concentrado!$B$2:$B859, "=Querétaro")</f>
        <v>49.582999999999998</v>
      </c>
      <c r="T9" s="9">
        <f>SUMIFS(Concentrado!U$2:U859,Concentrado!$A$2:$A859,"="&amp;$A9,Concentrado!$B$2:$B859, "=Querétaro")</f>
        <v>7.6269999999999998</v>
      </c>
      <c r="U9" s="9">
        <f>SUMIFS(Concentrado!V$2:V859,Concentrado!$A$2:$A859,"="&amp;$A9,Concentrado!$B$2:$B859, "=Querétaro")</f>
        <v>9.8580000000000005</v>
      </c>
      <c r="V9" s="9">
        <f>SUMIFS(Concentrado!W$2:W859,Concentrado!$A$2:$A859,"="&amp;$A9,Concentrado!$B$2:$B859, "=Querétaro")</f>
        <v>8.7710000000000008</v>
      </c>
      <c r="W9" s="9">
        <f>SUMIFS(Concentrado!X$2:X859,Concentrado!$A$2:$A859,"="&amp;$A9,Concentrado!$B$2:$B859, "=Querétaro")</f>
        <v>7.7530000000000001</v>
      </c>
      <c r="X9" s="9">
        <f>SUMIFS(Concentrado!Y$2:Y859,Concentrado!$A$2:$A859,"="&amp;$A9,Concentrado!$B$2:$B859, "=Querétaro")</f>
        <v>1.1879999999999999</v>
      </c>
      <c r="Y9" s="9">
        <f>SUMIFS(Concentrado!Z$2:Z859,Concentrado!$A$2:$A859,"="&amp;$A9,Concentrado!$B$2:$B859, "=Querétaro")</f>
        <v>4.3860000000000001</v>
      </c>
      <c r="Z9" s="9">
        <f>SUMIFS(Concentrado!AA$2:AA859,Concentrado!$A$2:$A859,"="&amp;$A9,Concentrado!$B$2:$B859, "=Querétaro")</f>
        <v>48.140999999999998</v>
      </c>
      <c r="AA9" s="9">
        <f>SUMIFS(Concentrado!AB$2:AB859,Concentrado!$A$2:$A859,"="&amp;$A9,Concentrado!$B$2:$B859, "=Querétaro")</f>
        <v>35.512</v>
      </c>
      <c r="AB9" s="9">
        <f>SUMIFS(Concentrado!AC$2:AC859,Concentrado!$A$2:$A859,"="&amp;$A9,Concentrado!$B$2:$B859, "=Querétaro")</f>
        <v>41.664000000000001</v>
      </c>
      <c r="AC9" s="9">
        <f>SUMIFS(Concentrado!AD$2:AD859,Concentrado!$A$2:$A859,"="&amp;$A9,Concentrado!$B$2:$B859, "=Querétaro")</f>
        <v>323.60599999999999</v>
      </c>
      <c r="AD9" s="9">
        <f>SUMIFS(Concentrado!AE$2:AE859,Concentrado!$A$2:$A859,"="&amp;$A9,Concentrado!$B$2:$B859, "=Querétaro")</f>
        <v>279.70100000000002</v>
      </c>
      <c r="AE9" s="9">
        <f>SUMIFS(Concentrado!AF$2:AF859,Concentrado!$A$2:$A859,"="&amp;$A9,Concentrado!$B$2:$B859, "=Querétaro")</f>
        <v>301.21100000000001</v>
      </c>
      <c r="AF9" s="9">
        <f>SUMIFS(Concentrado!AG$2:AG859,Concentrado!$A$2:$A859,"="&amp;$A9,Concentrado!$B$2:$B859, "=Querétaro")</f>
        <v>7.7530000000000001</v>
      </c>
      <c r="AG9" s="9">
        <f>SUMIFS(Concentrado!AH$2:AH859,Concentrado!$A$2:$A859,"="&amp;$A9,Concentrado!$B$2:$B859, "=Querétaro")</f>
        <v>7.5957299338222004</v>
      </c>
      <c r="AH9" s="9">
        <f>SUMIFS(Concentrado!AI$2:AI859,Concentrado!$A$2:$A859,"="&amp;$A9,Concentrado!$B$2:$B859, "=Querétaro")</f>
        <v>2.0885921098957501</v>
      </c>
      <c r="AI9" s="9">
        <f>SUMIFS(Concentrado!AJ$2:AJ859,Concentrado!$A$2:$A859,"="&amp;$A9,Concentrado!$B$2:$B859, "=Querétaro")</f>
        <v>4.7610198411662399</v>
      </c>
      <c r="AJ9" s="9">
        <f>SUMIFS(Concentrado!AK$2:AK859,Concentrado!$A$2:$A859,"="&amp;$A9,Concentrado!$B$2:$B859, "=Querétaro")</f>
        <v>6.5019999999999998</v>
      </c>
      <c r="AK9" s="9">
        <f>SUMIFS(Concentrado!AL$2:AL859,Concentrado!$A$2:$A859,"="&amp;$A9,Concentrado!$B$2:$B859, "=Querétaro")</f>
        <v>1.782</v>
      </c>
      <c r="AL9" s="9">
        <f>SUMIFS(Concentrado!AM$2:AM859,Concentrado!$A$2:$A859,"="&amp;$A9,Concentrado!$B$2:$B859, "=Querétaro")</f>
        <v>4.0810000000000004</v>
      </c>
      <c r="AM9" s="9">
        <f>SUMIFS(Concentrado!AN$2:AN859,Concentrado!$A$2:$A859,"="&amp;$A9,Concentrado!$B$2:$B859, "=Querétaro")</f>
        <v>54.393000000000001</v>
      </c>
      <c r="AN9" s="9">
        <f>SUMIFS(Concentrado!AO$2:AO859,Concentrado!$A$2:$A859,"="&amp;$A9,Concentrado!$B$2:$B859, "=Querétaro")</f>
        <v>48.933</v>
      </c>
      <c r="AO9" s="9">
        <f>SUMIFS(Concentrado!AP$2:AP859,Concentrado!$A$2:$A859,"="&amp;$A9,Concentrado!$B$2:$B859, "=Querétaro")</f>
        <v>51.593000000000004</v>
      </c>
      <c r="AP9" s="9">
        <f>SUMIFS(Concentrado!AQ$2:AQ859,Concentrado!$A$2:$A859,"="&amp;$A9,Concentrado!$B$2:$B859, "=Querétaro")</f>
        <v>2.6259999999999999</v>
      </c>
      <c r="AQ9" s="9">
        <f>SUMIFS(Concentrado!AR$2:AR859,Concentrado!$A$2:$A859,"="&amp;$A9,Concentrado!$B$2:$B859, "=Querétaro")</f>
        <v>1.1879999999999999</v>
      </c>
      <c r="AR9" s="9">
        <f>SUMIFS(Concentrado!AS$2:AS859,Concentrado!$A$2:$A859,"="&amp;$A9,Concentrado!$B$2:$B859, "=Querétaro")</f>
        <v>1.8879999999999999</v>
      </c>
      <c r="AS9" s="9">
        <f>SUMIFS(Concentrado!AT$2:AT859,Concentrado!$A$2:$A859,"="&amp;$A9,Concentrado!$B$2:$B859, "=Querétaro")</f>
        <v>2.7509999999999999</v>
      </c>
      <c r="AT9" s="9">
        <f>SUMIFS(Concentrado!AU$2:AU859,Concentrado!$A$2:$A859,"="&amp;$A9,Concentrado!$B$2:$B859, "=Querétaro")</f>
        <v>0.59399999999999997</v>
      </c>
      <c r="AU9" s="9">
        <f>SUMIFS(Concentrado!AV$2:AV859,Concentrado!$A$2:$A859,"="&amp;$A9,Concentrado!$B$2:$B859, "=Querétaro")</f>
        <v>1.645</v>
      </c>
      <c r="AV9" s="9">
        <f>SUMIFS(Concentrado!AW$2:AW859,Concentrado!$A$2:$A859,"="&amp;$A9,Concentrado!$B$2:$B859, "=Querétaro")</f>
        <v>458.65</v>
      </c>
      <c r="AW9" s="9">
        <f>SUMIFS(Concentrado!AX$2:AX859,Concentrado!$A$2:$A859,"="&amp;$A9,Concentrado!$B$2:$B859, "=Querétaro")</f>
        <v>357.13900000000001</v>
      </c>
      <c r="AX9" s="9">
        <f>SUMIFS(Concentrado!AY$2:AY859,Concentrado!$A$2:$A859,"="&amp;$A9,Concentrado!$B$2:$B859, "=Querétaro")</f>
        <v>406.77100000000002</v>
      </c>
      <c r="AY9" s="9">
        <f>SUMIFS(Concentrado!AZ$2:AZ859,Concentrado!$A$2:$A859,"="&amp;$A9,Concentrado!$B$2:$B859, "=Querétaro")</f>
        <v>4.5869999999999997</v>
      </c>
      <c r="AZ9" s="9">
        <f>SUMIFS(Concentrado!BA$2:BA859,Concentrado!$A$2:$A859,"="&amp;$A9,Concentrado!$B$2:$B859, "=Querétaro")</f>
        <v>3.5710000000000002</v>
      </c>
      <c r="BA9" s="9">
        <f>SUMIFS(Concentrado!BB$2:BB859,Concentrado!$A$2:$A859,"="&amp;$A9,Concentrado!$B$2:$B859, "=Querétaro")</f>
        <v>4.0679999999999996</v>
      </c>
      <c r="BB9" s="9">
        <f>SUMIFS(Concentrado!BC$2:BC859,Concentrado!$A$2:$A859,"="&amp;$A9,Concentrado!$B$2:$B859, "=Querétaro")</f>
        <v>25.495999999999999</v>
      </c>
      <c r="BC9" s="9">
        <f>SUMIFS(Concentrado!BD$2:BD859,Concentrado!$A$2:$A859,"="&amp;$A9,Concentrado!$B$2:$B859, "=Querétaro")</f>
        <v>16.466000000000001</v>
      </c>
      <c r="BD9" s="9">
        <f>SUMIFS(Concentrado!BE$2:BE859,Concentrado!$A$2:$A859,"="&amp;$A9,Concentrado!$B$2:$B859, "=Querétaro")</f>
        <v>18.271999999999998</v>
      </c>
      <c r="BE9" s="9">
        <f>SUMIFS(Concentrado!BF$2:BF859,Concentrado!$A$2:$A859,"="&amp;$A9,Concentrado!$B$2:$B859, "=Querétaro")</f>
        <v>20.806000000000001</v>
      </c>
      <c r="BF9" s="9">
        <f>SUMIFS(Concentrado!BG$2:BG859,Concentrado!$A$2:$A859,"="&amp;$A9,Concentrado!$B$2:$B859, "=Querétaro")</f>
        <v>38.673999999999999</v>
      </c>
      <c r="BG9" s="9">
        <f>SUMIFS(Concentrado!BH$2:BH859,Concentrado!$A$2:$A859,"="&amp;$A9,Concentrado!$B$2:$B859, "=Querétaro")</f>
        <v>8.4308771206105302</v>
      </c>
    </row>
    <row r="10" spans="1:59" x14ac:dyDescent="0.25">
      <c r="A10" s="4">
        <v>2006</v>
      </c>
      <c r="B10" s="9">
        <f>SUMIFS(Concentrado!C$2:C859,Concentrado!$A$2:$A859,"="&amp;$A10,Concentrado!$B$2:$B859, "=Querétaro")</f>
        <v>19.053999999999998</v>
      </c>
      <c r="C10" s="9">
        <f>SUMIFS(Concentrado!D$2:D859,Concentrado!$A$2:$A859,"="&amp;$A10,Concentrado!$B$2:$B859, "=Querétaro")</f>
        <v>4.9729999999999999</v>
      </c>
      <c r="D10" s="9">
        <f>SUMIFS(Concentrado!E$2:E859,Concentrado!$A$2:$A859,"="&amp;$A10,Concentrado!$B$2:$B859, "=Querétaro")</f>
        <v>11.821</v>
      </c>
      <c r="E10" s="9">
        <f>SUMIFS(Concentrado!F$2:F859,Concentrado!$A$2:$A859,"="&amp;$A10,Concentrado!$B$2:$B859, "=Querétaro")</f>
        <v>12.317</v>
      </c>
      <c r="F10" s="9">
        <f>SUMIFS(Concentrado!G$2:G859,Concentrado!$A$2:$A859,"="&amp;$A10,Concentrado!$B$2:$B859, "=Querétaro")</f>
        <v>17.872</v>
      </c>
      <c r="G10" s="9">
        <f>SUMIFS(Concentrado!H$2:H859,Concentrado!$A$2:$A859,"="&amp;$A10,Concentrado!$B$2:$B859, "=Querétaro")</f>
        <v>1.954</v>
      </c>
      <c r="H10" s="9">
        <f>SUMIFS(Concentrado!I$2:I859,Concentrado!$A$2:$A859,"="&amp;$A10,Concentrado!$B$2:$B859, "=Querétaro")</f>
        <v>3.1230000000000002</v>
      </c>
      <c r="I10" s="9">
        <f>SUMIFS(Concentrado!J$2:J859,Concentrado!$A$2:$A859,"="&amp;$A10,Concentrado!$B$2:$B859, "=Querétaro")</f>
        <v>2.5539999999999998</v>
      </c>
      <c r="J10" s="9">
        <f>SUMIFS(Concentrado!K$2:K859,Concentrado!$A$2:$A859,"="&amp;$A10,Concentrado!$B$2:$B859, "=Querétaro")</f>
        <v>6.1070000000000002</v>
      </c>
      <c r="K10" s="9">
        <f>SUMIFS(Concentrado!L$2:L859,Concentrado!$A$2:$A859,"="&amp;$A10,Concentrado!$B$2:$B859, "=Querétaro")</f>
        <v>3.585</v>
      </c>
      <c r="L10" s="9">
        <f>SUMIFS(Concentrado!M$2:M859,Concentrado!$A$2:$A859,"="&amp;$A10,Concentrado!$B$2:$B859, "=Querétaro")</f>
        <v>4.8120000000000003</v>
      </c>
      <c r="M10" s="9">
        <f>SUMIFS(Concentrado!N$2:N859,Concentrado!$A$2:$A859,"="&amp;$A10,Concentrado!$B$2:$B859, "=Querétaro")</f>
        <v>46.738</v>
      </c>
      <c r="N10" s="9">
        <f>SUMIFS(Concentrado!O$2:O859,Concentrado!$A$2:$A859,"="&amp;$A10,Concentrado!$B$2:$B859, "=Querétaro")</f>
        <v>69.009</v>
      </c>
      <c r="O10" s="9">
        <f>SUMIFS(Concentrado!P$2:P859,Concentrado!$A$2:$A859,"="&amp;$A10,Concentrado!$B$2:$B859, "=Querétaro")</f>
        <v>20.123999999999999</v>
      </c>
      <c r="P10" s="9">
        <f>SUMIFS(Concentrado!Q$2:Q859,Concentrado!$A$2:$A859,"="&amp;$A10,Concentrado!$B$2:$B859, "=Querétaro")</f>
        <v>43.959000000000003</v>
      </c>
      <c r="Q10" s="9">
        <f>SUMIFS(Concentrado!R$2:R859,Concentrado!$A$2:$A859,"="&amp;$A10,Concentrado!$B$2:$B859, "=Querétaro")</f>
        <v>49.1</v>
      </c>
      <c r="R10" s="9">
        <f>SUMIFS(Concentrado!S$2:S859,Concentrado!$A$2:$A859,"="&amp;$A10,Concentrado!$B$2:$B859, "=Querétaro")</f>
        <v>53.2</v>
      </c>
      <c r="S10" s="9">
        <f>SUMIFS(Concentrado!T$2:T859,Concentrado!$A$2:$A859,"="&amp;$A10,Concentrado!$B$2:$B859, "=Querétaro")</f>
        <v>51.206000000000003</v>
      </c>
      <c r="T10" s="9">
        <f>SUMIFS(Concentrado!U$2:U859,Concentrado!$A$2:$A859,"="&amp;$A10,Concentrado!$B$2:$B859, "=Querétaro")</f>
        <v>7.5730000000000004</v>
      </c>
      <c r="U10" s="9">
        <f>SUMIFS(Concentrado!V$2:V859,Concentrado!$A$2:$A859,"="&amp;$A10,Concentrado!$B$2:$B859, "=Querétaro")</f>
        <v>11.912000000000001</v>
      </c>
      <c r="V10" s="9">
        <f>SUMIFS(Concentrado!W$2:W859,Concentrado!$A$2:$A859,"="&amp;$A10,Concentrado!$B$2:$B859, "=Querétaro")</f>
        <v>9.8019999999999996</v>
      </c>
      <c r="W10" s="9">
        <f>SUMIFS(Concentrado!X$2:X859,Concentrado!$A$2:$A859,"="&amp;$A10,Concentrado!$B$2:$B859, "=Querétaro")</f>
        <v>6.2290000000000001</v>
      </c>
      <c r="X10" s="9">
        <f>SUMIFS(Concentrado!Y$2:Y859,Concentrado!$A$2:$A859,"="&amp;$A10,Concentrado!$B$2:$B859, "=Querétaro")</f>
        <v>1.3879999999999999</v>
      </c>
      <c r="Y10" s="9">
        <f>SUMIFS(Concentrado!Z$2:Z859,Concentrado!$A$2:$A859,"="&amp;$A10,Concentrado!$B$2:$B859, "=Querétaro")</f>
        <v>3.742</v>
      </c>
      <c r="Z10" s="9">
        <f>SUMIFS(Concentrado!AA$2:AA859,Concentrado!$A$2:$A859,"="&amp;$A10,Concentrado!$B$2:$B859, "=Querétaro")</f>
        <v>47.268000000000001</v>
      </c>
      <c r="AA10" s="9">
        <f>SUMIFS(Concentrado!AB$2:AB859,Concentrado!$A$2:$A859,"="&amp;$A10,Concentrado!$B$2:$B859, "=Querétaro")</f>
        <v>35.158000000000001</v>
      </c>
      <c r="AB10" s="9">
        <f>SUMIFS(Concentrado!AC$2:AC859,Concentrado!$A$2:$A859,"="&amp;$A10,Concentrado!$B$2:$B859, "=Querétaro")</f>
        <v>41.048000000000002</v>
      </c>
      <c r="AC10" s="9">
        <f>SUMIFS(Concentrado!AD$2:AD859,Concentrado!$A$2:$A859,"="&amp;$A10,Concentrado!$B$2:$B859, "=Querétaro")</f>
        <v>333.07400000000001</v>
      </c>
      <c r="AD10" s="9">
        <f>SUMIFS(Concentrado!AE$2:AE859,Concentrado!$A$2:$A859,"="&amp;$A10,Concentrado!$B$2:$B859, "=Querétaro")</f>
        <v>269.93299999999999</v>
      </c>
      <c r="AE10" s="9">
        <f>SUMIFS(Concentrado!AF$2:AF859,Concentrado!$A$2:$A859,"="&amp;$A10,Concentrado!$B$2:$B859, "=Querétaro")</f>
        <v>300.642</v>
      </c>
      <c r="AF10" s="9">
        <f>SUMIFS(Concentrado!AG$2:AG859,Concentrado!$A$2:$A859,"="&amp;$A10,Concentrado!$B$2:$B859, "=Querétaro")</f>
        <v>8.0609999999999999</v>
      </c>
      <c r="AG10" s="9">
        <f>SUMIFS(Concentrado!AH$2:AH859,Concentrado!$A$2:$A859,"="&amp;$A10,Concentrado!$B$2:$B859, "=Querétaro")</f>
        <v>7.4483734614453603</v>
      </c>
      <c r="AH10" s="9">
        <f>SUMIFS(Concentrado!AI$2:AI859,Concentrado!$A$2:$A859,"="&amp;$A10,Concentrado!$B$2:$B859, "=Querétaro")</f>
        <v>2.3443910444262102</v>
      </c>
      <c r="AI10" s="9">
        <f>SUMIFS(Concentrado!AJ$2:AJ859,Concentrado!$A$2:$A859,"="&amp;$A10,Concentrado!$B$2:$B859, "=Querétaro")</f>
        <v>4.8232141296057902</v>
      </c>
      <c r="AJ10" s="9">
        <f>SUMIFS(Concentrado!AK$2:AK859,Concentrado!$A$2:$A859,"="&amp;$A10,Concentrado!$B$2:$B859, "=Querétaro")</f>
        <v>5.7409999999999997</v>
      </c>
      <c r="AK10" s="9">
        <f>SUMIFS(Concentrado!AL$2:AL859,Concentrado!$A$2:$A859,"="&amp;$A10,Concentrado!$B$2:$B859, "=Querétaro")</f>
        <v>1.3879999999999999</v>
      </c>
      <c r="AL10" s="9">
        <f>SUMIFS(Concentrado!AM$2:AM859,Concentrado!$A$2:$A859,"="&amp;$A10,Concentrado!$B$2:$B859, "=Querétaro")</f>
        <v>3.5049999999999999</v>
      </c>
      <c r="AM10" s="9">
        <f>SUMIFS(Concentrado!AN$2:AN859,Concentrado!$A$2:$A859,"="&amp;$A10,Concentrado!$B$2:$B859, "=Querétaro")</f>
        <v>51.542999999999999</v>
      </c>
      <c r="AN10" s="9">
        <f>SUMIFS(Concentrado!AO$2:AO859,Concentrado!$A$2:$A859,"="&amp;$A10,Concentrado!$B$2:$B859, "=Querétaro")</f>
        <v>44.642000000000003</v>
      </c>
      <c r="AO10" s="9">
        <f>SUMIFS(Concentrado!AP$2:AP859,Concentrado!$A$2:$A859,"="&amp;$A10,Concentrado!$B$2:$B859, "=Querétaro")</f>
        <v>47.997999999999998</v>
      </c>
      <c r="AP10" s="9">
        <f>SUMIFS(Concentrado!AQ$2:AQ859,Concentrado!$A$2:$A859,"="&amp;$A10,Concentrado!$B$2:$B859, "=Querétaro")</f>
        <v>3.0529999999999999</v>
      </c>
      <c r="AQ10" s="9">
        <f>SUMIFS(Concentrado!AR$2:AR859,Concentrado!$A$2:$A859,"="&amp;$A10,Concentrado!$B$2:$B859, "=Querétaro")</f>
        <v>1.619</v>
      </c>
      <c r="AR10" s="9">
        <f>SUMIFS(Concentrado!AS$2:AS859,Concentrado!$A$2:$A859,"="&amp;$A10,Concentrado!$B$2:$B859, "=Querétaro")</f>
        <v>2.3170000000000002</v>
      </c>
      <c r="AS10" s="9">
        <f>SUMIFS(Concentrado!AT$2:AT859,Concentrado!$A$2:$A859,"="&amp;$A10,Concentrado!$B$2:$B859, "=Querétaro")</f>
        <v>5.008</v>
      </c>
      <c r="AT10" s="9">
        <f>SUMIFS(Concentrado!AU$2:AU859,Concentrado!$A$2:$A859,"="&amp;$A10,Concentrado!$B$2:$B859, "=Querétaro")</f>
        <v>0.57799999999999996</v>
      </c>
      <c r="AU10" s="9">
        <f>SUMIFS(Concentrado!AV$2:AV859,Concentrado!$A$2:$A859,"="&amp;$A10,Concentrado!$B$2:$B859, "=Querétaro")</f>
        <v>2.7330000000000001</v>
      </c>
      <c r="AV10" s="9">
        <f>SUMIFS(Concentrado!AW$2:AW859,Concentrado!$A$2:$A859,"="&amp;$A10,Concentrado!$B$2:$B859, "=Querétaro")</f>
        <v>458.267</v>
      </c>
      <c r="AW10" s="9">
        <f>SUMIFS(Concentrado!AX$2:AX859,Concentrado!$A$2:$A859,"="&amp;$A10,Concentrado!$B$2:$B859, "=Querétaro")</f>
        <v>342.678</v>
      </c>
      <c r="AX10" s="9">
        <f>SUMIFS(Concentrado!AY$2:AY859,Concentrado!$A$2:$A859,"="&amp;$A10,Concentrado!$B$2:$B859, "=Querétaro")</f>
        <v>398.95499999999998</v>
      </c>
      <c r="AY10" s="9">
        <f>SUMIFS(Concentrado!AZ$2:AZ859,Concentrado!$A$2:$A859,"="&amp;$A10,Concentrado!$B$2:$B859, "=Querétaro")</f>
        <v>4.5830000000000002</v>
      </c>
      <c r="AZ10" s="9">
        <f>SUMIFS(Concentrado!BA$2:BA859,Concentrado!$A$2:$A859,"="&amp;$A10,Concentrado!$B$2:$B859, "=Querétaro")</f>
        <v>3.427</v>
      </c>
      <c r="BA10" s="9">
        <f>SUMIFS(Concentrado!BB$2:BB859,Concentrado!$A$2:$A859,"="&amp;$A10,Concentrado!$B$2:$B859, "=Querétaro")</f>
        <v>3.99</v>
      </c>
      <c r="BB10" s="9">
        <f>SUMIFS(Concentrado!BC$2:BC859,Concentrado!$A$2:$A859,"="&amp;$A10,Concentrado!$B$2:$B859, "=Querétaro")</f>
        <v>21.745999999999999</v>
      </c>
      <c r="BC10" s="9">
        <f>SUMIFS(Concentrado!BD$2:BD859,Concentrado!$A$2:$A859,"="&amp;$A10,Concentrado!$B$2:$B859, "=Querétaro")</f>
        <v>9.0169999999999995</v>
      </c>
      <c r="BD10" s="9">
        <f>SUMIFS(Concentrado!BE$2:BE859,Concentrado!$A$2:$A859,"="&amp;$A10,Concentrado!$B$2:$B859, "=Querétaro")</f>
        <v>17.542999999999999</v>
      </c>
      <c r="BE10" s="9">
        <f>SUMIFS(Concentrado!BF$2:BF859,Concentrado!$A$2:$A859,"="&amp;$A10,Concentrado!$B$2:$B859, "=Querétaro")</f>
        <v>20.035</v>
      </c>
      <c r="BF10" s="9">
        <f>SUMIFS(Concentrado!BG$2:BG859,Concentrado!$A$2:$A859,"="&amp;$A10,Concentrado!$B$2:$B859, "=Querétaro")</f>
        <v>51.24</v>
      </c>
      <c r="BG10" s="9">
        <f>SUMIFS(Concentrado!BH$2:BH859,Concentrado!$A$2:$A859,"="&amp;$A10,Concentrado!$B$2:$B859, "=Querétaro")</f>
        <v>7.0198811231809799</v>
      </c>
    </row>
    <row r="11" spans="1:59" x14ac:dyDescent="0.25">
      <c r="A11" s="4">
        <v>2007</v>
      </c>
      <c r="B11" s="9">
        <f>SUMIFS(Concentrado!C$2:C859,Concentrado!$A$2:$A859,"="&amp;$A11,Concentrado!$B$2:$B859, "=Querétaro")</f>
        <v>22.295000000000002</v>
      </c>
      <c r="C11" s="9">
        <f>SUMIFS(Concentrado!D$2:D859,Concentrado!$A$2:$A859,"="&amp;$A11,Concentrado!$B$2:$B859, "=Querétaro")</f>
        <v>5.516</v>
      </c>
      <c r="D11" s="9">
        <f>SUMIFS(Concentrado!E$2:E859,Concentrado!$A$2:$A859,"="&amp;$A11,Concentrado!$B$2:$B859, "=Querétaro")</f>
        <v>13.664999999999999</v>
      </c>
      <c r="E11" s="9">
        <f>SUMIFS(Concentrado!F$2:F859,Concentrado!$A$2:$A859,"="&amp;$A11,Concentrado!$B$2:$B859, "=Querétaro")</f>
        <v>12.275</v>
      </c>
      <c r="F11" s="9">
        <f>SUMIFS(Concentrado!G$2:G859,Concentrado!$A$2:$A859,"="&amp;$A11,Concentrado!$B$2:$B859, "=Querétaro")</f>
        <v>13.664</v>
      </c>
      <c r="G11" s="9">
        <f>SUMIFS(Concentrado!H$2:H859,Concentrado!$A$2:$A859,"="&amp;$A11,Concentrado!$B$2:$B859, "=Querétaro")</f>
        <v>2.3849999999999998</v>
      </c>
      <c r="H11" s="9">
        <f>SUMIFS(Concentrado!I$2:I859,Concentrado!$A$2:$A859,"="&amp;$A11,Concentrado!$B$2:$B859, "=Querétaro")</f>
        <v>2.702</v>
      </c>
      <c r="I11" s="9">
        <f>SUMIFS(Concentrado!J$2:J859,Concentrado!$A$2:$A859,"="&amp;$A11,Concentrado!$B$2:$B859, "=Querétaro")</f>
        <v>2.548</v>
      </c>
      <c r="J11" s="9">
        <f>SUMIFS(Concentrado!K$2:K859,Concentrado!$A$2:$A859,"="&amp;$A11,Concentrado!$B$2:$B859, "=Querétaro")</f>
        <v>5.6040000000000001</v>
      </c>
      <c r="K11" s="9">
        <f>SUMIFS(Concentrado!L$2:L859,Concentrado!$A$2:$A859,"="&amp;$A11,Concentrado!$B$2:$B859, "=Querétaro")</f>
        <v>3.1520000000000001</v>
      </c>
      <c r="L11" s="9">
        <f>SUMIFS(Concentrado!M$2:M859,Concentrado!$A$2:$A859,"="&amp;$A11,Concentrado!$B$2:$B859, "=Querétaro")</f>
        <v>4.343</v>
      </c>
      <c r="M11" s="9">
        <f>SUMIFS(Concentrado!N$2:N859,Concentrado!$A$2:$A859,"="&amp;$A11,Concentrado!$B$2:$B859, "=Querétaro")</f>
        <v>35.023000000000003</v>
      </c>
      <c r="N11" s="9">
        <f>SUMIFS(Concentrado!O$2:O859,Concentrado!$A$2:$A859,"="&amp;$A11,Concentrado!$B$2:$B859, "=Querétaro")</f>
        <v>69.39</v>
      </c>
      <c r="O11" s="9">
        <f>SUMIFS(Concentrado!P$2:P859,Concentrado!$A$2:$A859,"="&amp;$A11,Concentrado!$B$2:$B859, "=Querétaro")</f>
        <v>20.375</v>
      </c>
      <c r="P11" s="9">
        <f>SUMIFS(Concentrado!Q$2:Q859,Concentrado!$A$2:$A859,"="&amp;$A11,Concentrado!$B$2:$B859, "=Querétaro")</f>
        <v>44.177999999999997</v>
      </c>
      <c r="Q11" s="9">
        <f>SUMIFS(Concentrado!R$2:R859,Concentrado!$A$2:$A859,"="&amp;$A11,Concentrado!$B$2:$B859, "=Querétaro")</f>
        <v>51.506</v>
      </c>
      <c r="R11" s="9">
        <f>SUMIFS(Concentrado!S$2:S859,Concentrado!$A$2:$A859,"="&amp;$A11,Concentrado!$B$2:$B859, "=Querétaro")</f>
        <v>54.82</v>
      </c>
      <c r="S11" s="9">
        <f>SUMIFS(Concentrado!T$2:T859,Concentrado!$A$2:$A859,"="&amp;$A11,Concentrado!$B$2:$B859, "=Querétaro")</f>
        <v>53.210999999999999</v>
      </c>
      <c r="T11" s="9">
        <f>SUMIFS(Concentrado!U$2:U859,Concentrado!$A$2:$A859,"="&amp;$A11,Concentrado!$B$2:$B859, "=Querétaro")</f>
        <v>6.7960000000000003</v>
      </c>
      <c r="U11" s="9">
        <f>SUMIFS(Concentrado!V$2:V859,Concentrado!$A$2:$A859,"="&amp;$A11,Concentrado!$B$2:$B859, "=Querétaro")</f>
        <v>11.481999999999999</v>
      </c>
      <c r="V11" s="9">
        <f>SUMIFS(Concentrado!W$2:W859,Concentrado!$A$2:$A859,"="&amp;$A11,Concentrado!$B$2:$B859, "=Querétaro")</f>
        <v>9.2059999999999995</v>
      </c>
      <c r="W11" s="9">
        <f>SUMIFS(Concentrado!X$2:X859,Concentrado!$A$2:$A859,"="&amp;$A11,Concentrado!$B$2:$B859, "=Querétaro")</f>
        <v>5.484</v>
      </c>
      <c r="X11" s="9">
        <f>SUMIFS(Concentrado!Y$2:Y859,Concentrado!$A$2:$A859,"="&amp;$A11,Concentrado!$B$2:$B859, "=Querétaro")</f>
        <v>0.90100000000000002</v>
      </c>
      <c r="Y11" s="9">
        <f>SUMIFS(Concentrado!Z$2:Z859,Concentrado!$A$2:$A859,"="&amp;$A11,Concentrado!$B$2:$B859, "=Querétaro")</f>
        <v>3.1269999999999998</v>
      </c>
      <c r="Z11" s="9">
        <f>SUMIFS(Concentrado!AA$2:AA859,Concentrado!$A$2:$A859,"="&amp;$A11,Concentrado!$B$2:$B859, "=Querétaro")</f>
        <v>48.524999999999999</v>
      </c>
      <c r="AA11" s="9">
        <f>SUMIFS(Concentrado!AB$2:AB859,Concentrado!$A$2:$A859,"="&amp;$A11,Concentrado!$B$2:$B859, "=Querétaro")</f>
        <v>35.234000000000002</v>
      </c>
      <c r="AB11" s="9">
        <f>SUMIFS(Concentrado!AC$2:AC859,Concentrado!$A$2:$A859,"="&amp;$A11,Concentrado!$B$2:$B859, "=Querétaro")</f>
        <v>41.688000000000002</v>
      </c>
      <c r="AC11" s="9">
        <f>SUMIFS(Concentrado!AD$2:AD859,Concentrado!$A$2:$A859,"="&amp;$A11,Concentrado!$B$2:$B859, "=Querétaro")</f>
        <v>332.64299999999997</v>
      </c>
      <c r="AD11" s="9">
        <f>SUMIFS(Concentrado!AE$2:AE859,Concentrado!$A$2:$A859,"="&amp;$A11,Concentrado!$B$2:$B859, "=Querétaro")</f>
        <v>274.21300000000002</v>
      </c>
      <c r="AE11" s="9">
        <f>SUMIFS(Concentrado!AF$2:AF859,Concentrado!$A$2:$A859,"="&amp;$A11,Concentrado!$B$2:$B859, "=Querétaro")</f>
        <v>302.64699999999999</v>
      </c>
      <c r="AF11" s="9">
        <f>SUMIFS(Concentrado!AG$2:AG859,Concentrado!$A$2:$A859,"="&amp;$A11,Concentrado!$B$2:$B859, "=Querétaro")</f>
        <v>6.2</v>
      </c>
      <c r="AG11" s="9">
        <f>SUMIFS(Concentrado!AH$2:AH859,Concentrado!$A$2:$A859,"="&amp;$A11,Concentrado!$B$2:$B859, "=Querétaro")</f>
        <v>7.5954828144605804</v>
      </c>
      <c r="AH11" s="9">
        <f>SUMIFS(Concentrado!AI$2:AI859,Concentrado!$A$2:$A859,"="&amp;$A11,Concentrado!$B$2:$B859, "=Querétaro")</f>
        <v>3.16428386502891</v>
      </c>
      <c r="AI11" s="9">
        <f>SUMIFS(Concentrado!AJ$2:AJ859,Concentrado!$A$2:$A859,"="&amp;$A11,Concentrado!$B$2:$B859, "=Querétaro")</f>
        <v>5.3193611447265203</v>
      </c>
      <c r="AJ11" s="9">
        <f>SUMIFS(Concentrado!AK$2:AK859,Concentrado!$A$2:$A859,"="&amp;$A11,Concentrado!$B$2:$B859, "=Querétaro")</f>
        <v>6.319</v>
      </c>
      <c r="AK11" s="9">
        <f>SUMIFS(Concentrado!AL$2:AL859,Concentrado!$A$2:$A859,"="&amp;$A11,Concentrado!$B$2:$B859, "=Querétaro")</f>
        <v>2.0259999999999998</v>
      </c>
      <c r="AL11" s="9">
        <f>SUMIFS(Concentrado!AM$2:AM859,Concentrado!$A$2:$A859,"="&amp;$A11,Concentrado!$B$2:$B859, "=Querétaro")</f>
        <v>4.1109999999999998</v>
      </c>
      <c r="AM11" s="9">
        <f>SUMIFS(Concentrado!AN$2:AN859,Concentrado!$A$2:$A859,"="&amp;$A11,Concentrado!$B$2:$B859, "=Querétaro")</f>
        <v>49.837000000000003</v>
      </c>
      <c r="AN11" s="9">
        <f>SUMIFS(Concentrado!AO$2:AO859,Concentrado!$A$2:$A859,"="&amp;$A11,Concentrado!$B$2:$B859, "=Querétaro")</f>
        <v>40.411999999999999</v>
      </c>
      <c r="AO11" s="9">
        <f>SUMIFS(Concentrado!AP$2:AP859,Concentrado!$A$2:$A859,"="&amp;$A11,Concentrado!$B$2:$B859, "=Querétaro")</f>
        <v>44.988999999999997</v>
      </c>
      <c r="AP11" s="9">
        <f>SUMIFS(Concentrado!AQ$2:AQ859,Concentrado!$A$2:$A859,"="&amp;$A11,Concentrado!$B$2:$B859, "=Querétaro")</f>
        <v>1.9079999999999999</v>
      </c>
      <c r="AQ11" s="9">
        <f>SUMIFS(Concentrado!AR$2:AR859,Concentrado!$A$2:$A859,"="&amp;$A11,Concentrado!$B$2:$B859, "=Querétaro")</f>
        <v>0.45</v>
      </c>
      <c r="AR11" s="9">
        <f>SUMIFS(Concentrado!AS$2:AS859,Concentrado!$A$2:$A859,"="&amp;$A11,Concentrado!$B$2:$B859, "=Querétaro")</f>
        <v>1.1579999999999999</v>
      </c>
      <c r="AS11" s="9">
        <f>SUMIFS(Concentrado!AT$2:AT859,Concentrado!$A$2:$A859,"="&amp;$A11,Concentrado!$B$2:$B859, "=Querétaro")</f>
        <v>5.1269999999999998</v>
      </c>
      <c r="AT11" s="9">
        <f>SUMIFS(Concentrado!AU$2:AU859,Concentrado!$A$2:$A859,"="&amp;$A11,Concentrado!$B$2:$B859, "=Querétaro")</f>
        <v>0.90100000000000002</v>
      </c>
      <c r="AU11" s="9">
        <f>SUMIFS(Concentrado!AV$2:AV859,Concentrado!$A$2:$A859,"="&amp;$A11,Concentrado!$B$2:$B859, "=Querétaro")</f>
        <v>2.9529999999999998</v>
      </c>
      <c r="AV11" s="9">
        <f>SUMIFS(Concentrado!AW$2:AW859,Concentrado!$A$2:$A859,"="&amp;$A11,Concentrado!$B$2:$B859, "=Querétaro")</f>
        <v>458.42700000000002</v>
      </c>
      <c r="AW11" s="9">
        <f>SUMIFS(Concentrado!AX$2:AX859,Concentrado!$A$2:$A859,"="&amp;$A11,Concentrado!$B$2:$B859, "=Querétaro")</f>
        <v>341.303</v>
      </c>
      <c r="AX11" s="9">
        <f>SUMIFS(Concentrado!AY$2:AY859,Concentrado!$A$2:$A859,"="&amp;$A11,Concentrado!$B$2:$B859, "=Querétaro")</f>
        <v>398.24099999999999</v>
      </c>
      <c r="AY11" s="9">
        <f>SUMIFS(Concentrado!AZ$2:AZ859,Concentrado!$A$2:$A859,"="&amp;$A11,Concentrado!$B$2:$B859, "=Querétaro")</f>
        <v>4.5839999999999996</v>
      </c>
      <c r="AZ11" s="9">
        <f>SUMIFS(Concentrado!BA$2:BA859,Concentrado!$A$2:$A859,"="&amp;$A11,Concentrado!$B$2:$B859, "=Querétaro")</f>
        <v>3.4129999999999998</v>
      </c>
      <c r="BA11" s="9">
        <f>SUMIFS(Concentrado!BB$2:BB859,Concentrado!$A$2:$A859,"="&amp;$A11,Concentrado!$B$2:$B859, "=Querétaro")</f>
        <v>3.9820000000000002</v>
      </c>
      <c r="BB11" s="9">
        <f>SUMIFS(Concentrado!BC$2:BC859,Concentrado!$A$2:$A859,"="&amp;$A11,Concentrado!$B$2:$B859, "=Querétaro")</f>
        <v>19.533999999999999</v>
      </c>
      <c r="BC11" s="9">
        <f>SUMIFS(Concentrado!BD$2:BD859,Concentrado!$A$2:$A859,"="&amp;$A11,Concentrado!$B$2:$B859, "=Querétaro")</f>
        <v>16.893999999999998</v>
      </c>
      <c r="BD11" s="9">
        <f>SUMIFS(Concentrado!BE$2:BE859,Concentrado!$A$2:$A859,"="&amp;$A11,Concentrado!$B$2:$B859, "=Querétaro")</f>
        <v>17.04</v>
      </c>
      <c r="BE11" s="9">
        <f>SUMIFS(Concentrado!BF$2:BF859,Concentrado!$A$2:$A859,"="&amp;$A11,Concentrado!$B$2:$B859, "=Querétaro")</f>
        <v>19.379000000000001</v>
      </c>
      <c r="BF11" s="9">
        <f>SUMIFS(Concentrado!BG$2:BG859,Concentrado!$A$2:$A859,"="&amp;$A11,Concentrado!$B$2:$B859, "=Querétaro")</f>
        <v>43.121000000000002</v>
      </c>
      <c r="BG11" s="9">
        <f>SUMIFS(Concentrado!BH$2:BH859,Concentrado!$A$2:$A859,"="&amp;$A11,Concentrado!$B$2:$B859, "=Querétaro")</f>
        <v>7.6095779220779223</v>
      </c>
    </row>
    <row r="12" spans="1:59" x14ac:dyDescent="0.25">
      <c r="A12" s="4">
        <v>2008</v>
      </c>
      <c r="B12" s="9">
        <f>SUMIFS(Concentrado!C$2:C859,Concentrado!$A$2:$A859,"="&amp;$A12,Concentrado!$B$2:$B859, "=Querétaro")</f>
        <v>22.547000000000001</v>
      </c>
      <c r="C12" s="9">
        <f>SUMIFS(Concentrado!D$2:D859,Concentrado!$A$2:$A859,"="&amp;$A12,Concentrado!$B$2:$B859, "=Querétaro")</f>
        <v>5.0419999999999998</v>
      </c>
      <c r="D12" s="9">
        <f>SUMIFS(Concentrado!E$2:E859,Concentrado!$A$2:$A859,"="&amp;$A12,Concentrado!$B$2:$B859, "=Querétaro")</f>
        <v>13.538</v>
      </c>
      <c r="E12" s="9">
        <f>SUMIFS(Concentrado!F$2:F859,Concentrado!$A$2:$A859,"="&amp;$A12,Concentrado!$B$2:$B859, "=Querétaro")</f>
        <v>13.112</v>
      </c>
      <c r="F12" s="9">
        <f>SUMIFS(Concentrado!G$2:G859,Concentrado!$A$2:$A859,"="&amp;$A12,Concentrado!$B$2:$B859, "=Querétaro")</f>
        <v>12.445</v>
      </c>
      <c r="G12" s="9">
        <f>SUMIFS(Concentrado!H$2:H859,Concentrado!$A$2:$A859,"="&amp;$A12,Concentrado!$B$2:$B859, "=Querétaro")</f>
        <v>3.1379999999999999</v>
      </c>
      <c r="H12" s="9">
        <f>SUMIFS(Concentrado!I$2:I859,Concentrado!$A$2:$A859,"="&amp;$A12,Concentrado!$B$2:$B859, "=Querétaro")</f>
        <v>3.1789999999999998</v>
      </c>
      <c r="I12" s="9">
        <f>SUMIFS(Concentrado!J$2:J859,Concentrado!$A$2:$A859,"="&amp;$A12,Concentrado!$B$2:$B859, "=Querétaro")</f>
        <v>3.1589999999999998</v>
      </c>
      <c r="J12" s="9">
        <f>SUMIFS(Concentrado!K$2:K859,Concentrado!$A$2:$A859,"="&amp;$A12,Concentrado!$B$2:$B859, "=Querétaro")</f>
        <v>5.3460000000000001</v>
      </c>
      <c r="K12" s="9">
        <f>SUMIFS(Concentrado!L$2:L859,Concentrado!$A$2:$A859,"="&amp;$A12,Concentrado!$B$2:$B859, "=Querétaro")</f>
        <v>2.63</v>
      </c>
      <c r="L12" s="9">
        <f>SUMIFS(Concentrado!M$2:M859,Concentrado!$A$2:$A859,"="&amp;$A12,Concentrado!$B$2:$B859, "=Querétaro")</f>
        <v>3.9489999999999998</v>
      </c>
      <c r="M12" s="9">
        <f>SUMIFS(Concentrado!N$2:N859,Concentrado!$A$2:$A859,"="&amp;$A12,Concentrado!$B$2:$B859, "=Querétaro")</f>
        <v>36.515000000000001</v>
      </c>
      <c r="N12" s="9">
        <f>SUMIFS(Concentrado!O$2:O859,Concentrado!$A$2:$A859,"="&amp;$A12,Concentrado!$B$2:$B859, "=Querétaro")</f>
        <v>70.198999999999998</v>
      </c>
      <c r="O12" s="9">
        <f>SUMIFS(Concentrado!P$2:P859,Concentrado!$A$2:$A859,"="&amp;$A12,Concentrado!$B$2:$B859, "=Querétaro")</f>
        <v>16.879000000000001</v>
      </c>
      <c r="P12" s="9">
        <f>SUMIFS(Concentrado!Q$2:Q859,Concentrado!$A$2:$A859,"="&amp;$A12,Concentrado!$B$2:$B859, "=Querétaro")</f>
        <v>42.756999999999998</v>
      </c>
      <c r="Q12" s="9">
        <f>SUMIFS(Concentrado!R$2:R859,Concentrado!$A$2:$A859,"="&amp;$A12,Concentrado!$B$2:$B859, "=Querétaro")</f>
        <v>51.835000000000001</v>
      </c>
      <c r="R12" s="9">
        <f>SUMIFS(Concentrado!S$2:S859,Concentrado!$A$2:$A859,"="&amp;$A12,Concentrado!$B$2:$B859, "=Querétaro")</f>
        <v>57.871000000000002</v>
      </c>
      <c r="S12" s="9">
        <f>SUMIFS(Concentrado!T$2:T859,Concentrado!$A$2:$A859,"="&amp;$A12,Concentrado!$B$2:$B859, "=Querétaro")</f>
        <v>54.941000000000003</v>
      </c>
      <c r="T12" s="9">
        <f>SUMIFS(Concentrado!U$2:U859,Concentrado!$A$2:$A859,"="&amp;$A12,Concentrado!$B$2:$B859, "=Querétaro")</f>
        <v>10.925000000000001</v>
      </c>
      <c r="U12" s="9">
        <f>SUMIFS(Concentrado!V$2:V859,Concentrado!$A$2:$A859,"="&amp;$A12,Concentrado!$B$2:$B859, "=Querétaro")</f>
        <v>13.7</v>
      </c>
      <c r="V12" s="9">
        <f>SUMIFS(Concentrado!W$2:W859,Concentrado!$A$2:$A859,"="&amp;$A12,Concentrado!$B$2:$B859, "=Querétaro")</f>
        <v>12.353</v>
      </c>
      <c r="W12" s="9">
        <f>SUMIFS(Concentrado!X$2:X859,Concentrado!$A$2:$A859,"="&amp;$A12,Concentrado!$B$2:$B859, "=Querétaro")</f>
        <v>6.8570000000000002</v>
      </c>
      <c r="X12" s="9">
        <f>SUMIFS(Concentrado!Y$2:Y859,Concentrado!$A$2:$A859,"="&amp;$A12,Concentrado!$B$2:$B859, "=Querétaro")</f>
        <v>1.425</v>
      </c>
      <c r="Y12" s="9">
        <f>SUMIFS(Concentrado!Z$2:Z859,Concentrado!$A$2:$A859,"="&amp;$A12,Concentrado!$B$2:$B859, "=Querétaro")</f>
        <v>4.0609999999999999</v>
      </c>
      <c r="Z12" s="9">
        <f>SUMIFS(Concentrado!AA$2:AA859,Concentrado!$A$2:$A859,"="&amp;$A12,Concentrado!$B$2:$B859, "=Querétaro")</f>
        <v>54.625</v>
      </c>
      <c r="AA12" s="9">
        <f>SUMIFS(Concentrado!AB$2:AB859,Concentrado!$A$2:$A859,"="&amp;$A12,Concentrado!$B$2:$B859, "=Querétaro")</f>
        <v>39.567</v>
      </c>
      <c r="AB12" s="9">
        <f>SUMIFS(Concentrado!AC$2:AC859,Concentrado!$A$2:$A859,"="&amp;$A12,Concentrado!$B$2:$B859, "=Querétaro")</f>
        <v>46.875</v>
      </c>
      <c r="AC12" s="9">
        <f>SUMIFS(Concentrado!AD$2:AD859,Concentrado!$A$2:$A859,"="&amp;$A12,Concentrado!$B$2:$B859, "=Querétaro")</f>
        <v>357.38600000000002</v>
      </c>
      <c r="AD12" s="9">
        <f>SUMIFS(Concentrado!AE$2:AE859,Concentrado!$A$2:$A859,"="&amp;$A12,Concentrado!$B$2:$B859, "=Querétaro")</f>
        <v>295.70999999999998</v>
      </c>
      <c r="AE12" s="9">
        <f>SUMIFS(Concentrado!AF$2:AF859,Concentrado!$A$2:$A859,"="&amp;$A12,Concentrado!$B$2:$B859, "=Querétaro")</f>
        <v>325.7</v>
      </c>
      <c r="AF12" s="9">
        <f>SUMIFS(Concentrado!AG$2:AG859,Concentrado!$A$2:$A859,"="&amp;$A12,Concentrado!$B$2:$B859, "=Querétaro")</f>
        <v>6.625</v>
      </c>
      <c r="AG12" s="9">
        <f>SUMIFS(Concentrado!AH$2:AH859,Concentrado!$A$2:$A859,"="&amp;$A12,Concentrado!$B$2:$B859, "=Querétaro")</f>
        <v>7.4170770782649997</v>
      </c>
      <c r="AH12" s="9">
        <f>SUMIFS(Concentrado!AI$2:AI859,Concentrado!$A$2:$A859,"="&amp;$A12,Concentrado!$B$2:$B859, "=Querétaro")</f>
        <v>0.84716088149913604</v>
      </c>
      <c r="AI12" s="9">
        <f>SUMIFS(Concentrado!AJ$2:AJ859,Concentrado!$A$2:$A859,"="&amp;$A12,Concentrado!$B$2:$B859, "=Querétaro")</f>
        <v>4.0510196995300802</v>
      </c>
      <c r="AJ12" s="9">
        <f>SUMIFS(Concentrado!AK$2:AK859,Concentrado!$A$2:$A859,"="&amp;$A12,Concentrado!$B$2:$B859, "=Querétaro")</f>
        <v>6.7409999999999997</v>
      </c>
      <c r="AK12" s="9">
        <f>SUMIFS(Concentrado!AL$2:AL859,Concentrado!$A$2:$A859,"="&amp;$A12,Concentrado!$B$2:$B859, "=Querétaro")</f>
        <v>1.754</v>
      </c>
      <c r="AL12" s="9">
        <f>SUMIFS(Concentrado!AM$2:AM859,Concentrado!$A$2:$A859,"="&amp;$A12,Concentrado!$B$2:$B859, "=Querétaro")</f>
        <v>4.1740000000000004</v>
      </c>
      <c r="AM12" s="9">
        <f>SUMIFS(Concentrado!AN$2:AN859,Concentrado!$A$2:$A859,"="&amp;$A12,Concentrado!$B$2:$B859, "=Querétaro")</f>
        <v>47.186999999999998</v>
      </c>
      <c r="AN12" s="9">
        <f>SUMIFS(Concentrado!AO$2:AO859,Concentrado!$A$2:$A859,"="&amp;$A12,Concentrado!$B$2:$B859, "=Querétaro")</f>
        <v>41.759</v>
      </c>
      <c r="AO12" s="9">
        <f>SUMIFS(Concentrado!AP$2:AP859,Concentrado!$A$2:$A859,"="&amp;$A12,Concentrado!$B$2:$B859, "=Querétaro")</f>
        <v>44.393000000000001</v>
      </c>
      <c r="AP12" s="9">
        <f>SUMIFS(Concentrado!AQ$2:AQ859,Concentrado!$A$2:$A859,"="&amp;$A12,Concentrado!$B$2:$B859, "=Querétaro")</f>
        <v>2.4409999999999998</v>
      </c>
      <c r="AQ12" s="9">
        <f>SUMIFS(Concentrado!AR$2:AR859,Concentrado!$A$2:$A859,"="&amp;$A12,Concentrado!$B$2:$B859, "=Querétaro")</f>
        <v>1.425</v>
      </c>
      <c r="AR12" s="9">
        <f>SUMIFS(Concentrado!AS$2:AS859,Concentrado!$A$2:$A859,"="&amp;$A12,Concentrado!$B$2:$B859, "=Querétaro")</f>
        <v>1.9179999999999999</v>
      </c>
      <c r="AS12" s="9">
        <f>SUMIFS(Concentrado!AT$2:AT859,Concentrado!$A$2:$A859,"="&amp;$A12,Concentrado!$B$2:$B859, "=Querétaro")</f>
        <v>3.1379999999999999</v>
      </c>
      <c r="AT12" s="9">
        <f>SUMIFS(Concentrado!AU$2:AU859,Concentrado!$A$2:$A859,"="&amp;$A12,Concentrado!$B$2:$B859, "=Querétaro")</f>
        <v>0.65800000000000003</v>
      </c>
      <c r="AU12" s="9">
        <f>SUMIFS(Concentrado!AV$2:AV859,Concentrado!$A$2:$A859,"="&amp;$A12,Concentrado!$B$2:$B859, "=Querétaro")</f>
        <v>1.861</v>
      </c>
      <c r="AV12" s="9">
        <f>SUMIFS(Concentrado!AW$2:AW859,Concentrado!$A$2:$A859,"="&amp;$A12,Concentrado!$B$2:$B859, "=Querétaro")</f>
        <v>480.233</v>
      </c>
      <c r="AW12" s="9">
        <f>SUMIFS(Concentrado!AX$2:AX859,Concentrado!$A$2:$A859,"="&amp;$A12,Concentrado!$B$2:$B859, "=Querétaro")</f>
        <v>363.774</v>
      </c>
      <c r="AX12" s="9">
        <f>SUMIFS(Concentrado!AY$2:AY859,Concentrado!$A$2:$A859,"="&amp;$A12,Concentrado!$B$2:$B859, "=Querétaro")</f>
        <v>420.35300000000001</v>
      </c>
      <c r="AY12" s="9">
        <f>SUMIFS(Concentrado!AZ$2:AZ859,Concentrado!$A$2:$A859,"="&amp;$A12,Concentrado!$B$2:$B859, "=Querétaro")</f>
        <v>4.8019999999999996</v>
      </c>
      <c r="AZ12" s="9">
        <f>SUMIFS(Concentrado!BA$2:BA859,Concentrado!$A$2:$A859,"="&amp;$A12,Concentrado!$B$2:$B859, "=Querétaro")</f>
        <v>3.6379999999999999</v>
      </c>
      <c r="BA12" s="9">
        <f>SUMIFS(Concentrado!BB$2:BB859,Concentrado!$A$2:$A859,"="&amp;$A12,Concentrado!$B$2:$B859, "=Querétaro")</f>
        <v>4.2039999999999997</v>
      </c>
      <c r="BB12" s="9">
        <f>SUMIFS(Concentrado!BC$2:BC859,Concentrado!$A$2:$A859,"="&amp;$A12,Concentrado!$B$2:$B859, "=Querétaro")</f>
        <v>19.375</v>
      </c>
      <c r="BC12" s="9">
        <f>SUMIFS(Concentrado!BD$2:BD859,Concentrado!$A$2:$A859,"="&amp;$A12,Concentrado!$B$2:$B859, "=Querétaro")</f>
        <v>11.521000000000001</v>
      </c>
      <c r="BD12" s="9">
        <f>SUMIFS(Concentrado!BE$2:BE859,Concentrado!$A$2:$A859,"="&amp;$A12,Concentrado!$B$2:$B859, "=Querétaro")</f>
        <v>16.504000000000001</v>
      </c>
      <c r="BE12" s="9">
        <f>SUMIFS(Concentrado!BF$2:BF859,Concentrado!$A$2:$A859,"="&amp;$A12,Concentrado!$B$2:$B859, "=Querétaro")</f>
        <v>18.817</v>
      </c>
      <c r="BF12" s="9">
        <f>SUMIFS(Concentrado!BG$2:BG859,Concentrado!$A$2:$A859,"="&amp;$A12,Concentrado!$B$2:$B859, "=Querétaro")</f>
        <v>40.143000000000001</v>
      </c>
      <c r="BG12" s="9">
        <f>SUMIFS(Concentrado!BH$2:BH859,Concentrado!$A$2:$A859,"="&amp;$A12,Concentrado!$B$2:$B859, "=Querétaro")</f>
        <v>7.5016307893020215</v>
      </c>
    </row>
    <row r="13" spans="1:59" x14ac:dyDescent="0.25">
      <c r="A13" s="4">
        <v>2009</v>
      </c>
      <c r="B13" s="9">
        <f>SUMIFS(Concentrado!C$2:C859,Concentrado!$A$2:$A859,"="&amp;$A13,Concentrado!$B$2:$B859, "=Querétaro")</f>
        <v>22.526</v>
      </c>
      <c r="C13" s="9">
        <f>SUMIFS(Concentrado!D$2:D859,Concentrado!$A$2:$A859,"="&amp;$A13,Concentrado!$B$2:$B859, "=Querétaro")</f>
        <v>6.1959999999999997</v>
      </c>
      <c r="D13" s="9">
        <f>SUMIFS(Concentrado!E$2:E859,Concentrado!$A$2:$A859,"="&amp;$A13,Concentrado!$B$2:$B859, "=Querétaro")</f>
        <v>14.18</v>
      </c>
      <c r="E13" s="9">
        <f>SUMIFS(Concentrado!F$2:F859,Concentrado!$A$2:$A859,"="&amp;$A13,Concentrado!$B$2:$B859, "=Querétaro")</f>
        <v>9.1809999999999992</v>
      </c>
      <c r="F13" s="9">
        <f>SUMIFS(Concentrado!G$2:G859,Concentrado!$A$2:$A859,"="&amp;$A13,Concentrado!$B$2:$B859, "=Querétaro")</f>
        <v>18.149000000000001</v>
      </c>
      <c r="G13" s="9">
        <f>SUMIFS(Concentrado!H$2:H859,Concentrado!$A$2:$A859,"="&amp;$A13,Concentrado!$B$2:$B859, "=Querétaro")</f>
        <v>1.9239999999999999</v>
      </c>
      <c r="H13" s="9">
        <f>SUMIFS(Concentrado!I$2:I859,Concentrado!$A$2:$A859,"="&amp;$A13,Concentrado!$B$2:$B859, "=Querétaro")</f>
        <v>1.923</v>
      </c>
      <c r="I13" s="9">
        <f>SUMIFS(Concentrado!J$2:J859,Concentrado!$A$2:$A859,"="&amp;$A13,Concentrado!$B$2:$B859, "=Querétaro")</f>
        <v>1.9239999999999999</v>
      </c>
      <c r="J13" s="9">
        <f>SUMIFS(Concentrado!K$2:K859,Concentrado!$A$2:$A859,"="&amp;$A13,Concentrado!$B$2:$B859, "=Querétaro")</f>
        <v>5.2069999999999999</v>
      </c>
      <c r="K13" s="9">
        <f>SUMIFS(Concentrado!L$2:L859,Concentrado!$A$2:$A859,"="&amp;$A13,Concentrado!$B$2:$B859, "=Querétaro")</f>
        <v>2.778</v>
      </c>
      <c r="L13" s="9">
        <f>SUMIFS(Concentrado!M$2:M859,Concentrado!$A$2:$A859,"="&amp;$A13,Concentrado!$B$2:$B859, "=Querétaro")</f>
        <v>3.9569999999999999</v>
      </c>
      <c r="M13" s="9">
        <f>SUMIFS(Concentrado!N$2:N859,Concentrado!$A$2:$A859,"="&amp;$A13,Concentrado!$B$2:$B859, "=Querétaro")</f>
        <v>37.170999999999999</v>
      </c>
      <c r="N13" s="9">
        <f>SUMIFS(Concentrado!O$2:O859,Concentrado!$A$2:$A859,"="&amp;$A13,Concentrado!$B$2:$B859, "=Querétaro")</f>
        <v>66.218999999999994</v>
      </c>
      <c r="O13" s="9">
        <f>SUMIFS(Concentrado!P$2:P859,Concentrado!$A$2:$A859,"="&amp;$A13,Concentrado!$B$2:$B859, "=Querétaro")</f>
        <v>19.015999999999998</v>
      </c>
      <c r="P13" s="9">
        <f>SUMIFS(Concentrado!Q$2:Q859,Concentrado!$A$2:$A859,"="&amp;$A13,Concentrado!$B$2:$B859, "=Querétaro")</f>
        <v>41.99</v>
      </c>
      <c r="Q13" s="9">
        <f>SUMIFS(Concentrado!R$2:R859,Concentrado!$A$2:$A859,"="&amp;$A13,Concentrado!$B$2:$B859, "=Querétaro")</f>
        <v>53.427999999999997</v>
      </c>
      <c r="R13" s="9">
        <f>SUMIFS(Concentrado!S$2:S859,Concentrado!$A$2:$A859,"="&amp;$A13,Concentrado!$B$2:$B859, "=Querétaro")</f>
        <v>55.338999999999999</v>
      </c>
      <c r="S13" s="9">
        <f>SUMIFS(Concentrado!T$2:T859,Concentrado!$A$2:$A859,"="&amp;$A13,Concentrado!$B$2:$B859, "=Querétaro")</f>
        <v>54.411000000000001</v>
      </c>
      <c r="T13" s="9">
        <f>SUMIFS(Concentrado!U$2:U859,Concentrado!$A$2:$A859,"="&amp;$A13,Concentrado!$B$2:$B859, "=Querétaro")</f>
        <v>12.678000000000001</v>
      </c>
      <c r="U13" s="9">
        <f>SUMIFS(Concentrado!V$2:V859,Concentrado!$A$2:$A859,"="&amp;$A13,Concentrado!$B$2:$B859, "=Querétaro")</f>
        <v>13.888</v>
      </c>
      <c r="V13" s="9">
        <f>SUMIFS(Concentrado!W$2:W859,Concentrado!$A$2:$A859,"="&amp;$A13,Concentrado!$B$2:$B859, "=Querétaro")</f>
        <v>13.3</v>
      </c>
      <c r="W13" s="9">
        <f>SUMIFS(Concentrado!X$2:X859,Concentrado!$A$2:$A859,"="&amp;$A13,Concentrado!$B$2:$B859, "=Querétaro")</f>
        <v>8.0370000000000008</v>
      </c>
      <c r="X13" s="9">
        <f>SUMIFS(Concentrado!Y$2:Y859,Concentrado!$A$2:$A859,"="&amp;$A13,Concentrado!$B$2:$B859, "=Querétaro")</f>
        <v>1.282</v>
      </c>
      <c r="Y13" s="9">
        <f>SUMIFS(Concentrado!Z$2:Z859,Concentrado!$A$2:$A859,"="&amp;$A13,Concentrado!$B$2:$B859, "=Querétaro")</f>
        <v>4.5620000000000003</v>
      </c>
      <c r="Z13" s="9">
        <f>SUMIFS(Concentrado!AA$2:AA859,Concentrado!$A$2:$A859,"="&amp;$A13,Concentrado!$B$2:$B859, "=Querétaro")</f>
        <v>53.314999999999998</v>
      </c>
      <c r="AA13" s="9">
        <f>SUMIFS(Concentrado!AB$2:AB859,Concentrado!$A$2:$A859,"="&amp;$A13,Concentrado!$B$2:$B859, "=Querétaro")</f>
        <v>37.390999999999998</v>
      </c>
      <c r="AB13" s="9">
        <f>SUMIFS(Concentrado!AC$2:AC859,Concentrado!$A$2:$A859,"="&amp;$A13,Concentrado!$B$2:$B859, "=Querétaro")</f>
        <v>45.122999999999998</v>
      </c>
      <c r="AC13" s="9">
        <f>SUMIFS(Concentrado!AD$2:AD859,Concentrado!$A$2:$A859,"="&amp;$A13,Concentrado!$B$2:$B859, "=Querétaro")</f>
        <v>349.99799999999999</v>
      </c>
      <c r="AD13" s="9">
        <f>SUMIFS(Concentrado!AE$2:AE859,Concentrado!$A$2:$A859,"="&amp;$A13,Concentrado!$B$2:$B859, "=Querétaro")</f>
        <v>288.125</v>
      </c>
      <c r="AE13" s="9">
        <f>SUMIFS(Concentrado!AF$2:AF859,Concentrado!$A$2:$A859,"="&amp;$A13,Concentrado!$B$2:$B859, "=Querétaro")</f>
        <v>318.16699999999997</v>
      </c>
      <c r="AF13" s="9">
        <f>SUMIFS(Concentrado!AG$2:AG859,Concentrado!$A$2:$A859,"="&amp;$A13,Concentrado!$B$2:$B859, "=Querétaro")</f>
        <v>6.9050000000000002</v>
      </c>
      <c r="AG13" s="9">
        <f>SUMIFS(Concentrado!AH$2:AH859,Concentrado!$A$2:$A859,"="&amp;$A13,Concentrado!$B$2:$B859, "=Querétaro")</f>
        <v>6.9407491381903199</v>
      </c>
      <c r="AH13" s="9">
        <f>SUMIFS(Concentrado!AI$2:AI859,Concentrado!$A$2:$A859,"="&amp;$A13,Concentrado!$B$2:$B859, "=Querétaro")</f>
        <v>3.3291441602649998</v>
      </c>
      <c r="AI13" s="9">
        <f>SUMIFS(Concentrado!AJ$2:AJ859,Concentrado!$A$2:$A859,"="&amp;$A13,Concentrado!$B$2:$B859, "=Querétaro")</f>
        <v>5.0974389617083196</v>
      </c>
      <c r="AJ13" s="9">
        <f>SUMIFS(Concentrado!AK$2:AK859,Concentrado!$A$2:$A859,"="&amp;$A13,Concentrado!$B$2:$B859, "=Querétaro")</f>
        <v>6.1130000000000004</v>
      </c>
      <c r="AK13" s="9">
        <f>SUMIFS(Concentrado!AL$2:AL859,Concentrado!$A$2:$A859,"="&amp;$A13,Concentrado!$B$2:$B859, "=Querétaro")</f>
        <v>2.137</v>
      </c>
      <c r="AL13" s="9">
        <f>SUMIFS(Concentrado!AM$2:AM859,Concentrado!$A$2:$A859,"="&amp;$A13,Concentrado!$B$2:$B859, "=Querétaro")</f>
        <v>4.0670000000000002</v>
      </c>
      <c r="AM13" s="9">
        <f>SUMIFS(Concentrado!AN$2:AN859,Concentrado!$A$2:$A859,"="&amp;$A13,Concentrado!$B$2:$B859, "=Querétaro")</f>
        <v>56.030999999999999</v>
      </c>
      <c r="AN13" s="9">
        <f>SUMIFS(Concentrado!AO$2:AO859,Concentrado!$A$2:$A859,"="&amp;$A13,Concentrado!$B$2:$B859, "=Querétaro")</f>
        <v>46.258000000000003</v>
      </c>
      <c r="AO13" s="9">
        <f>SUMIFS(Concentrado!AP$2:AP859,Concentrado!$A$2:$A859,"="&amp;$A13,Concentrado!$B$2:$B859, "=Querétaro")</f>
        <v>51.003</v>
      </c>
      <c r="AP13" s="9">
        <f>SUMIFS(Concentrado!AQ$2:AQ859,Concentrado!$A$2:$A859,"="&amp;$A13,Concentrado!$B$2:$B859, "=Querétaro")</f>
        <v>1.8109999999999999</v>
      </c>
      <c r="AQ13" s="9">
        <f>SUMIFS(Concentrado!AR$2:AR859,Concentrado!$A$2:$A859,"="&amp;$A13,Concentrado!$B$2:$B859, "=Querétaro")</f>
        <v>1.496</v>
      </c>
      <c r="AR13" s="9">
        <f>SUMIFS(Concentrado!AS$2:AS859,Concentrado!$A$2:$A859,"="&amp;$A13,Concentrado!$B$2:$B859, "=Querétaro")</f>
        <v>1.649</v>
      </c>
      <c r="AS13" s="9">
        <f>SUMIFS(Concentrado!AT$2:AT859,Concentrado!$A$2:$A859,"="&amp;$A13,Concentrado!$B$2:$B859, "=Querétaro")</f>
        <v>5.2069999999999999</v>
      </c>
      <c r="AT13" s="9">
        <f>SUMIFS(Concentrado!AU$2:AU859,Concentrado!$A$2:$A859,"="&amp;$A13,Concentrado!$B$2:$B859, "=Querétaro")</f>
        <v>0.96099999999999997</v>
      </c>
      <c r="AU13" s="9">
        <f>SUMIFS(Concentrado!AV$2:AV859,Concentrado!$A$2:$A859,"="&amp;$A13,Concentrado!$B$2:$B859, "=Querétaro")</f>
        <v>3.0230000000000001</v>
      </c>
      <c r="AV13" s="9">
        <f>SUMIFS(Concentrado!AW$2:AW859,Concentrado!$A$2:$A859,"="&amp;$A13,Concentrado!$B$2:$B859, "=Querétaro")</f>
        <v>477.45499999999998</v>
      </c>
      <c r="AW13" s="9">
        <f>SUMIFS(Concentrado!AX$2:AX859,Concentrado!$A$2:$A859,"="&amp;$A13,Concentrado!$B$2:$B859, "=Querétaro")</f>
        <v>360.98500000000001</v>
      </c>
      <c r="AX13" s="9">
        <f>SUMIFS(Concentrado!AY$2:AY859,Concentrado!$A$2:$A859,"="&amp;$A13,Concentrado!$B$2:$B859, "=Querétaro")</f>
        <v>417.59100000000001</v>
      </c>
      <c r="AY13" s="9">
        <f>SUMIFS(Concentrado!AZ$2:AZ859,Concentrado!$A$2:$A859,"="&amp;$A13,Concentrado!$B$2:$B859, "=Querétaro")</f>
        <v>4.7750000000000004</v>
      </c>
      <c r="AZ13" s="9">
        <f>SUMIFS(Concentrado!BA$2:BA859,Concentrado!$A$2:$A859,"="&amp;$A13,Concentrado!$B$2:$B859, "=Querétaro")</f>
        <v>3.61</v>
      </c>
      <c r="BA13" s="9">
        <f>SUMIFS(Concentrado!BB$2:BB859,Concentrado!$A$2:$A859,"="&amp;$A13,Concentrado!$B$2:$B859, "=Querétaro")</f>
        <v>4.1760000000000002</v>
      </c>
      <c r="BB13" s="9">
        <f>SUMIFS(Concentrado!BC$2:BC859,Concentrado!$A$2:$A859,"="&amp;$A13,Concentrado!$B$2:$B859, "=Querétaro")</f>
        <v>16.068999999999999</v>
      </c>
      <c r="BC13" s="9">
        <f>SUMIFS(Concentrado!BD$2:BD859,Concentrado!$A$2:$A859,"="&amp;$A13,Concentrado!$B$2:$B859, "=Querétaro")</f>
        <v>7.2569999999999997</v>
      </c>
      <c r="BD13" s="9">
        <f>SUMIFS(Concentrado!BE$2:BE859,Concentrado!$A$2:$A859,"="&amp;$A13,Concentrado!$B$2:$B859, "=Querétaro")</f>
        <v>15.972</v>
      </c>
      <c r="BE13" s="9">
        <f>SUMIFS(Concentrado!BF$2:BF859,Concentrado!$A$2:$A859,"="&amp;$A13,Concentrado!$B$2:$B859, "=Querétaro")</f>
        <v>17.766999999999999</v>
      </c>
      <c r="BF13" s="9">
        <f>SUMIFS(Concentrado!BG$2:BG859,Concentrado!$A$2:$A859,"="&amp;$A13,Concentrado!$B$2:$B859, "=Querétaro")</f>
        <v>29.86</v>
      </c>
      <c r="BG13" s="9">
        <f>SUMIFS(Concentrado!BH$2:BH859,Concentrado!$A$2:$A859,"="&amp;$A13,Concentrado!$B$2:$B859, "=Querétaro")</f>
        <v>7.4899843232886258</v>
      </c>
    </row>
    <row r="14" spans="1:59" x14ac:dyDescent="0.25">
      <c r="A14" s="4">
        <v>2010</v>
      </c>
      <c r="B14" s="9">
        <f>SUMIFS(Concentrado!C$2:C859,Concentrado!$A$2:$A859,"="&amp;$A14,Concentrado!$B$2:$B859, "=Querétaro")</f>
        <v>26.003</v>
      </c>
      <c r="C14" s="9">
        <f>SUMIFS(Concentrado!D$2:D859,Concentrado!$A$2:$A859,"="&amp;$A14,Concentrado!$B$2:$B859, "=Querétaro")</f>
        <v>6.984</v>
      </c>
      <c r="D14" s="9">
        <f>SUMIFS(Concentrado!E$2:E859,Concentrado!$A$2:$A859,"="&amp;$A14,Concentrado!$B$2:$B859, "=Querétaro")</f>
        <v>16.23</v>
      </c>
      <c r="E14" s="9">
        <f>SUMIFS(Concentrado!F$2:F859,Concentrado!$A$2:$A859,"="&amp;$A14,Concentrado!$B$2:$B859, "=Querétaro")</f>
        <v>10.281000000000001</v>
      </c>
      <c r="F14" s="9">
        <f>SUMIFS(Concentrado!G$2:G859,Concentrado!$A$2:$A859,"="&amp;$A14,Concentrado!$B$2:$B859, "=Querétaro")</f>
        <v>16.038</v>
      </c>
      <c r="G14" s="9">
        <f>SUMIFS(Concentrado!H$2:H859,Concentrado!$A$2:$A859,"="&amp;$A14,Concentrado!$B$2:$B859, "=Querétaro")</f>
        <v>2.4239999999999999</v>
      </c>
      <c r="H14" s="9">
        <f>SUMIFS(Concentrado!I$2:I859,Concentrado!$A$2:$A859,"="&amp;$A14,Concentrado!$B$2:$B859, "=Querétaro")</f>
        <v>3.44</v>
      </c>
      <c r="I14" s="9">
        <f>SUMIFS(Concentrado!J$2:J859,Concentrado!$A$2:$A859,"="&amp;$A14,Concentrado!$B$2:$B859, "=Querétaro")</f>
        <v>2.9460000000000002</v>
      </c>
      <c r="J14" s="9">
        <f>SUMIFS(Concentrado!K$2:K859,Concentrado!$A$2:$A859,"="&amp;$A14,Concentrado!$B$2:$B859, "=Querétaro")</f>
        <v>3.6360000000000001</v>
      </c>
      <c r="K14" s="9">
        <f>SUMIFS(Concentrado!L$2:L859,Concentrado!$A$2:$A859,"="&amp;$A14,Concentrado!$B$2:$B859, "=Querétaro")</f>
        <v>2.6059999999999999</v>
      </c>
      <c r="L14" s="9">
        <f>SUMIFS(Concentrado!M$2:M859,Concentrado!$A$2:$A859,"="&amp;$A14,Concentrado!$B$2:$B859, "=Querétaro")</f>
        <v>3.1070000000000002</v>
      </c>
      <c r="M14" s="9">
        <f>SUMIFS(Concentrado!N$2:N859,Concentrado!$A$2:$A859,"="&amp;$A14,Concentrado!$B$2:$B859, "=Querétaro")</f>
        <v>41.832000000000001</v>
      </c>
      <c r="N14" s="9">
        <f>SUMIFS(Concentrado!O$2:O859,Concentrado!$A$2:$A859,"="&amp;$A14,Concentrado!$B$2:$B859, "=Querétaro")</f>
        <v>71.727999999999994</v>
      </c>
      <c r="O14" s="9">
        <f>SUMIFS(Concentrado!P$2:P859,Concentrado!$A$2:$A859,"="&amp;$A14,Concentrado!$B$2:$B859, "=Querétaro")</f>
        <v>19.074999999999999</v>
      </c>
      <c r="P14" s="9">
        <f>SUMIFS(Concentrado!Q$2:Q859,Concentrado!$A$2:$A859,"="&amp;$A14,Concentrado!$B$2:$B859, "=Querétaro")</f>
        <v>44.725000000000001</v>
      </c>
      <c r="Q14" s="9">
        <f>SUMIFS(Concentrado!R$2:R859,Concentrado!$A$2:$A859,"="&amp;$A14,Concentrado!$B$2:$B859, "=Querétaro")</f>
        <v>55.642000000000003</v>
      </c>
      <c r="R14" s="9">
        <f>SUMIFS(Concentrado!S$2:S859,Concentrado!$A$2:$A859,"="&amp;$A14,Concentrado!$B$2:$B859, "=Querétaro")</f>
        <v>56.6</v>
      </c>
      <c r="S14" s="9">
        <f>SUMIFS(Concentrado!T$2:T859,Concentrado!$A$2:$A859,"="&amp;$A14,Concentrado!$B$2:$B859, "=Querétaro")</f>
        <v>56.134</v>
      </c>
      <c r="T14" s="9">
        <f>SUMIFS(Concentrado!U$2:U859,Concentrado!$A$2:$A859,"="&amp;$A14,Concentrado!$B$2:$B859, "=Querétaro")</f>
        <v>10.137</v>
      </c>
      <c r="U14" s="9">
        <f>SUMIFS(Concentrado!V$2:V859,Concentrado!$A$2:$A859,"="&amp;$A14,Concentrado!$B$2:$B859, "=Querétaro")</f>
        <v>13.863</v>
      </c>
      <c r="V14" s="9">
        <f>SUMIFS(Concentrado!W$2:W859,Concentrado!$A$2:$A859,"="&amp;$A14,Concentrado!$B$2:$B859, "=Querétaro")</f>
        <v>12.052</v>
      </c>
      <c r="W14" s="9">
        <f>SUMIFS(Concentrado!X$2:X859,Concentrado!$A$2:$A859,"="&amp;$A14,Concentrado!$B$2:$B859, "=Querétaro")</f>
        <v>7.6029999999999998</v>
      </c>
      <c r="X14" s="9">
        <f>SUMIFS(Concentrado!Y$2:Y859,Concentrado!$A$2:$A859,"="&amp;$A14,Concentrado!$B$2:$B859, "=Querétaro")</f>
        <v>0.73</v>
      </c>
      <c r="Y14" s="9">
        <f>SUMIFS(Concentrado!Z$2:Z859,Concentrado!$A$2:$A859,"="&amp;$A14,Concentrado!$B$2:$B859, "=Querétaro")</f>
        <v>4.0709999999999997</v>
      </c>
      <c r="Z14" s="9">
        <f>SUMIFS(Concentrado!AA$2:AA859,Concentrado!$A$2:$A859,"="&amp;$A14,Concentrado!$B$2:$B859, "=Querétaro")</f>
        <v>63.024000000000001</v>
      </c>
      <c r="AA14" s="9">
        <f>SUMIFS(Concentrado!AB$2:AB859,Concentrado!$A$2:$A859,"="&amp;$A14,Concentrado!$B$2:$B859, "=Querétaro")</f>
        <v>41.798000000000002</v>
      </c>
      <c r="AB14" s="9">
        <f>SUMIFS(Concentrado!AC$2:AC859,Concentrado!$A$2:$A859,"="&amp;$A14,Concentrado!$B$2:$B859, "=Querétaro")</f>
        <v>52.116999999999997</v>
      </c>
      <c r="AC14" s="9">
        <f>SUMIFS(Concentrado!AD$2:AD859,Concentrado!$A$2:$A859,"="&amp;$A14,Concentrado!$B$2:$B859, "=Querétaro")</f>
        <v>359.19299999999998</v>
      </c>
      <c r="AD14" s="9">
        <f>SUMIFS(Concentrado!AE$2:AE859,Concentrado!$A$2:$A859,"="&amp;$A14,Concentrado!$B$2:$B859, "=Querétaro")</f>
        <v>306.97199999999998</v>
      </c>
      <c r="AE14" s="9">
        <f>SUMIFS(Concentrado!AF$2:AF859,Concentrado!$A$2:$A859,"="&amp;$A14,Concentrado!$B$2:$B859, "=Querétaro")</f>
        <v>332.41199999999998</v>
      </c>
      <c r="AF14" s="9">
        <f>SUMIFS(Concentrado!AG$2:AG859,Concentrado!$A$2:$A859,"="&amp;$A14,Concentrado!$B$2:$B859, "=Querétaro")</f>
        <v>7.9329999999999998</v>
      </c>
      <c r="AG14" s="9">
        <f>SUMIFS(Concentrado!AH$2:AH859,Concentrado!$A$2:$A859,"="&amp;$A14,Concentrado!$B$2:$B859, "=Querétaro")</f>
        <v>10.6960601906713</v>
      </c>
      <c r="AH14" s="9">
        <f>SUMIFS(Concentrado!AI$2:AI859,Concentrado!$A$2:$A859,"="&amp;$A14,Concentrado!$B$2:$B859, "=Querétaro")</f>
        <v>2.1795989537925</v>
      </c>
      <c r="AI14" s="9">
        <f>SUMIFS(Concentrado!AJ$2:AJ859,Concentrado!$A$2:$A859,"="&amp;$A14,Concentrado!$B$2:$B859, "=Querétaro")</f>
        <v>6.36844794001476</v>
      </c>
      <c r="AJ14" s="9">
        <f>SUMIFS(Concentrado!AK$2:AK859,Concentrado!$A$2:$A859,"="&amp;$A14,Concentrado!$B$2:$B859, "=Querétaro")</f>
        <v>8.1530000000000005</v>
      </c>
      <c r="AK14" s="9">
        <f>SUMIFS(Concentrado!AL$2:AL859,Concentrado!$A$2:$A859,"="&amp;$A14,Concentrado!$B$2:$B859, "=Querétaro")</f>
        <v>1.147</v>
      </c>
      <c r="AL14" s="9">
        <f>SUMIFS(Concentrado!AM$2:AM859,Concentrado!$A$2:$A859,"="&amp;$A14,Concentrado!$B$2:$B859, "=Querétaro")</f>
        <v>4.5529999999999999</v>
      </c>
      <c r="AM14" s="9">
        <f>SUMIFS(Concentrado!AN$2:AN859,Concentrado!$A$2:$A859,"="&amp;$A14,Concentrado!$B$2:$B859, "=Querétaro")</f>
        <v>47.048000000000002</v>
      </c>
      <c r="AN14" s="9">
        <f>SUMIFS(Concentrado!AO$2:AO859,Concentrado!$A$2:$A859,"="&amp;$A14,Concentrado!$B$2:$B859, "=Querétaro")</f>
        <v>39.088000000000001</v>
      </c>
      <c r="AO14" s="9">
        <f>SUMIFS(Concentrado!AP$2:AP859,Concentrado!$A$2:$A859,"="&amp;$A14,Concentrado!$B$2:$B859, "=Querétaro")</f>
        <v>43.011000000000003</v>
      </c>
      <c r="AP14" s="9">
        <f>SUMIFS(Concentrado!AQ$2:AQ859,Concentrado!$A$2:$A859,"="&amp;$A14,Concentrado!$B$2:$B859, "=Querétaro")</f>
        <v>1.3220000000000001</v>
      </c>
      <c r="AQ14" s="9">
        <f>SUMIFS(Concentrado!AR$2:AR859,Concentrado!$A$2:$A859,"="&amp;$A14,Concentrado!$B$2:$B859, "=Querétaro")</f>
        <v>1.4590000000000001</v>
      </c>
      <c r="AR14" s="9">
        <f>SUMIFS(Concentrado!AS$2:AS859,Concentrado!$A$2:$A859,"="&amp;$A14,Concentrado!$B$2:$B859, "=Querétaro")</f>
        <v>1.393</v>
      </c>
      <c r="AS14" s="9">
        <f>SUMIFS(Concentrado!AT$2:AT859,Concentrado!$A$2:$A859,"="&amp;$A14,Concentrado!$B$2:$B859, "=Querétaro")</f>
        <v>3.085</v>
      </c>
      <c r="AT14" s="9">
        <f>SUMIFS(Concentrado!AU$2:AU859,Concentrado!$A$2:$A859,"="&amp;$A14,Concentrado!$B$2:$B859, "=Querétaro")</f>
        <v>0.52100000000000002</v>
      </c>
      <c r="AU14" s="9">
        <f>SUMIFS(Concentrado!AV$2:AV859,Concentrado!$A$2:$A859,"="&amp;$A14,Concentrado!$B$2:$B859, "=Querétaro")</f>
        <v>1.768</v>
      </c>
      <c r="AV14" s="9">
        <f>SUMIFS(Concentrado!AW$2:AW859,Concentrado!$A$2:$A859,"="&amp;$A14,Concentrado!$B$2:$B859, "=Querétaro")</f>
        <v>483.03699999999998</v>
      </c>
      <c r="AW14" s="9">
        <f>SUMIFS(Concentrado!AX$2:AX859,Concentrado!$A$2:$A859,"="&amp;$A14,Concentrado!$B$2:$B859, "=Querétaro")</f>
        <v>372.84800000000001</v>
      </c>
      <c r="AX14" s="9">
        <f>SUMIFS(Concentrado!AY$2:AY859,Concentrado!$A$2:$A859,"="&amp;$A14,Concentrado!$B$2:$B859, "=Querétaro")</f>
        <v>426.57499999999999</v>
      </c>
      <c r="AY14" s="9">
        <f>SUMIFS(Concentrado!AZ$2:AZ859,Concentrado!$A$2:$A859,"="&amp;$A14,Concentrado!$B$2:$B859, "=Querétaro")</f>
        <v>4.83</v>
      </c>
      <c r="AZ14" s="9">
        <f>SUMIFS(Concentrado!BA$2:BA859,Concentrado!$A$2:$A859,"="&amp;$A14,Concentrado!$B$2:$B859, "=Querétaro")</f>
        <v>3.7280000000000002</v>
      </c>
      <c r="BA14" s="9">
        <f>SUMIFS(Concentrado!BB$2:BB859,Concentrado!$A$2:$A859,"="&amp;$A14,Concentrado!$B$2:$B859, "=Querétaro")</f>
        <v>4.266</v>
      </c>
      <c r="BB14" s="9">
        <f>SUMIFS(Concentrado!BC$2:BC859,Concentrado!$A$2:$A859,"="&amp;$A14,Concentrado!$B$2:$B859, "=Querétaro")</f>
        <v>10.747</v>
      </c>
      <c r="BC14" s="9">
        <f>SUMIFS(Concentrado!BD$2:BD859,Concentrado!$A$2:$A859,"="&amp;$A14,Concentrado!$B$2:$B859, "=Querétaro")</f>
        <v>7.165</v>
      </c>
      <c r="BD14" s="9">
        <f>SUMIFS(Concentrado!BE$2:BE859,Concentrado!$A$2:$A859,"="&amp;$A14,Concentrado!$B$2:$B859, "=Querétaro")</f>
        <v>15.406000000000001</v>
      </c>
      <c r="BE14" s="9">
        <f>SUMIFS(Concentrado!BF$2:BF859,Concentrado!$A$2:$A859,"="&amp;$A14,Concentrado!$B$2:$B859, "=Querétaro")</f>
        <v>17.167999999999999</v>
      </c>
      <c r="BF14" s="9">
        <f>SUMIFS(Concentrado!BG$2:BG859,Concentrado!$A$2:$A859,"="&amp;$A14,Concentrado!$B$2:$B859, "=Querétaro")</f>
        <v>32.204999999999998</v>
      </c>
      <c r="BG14" s="9">
        <f>SUMIFS(Concentrado!BH$2:BH859,Concentrado!$A$2:$A859,"="&amp;$A14,Concentrado!$B$2:$B859, "=Querétaro")</f>
        <v>7.5558638458108307</v>
      </c>
    </row>
    <row r="15" spans="1:59" x14ac:dyDescent="0.25">
      <c r="A15" s="4">
        <v>2011</v>
      </c>
      <c r="B15" s="9">
        <f>SUMIFS(Concentrado!C$2:C859,Concentrado!$A$2:$A859,"="&amp;$A15,Concentrado!$B$2:$B859, "=Querétaro")</f>
        <v>23.044</v>
      </c>
      <c r="C15" s="9">
        <f>SUMIFS(Concentrado!D$2:D859,Concentrado!$A$2:$A859,"="&amp;$A15,Concentrado!$B$2:$B859, "=Querétaro")</f>
        <v>5.2960000000000003</v>
      </c>
      <c r="D15" s="9">
        <f>SUMIFS(Concentrado!E$2:E859,Concentrado!$A$2:$A859,"="&amp;$A15,Concentrado!$B$2:$B859, "=Querétaro")</f>
        <v>13.996</v>
      </c>
      <c r="E15" s="9">
        <f>SUMIFS(Concentrado!F$2:F859,Concentrado!$A$2:$A859,"="&amp;$A15,Concentrado!$B$2:$B859, "=Querétaro")</f>
        <v>10.919</v>
      </c>
      <c r="F15" s="9">
        <f>SUMIFS(Concentrado!G$2:G859,Concentrado!$A$2:$A859,"="&amp;$A15,Concentrado!$B$2:$B859, "=Querétaro")</f>
        <v>14.095000000000001</v>
      </c>
      <c r="G15" s="9">
        <f>SUMIFS(Concentrado!H$2:H859,Concentrado!$A$2:$A859,"="&amp;$A15,Concentrado!$B$2:$B859, "=Querétaro")</f>
        <v>2.2509999999999999</v>
      </c>
      <c r="H15" s="9">
        <f>SUMIFS(Concentrado!I$2:I859,Concentrado!$A$2:$A859,"="&amp;$A15,Concentrado!$B$2:$B859, "=Querétaro")</f>
        <v>3.4630000000000001</v>
      </c>
      <c r="I15" s="9">
        <f>SUMIFS(Concentrado!J$2:J859,Concentrado!$A$2:$A859,"="&amp;$A15,Concentrado!$B$2:$B859, "=Querétaro")</f>
        <v>2.8719999999999999</v>
      </c>
      <c r="J15" s="9">
        <f>SUMIFS(Concentrado!K$2:K859,Concentrado!$A$2:$A859,"="&amp;$A15,Concentrado!$B$2:$B859, "=Querétaro")</f>
        <v>4.93</v>
      </c>
      <c r="K15" s="9">
        <f>SUMIFS(Concentrado!L$2:L859,Concentrado!$A$2:$A859,"="&amp;$A15,Concentrado!$B$2:$B859, "=Querétaro")</f>
        <v>4.0739999999999998</v>
      </c>
      <c r="L15" s="9">
        <f>SUMIFS(Concentrado!M$2:M859,Concentrado!$A$2:$A859,"="&amp;$A15,Concentrado!$B$2:$B859, "=Querétaro")</f>
        <v>4.4909999999999997</v>
      </c>
      <c r="M15" s="9">
        <f>SUMIFS(Concentrado!N$2:N859,Concentrado!$A$2:$A859,"="&amp;$A15,Concentrado!$B$2:$B859, "=Querétaro")</f>
        <v>36.622</v>
      </c>
      <c r="N15" s="9">
        <f>SUMIFS(Concentrado!O$2:O859,Concentrado!$A$2:$A859,"="&amp;$A15,Concentrado!$B$2:$B859, "=Querétaro")</f>
        <v>73.846999999999994</v>
      </c>
      <c r="O15" s="9">
        <f>SUMIFS(Concentrado!P$2:P859,Concentrado!$A$2:$A859,"="&amp;$A15,Concentrado!$B$2:$B859, "=Querétaro")</f>
        <v>17.722000000000001</v>
      </c>
      <c r="P15" s="9">
        <f>SUMIFS(Concentrado!Q$2:Q859,Concentrado!$A$2:$A859,"="&amp;$A15,Concentrado!$B$2:$B859, "=Querétaro")</f>
        <v>45.122</v>
      </c>
      <c r="Q15" s="9">
        <f>SUMIFS(Concentrado!R$2:R859,Concentrado!$A$2:$A859,"="&amp;$A15,Concentrado!$B$2:$B859, "=Querétaro")</f>
        <v>47.265999999999998</v>
      </c>
      <c r="R15" s="9">
        <f>SUMIFS(Concentrado!S$2:S859,Concentrado!$A$2:$A859,"="&amp;$A15,Concentrado!$B$2:$B859, "=Querétaro")</f>
        <v>53.575000000000003</v>
      </c>
      <c r="S15" s="9">
        <f>SUMIFS(Concentrado!T$2:T859,Concentrado!$A$2:$A859,"="&amp;$A15,Concentrado!$B$2:$B859, "=Querétaro")</f>
        <v>50.500999999999998</v>
      </c>
      <c r="T15" s="9">
        <f>SUMIFS(Concentrado!U$2:U859,Concentrado!$A$2:$A859,"="&amp;$A15,Concentrado!$B$2:$B859, "=Querétaro")</f>
        <v>9.4320000000000004</v>
      </c>
      <c r="U15" s="9">
        <f>SUMIFS(Concentrado!V$2:V859,Concentrado!$A$2:$A859,"="&amp;$A15,Concentrado!$B$2:$B859, "=Querétaro")</f>
        <v>14.972</v>
      </c>
      <c r="V15" s="9">
        <f>SUMIFS(Concentrado!W$2:W859,Concentrado!$A$2:$A859,"="&amp;$A15,Concentrado!$B$2:$B859, "=Querétaro")</f>
        <v>12.273</v>
      </c>
      <c r="W15" s="9">
        <f>SUMIFS(Concentrado!X$2:X859,Concentrado!$A$2:$A859,"="&amp;$A15,Concentrado!$B$2:$B859, "=Querétaro")</f>
        <v>10.396000000000001</v>
      </c>
      <c r="X15" s="9">
        <f>SUMIFS(Concentrado!Y$2:Y859,Concentrado!$A$2:$A859,"="&amp;$A15,Concentrado!$B$2:$B859, "=Querétaro")</f>
        <v>1.9350000000000001</v>
      </c>
      <c r="Y15" s="9">
        <f>SUMIFS(Concentrado!Z$2:Z859,Concentrado!$A$2:$A859,"="&amp;$A15,Concentrado!$B$2:$B859, "=Querétaro")</f>
        <v>6.0579999999999998</v>
      </c>
      <c r="Z15" s="9">
        <f>SUMIFS(Concentrado!AA$2:AA859,Concentrado!$A$2:$A859,"="&amp;$A15,Concentrado!$B$2:$B859, "=Querétaro")</f>
        <v>51.981999999999999</v>
      </c>
      <c r="AA15" s="9">
        <f>SUMIFS(Concentrado!AB$2:AB859,Concentrado!$A$2:$A859,"="&amp;$A15,Concentrado!$B$2:$B859, "=Querétaro")</f>
        <v>39.722999999999999</v>
      </c>
      <c r="AB15" s="9">
        <f>SUMIFS(Concentrado!AC$2:AC859,Concentrado!$A$2:$A859,"="&amp;$A15,Concentrado!$B$2:$B859, "=Querétaro")</f>
        <v>45.695999999999998</v>
      </c>
      <c r="AC15" s="9">
        <f>SUMIFS(Concentrado!AD$2:AD859,Concentrado!$A$2:$A859,"="&amp;$A15,Concentrado!$B$2:$B859, "=Querétaro")</f>
        <v>345.654</v>
      </c>
      <c r="AD15" s="9">
        <f>SUMIFS(Concentrado!AE$2:AE859,Concentrado!$A$2:$A859,"="&amp;$A15,Concentrado!$B$2:$B859, "=Querétaro")</f>
        <v>289.87400000000002</v>
      </c>
      <c r="AE15" s="9">
        <f>SUMIFS(Concentrado!AF$2:AF859,Concentrado!$A$2:$A859,"="&amp;$A15,Concentrado!$B$2:$B859, "=Querétaro")</f>
        <v>317.20999999999998</v>
      </c>
      <c r="AF15" s="9">
        <f>SUMIFS(Concentrado!AG$2:AG859,Concentrado!$A$2:$A859,"="&amp;$A15,Concentrado!$B$2:$B859, "=Querétaro")</f>
        <v>7.0739999999999998</v>
      </c>
      <c r="AG15" s="9">
        <f>SUMIFS(Concentrado!AH$2:AH859,Concentrado!$A$2:$A859,"="&amp;$A15,Concentrado!$B$2:$B859, "=Querétaro")</f>
        <v>10.672066549912399</v>
      </c>
      <c r="AH15" s="9">
        <f>SUMIFS(Concentrado!AI$2:AI859,Concentrado!$A$2:$A859,"="&amp;$A15,Concentrado!$B$2:$B859, "=Querétaro")</f>
        <v>4.5503577384186702</v>
      </c>
      <c r="AI15" s="9">
        <f>SUMIFS(Concentrado!AJ$2:AJ859,Concentrado!$A$2:$A859,"="&amp;$A15,Concentrado!$B$2:$B859, "=Querétaro")</f>
        <v>7.5774284643394001</v>
      </c>
      <c r="AJ15" s="9">
        <f>SUMIFS(Concentrado!AK$2:AK859,Concentrado!$A$2:$A859,"="&amp;$A15,Concentrado!$B$2:$B859, "=Querétaro")</f>
        <v>8.1460000000000008</v>
      </c>
      <c r="AK15" s="9">
        <f>SUMIFS(Concentrado!AL$2:AL859,Concentrado!$A$2:$A859,"="&amp;$A15,Concentrado!$B$2:$B859, "=Querétaro")</f>
        <v>2.2410000000000001</v>
      </c>
      <c r="AL15" s="9">
        <f>SUMIFS(Concentrado!AM$2:AM859,Concentrado!$A$2:$A859,"="&amp;$A15,Concentrado!$B$2:$B859, "=Querétaro")</f>
        <v>5.1180000000000003</v>
      </c>
      <c r="AM15" s="9">
        <f>SUMIFS(Concentrado!AN$2:AN859,Concentrado!$A$2:$A859,"="&amp;$A15,Concentrado!$B$2:$B859, "=Querétaro")</f>
        <v>45.98</v>
      </c>
      <c r="AN15" s="9">
        <f>SUMIFS(Concentrado!AO$2:AO859,Concentrado!$A$2:$A859,"="&amp;$A15,Concentrado!$B$2:$B859, "=Querétaro")</f>
        <v>36.362000000000002</v>
      </c>
      <c r="AO15" s="9">
        <f>SUMIFS(Concentrado!AP$2:AP859,Concentrado!$A$2:$A859,"="&amp;$A15,Concentrado!$B$2:$B859, "=Querétaro")</f>
        <v>41.048000000000002</v>
      </c>
      <c r="AP15" s="9">
        <f>SUMIFS(Concentrado!AQ$2:AQ859,Concentrado!$A$2:$A859,"="&amp;$A15,Concentrado!$B$2:$B859, "=Querétaro")</f>
        <v>1.7150000000000001</v>
      </c>
      <c r="AQ15" s="9">
        <f>SUMIFS(Concentrado!AR$2:AR859,Concentrado!$A$2:$A859,"="&amp;$A15,Concentrado!$B$2:$B859, "=Querétaro")</f>
        <v>0.81499999999999995</v>
      </c>
      <c r="AR15" s="9">
        <f>SUMIFS(Concentrado!AS$2:AS859,Concentrado!$A$2:$A859,"="&amp;$A15,Concentrado!$B$2:$B859, "=Querétaro")</f>
        <v>1.2529999999999999</v>
      </c>
      <c r="AS15" s="9">
        <f>SUMIFS(Concentrado!AT$2:AT859,Concentrado!$A$2:$A859,"="&amp;$A15,Concentrado!$B$2:$B859, "=Querétaro")</f>
        <v>3.8580000000000001</v>
      </c>
      <c r="AT15" s="9">
        <f>SUMIFS(Concentrado!AU$2:AU859,Concentrado!$A$2:$A859,"="&amp;$A15,Concentrado!$B$2:$B859, "=Querétaro")</f>
        <v>0.50900000000000001</v>
      </c>
      <c r="AU15" s="9">
        <f>SUMIFS(Concentrado!AV$2:AV859,Concentrado!$A$2:$A859,"="&amp;$A15,Concentrado!$B$2:$B859, "=Querétaro")</f>
        <v>2.141</v>
      </c>
      <c r="AV15" s="9">
        <f>SUMIFS(Concentrado!AW$2:AW859,Concentrado!$A$2:$A859,"="&amp;$A15,Concentrado!$B$2:$B859, "=Querétaro")</f>
        <v>471.697</v>
      </c>
      <c r="AW15" s="9">
        <f>SUMIFS(Concentrado!AX$2:AX859,Concentrado!$A$2:$A859,"="&amp;$A15,Concentrado!$B$2:$B859, "=Querétaro")</f>
        <v>351.19</v>
      </c>
      <c r="AX15" s="9">
        <f>SUMIFS(Concentrado!AY$2:AY859,Concentrado!$A$2:$A859,"="&amp;$A15,Concentrado!$B$2:$B859, "=Querétaro")</f>
        <v>410.11700000000002</v>
      </c>
      <c r="AY15" s="9">
        <f>SUMIFS(Concentrado!AZ$2:AZ859,Concentrado!$A$2:$A859,"="&amp;$A15,Concentrado!$B$2:$B859, "=Querétaro")</f>
        <v>4.7169999999999996</v>
      </c>
      <c r="AZ15" s="9">
        <f>SUMIFS(Concentrado!BA$2:BA859,Concentrado!$A$2:$A859,"="&amp;$A15,Concentrado!$B$2:$B859, "=Querétaro")</f>
        <v>3.512</v>
      </c>
      <c r="BA15" s="9">
        <f>SUMIFS(Concentrado!BB$2:BB859,Concentrado!$A$2:$A859,"="&amp;$A15,Concentrado!$B$2:$B859, "=Querétaro")</f>
        <v>4.101</v>
      </c>
      <c r="BB15" s="9">
        <f>SUMIFS(Concentrado!BC$2:BC859,Concentrado!$A$2:$A859,"="&amp;$A15,Concentrado!$B$2:$B859, "=Querétaro")</f>
        <v>12.134</v>
      </c>
      <c r="BC15" s="9">
        <f>SUMIFS(Concentrado!BD$2:BD859,Concentrado!$A$2:$A859,"="&amp;$A15,Concentrado!$B$2:$B859, "=Querétaro")</f>
        <v>4.0449999999999999</v>
      </c>
      <c r="BD15" s="9">
        <f>SUMIFS(Concentrado!BE$2:BE859,Concentrado!$A$2:$A859,"="&amp;$A15,Concentrado!$B$2:$B859, "=Querétaro")</f>
        <v>11.597</v>
      </c>
      <c r="BE15" s="9">
        <f>SUMIFS(Concentrado!BF$2:BF859,Concentrado!$A$2:$A859,"="&amp;$A15,Concentrado!$B$2:$B859, "=Querétaro")</f>
        <v>13.63</v>
      </c>
      <c r="BF15" s="9">
        <f>SUMIFS(Concentrado!BG$2:BG859,Concentrado!$A$2:$A859,"="&amp;$A15,Concentrado!$B$2:$B859, "=Querétaro")</f>
        <v>40.162999999999997</v>
      </c>
      <c r="BG15" s="9">
        <f>SUMIFS(Concentrado!BH$2:BH859,Concentrado!$A$2:$A859,"="&amp;$A15,Concentrado!$B$2:$B859, "=Querétaro")</f>
        <v>7.2543802399718862</v>
      </c>
    </row>
    <row r="16" spans="1:59" x14ac:dyDescent="0.25">
      <c r="A16" s="4">
        <v>2012</v>
      </c>
      <c r="B16" s="9">
        <f>SUMIFS(Concentrado!C$2:C859,Concentrado!$A$2:$A859,"="&amp;$A16,Concentrado!$B$2:$B859, "=Querétaro")</f>
        <v>21.806000000000001</v>
      </c>
      <c r="C16" s="9">
        <f>SUMIFS(Concentrado!D$2:D859,Concentrado!$A$2:$A859,"="&amp;$A16,Concentrado!$B$2:$B859, "=Querétaro")</f>
        <v>4.883</v>
      </c>
      <c r="D16" s="9">
        <f>SUMIFS(Concentrado!E$2:E859,Concentrado!$A$2:$A859,"="&amp;$A16,Concentrado!$B$2:$B859, "=Querétaro")</f>
        <v>13.15</v>
      </c>
      <c r="E16" s="9">
        <f>SUMIFS(Concentrado!F$2:F859,Concentrado!$A$2:$A859,"="&amp;$A16,Concentrado!$B$2:$B859, "=Querétaro")</f>
        <v>9.9779999999999998</v>
      </c>
      <c r="F16" s="9">
        <f>SUMIFS(Concentrado!G$2:G859,Concentrado!$A$2:$A859,"="&amp;$A16,Concentrado!$B$2:$B859, "=Querétaro")</f>
        <v>17.077999999999999</v>
      </c>
      <c r="G16" s="9">
        <f>SUMIFS(Concentrado!H$2:H859,Concentrado!$A$2:$A859,"="&amp;$A16,Concentrado!$B$2:$B859, "=Querétaro")</f>
        <v>3.4430000000000001</v>
      </c>
      <c r="H16" s="9">
        <f>SUMIFS(Concentrado!I$2:I859,Concentrado!$A$2:$A859,"="&amp;$A16,Concentrado!$B$2:$B859, "=Querétaro")</f>
        <v>3.2890000000000001</v>
      </c>
      <c r="I16" s="9">
        <f>SUMIFS(Concentrado!J$2:J859,Concentrado!$A$2:$A859,"="&amp;$A16,Concentrado!$B$2:$B859, "=Querétaro")</f>
        <v>3.3639999999999999</v>
      </c>
      <c r="J16" s="9">
        <f>SUMIFS(Concentrado!K$2:K859,Concentrado!$A$2:$A859,"="&amp;$A16,Concentrado!$B$2:$B859, "=Querétaro")</f>
        <v>4.5910000000000002</v>
      </c>
      <c r="K16" s="9">
        <f>SUMIFS(Concentrado!L$2:L859,Concentrado!$A$2:$A859,"="&amp;$A16,Concentrado!$B$2:$B859, "=Querétaro")</f>
        <v>3.2890000000000001</v>
      </c>
      <c r="L16" s="9">
        <f>SUMIFS(Concentrado!M$2:M859,Concentrado!$A$2:$A859,"="&amp;$A16,Concentrado!$B$2:$B859, "=Querétaro")</f>
        <v>3.9249999999999998</v>
      </c>
      <c r="M16" s="9">
        <f>SUMIFS(Concentrado!N$2:N859,Concentrado!$A$2:$A859,"="&amp;$A16,Concentrado!$B$2:$B859, "=Querétaro")</f>
        <v>42.406999999999996</v>
      </c>
      <c r="N16" s="9">
        <f>SUMIFS(Concentrado!O$2:O859,Concentrado!$A$2:$A859,"="&amp;$A16,Concentrado!$B$2:$B859, "=Querétaro")</f>
        <v>76.998000000000005</v>
      </c>
      <c r="O16" s="9">
        <f>SUMIFS(Concentrado!P$2:P859,Concentrado!$A$2:$A859,"="&amp;$A16,Concentrado!$B$2:$B859, "=Querétaro")</f>
        <v>19.134</v>
      </c>
      <c r="P16" s="9">
        <f>SUMIFS(Concentrado!Q$2:Q859,Concentrado!$A$2:$A859,"="&amp;$A16,Concentrado!$B$2:$B859, "=Querétaro")</f>
        <v>47.402000000000001</v>
      </c>
      <c r="Q16" s="9">
        <f>SUMIFS(Concentrado!R$2:R859,Concentrado!$A$2:$A859,"="&amp;$A16,Concentrado!$B$2:$B859, "=Querétaro")</f>
        <v>56.131</v>
      </c>
      <c r="R16" s="9">
        <f>SUMIFS(Concentrado!S$2:S859,Concentrado!$A$2:$A859,"="&amp;$A16,Concentrado!$B$2:$B859, "=Querétaro")</f>
        <v>52.817</v>
      </c>
      <c r="S16" s="9">
        <f>SUMIFS(Concentrado!T$2:T859,Concentrado!$A$2:$A859,"="&amp;$A16,Concentrado!$B$2:$B859, "=Querétaro")</f>
        <v>54.436</v>
      </c>
      <c r="T16" s="9">
        <f>SUMIFS(Concentrado!U$2:U859,Concentrado!$A$2:$A859,"="&amp;$A16,Concentrado!$B$2:$B859, "=Querétaro")</f>
        <v>11.164</v>
      </c>
      <c r="U16" s="9">
        <f>SUMIFS(Concentrado!V$2:V859,Concentrado!$A$2:$A859,"="&amp;$A16,Concentrado!$B$2:$B859, "=Querétaro")</f>
        <v>15.247</v>
      </c>
      <c r="V16" s="9">
        <f>SUMIFS(Concentrado!W$2:W859,Concentrado!$A$2:$A859,"="&amp;$A16,Concentrado!$B$2:$B859, "=Querétaro")</f>
        <v>13.252000000000001</v>
      </c>
      <c r="W16" s="9">
        <f>SUMIFS(Concentrado!X$2:X859,Concentrado!$A$2:$A859,"="&amp;$A16,Concentrado!$B$2:$B859, "=Querétaro")</f>
        <v>10.329000000000001</v>
      </c>
      <c r="X16" s="9">
        <f>SUMIFS(Concentrado!Y$2:Y859,Concentrado!$A$2:$A859,"="&amp;$A16,Concentrado!$B$2:$B859, "=Querétaro")</f>
        <v>1.893</v>
      </c>
      <c r="Y16" s="9">
        <f>SUMIFS(Concentrado!Z$2:Z859,Concentrado!$A$2:$A859,"="&amp;$A16,Concentrado!$B$2:$B859, "=Querétaro")</f>
        <v>6.0140000000000002</v>
      </c>
      <c r="Z16" s="9">
        <f>SUMIFS(Concentrado!AA$2:AA859,Concentrado!$A$2:$A859,"="&amp;$A16,Concentrado!$B$2:$B859, "=Querétaro")</f>
        <v>56.548000000000002</v>
      </c>
      <c r="AA16" s="9">
        <f>SUMIFS(Concentrado!AB$2:AB859,Concentrado!$A$2:$A859,"="&amp;$A16,Concentrado!$B$2:$B859, "=Querétaro")</f>
        <v>39.960999999999999</v>
      </c>
      <c r="AB16" s="9">
        <f>SUMIFS(Concentrado!AC$2:AC859,Concentrado!$A$2:$A859,"="&amp;$A16,Concentrado!$B$2:$B859, "=Querétaro")</f>
        <v>48.064999999999998</v>
      </c>
      <c r="AC16" s="9">
        <f>SUMIFS(Concentrado!AD$2:AD859,Concentrado!$A$2:$A859,"="&amp;$A16,Concentrado!$B$2:$B859, "=Querétaro")</f>
        <v>356.714</v>
      </c>
      <c r="AD16" s="9">
        <f>SUMIFS(Concentrado!AE$2:AE859,Concentrado!$A$2:$A859,"="&amp;$A16,Concentrado!$B$2:$B859, "=Querétaro")</f>
        <v>302.15100000000001</v>
      </c>
      <c r="AE16" s="9">
        <f>SUMIFS(Concentrado!AF$2:AF859,Concentrado!$A$2:$A859,"="&amp;$A16,Concentrado!$B$2:$B859, "=Querétaro")</f>
        <v>328.80700000000002</v>
      </c>
      <c r="AF16" s="9">
        <f>SUMIFS(Concentrado!AG$2:AG859,Concentrado!$A$2:$A859,"="&amp;$A16,Concentrado!$B$2:$B859, "=Querétaro")</f>
        <v>8.3469999999999995</v>
      </c>
      <c r="AG16" s="9">
        <f>SUMIFS(Concentrado!AH$2:AH859,Concentrado!$A$2:$A859,"="&amp;$A16,Concentrado!$B$2:$B859, "=Querétaro")</f>
        <v>12.522613975770099</v>
      </c>
      <c r="AH16" s="9">
        <f>SUMIFS(Concentrado!AI$2:AI859,Concentrado!$A$2:$A859,"="&amp;$A16,Concentrado!$B$2:$B859, "=Querétaro")</f>
        <v>3.9517673620899099</v>
      </c>
      <c r="AI16" s="9">
        <f>SUMIFS(Concentrado!AJ$2:AJ859,Concentrado!$A$2:$A859,"="&amp;$A16,Concentrado!$B$2:$B859, "=Querétaro")</f>
        <v>8.2130301047293806</v>
      </c>
      <c r="AJ16" s="9">
        <f>SUMIFS(Concentrado!AK$2:AK859,Concentrado!$A$2:$A859,"="&amp;$A16,Concentrado!$B$2:$B859, "=Querétaro")</f>
        <v>9.4939999999999998</v>
      </c>
      <c r="AK16" s="9">
        <f>SUMIFS(Concentrado!AL$2:AL859,Concentrado!$A$2:$A859,"="&amp;$A16,Concentrado!$B$2:$B859, "=Querétaro")</f>
        <v>2.3919999999999999</v>
      </c>
      <c r="AL16" s="9">
        <f>SUMIFS(Concentrado!AM$2:AM859,Concentrado!$A$2:$A859,"="&amp;$A16,Concentrado!$B$2:$B859, "=Querétaro")</f>
        <v>5.8620000000000001</v>
      </c>
      <c r="AM16" s="9">
        <f>SUMIFS(Concentrado!AN$2:AN859,Concentrado!$A$2:$A859,"="&amp;$A16,Concentrado!$B$2:$B859, "=Querétaro")</f>
        <v>52.165999999999997</v>
      </c>
      <c r="AN16" s="9">
        <f>SUMIFS(Concentrado!AO$2:AO859,Concentrado!$A$2:$A859,"="&amp;$A16,Concentrado!$B$2:$B859, "=Querétaro")</f>
        <v>39.762</v>
      </c>
      <c r="AO16" s="9">
        <f>SUMIFS(Concentrado!AP$2:AP859,Concentrado!$A$2:$A859,"="&amp;$A16,Concentrado!$B$2:$B859, "=Querétaro")</f>
        <v>45.822000000000003</v>
      </c>
      <c r="AP16" s="9">
        <f>SUMIFS(Concentrado!AQ$2:AQ859,Concentrado!$A$2:$A859,"="&amp;$A16,Concentrado!$B$2:$B859, "=Querétaro")</f>
        <v>1.8779999999999999</v>
      </c>
      <c r="AQ16" s="9">
        <f>SUMIFS(Concentrado!AR$2:AR859,Concentrado!$A$2:$A859,"="&amp;$A16,Concentrado!$B$2:$B859, "=Querétaro")</f>
        <v>1.296</v>
      </c>
      <c r="AR16" s="9">
        <f>SUMIFS(Concentrado!AS$2:AS859,Concentrado!$A$2:$A859,"="&amp;$A16,Concentrado!$B$2:$B859, "=Querétaro")</f>
        <v>1.58</v>
      </c>
      <c r="AS16" s="9">
        <f>SUMIFS(Concentrado!AT$2:AT859,Concentrado!$A$2:$A859,"="&amp;$A16,Concentrado!$B$2:$B859, "=Querétaro")</f>
        <v>4.5910000000000002</v>
      </c>
      <c r="AT16" s="9">
        <f>SUMIFS(Concentrado!AU$2:AU859,Concentrado!$A$2:$A859,"="&amp;$A16,Concentrado!$B$2:$B859, "=Querétaro")</f>
        <v>0.69799999999999995</v>
      </c>
      <c r="AU16" s="9">
        <f>SUMIFS(Concentrado!AV$2:AV859,Concentrado!$A$2:$A859,"="&amp;$A16,Concentrado!$B$2:$B859, "=Querétaro")</f>
        <v>2.5990000000000002</v>
      </c>
      <c r="AV16" s="9">
        <f>SUMIFS(Concentrado!AW$2:AW859,Concentrado!$A$2:$A859,"="&amp;$A16,Concentrado!$B$2:$B859, "=Querétaro")</f>
        <v>491.09500000000003</v>
      </c>
      <c r="AW16" s="9">
        <f>SUMIFS(Concentrado!AX$2:AX859,Concentrado!$A$2:$A859,"="&amp;$A16,Concentrado!$B$2:$B859, "=Querétaro")</f>
        <v>367.524</v>
      </c>
      <c r="AX16" s="9">
        <f>SUMIFS(Concentrado!AY$2:AY859,Concentrado!$A$2:$A859,"="&amp;$A16,Concentrado!$B$2:$B859, "=Querétaro")</f>
        <v>427.892</v>
      </c>
      <c r="AY16" s="9">
        <f>SUMIFS(Concentrado!AZ$2:AZ859,Concentrado!$A$2:$A859,"="&amp;$A16,Concentrado!$B$2:$B859, "=Querétaro")</f>
        <v>4.9109999999999996</v>
      </c>
      <c r="AZ16" s="9">
        <f>SUMIFS(Concentrado!BA$2:BA859,Concentrado!$A$2:$A859,"="&amp;$A16,Concentrado!$B$2:$B859, "=Querétaro")</f>
        <v>3.6749999999999998</v>
      </c>
      <c r="BA16" s="9">
        <f>SUMIFS(Concentrado!BB$2:BB859,Concentrado!$A$2:$A859,"="&amp;$A16,Concentrado!$B$2:$B859, "=Querétaro")</f>
        <v>4.2789999999999999</v>
      </c>
      <c r="BB16" s="9">
        <f>SUMIFS(Concentrado!BC$2:BC859,Concentrado!$A$2:$A859,"="&amp;$A16,Concentrado!$B$2:$B859, "=Querétaro")</f>
        <v>12.039</v>
      </c>
      <c r="BC16" s="9">
        <f>SUMIFS(Concentrado!BD$2:BD859,Concentrado!$A$2:$A859,"="&amp;$A16,Concentrado!$B$2:$B859, "=Querétaro")</f>
        <v>5.016</v>
      </c>
      <c r="BD16" s="9">
        <f>SUMIFS(Concentrado!BE$2:BE859,Concentrado!$A$2:$A859,"="&amp;$A16,Concentrado!$B$2:$B859, "=Querétaro")</f>
        <v>12.153</v>
      </c>
      <c r="BE16" s="9">
        <f>SUMIFS(Concentrado!BF$2:BF859,Concentrado!$A$2:$A859,"="&amp;$A16,Concentrado!$B$2:$B859, "=Querétaro")</f>
        <v>14.034000000000001</v>
      </c>
      <c r="BF16" s="9">
        <f>SUMIFS(Concentrado!BG$2:BG859,Concentrado!$A$2:$A859,"="&amp;$A16,Concentrado!$B$2:$B859, "=Querétaro")</f>
        <v>19.800999999999998</v>
      </c>
      <c r="BG16" s="9">
        <f>SUMIFS(Concentrado!BH$2:BH859,Concentrado!$A$2:$A859,"="&amp;$A16,Concentrado!$B$2:$B859, "=Querétaro")</f>
        <v>7.8463404371178926</v>
      </c>
    </row>
    <row r="17" spans="1:59" x14ac:dyDescent="0.25">
      <c r="A17" s="4">
        <v>2013</v>
      </c>
      <c r="B17" s="9">
        <f>SUMIFS(Concentrado!C$2:C859,Concentrado!$A$2:$A859,"="&amp;$A17,Concentrado!$B$2:$B859, "=Querétaro")</f>
        <v>19.52</v>
      </c>
      <c r="C17" s="9">
        <f>SUMIFS(Concentrado!D$2:D859,Concentrado!$A$2:$A859,"="&amp;$A17,Concentrado!$B$2:$B859, "=Querétaro")</f>
        <v>3.61</v>
      </c>
      <c r="D17" s="9">
        <f>SUMIFS(Concentrado!E$2:E859,Concentrado!$A$2:$A859,"="&amp;$A17,Concentrado!$B$2:$B859, "=Querétaro")</f>
        <v>11.401</v>
      </c>
      <c r="E17" s="9">
        <f>SUMIFS(Concentrado!F$2:F859,Concentrado!$A$2:$A859,"="&amp;$A17,Concentrado!$B$2:$B859, "=Querétaro")</f>
        <v>10.393000000000001</v>
      </c>
      <c r="F17" s="9">
        <f>SUMIFS(Concentrado!G$2:G859,Concentrado!$A$2:$A859,"="&amp;$A17,Concentrado!$B$2:$B859, "=Querétaro")</f>
        <v>16.702999999999999</v>
      </c>
      <c r="G17" s="9">
        <f>SUMIFS(Concentrado!H$2:H859,Concentrado!$A$2:$A859,"="&amp;$A17,Concentrado!$B$2:$B859, "=Querétaro")</f>
        <v>4.1680000000000001</v>
      </c>
      <c r="H17" s="9">
        <f>SUMIFS(Concentrado!I$2:I859,Concentrado!$A$2:$A859,"="&amp;$A17,Concentrado!$B$2:$B859, "=Querétaro")</f>
        <v>3.415</v>
      </c>
      <c r="I17" s="9">
        <f>SUMIFS(Concentrado!J$2:J859,Concentrado!$A$2:$A859,"="&amp;$A17,Concentrado!$B$2:$B859, "=Querétaro")</f>
        <v>3.7839999999999998</v>
      </c>
      <c r="J17" s="9">
        <f>SUMIFS(Concentrado!K$2:K859,Concentrado!$A$2:$A859,"="&amp;$A17,Concentrado!$B$2:$B859, "=Querétaro")</f>
        <v>5.2869999999999999</v>
      </c>
      <c r="K17" s="9">
        <f>SUMIFS(Concentrado!L$2:L859,Concentrado!$A$2:$A859,"="&amp;$A17,Concentrado!$B$2:$B859, "=Querétaro")</f>
        <v>2.0489999999999999</v>
      </c>
      <c r="L17" s="9">
        <f>SUMIFS(Concentrado!M$2:M859,Concentrado!$A$2:$A859,"="&amp;$A17,Concentrado!$B$2:$B859, "=Querétaro")</f>
        <v>3.6349999999999998</v>
      </c>
      <c r="M17" s="9">
        <f>SUMIFS(Concentrado!N$2:N859,Concentrado!$A$2:$A859,"="&amp;$A17,Concentrado!$B$2:$B859, "=Querétaro")</f>
        <v>28.388999999999999</v>
      </c>
      <c r="N17" s="9">
        <f>SUMIFS(Concentrado!O$2:O859,Concentrado!$A$2:$A859,"="&amp;$A17,Concentrado!$B$2:$B859, "=Querétaro")</f>
        <v>68.727999999999994</v>
      </c>
      <c r="O17" s="9">
        <f>SUMIFS(Concentrado!P$2:P859,Concentrado!$A$2:$A859,"="&amp;$A17,Concentrado!$B$2:$B859, "=Querétaro")</f>
        <v>18.733000000000001</v>
      </c>
      <c r="P17" s="9">
        <f>SUMIFS(Concentrado!Q$2:Q859,Concentrado!$A$2:$A859,"="&amp;$A17,Concentrado!$B$2:$B859, "=Querétaro")</f>
        <v>43.216000000000001</v>
      </c>
      <c r="Q17" s="9">
        <f>SUMIFS(Concentrado!R$2:R859,Concentrado!$A$2:$A859,"="&amp;$A17,Concentrado!$B$2:$B859, "=Querétaro")</f>
        <v>55.613</v>
      </c>
      <c r="R17" s="9">
        <f>SUMIFS(Concentrado!S$2:S859,Concentrado!$A$2:$A859,"="&amp;$A17,Concentrado!$B$2:$B859, "=Querétaro")</f>
        <v>57.857999999999997</v>
      </c>
      <c r="S17" s="9">
        <f>SUMIFS(Concentrado!T$2:T859,Concentrado!$A$2:$A859,"="&amp;$A17,Concentrado!$B$2:$B859, "=Querétaro")</f>
        <v>56.758000000000003</v>
      </c>
      <c r="T17" s="9">
        <f>SUMIFS(Concentrado!U$2:U859,Concentrado!$A$2:$A859,"="&amp;$A17,Concentrado!$B$2:$B859, "=Querétaro")</f>
        <v>12.912000000000001</v>
      </c>
      <c r="U17" s="9">
        <f>SUMIFS(Concentrado!V$2:V859,Concentrado!$A$2:$A859,"="&amp;$A17,Concentrado!$B$2:$B859, "=Querétaro")</f>
        <v>15.611000000000001</v>
      </c>
      <c r="V17" s="9">
        <f>SUMIFS(Concentrado!W$2:W859,Concentrado!$A$2:$A859,"="&amp;$A17,Concentrado!$B$2:$B859, "=Querétaro")</f>
        <v>14.289</v>
      </c>
      <c r="W17" s="9">
        <f>SUMIFS(Concentrado!X$2:X859,Concentrado!$A$2:$A859,"="&amp;$A17,Concentrado!$B$2:$B859, "=Querétaro")</f>
        <v>10.675000000000001</v>
      </c>
      <c r="X17" s="9">
        <f>SUMIFS(Concentrado!Y$2:Y859,Concentrado!$A$2:$A859,"="&amp;$A17,Concentrado!$B$2:$B859, "=Querétaro")</f>
        <v>2.4390000000000001</v>
      </c>
      <c r="Y17" s="9">
        <f>SUMIFS(Concentrado!Z$2:Z859,Concentrado!$A$2:$A859,"="&amp;$A17,Concentrado!$B$2:$B859, "=Querétaro")</f>
        <v>6.4720000000000004</v>
      </c>
      <c r="Z17" s="9">
        <f>SUMIFS(Concentrado!AA$2:AA859,Concentrado!$A$2:$A859,"="&amp;$A17,Concentrado!$B$2:$B859, "=Querétaro")</f>
        <v>59.68</v>
      </c>
      <c r="AA17" s="9">
        <f>SUMIFS(Concentrado!AB$2:AB859,Concentrado!$A$2:$A859,"="&amp;$A17,Concentrado!$B$2:$B859, "=Querétaro")</f>
        <v>43.32</v>
      </c>
      <c r="AB17" s="9">
        <f>SUMIFS(Concentrado!AC$2:AC859,Concentrado!$A$2:$A859,"="&amp;$A17,Concentrado!$B$2:$B859, "=Querétaro")</f>
        <v>51.331000000000003</v>
      </c>
      <c r="AC17" s="9">
        <f>SUMIFS(Concentrado!AD$2:AD859,Concentrado!$A$2:$A859,"="&amp;$A17,Concentrado!$B$2:$B859, "=Querétaro")</f>
        <v>370.786</v>
      </c>
      <c r="AD17" s="9">
        <f>SUMIFS(Concentrado!AE$2:AE859,Concentrado!$A$2:$A859,"="&amp;$A17,Concentrado!$B$2:$B859, "=Querétaro")</f>
        <v>316.11900000000003</v>
      </c>
      <c r="AE17" s="9">
        <f>SUMIFS(Concentrado!AF$2:AF859,Concentrado!$A$2:$A859,"="&amp;$A17,Concentrado!$B$2:$B859, "=Querétaro")</f>
        <v>342.89</v>
      </c>
      <c r="AF17" s="9">
        <f>SUMIFS(Concentrado!AG$2:AG859,Concentrado!$A$2:$A859,"="&amp;$A17,Concentrado!$B$2:$B859, "=Querétaro")</f>
        <v>5.6929999999999996</v>
      </c>
      <c r="AG17" s="9">
        <f>SUMIFS(Concentrado!AH$2:AH859,Concentrado!$A$2:$A859,"="&amp;$A17,Concentrado!$B$2:$B859, "=Querétaro")</f>
        <v>10.4017953498774</v>
      </c>
      <c r="AH17" s="9">
        <f>SUMIFS(Concentrado!AI$2:AI859,Concentrado!$A$2:$A859,"="&amp;$A17,Concentrado!$B$2:$B859, "=Querétaro")</f>
        <v>4.6739771130920698</v>
      </c>
      <c r="AI17" s="9">
        <f>SUMIFS(Concentrado!AJ$2:AJ859,Concentrado!$A$2:$A859,"="&amp;$A17,Concentrado!$B$2:$B859, "=Querétaro")</f>
        <v>7.53579502637528</v>
      </c>
      <c r="AJ17" s="9">
        <f>SUMIFS(Concentrado!AK$2:AK859,Concentrado!$A$2:$A859,"="&amp;$A17,Concentrado!$B$2:$B859, "=Querétaro")</f>
        <v>8.5399999999999991</v>
      </c>
      <c r="AK17" s="9">
        <f>SUMIFS(Concentrado!AL$2:AL859,Concentrado!$A$2:$A859,"="&amp;$A17,Concentrado!$B$2:$B859, "=Querétaro")</f>
        <v>2.7320000000000002</v>
      </c>
      <c r="AL17" s="9">
        <f>SUMIFS(Concentrado!AM$2:AM859,Concentrado!$A$2:$A859,"="&amp;$A17,Concentrado!$B$2:$B859, "=Querétaro")</f>
        <v>5.5759999999999996</v>
      </c>
      <c r="AM17" s="9">
        <f>SUMIFS(Concentrado!AN$2:AN859,Concentrado!$A$2:$A859,"="&amp;$A17,Concentrado!$B$2:$B859, "=Querétaro")</f>
        <v>56.121000000000002</v>
      </c>
      <c r="AN17" s="9">
        <f>SUMIFS(Concentrado!AO$2:AO859,Concentrado!$A$2:$A859,"="&amp;$A17,Concentrado!$B$2:$B859, "=Querétaro")</f>
        <v>42.539000000000001</v>
      </c>
      <c r="AO17" s="9">
        <f>SUMIFS(Concentrado!AP$2:AP859,Concentrado!$A$2:$A859,"="&amp;$A17,Concentrado!$B$2:$B859, "=Querétaro")</f>
        <v>49.19</v>
      </c>
      <c r="AP17" s="9">
        <f>SUMIFS(Concentrado!AQ$2:AQ859,Concentrado!$A$2:$A859,"="&amp;$A17,Concentrado!$B$2:$B859, "=Querétaro")</f>
        <v>1.627</v>
      </c>
      <c r="AQ17" s="9">
        <f>SUMIFS(Concentrado!AR$2:AR859,Concentrado!$A$2:$A859,"="&amp;$A17,Concentrado!$B$2:$B859, "=Querétaro")</f>
        <v>0.58499999999999996</v>
      </c>
      <c r="AR17" s="9">
        <f>SUMIFS(Concentrado!AS$2:AS859,Concentrado!$A$2:$A859,"="&amp;$A17,Concentrado!$B$2:$B859, "=Querétaro")</f>
        <v>1.095</v>
      </c>
      <c r="AS17" s="9">
        <f>SUMIFS(Concentrado!AT$2:AT859,Concentrado!$A$2:$A859,"="&amp;$A17,Concentrado!$B$2:$B859, "=Querétaro")</f>
        <v>5.49</v>
      </c>
      <c r="AT17" s="9">
        <f>SUMIFS(Concentrado!AU$2:AU859,Concentrado!$A$2:$A859,"="&amp;$A17,Concentrado!$B$2:$B859, "=Querétaro")</f>
        <v>0.68300000000000005</v>
      </c>
      <c r="AU17" s="9">
        <f>SUMIFS(Concentrado!AV$2:AV859,Concentrado!$A$2:$A859,"="&amp;$A17,Concentrado!$B$2:$B859, "=Querétaro")</f>
        <v>3.0369999999999999</v>
      </c>
      <c r="AV17" s="9">
        <f>SUMIFS(Concentrado!AW$2:AW859,Concentrado!$A$2:$A859,"="&amp;$A17,Concentrado!$B$2:$B859, "=Querétaro")</f>
        <v>500.92200000000003</v>
      </c>
      <c r="AW17" s="9">
        <f>SUMIFS(Concentrado!AX$2:AX859,Concentrado!$A$2:$A859,"="&amp;$A17,Concentrado!$B$2:$B859, "=Querétaro")</f>
        <v>383.14800000000002</v>
      </c>
      <c r="AX17" s="9">
        <f>SUMIFS(Concentrado!AY$2:AY859,Concentrado!$A$2:$A859,"="&amp;$A17,Concentrado!$B$2:$B859, "=Querétaro")</f>
        <v>440.82299999999998</v>
      </c>
      <c r="AY17" s="9">
        <f>SUMIFS(Concentrado!AZ$2:AZ859,Concentrado!$A$2:$A859,"="&amp;$A17,Concentrado!$B$2:$B859, "=Querétaro")</f>
        <v>5.0090000000000003</v>
      </c>
      <c r="AZ17" s="9">
        <f>SUMIFS(Concentrado!BA$2:BA859,Concentrado!$A$2:$A859,"="&amp;$A17,Concentrado!$B$2:$B859, "=Querétaro")</f>
        <v>3.831</v>
      </c>
      <c r="BA17" s="9">
        <f>SUMIFS(Concentrado!BB$2:BB859,Concentrado!$A$2:$A859,"="&amp;$A17,Concentrado!$B$2:$B859, "=Querétaro")</f>
        <v>4.4080000000000004</v>
      </c>
      <c r="BB17" s="9">
        <f>SUMIFS(Concentrado!BC$2:BC859,Concentrado!$A$2:$A859,"="&amp;$A17,Concentrado!$B$2:$B859, "=Querétaro")</f>
        <v>10.978999999999999</v>
      </c>
      <c r="BC17" s="9">
        <f>SUMIFS(Concentrado!BD$2:BD859,Concentrado!$A$2:$A859,"="&amp;$A17,Concentrado!$B$2:$B859, "=Querétaro")</f>
        <v>5.4889999999999999</v>
      </c>
      <c r="BD17" s="9">
        <f>SUMIFS(Concentrado!BE$2:BE859,Concentrado!$A$2:$A859,"="&amp;$A17,Concentrado!$B$2:$B859, "=Querétaro")</f>
        <v>11.884</v>
      </c>
      <c r="BE17" s="9">
        <f>SUMIFS(Concentrado!BF$2:BF859,Concentrado!$A$2:$A859,"="&amp;$A17,Concentrado!$B$2:$B859, "=Querétaro")</f>
        <v>14.036</v>
      </c>
      <c r="BF17" s="9">
        <f>SUMIFS(Concentrado!BG$2:BG859,Concentrado!$A$2:$A859,"="&amp;$A17,Concentrado!$B$2:$B859, "=Querétaro")</f>
        <v>35.026000000000003</v>
      </c>
      <c r="BG17" s="9">
        <f>SUMIFS(Concentrado!BH$2:BH859,Concentrado!$A$2:$A859,"="&amp;$A17,Concentrado!$B$2:$B859, "=Querétaro")</f>
        <v>7.1803852889667246</v>
      </c>
    </row>
    <row r="18" spans="1:59" x14ac:dyDescent="0.25">
      <c r="A18" s="4">
        <v>2014</v>
      </c>
      <c r="B18" s="9">
        <f>SUMIFS(Concentrado!C$2:C859,Concentrado!$A$2:$A859,"="&amp;$A18,Concentrado!$B$2:$B859, "=Querétaro")</f>
        <v>18.347999999999999</v>
      </c>
      <c r="C18" s="9">
        <f>SUMIFS(Concentrado!D$2:D859,Concentrado!$A$2:$A859,"="&amp;$A18,Concentrado!$B$2:$B859, "=Querétaro")</f>
        <v>4.3979999999999997</v>
      </c>
      <c r="D18" s="9">
        <f>SUMIFS(Concentrado!E$2:E859,Concentrado!$A$2:$A859,"="&amp;$A18,Concentrado!$B$2:$B859, "=Querétaro")</f>
        <v>11.244999999999999</v>
      </c>
      <c r="E18" s="9">
        <f>SUMIFS(Concentrado!F$2:F859,Concentrado!$A$2:$A859,"="&amp;$A18,Concentrado!$B$2:$B859, "=Querétaro")</f>
        <v>10.6</v>
      </c>
      <c r="F18" s="9">
        <f>SUMIFS(Concentrado!G$2:G859,Concentrado!$A$2:$A859,"="&amp;$A18,Concentrado!$B$2:$B859, "=Querétaro")</f>
        <v>19.045000000000002</v>
      </c>
      <c r="G18" s="9">
        <f>SUMIFS(Concentrado!H$2:H859,Concentrado!$A$2:$A859,"="&amp;$A18,Concentrado!$B$2:$B859, "=Querétaro")</f>
        <v>3.1739999999999999</v>
      </c>
      <c r="H18" s="9">
        <f>SUMIFS(Concentrado!I$2:I859,Concentrado!$A$2:$A859,"="&amp;$A18,Concentrado!$B$2:$B859, "=Querétaro")</f>
        <v>3.7290000000000001</v>
      </c>
      <c r="I18" s="9">
        <f>SUMIFS(Concentrado!J$2:J859,Concentrado!$A$2:$A859,"="&amp;$A18,Concentrado!$B$2:$B859, "=Querétaro")</f>
        <v>3.456</v>
      </c>
      <c r="J18" s="9">
        <f>SUMIFS(Concentrado!K$2:K859,Concentrado!$A$2:$A859,"="&amp;$A18,Concentrado!$B$2:$B859, "=Querétaro")</f>
        <v>3.57</v>
      </c>
      <c r="K18" s="9">
        <f>SUMIFS(Concentrado!L$2:L859,Concentrado!$A$2:$A859,"="&amp;$A18,Concentrado!$B$2:$B859, "=Querétaro")</f>
        <v>2.964</v>
      </c>
      <c r="L18" s="9">
        <f>SUMIFS(Concentrado!M$2:M859,Concentrado!$A$2:$A859,"="&amp;$A18,Concentrado!$B$2:$B859, "=Querétaro")</f>
        <v>3.262</v>
      </c>
      <c r="M18" s="9">
        <f>SUMIFS(Concentrado!N$2:N859,Concentrado!$A$2:$A859,"="&amp;$A18,Concentrado!$B$2:$B859, "=Querétaro")</f>
        <v>35.917999999999999</v>
      </c>
      <c r="N18" s="9">
        <f>SUMIFS(Concentrado!O$2:O859,Concentrado!$A$2:$A859,"="&amp;$A18,Concentrado!$B$2:$B859, "=Querétaro")</f>
        <v>66.25</v>
      </c>
      <c r="O18" s="9">
        <f>SUMIFS(Concentrado!P$2:P859,Concentrado!$A$2:$A859,"="&amp;$A18,Concentrado!$B$2:$B859, "=Querétaro")</f>
        <v>19.983000000000001</v>
      </c>
      <c r="P18" s="9">
        <f>SUMIFS(Concentrado!Q$2:Q859,Concentrado!$A$2:$A859,"="&amp;$A18,Concentrado!$B$2:$B859, "=Querétaro")</f>
        <v>42.692999999999998</v>
      </c>
      <c r="Q18" s="9">
        <f>SUMIFS(Concentrado!R$2:R859,Concentrado!$A$2:$A859,"="&amp;$A18,Concentrado!$B$2:$B859, "=Querétaro")</f>
        <v>60.002000000000002</v>
      </c>
      <c r="R18" s="9">
        <f>SUMIFS(Concentrado!S$2:S859,Concentrado!$A$2:$A859,"="&amp;$A18,Concentrado!$B$2:$B859, "=Querétaro")</f>
        <v>59.470999999999997</v>
      </c>
      <c r="S18" s="9">
        <f>SUMIFS(Concentrado!T$2:T859,Concentrado!$A$2:$A859,"="&amp;$A18,Concentrado!$B$2:$B859, "=Querétaro")</f>
        <v>59.731000000000002</v>
      </c>
      <c r="T18" s="9">
        <f>SUMIFS(Concentrado!U$2:U859,Concentrado!$A$2:$A859,"="&amp;$A18,Concentrado!$B$2:$B859, "=Querétaro")</f>
        <v>11.009</v>
      </c>
      <c r="U18" s="9">
        <f>SUMIFS(Concentrado!V$2:V859,Concentrado!$A$2:$A859,"="&amp;$A18,Concentrado!$B$2:$B859, "=Querétaro")</f>
        <v>13.099</v>
      </c>
      <c r="V18" s="9">
        <f>SUMIFS(Concentrado!W$2:W859,Concentrado!$A$2:$A859,"="&amp;$A18,Concentrado!$B$2:$B859, "=Querétaro")</f>
        <v>12.073</v>
      </c>
      <c r="W18" s="9">
        <f>SUMIFS(Concentrado!X$2:X859,Concentrado!$A$2:$A859,"="&amp;$A18,Concentrado!$B$2:$B859, "=Querétaro")</f>
        <v>8.827</v>
      </c>
      <c r="X18" s="9">
        <f>SUMIFS(Concentrado!Y$2:Y859,Concentrado!$A$2:$A859,"="&amp;$A18,Concentrado!$B$2:$B859, "=Querétaro")</f>
        <v>1.9119999999999999</v>
      </c>
      <c r="Y18" s="9">
        <f>SUMIFS(Concentrado!Z$2:Z859,Concentrado!$A$2:$A859,"="&amp;$A18,Concentrado!$B$2:$B859, "=Querétaro")</f>
        <v>5.306</v>
      </c>
      <c r="Z18" s="9">
        <f>SUMIFS(Concentrado!AA$2:AA859,Concentrado!$A$2:$A859,"="&amp;$A18,Concentrado!$B$2:$B859, "=Querétaro")</f>
        <v>61.093000000000004</v>
      </c>
      <c r="AA18" s="9">
        <f>SUMIFS(Concentrado!AB$2:AB859,Concentrado!$A$2:$A859,"="&amp;$A18,Concentrado!$B$2:$B859, "=Querétaro")</f>
        <v>44.841999999999999</v>
      </c>
      <c r="AB18" s="9">
        <f>SUMIFS(Concentrado!AC$2:AC859,Concentrado!$A$2:$A859,"="&amp;$A18,Concentrado!$B$2:$B859, "=Querétaro")</f>
        <v>52.819000000000003</v>
      </c>
      <c r="AC18" s="9">
        <f>SUMIFS(Concentrado!AD$2:AD859,Concentrado!$A$2:$A859,"="&amp;$A18,Concentrado!$B$2:$B859, "=Querétaro")</f>
        <v>366.45600000000002</v>
      </c>
      <c r="AD18" s="9">
        <f>SUMIFS(Concentrado!AE$2:AE859,Concentrado!$A$2:$A859,"="&amp;$A18,Concentrado!$B$2:$B859, "=Querétaro")</f>
        <v>325.65600000000001</v>
      </c>
      <c r="AE18" s="9">
        <f>SUMIFS(Concentrado!AF$2:AF859,Concentrado!$A$2:$A859,"="&amp;$A18,Concentrado!$B$2:$B859, "=Querétaro")</f>
        <v>345.68299999999999</v>
      </c>
      <c r="AF18" s="9">
        <f>SUMIFS(Concentrado!AG$2:AG859,Concentrado!$A$2:$A859,"="&amp;$A18,Concentrado!$B$2:$B859, "=Querétaro")</f>
        <v>7.3390000000000004</v>
      </c>
      <c r="AG18" s="9">
        <f>SUMIFS(Concentrado!AH$2:AH859,Concentrado!$A$2:$A859,"="&amp;$A18,Concentrado!$B$2:$B859, "=Querétaro")</f>
        <v>6.6138743821750996</v>
      </c>
      <c r="AH18" s="9">
        <f>SUMIFS(Concentrado!AI$2:AI859,Concentrado!$A$2:$A859,"="&amp;$A18,Concentrado!$B$2:$B859, "=Querétaro")</f>
        <v>3.0760318164224199</v>
      </c>
      <c r="AI18" s="9">
        <f>SUMIFS(Concentrado!AJ$2:AJ859,Concentrado!$A$2:$A859,"="&amp;$A18,Concentrado!$B$2:$B859, "=Querétaro")</f>
        <v>4.85172861983642</v>
      </c>
      <c r="AJ18" s="9">
        <f>SUMIFS(Concentrado!AK$2:AK859,Concentrado!$A$2:$A859,"="&amp;$A18,Concentrado!$B$2:$B859, "=Querétaro")</f>
        <v>5.851</v>
      </c>
      <c r="AK18" s="9">
        <f>SUMIFS(Concentrado!AL$2:AL859,Concentrado!$A$2:$A859,"="&amp;$A18,Concentrado!$B$2:$B859, "=Querétaro")</f>
        <v>2.008</v>
      </c>
      <c r="AL18" s="9">
        <f>SUMIFS(Concentrado!AM$2:AM859,Concentrado!$A$2:$A859,"="&amp;$A18,Concentrado!$B$2:$B859, "=Querétaro")</f>
        <v>3.8940000000000001</v>
      </c>
      <c r="AM18" s="9">
        <f>SUMIFS(Concentrado!AN$2:AN859,Concentrado!$A$2:$A859,"="&amp;$A18,Concentrado!$B$2:$B859, "=Querétaro")</f>
        <v>51.472000000000001</v>
      </c>
      <c r="AN18" s="9">
        <f>SUMIFS(Concentrado!AO$2:AO859,Concentrado!$A$2:$A859,"="&amp;$A18,Concentrado!$B$2:$B859, "=Querétaro")</f>
        <v>47.997</v>
      </c>
      <c r="AO18" s="9">
        <f>SUMIFS(Concentrado!AP$2:AP859,Concentrado!$A$2:$A859,"="&amp;$A18,Concentrado!$B$2:$B859, "=Querétaro")</f>
        <v>49.752000000000002</v>
      </c>
      <c r="AP18" s="9">
        <f>SUMIFS(Concentrado!AQ$2:AQ859,Concentrado!$A$2:$A859,"="&amp;$A18,Concentrado!$B$2:$B859, "=Querétaro")</f>
        <v>1.984</v>
      </c>
      <c r="AQ18" s="9">
        <f>SUMIFS(Concentrado!AR$2:AR859,Concentrado!$A$2:$A859,"="&amp;$A18,Concentrado!$B$2:$B859, "=Querétaro")</f>
        <v>1.8169999999999999</v>
      </c>
      <c r="AR18" s="9">
        <f>SUMIFS(Concentrado!AS$2:AS859,Concentrado!$A$2:$A859,"="&amp;$A18,Concentrado!$B$2:$B859, "=Querétaro")</f>
        <v>1.899</v>
      </c>
      <c r="AS18" s="9">
        <f>SUMIFS(Concentrado!AT$2:AT859,Concentrado!$A$2:$A859,"="&amp;$A18,Concentrado!$B$2:$B859, "=Querétaro")</f>
        <v>3.67</v>
      </c>
      <c r="AT18" s="9">
        <f>SUMIFS(Concentrado!AU$2:AU859,Concentrado!$A$2:$A859,"="&amp;$A18,Concentrado!$B$2:$B859, "=Querétaro")</f>
        <v>1.339</v>
      </c>
      <c r="AU18" s="9">
        <f>SUMIFS(Concentrado!AV$2:AV859,Concentrado!$A$2:$A859,"="&amp;$A18,Concentrado!$B$2:$B859, "=Querétaro")</f>
        <v>2.4830000000000001</v>
      </c>
      <c r="AV18" s="9">
        <f>SUMIFS(Concentrado!AW$2:AW859,Concentrado!$A$2:$A859,"="&amp;$A18,Concentrado!$B$2:$B859, "=Querétaro")</f>
        <v>489.53300000000002</v>
      </c>
      <c r="AW18" s="9">
        <f>SUMIFS(Concentrado!AX$2:AX859,Concentrado!$A$2:$A859,"="&amp;$A18,Concentrado!$B$2:$B859, "=Querétaro")</f>
        <v>399.947</v>
      </c>
      <c r="AX18" s="9">
        <f>SUMIFS(Concentrado!AY$2:AY859,Concentrado!$A$2:$A859,"="&amp;$A18,Concentrado!$B$2:$B859, "=Querétaro")</f>
        <v>443.96899999999999</v>
      </c>
      <c r="AY18" s="9">
        <f>SUMIFS(Concentrado!AZ$2:AZ859,Concentrado!$A$2:$A859,"="&amp;$A18,Concentrado!$B$2:$B859, "=Querétaro")</f>
        <v>4.8949999999999996</v>
      </c>
      <c r="AZ18" s="9">
        <f>SUMIFS(Concentrado!BA$2:BA859,Concentrado!$A$2:$A859,"="&amp;$A18,Concentrado!$B$2:$B859, "=Querétaro")</f>
        <v>3.9990000000000001</v>
      </c>
      <c r="BA18" s="9">
        <f>SUMIFS(Concentrado!BB$2:BB859,Concentrado!$A$2:$A859,"="&amp;$A18,Concentrado!$B$2:$B859, "=Querétaro")</f>
        <v>4.4400000000000004</v>
      </c>
      <c r="BB18" s="9">
        <f>SUMIFS(Concentrado!BC$2:BC859,Concentrado!$A$2:$A859,"="&amp;$A18,Concentrado!$B$2:$B859, "=Querétaro")</f>
        <v>9.4540000000000006</v>
      </c>
      <c r="BC18" s="9">
        <f>SUMIFS(Concentrado!BD$2:BD859,Concentrado!$A$2:$A859,"="&amp;$A18,Concentrado!$B$2:$B859, "=Querétaro")</f>
        <v>2.9849999999999999</v>
      </c>
      <c r="BD18" s="9">
        <f>SUMIFS(Concentrado!BE$2:BE859,Concentrado!$A$2:$A859,"="&amp;$A18,Concentrado!$B$2:$B859, "=Querétaro")</f>
        <v>10.475</v>
      </c>
      <c r="BE18" s="9">
        <f>SUMIFS(Concentrado!BF$2:BF859,Concentrado!$A$2:$A859,"="&amp;$A18,Concentrado!$B$2:$B859, "=Querétaro")</f>
        <v>12.372999999999999</v>
      </c>
      <c r="BF18" s="9">
        <f>SUMIFS(Concentrado!BG$2:BG859,Concentrado!$A$2:$A859,"="&amp;$A18,Concentrado!$B$2:$B859, "=Querétaro")</f>
        <v>34.506999999999998</v>
      </c>
      <c r="BG18" s="9">
        <f>SUMIFS(Concentrado!BH$2:BH859,Concentrado!$A$2:$A859,"="&amp;$A18,Concentrado!$B$2:$B859, "=Querétaro")</f>
        <v>6.5071109906090561</v>
      </c>
    </row>
    <row r="19" spans="1:59" x14ac:dyDescent="0.25">
      <c r="A19" s="4">
        <v>2015</v>
      </c>
      <c r="B19" s="9">
        <f>SUMIFS(Concentrado!C$2:C859,Concentrado!$A$2:$A859,"="&amp;$A19,Concentrado!$B$2:$B859, "=Querétaro")</f>
        <v>16.227</v>
      </c>
      <c r="C19" s="9">
        <f>SUMIFS(Concentrado!D$2:D859,Concentrado!$A$2:$A859,"="&amp;$A19,Concentrado!$B$2:$B859, "=Querétaro")</f>
        <v>4.76</v>
      </c>
      <c r="D19" s="9">
        <f>SUMIFS(Concentrado!E$2:E859,Concentrado!$A$2:$A859,"="&amp;$A19,Concentrado!$B$2:$B859, "=Querétaro")</f>
        <v>10.443</v>
      </c>
      <c r="E19" s="9">
        <f>SUMIFS(Concentrado!F$2:F859,Concentrado!$A$2:$A859,"="&amp;$A19,Concentrado!$B$2:$B859, "=Querétaro")</f>
        <v>6.0529999999999999</v>
      </c>
      <c r="F19" s="9">
        <f>SUMIFS(Concentrado!G$2:G859,Concentrado!$A$2:$A859,"="&amp;$A19,Concentrado!$B$2:$B859, "=Querétaro")</f>
        <v>13.835000000000001</v>
      </c>
      <c r="G19" s="9">
        <f>SUMIFS(Concentrado!H$2:H859,Concentrado!$A$2:$A859,"="&amp;$A19,Concentrado!$B$2:$B859, "=Querétaro")</f>
        <v>4.54</v>
      </c>
      <c r="H19" s="9">
        <f>SUMIFS(Concentrado!I$2:I859,Concentrado!$A$2:$A859,"="&amp;$A19,Concentrado!$B$2:$B859, "=Querétaro")</f>
        <v>3.5470000000000002</v>
      </c>
      <c r="I19" s="9">
        <f>SUMIFS(Concentrado!J$2:J859,Concentrado!$A$2:$A859,"="&amp;$A19,Concentrado!$B$2:$B859, "=Querétaro")</f>
        <v>4.0350000000000001</v>
      </c>
      <c r="J19" s="9">
        <f>SUMIFS(Concentrado!K$2:K859,Concentrado!$A$2:$A859,"="&amp;$A19,Concentrado!$B$2:$B859, "=Querétaro")</f>
        <v>4.7329999999999997</v>
      </c>
      <c r="K19" s="9">
        <f>SUMIFS(Concentrado!L$2:L859,Concentrado!$A$2:$A859,"="&amp;$A19,Concentrado!$B$2:$B859, "=Querétaro")</f>
        <v>3.36</v>
      </c>
      <c r="L19" s="9">
        <f>SUMIFS(Concentrado!M$2:M859,Concentrado!$A$2:$A859,"="&amp;$A19,Concentrado!$B$2:$B859, "=Querétaro")</f>
        <v>4.0350000000000001</v>
      </c>
      <c r="M19" s="9">
        <f>SUMIFS(Concentrado!N$2:N859,Concentrado!$A$2:$A859,"="&amp;$A19,Concentrado!$B$2:$B859, "=Querétaro")</f>
        <v>32.823999999999998</v>
      </c>
      <c r="N19" s="9">
        <f>SUMIFS(Concentrado!O$2:O859,Concentrado!$A$2:$A859,"="&amp;$A19,Concentrado!$B$2:$B859, "=Querétaro")</f>
        <v>70.801000000000002</v>
      </c>
      <c r="O19" s="9">
        <f>SUMIFS(Concentrado!P$2:P859,Concentrado!$A$2:$A859,"="&amp;$A19,Concentrado!$B$2:$B859, "=Querétaro")</f>
        <v>17.454000000000001</v>
      </c>
      <c r="P19" s="9">
        <f>SUMIFS(Concentrado!Q$2:Q859,Concentrado!$A$2:$A859,"="&amp;$A19,Concentrado!$B$2:$B859, "=Querétaro")</f>
        <v>43.813000000000002</v>
      </c>
      <c r="Q19" s="9">
        <f>SUMIFS(Concentrado!R$2:R859,Concentrado!$A$2:$A859,"="&amp;$A19,Concentrado!$B$2:$B859, "=Querétaro")</f>
        <v>56.601999999999997</v>
      </c>
      <c r="R19" s="9">
        <f>SUMIFS(Concentrado!S$2:S859,Concentrado!$A$2:$A859,"="&amp;$A19,Concentrado!$B$2:$B859, "=Querétaro")</f>
        <v>56.283000000000001</v>
      </c>
      <c r="S19" s="9">
        <f>SUMIFS(Concentrado!T$2:T859,Concentrado!$A$2:$A859,"="&amp;$A19,Concentrado!$B$2:$B859, "=Querétaro")</f>
        <v>56.44</v>
      </c>
      <c r="T19" s="9">
        <f>SUMIFS(Concentrado!U$2:U859,Concentrado!$A$2:$A859,"="&amp;$A19,Concentrado!$B$2:$B859, "=Querétaro")</f>
        <v>10.335000000000001</v>
      </c>
      <c r="U19" s="9">
        <f>SUMIFS(Concentrado!V$2:V859,Concentrado!$A$2:$A859,"="&amp;$A19,Concentrado!$B$2:$B859, "=Querétaro")</f>
        <v>14.468</v>
      </c>
      <c r="V19" s="9">
        <f>SUMIFS(Concentrado!W$2:W859,Concentrado!$A$2:$A859,"="&amp;$A19,Concentrado!$B$2:$B859, "=Querétaro")</f>
        <v>12.436999999999999</v>
      </c>
      <c r="W19" s="9">
        <f>SUMIFS(Concentrado!X$2:X859,Concentrado!$A$2:$A859,"="&amp;$A19,Concentrado!$B$2:$B859, "=Querétaro")</f>
        <v>11.301</v>
      </c>
      <c r="X19" s="9">
        <f>SUMIFS(Concentrado!Y$2:Y859,Concentrado!$A$2:$A859,"="&amp;$A19,Concentrado!$B$2:$B859, "=Querétaro")</f>
        <v>1.96</v>
      </c>
      <c r="Y19" s="9">
        <f>SUMIFS(Concentrado!Z$2:Z859,Concentrado!$A$2:$A859,"="&amp;$A19,Concentrado!$B$2:$B859, "=Querétaro")</f>
        <v>6.5979999999999999</v>
      </c>
      <c r="Z19" s="9">
        <f>SUMIFS(Concentrado!AA$2:AA859,Concentrado!$A$2:$A859,"="&amp;$A19,Concentrado!$B$2:$B859, "=Querétaro")</f>
        <v>65.682000000000002</v>
      </c>
      <c r="AA19" s="9">
        <f>SUMIFS(Concentrado!AB$2:AB859,Concentrado!$A$2:$A859,"="&amp;$A19,Concentrado!$B$2:$B859, "=Querétaro")</f>
        <v>48.256</v>
      </c>
      <c r="AB19" s="9">
        <f>SUMIFS(Concentrado!AC$2:AC859,Concentrado!$A$2:$A859,"="&amp;$A19,Concentrado!$B$2:$B859, "=Querétaro")</f>
        <v>56.82</v>
      </c>
      <c r="AC19" s="9">
        <f>SUMIFS(Concentrado!AD$2:AD859,Concentrado!$A$2:$A859,"="&amp;$A19,Concentrado!$B$2:$B859, "=Querétaro")</f>
        <v>368.49400000000003</v>
      </c>
      <c r="AD19" s="9">
        <f>SUMIFS(Concentrado!AE$2:AE859,Concentrado!$A$2:$A859,"="&amp;$A19,Concentrado!$B$2:$B859, "=Querétaro")</f>
        <v>311.37799999999999</v>
      </c>
      <c r="AE19" s="9">
        <f>SUMIFS(Concentrado!AF$2:AF859,Concentrado!$A$2:$A859,"="&amp;$A19,Concentrado!$B$2:$B859, "=Querétaro")</f>
        <v>339.447</v>
      </c>
      <c r="AF19" s="9">
        <f>SUMIFS(Concentrado!AG$2:AG859,Concentrado!$A$2:$A859,"="&amp;$A19,Concentrado!$B$2:$B859, "=Querétaro")</f>
        <v>6.8579999999999997</v>
      </c>
      <c r="AG19" s="9">
        <f>SUMIFS(Concentrado!AH$2:AH859,Concentrado!$A$2:$A859,"="&amp;$A19,Concentrado!$B$2:$B859, "=Querétaro")</f>
        <v>11.463688765834201</v>
      </c>
      <c r="AH19" s="9">
        <f>SUMIFS(Concentrado!AI$2:AI859,Concentrado!$A$2:$A859,"="&amp;$A19,Concentrado!$B$2:$B859, "=Querétaro")</f>
        <v>3.0321713378950701</v>
      </c>
      <c r="AI19" s="9">
        <f>SUMIFS(Concentrado!AJ$2:AJ859,Concentrado!$A$2:$A859,"="&amp;$A19,Concentrado!$B$2:$B859, "=Querétaro")</f>
        <v>7.2770798333297799</v>
      </c>
      <c r="AJ19" s="9">
        <f>SUMIFS(Concentrado!AK$2:AK859,Concentrado!$A$2:$A859,"="&amp;$A19,Concentrado!$B$2:$B859, "=Querétaro")</f>
        <v>8.6929999999999996</v>
      </c>
      <c r="AK19" s="9">
        <f>SUMIFS(Concentrado!AL$2:AL859,Concentrado!$A$2:$A859,"="&amp;$A19,Concentrado!$B$2:$B859, "=Querétaro")</f>
        <v>1.867</v>
      </c>
      <c r="AL19" s="9">
        <f>SUMIFS(Concentrado!AM$2:AM859,Concentrado!$A$2:$A859,"="&amp;$A19,Concentrado!$B$2:$B859, "=Querétaro")</f>
        <v>5.2220000000000004</v>
      </c>
      <c r="AM19" s="9">
        <f>SUMIFS(Concentrado!AN$2:AN859,Concentrado!$A$2:$A859,"="&amp;$A19,Concentrado!$B$2:$B859, "=Querétaro")</f>
        <v>47.426000000000002</v>
      </c>
      <c r="AN19" s="9">
        <f>SUMIFS(Concentrado!AO$2:AO859,Concentrado!$A$2:$A859,"="&amp;$A19,Concentrado!$B$2:$B859, "=Querétaro")</f>
        <v>34.255000000000003</v>
      </c>
      <c r="AO19" s="9">
        <f>SUMIFS(Concentrado!AP$2:AP859,Concentrado!$A$2:$A859,"="&amp;$A19,Concentrado!$B$2:$B859, "=Querétaro")</f>
        <v>40.728000000000002</v>
      </c>
      <c r="AP19" s="9">
        <f>SUMIFS(Concentrado!AQ$2:AQ859,Concentrado!$A$2:$A859,"="&amp;$A19,Concentrado!$B$2:$B859, "=Querétaro")</f>
        <v>1.5449999999999999</v>
      </c>
      <c r="AQ19" s="9">
        <f>SUMIFS(Concentrado!AR$2:AR859,Concentrado!$A$2:$A859,"="&amp;$A19,Concentrado!$B$2:$B859, "=Querétaro")</f>
        <v>0.84</v>
      </c>
      <c r="AR19" s="9">
        <f>SUMIFS(Concentrado!AS$2:AS859,Concentrado!$A$2:$A859,"="&amp;$A19,Concentrado!$B$2:$B859, "=Querétaro")</f>
        <v>1.1870000000000001</v>
      </c>
      <c r="AS19" s="9">
        <f>SUMIFS(Concentrado!AT$2:AT859,Concentrado!$A$2:$A859,"="&amp;$A19,Concentrado!$B$2:$B859, "=Querétaro")</f>
        <v>4.25</v>
      </c>
      <c r="AT19" s="9">
        <f>SUMIFS(Concentrado!AU$2:AU859,Concentrado!$A$2:$A859,"="&amp;$A19,Concentrado!$B$2:$B859, "=Querétaro")</f>
        <v>0.93300000000000005</v>
      </c>
      <c r="AU19" s="9">
        <f>SUMIFS(Concentrado!AV$2:AV859,Concentrado!$A$2:$A859,"="&amp;$A19,Concentrado!$B$2:$B859, "=Querétaro")</f>
        <v>2.5630000000000002</v>
      </c>
      <c r="AV19" s="9">
        <f>SUMIFS(Concentrado!AW$2:AW859,Concentrado!$A$2:$A859,"="&amp;$A19,Concentrado!$B$2:$B859, "=Querétaro")</f>
        <v>491.55099999999999</v>
      </c>
      <c r="AW19" s="9">
        <f>SUMIFS(Concentrado!AX$2:AX859,Concentrado!$A$2:$A859,"="&amp;$A19,Concentrado!$B$2:$B859, "=Querétaro")</f>
        <v>367.94200000000001</v>
      </c>
      <c r="AX19" s="9">
        <f>SUMIFS(Concentrado!AY$2:AY859,Concentrado!$A$2:$A859,"="&amp;$A19,Concentrado!$B$2:$B859, "=Querétaro")</f>
        <v>428.83100000000002</v>
      </c>
      <c r="AY19" s="9">
        <f>SUMIFS(Concentrado!AZ$2:AZ859,Concentrado!$A$2:$A859,"="&amp;$A19,Concentrado!$B$2:$B859, "=Querétaro")</f>
        <v>4.9160000000000004</v>
      </c>
      <c r="AZ19" s="9">
        <f>SUMIFS(Concentrado!BA$2:BA859,Concentrado!$A$2:$A859,"="&amp;$A19,Concentrado!$B$2:$B859, "=Querétaro")</f>
        <v>3.6789999999999998</v>
      </c>
      <c r="BA19" s="9">
        <f>SUMIFS(Concentrado!BB$2:BB859,Concentrado!$A$2:$A859,"="&amp;$A19,Concentrado!$B$2:$B859, "=Querétaro")</f>
        <v>4.2880000000000003</v>
      </c>
      <c r="BB19" s="9">
        <f>SUMIFS(Concentrado!BC$2:BC859,Concentrado!$A$2:$A859,"="&amp;$A19,Concentrado!$B$2:$B859, "=Querétaro")</f>
        <v>7.944</v>
      </c>
      <c r="BC19" s="9">
        <f>SUMIFS(Concentrado!BD$2:BD859,Concentrado!$A$2:$A859,"="&amp;$A19,Concentrado!$B$2:$B859, "=Querétaro")</f>
        <v>1.986</v>
      </c>
      <c r="BD19" s="9">
        <f>SUMIFS(Concentrado!BE$2:BE859,Concentrado!$A$2:$A859,"="&amp;$A19,Concentrado!$B$2:$B859, "=Querétaro")</f>
        <v>11.004</v>
      </c>
      <c r="BE19" s="9">
        <f>SUMIFS(Concentrado!BF$2:BF859,Concentrado!$A$2:$A859,"="&amp;$A19,Concentrado!$B$2:$B859, "=Querétaro")</f>
        <v>12.992000000000001</v>
      </c>
      <c r="BF19" s="9">
        <f>SUMIFS(Concentrado!BG$2:BG859,Concentrado!$A$2:$A859,"="&amp;$A19,Concentrado!$B$2:$B859, "=Querétaro")</f>
        <v>14.904</v>
      </c>
      <c r="BG19" s="9">
        <f>SUMIFS(Concentrado!BH$2:BH859,Concentrado!$A$2:$A859,"="&amp;$A19,Concentrado!$B$2:$B859, "=Querétaro")</f>
        <v>7.1043545221948978</v>
      </c>
    </row>
    <row r="20" spans="1:59" x14ac:dyDescent="0.25">
      <c r="A20" s="4">
        <v>2016</v>
      </c>
      <c r="B20" s="9">
        <f>SUMIFS(Concentrado!C$2:C859,Concentrado!$A$2:$A859,"="&amp;$A20,Concentrado!$B$2:$B859, "=Querétaro")</f>
        <v>15.576000000000001</v>
      </c>
      <c r="C20" s="9">
        <f>SUMIFS(Concentrado!D$2:D859,Concentrado!$A$2:$A859,"="&amp;$A20,Concentrado!$B$2:$B859, "=Querétaro")</f>
        <v>4.17</v>
      </c>
      <c r="D20" s="9">
        <f>SUMIFS(Concentrado!E$2:E859,Concentrado!$A$2:$A859,"="&amp;$A20,Concentrado!$B$2:$B859, "=Querétaro")</f>
        <v>9.8209999999999997</v>
      </c>
      <c r="E20" s="9">
        <f>SUMIFS(Concentrado!F$2:F859,Concentrado!$A$2:$A859,"="&amp;$A20,Concentrado!$B$2:$B859, "=Querétaro")</f>
        <v>10.25</v>
      </c>
      <c r="F20" s="9">
        <f>SUMIFS(Concentrado!G$2:G859,Concentrado!$A$2:$A859,"="&amp;$A20,Concentrado!$B$2:$B859, "=Querétaro")</f>
        <v>16.367000000000001</v>
      </c>
      <c r="G20" s="9">
        <f>SUMIFS(Concentrado!H$2:H859,Concentrado!$A$2:$A859,"="&amp;$A20,Concentrado!$B$2:$B859, "=Querétaro")</f>
        <v>4.0350000000000001</v>
      </c>
      <c r="H20" s="9">
        <f>SUMIFS(Concentrado!I$2:I859,Concentrado!$A$2:$A859,"="&amp;$A20,Concentrado!$B$2:$B859, "=Querétaro")</f>
        <v>3.6259999999999999</v>
      </c>
      <c r="I20" s="9">
        <f>SUMIFS(Concentrado!J$2:J859,Concentrado!$A$2:$A859,"="&amp;$A20,Concentrado!$B$2:$B859, "=Querétaro")</f>
        <v>3.827</v>
      </c>
      <c r="J20" s="9">
        <f>SUMIFS(Concentrado!K$2:K859,Concentrado!$A$2:$A859,"="&amp;$A20,Concentrado!$B$2:$B859, "=Querétaro")</f>
        <v>4.3159999999999998</v>
      </c>
      <c r="K20" s="9">
        <f>SUMIFS(Concentrado!L$2:L859,Concentrado!$A$2:$A859,"="&amp;$A20,Concentrado!$B$2:$B859, "=Querétaro")</f>
        <v>2.266</v>
      </c>
      <c r="L20" s="9">
        <f>SUMIFS(Concentrado!M$2:M859,Concentrado!$A$2:$A859,"="&amp;$A20,Concentrado!$B$2:$B859, "=Querétaro")</f>
        <v>3.274</v>
      </c>
      <c r="M20" s="9">
        <f>SUMIFS(Concentrado!N$2:N859,Concentrado!$A$2:$A859,"="&amp;$A20,Concentrado!$B$2:$B859, "=Querétaro")</f>
        <v>43.344000000000001</v>
      </c>
      <c r="N20" s="9">
        <f>SUMIFS(Concentrado!O$2:O859,Concentrado!$A$2:$A859,"="&amp;$A20,Concentrado!$B$2:$B859, "=Querétaro")</f>
        <v>65.683000000000007</v>
      </c>
      <c r="O20" s="9">
        <f>SUMIFS(Concentrado!P$2:P859,Concentrado!$A$2:$A859,"="&amp;$A20,Concentrado!$B$2:$B859, "=Querétaro")</f>
        <v>17.222999999999999</v>
      </c>
      <c r="P20" s="9">
        <f>SUMIFS(Concentrado!Q$2:Q859,Concentrado!$A$2:$A859,"="&amp;$A20,Concentrado!$B$2:$B859, "=Querétaro")</f>
        <v>41.127000000000002</v>
      </c>
      <c r="Q20" s="9">
        <f>SUMIFS(Concentrado!R$2:R859,Concentrado!$A$2:$A859,"="&amp;$A20,Concentrado!$B$2:$B859, "=Querétaro")</f>
        <v>63.9</v>
      </c>
      <c r="R20" s="9">
        <f>SUMIFS(Concentrado!S$2:S859,Concentrado!$A$2:$A859,"="&amp;$A20,Concentrado!$B$2:$B859, "=Querétaro")</f>
        <v>64.087000000000003</v>
      </c>
      <c r="S20" s="9">
        <f>SUMIFS(Concentrado!T$2:T859,Concentrado!$A$2:$A859,"="&amp;$A20,Concentrado!$B$2:$B859, "=Querétaro")</f>
        <v>63.994999999999997</v>
      </c>
      <c r="T20" s="9">
        <f>SUMIFS(Concentrado!U$2:U859,Concentrado!$A$2:$A859,"="&amp;$A20,Concentrado!$B$2:$B859, "=Querétaro")</f>
        <v>11.635</v>
      </c>
      <c r="U20" s="9">
        <f>SUMIFS(Concentrado!V$2:V859,Concentrado!$A$2:$A859,"="&amp;$A20,Concentrado!$B$2:$B859, "=Querétaro")</f>
        <v>15.682</v>
      </c>
      <c r="V20" s="9">
        <f>SUMIFS(Concentrado!W$2:W859,Concentrado!$A$2:$A859,"="&amp;$A20,Concentrado!$B$2:$B859, "=Querétaro")</f>
        <v>13.694000000000001</v>
      </c>
      <c r="W20" s="9">
        <f>SUMIFS(Concentrado!X$2:X859,Concentrado!$A$2:$A859,"="&amp;$A20,Concentrado!$B$2:$B859, "=Querétaro")</f>
        <v>11.166</v>
      </c>
      <c r="X20" s="9">
        <f>SUMIFS(Concentrado!Y$2:Y859,Concentrado!$A$2:$A859,"="&amp;$A20,Concentrado!$B$2:$B859, "=Querétaro")</f>
        <v>1.8129999999999999</v>
      </c>
      <c r="Y20" s="9">
        <f>SUMIFS(Concentrado!Z$2:Z859,Concentrado!$A$2:$A859,"="&amp;$A20,Concentrado!$B$2:$B859, "=Querétaro")</f>
        <v>6.4550000000000001</v>
      </c>
      <c r="Z20" s="9">
        <f>SUMIFS(Concentrado!AA$2:AA859,Concentrado!$A$2:$A859,"="&amp;$A20,Concentrado!$B$2:$B859, "=Querétaro")</f>
        <v>68.216999999999999</v>
      </c>
      <c r="AA20" s="9">
        <f>SUMIFS(Concentrado!AB$2:AB859,Concentrado!$A$2:$A859,"="&amp;$A20,Concentrado!$B$2:$B859, "=Querétaro")</f>
        <v>54.024999999999999</v>
      </c>
      <c r="AB20" s="9">
        <f>SUMIFS(Concentrado!AC$2:AC859,Concentrado!$A$2:$A859,"="&amp;$A20,Concentrado!$B$2:$B859, "=Querétaro")</f>
        <v>61.043999999999997</v>
      </c>
      <c r="AC20" s="9">
        <f>SUMIFS(Concentrado!AD$2:AD859,Concentrado!$A$2:$A859,"="&amp;$A20,Concentrado!$B$2:$B859, "=Querétaro")</f>
        <v>392.78500000000003</v>
      </c>
      <c r="AD20" s="9">
        <f>SUMIFS(Concentrado!AE$2:AE859,Concentrado!$A$2:$A859,"="&amp;$A20,Concentrado!$B$2:$B859, "=Querétaro")</f>
        <v>338.02100000000002</v>
      </c>
      <c r="AE20" s="9">
        <f>SUMIFS(Concentrado!AF$2:AF859,Concentrado!$A$2:$A859,"="&amp;$A20,Concentrado!$B$2:$B859, "=Querétaro")</f>
        <v>364.976</v>
      </c>
      <c r="AF20" s="9">
        <f>SUMIFS(Concentrado!AG$2:AG859,Concentrado!$A$2:$A859,"="&amp;$A20,Concentrado!$B$2:$B859, "=Querétaro")</f>
        <v>9.2889999999999997</v>
      </c>
      <c r="AG20" s="9">
        <f>SUMIFS(Concentrado!AH$2:AH859,Concentrado!$A$2:$A859,"="&amp;$A20,Concentrado!$B$2:$B859, "=Querétaro")</f>
        <v>9.0334898324409707</v>
      </c>
      <c r="AH20" s="9">
        <f>SUMIFS(Concentrado!AI$2:AI859,Concentrado!$A$2:$A859,"="&amp;$A20,Concentrado!$B$2:$B859, "=Querétaro")</f>
        <v>2.4826278118863301</v>
      </c>
      <c r="AI20" s="9">
        <f>SUMIFS(Concentrado!AJ$2:AJ859,Concentrado!$A$2:$A859,"="&amp;$A20,Concentrado!$B$2:$B859, "=Querétaro")</f>
        <v>5.7854271245442401</v>
      </c>
      <c r="AJ20" s="9">
        <f>SUMIFS(Concentrado!AK$2:AK859,Concentrado!$A$2:$A859,"="&amp;$A20,Concentrado!$B$2:$B859, "=Querétaro")</f>
        <v>7.2249999999999996</v>
      </c>
      <c r="AK20" s="9">
        <f>SUMIFS(Concentrado!AL$2:AL859,Concentrado!$A$2:$A859,"="&amp;$A20,Concentrado!$B$2:$B859, "=Querétaro")</f>
        <v>2.266</v>
      </c>
      <c r="AL20" s="9">
        <f>SUMIFS(Concentrado!AM$2:AM859,Concentrado!$A$2:$A859,"="&amp;$A20,Concentrado!$B$2:$B859, "=Querétaro")</f>
        <v>4.7030000000000003</v>
      </c>
      <c r="AM20" s="9">
        <f>SUMIFS(Concentrado!AN$2:AN859,Concentrado!$A$2:$A859,"="&amp;$A20,Concentrado!$B$2:$B859, "=Querétaro")</f>
        <v>51.326999999999998</v>
      </c>
      <c r="AN20" s="9">
        <f>SUMIFS(Concentrado!AO$2:AO859,Concentrado!$A$2:$A859,"="&amp;$A20,Concentrado!$B$2:$B859, "=Querétaro")</f>
        <v>40.700000000000003</v>
      </c>
      <c r="AO20" s="9">
        <f>SUMIFS(Concentrado!AP$2:AP859,Concentrado!$A$2:$A859,"="&amp;$A20,Concentrado!$B$2:$B859, "=Querétaro")</f>
        <v>45.921999999999997</v>
      </c>
      <c r="AP20" s="9">
        <f>SUMIFS(Concentrado!AQ$2:AQ859,Concentrado!$A$2:$A859,"="&amp;$A20,Concentrado!$B$2:$B859, "=Querétaro")</f>
        <v>1.595</v>
      </c>
      <c r="AQ20" s="9">
        <f>SUMIFS(Concentrado!AR$2:AR859,Concentrado!$A$2:$A859,"="&amp;$A20,Concentrado!$B$2:$B859, "=Querétaro")</f>
        <v>0.72499999999999998</v>
      </c>
      <c r="AR20" s="9">
        <f>SUMIFS(Concentrado!AS$2:AS859,Concentrado!$A$2:$A859,"="&amp;$A20,Concentrado!$B$2:$B859, "=Querétaro")</f>
        <v>1.153</v>
      </c>
      <c r="AS20" s="9">
        <f>SUMIFS(Concentrado!AT$2:AT859,Concentrado!$A$2:$A859,"="&amp;$A20,Concentrado!$B$2:$B859, "=Querétaro")</f>
        <v>4.5039999999999996</v>
      </c>
      <c r="AT20" s="9">
        <f>SUMIFS(Concentrado!AU$2:AU859,Concentrado!$A$2:$A859,"="&amp;$A20,Concentrado!$B$2:$B859, "=Querétaro")</f>
        <v>0.45300000000000001</v>
      </c>
      <c r="AU20" s="9">
        <f>SUMIFS(Concentrado!AV$2:AV859,Concentrado!$A$2:$A859,"="&amp;$A20,Concentrado!$B$2:$B859, "=Querétaro")</f>
        <v>2.444</v>
      </c>
      <c r="AV20" s="9">
        <f>SUMIFS(Concentrado!AW$2:AW859,Concentrado!$A$2:$A859,"="&amp;$A20,Concentrado!$B$2:$B859, "=Querétaro")</f>
        <v>512.04600000000005</v>
      </c>
      <c r="AW20" s="9">
        <f>SUMIFS(Concentrado!AX$2:AX859,Concentrado!$A$2:$A859,"="&amp;$A20,Concentrado!$B$2:$B859, "=Querétaro")</f>
        <v>400.38600000000002</v>
      </c>
      <c r="AX20" s="9">
        <f>SUMIFS(Concentrado!AY$2:AY859,Concentrado!$A$2:$A859,"="&amp;$A20,Concentrado!$B$2:$B859, "=Querétaro")</f>
        <v>455.39</v>
      </c>
      <c r="AY20" s="9">
        <f>SUMIFS(Concentrado!AZ$2:AZ859,Concentrado!$A$2:$A859,"="&amp;$A20,Concentrado!$B$2:$B859, "=Querétaro")</f>
        <v>5.12</v>
      </c>
      <c r="AZ20" s="9">
        <f>SUMIFS(Concentrado!BA$2:BA859,Concentrado!$A$2:$A859,"="&amp;$A20,Concentrado!$B$2:$B859, "=Querétaro")</f>
        <v>4.0039999999999996</v>
      </c>
      <c r="BA20" s="9">
        <f>SUMIFS(Concentrado!BB$2:BB859,Concentrado!$A$2:$A859,"="&amp;$A20,Concentrado!$B$2:$B859, "=Querétaro")</f>
        <v>4.5540000000000003</v>
      </c>
      <c r="BB20" s="9">
        <f>SUMIFS(Concentrado!BC$2:BC859,Concentrado!$A$2:$A859,"="&amp;$A20,Concentrado!$B$2:$B859, "=Querétaro")</f>
        <v>10.396000000000001</v>
      </c>
      <c r="BC20" s="9">
        <f>SUMIFS(Concentrado!BD$2:BD859,Concentrado!$A$2:$A859,"="&amp;$A20,Concentrado!$B$2:$B859, "=Querétaro")</f>
        <v>1.98</v>
      </c>
      <c r="BD20" s="9">
        <f>SUMIFS(Concentrado!BE$2:BE859,Concentrado!$A$2:$A859,"="&amp;$A20,Concentrado!$B$2:$B859, "=Querétaro")</f>
        <v>10.683999999999999</v>
      </c>
      <c r="BE20" s="9">
        <f>SUMIFS(Concentrado!BF$2:BF859,Concentrado!$A$2:$A859,"="&amp;$A20,Concentrado!$B$2:$B859, "=Querétaro")</f>
        <v>12.573</v>
      </c>
      <c r="BF20" s="9">
        <f>SUMIFS(Concentrado!BG$2:BG859,Concentrado!$A$2:$A859,"="&amp;$A20,Concentrado!$B$2:$B859, "=Querétaro")</f>
        <v>35.276000000000003</v>
      </c>
      <c r="BG20" s="9">
        <f>SUMIFS(Concentrado!BH$2:BH859,Concentrado!$A$2:$A859,"="&amp;$A20,Concentrado!$B$2:$B859, "=Querétaro")</f>
        <v>6.7528409806737724</v>
      </c>
    </row>
    <row r="21" spans="1:59" x14ac:dyDescent="0.25">
      <c r="A21" s="4">
        <v>2017</v>
      </c>
      <c r="B21" s="9">
        <f>SUMIFS(Concentrado!C$2:C859,Concentrado!$A$2:$A859,"="&amp;$A21,Concentrado!$B$2:$B859, "=Querétaro")</f>
        <v>17.683</v>
      </c>
      <c r="C21" s="9">
        <f>SUMIFS(Concentrado!D$2:D859,Concentrado!$A$2:$A859,"="&amp;$A21,Concentrado!$B$2:$B859, "=Querétaro")</f>
        <v>4.9269999999999996</v>
      </c>
      <c r="D21" s="9">
        <f>SUMIFS(Concentrado!E$2:E859,Concentrado!$A$2:$A859,"="&amp;$A21,Concentrado!$B$2:$B859, "=Querétaro")</f>
        <v>11.193</v>
      </c>
      <c r="E21" s="9">
        <f>SUMIFS(Concentrado!F$2:F859,Concentrado!$A$2:$A859,"="&amp;$A21,Concentrado!$B$2:$B859, "=Querétaro")</f>
        <v>10.741</v>
      </c>
      <c r="F21" s="9">
        <f>SUMIFS(Concentrado!G$2:G859,Concentrado!$A$2:$A859,"="&amp;$A21,Concentrado!$B$2:$B859, "=Querétaro")</f>
        <v>20.218</v>
      </c>
      <c r="G21" s="9">
        <f>SUMIFS(Concentrado!H$2:H859,Concentrado!$A$2:$A859,"="&amp;$A21,Concentrado!$B$2:$B859, "=Querétaro")</f>
        <v>4.2839999999999998</v>
      </c>
      <c r="H21" s="9">
        <f>SUMIFS(Concentrado!I$2:I859,Concentrado!$A$2:$A859,"="&amp;$A21,Concentrado!$B$2:$B859, "=Querétaro")</f>
        <v>4.5750000000000002</v>
      </c>
      <c r="I21" s="9">
        <f>SUMIFS(Concentrado!J$2:J859,Concentrado!$A$2:$A859,"="&amp;$A21,Concentrado!$B$2:$B859, "=Querétaro")</f>
        <v>4.4320000000000004</v>
      </c>
      <c r="J21" s="9">
        <f>SUMIFS(Concentrado!K$2:K859,Concentrado!$A$2:$A859,"="&amp;$A21,Concentrado!$B$2:$B859, "=Querétaro")</f>
        <v>5.1959999999999997</v>
      </c>
      <c r="K21" s="9">
        <f>SUMIFS(Concentrado!L$2:L859,Concentrado!$A$2:$A859,"="&amp;$A21,Concentrado!$B$2:$B859, "=Querétaro")</f>
        <v>2.9039999999999999</v>
      </c>
      <c r="L21" s="9">
        <f>SUMIFS(Concentrado!M$2:M859,Concentrado!$A$2:$A859,"="&amp;$A21,Concentrado!$B$2:$B859, "=Querétaro")</f>
        <v>4.0289999999999999</v>
      </c>
      <c r="M21" s="9">
        <f>SUMIFS(Concentrado!N$2:N859,Concentrado!$A$2:$A859,"="&amp;$A21,Concentrado!$B$2:$B859, "=Querétaro")</f>
        <v>36.488</v>
      </c>
      <c r="N21" s="9">
        <f>SUMIFS(Concentrado!O$2:O859,Concentrado!$A$2:$A859,"="&amp;$A21,Concentrado!$B$2:$B859, "=Querétaro")</f>
        <v>73.286000000000001</v>
      </c>
      <c r="O21" s="9">
        <f>SUMIFS(Concentrado!P$2:P859,Concentrado!$A$2:$A859,"="&amp;$A21,Concentrado!$B$2:$B859, "=Querétaro")</f>
        <v>17.861000000000001</v>
      </c>
      <c r="P21" s="9">
        <f>SUMIFS(Concentrado!Q$2:Q859,Concentrado!$A$2:$A859,"="&amp;$A21,Concentrado!$B$2:$B859, "=Querétaro")</f>
        <v>45.084000000000003</v>
      </c>
      <c r="Q21" s="9">
        <f>SUMIFS(Concentrado!R$2:R859,Concentrado!$A$2:$A859,"="&amp;$A21,Concentrado!$B$2:$B859, "=Querétaro")</f>
        <v>60.433999999999997</v>
      </c>
      <c r="R21" s="9">
        <f>SUMIFS(Concentrado!S$2:S859,Concentrado!$A$2:$A859,"="&amp;$A21,Concentrado!$B$2:$B859, "=Querétaro")</f>
        <v>57.456000000000003</v>
      </c>
      <c r="S21" s="9">
        <f>SUMIFS(Concentrado!T$2:T859,Concentrado!$A$2:$A859,"="&amp;$A21,Concentrado!$B$2:$B859, "=Querétaro")</f>
        <v>58.917999999999999</v>
      </c>
      <c r="T21" s="9">
        <f>SUMIFS(Concentrado!U$2:U859,Concentrado!$A$2:$A859,"="&amp;$A21,Concentrado!$B$2:$B859, "=Querétaro")</f>
        <v>13.125999999999999</v>
      </c>
      <c r="U21" s="9">
        <f>SUMIFS(Concentrado!V$2:V859,Concentrado!$A$2:$A859,"="&amp;$A21,Concentrado!$B$2:$B859, "=Querétaro")</f>
        <v>13.814</v>
      </c>
      <c r="V21" s="9">
        <f>SUMIFS(Concentrado!W$2:W859,Concentrado!$A$2:$A859,"="&amp;$A21,Concentrado!$B$2:$B859, "=Querétaro")</f>
        <v>13.476000000000001</v>
      </c>
      <c r="W21" s="9">
        <f>SUMIFS(Concentrado!X$2:X859,Concentrado!$A$2:$A859,"="&amp;$A21,Concentrado!$B$2:$B859, "=Querétaro")</f>
        <v>17.41</v>
      </c>
      <c r="X21" s="9">
        <f>SUMIFS(Concentrado!Y$2:Y859,Concentrado!$A$2:$A859,"="&amp;$A21,Concentrado!$B$2:$B859, "=Querétaro")</f>
        <v>3.2559999999999998</v>
      </c>
      <c r="Y21" s="9">
        <f>SUMIFS(Concentrado!Z$2:Z859,Concentrado!$A$2:$A859,"="&amp;$A21,Concentrado!$B$2:$B859, "=Querétaro")</f>
        <v>10.208</v>
      </c>
      <c r="Z21" s="9">
        <f>SUMIFS(Concentrado!AA$2:AA859,Concentrado!$A$2:$A859,"="&amp;$A21,Concentrado!$B$2:$B859, "=Querétaro")</f>
        <v>76.385000000000005</v>
      </c>
      <c r="AA21" s="9">
        <f>SUMIFS(Concentrado!AB$2:AB859,Concentrado!$A$2:$A859,"="&amp;$A21,Concentrado!$B$2:$B859, "=Querétaro")</f>
        <v>58.774999999999999</v>
      </c>
      <c r="AB21" s="9">
        <f>SUMIFS(Concentrado!AC$2:AC859,Concentrado!$A$2:$A859,"="&amp;$A21,Concentrado!$B$2:$B859, "=Querétaro")</f>
        <v>67.424999999999997</v>
      </c>
      <c r="AC21" s="9">
        <f>SUMIFS(Concentrado!AD$2:AD859,Concentrado!$A$2:$A859,"="&amp;$A21,Concentrado!$B$2:$B859, "=Querétaro")</f>
        <v>396.327</v>
      </c>
      <c r="AD21" s="9">
        <f>SUMIFS(Concentrado!AE$2:AE859,Concentrado!$A$2:$A859,"="&amp;$A21,Concentrado!$B$2:$B859, "=Querétaro")</f>
        <v>336.815</v>
      </c>
      <c r="AE21" s="9">
        <f>SUMIFS(Concentrado!AF$2:AF859,Concentrado!$A$2:$A859,"="&amp;$A21,Concentrado!$B$2:$B859, "=Querétaro")</f>
        <v>366.04500000000002</v>
      </c>
      <c r="AF21" s="9">
        <f>SUMIFS(Concentrado!AG$2:AG859,Concentrado!$A$2:$A859,"="&amp;$A21,Concentrado!$B$2:$B859, "=Querétaro")</f>
        <v>8.0210000000000008</v>
      </c>
      <c r="AG21" s="9">
        <f>SUMIFS(Concentrado!AH$2:AH859,Concentrado!$A$2:$A859,"="&amp;$A21,Concentrado!$B$2:$B859, "=Querétaro")</f>
        <v>10.7667608558857</v>
      </c>
      <c r="AH21" s="9">
        <f>SUMIFS(Concentrado!AI$2:AI859,Concentrado!$A$2:$A859,"="&amp;$A21,Concentrado!$B$2:$B859, "=Querétaro")</f>
        <v>3.4126947368934202</v>
      </c>
      <c r="AI21" s="9">
        <f>SUMIFS(Concentrado!AJ$2:AJ859,Concentrado!$A$2:$A859,"="&amp;$A21,Concentrado!$B$2:$B859, "=Querétaro")</f>
        <v>7.1240035450973602</v>
      </c>
      <c r="AJ21" s="9">
        <f>SUMIFS(Concentrado!AK$2:AK859,Concentrado!$A$2:$A859,"="&amp;$A21,Concentrado!$B$2:$B859, "=Querétaro")</f>
        <v>10.481999999999999</v>
      </c>
      <c r="AK21" s="9">
        <f>SUMIFS(Concentrado!AL$2:AL859,Concentrado!$A$2:$A859,"="&amp;$A21,Concentrado!$B$2:$B859, "=Querétaro")</f>
        <v>1.9359999999999999</v>
      </c>
      <c r="AL21" s="9">
        <f>SUMIFS(Concentrado!AM$2:AM859,Concentrado!$A$2:$A859,"="&amp;$A21,Concentrado!$B$2:$B859, "=Querétaro")</f>
        <v>6.1340000000000003</v>
      </c>
      <c r="AM21" s="9">
        <f>SUMIFS(Concentrado!AN$2:AN859,Concentrado!$A$2:$A859,"="&amp;$A21,Concentrado!$B$2:$B859, "=Querétaro")</f>
        <v>52.686</v>
      </c>
      <c r="AN21" s="9">
        <f>SUMIFS(Concentrado!AO$2:AO859,Concentrado!$A$2:$A859,"="&amp;$A21,Concentrado!$B$2:$B859, "=Querétaro")</f>
        <v>42.762</v>
      </c>
      <c r="AO21" s="9">
        <f>SUMIFS(Concentrado!AP$2:AP859,Concentrado!$A$2:$A859,"="&amp;$A21,Concentrado!$B$2:$B859, "=Querétaro")</f>
        <v>47.680999999999997</v>
      </c>
      <c r="AP21" s="9">
        <f>SUMIFS(Concentrado!AQ$2:AQ859,Concentrado!$A$2:$A859,"="&amp;$A21,Concentrado!$B$2:$B859, "=Querétaro")</f>
        <v>1.0940000000000001</v>
      </c>
      <c r="AQ21" s="9">
        <f>SUMIFS(Concentrado!AR$2:AR859,Concentrado!$A$2:$A859,"="&amp;$A21,Concentrado!$B$2:$B859, "=Querétaro")</f>
        <v>0.70399999999999996</v>
      </c>
      <c r="AR21" s="9">
        <f>SUMIFS(Concentrado!AS$2:AS859,Concentrado!$A$2:$A859,"="&amp;$A21,Concentrado!$B$2:$B859, "=Querétaro")</f>
        <v>0.89500000000000002</v>
      </c>
      <c r="AS21" s="9">
        <f>SUMIFS(Concentrado!AT$2:AT859,Concentrado!$A$2:$A859,"="&amp;$A21,Concentrado!$B$2:$B859, "=Querétaro")</f>
        <v>3.8279999999999998</v>
      </c>
      <c r="AT21" s="9">
        <f>SUMIFS(Concentrado!AU$2:AU859,Concentrado!$A$2:$A859,"="&amp;$A21,Concentrado!$B$2:$B859, "=Querétaro")</f>
        <v>1.056</v>
      </c>
      <c r="AU21" s="9">
        <f>SUMIFS(Concentrado!AV$2:AV859,Concentrado!$A$2:$A859,"="&amp;$A21,Concentrado!$B$2:$B859, "=Querétaro")</f>
        <v>2.4180000000000001</v>
      </c>
      <c r="AV21" s="9">
        <f>SUMIFS(Concentrado!AW$2:AW859,Concentrado!$A$2:$A859,"="&amp;$A21,Concentrado!$B$2:$B859, "=Querétaro")</f>
        <v>527.58600000000001</v>
      </c>
      <c r="AW21" s="9">
        <f>SUMIFS(Concentrado!AX$2:AX859,Concentrado!$A$2:$A859,"="&amp;$A21,Concentrado!$B$2:$B859, "=Querétaro")</f>
        <v>402.27699999999999</v>
      </c>
      <c r="AX21" s="9">
        <f>SUMIFS(Concentrado!AY$2:AY859,Concentrado!$A$2:$A859,"="&amp;$A21,Concentrado!$B$2:$B859, "=Querétaro")</f>
        <v>463.86900000000003</v>
      </c>
      <c r="AY21" s="9">
        <f>SUMIFS(Concentrado!AZ$2:AZ859,Concentrado!$A$2:$A859,"="&amp;$A21,Concentrado!$B$2:$B859, "=Querétaro")</f>
        <v>5.2759999999999998</v>
      </c>
      <c r="AZ21" s="9">
        <f>SUMIFS(Concentrado!BA$2:BA859,Concentrado!$A$2:$A859,"="&amp;$A21,Concentrado!$B$2:$B859, "=Querétaro")</f>
        <v>4.0229999999999997</v>
      </c>
      <c r="BA21" s="9">
        <f>SUMIFS(Concentrado!BB$2:BB859,Concentrado!$A$2:$A859,"="&amp;$A21,Concentrado!$B$2:$B859, "=Querétaro")</f>
        <v>4.6390000000000002</v>
      </c>
      <c r="BB21" s="9">
        <f>SUMIFS(Concentrado!BC$2:BC859,Concentrado!$A$2:$A859,"="&amp;$A21,Concentrado!$B$2:$B859, "=Querétaro")</f>
        <v>9.3829999999999991</v>
      </c>
      <c r="BC21" s="9">
        <f>SUMIFS(Concentrado!BD$2:BD859,Concentrado!$A$2:$A859,"="&amp;$A21,Concentrado!$B$2:$B859, "=Querétaro")</f>
        <v>2.9630000000000001</v>
      </c>
      <c r="BD21" s="9">
        <f>SUMIFS(Concentrado!BE$2:BE859,Concentrado!$A$2:$A859,"="&amp;$A21,Concentrado!$B$2:$B859, "=Querétaro")</f>
        <v>14.581</v>
      </c>
      <c r="BE21" s="9">
        <f>SUMIFS(Concentrado!BF$2:BF859,Concentrado!$A$2:$A859,"="&amp;$A21,Concentrado!$B$2:$B859, "=Querétaro")</f>
        <v>16.495000000000001</v>
      </c>
      <c r="BF21" s="9">
        <f>SUMIFS(Concentrado!BG$2:BG859,Concentrado!$A$2:$A859,"="&amp;$A21,Concentrado!$B$2:$B859, "=Querétaro")</f>
        <v>20.146999999999998</v>
      </c>
      <c r="BG21" s="9">
        <f>SUMIFS(Concentrado!BH$2:BH859,Concentrado!$A$2:$A859,"="&amp;$A21,Concentrado!$B$2:$B859, "=Querétaro")</f>
        <v>5.8173210103502981</v>
      </c>
    </row>
    <row r="22" spans="1:59" x14ac:dyDescent="0.25">
      <c r="A22" s="4">
        <v>2018</v>
      </c>
      <c r="B22" s="9">
        <f>SUMIFS(Concentrado!C$2:C859,Concentrado!$A$2:$A859,"="&amp;$A22,Concentrado!$B$2:$B859, "=Querétaro")</f>
        <v>18.783000000000001</v>
      </c>
      <c r="C22" s="9">
        <f>SUMIFS(Concentrado!D$2:D859,Concentrado!$A$2:$A859,"="&amp;$A22,Concentrado!$B$2:$B859, "=Querétaro")</f>
        <v>3.3319999999999999</v>
      </c>
      <c r="D22" s="9">
        <f>SUMIFS(Concentrado!E$2:E859,Concentrado!$A$2:$A859,"="&amp;$A22,Concentrado!$B$2:$B859, "=Querétaro")</f>
        <v>10.917999999999999</v>
      </c>
      <c r="E22" s="9">
        <f>SUMIFS(Concentrado!F$2:F859,Concentrado!$A$2:$A859,"="&amp;$A22,Concentrado!$B$2:$B859, "=Querétaro")</f>
        <v>7.2480000000000002</v>
      </c>
      <c r="F22" s="9">
        <f>SUMIFS(Concentrado!G$2:G859,Concentrado!$A$2:$A859,"="&amp;$A22,Concentrado!$B$2:$B859, "=Querétaro")</f>
        <v>20.385999999999999</v>
      </c>
      <c r="G22" s="9">
        <f>SUMIFS(Concentrado!H$2:H859,Concentrado!$A$2:$A859,"="&amp;$A22,Concentrado!$B$2:$B859, "=Querétaro")</f>
        <v>3.9870000000000001</v>
      </c>
      <c r="H22" s="9">
        <f>SUMIFS(Concentrado!I$2:I859,Concentrado!$A$2:$A859,"="&amp;$A22,Concentrado!$B$2:$B859, "=Querétaro")</f>
        <v>3.931</v>
      </c>
      <c r="I22" s="9">
        <f>SUMIFS(Concentrado!J$2:J859,Concentrado!$A$2:$A859,"="&amp;$A22,Concentrado!$B$2:$B859, "=Querétaro")</f>
        <v>3.9580000000000002</v>
      </c>
      <c r="J22" s="9">
        <f>SUMIFS(Concentrado!K$2:K859,Concentrado!$A$2:$A859,"="&amp;$A22,Concentrado!$B$2:$B859, "=Querétaro")</f>
        <v>4.1639999999999997</v>
      </c>
      <c r="K22" s="9">
        <f>SUMIFS(Concentrado!L$2:L859,Concentrado!$A$2:$A859,"="&amp;$A22,Concentrado!$B$2:$B859, "=Querétaro")</f>
        <v>3.76</v>
      </c>
      <c r="L22" s="9">
        <f>SUMIFS(Concentrado!M$2:M859,Concentrado!$A$2:$A859,"="&amp;$A22,Concentrado!$B$2:$B859, "=Querétaro")</f>
        <v>3.9580000000000002</v>
      </c>
      <c r="M22" s="9">
        <f>SUMIFS(Concentrado!N$2:N859,Concentrado!$A$2:$A859,"="&amp;$A22,Concentrado!$B$2:$B859, "=Querétaro")</f>
        <v>36.555999999999997</v>
      </c>
      <c r="N22" s="9">
        <f>SUMIFS(Concentrado!O$2:O859,Concentrado!$A$2:$A859,"="&amp;$A22,Concentrado!$B$2:$B859, "=Querétaro")</f>
        <v>70.700999999999993</v>
      </c>
      <c r="O22" s="9">
        <f>SUMIFS(Concentrado!P$2:P859,Concentrado!$A$2:$A859,"="&amp;$A22,Concentrado!$B$2:$B859, "=Querétaro")</f>
        <v>15.978999999999999</v>
      </c>
      <c r="P22" s="9">
        <f>SUMIFS(Concentrado!Q$2:Q859,Concentrado!$A$2:$A859,"="&amp;$A22,Concentrado!$B$2:$B859, "=Querétaro")</f>
        <v>42.844999999999999</v>
      </c>
      <c r="Q22" s="9">
        <f>SUMIFS(Concentrado!R$2:R859,Concentrado!$A$2:$A859,"="&amp;$A22,Concentrado!$B$2:$B859, "=Querétaro")</f>
        <v>55.551000000000002</v>
      </c>
      <c r="R22" s="9">
        <f>SUMIFS(Concentrado!S$2:S859,Concentrado!$A$2:$A859,"="&amp;$A22,Concentrado!$B$2:$B859, "=Querétaro")</f>
        <v>52.465000000000003</v>
      </c>
      <c r="S22" s="9">
        <f>SUMIFS(Concentrado!T$2:T859,Concentrado!$A$2:$A859,"="&amp;$A22,Concentrado!$B$2:$B859, "=Querétaro")</f>
        <v>53.98</v>
      </c>
      <c r="T22" s="9">
        <f>SUMIFS(Concentrado!U$2:U859,Concentrado!$A$2:$A859,"="&amp;$A22,Concentrado!$B$2:$B859, "=Querétaro")</f>
        <v>13.733000000000001</v>
      </c>
      <c r="U22" s="9">
        <f>SUMIFS(Concentrado!V$2:V859,Concentrado!$A$2:$A859,"="&amp;$A22,Concentrado!$B$2:$B859, "=Querétaro")</f>
        <v>15.552</v>
      </c>
      <c r="V22" s="9">
        <f>SUMIFS(Concentrado!W$2:W859,Concentrado!$A$2:$A859,"="&amp;$A22,Concentrado!$B$2:$B859, "=Querétaro")</f>
        <v>14.659000000000001</v>
      </c>
      <c r="W22" s="9">
        <f>SUMIFS(Concentrado!X$2:X859,Concentrado!$A$2:$A859,"="&amp;$A22,Concentrado!$B$2:$B859, "=Querétaro")</f>
        <v>16.655999999999999</v>
      </c>
      <c r="X22" s="9">
        <f>SUMIFS(Concentrado!Y$2:Y859,Concentrado!$A$2:$A859,"="&amp;$A22,Concentrado!$B$2:$B859, "=Querétaro")</f>
        <v>2.82</v>
      </c>
      <c r="Y22" s="9">
        <f>SUMIFS(Concentrado!Z$2:Z859,Concentrado!$A$2:$A859,"="&amp;$A22,Concentrado!$B$2:$B859, "=Querétaro")</f>
        <v>9.6129999999999995</v>
      </c>
      <c r="Z22" s="9">
        <f>SUMIFS(Concentrado!AA$2:AA859,Concentrado!$A$2:$A859,"="&amp;$A22,Concentrado!$B$2:$B859, "=Querétaro")</f>
        <v>78.763999999999996</v>
      </c>
      <c r="AA22" s="9">
        <f>SUMIFS(Concentrado!AB$2:AB859,Concentrado!$A$2:$A859,"="&amp;$A22,Concentrado!$B$2:$B859, "=Querétaro")</f>
        <v>56.054000000000002</v>
      </c>
      <c r="AB22" s="9">
        <f>SUMIFS(Concentrado!AC$2:AC859,Concentrado!$A$2:$A859,"="&amp;$A22,Concentrado!$B$2:$B859, "=Querétaro")</f>
        <v>67.203000000000003</v>
      </c>
      <c r="AC22" s="9">
        <f>SUMIFS(Concentrado!AD$2:AD859,Concentrado!$A$2:$A859,"="&amp;$A22,Concentrado!$B$2:$B859, "=Querétaro")</f>
        <v>393.19900000000001</v>
      </c>
      <c r="AD22" s="9">
        <f>SUMIFS(Concentrado!AE$2:AE859,Concentrado!$A$2:$A859,"="&amp;$A22,Concentrado!$B$2:$B859, "=Querétaro")</f>
        <v>331.28199999999998</v>
      </c>
      <c r="AE22" s="9">
        <f>SUMIFS(Concentrado!AF$2:AF859,Concentrado!$A$2:$A859,"="&amp;$A22,Concentrado!$B$2:$B859, "=Querétaro")</f>
        <v>361.68</v>
      </c>
      <c r="AF22" s="9">
        <f>SUMIFS(Concentrado!AG$2:AG859,Concentrado!$A$2:$A859,"="&amp;$A22,Concentrado!$B$2:$B859, "=Querétaro")</f>
        <v>8.24</v>
      </c>
      <c r="AG22" s="9">
        <f>SUMIFS(Concentrado!AH$2:AH859,Concentrado!$A$2:$A859,"="&amp;$A22,Concentrado!$B$2:$B859, "=Querétaro")</f>
        <v>12.6700782025382</v>
      </c>
      <c r="AH22" s="9">
        <f>SUMIFS(Concentrado!AI$2:AI859,Concentrado!$A$2:$A859,"="&amp;$A22,Concentrado!$B$2:$B859, "=Querétaro")</f>
        <v>4.0704718395180599</v>
      </c>
      <c r="AI22" s="9">
        <f>SUMIFS(Concentrado!AJ$2:AJ859,Concentrado!$A$2:$A859,"="&amp;$A22,Concentrado!$B$2:$B859, "=Querétaro")</f>
        <v>8.4138874174461407</v>
      </c>
      <c r="AJ22" s="9">
        <f>SUMIFS(Concentrado!AK$2:AK859,Concentrado!$A$2:$A859,"="&amp;$A22,Concentrado!$B$2:$B859, "=Querétaro")</f>
        <v>9.7460000000000004</v>
      </c>
      <c r="AK22" s="9">
        <f>SUMIFS(Concentrado!AL$2:AL859,Concentrado!$A$2:$A859,"="&amp;$A22,Concentrado!$B$2:$B859, "=Querétaro")</f>
        <v>2.3929999999999998</v>
      </c>
      <c r="AL22" s="9">
        <f>SUMIFS(Concentrado!AM$2:AM859,Concentrado!$A$2:$A859,"="&amp;$A22,Concentrado!$B$2:$B859, "=Querétaro")</f>
        <v>6.0030000000000001</v>
      </c>
      <c r="AM22" s="9">
        <f>SUMIFS(Concentrado!AN$2:AN859,Concentrado!$A$2:$A859,"="&amp;$A22,Concentrado!$B$2:$B859, "=Querétaro")</f>
        <v>57.942999999999998</v>
      </c>
      <c r="AN22" s="9">
        <f>SUMIFS(Concentrado!AO$2:AO859,Concentrado!$A$2:$A859,"="&amp;$A22,Concentrado!$B$2:$B859, "=Querétaro")</f>
        <v>42.723999999999997</v>
      </c>
      <c r="AO22" s="9">
        <f>SUMIFS(Concentrado!AP$2:AP859,Concentrado!$A$2:$A859,"="&amp;$A22,Concentrado!$B$2:$B859, "=Querétaro")</f>
        <v>50.195999999999998</v>
      </c>
      <c r="AP22" s="9">
        <f>SUMIFS(Concentrado!AQ$2:AQ859,Concentrado!$A$2:$A859,"="&amp;$A22,Concentrado!$B$2:$B859, "=Querétaro")</f>
        <v>1.4179999999999999</v>
      </c>
      <c r="AQ22" s="9">
        <f>SUMIFS(Concentrado!AR$2:AR859,Concentrado!$A$2:$A859,"="&amp;$A22,Concentrado!$B$2:$B859, "=Querétaro")</f>
        <v>0.76900000000000002</v>
      </c>
      <c r="AR22" s="9">
        <f>SUMIFS(Concentrado!AS$2:AS859,Concentrado!$A$2:$A859,"="&amp;$A22,Concentrado!$B$2:$B859, "=Querétaro")</f>
        <v>1.087</v>
      </c>
      <c r="AS22" s="9">
        <f>SUMIFS(Concentrado!AT$2:AT859,Concentrado!$A$2:$A859,"="&amp;$A22,Concentrado!$B$2:$B859, "=Querétaro")</f>
        <v>5.4039999999999999</v>
      </c>
      <c r="AT22" s="9">
        <f>SUMIFS(Concentrado!AU$2:AU859,Concentrado!$A$2:$A859,"="&amp;$A22,Concentrado!$B$2:$B859, "=Querétaro")</f>
        <v>0.68400000000000005</v>
      </c>
      <c r="AU22" s="9">
        <f>SUMIFS(Concentrado!AV$2:AV859,Concentrado!$A$2:$A859,"="&amp;$A22,Concentrado!$B$2:$B859, "=Querétaro")</f>
        <v>3.0009999999999999</v>
      </c>
      <c r="AV22" s="9">
        <f>SUMIFS(Concentrado!AW$2:AW859,Concentrado!$A$2:$A859,"="&amp;$A22,Concentrado!$B$2:$B859, "=Querétaro")</f>
        <v>526.45100000000002</v>
      </c>
      <c r="AW22" s="9">
        <f>SUMIFS(Concentrado!AX$2:AX859,Concentrado!$A$2:$A859,"="&amp;$A22,Concentrado!$B$2:$B859, "=Querétaro")</f>
        <v>395.36799999999999</v>
      </c>
      <c r="AX22" s="9">
        <f>SUMIFS(Concentrado!AY$2:AY859,Concentrado!$A$2:$A859,"="&amp;$A22,Concentrado!$B$2:$B859, "=Querétaro")</f>
        <v>459.72300000000001</v>
      </c>
      <c r="AY22" s="9">
        <f>SUMIFS(Concentrado!AZ$2:AZ859,Concentrado!$A$2:$A859,"="&amp;$A22,Concentrado!$B$2:$B859, "=Querétaro")</f>
        <v>5.2649999999999997</v>
      </c>
      <c r="AZ22" s="9">
        <f>SUMIFS(Concentrado!BA$2:BA859,Concentrado!$A$2:$A859,"="&amp;$A22,Concentrado!$B$2:$B859, "=Querétaro")</f>
        <v>3.9540000000000002</v>
      </c>
      <c r="BA22" s="9">
        <f>SUMIFS(Concentrado!BB$2:BB859,Concentrado!$A$2:$A859,"="&amp;$A22,Concentrado!$B$2:$B859, "=Querétaro")</f>
        <v>4.5970000000000004</v>
      </c>
      <c r="BB22" s="9">
        <f>SUMIFS(Concentrado!BC$2:BC859,Concentrado!$A$2:$A859,"="&amp;$A22,Concentrado!$B$2:$B859, "=Querétaro")</f>
        <v>8.3930000000000007</v>
      </c>
      <c r="BC22" s="9">
        <f>SUMIFS(Concentrado!BD$2:BD859,Concentrado!$A$2:$A859,"="&amp;$A22,Concentrado!$B$2:$B859, "=Querétaro")</f>
        <v>2.9620000000000002</v>
      </c>
      <c r="BD22" s="9">
        <f>SUMIFS(Concentrado!BE$2:BE859,Concentrado!$A$2:$A859,"="&amp;$A22,Concentrado!$B$2:$B859, "=Querétaro")</f>
        <v>10.016</v>
      </c>
      <c r="BE22" s="9">
        <f>SUMIFS(Concentrado!BF$2:BF859,Concentrado!$A$2:$A859,"="&amp;$A22,Concentrado!$B$2:$B859, "=Querétaro")</f>
        <v>12.07</v>
      </c>
      <c r="BF22" s="9">
        <f>SUMIFS(Concentrado!BG$2:BG859,Concentrado!$A$2:$A859,"="&amp;$A22,Concentrado!$B$2:$B859, "=Querétaro")</f>
        <v>30.818000000000001</v>
      </c>
      <c r="BG22" s="9">
        <f>SUMIFS(Concentrado!BH$2:BH859,Concentrado!$A$2:$A859,"="&amp;$A22,Concentrado!$B$2:$B859, "=Querétaro")</f>
        <v>6.3434177410241919</v>
      </c>
    </row>
    <row r="23" spans="1:59" x14ac:dyDescent="0.25">
      <c r="A23" s="4">
        <v>2019</v>
      </c>
      <c r="B23" s="9">
        <f>SUMIFS(Concentrado!C$2:C859,Concentrado!$A$2:$A859,"="&amp;$A23,Concentrado!$B$2:$B859, "=Querétaro")</f>
        <v>18.184999999999999</v>
      </c>
      <c r="C23" s="9">
        <f>SUMIFS(Concentrado!D$2:D859,Concentrado!$A$2:$A859,"="&amp;$A23,Concentrado!$B$2:$B859, "=Querétaro")</f>
        <v>3.9860000000000002</v>
      </c>
      <c r="D23" s="9">
        <f>SUMIFS(Concentrado!E$2:E859,Concentrado!$A$2:$A859,"="&amp;$A23,Concentrado!$B$2:$B859, "=Querétaro")</f>
        <v>10.952999999999999</v>
      </c>
      <c r="E23" s="9">
        <f>SUMIFS(Concentrado!F$2:F859,Concentrado!$A$2:$A859,"="&amp;$A23,Concentrado!$B$2:$B859, "=Querétaro")</f>
        <v>9.1039999999999992</v>
      </c>
      <c r="F23" s="9">
        <f>SUMIFS(Concentrado!G$2:G859,Concentrado!$A$2:$A859,"="&amp;$A23,Concentrado!$B$2:$B859, "=Querétaro")</f>
        <v>18.352</v>
      </c>
      <c r="G23" s="9">
        <f>SUMIFS(Concentrado!H$2:H859,Concentrado!$A$2:$A859,"="&amp;$A23,Concentrado!$B$2:$B859, "=Querétaro")</f>
        <v>5.43</v>
      </c>
      <c r="H23" s="9">
        <f>SUMIFS(Concentrado!I$2:I859,Concentrado!$A$2:$A859,"="&amp;$A23,Concentrado!$B$2:$B859, "=Querétaro")</f>
        <v>3.0720000000000001</v>
      </c>
      <c r="I23" s="9">
        <f>SUMIFS(Concentrado!J$2:J859,Concentrado!$A$2:$A859,"="&amp;$A23,Concentrado!$B$2:$B859, "=Querétaro")</f>
        <v>4.2290000000000001</v>
      </c>
      <c r="J23" s="9">
        <f>SUMIFS(Concentrado!K$2:K859,Concentrado!$A$2:$A859,"="&amp;$A23,Concentrado!$B$2:$B859, "=Querétaro")</f>
        <v>4.3090000000000002</v>
      </c>
      <c r="K23" s="9">
        <f>SUMIFS(Concentrado!L$2:L859,Concentrado!$A$2:$A859,"="&amp;$A23,Concentrado!$B$2:$B859, "=Querétaro")</f>
        <v>4.5670000000000002</v>
      </c>
      <c r="L23" s="9">
        <f>SUMIFS(Concentrado!M$2:M859,Concentrado!$A$2:$A859,"="&amp;$A23,Concentrado!$B$2:$B859, "=Querétaro")</f>
        <v>4.4400000000000004</v>
      </c>
      <c r="M23" s="9">
        <f>SUMIFS(Concentrado!N$2:N859,Concentrado!$A$2:$A859,"="&amp;$A23,Concentrado!$B$2:$B859, "=Querétaro")</f>
        <v>41.064999999999998</v>
      </c>
      <c r="N23" s="9">
        <f>SUMIFS(Concentrado!O$2:O859,Concentrado!$A$2:$A859,"="&amp;$A23,Concentrado!$B$2:$B859, "=Querétaro")</f>
        <v>72.396000000000001</v>
      </c>
      <c r="O23" s="9">
        <f>SUMIFS(Concentrado!P$2:P859,Concentrado!$A$2:$A859,"="&amp;$A23,Concentrado!$B$2:$B859, "=Querétaro")</f>
        <v>18.184000000000001</v>
      </c>
      <c r="P23" s="9">
        <f>SUMIFS(Concentrado!Q$2:Q859,Concentrado!$A$2:$A859,"="&amp;$A23,Concentrado!$B$2:$B859, "=Querétaro")</f>
        <v>44.784999999999997</v>
      </c>
      <c r="Q23" s="9">
        <f>SUMIFS(Concentrado!R$2:R859,Concentrado!$A$2:$A859,"="&amp;$A23,Concentrado!$B$2:$B859, "=Querétaro")</f>
        <v>59.640999999999998</v>
      </c>
      <c r="R23" s="9">
        <f>SUMIFS(Concentrado!S$2:S859,Concentrado!$A$2:$A859,"="&amp;$A23,Concentrado!$B$2:$B859, "=Querétaro")</f>
        <v>52.31</v>
      </c>
      <c r="S23" s="9">
        <f>SUMIFS(Concentrado!T$2:T859,Concentrado!$A$2:$A859,"="&amp;$A23,Concentrado!$B$2:$B859, "=Querétaro")</f>
        <v>55.906999999999996</v>
      </c>
      <c r="T23" s="9">
        <f>SUMIFS(Concentrado!U$2:U859,Concentrado!$A$2:$A859,"="&amp;$A23,Concentrado!$B$2:$B859, "=Querétaro")</f>
        <v>9.9979999999999993</v>
      </c>
      <c r="U23" s="9">
        <f>SUMIFS(Concentrado!V$2:V859,Concentrado!$A$2:$A859,"="&amp;$A23,Concentrado!$B$2:$B859, "=Querétaro")</f>
        <v>12.787000000000001</v>
      </c>
      <c r="V23" s="9">
        <f>SUMIFS(Concentrado!W$2:W859,Concentrado!$A$2:$A859,"="&amp;$A23,Concentrado!$B$2:$B859, "=Querétaro")</f>
        <v>11.417999999999999</v>
      </c>
      <c r="W23" s="9">
        <f>SUMIFS(Concentrado!X$2:X859,Concentrado!$A$2:$A859,"="&amp;$A23,Concentrado!$B$2:$B859, "=Querétaro")</f>
        <v>18.099</v>
      </c>
      <c r="X23" s="9">
        <f>SUMIFS(Concentrado!Y$2:Y859,Concentrado!$A$2:$A859,"="&amp;$A23,Concentrado!$B$2:$B859, "=Querétaro")</f>
        <v>2.657</v>
      </c>
      <c r="Y23" s="9">
        <f>SUMIFS(Concentrado!Z$2:Z859,Concentrado!$A$2:$A859,"="&amp;$A23,Concentrado!$B$2:$B859, "=Querétaro")</f>
        <v>10.234</v>
      </c>
      <c r="Z23" s="9">
        <f>SUMIFS(Concentrado!AA$2:AA859,Concentrado!$A$2:$A859,"="&amp;$A23,Concentrado!$B$2:$B859, "=Querétaro")</f>
        <v>68.173000000000002</v>
      </c>
      <c r="AA23" s="9">
        <f>SUMIFS(Concentrado!AB$2:AB859,Concentrado!$A$2:$A859,"="&amp;$A23,Concentrado!$B$2:$B859, "=Querétaro")</f>
        <v>61.609000000000002</v>
      </c>
      <c r="AB23" s="9">
        <f>SUMIFS(Concentrado!AC$2:AC859,Concentrado!$A$2:$A859,"="&amp;$A23,Concentrado!$B$2:$B859, "=Querétaro")</f>
        <v>64.83</v>
      </c>
      <c r="AC23" s="9">
        <f>SUMIFS(Concentrado!AD$2:AD859,Concentrado!$A$2:$A859,"="&amp;$A23,Concentrado!$B$2:$B859, "=Querétaro")</f>
        <v>387.66399999999999</v>
      </c>
      <c r="AD23" s="9">
        <f>SUMIFS(Concentrado!AE$2:AE859,Concentrado!$A$2:$A859,"="&amp;$A23,Concentrado!$B$2:$B859, "=Querétaro")</f>
        <v>331.21300000000002</v>
      </c>
      <c r="AE23" s="9">
        <f>SUMIFS(Concentrado!AF$2:AF859,Concentrado!$A$2:$A859,"="&amp;$A23,Concentrado!$B$2:$B859, "=Querétaro")</f>
        <v>358.91199999999998</v>
      </c>
      <c r="AF23" s="9">
        <f>SUMIFS(Concentrado!AG$2:AG859,Concentrado!$A$2:$A859,"="&amp;$A23,Concentrado!$B$2:$B859, "=Querétaro")</f>
        <v>9.48</v>
      </c>
      <c r="AG23" s="9">
        <f>SUMIFS(Concentrado!AH$2:AH859,Concentrado!$A$2:$A859,"="&amp;$A23,Concentrado!$B$2:$B859, "=Querétaro")</f>
        <v>12.439644686889499</v>
      </c>
      <c r="AH23" s="9">
        <f>SUMIFS(Concentrado!AI$2:AI859,Concentrado!$A$2:$A859,"="&amp;$A23,Concentrado!$B$2:$B859, "=Querétaro")</f>
        <v>4.7076657274873499</v>
      </c>
      <c r="AI23" s="9">
        <f>SUMIFS(Concentrado!AJ$2:AJ859,Concentrado!$A$2:$A859,"="&amp;$A23,Concentrado!$B$2:$B859, "=Querétaro")</f>
        <v>8.6153201348181199</v>
      </c>
      <c r="AJ23" s="9">
        <f>SUMIFS(Concentrado!AK$2:AK859,Concentrado!$A$2:$A859,"="&amp;$A23,Concentrado!$B$2:$B859, "=Querétaro")</f>
        <v>12.151999999999999</v>
      </c>
      <c r="AK23" s="9">
        <f>SUMIFS(Concentrado!AL$2:AL859,Concentrado!$A$2:$A859,"="&amp;$A23,Concentrado!$B$2:$B859, "=Querétaro")</f>
        <v>2.823</v>
      </c>
      <c r="AL23" s="9">
        <f>SUMIFS(Concentrado!AM$2:AM859,Concentrado!$A$2:$A859,"="&amp;$A23,Concentrado!$B$2:$B859, "=Querétaro")</f>
        <v>7.4009999999999998</v>
      </c>
      <c r="AM23" s="9">
        <f>SUMIFS(Concentrado!AN$2:AN859,Concentrado!$A$2:$A859,"="&amp;$A23,Concentrado!$B$2:$B859, "=Querétaro")</f>
        <v>52.228999999999999</v>
      </c>
      <c r="AN23" s="9">
        <f>SUMIFS(Concentrado!AO$2:AO859,Concentrado!$A$2:$A859,"="&amp;$A23,Concentrado!$B$2:$B859, "=Querétaro")</f>
        <v>42.761000000000003</v>
      </c>
      <c r="AO23" s="9">
        <f>SUMIFS(Concentrado!AP$2:AP859,Concentrado!$A$2:$A859,"="&amp;$A23,Concentrado!$B$2:$B859, "=Querétaro")</f>
        <v>47.448999999999998</v>
      </c>
      <c r="AP23" s="9">
        <f>SUMIFS(Concentrado!AQ$2:AQ859,Concentrado!$A$2:$A859,"="&amp;$A23,Concentrado!$B$2:$B859, "=Querétaro")</f>
        <v>2.0680000000000001</v>
      </c>
      <c r="AQ23" s="9">
        <f>SUMIFS(Concentrado!AR$2:AR859,Concentrado!$A$2:$A859,"="&amp;$A23,Concentrado!$B$2:$B859, "=Querétaro")</f>
        <v>1.079</v>
      </c>
      <c r="AR23" s="9">
        <f>SUMIFS(Concentrado!AS$2:AS859,Concentrado!$A$2:$A859,"="&amp;$A23,Concentrado!$B$2:$B859, "=Querétaro")</f>
        <v>1.5649999999999999</v>
      </c>
      <c r="AS23" s="9">
        <f>SUMIFS(Concentrado!AT$2:AT859,Concentrado!$A$2:$A859,"="&amp;$A23,Concentrado!$B$2:$B859, "=Querétaro")</f>
        <v>4.8259999999999996</v>
      </c>
      <c r="AT23" s="9">
        <f>SUMIFS(Concentrado!AU$2:AU859,Concentrado!$A$2:$A859,"="&amp;$A23,Concentrado!$B$2:$B859, "=Querétaro")</f>
        <v>0.91300000000000003</v>
      </c>
      <c r="AU23" s="9">
        <f>SUMIFS(Concentrado!AV$2:AV859,Concentrado!$A$2:$A859,"="&amp;$A23,Concentrado!$B$2:$B859, "=Querétaro")</f>
        <v>2.8330000000000002</v>
      </c>
      <c r="AV23" s="9">
        <f>SUMIFS(Concentrado!AW$2:AW859,Concentrado!$A$2:$A859,"="&amp;$A23,Concentrado!$B$2:$B859, "=Querétaro")</f>
        <v>517.029</v>
      </c>
      <c r="AW23" s="9">
        <f>SUMIFS(Concentrado!AX$2:AX859,Concentrado!$A$2:$A859,"="&amp;$A23,Concentrado!$B$2:$B859, "=Querétaro")</f>
        <v>399.88</v>
      </c>
      <c r="AX23" s="9">
        <f>SUMIFS(Concentrado!AY$2:AY859,Concentrado!$A$2:$A859,"="&amp;$A23,Concentrado!$B$2:$B859, "=Querétaro")</f>
        <v>457.40499999999997</v>
      </c>
      <c r="AY23" s="9">
        <f>SUMIFS(Concentrado!AZ$2:AZ859,Concentrado!$A$2:$A859,"="&amp;$A23,Concentrado!$B$2:$B859, "=Querétaro")</f>
        <v>5.17</v>
      </c>
      <c r="AZ23" s="9">
        <f>SUMIFS(Concentrado!BA$2:BA859,Concentrado!$A$2:$A859,"="&amp;$A23,Concentrado!$B$2:$B859, "=Querétaro")</f>
        <v>3.9990000000000001</v>
      </c>
      <c r="BA23" s="9">
        <f>SUMIFS(Concentrado!BB$2:BB859,Concentrado!$A$2:$A859,"="&amp;$A23,Concentrado!$B$2:$B859, "=Querétaro")</f>
        <v>4.5739999999999998</v>
      </c>
      <c r="BB23" s="9">
        <f>SUMIFS(Concentrado!BC$2:BC859,Concentrado!$A$2:$A859,"="&amp;$A23,Concentrado!$B$2:$B859, "=Querétaro")</f>
        <v>6.9240000000000004</v>
      </c>
      <c r="BC23" s="9">
        <f>SUMIFS(Concentrado!BD$2:BD859,Concentrado!$A$2:$A859,"="&amp;$A23,Concentrado!$B$2:$B859, "=Querétaro")</f>
        <v>1.978</v>
      </c>
      <c r="BD23" s="9">
        <f>SUMIFS(Concentrado!BE$2:BE859,Concentrado!$A$2:$A859,"="&amp;$A23,Concentrado!$B$2:$B859, "=Querétaro")</f>
        <v>10.148</v>
      </c>
      <c r="BE23" s="9">
        <f>SUMIFS(Concentrado!BF$2:BF859,Concentrado!$A$2:$A859,"="&amp;$A23,Concentrado!$B$2:$B859, "=Querétaro")</f>
        <v>12.103</v>
      </c>
      <c r="BF23" s="9">
        <f>SUMIFS(Concentrado!BG$2:BG859,Concentrado!$A$2:$A859,"="&amp;$A23,Concentrado!$B$2:$B859, "=Querétaro")</f>
        <v>24.099</v>
      </c>
      <c r="BG23" s="9">
        <f>SUMIFS(Concentrado!BH$2:BH859,Concentrado!$A$2:$A859,"="&amp;$A23,Concentrado!$B$2:$B859, "=Querétaro")</f>
        <v>5.7569753119477314</v>
      </c>
    </row>
    <row r="24" spans="1:59" x14ac:dyDescent="0.25">
      <c r="A24" s="4">
        <v>2020</v>
      </c>
      <c r="B24" s="9">
        <f>SUMIFS(Concentrado!C$2:C859,Concentrado!$A$2:$A859,"="&amp;$A24,Concentrado!$B$2:$B859, "=Querétaro")</f>
        <v>16.686</v>
      </c>
      <c r="C24" s="9">
        <f>SUMIFS(Concentrado!D$2:D859,Concentrado!$A$2:$A859,"="&amp;$A24,Concentrado!$B$2:$B859, "=Querétaro")</f>
        <v>1.6220000000000001</v>
      </c>
      <c r="D24" s="9">
        <f>SUMIFS(Concentrado!E$2:E859,Concentrado!$A$2:$A859,"="&amp;$A24,Concentrado!$B$2:$B859, "=Querétaro")</f>
        <v>9.0090000000000003</v>
      </c>
      <c r="E24" s="9">
        <f>SUMIFS(Concentrado!F$2:F859,Concentrado!$A$2:$A859,"="&amp;$A24,Concentrado!$B$2:$B859, "=Querétaro")</f>
        <v>8.4979999999999993</v>
      </c>
      <c r="F24" s="9">
        <f>SUMIFS(Concentrado!G$2:G859,Concentrado!$A$2:$A859,"="&amp;$A24,Concentrado!$B$2:$B859, "=Querétaro")</f>
        <v>18.946000000000002</v>
      </c>
      <c r="G24" s="9">
        <f>SUMIFS(Concentrado!H$2:H859,Concentrado!$A$2:$A859,"="&amp;$A24,Concentrado!$B$2:$B859, "=Querétaro")</f>
        <v>5.6459999999999999</v>
      </c>
      <c r="H24" s="9">
        <f>SUMIFS(Concentrado!I$2:I859,Concentrado!$A$2:$A859,"="&amp;$A24,Concentrado!$B$2:$B859, "=Querétaro")</f>
        <v>4.3789999999999996</v>
      </c>
      <c r="I24" s="9">
        <f>SUMIFS(Concentrado!J$2:J859,Concentrado!$A$2:$A859,"="&amp;$A24,Concentrado!$B$2:$B859, "=Querétaro")</f>
        <v>5</v>
      </c>
      <c r="J24" s="9">
        <f>SUMIFS(Concentrado!K$2:K859,Concentrado!$A$2:$A859,"="&amp;$A24,Concentrado!$B$2:$B859, "=Querétaro")</f>
        <v>5.056</v>
      </c>
      <c r="K24" s="9">
        <f>SUMIFS(Concentrado!L$2:L859,Concentrado!$A$2:$A859,"="&amp;$A24,Concentrado!$B$2:$B859, "=Querétaro")</f>
        <v>3.4870000000000001</v>
      </c>
      <c r="L24" s="9">
        <f>SUMIFS(Concentrado!M$2:M859,Concentrado!$A$2:$A859,"="&amp;$A24,Concentrado!$B$2:$B859, "=Querétaro")</f>
        <v>4.2569999999999997</v>
      </c>
      <c r="M24" s="9">
        <f>SUMIFS(Concentrado!N$2:N859,Concentrado!$A$2:$A859,"="&amp;$A24,Concentrado!$B$2:$B859, "=Querétaro")</f>
        <v>42.651000000000003</v>
      </c>
      <c r="N24" s="9">
        <f>SUMIFS(Concentrado!O$2:O859,Concentrado!$A$2:$A859,"="&amp;$A24,Concentrado!$B$2:$B859, "=Querétaro")</f>
        <v>71.968000000000004</v>
      </c>
      <c r="O24" s="9">
        <f>SUMIFS(Concentrado!P$2:P859,Concentrado!$A$2:$A859,"="&amp;$A24,Concentrado!$B$2:$B859, "=Querétaro")</f>
        <v>13.38</v>
      </c>
      <c r="P24" s="9">
        <f>SUMIFS(Concentrado!Q$2:Q859,Concentrado!$A$2:$A859,"="&amp;$A24,Concentrado!$B$2:$B859, "=Querétaro")</f>
        <v>42.110999999999997</v>
      </c>
      <c r="Q24" s="9">
        <f>SUMIFS(Concentrado!R$2:R859,Concentrado!$A$2:$A859,"="&amp;$A24,Concentrado!$B$2:$B859, "=Querétaro")</f>
        <v>86.968000000000004</v>
      </c>
      <c r="R24" s="9">
        <f>SUMIFS(Concentrado!S$2:S859,Concentrado!$A$2:$A859,"="&amp;$A24,Concentrado!$B$2:$B859, "=Querétaro")</f>
        <v>69.171000000000006</v>
      </c>
      <c r="S24" s="9">
        <f>SUMIFS(Concentrado!T$2:T859,Concentrado!$A$2:$A859,"="&amp;$A24,Concentrado!$B$2:$B859, "=Querétaro")</f>
        <v>77.897999999999996</v>
      </c>
      <c r="T24" s="9">
        <f>SUMIFS(Concentrado!U$2:U859,Concentrado!$A$2:$A859,"="&amp;$A24,Concentrado!$B$2:$B859, "=Querétaro")</f>
        <v>13.146000000000001</v>
      </c>
      <c r="U24" s="9">
        <f>SUMIFS(Concentrado!V$2:V859,Concentrado!$A$2:$A859,"="&amp;$A24,Concentrado!$B$2:$B859, "=Querétaro")</f>
        <v>13.948</v>
      </c>
      <c r="V24" s="9">
        <f>SUMIFS(Concentrado!W$2:W859,Concentrado!$A$2:$A859,"="&amp;$A24,Concentrado!$B$2:$B859, "=Querétaro")</f>
        <v>13.555</v>
      </c>
      <c r="W24" s="9">
        <f>SUMIFS(Concentrado!X$2:X859,Concentrado!$A$2:$A859,"="&amp;$A24,Concentrado!$B$2:$B859, "=Querétaro")</f>
        <v>19.550999999999998</v>
      </c>
      <c r="X24" s="9">
        <f>SUMIFS(Concentrado!Y$2:Y859,Concentrado!$A$2:$A859,"="&amp;$A24,Concentrado!$B$2:$B859, "=Querétaro")</f>
        <v>2.5950000000000002</v>
      </c>
      <c r="Y24" s="9">
        <f>SUMIFS(Concentrado!Z$2:Z859,Concentrado!$A$2:$A859,"="&amp;$A24,Concentrado!$B$2:$B859, "=Querétaro")</f>
        <v>10.91</v>
      </c>
      <c r="Z24" s="9">
        <f>SUMIFS(Concentrado!AA$2:AA859,Concentrado!$A$2:$A859,"="&amp;$A24,Concentrado!$B$2:$B859, "=Querétaro")</f>
        <v>101.88500000000001</v>
      </c>
      <c r="AA24" s="9">
        <f>SUMIFS(Concentrado!AB$2:AB859,Concentrado!$A$2:$A859,"="&amp;$A24,Concentrado!$B$2:$B859, "=Querétaro")</f>
        <v>73.793000000000006</v>
      </c>
      <c r="AB24" s="9">
        <f>SUMIFS(Concentrado!AC$2:AC859,Concentrado!$A$2:$A859,"="&amp;$A24,Concentrado!$B$2:$B859, "=Querétaro")</f>
        <v>87.569000000000003</v>
      </c>
      <c r="AC24" s="9">
        <f>SUMIFS(Concentrado!AD$2:AD859,Concentrado!$A$2:$A859,"="&amp;$A24,Concentrado!$B$2:$B859, "=Querétaro")</f>
        <v>455.995</v>
      </c>
      <c r="AD24" s="9">
        <f>SUMIFS(Concentrado!AE$2:AE859,Concentrado!$A$2:$A859,"="&amp;$A24,Concentrado!$B$2:$B859, "=Querétaro")</f>
        <v>367.423</v>
      </c>
      <c r="AE24" s="9">
        <f>SUMIFS(Concentrado!AF$2:AF859,Concentrado!$A$2:$A859,"="&amp;$A24,Concentrado!$B$2:$B859, "=Querétaro")</f>
        <v>410.899</v>
      </c>
      <c r="AF24" s="9">
        <f>SUMIFS(Concentrado!AG$2:AG859,Concentrado!$A$2:$A859,"="&amp;$A24,Concentrado!$B$2:$B859, "=Querétaro")</f>
        <v>10.028</v>
      </c>
      <c r="AG24" s="9">
        <f>SUMIFS(Concentrado!AH$2:AH859,Concentrado!$A$2:$A859,"="&amp;$A24,Concentrado!$B$2:$B859, "=Querétaro")</f>
        <v>16.6055521687306</v>
      </c>
      <c r="AH24" s="9">
        <f>SUMIFS(Concentrado!AI$2:AI859,Concentrado!$A$2:$A859,"="&amp;$A24,Concentrado!$B$2:$B859, "=Querétaro")</f>
        <v>4.1875364955437604</v>
      </c>
      <c r="AI24" s="9">
        <f>SUMIFS(Concentrado!AJ$2:AJ859,Concentrado!$A$2:$A859,"="&amp;$A24,Concentrado!$B$2:$B859, "=Querétaro")</f>
        <v>10.4662784559134</v>
      </c>
      <c r="AJ24" s="9">
        <f>SUMIFS(Concentrado!AK$2:AK859,Concentrado!$A$2:$A859,"="&amp;$A24,Concentrado!$B$2:$B859, "=Querétaro")</f>
        <v>14.494999999999999</v>
      </c>
      <c r="AK24" s="9">
        <f>SUMIFS(Concentrado!AL$2:AL859,Concentrado!$A$2:$A859,"="&amp;$A24,Concentrado!$B$2:$B859, "=Querétaro")</f>
        <v>2.2709999999999999</v>
      </c>
      <c r="AL24" s="9">
        <f>SUMIFS(Concentrado!AM$2:AM859,Concentrado!$A$2:$A859,"="&amp;$A24,Concentrado!$B$2:$B859, "=Querétaro")</f>
        <v>8.2650000000000006</v>
      </c>
      <c r="AM24" s="9">
        <f>SUMIFS(Concentrado!AN$2:AN859,Concentrado!$A$2:$A859,"="&amp;$A24,Concentrado!$B$2:$B859, "=Querétaro")</f>
        <v>211.101</v>
      </c>
      <c r="AN24" s="9">
        <f>SUMIFS(Concentrado!AO$2:AO859,Concentrado!$A$2:$A859,"="&amp;$A24,Concentrado!$B$2:$B859, "=Querétaro")</f>
        <v>118.798</v>
      </c>
      <c r="AO24" s="9">
        <f>SUMIFS(Concentrado!AP$2:AP859,Concentrado!$A$2:$A859,"="&amp;$A24,Concentrado!$B$2:$B859, "=Querétaro")</f>
        <v>164.10300000000001</v>
      </c>
      <c r="AP24" s="9">
        <f>SUMIFS(Concentrado!AQ$2:AQ859,Concentrado!$A$2:$A859,"="&amp;$A24,Concentrado!$B$2:$B859, "=Querétaro")</f>
        <v>1.601</v>
      </c>
      <c r="AQ24" s="9">
        <f>SUMIFS(Concentrado!AR$2:AR859,Concentrado!$A$2:$A859,"="&amp;$A24,Concentrado!$B$2:$B859, "=Querétaro")</f>
        <v>0.64900000000000002</v>
      </c>
      <c r="AR24" s="9">
        <f>SUMIFS(Concentrado!AS$2:AS859,Concentrado!$A$2:$A859,"="&amp;$A24,Concentrado!$B$2:$B859, "=Querétaro")</f>
        <v>1.1160000000000001</v>
      </c>
      <c r="AS24" s="9">
        <f>SUMIFS(Concentrado!AT$2:AT859,Concentrado!$A$2:$A859,"="&amp;$A24,Concentrado!$B$2:$B859, "=Querétaro")</f>
        <v>4.9720000000000004</v>
      </c>
      <c r="AT24" s="9">
        <f>SUMIFS(Concentrado!AU$2:AU859,Concentrado!$A$2:$A859,"="&amp;$A24,Concentrado!$B$2:$B859, "=Querétaro")</f>
        <v>0.48699999999999999</v>
      </c>
      <c r="AU24" s="9">
        <f>SUMIFS(Concentrado!AV$2:AV859,Concentrado!$A$2:$A859,"="&amp;$A24,Concentrado!$B$2:$B859, "=Querétaro")</f>
        <v>2.6859999999999999</v>
      </c>
      <c r="AV24" s="9">
        <f>SUMIFS(Concentrado!AW$2:AW859,Concentrado!$A$2:$A859,"="&amp;$A24,Concentrado!$B$2:$B859, "=Querétaro")</f>
        <v>746.31100000000004</v>
      </c>
      <c r="AW24" s="9">
        <f>SUMIFS(Concentrado!AX$2:AX859,Concentrado!$A$2:$A859,"="&amp;$A24,Concentrado!$B$2:$B859, "=Querétaro")</f>
        <v>507.30500000000001</v>
      </c>
      <c r="AX24" s="9">
        <f>SUMIFS(Concentrado!AY$2:AY859,Concentrado!$A$2:$A859,"="&amp;$A24,Concentrado!$B$2:$B859, "=Querétaro")</f>
        <v>624.59199999999998</v>
      </c>
      <c r="AY24" s="9">
        <f>SUMIFS(Concentrado!AZ$2:AZ859,Concentrado!$A$2:$A859,"="&amp;$A24,Concentrado!$B$2:$B859, "=Querétaro")</f>
        <v>7.4630000000000001</v>
      </c>
      <c r="AZ24" s="9">
        <f>SUMIFS(Concentrado!BA$2:BA859,Concentrado!$A$2:$A859,"="&amp;$A24,Concentrado!$B$2:$B859, "=Querétaro")</f>
        <v>5.0730000000000004</v>
      </c>
      <c r="BA24" s="9">
        <f>SUMIFS(Concentrado!BB$2:BB859,Concentrado!$A$2:$A859,"="&amp;$A24,Concentrado!$B$2:$B859, "=Querétaro")</f>
        <v>6.2460000000000004</v>
      </c>
      <c r="BB24" s="9">
        <f>SUMIFS(Concentrado!BC$2:BC859,Concentrado!$A$2:$A859,"="&amp;$A24,Concentrado!$B$2:$B859, "=Querétaro")</f>
        <v>13.349</v>
      </c>
      <c r="BC24" s="9">
        <f>SUMIFS(Concentrado!BD$2:BD859,Concentrado!$A$2:$A859,"="&amp;$A24,Concentrado!$B$2:$B859, "=Querétaro")</f>
        <v>7.4160000000000004</v>
      </c>
      <c r="BD24" s="9">
        <f>SUMIFS(Concentrado!BE$2:BE859,Concentrado!$A$2:$A859,"="&amp;$A24,Concentrado!$B$2:$B859, "=Querétaro")</f>
        <v>9.5060000000000002</v>
      </c>
      <c r="BE24" s="9">
        <f>SUMIFS(Concentrado!BF$2:BF859,Concentrado!$A$2:$A859,"="&amp;$A24,Concentrado!$B$2:$B859, "=Querétaro")</f>
        <v>15.967000000000001</v>
      </c>
      <c r="BF24" s="9">
        <f>SUMIFS(Concentrado!BG$2:BG859,Concentrado!$A$2:$A859,"="&amp;$A24,Concentrado!$B$2:$B859, "=Querétaro")</f>
        <v>25.616</v>
      </c>
      <c r="BG24" s="9">
        <f>SUMIFS(Concentrado!BH$2:BH859,Concentrado!$A$2:$A859,"="&amp;$A24,Concentrado!$B$2:$B859, "=Querétaro")</f>
        <v>5.9201912677178798</v>
      </c>
    </row>
    <row r="25" spans="1:59" x14ac:dyDescent="0.25">
      <c r="A25" s="4">
        <v>2021</v>
      </c>
      <c r="B25" s="9">
        <f>SUMIFS(Concentrado!C$2:C859,Concentrado!$A$2:$A859,"="&amp;$A25,Concentrado!$B$2:$B859, "=Querétaro")</f>
        <v>18.808</v>
      </c>
      <c r="C25" s="9">
        <f>SUMIFS(Concentrado!D$2:D859,Concentrado!$A$2:$A859,"="&amp;$A25,Concentrado!$B$2:$B859, "=Querétaro")</f>
        <v>3.9820000000000002</v>
      </c>
      <c r="D25" s="9">
        <f>SUMIFS(Concentrado!E$2:E859,Concentrado!$A$2:$A859,"="&amp;$A25,Concentrado!$B$2:$B859, "=Querétaro")</f>
        <v>11.247999999999999</v>
      </c>
      <c r="E25" s="9">
        <f>SUMIFS(Concentrado!F$2:F859,Concentrado!$A$2:$A859,"="&amp;$A25,Concentrado!$B$2:$B859, "=Querétaro")</f>
        <v>8.2590000000000003</v>
      </c>
      <c r="F25" s="9">
        <f>SUMIFS(Concentrado!G$2:G859,Concentrado!$A$2:$A859,"="&amp;$A25,Concentrado!$B$2:$B859, "=Querétaro")</f>
        <v>19.497</v>
      </c>
      <c r="G25" s="9">
        <f>SUMIFS(Concentrado!H$2:H859,Concentrado!$A$2:$A859,"="&amp;$A25,Concentrado!$B$2:$B859, "=Querétaro")</f>
        <v>5.7169999999999996</v>
      </c>
      <c r="H25" s="9">
        <f>SUMIFS(Concentrado!I$2:I859,Concentrado!$A$2:$A859,"="&amp;$A25,Concentrado!$B$2:$B859, "=Querétaro")</f>
        <v>4.5389999999999997</v>
      </c>
      <c r="I25" s="9">
        <f>SUMIFS(Concentrado!J$2:J859,Concentrado!$A$2:$A859,"="&amp;$A25,Concentrado!$B$2:$B859, "=Querétaro")</f>
        <v>5.1159999999999997</v>
      </c>
      <c r="J25" s="9">
        <f>SUMIFS(Concentrado!K$2:K859,Concentrado!$A$2:$A859,"="&amp;$A25,Concentrado!$B$2:$B859, "=Querétaro")</f>
        <v>4.1429999999999998</v>
      </c>
      <c r="K25" s="9">
        <f>SUMIFS(Concentrado!L$2:L859,Concentrado!$A$2:$A859,"="&amp;$A25,Concentrado!$B$2:$B859, "=Querétaro")</f>
        <v>4.4589999999999996</v>
      </c>
      <c r="L25" s="9">
        <f>SUMIFS(Concentrado!M$2:M859,Concentrado!$A$2:$A859,"="&amp;$A25,Concentrado!$B$2:$B859, "=Querétaro")</f>
        <v>4.3040000000000003</v>
      </c>
      <c r="M25" s="9">
        <f>SUMIFS(Concentrado!N$2:N859,Concentrado!$A$2:$A859,"="&amp;$A25,Concentrado!$B$2:$B859, "=Querétaro")</f>
        <v>47.003</v>
      </c>
      <c r="N25" s="9">
        <f>SUMIFS(Concentrado!O$2:O859,Concentrado!$A$2:$A859,"="&amp;$A25,Concentrado!$B$2:$B859, "=Querétaro")</f>
        <v>76.143000000000001</v>
      </c>
      <c r="O25" s="9">
        <f>SUMIFS(Concentrado!P$2:P859,Concentrado!$A$2:$A859,"="&amp;$A25,Concentrado!$B$2:$B859, "=Querétaro")</f>
        <v>17.36</v>
      </c>
      <c r="P25" s="9">
        <f>SUMIFS(Concentrado!Q$2:Q859,Concentrado!$A$2:$A859,"="&amp;$A25,Concentrado!$B$2:$B859, "=Querétaro")</f>
        <v>46.168999999999997</v>
      </c>
      <c r="Q25" s="9">
        <f>SUMIFS(Concentrado!R$2:R859,Concentrado!$A$2:$A859,"="&amp;$A25,Concentrado!$B$2:$B859, "=Querétaro")</f>
        <v>81.031999999999996</v>
      </c>
      <c r="R25" s="9">
        <f>SUMIFS(Concentrado!S$2:S859,Concentrado!$A$2:$A859,"="&amp;$A25,Concentrado!$B$2:$B859, "=Querétaro")</f>
        <v>70.793999999999997</v>
      </c>
      <c r="S25" s="9">
        <f>SUMIFS(Concentrado!T$2:T859,Concentrado!$A$2:$A859,"="&amp;$A25,Concentrado!$B$2:$B859, "=Querétaro")</f>
        <v>75.811999999999998</v>
      </c>
      <c r="T25" s="9">
        <f>SUMIFS(Concentrado!U$2:U859,Concentrado!$A$2:$A859,"="&amp;$A25,Concentrado!$B$2:$B859, "=Querétaro")</f>
        <v>13.173999999999999</v>
      </c>
      <c r="U25" s="9">
        <f>SUMIFS(Concentrado!V$2:V859,Concentrado!$A$2:$A859,"="&amp;$A25,Concentrado!$B$2:$B859, "=Querétaro")</f>
        <v>14.493</v>
      </c>
      <c r="V25" s="9">
        <f>SUMIFS(Concentrado!W$2:W859,Concentrado!$A$2:$A859,"="&amp;$A25,Concentrado!$B$2:$B859, "=Querétaro")</f>
        <v>13.847</v>
      </c>
      <c r="W25" s="9">
        <f>SUMIFS(Concentrado!X$2:X859,Concentrado!$A$2:$A859,"="&amp;$A25,Concentrado!$B$2:$B859, "=Querétaro")</f>
        <v>17.481999999999999</v>
      </c>
      <c r="X25" s="9">
        <f>SUMIFS(Concentrado!Y$2:Y859,Concentrado!$A$2:$A859,"="&amp;$A25,Concentrado!$B$2:$B859, "=Querétaro")</f>
        <v>2.15</v>
      </c>
      <c r="Y25" s="9">
        <f>SUMIFS(Concentrado!Z$2:Z859,Concentrado!$A$2:$A859,"="&amp;$A25,Concentrado!$B$2:$B859, "=Querétaro")</f>
        <v>9.6639999999999997</v>
      </c>
      <c r="Z25" s="9">
        <f>SUMIFS(Concentrado!AA$2:AA859,Concentrado!$A$2:$A859,"="&amp;$A25,Concentrado!$B$2:$B859, "=Querétaro")</f>
        <v>116.16200000000001</v>
      </c>
      <c r="AA25" s="9">
        <f>SUMIFS(Concentrado!AB$2:AB859,Concentrado!$A$2:$A859,"="&amp;$A25,Concentrado!$B$2:$B859, "=Querétaro")</f>
        <v>91.418999999999997</v>
      </c>
      <c r="AB25" s="9">
        <f>SUMIFS(Concentrado!AC$2:AC859,Concentrado!$A$2:$A859,"="&amp;$A25,Concentrado!$B$2:$B859, "=Querétaro")</f>
        <v>103.54600000000001</v>
      </c>
      <c r="AC25" s="9">
        <f>SUMIFS(Concentrado!AD$2:AD859,Concentrado!$A$2:$A859,"="&amp;$A25,Concentrado!$B$2:$B859, "=Querétaro")</f>
        <v>465.892</v>
      </c>
      <c r="AD25" s="9">
        <f>SUMIFS(Concentrado!AE$2:AE859,Concentrado!$A$2:$A859,"="&amp;$A25,Concentrado!$B$2:$B859, "=Querétaro")</f>
        <v>392.27499999999998</v>
      </c>
      <c r="AE25" s="9">
        <f>SUMIFS(Concentrado!AF$2:AF859,Concentrado!$A$2:$A859,"="&amp;$A25,Concentrado!$B$2:$B859, "=Querétaro")</f>
        <v>428.39400000000001</v>
      </c>
      <c r="AF25" s="9">
        <f>SUMIFS(Concentrado!AG$2:AG859,Concentrado!$A$2:$A859,"="&amp;$A25,Concentrado!$B$2:$B859, "=Querétaro")</f>
        <v>11.185</v>
      </c>
      <c r="AG25" s="9">
        <f>SUMIFS(Concentrado!AH$2:AH859,Concentrado!$A$2:$A859,"="&amp;$A25,Concentrado!$B$2:$B859, "=Querétaro")</f>
        <v>19.656441551458101</v>
      </c>
      <c r="AH25" s="9">
        <f>SUMIFS(Concentrado!AI$2:AI859,Concentrado!$A$2:$A859,"="&amp;$A25,Concentrado!$B$2:$B859, "=Querétaro")</f>
        <v>6.2437995601590099</v>
      </c>
      <c r="AI25" s="9">
        <f>SUMIFS(Concentrado!AJ$2:AJ859,Concentrado!$A$2:$A859,"="&amp;$A25,Concentrado!$B$2:$B859, "=Querétaro")</f>
        <v>13.0280949725267</v>
      </c>
      <c r="AJ25" s="9">
        <f>SUMIFS(Concentrado!AK$2:AK859,Concentrado!$A$2:$A859,"="&amp;$A25,Concentrado!$B$2:$B859, "=Querétaro")</f>
        <v>15.08</v>
      </c>
      <c r="AK25" s="9">
        <f>SUMIFS(Concentrado!AL$2:AL859,Concentrado!$A$2:$A859,"="&amp;$A25,Concentrado!$B$2:$B859, "=Querétaro")</f>
        <v>3.9820000000000002</v>
      </c>
      <c r="AL25" s="9">
        <f>SUMIFS(Concentrado!AM$2:AM859,Concentrado!$A$2:$A859,"="&amp;$A25,Concentrado!$B$2:$B859, "=Querétaro")</f>
        <v>9.4209999999999994</v>
      </c>
      <c r="AM25" s="9">
        <f>SUMIFS(Concentrado!AN$2:AN859,Concentrado!$A$2:$A859,"="&amp;$A25,Concentrado!$B$2:$B859, "=Querétaro")</f>
        <v>310.87099999999998</v>
      </c>
      <c r="AN25" s="9">
        <f>SUMIFS(Concentrado!AO$2:AO859,Concentrado!$A$2:$A859,"="&amp;$A25,Concentrado!$B$2:$B859, "=Querétaro")</f>
        <v>188.65199999999999</v>
      </c>
      <c r="AO25" s="9">
        <f>SUMIFS(Concentrado!AP$2:AP859,Concentrado!$A$2:$A859,"="&amp;$A25,Concentrado!$B$2:$B859, "=Querétaro")</f>
        <v>248.71199999999999</v>
      </c>
      <c r="AP25" s="9">
        <f>SUMIFS(Concentrado!AQ$2:AQ859,Concentrado!$A$2:$A859,"="&amp;$A25,Concentrado!$B$2:$B859, "=Querétaro")</f>
        <v>1.657</v>
      </c>
      <c r="AQ25" s="9">
        <f>SUMIFS(Concentrado!AR$2:AR859,Concentrado!$A$2:$A859,"="&amp;$A25,Concentrado!$B$2:$B859, "=Querétaro")</f>
        <v>0.63700000000000001</v>
      </c>
      <c r="AR25" s="9">
        <f>SUMIFS(Concentrado!AS$2:AS859,Concentrado!$A$2:$A859,"="&amp;$A25,Concentrado!$B$2:$B859, "=Querétaro")</f>
        <v>1.137</v>
      </c>
      <c r="AS25" s="9">
        <f>SUMIFS(Concentrado!AT$2:AT859,Concentrado!$A$2:$A859,"="&amp;$A25,Concentrado!$B$2:$B859, "=Querétaro")</f>
        <v>5.0540000000000003</v>
      </c>
      <c r="AT25" s="9">
        <f>SUMIFS(Concentrado!AU$2:AU859,Concentrado!$A$2:$A859,"="&amp;$A25,Concentrado!$B$2:$B859, "=Querétaro")</f>
        <v>0.31900000000000001</v>
      </c>
      <c r="AU25" s="9">
        <f>SUMIFS(Concentrado!AV$2:AV859,Concentrado!$A$2:$A859,"="&amp;$A25,Concentrado!$B$2:$B859, "=Querétaro")</f>
        <v>2.6389999999999998</v>
      </c>
      <c r="AV25" s="9">
        <f>SUMIFS(Concentrado!AW$2:AW859,Concentrado!$A$2:$A859,"="&amp;$A25,Concentrado!$B$2:$B859, "=Querétaro")</f>
        <v>860.61099999999999</v>
      </c>
      <c r="AW25" s="9">
        <f>SUMIFS(Concentrado!AX$2:AX859,Concentrado!$A$2:$A859,"="&amp;$A25,Concentrado!$B$2:$B859, "=Querétaro")</f>
        <v>606.09100000000001</v>
      </c>
      <c r="AX25" s="9">
        <f>SUMIFS(Concentrado!AY$2:AY859,Concentrado!$A$2:$A859,"="&amp;$A25,Concentrado!$B$2:$B859, "=Querétaro")</f>
        <v>731.03200000000004</v>
      </c>
      <c r="AY25" s="9">
        <f>SUMIFS(Concentrado!AZ$2:AZ859,Concentrado!$A$2:$A859,"="&amp;$A25,Concentrado!$B$2:$B859, "=Querétaro")</f>
        <v>8.6059999999999999</v>
      </c>
      <c r="AZ25" s="9">
        <f>SUMIFS(Concentrado!BA$2:BA859,Concentrado!$A$2:$A859,"="&amp;$A25,Concentrado!$B$2:$B859, "=Querétaro")</f>
        <v>6.0609999999999999</v>
      </c>
      <c r="BA25" s="9">
        <f>SUMIFS(Concentrado!BB$2:BB859,Concentrado!$A$2:$A859,"="&amp;$A25,Concentrado!$B$2:$B859, "=Querétaro")</f>
        <v>7.31</v>
      </c>
      <c r="BB25" s="9">
        <f>SUMIFS(Concentrado!BC$2:BC859,Concentrado!$A$2:$A859,"="&amp;$A25,Concentrado!$B$2:$B859, "=Querétaro")</f>
        <v>11.836</v>
      </c>
      <c r="BC25" s="9">
        <f>SUMIFS(Concentrado!BD$2:BD859,Concentrado!$A$2:$A859,"="&amp;$A25,Concentrado!$B$2:$B859, "=Querétaro")</f>
        <v>2.4660000000000002</v>
      </c>
      <c r="BD25" s="9">
        <f>SUMIFS(Concentrado!BE$2:BE859,Concentrado!$A$2:$A859,"="&amp;$A25,Concentrado!$B$2:$B859, "=Querétaro")</f>
        <v>10.851000000000001</v>
      </c>
      <c r="BE25" s="9">
        <f>SUMIFS(Concentrado!BF$2:BF859,Concentrado!$A$2:$A859,"="&amp;$A25,Concentrado!$B$2:$B859, "=Querétaro")</f>
        <v>21.859000000000002</v>
      </c>
      <c r="BF25" s="9">
        <f>SUMIFS(Concentrado!BG$2:BG859,Concentrado!$A$2:$A859,"="&amp;$A25,Concentrado!$B$2:$B859, "=Querétaro")</f>
        <v>47.042999999999999</v>
      </c>
      <c r="BG25" s="9">
        <f>SUMIFS(Concentrado!BH$2:BH859,Concentrado!$A$2:$A859,"="&amp;$A25,Concentrado!$B$2:$B859, "=Querétaro")</f>
        <v>6.8995797528695979</v>
      </c>
    </row>
    <row r="26" spans="1:59" x14ac:dyDescent="0.25">
      <c r="A26" s="4">
        <v>2022</v>
      </c>
      <c r="B26" s="9">
        <f>SUMIFS(Concentrado!C$2:C859,Concentrado!$A$2:$A859,"="&amp;$A26,Concentrado!$B$2:$B859, "=Querétaro")</f>
        <v>18.876999999999999</v>
      </c>
      <c r="C26" s="9">
        <f>SUMIFS(Concentrado!D$2:D859,Concentrado!$A$2:$A859,"="&amp;$A26,Concentrado!$B$2:$B859, "=Querétaro")</f>
        <v>4.5339999999999998</v>
      </c>
      <c r="D26" s="9">
        <f>SUMIFS(Concentrado!E$2:E859,Concentrado!$A$2:$A859,"="&amp;$A26,Concentrado!$B$2:$B859, "=Querétaro")</f>
        <v>11.561999999999999</v>
      </c>
      <c r="E26" s="9">
        <f>SUMIFS(Concentrado!F$2:F859,Concentrado!$A$2:$A859,"="&amp;$A26,Concentrado!$B$2:$B859, "=Querétaro")</f>
        <v>6.97</v>
      </c>
      <c r="F26" s="9">
        <f>SUMIFS(Concentrado!G$2:G859,Concentrado!$A$2:$A859,"="&amp;$A26,Concentrado!$B$2:$B859, "=Querétaro")</f>
        <v>16.832999999999998</v>
      </c>
      <c r="G26" s="9">
        <f>SUMIFS(Concentrado!H$2:H859,Concentrado!$A$2:$A859,"="&amp;$A26,Concentrado!$B$2:$B859, "=Querétaro")</f>
        <v>6.1029999999999998</v>
      </c>
      <c r="H26" s="9">
        <f>SUMIFS(Concentrado!I$2:I859,Concentrado!$A$2:$A859,"="&amp;$A26,Concentrado!$B$2:$B859, "=Querétaro")</f>
        <v>4.6900000000000004</v>
      </c>
      <c r="I26" s="9">
        <f>SUMIFS(Concentrado!J$2:J859,Concentrado!$A$2:$A859,"="&amp;$A26,Concentrado!$B$2:$B859, "=Querétaro")</f>
        <v>5.3819999999999997</v>
      </c>
      <c r="J26" s="9">
        <f>SUMIFS(Concentrado!K$2:K859,Concentrado!$A$2:$A859,"="&amp;$A26,Concentrado!$B$2:$B859, "=Querétaro")</f>
        <v>4.2309999999999999</v>
      </c>
      <c r="K26" s="9">
        <f>SUMIFS(Concentrado!L$2:L859,Concentrado!$A$2:$A859,"="&amp;$A26,Concentrado!$B$2:$B859, "=Querétaro")</f>
        <v>2.5019999999999998</v>
      </c>
      <c r="L26" s="9">
        <f>SUMIFS(Concentrado!M$2:M859,Concentrado!$A$2:$A859,"="&amp;$A26,Concentrado!$B$2:$B859, "=Querétaro")</f>
        <v>3.3490000000000002</v>
      </c>
      <c r="M26" s="9">
        <f>SUMIFS(Concentrado!N$2:N859,Concentrado!$A$2:$A859,"="&amp;$A26,Concentrado!$B$2:$B859, "=Querétaro")</f>
        <v>31.984999999999999</v>
      </c>
      <c r="N26" s="9">
        <f>SUMIFS(Concentrado!O$2:O859,Concentrado!$A$2:$A859,"="&amp;$A26,Concentrado!$B$2:$B859, "=Querétaro")</f>
        <v>73.637</v>
      </c>
      <c r="O26" s="9">
        <f>SUMIFS(Concentrado!P$2:P859,Concentrado!$A$2:$A859,"="&amp;$A26,Concentrado!$B$2:$B859, "=Querétaro")</f>
        <v>18.527000000000001</v>
      </c>
      <c r="P26" s="9">
        <f>SUMIFS(Concentrado!Q$2:Q859,Concentrado!$A$2:$A859,"="&amp;$A26,Concentrado!$B$2:$B859, "=Querétaro")</f>
        <v>45.53</v>
      </c>
      <c r="Q26" s="9">
        <f>SUMIFS(Concentrado!R$2:R859,Concentrado!$A$2:$A859,"="&amp;$A26,Concentrado!$B$2:$B859, "=Querétaro")</f>
        <v>57.445</v>
      </c>
      <c r="R26" s="9">
        <f>SUMIFS(Concentrado!S$2:S859,Concentrado!$A$2:$A859,"="&amp;$A26,Concentrado!$B$2:$B859, "=Querétaro")</f>
        <v>55.972000000000001</v>
      </c>
      <c r="S26" s="9">
        <f>SUMIFS(Concentrado!T$2:T859,Concentrado!$A$2:$A859,"="&amp;$A26,Concentrado!$B$2:$B859, "=Querétaro")</f>
        <v>56.694000000000003</v>
      </c>
      <c r="T26" s="9">
        <f>SUMIFS(Concentrado!U$2:U859,Concentrado!$A$2:$A859,"="&amp;$A26,Concentrado!$B$2:$B859, "=Querétaro")</f>
        <v>12.042</v>
      </c>
      <c r="U26" s="9">
        <f>SUMIFS(Concentrado!V$2:V859,Concentrado!$A$2:$A859,"="&amp;$A26,Concentrado!$B$2:$B859, "=Querétaro")</f>
        <v>14.305999999999999</v>
      </c>
      <c r="V26" s="9">
        <f>SUMIFS(Concentrado!W$2:W859,Concentrado!$A$2:$A859,"="&amp;$A26,Concentrado!$B$2:$B859, "=Querétaro")</f>
        <v>13.196999999999999</v>
      </c>
      <c r="W26" s="9">
        <f>SUMIFS(Concentrado!X$2:X859,Concentrado!$A$2:$A859,"="&amp;$A26,Concentrado!$B$2:$B859, "=Querétaro")</f>
        <v>13.914</v>
      </c>
      <c r="X26" s="9">
        <f>SUMIFS(Concentrado!Y$2:Y859,Concentrado!$A$2:$A859,"="&amp;$A26,Concentrado!$B$2:$B859, "=Querétaro")</f>
        <v>2.1890000000000001</v>
      </c>
      <c r="Y26" s="9">
        <f>SUMIFS(Concentrado!Z$2:Z859,Concentrado!$A$2:$A859,"="&amp;$A26,Concentrado!$B$2:$B859, "=Querétaro")</f>
        <v>7.9340000000000002</v>
      </c>
      <c r="Z26" s="9">
        <f>SUMIFS(Concentrado!AA$2:AA859,Concentrado!$A$2:$A859,"="&amp;$A26,Concentrado!$B$2:$B859, "=Querétaro")</f>
        <v>99.837000000000003</v>
      </c>
      <c r="AA26" s="9">
        <f>SUMIFS(Concentrado!AB$2:AB859,Concentrado!$A$2:$A859,"="&amp;$A26,Concentrado!$B$2:$B859, "=Querétaro")</f>
        <v>77.313000000000002</v>
      </c>
      <c r="AB26" s="9">
        <f>SUMIFS(Concentrado!AC$2:AC859,Concentrado!$A$2:$A859,"="&amp;$A26,Concentrado!$B$2:$B859, "=Querétaro")</f>
        <v>88.35</v>
      </c>
      <c r="AC26" s="9">
        <f>SUMIFS(Concentrado!AD$2:AD859,Concentrado!$A$2:$A859,"="&amp;$A26,Concentrado!$B$2:$B859, "=Querétaro")</f>
        <v>433.92899999999997</v>
      </c>
      <c r="AD26" s="9">
        <f>SUMIFS(Concentrado!AE$2:AE859,Concentrado!$A$2:$A859,"="&amp;$A26,Concentrado!$B$2:$B859, "=Querétaro")</f>
        <v>366.94499999999999</v>
      </c>
      <c r="AE26" s="9">
        <f>SUMIFS(Concentrado!AF$2:AF859,Concentrado!$A$2:$A859,"="&amp;$A26,Concentrado!$B$2:$B859, "=Querétaro")</f>
        <v>399.846</v>
      </c>
      <c r="AF26" s="9">
        <f>SUMIFS(Concentrado!AG$2:AG859,Concentrado!$A$2:$A859,"="&amp;$A26,Concentrado!$B$2:$B859, "=Querétaro")</f>
        <v>7.73</v>
      </c>
      <c r="AG26" s="9">
        <f>SUMIFS(Concentrado!AH$2:AH859,Concentrado!$A$2:$A859,"="&amp;$A26,Concentrado!$B$2:$B859, "=Querétaro")</f>
        <v>20.673367534274</v>
      </c>
      <c r="AH26" s="9">
        <f>SUMIFS(Concentrado!AI$2:AI859,Concentrado!$A$2:$A859,"="&amp;$A26,Concentrado!$B$2:$B859, "=Querétaro")</f>
        <v>5.2944642922912601</v>
      </c>
      <c r="AI26" s="9">
        <f>SUMIFS(Concentrado!AJ$2:AJ859,Concentrado!$A$2:$A859,"="&amp;$A26,Concentrado!$B$2:$B859, "=Querétaro")</f>
        <v>13.076607314030699</v>
      </c>
      <c r="AJ26" s="9">
        <f>SUMIFS(Concentrado!AK$2:AK859,Concentrado!$A$2:$A859,"="&amp;$A26,Concentrado!$B$2:$B859, "=Querétaro")</f>
        <v>15.867000000000001</v>
      </c>
      <c r="AK26" s="9">
        <f>SUMIFS(Concentrado!AL$2:AL859,Concentrado!$A$2:$A859,"="&amp;$A26,Concentrado!$B$2:$B859, "=Querétaro")</f>
        <v>3.5960000000000001</v>
      </c>
      <c r="AL26" s="9">
        <f>SUMIFS(Concentrado!AM$2:AM859,Concentrado!$A$2:$A859,"="&amp;$A26,Concentrado!$B$2:$B859, "=Querétaro")</f>
        <v>9.6080000000000005</v>
      </c>
      <c r="AM26" s="9">
        <f>SUMIFS(Concentrado!AN$2:AN859,Concentrado!$A$2:$A859,"="&amp;$A26,Concentrado!$B$2:$B859, "=Querétaro")</f>
        <v>105.614</v>
      </c>
      <c r="AN26" s="9">
        <f>SUMIFS(Concentrado!AO$2:AO859,Concentrado!$A$2:$A859,"="&amp;$A26,Concentrado!$B$2:$B859, "=Querétaro")</f>
        <v>69.418000000000006</v>
      </c>
      <c r="AO26" s="9">
        <f>SUMIFS(Concentrado!AP$2:AP859,Concentrado!$A$2:$A859,"="&amp;$A26,Concentrado!$B$2:$B859, "=Querétaro")</f>
        <v>87.153999999999996</v>
      </c>
      <c r="AP26" s="9">
        <f>SUMIFS(Concentrado!AQ$2:AQ859,Concentrado!$A$2:$A859,"="&amp;$A26,Concentrado!$B$2:$B859, "=Querétaro")</f>
        <v>1.9530000000000001</v>
      </c>
      <c r="AQ26" s="9">
        <f>SUMIFS(Concentrado!AR$2:AR859,Concentrado!$A$2:$A859,"="&amp;$A26,Concentrado!$B$2:$B859, "=Querétaro")</f>
        <v>0.93799999999999994</v>
      </c>
      <c r="AR26" s="9">
        <f>SUMIFS(Concentrado!AS$2:AS859,Concentrado!$A$2:$A859,"="&amp;$A26,Concentrado!$B$2:$B859, "=Querétaro")</f>
        <v>1.4350000000000001</v>
      </c>
      <c r="AS26" s="9">
        <f>SUMIFS(Concentrado!AT$2:AT859,Concentrado!$A$2:$A859,"="&amp;$A26,Concentrado!$B$2:$B859, "=Querétaro")</f>
        <v>4.1500000000000004</v>
      </c>
      <c r="AT26" s="9">
        <f>SUMIFS(Concentrado!AU$2:AU859,Concentrado!$A$2:$A859,"="&amp;$A26,Concentrado!$B$2:$B859, "=Querétaro")</f>
        <v>0.93799999999999994</v>
      </c>
      <c r="AU26" s="9">
        <f>SUMIFS(Concentrado!AV$2:AV859,Concentrado!$A$2:$A859,"="&amp;$A26,Concentrado!$B$2:$B859, "=Querétaro")</f>
        <v>2.512</v>
      </c>
      <c r="AV26" s="9">
        <f>SUMIFS(Concentrado!AW$2:AW859,Concentrado!$A$2:$A859,"="&amp;$A26,Concentrado!$B$2:$B859, "=Querétaro")</f>
        <v>620.74699999999996</v>
      </c>
      <c r="AW26" s="9">
        <f>SUMIFS(Concentrado!AX$2:AX859,Concentrado!$A$2:$A859,"="&amp;$A26,Concentrado!$B$2:$B859, "=Querétaro")</f>
        <v>462.786</v>
      </c>
      <c r="AX26" s="9">
        <f>SUMIFS(Concentrado!AY$2:AY859,Concentrado!$A$2:$A859,"="&amp;$A26,Concentrado!$B$2:$B859, "=Querétaro")</f>
        <v>540.26499999999999</v>
      </c>
      <c r="AY26" s="9">
        <f>SUMIFS(Concentrado!AZ$2:AZ859,Concentrado!$A$2:$A859,"="&amp;$A26,Concentrado!$B$2:$B859, "=Querétaro")</f>
        <v>6.2069999999999999</v>
      </c>
      <c r="AZ26" s="9">
        <f>SUMIFS(Concentrado!BA$2:BA859,Concentrado!$A$2:$A859,"="&amp;$A26,Concentrado!$B$2:$B859, "=Querétaro")</f>
        <v>4.6280000000000001</v>
      </c>
      <c r="BA26" s="9">
        <f>SUMIFS(Concentrado!BB$2:BB859,Concentrado!$A$2:$A859,"="&amp;$A26,Concentrado!$B$2:$B859, "=Querétaro")</f>
        <v>5.4029999999999996</v>
      </c>
      <c r="BB26" s="9">
        <f>SUMIFS(Concentrado!BC$2:BC859,Concentrado!$A$2:$A859,"="&amp;$A26,Concentrado!$B$2:$B859, "=Querétaro")</f>
        <v>8.859</v>
      </c>
      <c r="BC26" s="9">
        <f>SUMIFS(Concentrado!BD$2:BD859,Concentrado!$A$2:$A859,"="&amp;$A26,Concentrado!$B$2:$B859, "=Querétaro")</f>
        <v>3.4449999999999998</v>
      </c>
      <c r="BD26" s="9">
        <f>SUMIFS(Concentrado!BE$2:BE859,Concentrado!$A$2:$A859,"="&amp;$A26,Concentrado!$B$2:$B859, "=Querétaro")</f>
        <v>10.956</v>
      </c>
      <c r="BE26" s="9">
        <f>SUMIFS(Concentrado!BF$2:BF859,Concentrado!$A$2:$A859,"="&amp;$A26,Concentrado!$B$2:$B859, "=Querétaro")</f>
        <v>13.711</v>
      </c>
      <c r="BF26" s="9">
        <f>SUMIFS(Concentrado!BG$2:BG859,Concentrado!$A$2:$A859,"="&amp;$A26,Concentrado!$B$2:$B859, "=Querétaro")</f>
        <v>25.042000000000002</v>
      </c>
      <c r="BG26" s="9">
        <f>SUMIFS(Concentrado!BH$2:BH859,Concentrado!$A$2:$A859,"="&amp;$A26,Concentrado!$B$2:$B859, "=Querétaro")</f>
        <v>7.105740937832592</v>
      </c>
    </row>
    <row r="27" spans="1:59" x14ac:dyDescent="0.25">
      <c r="A27" s="4">
        <v>2023</v>
      </c>
      <c r="B27" s="9">
        <f>SUMIFS(Concentrado!C$2:C859,Concentrado!$A$2:$A859,"="&amp;$A27,Concentrado!$B$2:$B859, "=Querétaro")</f>
        <v>18.745000000000001</v>
      </c>
      <c r="C27" s="9">
        <f>SUMIFS(Concentrado!D$2:D859,Concentrado!$A$2:$A859,"="&amp;$A27,Concentrado!$B$2:$B859, "=Querétaro")</f>
        <v>4.4470000000000001</v>
      </c>
      <c r="D27" s="9">
        <f>SUMIFS(Concentrado!E$2:E859,Concentrado!$A$2:$A859,"="&amp;$A27,Concentrado!$B$2:$B859, "=Querétaro")</f>
        <v>11.455</v>
      </c>
      <c r="E27" s="9">
        <f>SUMIFS(Concentrado!F$2:F859,Concentrado!$A$2:$A859,"="&amp;$A27,Concentrado!$B$2:$B859, "=Querétaro")</f>
        <v>9.5640000000000001</v>
      </c>
      <c r="F27" s="9">
        <f>SUMIFS(Concentrado!G$2:G859,Concentrado!$A$2:$A859,"="&amp;$A27,Concentrado!$B$2:$B859, "=Querétaro")</f>
        <v>20.276</v>
      </c>
      <c r="G27" s="9">
        <f>SUMIFS(Concentrado!H$2:H859,Concentrado!$A$2:$A859,"="&amp;$A27,Concentrado!$B$2:$B859, "=Querétaro")</f>
        <v>6.1420000000000003</v>
      </c>
      <c r="H27" s="9">
        <f>SUMIFS(Concentrado!I$2:I859,Concentrado!$A$2:$A859,"="&amp;$A27,Concentrado!$B$2:$B859, "=Querétaro")</f>
        <v>5.6740000000000004</v>
      </c>
      <c r="I27" s="9">
        <f>SUMIFS(Concentrado!J$2:J859,Concentrado!$A$2:$A859,"="&amp;$A27,Concentrado!$B$2:$B859, "=Querétaro")</f>
        <v>5.9029999999999996</v>
      </c>
      <c r="J27" s="9">
        <f>SUMIFS(Concentrado!K$2:K859,Concentrado!$A$2:$A859,"="&amp;$A27,Concentrado!$B$2:$B859, "=Querétaro")</f>
        <v>3.0310000000000001</v>
      </c>
      <c r="K27" s="9">
        <f>SUMIFS(Concentrado!L$2:L859,Concentrado!$A$2:$A859,"="&amp;$A27,Concentrado!$B$2:$B859, "=Querétaro")</f>
        <v>3.8340000000000001</v>
      </c>
      <c r="L27" s="9">
        <f>SUMIFS(Concentrado!M$2:M859,Concentrado!$A$2:$A859,"="&amp;$A27,Concentrado!$B$2:$B859, "=Querétaro")</f>
        <v>3.44</v>
      </c>
      <c r="M27" s="9">
        <f>SUMIFS(Concentrado!N$2:N859,Concentrado!$A$2:$A859,"="&amp;$A27,Concentrado!$B$2:$B859, "=Querétaro")</f>
        <v>37.215000000000003</v>
      </c>
      <c r="N27" s="9">
        <f>SUMIFS(Concentrado!O$2:O859,Concentrado!$A$2:$A859,"="&amp;$A27,Concentrado!$B$2:$B859, "=Querétaro")</f>
        <v>75.778000000000006</v>
      </c>
      <c r="O27" s="9">
        <f>SUMIFS(Concentrado!P$2:P859,Concentrado!$A$2:$A859,"="&amp;$A27,Concentrado!$B$2:$B859, "=Querétaro")</f>
        <v>16.791</v>
      </c>
      <c r="P27" s="9">
        <f>SUMIFS(Concentrado!Q$2:Q859,Concentrado!$A$2:$A859,"="&amp;$A27,Concentrado!$B$2:$B859, "=Querétaro")</f>
        <v>45.701000000000001</v>
      </c>
      <c r="Q27" s="9">
        <f>SUMIFS(Concentrado!R$2:R859,Concentrado!$A$2:$A859,"="&amp;$A27,Concentrado!$B$2:$B859, "=Querétaro")</f>
        <v>56.155999999999999</v>
      </c>
      <c r="R27" s="9">
        <f>SUMIFS(Concentrado!S$2:S859,Concentrado!$A$2:$A859,"="&amp;$A27,Concentrado!$B$2:$B859, "=Querétaro")</f>
        <v>50.143000000000001</v>
      </c>
      <c r="S27" s="9">
        <f>SUMIFS(Concentrado!T$2:T859,Concentrado!$A$2:$A859,"="&amp;$A27,Concentrado!$B$2:$B859, "=Querétaro")</f>
        <v>53.09</v>
      </c>
      <c r="T27" s="9">
        <f>SUMIFS(Concentrado!U$2:U859,Concentrado!$A$2:$A859,"="&amp;$A27,Concentrado!$B$2:$B859, "=Querétaro")</f>
        <v>12.045</v>
      </c>
      <c r="U27" s="9">
        <f>SUMIFS(Concentrado!V$2:V859,Concentrado!$A$2:$A859,"="&amp;$A27,Concentrado!$B$2:$B859, "=Querétaro")</f>
        <v>13.188000000000001</v>
      </c>
      <c r="V27" s="9">
        <f>SUMIFS(Concentrado!W$2:W859,Concentrado!$A$2:$A859,"="&amp;$A27,Concentrado!$B$2:$B859, "=Querétaro")</f>
        <v>12.627000000000001</v>
      </c>
      <c r="W27" s="9">
        <f>SUMIFS(Concentrado!X$2:X859,Concentrado!$A$2:$A859,"="&amp;$A27,Concentrado!$B$2:$B859, "=Querétaro")</f>
        <v>16.670999999999999</v>
      </c>
      <c r="X27" s="9">
        <f>SUMIFS(Concentrado!Y$2:Y859,Concentrado!$A$2:$A859,"="&amp;$A27,Concentrado!$B$2:$B859, "=Querétaro")</f>
        <v>2.6070000000000002</v>
      </c>
      <c r="Y27" s="9">
        <f>SUMIFS(Concentrado!Z$2:Z859,Concentrado!$A$2:$A859,"="&amp;$A27,Concentrado!$B$2:$B859, "=Querétaro")</f>
        <v>9.5</v>
      </c>
      <c r="Z27" s="9">
        <f>SUMIFS(Concentrado!AA$2:AA859,Concentrado!$A$2:$A859,"="&amp;$A27,Concentrado!$B$2:$B859, "=Querétaro")</f>
        <v>86.546999999999997</v>
      </c>
      <c r="AA27" s="9">
        <f>SUMIFS(Concentrado!AB$2:AB859,Concentrado!$A$2:$A859,"="&amp;$A27,Concentrado!$B$2:$B859, "=Querétaro")</f>
        <v>71.611000000000004</v>
      </c>
      <c r="AB27" s="9">
        <f>SUMIFS(Concentrado!AC$2:AC859,Concentrado!$A$2:$A859,"="&amp;$A27,Concentrado!$B$2:$B859, "=Querétaro")</f>
        <v>78.930999999999997</v>
      </c>
      <c r="AC27" s="9">
        <f>SUMIFS(Concentrado!AD$2:AD859,Concentrado!$A$2:$A859,"="&amp;$A27,Concentrado!$B$2:$B859, "=Querétaro")</f>
        <v>406.41199999999998</v>
      </c>
      <c r="AD27" s="9">
        <f>SUMIFS(Concentrado!AE$2:AE859,Concentrado!$A$2:$A859,"="&amp;$A27,Concentrado!$B$2:$B859, "=Querétaro")</f>
        <v>357.06099999999998</v>
      </c>
      <c r="AE27" s="9">
        <f>SUMIFS(Concentrado!AF$2:AF859,Concentrado!$A$2:$A859,"="&amp;$A27,Concentrado!$B$2:$B859, "=Querétaro")</f>
        <v>381.28699999999998</v>
      </c>
      <c r="AF27" s="9">
        <f>SUMIFS(Concentrado!AG$2:AG859,Concentrado!$A$2:$A859,"="&amp;$A27,Concentrado!$B$2:$B859, "=Querétaro")</f>
        <v>9.173</v>
      </c>
      <c r="AG27" s="9">
        <f>SUMIFS(Concentrado!AH$2:AH859,Concentrado!$A$2:$A859,"="&amp;$A27,Concentrado!$B$2:$B859, "=Querétaro")</f>
        <v>18.785138272035599</v>
      </c>
      <c r="AH27" s="9">
        <f>SUMIFS(Concentrado!AI$2:AI859,Concentrado!$A$2:$A859,"="&amp;$A27,Concentrado!$B$2:$B859, "=Querétaro")</f>
        <v>3.2106041669055498</v>
      </c>
      <c r="AI27" s="9">
        <f>SUMIFS(Concentrado!AJ$2:AJ859,Concentrado!$A$2:$A859,"="&amp;$A27,Concentrado!$B$2:$B859, "=Querétaro")</f>
        <v>11.095800918687001</v>
      </c>
      <c r="AJ27" s="9">
        <f>SUMIFS(Concentrado!AK$2:AK859,Concentrado!$A$2:$A859,"="&amp;$A27,Concentrado!$B$2:$B859, "=Querétaro")</f>
        <v>14.916</v>
      </c>
      <c r="AK27" s="9">
        <f>SUMIFS(Concentrado!AL$2:AL859,Concentrado!$A$2:$A859,"="&amp;$A27,Concentrado!$B$2:$B859, "=Querétaro")</f>
        <v>2.8370000000000002</v>
      </c>
      <c r="AL27" s="9">
        <f>SUMIFS(Concentrado!AM$2:AM859,Concentrado!$A$2:$A859,"="&amp;$A27,Concentrado!$B$2:$B859, "=Querétaro")</f>
        <v>8.7569999999999997</v>
      </c>
      <c r="AM27" s="9">
        <f>SUMIFS(Concentrado!AN$2:AN859,Concentrado!$A$2:$A859,"="&amp;$A27,Concentrado!$B$2:$B859, "=Querétaro")</f>
        <v>70.992000000000004</v>
      </c>
      <c r="AN27" s="9">
        <f>SUMIFS(Concentrado!AO$2:AO859,Concentrado!$A$2:$A859,"="&amp;$A27,Concentrado!$B$2:$B859, "=Querétaro")</f>
        <v>48.84</v>
      </c>
      <c r="AO27" s="9">
        <f>SUMIFS(Concentrado!AP$2:AP859,Concentrado!$A$2:$A859,"="&amp;$A27,Concentrado!$B$2:$B859, "=Querétaro")</f>
        <v>59.697000000000003</v>
      </c>
      <c r="AP27" s="9">
        <f>SUMIFS(Concentrado!AQ$2:AQ859,Concentrado!$A$2:$A859,"="&amp;$A27,Concentrado!$B$2:$B859, "=Querétaro")</f>
        <v>2.2330000000000001</v>
      </c>
      <c r="AQ27" s="9">
        <f>SUMIFS(Concentrado!AR$2:AR859,Concentrado!$A$2:$A859,"="&amp;$A27,Concentrado!$B$2:$B859, "=Querétaro")</f>
        <v>0.23</v>
      </c>
      <c r="AR27" s="9">
        <f>SUMIFS(Concentrado!AS$2:AS859,Concentrado!$A$2:$A859,"="&amp;$A27,Concentrado!$B$2:$B859, "=Querétaro")</f>
        <v>1.212</v>
      </c>
      <c r="AS27" s="9">
        <f>SUMIFS(Concentrado!AT$2:AT859,Concentrado!$A$2:$A859,"="&amp;$A27,Concentrado!$B$2:$B859, "=Querétaro")</f>
        <v>6.5410000000000004</v>
      </c>
      <c r="AT27" s="9">
        <f>SUMIFS(Concentrado!AU$2:AU859,Concentrado!$A$2:$A859,"="&amp;$A27,Concentrado!$B$2:$B859, "=Querétaro")</f>
        <v>0.53700000000000003</v>
      </c>
      <c r="AU27" s="9">
        <f>SUMIFS(Concentrado!AV$2:AV859,Concentrado!$A$2:$A859,"="&amp;$A27,Concentrado!$B$2:$B859, "=Querétaro")</f>
        <v>3.4790000000000001</v>
      </c>
      <c r="AV27" s="9">
        <f>SUMIFS(Concentrado!AW$2:AW859,Concentrado!$A$2:$A859,"="&amp;$A27,Concentrado!$B$2:$B859, "=Querétaro")</f>
        <v>558.846</v>
      </c>
      <c r="AW27" s="9">
        <f>SUMIFS(Concentrado!AX$2:AX859,Concentrado!$A$2:$A859,"="&amp;$A27,Concentrado!$B$2:$B859, "=Querétaro")</f>
        <v>428.90199999999999</v>
      </c>
      <c r="AX27" s="9">
        <f>SUMIFS(Concentrado!AY$2:AY859,Concentrado!$A$2:$A859,"="&amp;$A27,Concentrado!$B$2:$B859, "=Querétaro")</f>
        <v>492.62799999999999</v>
      </c>
      <c r="AY27" s="9">
        <f>SUMIFS(Concentrado!AZ$2:AZ859,Concentrado!$A$2:$A859,"="&amp;$A27,Concentrado!$B$2:$B859, "=Querétaro")</f>
        <v>5.5880000000000001</v>
      </c>
      <c r="AZ27" s="9">
        <f>SUMIFS(Concentrado!BA$2:BA859,Concentrado!$A$2:$A859,"="&amp;$A27,Concentrado!$B$2:$B859, "=Querétaro")</f>
        <v>4.2889999999999997</v>
      </c>
      <c r="BA27" s="9">
        <f>SUMIFS(Concentrado!BB$2:BB859,Concentrado!$A$2:$A859,"="&amp;$A27,Concentrado!$B$2:$B859, "=Querétaro")</f>
        <v>4.9260000000000002</v>
      </c>
      <c r="BB27" s="9">
        <f>SUMIFS(Concentrado!BC$2:BC859,Concentrado!$A$2:$A859,"="&amp;$A27,Concentrado!$B$2:$B859, "=Querétaro")</f>
        <v>9.8460000000000001</v>
      </c>
      <c r="BC27" s="9">
        <f>SUMIFS(Concentrado!BD$2:BD859,Concentrado!$A$2:$A859,"="&amp;$A27,Concentrado!$B$2:$B859, "=Querétaro")</f>
        <v>3.9390000000000001</v>
      </c>
      <c r="BD27" s="9">
        <f>SUMIFS(Concentrado!BE$2:BE859,Concentrado!$A$2:$A859,"="&amp;$A27,Concentrado!$B$2:$B859, "=Querétaro")</f>
        <v>11.06</v>
      </c>
      <c r="BE27" s="9">
        <f>SUMIFS(Concentrado!BF$2:BF859,Concentrado!$A$2:$A859,"="&amp;$A27,Concentrado!$B$2:$B859, "=Querétaro")</f>
        <v>13.086</v>
      </c>
      <c r="BF27" s="9">
        <f>SUMIFS(Concentrado!BG$2:BG859,Concentrado!$A$2:$A859,"="&amp;$A27,Concentrado!$B$2:$B859, "=Querétaro")</f>
        <v>33.213999999999999</v>
      </c>
      <c r="BG27" s="9">
        <f>SUMIFS(Concentrado!BH$2:BH859,Concentrado!$A$2:$A859,"="&amp;$A27,Concentrado!$B$2:$B859, "=Querétaro")</f>
        <v>6.74239404809353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"=Quintana Roo")</f>
        <v>19.826000000000001</v>
      </c>
      <c r="C2" s="9">
        <f>SUMIFS(Concentrado!D$2:D826,Concentrado!$A$2:$A826,"="&amp;$A2,Concentrado!$B$2:$B826, "=Quintana Roo")</f>
        <v>4.2839999999999998</v>
      </c>
      <c r="D2" s="9">
        <f>SUMIFS(Concentrado!E$2:E826,Concentrado!$A$2:$A826,"="&amp;$A2,Concentrado!$B$2:$B826, "=Quintana Roo")</f>
        <v>12.430999999999999</v>
      </c>
      <c r="E2" s="9">
        <f>SUMIFS(Concentrado!F$2:F826,Concentrado!$A$2:$A826,"="&amp;$A2,Concentrado!$B$2:$B826, "=Quintana Roo")</f>
        <v>20.216000000000001</v>
      </c>
      <c r="F2" s="9">
        <f>SUMIFS(Concentrado!G$2:G826,Concentrado!$A$2:$A826,"="&amp;$A2,Concentrado!$B$2:$B826, "=Quintana Roo")</f>
        <v>7.351</v>
      </c>
      <c r="G2" s="9">
        <f>SUMIFS(Concentrado!H$2:H826,Concentrado!$A$2:$A826,"="&amp;$A2,Concentrado!$B$2:$B826, "=Quintana Roo")</f>
        <v>0.70799999999999996</v>
      </c>
      <c r="H2" s="9">
        <f>SUMIFS(Concentrado!I$2:I826,Concentrado!$A$2:$A826,"="&amp;$A2,Concentrado!$B$2:$B826, "=Quintana Roo")</f>
        <v>1.008</v>
      </c>
      <c r="I2" s="9">
        <f>SUMIFS(Concentrado!J$2:J826,Concentrado!$A$2:$A826,"="&amp;$A2,Concentrado!$B$2:$B826, "=Quintana Roo")</f>
        <v>0.85299999999999998</v>
      </c>
      <c r="J2" s="9">
        <f>SUMIFS(Concentrado!K$2:K826,Concentrado!$A$2:$A826,"="&amp;$A2,Concentrado!$B$2:$B826, "=Quintana Roo")</f>
        <v>3.3039999999999998</v>
      </c>
      <c r="K2" s="9">
        <f>SUMIFS(Concentrado!L$2:L826,Concentrado!$A$2:$A826,"="&amp;$A2,Concentrado!$B$2:$B826, "=Quintana Roo")</f>
        <v>2.2679999999999998</v>
      </c>
      <c r="L2" s="9">
        <f>SUMIFS(Concentrado!M$2:M826,Concentrado!$A$2:$A826,"="&amp;$A2,Concentrado!$B$2:$B826, "=Quintana Roo")</f>
        <v>2.8029999999999999</v>
      </c>
      <c r="M2" s="9">
        <f>SUMIFS(Concentrado!N$2:N826,Concentrado!$A$2:$A826,"="&amp;$A2,Concentrado!$B$2:$B826, "=Quintana Roo")</f>
        <v>26.076000000000001</v>
      </c>
      <c r="N2" s="9">
        <f>SUMIFS(Concentrado!O$2:O826,Concentrado!$A$2:$A826,"="&amp;$A2,Concentrado!$B$2:$B826, "=Quintana Roo")</f>
        <v>76.47</v>
      </c>
      <c r="O2" s="9">
        <f>SUMIFS(Concentrado!P$2:P826,Concentrado!$A$2:$A826,"="&amp;$A2,Concentrado!$B$2:$B826, "=Quintana Roo")</f>
        <v>17.137</v>
      </c>
      <c r="P2" s="9">
        <f>SUMIFS(Concentrado!Q$2:Q826,Concentrado!$A$2:$A826,"="&amp;$A2,Concentrado!$B$2:$B826, "=Quintana Roo")</f>
        <v>48.018999999999998</v>
      </c>
      <c r="Q2" s="9">
        <f>SUMIFS(Concentrado!R$2:R826,Concentrado!$A$2:$A826,"="&amp;$A2,Concentrado!$B$2:$B826, "=Quintana Roo")</f>
        <v>16.285</v>
      </c>
      <c r="R2" s="9">
        <f>SUMIFS(Concentrado!S$2:S826,Concentrado!$A$2:$A826,"="&amp;$A2,Concentrado!$B$2:$B826, "=Quintana Roo")</f>
        <v>22.428999999999998</v>
      </c>
      <c r="S2" s="9">
        <f>SUMIFS(Concentrado!T$2:T826,Concentrado!$A$2:$A826,"="&amp;$A2,Concentrado!$B$2:$B826, "=Quintana Roo")</f>
        <v>19.256</v>
      </c>
      <c r="T2" s="9">
        <f>SUMIFS(Concentrado!U$2:U826,Concentrado!$A$2:$A826,"="&amp;$A2,Concentrado!$B$2:$B826, "=Quintana Roo")</f>
        <v>3.3039999999999998</v>
      </c>
      <c r="U2" s="9">
        <f>SUMIFS(Concentrado!V$2:V826,Concentrado!$A$2:$A826,"="&amp;$A2,Concentrado!$B$2:$B826, "=Quintana Roo")</f>
        <v>3.2759999999999998</v>
      </c>
      <c r="V2" s="9">
        <f>SUMIFS(Concentrado!W$2:W826,Concentrado!$A$2:$A826,"="&amp;$A2,Concentrado!$B$2:$B826, "=Quintana Roo")</f>
        <v>3.2909999999999999</v>
      </c>
      <c r="W2" s="9">
        <f>SUMIFS(Concentrado!X$2:X826,Concentrado!$A$2:$A826,"="&amp;$A2,Concentrado!$B$2:$B826, "=Quintana Roo")</f>
        <v>13.925000000000001</v>
      </c>
      <c r="X2" s="9">
        <f>SUMIFS(Concentrado!Y$2:Y826,Concentrado!$A$2:$A826,"="&amp;$A2,Concentrado!$B$2:$B826, "=Quintana Roo")</f>
        <v>2.52</v>
      </c>
      <c r="Y2" s="9">
        <f>SUMIFS(Concentrado!Z$2:Z826,Concentrado!$A$2:$A826,"="&amp;$A2,Concentrado!$B$2:$B826, "=Quintana Roo")</f>
        <v>8.4090000000000007</v>
      </c>
      <c r="Z2" s="9">
        <f>SUMIFS(Concentrado!AA$2:AA826,Concentrado!$A$2:$A826,"="&amp;$A2,Concentrado!$B$2:$B826, "=Quintana Roo")</f>
        <v>18.41</v>
      </c>
      <c r="AA2" s="9">
        <f>SUMIFS(Concentrado!AB$2:AB826,Concentrado!$A$2:$A826,"="&amp;$A2,Concentrado!$B$2:$B826, "=Quintana Roo")</f>
        <v>15.372999999999999</v>
      </c>
      <c r="AB2" s="9">
        <f>SUMIFS(Concentrado!AC$2:AC826,Concentrado!$A$2:$A826,"="&amp;$A2,Concentrado!$B$2:$B826, "=Quintana Roo")</f>
        <v>16.940999999999999</v>
      </c>
      <c r="AC2" s="9">
        <f>SUMIFS(Concentrado!AD$2:AD826,Concentrado!$A$2:$A826,"="&amp;$A2,Concentrado!$B$2:$B826, "=Quintana Roo")</f>
        <v>160.72900000000001</v>
      </c>
      <c r="AD2" s="9">
        <f>SUMIFS(Concentrado!AE$2:AE826,Concentrado!$A$2:$A826,"="&amp;$A2,Concentrado!$B$2:$B826, "=Quintana Roo")</f>
        <v>140.11799999999999</v>
      </c>
      <c r="AE2" s="9">
        <f>SUMIFS(Concentrado!AF$2:AF826,Concentrado!$A$2:$A826,"="&amp;$A2,Concentrado!$B$2:$B826, "=Quintana Roo")</f>
        <v>150.88300000000001</v>
      </c>
      <c r="AF2" s="9">
        <f>SUMIFS(Concentrado!AG$2:AG826,Concentrado!$A$2:$A826,"="&amp;$A2,Concentrado!$B$2:$B826, "=Quintana Roo")</f>
        <v>3.3039999999999998</v>
      </c>
      <c r="AG2" s="9">
        <f>SUMIFS(Concentrado!AH$2:AH826,Concentrado!$A$2:$A826,"="&amp;$A2,Concentrado!$B$2:$B826, "=Quintana Roo")</f>
        <v>8.4241266988655497</v>
      </c>
      <c r="AH2" s="9">
        <f>SUMIFS(Concentrado!AI$2:AI826,Concentrado!$A$2:$A826,"="&amp;$A2,Concentrado!$B$2:$B826, "=Quintana Roo")</f>
        <v>3.5463927275306499</v>
      </c>
      <c r="AI2" s="9">
        <f>SUMIFS(Concentrado!AJ$2:AJ826,Concentrado!$A$2:$A826,"="&amp;$A2,Concentrado!$B$2:$B826, "=Quintana Roo")</f>
        <v>6.0475858613202202</v>
      </c>
      <c r="AJ2" s="9">
        <f>SUMIFS(Concentrado!AK$2:AK826,Concentrado!$A$2:$A826,"="&amp;$A2,Concentrado!$B$2:$B826, "=Quintana Roo")</f>
        <v>6.3730000000000002</v>
      </c>
      <c r="AK2" s="9">
        <f>SUMIFS(Concentrado!AL$2:AL826,Concentrado!$A$2:$A826,"="&amp;$A2,Concentrado!$B$2:$B826, "=Quintana Roo")</f>
        <v>2.016</v>
      </c>
      <c r="AL2" s="9">
        <f>SUMIFS(Concentrado!AM$2:AM826,Concentrado!$A$2:$A826,"="&amp;$A2,Concentrado!$B$2:$B826, "=Quintana Roo")</f>
        <v>4.266</v>
      </c>
      <c r="AM2" s="9">
        <f>SUMIFS(Concentrado!AN$2:AN826,Concentrado!$A$2:$A826,"="&amp;$A2,Concentrado!$B$2:$B826, "=Quintana Roo")</f>
        <v>59.005000000000003</v>
      </c>
      <c r="AN2" s="9">
        <f>SUMIFS(Concentrado!AO$2:AO826,Concentrado!$A$2:$A826,"="&amp;$A2,Concentrado!$B$2:$B826, "=Quintana Roo")</f>
        <v>42.841999999999999</v>
      </c>
      <c r="AO2" s="9">
        <f>SUMIFS(Concentrado!AP$2:AP826,Concentrado!$A$2:$A826,"="&amp;$A2,Concentrado!$B$2:$B826, "=Quintana Roo")</f>
        <v>51.432000000000002</v>
      </c>
      <c r="AP2" s="9">
        <f>SUMIFS(Concentrado!AQ$2:AQ826,Concentrado!$A$2:$A826,"="&amp;$A2,Concentrado!$B$2:$B826, "=Quintana Roo")</f>
        <v>2.5960000000000001</v>
      </c>
      <c r="AQ2" s="9">
        <f>SUMIFS(Concentrado!AR$2:AR826,Concentrado!$A$2:$A826,"="&amp;$A2,Concentrado!$B$2:$B826, "=Quintana Roo")</f>
        <v>1.008</v>
      </c>
      <c r="AR2" s="9">
        <f>SUMIFS(Concentrado!AS$2:AS826,Concentrado!$A$2:$A826,"="&amp;$A2,Concentrado!$B$2:$B826, "=Quintana Roo")</f>
        <v>1.8280000000000001</v>
      </c>
      <c r="AS2" s="9">
        <f>SUMIFS(Concentrado!AT$2:AT826,Concentrado!$A$2:$A826,"="&amp;$A2,Concentrado!$B$2:$B826, "=Quintana Roo")</f>
        <v>7.7889999999999997</v>
      </c>
      <c r="AT2" s="9">
        <f>SUMIFS(Concentrado!AU$2:AU826,Concentrado!$A$2:$A826,"="&amp;$A2,Concentrado!$B$2:$B826, "=Quintana Roo")</f>
        <v>0.75600000000000001</v>
      </c>
      <c r="AU2" s="9">
        <f>SUMIFS(Concentrado!AV$2:AV826,Concentrado!$A$2:$A826,"="&amp;$A2,Concentrado!$B$2:$B826, "=Quintana Roo")</f>
        <v>4.3879999999999999</v>
      </c>
      <c r="AV2" s="9">
        <f>SUMIFS(Concentrado!AW$2:AW826,Concentrado!$A$2:$A826,"="&amp;$A2,Concentrado!$B$2:$B826, "=Quintana Roo")</f>
        <v>299.50900000000001</v>
      </c>
      <c r="AW2" s="9">
        <f>SUMIFS(Concentrado!AX$2:AX826,Concentrado!$A$2:$A826,"="&amp;$A2,Concentrado!$B$2:$B826, "=Quintana Roo")</f>
        <v>203.37200000000001</v>
      </c>
      <c r="AX2" s="9">
        <f>SUMIFS(Concentrado!AY$2:AY826,Concentrado!$A$2:$A826,"="&amp;$A2,Concentrado!$B$2:$B826, "=Quintana Roo")</f>
        <v>253.869</v>
      </c>
      <c r="AY2" s="9">
        <f>SUMIFS(Concentrado!AZ$2:AZ826,Concentrado!$A$2:$A826,"="&amp;$A2,Concentrado!$B$2:$B826, "=Quintana Roo")</f>
        <v>2.9950000000000001</v>
      </c>
      <c r="AZ2" s="9">
        <f>SUMIFS(Concentrado!BA$2:BA826,Concentrado!$A$2:$A826,"="&amp;$A2,Concentrado!$B$2:$B826, "=Quintana Roo")</f>
        <v>2.0339999999999998</v>
      </c>
      <c r="BA2" s="9">
        <f>SUMIFS(Concentrado!BB$2:BB826,Concentrado!$A$2:$A826,"="&amp;$A2,Concentrado!$B$2:$B826, "=Quintana Roo")</f>
        <v>2.5390000000000001</v>
      </c>
      <c r="BB2" s="9">
        <f>SUMIFS(Concentrado!BC$2:BC826,Concentrado!$A$2:$A826,"="&amp;$A2,Concentrado!$B$2:$B826, "=Quintana Roo")</f>
        <v>27.917000000000002</v>
      </c>
      <c r="BC2" s="9">
        <f>SUMIFS(Concentrado!BD$2:BD826,Concentrado!$A$2:$A826,"="&amp;$A2,Concentrado!$B$2:$B826, "=Quintana Roo")</f>
        <v>29.718</v>
      </c>
      <c r="BD2" s="9">
        <f>SUMIFS(Concentrado!BE$2:BE826,Concentrado!$A$2:$A826,"="&amp;$A2,Concentrado!$B$2:$B826, "=Quintana Roo")</f>
        <v>23.472999999999999</v>
      </c>
      <c r="BE2" s="9">
        <f>SUMIFS(Concentrado!BF$2:BF826,Concentrado!$A$2:$A826,"="&amp;$A2,Concentrado!$B$2:$B826, "=Quintana Roo")</f>
        <v>25.966999999999999</v>
      </c>
      <c r="BF2" s="9">
        <f>SUMIFS(Concentrado!BG$2:BG826,Concentrado!$A$2:$A826,"="&amp;$A2,Concentrado!$B$2:$B826, "=Quintana Roo")</f>
        <v>65.242999999999995</v>
      </c>
      <c r="BG2" s="9">
        <f>SUMIFS(Concentrado!BH$2:BH826,Concentrado!$A$2:$A826,"="&amp;$A2,Concentrado!$B$2:$B826, "=Quintana Roo")</f>
        <v>8.6555608716454255</v>
      </c>
    </row>
    <row r="3" spans="1:59" x14ac:dyDescent="0.25">
      <c r="A3" s="4">
        <v>1999</v>
      </c>
      <c r="B3" s="9">
        <f>SUMIFS(Concentrado!C$2:C859,Concentrado!$A$2:$A859,"="&amp;$A3,Concentrado!$B$2:$B859, "=Quintana Roo")</f>
        <v>22.056999999999999</v>
      </c>
      <c r="C3" s="9">
        <f>SUMIFS(Concentrado!D$2:D859,Concentrado!$A$2:$A859,"="&amp;$A3,Concentrado!$B$2:$B859, "=Quintana Roo")</f>
        <v>6.2489999999999997</v>
      </c>
      <c r="D3" s="9">
        <f>SUMIFS(Concentrado!E$2:E859,Concentrado!$A$2:$A859,"="&amp;$A3,Concentrado!$B$2:$B859, "=Quintana Roo")</f>
        <v>14.412000000000001</v>
      </c>
      <c r="E3" s="9">
        <f>SUMIFS(Concentrado!F$2:F859,Concentrado!$A$2:$A859,"="&amp;$A3,Concentrado!$B$2:$B859, "=Quintana Roo")</f>
        <v>20.053000000000001</v>
      </c>
      <c r="F3" s="9">
        <f>SUMIFS(Concentrado!G$2:G859,Concentrado!$A$2:$A859,"="&amp;$A3,Concentrado!$B$2:$B859, "=Quintana Roo")</f>
        <v>4.5830000000000002</v>
      </c>
      <c r="G3" s="9">
        <f>SUMIFS(Concentrado!H$2:H859,Concentrado!$A$2:$A859,"="&amp;$A3,Concentrado!$B$2:$B859, "=Quintana Roo")</f>
        <v>2.2509999999999999</v>
      </c>
      <c r="H3" s="9">
        <f>SUMIFS(Concentrado!I$2:I859,Concentrado!$A$2:$A859,"="&amp;$A3,Concentrado!$B$2:$B859, "=Quintana Roo")</f>
        <v>0.96099999999999997</v>
      </c>
      <c r="I3" s="9">
        <f>SUMIFS(Concentrado!J$2:J859,Concentrado!$A$2:$A859,"="&amp;$A3,Concentrado!$B$2:$B859, "=Quintana Roo")</f>
        <v>1.627</v>
      </c>
      <c r="J3" s="9">
        <f>SUMIFS(Concentrado!K$2:K859,Concentrado!$A$2:$A859,"="&amp;$A3,Concentrado!$B$2:$B859, "=Quintana Roo")</f>
        <v>4.952</v>
      </c>
      <c r="K3" s="9">
        <f>SUMIFS(Concentrado!L$2:L859,Concentrado!$A$2:$A859,"="&amp;$A3,Concentrado!$B$2:$B859, "=Quintana Roo")</f>
        <v>1.202</v>
      </c>
      <c r="L3" s="9">
        <f>SUMIFS(Concentrado!M$2:M859,Concentrado!$A$2:$A859,"="&amp;$A3,Concentrado!$B$2:$B859, "=Quintana Roo")</f>
        <v>3.1379999999999999</v>
      </c>
      <c r="M3" s="9">
        <f>SUMIFS(Concentrado!N$2:N859,Concentrado!$A$2:$A859,"="&amp;$A3,Concentrado!$B$2:$B859, "=Quintana Roo")</f>
        <v>30.004999999999999</v>
      </c>
      <c r="N3" s="9">
        <f>SUMIFS(Concentrado!O$2:O859,Concentrado!$A$2:$A859,"="&amp;$A3,Concentrado!$B$2:$B859, "=Quintana Roo")</f>
        <v>90.03</v>
      </c>
      <c r="O3" s="9">
        <f>SUMIFS(Concentrado!P$2:P859,Concentrado!$A$2:$A859,"="&amp;$A3,Concentrado!$B$2:$B859, "=Quintana Roo")</f>
        <v>20.908999999999999</v>
      </c>
      <c r="P3" s="9">
        <f>SUMIFS(Concentrado!Q$2:Q859,Concentrado!$A$2:$A859,"="&amp;$A3,Concentrado!$B$2:$B859, "=Quintana Roo")</f>
        <v>56.601999999999997</v>
      </c>
      <c r="Q3" s="9">
        <f>SUMIFS(Concentrado!R$2:R859,Concentrado!$A$2:$A859,"="&amp;$A3,Concentrado!$B$2:$B859, "=Quintana Roo")</f>
        <v>14.855</v>
      </c>
      <c r="R3" s="9">
        <f>SUMIFS(Concentrado!S$2:S859,Concentrado!$A$2:$A859,"="&amp;$A3,Concentrado!$B$2:$B859, "=Quintana Roo")</f>
        <v>22.831</v>
      </c>
      <c r="S3" s="9">
        <f>SUMIFS(Concentrado!T$2:T859,Concentrado!$A$2:$A859,"="&amp;$A3,Concentrado!$B$2:$B859, "=Quintana Roo")</f>
        <v>18.712</v>
      </c>
      <c r="T3" s="9">
        <f>SUMIFS(Concentrado!U$2:U859,Concentrado!$A$2:$A859,"="&amp;$A3,Concentrado!$B$2:$B859, "=Quintana Roo")</f>
        <v>3.3759999999999999</v>
      </c>
      <c r="U3" s="9">
        <f>SUMIFS(Concentrado!V$2:V859,Concentrado!$A$2:$A859,"="&amp;$A3,Concentrado!$B$2:$B859, "=Quintana Roo")</f>
        <v>2.6440000000000001</v>
      </c>
      <c r="V3" s="9">
        <f>SUMIFS(Concentrado!W$2:W859,Concentrado!$A$2:$A859,"="&amp;$A3,Concentrado!$B$2:$B859, "=Quintana Roo")</f>
        <v>3.0219999999999998</v>
      </c>
      <c r="W3" s="9">
        <f>SUMIFS(Concentrado!X$2:X859,Concentrado!$A$2:$A859,"="&amp;$A3,Concentrado!$B$2:$B859, "=Quintana Roo")</f>
        <v>15.755000000000001</v>
      </c>
      <c r="X3" s="9">
        <f>SUMIFS(Concentrado!Y$2:Y859,Concentrado!$A$2:$A859,"="&amp;$A3,Concentrado!$B$2:$B859, "=Quintana Roo")</f>
        <v>3.1240000000000001</v>
      </c>
      <c r="Y3" s="9">
        <f>SUMIFS(Concentrado!Z$2:Z859,Concentrado!$A$2:$A859,"="&amp;$A3,Concentrado!$B$2:$B859, "=Quintana Roo")</f>
        <v>9.6470000000000002</v>
      </c>
      <c r="Z3" s="9">
        <f>SUMIFS(Concentrado!AA$2:AA859,Concentrado!$A$2:$A859,"="&amp;$A3,Concentrado!$B$2:$B859, "=Quintana Roo")</f>
        <v>28.134</v>
      </c>
      <c r="AA3" s="9">
        <f>SUMIFS(Concentrado!AB$2:AB859,Concentrado!$A$2:$A859,"="&amp;$A3,Concentrado!$B$2:$B859, "=Quintana Roo")</f>
        <v>17.303999999999998</v>
      </c>
      <c r="AB3" s="9">
        <f>SUMIFS(Concentrado!AC$2:AC859,Concentrado!$A$2:$A859,"="&amp;$A3,Concentrado!$B$2:$B859, "=Quintana Roo")</f>
        <v>22.896999999999998</v>
      </c>
      <c r="AC3" s="9">
        <f>SUMIFS(Concentrado!AD$2:AD859,Concentrado!$A$2:$A859,"="&amp;$A3,Concentrado!$B$2:$B859, "=Quintana Roo")</f>
        <v>179.16</v>
      </c>
      <c r="AD3" s="9">
        <f>SUMIFS(Concentrado!AE$2:AE859,Concentrado!$A$2:$A859,"="&amp;$A3,Concentrado!$B$2:$B859, "=Quintana Roo")</f>
        <v>139.39099999999999</v>
      </c>
      <c r="AE3" s="9">
        <f>SUMIFS(Concentrado!AF$2:AF859,Concentrado!$A$2:$A859,"="&amp;$A3,Concentrado!$B$2:$B859, "=Quintana Roo")</f>
        <v>160.04400000000001</v>
      </c>
      <c r="AF3" s="9">
        <f>SUMIFS(Concentrado!AG$2:AG859,Concentrado!$A$2:$A859,"="&amp;$A3,Concentrado!$B$2:$B859, "=Quintana Roo")</f>
        <v>3.601</v>
      </c>
      <c r="AG3" s="9">
        <f>SUMIFS(Concentrado!AH$2:AH859,Concentrado!$A$2:$A859,"="&amp;$A3,Concentrado!$B$2:$B859, "=Quintana Roo")</f>
        <v>10.2201638453635</v>
      </c>
      <c r="AH3" s="9">
        <f>SUMIFS(Concentrado!AI$2:AI859,Concentrado!$A$2:$A859,"="&amp;$A3,Concentrado!$B$2:$B859, "=Quintana Roo")</f>
        <v>5.09337860780985</v>
      </c>
      <c r="AI3" s="9">
        <f>SUMIFS(Concentrado!AJ$2:AJ859,Concentrado!$A$2:$A859,"="&amp;$A3,Concentrado!$B$2:$B859, "=Quintana Roo")</f>
        <v>7.7218586513773904</v>
      </c>
      <c r="AJ3" s="9">
        <f>SUMIFS(Concentrado!AK$2:AK859,Concentrado!$A$2:$A859,"="&amp;$A3,Concentrado!$B$2:$B859, "=Quintana Roo")</f>
        <v>9.4529999999999994</v>
      </c>
      <c r="AK3" s="9">
        <f>SUMIFS(Concentrado!AL$2:AL859,Concentrado!$A$2:$A859,"="&amp;$A3,Concentrado!$B$2:$B859, "=Quintana Roo")</f>
        <v>2.403</v>
      </c>
      <c r="AL3" s="9">
        <f>SUMIFS(Concentrado!AM$2:AM859,Concentrado!$A$2:$A859,"="&amp;$A3,Concentrado!$B$2:$B859, "=Quintana Roo")</f>
        <v>6.0439999999999996</v>
      </c>
      <c r="AM3" s="9">
        <f>SUMIFS(Concentrado!AN$2:AN859,Concentrado!$A$2:$A859,"="&amp;$A3,Concentrado!$B$2:$B859, "=Quintana Roo")</f>
        <v>59.195</v>
      </c>
      <c r="AN3" s="9">
        <f>SUMIFS(Concentrado!AO$2:AO859,Concentrado!$A$2:$A859,"="&amp;$A3,Concentrado!$B$2:$B859, "=Quintana Roo")</f>
        <v>41.576999999999998</v>
      </c>
      <c r="AO3" s="9">
        <f>SUMIFS(Concentrado!AP$2:AP859,Concentrado!$A$2:$A859,"="&amp;$A3,Concentrado!$B$2:$B859, "=Quintana Roo")</f>
        <v>50.674999999999997</v>
      </c>
      <c r="AP3" s="9">
        <f>SUMIFS(Concentrado!AQ$2:AQ859,Concentrado!$A$2:$A859,"="&amp;$A3,Concentrado!$B$2:$B859, "=Quintana Roo")</f>
        <v>3.1509999999999998</v>
      </c>
      <c r="AQ3" s="9">
        <f>SUMIFS(Concentrado!AR$2:AR859,Concentrado!$A$2:$A859,"="&amp;$A3,Concentrado!$B$2:$B859, "=Quintana Roo")</f>
        <v>2.1629999999999998</v>
      </c>
      <c r="AR3" s="9">
        <f>SUMIFS(Concentrado!AS$2:AS859,Concentrado!$A$2:$A859,"="&amp;$A3,Concentrado!$B$2:$B859, "=Quintana Roo")</f>
        <v>2.673</v>
      </c>
      <c r="AS3" s="9">
        <f>SUMIFS(Concentrado!AT$2:AT859,Concentrado!$A$2:$A859,"="&amp;$A3,Concentrado!$B$2:$B859, "=Quintana Roo")</f>
        <v>10.128</v>
      </c>
      <c r="AT3" s="9">
        <f>SUMIFS(Concentrado!AU$2:AU859,Concentrado!$A$2:$A859,"="&amp;$A3,Concentrado!$B$2:$B859, "=Quintana Roo")</f>
        <v>1.6819999999999999</v>
      </c>
      <c r="AU3" s="9">
        <f>SUMIFS(Concentrado!AV$2:AV859,Concentrado!$A$2:$A859,"="&amp;$A3,Concentrado!$B$2:$B859, "=Quintana Roo")</f>
        <v>6.0439999999999996</v>
      </c>
      <c r="AV3" s="9">
        <f>SUMIFS(Concentrado!AW$2:AW859,Concentrado!$A$2:$A859,"="&amp;$A3,Concentrado!$B$2:$B859, "=Quintana Roo")</f>
        <v>335.137</v>
      </c>
      <c r="AW3" s="9">
        <f>SUMIFS(Concentrado!AX$2:AX859,Concentrado!$A$2:$A859,"="&amp;$A3,Concentrado!$B$2:$B859, "=Quintana Roo")</f>
        <v>206.92400000000001</v>
      </c>
      <c r="AX3" s="9">
        <f>SUMIFS(Concentrado!AY$2:AY859,Concentrado!$A$2:$A859,"="&amp;$A3,Concentrado!$B$2:$B859, "=Quintana Roo")</f>
        <v>273.24799999999999</v>
      </c>
      <c r="AY3" s="9">
        <f>SUMIFS(Concentrado!AZ$2:AZ859,Concentrado!$A$2:$A859,"="&amp;$A3,Concentrado!$B$2:$B859, "=Quintana Roo")</f>
        <v>3.351</v>
      </c>
      <c r="AZ3" s="9">
        <f>SUMIFS(Concentrado!BA$2:BA859,Concentrado!$A$2:$A859,"="&amp;$A3,Concentrado!$B$2:$B859, "=Quintana Roo")</f>
        <v>2.069</v>
      </c>
      <c r="BA3" s="9">
        <f>SUMIFS(Concentrado!BB$2:BB859,Concentrado!$A$2:$A859,"="&amp;$A3,Concentrado!$B$2:$B859, "=Quintana Roo")</f>
        <v>2.7320000000000002</v>
      </c>
      <c r="BB3" s="9">
        <f>SUMIFS(Concentrado!BC$2:BC859,Concentrado!$A$2:$A859,"="&amp;$A3,Concentrado!$B$2:$B859, "=Quintana Roo")</f>
        <v>20.361999999999998</v>
      </c>
      <c r="BC3" s="9">
        <f>SUMIFS(Concentrado!BD$2:BD859,Concentrado!$A$2:$A859,"="&amp;$A3,Concentrado!$B$2:$B859, "=Quintana Roo")</f>
        <v>21.247</v>
      </c>
      <c r="BD3" s="9">
        <f>SUMIFS(Concentrado!BE$2:BE859,Concentrado!$A$2:$A859,"="&amp;$A3,Concentrado!$B$2:$B859, "=Quintana Roo")</f>
        <v>21.645</v>
      </c>
      <c r="BE3" s="9">
        <f>SUMIFS(Concentrado!BF$2:BF859,Concentrado!$A$2:$A859,"="&amp;$A3,Concentrado!$B$2:$B859, "=Quintana Roo")</f>
        <v>23.706</v>
      </c>
      <c r="BF3" s="9">
        <f>SUMIFS(Concentrado!BG$2:BG859,Concentrado!$A$2:$A859,"="&amp;$A3,Concentrado!$B$2:$B859, "=Quintana Roo")</f>
        <v>72.481999999999999</v>
      </c>
      <c r="BG3" s="9">
        <f>SUMIFS(Concentrado!BH$2:BH859,Concentrado!$A$2:$A859,"="&amp;$A3,Concentrado!$B$2:$B859, "=Quintana Roo")</f>
        <v>9.5079730536369063</v>
      </c>
    </row>
    <row r="4" spans="1:59" x14ac:dyDescent="0.25">
      <c r="A4" s="4">
        <v>2000</v>
      </c>
      <c r="B4" s="9">
        <f>SUMIFS(Concentrado!C$2:C859,Concentrado!$A$2:$A859,"="&amp;$A4,Concentrado!$B$2:$B859, "=Quintana Roo")</f>
        <v>19.786999999999999</v>
      </c>
      <c r="C4" s="9">
        <f>SUMIFS(Concentrado!D$2:D859,Concentrado!$A$2:$A859,"="&amp;$A4,Concentrado!$B$2:$B859, "=Quintana Roo")</f>
        <v>5.2729999999999997</v>
      </c>
      <c r="D4" s="9">
        <f>SUMIFS(Concentrado!E$2:E859,Concentrado!$A$2:$A859,"="&amp;$A4,Concentrado!$B$2:$B859, "=Quintana Roo")</f>
        <v>12.762</v>
      </c>
      <c r="E4" s="9">
        <f>SUMIFS(Concentrado!F$2:F859,Concentrado!$A$2:$A859,"="&amp;$A4,Concentrado!$B$2:$B859, "=Quintana Roo")</f>
        <v>16.071999999999999</v>
      </c>
      <c r="F4" s="9">
        <f>SUMIFS(Concentrado!G$2:G859,Concentrado!$A$2:$A859,"="&amp;$A4,Concentrado!$B$2:$B859, "=Quintana Roo")</f>
        <v>7.5</v>
      </c>
      <c r="G4" s="9">
        <f>SUMIFS(Concentrado!H$2:H859,Concentrado!$A$2:$A859,"="&amp;$A4,Concentrado!$B$2:$B859, "=Quintana Roo")</f>
        <v>0.64500000000000002</v>
      </c>
      <c r="H4" s="9">
        <f>SUMIFS(Concentrado!I$2:I859,Concentrado!$A$2:$A859,"="&amp;$A4,Concentrado!$B$2:$B859, "=Quintana Roo")</f>
        <v>1.1459999999999999</v>
      </c>
      <c r="I4" s="9">
        <f>SUMIFS(Concentrado!J$2:J859,Concentrado!$A$2:$A859,"="&amp;$A4,Concentrado!$B$2:$B859, "=Quintana Roo")</f>
        <v>0.88800000000000001</v>
      </c>
      <c r="J4" s="9">
        <f>SUMIFS(Concentrado!K$2:K859,Concentrado!$A$2:$A859,"="&amp;$A4,Concentrado!$B$2:$B859, "=Quintana Roo")</f>
        <v>3.226</v>
      </c>
      <c r="K4" s="9">
        <f>SUMIFS(Concentrado!L$2:L859,Concentrado!$A$2:$A859,"="&amp;$A4,Concentrado!$B$2:$B859, "=Quintana Roo")</f>
        <v>2.0630000000000002</v>
      </c>
      <c r="L4" s="9">
        <f>SUMIFS(Concentrado!M$2:M859,Concentrado!$A$2:$A859,"="&amp;$A4,Concentrado!$B$2:$B859, "=Quintana Roo")</f>
        <v>2.6629999999999998</v>
      </c>
      <c r="M4" s="9">
        <f>SUMIFS(Concentrado!N$2:N859,Concentrado!$A$2:$A859,"="&amp;$A4,Concentrado!$B$2:$B859, "=Quintana Roo")</f>
        <v>31.466000000000001</v>
      </c>
      <c r="N4" s="9">
        <f>SUMIFS(Concentrado!O$2:O859,Concentrado!$A$2:$A859,"="&amp;$A4,Concentrado!$B$2:$B859, "=Quintana Roo")</f>
        <v>84.527000000000001</v>
      </c>
      <c r="O4" s="9">
        <f>SUMIFS(Concentrado!P$2:P859,Concentrado!$A$2:$A859,"="&amp;$A4,Concentrado!$B$2:$B859, "=Quintana Roo")</f>
        <v>17.882999999999999</v>
      </c>
      <c r="P4" s="9">
        <f>SUMIFS(Concentrado!Q$2:Q859,Concentrado!$A$2:$A859,"="&amp;$A4,Concentrado!$B$2:$B859, "=Quintana Roo")</f>
        <v>52.491</v>
      </c>
      <c r="Q4" s="9">
        <f>SUMIFS(Concentrado!R$2:R859,Concentrado!$A$2:$A859,"="&amp;$A4,Concentrado!$B$2:$B859, "=Quintana Roo")</f>
        <v>14.840999999999999</v>
      </c>
      <c r="R4" s="9">
        <f>SUMIFS(Concentrado!S$2:S859,Concentrado!$A$2:$A859,"="&amp;$A4,Concentrado!$B$2:$B859, "=Quintana Roo")</f>
        <v>17.425000000000001</v>
      </c>
      <c r="S4" s="9">
        <f>SUMIFS(Concentrado!T$2:T859,Concentrado!$A$2:$A859,"="&amp;$A4,Concentrado!$B$2:$B859, "=Quintana Roo")</f>
        <v>16.091000000000001</v>
      </c>
      <c r="T4" s="9">
        <f>SUMIFS(Concentrado!U$2:U859,Concentrado!$A$2:$A859,"="&amp;$A4,Concentrado!$B$2:$B859, "=Quintana Roo")</f>
        <v>1.9359999999999999</v>
      </c>
      <c r="U4" s="9">
        <f>SUMIFS(Concentrado!V$2:V859,Concentrado!$A$2:$A859,"="&amp;$A4,Concentrado!$B$2:$B859, "=Quintana Roo")</f>
        <v>3.4390000000000001</v>
      </c>
      <c r="V4" s="9">
        <f>SUMIFS(Concentrado!W$2:W859,Concentrado!$A$2:$A859,"="&amp;$A4,Concentrado!$B$2:$B859, "=Quintana Roo")</f>
        <v>2.6629999999999998</v>
      </c>
      <c r="W4" s="9">
        <f>SUMIFS(Concentrado!X$2:X859,Concentrado!$A$2:$A859,"="&amp;$A4,Concentrado!$B$2:$B859, "=Quintana Roo")</f>
        <v>14.840999999999999</v>
      </c>
      <c r="X4" s="9">
        <f>SUMIFS(Concentrado!Y$2:Y859,Concentrado!$A$2:$A859,"="&amp;$A4,Concentrado!$B$2:$B859, "=Quintana Roo")</f>
        <v>1.605</v>
      </c>
      <c r="Y4" s="9">
        <f>SUMIFS(Concentrado!Z$2:Z859,Concentrado!$A$2:$A859,"="&amp;$A4,Concentrado!$B$2:$B859, "=Quintana Roo")</f>
        <v>8.4339999999999993</v>
      </c>
      <c r="Z4" s="9">
        <f>SUMIFS(Concentrado!AA$2:AA859,Concentrado!$A$2:$A859,"="&amp;$A4,Concentrado!$B$2:$B859, "=Quintana Roo")</f>
        <v>24.303999999999998</v>
      </c>
      <c r="AA4" s="9">
        <f>SUMIFS(Concentrado!AB$2:AB859,Concentrado!$A$2:$A859,"="&amp;$A4,Concentrado!$B$2:$B859, "=Quintana Roo")</f>
        <v>15.590999999999999</v>
      </c>
      <c r="AB4" s="9">
        <f>SUMIFS(Concentrado!AC$2:AC859,Concentrado!$A$2:$A859,"="&amp;$A4,Concentrado!$B$2:$B859, "=Quintana Roo")</f>
        <v>20.087</v>
      </c>
      <c r="AC4" s="9">
        <f>SUMIFS(Concentrado!AD$2:AD859,Concentrado!$A$2:$A859,"="&amp;$A4,Concentrado!$B$2:$B859, "=Quintana Roo")</f>
        <v>159.16</v>
      </c>
      <c r="AD4" s="9">
        <f>SUMIFS(Concentrado!AE$2:AE859,Concentrado!$A$2:$A859,"="&amp;$A4,Concentrado!$B$2:$B859, "=Quintana Roo")</f>
        <v>135.27199999999999</v>
      </c>
      <c r="AE4" s="9">
        <f>SUMIFS(Concentrado!AF$2:AF859,Concentrado!$A$2:$A859,"="&amp;$A4,Concentrado!$B$2:$B859, "=Quintana Roo")</f>
        <v>147.59800000000001</v>
      </c>
      <c r="AF4" s="9">
        <f>SUMIFS(Concentrado!AG$2:AG859,Concentrado!$A$2:$A859,"="&amp;$A4,Concentrado!$B$2:$B859, "=Quintana Roo")</f>
        <v>3.871</v>
      </c>
      <c r="AG4" s="9">
        <f>SUMIFS(Concentrado!AH$2:AH859,Concentrado!$A$2:$A859,"="&amp;$A4,Concentrado!$B$2:$B859, "=Quintana Roo")</f>
        <v>16.015043808893999</v>
      </c>
      <c r="AH4" s="9">
        <f>SUMIFS(Concentrado!AI$2:AI859,Concentrado!$A$2:$A859,"="&amp;$A4,Concentrado!$B$2:$B859, "=Quintana Roo")</f>
        <v>1.62691569322878</v>
      </c>
      <c r="AI4" s="9">
        <f>SUMIFS(Concentrado!AJ$2:AJ859,Concentrado!$A$2:$A859,"="&amp;$A4,Concentrado!$B$2:$B859, "=Quintana Roo")</f>
        <v>8.9955181153860408</v>
      </c>
      <c r="AJ4" s="9">
        <f>SUMIFS(Concentrado!AK$2:AK859,Concentrado!$A$2:$A859,"="&amp;$A4,Concentrado!$B$2:$B859, "=Quintana Roo")</f>
        <v>10.539</v>
      </c>
      <c r="AK4" s="9">
        <f>SUMIFS(Concentrado!AL$2:AL859,Concentrado!$A$2:$A859,"="&amp;$A4,Concentrado!$B$2:$B859, "=Quintana Roo")</f>
        <v>1.3759999999999999</v>
      </c>
      <c r="AL4" s="9">
        <f>SUMIFS(Concentrado!AM$2:AM859,Concentrado!$A$2:$A859,"="&amp;$A4,Concentrado!$B$2:$B859, "=Quintana Roo")</f>
        <v>6.1040000000000001</v>
      </c>
      <c r="AM4" s="9">
        <f>SUMIFS(Concentrado!AN$2:AN859,Concentrado!$A$2:$A859,"="&amp;$A4,Concentrado!$B$2:$B859, "=Quintana Roo")</f>
        <v>62.158999999999999</v>
      </c>
      <c r="AN4" s="9">
        <f>SUMIFS(Concentrado!AO$2:AO859,Concentrado!$A$2:$A859,"="&amp;$A4,Concentrado!$B$2:$B859, "=Quintana Roo")</f>
        <v>44.25</v>
      </c>
      <c r="AO4" s="9">
        <f>SUMIFS(Concentrado!AP$2:AP859,Concentrado!$A$2:$A859,"="&amp;$A4,Concentrado!$B$2:$B859, "=Quintana Roo")</f>
        <v>53.49</v>
      </c>
      <c r="AP4" s="9">
        <f>SUMIFS(Concentrado!AQ$2:AQ859,Concentrado!$A$2:$A859,"="&amp;$A4,Concentrado!$B$2:$B859, "=Quintana Roo")</f>
        <v>4.0869999999999997</v>
      </c>
      <c r="AQ4" s="9">
        <f>SUMIFS(Concentrado!AR$2:AR859,Concentrado!$A$2:$A859,"="&amp;$A4,Concentrado!$B$2:$B859, "=Quintana Roo")</f>
        <v>1.8340000000000001</v>
      </c>
      <c r="AR4" s="9">
        <f>SUMIFS(Concentrado!AS$2:AS859,Concentrado!$A$2:$A859,"="&amp;$A4,Concentrado!$B$2:$B859, "=Quintana Roo")</f>
        <v>2.996</v>
      </c>
      <c r="AS4" s="9">
        <f>SUMIFS(Concentrado!AT$2:AT859,Concentrado!$A$2:$A859,"="&amp;$A4,Concentrado!$B$2:$B859, "=Quintana Roo")</f>
        <v>13.55</v>
      </c>
      <c r="AT4" s="9">
        <f>SUMIFS(Concentrado!AU$2:AU859,Concentrado!$A$2:$A859,"="&amp;$A4,Concentrado!$B$2:$B859, "=Quintana Roo")</f>
        <v>2.2930000000000001</v>
      </c>
      <c r="AU4" s="9">
        <f>SUMIFS(Concentrado!AV$2:AV859,Concentrado!$A$2:$A859,"="&amp;$A4,Concentrado!$B$2:$B859, "=Quintana Roo")</f>
        <v>8.1010000000000009</v>
      </c>
      <c r="AV4" s="9">
        <f>SUMIFS(Concentrado!AW$2:AW859,Concentrado!$A$2:$A859,"="&amp;$A4,Concentrado!$B$2:$B859, "=Quintana Roo")</f>
        <v>311.43799999999999</v>
      </c>
      <c r="AW4" s="9">
        <f>SUMIFS(Concentrado!AX$2:AX859,Concentrado!$A$2:$A859,"="&amp;$A4,Concentrado!$B$2:$B859, "=Quintana Roo")</f>
        <v>202.678</v>
      </c>
      <c r="AX4" s="9">
        <f>SUMIFS(Concentrado!AY$2:AY859,Concentrado!$A$2:$A859,"="&amp;$A4,Concentrado!$B$2:$B859, "=Quintana Roo")</f>
        <v>259.12799999999999</v>
      </c>
      <c r="AY4" s="9">
        <f>SUMIFS(Concentrado!AZ$2:AZ859,Concentrado!$A$2:$A859,"="&amp;$A4,Concentrado!$B$2:$B859, "=Quintana Roo")</f>
        <v>3.1139999999999999</v>
      </c>
      <c r="AZ4" s="9">
        <f>SUMIFS(Concentrado!BA$2:BA859,Concentrado!$A$2:$A859,"="&amp;$A4,Concentrado!$B$2:$B859, "=Quintana Roo")</f>
        <v>2.0270000000000001</v>
      </c>
      <c r="BA4" s="9">
        <f>SUMIFS(Concentrado!BB$2:BB859,Concentrado!$A$2:$A859,"="&amp;$A4,Concentrado!$B$2:$B859, "=Quintana Roo")</f>
        <v>2.5910000000000002</v>
      </c>
      <c r="BB4" s="9">
        <f>SUMIFS(Concentrado!BC$2:BC859,Concentrado!$A$2:$A859,"="&amp;$A4,Concentrado!$B$2:$B859, "=Quintana Roo")</f>
        <v>26.125</v>
      </c>
      <c r="BC4" s="9">
        <f>SUMIFS(Concentrado!BD$2:BD859,Concentrado!$A$2:$A859,"="&amp;$A4,Concentrado!$B$2:$B859, "=Quintana Roo")</f>
        <v>20.029</v>
      </c>
      <c r="BD4" s="9">
        <f>SUMIFS(Concentrado!BE$2:BE859,Concentrado!$A$2:$A859,"="&amp;$A4,Concentrado!$B$2:$B859, "=Quintana Roo")</f>
        <v>19.963999999999999</v>
      </c>
      <c r="BE4" s="9">
        <f>SUMIFS(Concentrado!BF$2:BF859,Concentrado!$A$2:$A859,"="&amp;$A4,Concentrado!$B$2:$B859, "=Quintana Roo")</f>
        <v>21.748000000000001</v>
      </c>
      <c r="BF4" s="9">
        <f>SUMIFS(Concentrado!BG$2:BG859,Concentrado!$A$2:$A859,"="&amp;$A4,Concentrado!$B$2:$B859, "=Quintana Roo")</f>
        <v>96.94</v>
      </c>
      <c r="BG4" s="9">
        <f>SUMIFS(Concentrado!BH$2:BH859,Concentrado!$A$2:$A859,"="&amp;$A4,Concentrado!$B$2:$B859, "=Quintana Roo")</f>
        <v>9.1882323189749631</v>
      </c>
    </row>
    <row r="5" spans="1:59" x14ac:dyDescent="0.25">
      <c r="A5" s="4">
        <v>2001</v>
      </c>
      <c r="B5" s="9">
        <f>SUMIFS(Concentrado!C$2:C859,Concentrado!$A$2:$A859,"="&amp;$A5,Concentrado!$B$2:$B859, "=Quintana Roo")</f>
        <v>18.923999999999999</v>
      </c>
      <c r="C5" s="9">
        <f>SUMIFS(Concentrado!D$2:D859,Concentrado!$A$2:$A859,"="&amp;$A5,Concentrado!$B$2:$B859, "=Quintana Roo")</f>
        <v>5.0289999999999999</v>
      </c>
      <c r="D5" s="9">
        <f>SUMIFS(Concentrado!E$2:E859,Concentrado!$A$2:$A859,"="&amp;$A5,Concentrado!$B$2:$B859, "=Quintana Roo")</f>
        <v>12.294</v>
      </c>
      <c r="E5" s="9">
        <f>SUMIFS(Concentrado!F$2:F859,Concentrado!$A$2:$A859,"="&amp;$A5,Concentrado!$B$2:$B859, "=Quintana Roo")</f>
        <v>16.021999999999998</v>
      </c>
      <c r="F5" s="9">
        <f>SUMIFS(Concentrado!G$2:G859,Concentrado!$A$2:$A859,"="&amp;$A5,Concentrado!$B$2:$B859, "=Quintana Roo")</f>
        <v>6.008</v>
      </c>
      <c r="G5" s="9">
        <f>SUMIFS(Concentrado!H$2:H859,Concentrado!$A$2:$A859,"="&amp;$A5,Concentrado!$B$2:$B859, "=Quintana Roo")</f>
        <v>0.82299999999999995</v>
      </c>
      <c r="H5" s="9">
        <f>SUMIFS(Concentrado!I$2:I859,Concentrado!$A$2:$A859,"="&amp;$A5,Concentrado!$B$2:$B859, "=Quintana Roo")</f>
        <v>1.5309999999999999</v>
      </c>
      <c r="I5" s="9">
        <f>SUMIFS(Concentrado!J$2:J859,Concentrado!$A$2:$A859,"="&amp;$A5,Concentrado!$B$2:$B859, "=Quintana Roo")</f>
        <v>1.1659999999999999</v>
      </c>
      <c r="J5" s="9">
        <f>SUMIFS(Concentrado!K$2:K859,Concentrado!$A$2:$A859,"="&amp;$A5,Concentrado!$B$2:$B859, "=Quintana Roo")</f>
        <v>4.1139999999999999</v>
      </c>
      <c r="K5" s="9">
        <f>SUMIFS(Concentrado!L$2:L859,Concentrado!$A$2:$A859,"="&amp;$A5,Concentrado!$B$2:$B859, "=Quintana Roo")</f>
        <v>0.875</v>
      </c>
      <c r="L5" s="9">
        <f>SUMIFS(Concentrado!M$2:M859,Concentrado!$A$2:$A859,"="&amp;$A5,Concentrado!$B$2:$B859, "=Quintana Roo")</f>
        <v>2.544</v>
      </c>
      <c r="M5" s="9">
        <f>SUMIFS(Concentrado!N$2:N859,Concentrado!$A$2:$A859,"="&amp;$A5,Concentrado!$B$2:$B859, "=Quintana Roo")</f>
        <v>21.134</v>
      </c>
      <c r="N5" s="9">
        <f>SUMIFS(Concentrado!O$2:O859,Concentrado!$A$2:$A859,"="&amp;$A5,Concentrado!$B$2:$B859, "=Quintana Roo")</f>
        <v>83.510999999999996</v>
      </c>
      <c r="O5" s="9">
        <f>SUMIFS(Concentrado!P$2:P859,Concentrado!$A$2:$A859,"="&amp;$A5,Concentrado!$B$2:$B859, "=Quintana Roo")</f>
        <v>20.114999999999998</v>
      </c>
      <c r="P5" s="9">
        <f>SUMIFS(Concentrado!Q$2:Q859,Concentrado!$A$2:$A859,"="&amp;$A5,Concentrado!$B$2:$B859, "=Quintana Roo")</f>
        <v>53.098999999999997</v>
      </c>
      <c r="Q5" s="9">
        <f>SUMIFS(Concentrado!R$2:R859,Concentrado!$A$2:$A859,"="&amp;$A5,Concentrado!$B$2:$B859, "=Quintana Roo")</f>
        <v>18.100999999999999</v>
      </c>
      <c r="R5" s="9">
        <f>SUMIFS(Concentrado!S$2:S859,Concentrado!$A$2:$A859,"="&amp;$A5,Concentrado!$B$2:$B859, "=Quintana Roo")</f>
        <v>24.925000000000001</v>
      </c>
      <c r="S5" s="9">
        <f>SUMIFS(Concentrado!T$2:T859,Concentrado!$A$2:$A859,"="&amp;$A5,Concentrado!$B$2:$B859, "=Quintana Roo")</f>
        <v>21.408999999999999</v>
      </c>
      <c r="T5" s="9">
        <f>SUMIFS(Concentrado!U$2:U859,Concentrado!$A$2:$A859,"="&amp;$A5,Concentrado!$B$2:$B859, "=Quintana Roo")</f>
        <v>0.82299999999999995</v>
      </c>
      <c r="U5" s="9">
        <f>SUMIFS(Concentrado!V$2:V859,Concentrado!$A$2:$A859,"="&amp;$A5,Concentrado!$B$2:$B859, "=Quintana Roo")</f>
        <v>2.1859999999999999</v>
      </c>
      <c r="V5" s="9">
        <f>SUMIFS(Concentrado!W$2:W859,Concentrado!$A$2:$A859,"="&amp;$A5,Concentrado!$B$2:$B859, "=Quintana Roo")</f>
        <v>1.484</v>
      </c>
      <c r="W5" s="9">
        <f>SUMIFS(Concentrado!X$2:X859,Concentrado!$A$2:$A859,"="&amp;$A5,Concentrado!$B$2:$B859, "=Quintana Roo")</f>
        <v>16.661000000000001</v>
      </c>
      <c r="X5" s="9">
        <f>SUMIFS(Concentrado!Y$2:Y859,Concentrado!$A$2:$A859,"="&amp;$A5,Concentrado!$B$2:$B859, "=Quintana Roo")</f>
        <v>3.28</v>
      </c>
      <c r="Y5" s="9">
        <f>SUMIFS(Concentrado!Z$2:Z859,Concentrado!$A$2:$A859,"="&amp;$A5,Concentrado!$B$2:$B859, "=Quintana Roo")</f>
        <v>10.281000000000001</v>
      </c>
      <c r="Z5" s="9">
        <f>SUMIFS(Concentrado!AA$2:AA859,Concentrado!$A$2:$A859,"="&amp;$A5,Concentrado!$B$2:$B859, "=Quintana Roo")</f>
        <v>27.356999999999999</v>
      </c>
      <c r="AA5" s="9">
        <f>SUMIFS(Concentrado!AB$2:AB859,Concentrado!$A$2:$A859,"="&amp;$A5,Concentrado!$B$2:$B859, "=Quintana Roo")</f>
        <v>11.807</v>
      </c>
      <c r="AB5" s="9">
        <f>SUMIFS(Concentrado!AC$2:AC859,Concentrado!$A$2:$A859,"="&amp;$A5,Concentrado!$B$2:$B859, "=Quintana Roo")</f>
        <v>19.818999999999999</v>
      </c>
      <c r="AC5" s="9">
        <f>SUMIFS(Concentrado!AD$2:AD859,Concentrado!$A$2:$A859,"="&amp;$A5,Concentrado!$B$2:$B859, "=Quintana Roo")</f>
        <v>175.66</v>
      </c>
      <c r="AD5" s="9">
        <f>SUMIFS(Concentrado!AE$2:AE859,Concentrado!$A$2:$A859,"="&amp;$A5,Concentrado!$B$2:$B859, "=Quintana Roo")</f>
        <v>134.685</v>
      </c>
      <c r="AE5" s="9">
        <f>SUMIFS(Concentrado!AF$2:AF859,Concentrado!$A$2:$A859,"="&amp;$A5,Concentrado!$B$2:$B859, "=Quintana Roo")</f>
        <v>156.54</v>
      </c>
      <c r="AF5" s="9">
        <f>SUMIFS(Concentrado!AG$2:AG859,Concentrado!$A$2:$A859,"="&amp;$A5,Concentrado!$B$2:$B859, "=Quintana Roo")</f>
        <v>2.6739999999999999</v>
      </c>
      <c r="AG5" s="9">
        <f>SUMIFS(Concentrado!AH$2:AH859,Concentrado!$A$2:$A859,"="&amp;$A5,Concentrado!$B$2:$B859, "=Quintana Roo")</f>
        <v>9.4282510098153107</v>
      </c>
      <c r="AH5" s="9">
        <f>SUMIFS(Concentrado!AI$2:AI859,Concentrado!$A$2:$A859,"="&amp;$A5,Concentrado!$B$2:$B859, "=Quintana Roo")</f>
        <v>2.0776846282502799</v>
      </c>
      <c r="AI5" s="9">
        <f>SUMIFS(Concentrado!AJ$2:AJ859,Concentrado!$A$2:$A859,"="&amp;$A5,Concentrado!$B$2:$B859, "=Quintana Roo")</f>
        <v>5.8369116139314396</v>
      </c>
      <c r="AJ5" s="9">
        <f>SUMIFS(Concentrado!AK$2:AK859,Concentrado!$A$2:$A859,"="&amp;$A5,Concentrado!$B$2:$B859, "=Quintana Roo")</f>
        <v>9.0500000000000007</v>
      </c>
      <c r="AK5" s="9">
        <f>SUMIFS(Concentrado!AL$2:AL859,Concentrado!$A$2:$A859,"="&amp;$A5,Concentrado!$B$2:$B859, "=Quintana Roo")</f>
        <v>1.093</v>
      </c>
      <c r="AL5" s="9">
        <f>SUMIFS(Concentrado!AM$2:AM859,Concentrado!$A$2:$A859,"="&amp;$A5,Concentrado!$B$2:$B859, "=Quintana Roo")</f>
        <v>5.1929999999999996</v>
      </c>
      <c r="AM5" s="9">
        <f>SUMIFS(Concentrado!AN$2:AN859,Concentrado!$A$2:$A859,"="&amp;$A5,Concentrado!$B$2:$B859, "=Quintana Roo")</f>
        <v>59.65</v>
      </c>
      <c r="AN5" s="9">
        <f>SUMIFS(Concentrado!AO$2:AO859,Concentrado!$A$2:$A859,"="&amp;$A5,Concentrado!$B$2:$B859, "=Quintana Roo")</f>
        <v>40.231000000000002</v>
      </c>
      <c r="AO5" s="9">
        <f>SUMIFS(Concentrado!AP$2:AP859,Concentrado!$A$2:$A859,"="&amp;$A5,Concentrado!$B$2:$B859, "=Quintana Roo")</f>
        <v>50.343000000000004</v>
      </c>
      <c r="AP5" s="9">
        <f>SUMIFS(Concentrado!AQ$2:AQ859,Concentrado!$A$2:$A859,"="&amp;$A5,Concentrado!$B$2:$B859, "=Quintana Roo")</f>
        <v>3.702</v>
      </c>
      <c r="AQ5" s="9">
        <f>SUMIFS(Concentrado!AR$2:AR859,Concentrado!$A$2:$A859,"="&amp;$A5,Concentrado!$B$2:$B859, "=Quintana Roo")</f>
        <v>1.5309999999999999</v>
      </c>
      <c r="AR5" s="9">
        <f>SUMIFS(Concentrado!AS$2:AS859,Concentrado!$A$2:$A859,"="&amp;$A5,Concentrado!$B$2:$B859, "=Quintana Roo")</f>
        <v>2.65</v>
      </c>
      <c r="AS5" s="9">
        <f>SUMIFS(Concentrado!AT$2:AT859,Concentrado!$A$2:$A859,"="&amp;$A5,Concentrado!$B$2:$B859, "=Quintana Roo")</f>
        <v>11.106999999999999</v>
      </c>
      <c r="AT5" s="9">
        <f>SUMIFS(Concentrado!AU$2:AU859,Concentrado!$A$2:$A859,"="&amp;$A5,Concentrado!$B$2:$B859, "=Quintana Roo")</f>
        <v>2.4049999999999998</v>
      </c>
      <c r="AU5" s="9">
        <f>SUMIFS(Concentrado!AV$2:AV859,Concentrado!$A$2:$A859,"="&amp;$A5,Concentrado!$B$2:$B859, "=Quintana Roo")</f>
        <v>6.8890000000000002</v>
      </c>
      <c r="AV5" s="9">
        <f>SUMIFS(Concentrado!AW$2:AW859,Concentrado!$A$2:$A859,"="&amp;$A5,Concentrado!$B$2:$B859, "=Quintana Roo")</f>
        <v>323.75799999999998</v>
      </c>
      <c r="AW5" s="9">
        <f>SUMIFS(Concentrado!AX$2:AX859,Concentrado!$A$2:$A859,"="&amp;$A5,Concentrado!$B$2:$B859, "=Quintana Roo")</f>
        <v>198.09200000000001</v>
      </c>
      <c r="AX5" s="9">
        <f>SUMIFS(Concentrado!AY$2:AY859,Concentrado!$A$2:$A859,"="&amp;$A5,Concentrado!$B$2:$B859, "=Quintana Roo")</f>
        <v>264.221</v>
      </c>
      <c r="AY5" s="9">
        <f>SUMIFS(Concentrado!AZ$2:AZ859,Concentrado!$A$2:$A859,"="&amp;$A5,Concentrado!$B$2:$B859, "=Quintana Roo")</f>
        <v>3.238</v>
      </c>
      <c r="AZ5" s="9">
        <f>SUMIFS(Concentrado!BA$2:BA859,Concentrado!$A$2:$A859,"="&amp;$A5,Concentrado!$B$2:$B859, "=Quintana Roo")</f>
        <v>1.9810000000000001</v>
      </c>
      <c r="BA5" s="9">
        <f>SUMIFS(Concentrado!BB$2:BB859,Concentrado!$A$2:$A859,"="&amp;$A5,Concentrado!$B$2:$B859, "=Quintana Roo")</f>
        <v>2.6419999999999999</v>
      </c>
      <c r="BB5" s="9">
        <f>SUMIFS(Concentrado!BC$2:BC859,Concentrado!$A$2:$A859,"="&amp;$A5,Concentrado!$B$2:$B859, "=Quintana Roo")</f>
        <v>8.5719999999999992</v>
      </c>
      <c r="BC5" s="9">
        <f>SUMIFS(Concentrado!BD$2:BD859,Concentrado!$A$2:$A859,"="&amp;$A5,Concentrado!$B$2:$B859, "=Quintana Roo")</f>
        <v>24.003</v>
      </c>
      <c r="BD5" s="9">
        <f>SUMIFS(Concentrado!BE$2:BE859,Concentrado!$A$2:$A859,"="&amp;$A5,Concentrado!$B$2:$B859, "=Quintana Roo")</f>
        <v>18.599</v>
      </c>
      <c r="BE5" s="9">
        <f>SUMIFS(Concentrado!BF$2:BF859,Concentrado!$A$2:$A859,"="&amp;$A5,Concentrado!$B$2:$B859, "=Quintana Roo")</f>
        <v>20.164999999999999</v>
      </c>
      <c r="BF5" s="9">
        <f>SUMIFS(Concentrado!BG$2:BG859,Concentrado!$A$2:$A859,"="&amp;$A5,Concentrado!$B$2:$B859, "=Quintana Roo")</f>
        <v>75.617999999999995</v>
      </c>
      <c r="BG5" s="9">
        <f>SUMIFS(Concentrado!BH$2:BH859,Concentrado!$A$2:$A859,"="&amp;$A5,Concentrado!$B$2:$B859, "=Quintana Roo")</f>
        <v>9.7042513863216264</v>
      </c>
    </row>
    <row r="6" spans="1:59" x14ac:dyDescent="0.25">
      <c r="A6" s="4">
        <v>2002</v>
      </c>
      <c r="B6" s="9">
        <f>SUMIFS(Concentrado!C$2:C859,Concentrado!$A$2:$A859,"="&amp;$A6,Concentrado!$B$2:$B859, "=Quintana Roo")</f>
        <v>15.744</v>
      </c>
      <c r="C6" s="9">
        <f>SUMIFS(Concentrado!D$2:D859,Concentrado!$A$2:$A859,"="&amp;$A6,Concentrado!$B$2:$B859, "=Quintana Roo")</f>
        <v>2.2949999999999999</v>
      </c>
      <c r="D6" s="9">
        <f>SUMIFS(Concentrado!E$2:E859,Concentrado!$A$2:$A859,"="&amp;$A6,Concentrado!$B$2:$B859, "=Quintana Roo")</f>
        <v>9.2159999999999993</v>
      </c>
      <c r="E6" s="9">
        <f>SUMIFS(Concentrado!F$2:F859,Concentrado!$A$2:$A859,"="&amp;$A6,Concentrado!$B$2:$B859, "=Quintana Roo")</f>
        <v>13.13</v>
      </c>
      <c r="F6" s="9">
        <f>SUMIFS(Concentrado!G$2:G859,Concentrado!$A$2:$A859,"="&amp;$A6,Concentrado!$B$2:$B859, "=Quintana Roo")</f>
        <v>10.317</v>
      </c>
      <c r="G6" s="9">
        <f>SUMIFS(Concentrado!H$2:H859,Concentrado!$A$2:$A859,"="&amp;$A6,Concentrado!$B$2:$B859, "=Quintana Roo")</f>
        <v>2.7549999999999999</v>
      </c>
      <c r="H6" s="9">
        <f>SUMIFS(Concentrado!I$2:I859,Concentrado!$A$2:$A859,"="&amp;$A6,Concentrado!$B$2:$B859, "=Quintana Roo")</f>
        <v>1.669</v>
      </c>
      <c r="I6" s="9">
        <f>SUMIFS(Concentrado!J$2:J859,Concentrado!$A$2:$A859,"="&amp;$A6,Concentrado!$B$2:$B859, "=Quintana Roo")</f>
        <v>2.2280000000000002</v>
      </c>
      <c r="J6" s="9">
        <f>SUMIFS(Concentrado!K$2:K859,Concentrado!$A$2:$A859,"="&amp;$A6,Concentrado!$B$2:$B859, "=Quintana Roo")</f>
        <v>4.5270000000000001</v>
      </c>
      <c r="K6" s="9">
        <f>SUMIFS(Concentrado!L$2:L859,Concentrado!$A$2:$A859,"="&amp;$A6,Concentrado!$B$2:$B859, "=Quintana Roo")</f>
        <v>0.83499999999999996</v>
      </c>
      <c r="L6" s="9">
        <f>SUMIFS(Concentrado!M$2:M859,Concentrado!$A$2:$A859,"="&amp;$A6,Concentrado!$B$2:$B859, "=Quintana Roo")</f>
        <v>2.7349999999999999</v>
      </c>
      <c r="M6" s="9">
        <f>SUMIFS(Concentrado!N$2:N859,Concentrado!$A$2:$A859,"="&amp;$A6,Concentrado!$B$2:$B859, "=Quintana Roo")</f>
        <v>15.132</v>
      </c>
      <c r="N6" s="9">
        <f>SUMIFS(Concentrado!O$2:O859,Concentrado!$A$2:$A859,"="&amp;$A6,Concentrado!$B$2:$B859, "=Quintana Roo")</f>
        <v>78.721999999999994</v>
      </c>
      <c r="O6" s="9">
        <f>SUMIFS(Concentrado!P$2:P859,Concentrado!$A$2:$A859,"="&amp;$A6,Concentrado!$B$2:$B859, "=Quintana Roo")</f>
        <v>15.858000000000001</v>
      </c>
      <c r="P6" s="9">
        <f>SUMIFS(Concentrado!Q$2:Q859,Concentrado!$A$2:$A859,"="&amp;$A6,Concentrado!$B$2:$B859, "=Quintana Roo")</f>
        <v>48.31</v>
      </c>
      <c r="Q6" s="9">
        <f>SUMIFS(Concentrado!R$2:R859,Concentrado!$A$2:$A859,"="&amp;$A6,Concentrado!$B$2:$B859, "=Quintana Roo")</f>
        <v>18.893000000000001</v>
      </c>
      <c r="R6" s="9">
        <f>SUMIFS(Concentrado!S$2:S859,Concentrado!$A$2:$A859,"="&amp;$A6,Concentrado!$B$2:$B859, "=Quintana Roo")</f>
        <v>21.7</v>
      </c>
      <c r="S6" s="9">
        <f>SUMIFS(Concentrado!T$2:T859,Concentrado!$A$2:$A859,"="&amp;$A6,Concentrado!$B$2:$B859, "=Quintana Roo")</f>
        <v>20.256</v>
      </c>
      <c r="T6" s="9">
        <f>SUMIFS(Concentrado!U$2:U859,Concentrado!$A$2:$A859,"="&amp;$A6,Concentrado!$B$2:$B859, "=Quintana Roo")</f>
        <v>2.7549999999999999</v>
      </c>
      <c r="U6" s="9">
        <f>SUMIFS(Concentrado!V$2:V859,Concentrado!$A$2:$A859,"="&amp;$A6,Concentrado!$B$2:$B859, "=Quintana Roo")</f>
        <v>5.008</v>
      </c>
      <c r="V6" s="9">
        <f>SUMIFS(Concentrado!W$2:W859,Concentrado!$A$2:$A859,"="&amp;$A6,Concentrado!$B$2:$B859, "=Quintana Roo")</f>
        <v>3.8490000000000002</v>
      </c>
      <c r="W6" s="9">
        <f>SUMIFS(Concentrado!X$2:X859,Concentrado!$A$2:$A859,"="&amp;$A6,Concentrado!$B$2:$B859, "=Quintana Roo")</f>
        <v>10.627000000000001</v>
      </c>
      <c r="X6" s="9">
        <f>SUMIFS(Concentrado!Y$2:Y859,Concentrado!$A$2:$A859,"="&amp;$A6,Concentrado!$B$2:$B859, "=Quintana Roo")</f>
        <v>2.7130000000000001</v>
      </c>
      <c r="Y6" s="9">
        <f>SUMIFS(Concentrado!Z$2:Z859,Concentrado!$A$2:$A859,"="&amp;$A6,Concentrado!$B$2:$B859, "=Quintana Roo")</f>
        <v>6.7859999999999996</v>
      </c>
      <c r="Z6" s="9">
        <f>SUMIFS(Concentrado!AA$2:AA859,Concentrado!$A$2:$A859,"="&amp;$A6,Concentrado!$B$2:$B859, "=Quintana Roo")</f>
        <v>31.094999999999999</v>
      </c>
      <c r="AA6" s="9">
        <f>SUMIFS(Concentrado!AB$2:AB859,Concentrado!$A$2:$A859,"="&amp;$A6,Concentrado!$B$2:$B859, "=Quintana Roo")</f>
        <v>11.476000000000001</v>
      </c>
      <c r="AB6" s="9">
        <f>SUMIFS(Concentrado!AC$2:AC859,Concentrado!$A$2:$A859,"="&amp;$A6,Concentrado!$B$2:$B859, "=Quintana Roo")</f>
        <v>21.571999999999999</v>
      </c>
      <c r="AC6" s="9">
        <f>SUMIFS(Concentrado!AD$2:AD859,Concentrado!$A$2:$A859,"="&amp;$A6,Concentrado!$B$2:$B859, "=Quintana Roo")</f>
        <v>178.50200000000001</v>
      </c>
      <c r="AD6" s="9">
        <f>SUMIFS(Concentrado!AE$2:AE859,Concentrado!$A$2:$A859,"="&amp;$A6,Concentrado!$B$2:$B859, "=Quintana Roo")</f>
        <v>142.512</v>
      </c>
      <c r="AE6" s="9">
        <f>SUMIFS(Concentrado!AF$2:AF859,Concentrado!$A$2:$A859,"="&amp;$A6,Concentrado!$B$2:$B859, "=Quintana Roo")</f>
        <v>161.33699999999999</v>
      </c>
      <c r="AF6" s="9">
        <f>SUMIFS(Concentrado!AG$2:AG859,Concentrado!$A$2:$A859,"="&amp;$A6,Concentrado!$B$2:$B859, "=Quintana Roo")</f>
        <v>1.968</v>
      </c>
      <c r="AG6" s="9">
        <f>SUMIFS(Concentrado!AH$2:AH859,Concentrado!$A$2:$A859,"="&amp;$A6,Concentrado!$B$2:$B859, "=Quintana Roo")</f>
        <v>8.5735923828394807</v>
      </c>
      <c r="AH6" s="9">
        <f>SUMIFS(Concentrado!AI$2:AI859,Concentrado!$A$2:$A859,"="&amp;$A6,Concentrado!$B$2:$B859, "=Quintana Roo")</f>
        <v>1.99076286032808</v>
      </c>
      <c r="AI6" s="9">
        <f>SUMIFS(Concentrado!AJ$2:AJ859,Concentrado!$A$2:$A859,"="&amp;$A6,Concentrado!$B$2:$B859, "=Quintana Roo")</f>
        <v>5.3544265287496202</v>
      </c>
      <c r="AJ6" s="9">
        <f>SUMIFS(Concentrado!AK$2:AK859,Concentrado!$A$2:$A859,"="&amp;$A6,Concentrado!$B$2:$B859, "=Quintana Roo")</f>
        <v>7.8719999999999999</v>
      </c>
      <c r="AK6" s="9">
        <f>SUMIFS(Concentrado!AL$2:AL859,Concentrado!$A$2:$A859,"="&amp;$A6,Concentrado!$B$2:$B859, "=Quintana Roo")</f>
        <v>2.0870000000000002</v>
      </c>
      <c r="AL6" s="9">
        <f>SUMIFS(Concentrado!AM$2:AM859,Concentrado!$A$2:$A859,"="&amp;$A6,Concentrado!$B$2:$B859, "=Quintana Roo")</f>
        <v>5.0640000000000001</v>
      </c>
      <c r="AM6" s="9">
        <f>SUMIFS(Concentrado!AN$2:AN859,Concentrado!$A$2:$A859,"="&amp;$A6,Concentrado!$B$2:$B859, "=Quintana Roo")</f>
        <v>50.972000000000001</v>
      </c>
      <c r="AN6" s="9">
        <f>SUMIFS(Concentrado!AO$2:AO859,Concentrado!$A$2:$A859,"="&amp;$A6,Concentrado!$B$2:$B859, "=Quintana Roo")</f>
        <v>35.262999999999998</v>
      </c>
      <c r="AO6" s="9">
        <f>SUMIFS(Concentrado!AP$2:AP859,Concentrado!$A$2:$A859,"="&amp;$A6,Concentrado!$B$2:$B859, "=Quintana Roo")</f>
        <v>43.448</v>
      </c>
      <c r="AP6" s="9">
        <f>SUMIFS(Concentrado!AQ$2:AQ859,Concentrado!$A$2:$A859,"="&amp;$A6,Concentrado!$B$2:$B859, "=Quintana Roo")</f>
        <v>1.7709999999999999</v>
      </c>
      <c r="AQ6" s="9">
        <f>SUMIFS(Concentrado!AR$2:AR859,Concentrado!$A$2:$A859,"="&amp;$A6,Concentrado!$B$2:$B859, "=Quintana Roo")</f>
        <v>1.252</v>
      </c>
      <c r="AR6" s="9">
        <f>SUMIFS(Concentrado!AS$2:AS859,Concentrado!$A$2:$A859,"="&amp;$A6,Concentrado!$B$2:$B859, "=Quintana Roo")</f>
        <v>1.5189999999999999</v>
      </c>
      <c r="AS6" s="9">
        <f>SUMIFS(Concentrado!AT$2:AT859,Concentrado!$A$2:$A859,"="&amp;$A6,Concentrado!$B$2:$B859, "=Quintana Roo")</f>
        <v>10.824</v>
      </c>
      <c r="AT6" s="9">
        <f>SUMIFS(Concentrado!AU$2:AU859,Concentrado!$A$2:$A859,"="&amp;$A6,Concentrado!$B$2:$B859, "=Quintana Roo")</f>
        <v>1.669</v>
      </c>
      <c r="AU6" s="9">
        <f>SUMIFS(Concentrado!AV$2:AV859,Concentrado!$A$2:$A859,"="&amp;$A6,Concentrado!$B$2:$B859, "=Quintana Roo")</f>
        <v>6.3810000000000002</v>
      </c>
      <c r="AV6" s="9">
        <f>SUMIFS(Concentrado!AW$2:AW859,Concentrado!$A$2:$A859,"="&amp;$A6,Concentrado!$B$2:$B859, "=Quintana Roo")</f>
        <v>313.51</v>
      </c>
      <c r="AW6" s="9">
        <f>SUMIFS(Concentrado!AX$2:AX859,Concentrado!$A$2:$A859,"="&amp;$A6,Concentrado!$B$2:$B859, "=Quintana Roo")</f>
        <v>199.05799999999999</v>
      </c>
      <c r="AX6" s="9">
        <f>SUMIFS(Concentrado!AY$2:AY859,Concentrado!$A$2:$A859,"="&amp;$A6,Concentrado!$B$2:$B859, "=Quintana Roo")</f>
        <v>258.46300000000002</v>
      </c>
      <c r="AY6" s="9">
        <f>SUMIFS(Concentrado!AZ$2:AZ859,Concentrado!$A$2:$A859,"="&amp;$A6,Concentrado!$B$2:$B859, "=Quintana Roo")</f>
        <v>3.1349999999999998</v>
      </c>
      <c r="AZ6" s="9">
        <f>SUMIFS(Concentrado!BA$2:BA859,Concentrado!$A$2:$A859,"="&amp;$A6,Concentrado!$B$2:$B859, "=Quintana Roo")</f>
        <v>1.9910000000000001</v>
      </c>
      <c r="BA6" s="9">
        <f>SUMIFS(Concentrado!BB$2:BB859,Concentrado!$A$2:$A859,"="&amp;$A6,Concentrado!$B$2:$B859, "=Quintana Roo")</f>
        <v>2.585</v>
      </c>
      <c r="BB6" s="9">
        <f>SUMIFS(Concentrado!BC$2:BC859,Concentrado!$A$2:$A859,"="&amp;$A6,Concentrado!$B$2:$B859, "=Quintana Roo")</f>
        <v>12.666</v>
      </c>
      <c r="BC6" s="9">
        <f>SUMIFS(Concentrado!BD$2:BD859,Concentrado!$A$2:$A859,"="&amp;$A6,Concentrado!$B$2:$B859, "=Quintana Roo")</f>
        <v>10.977</v>
      </c>
      <c r="BD6" s="9">
        <f>SUMIFS(Concentrado!BE$2:BE859,Concentrado!$A$2:$A859,"="&amp;$A6,Concentrado!$B$2:$B859, "=Quintana Roo")</f>
        <v>17.542000000000002</v>
      </c>
      <c r="BE6" s="9">
        <f>SUMIFS(Concentrado!BF$2:BF859,Concentrado!$A$2:$A859,"="&amp;$A6,Concentrado!$B$2:$B859, "=Quintana Roo")</f>
        <v>19.021999999999998</v>
      </c>
      <c r="BF6" s="9">
        <f>SUMIFS(Concentrado!BG$2:BG859,Concentrado!$A$2:$A859,"="&amp;$A6,Concentrado!$B$2:$B859, "=Quintana Roo")</f>
        <v>50.387999999999998</v>
      </c>
      <c r="BG6" s="9">
        <f>SUMIFS(Concentrado!BH$2:BH859,Concentrado!$A$2:$A859,"="&amp;$A6,Concentrado!$B$2:$B859, "=Quintana Roo")</f>
        <v>10.035691790888096</v>
      </c>
    </row>
    <row r="7" spans="1:59" x14ac:dyDescent="0.25">
      <c r="A7" s="4">
        <v>2003</v>
      </c>
      <c r="B7" s="9">
        <f>SUMIFS(Concentrado!C$2:C859,Concentrado!$A$2:$A859,"="&amp;$A7,Concentrado!$B$2:$B859, "=Quintana Roo")</f>
        <v>15.65</v>
      </c>
      <c r="C7" s="9">
        <f>SUMIFS(Concentrado!D$2:D859,Concentrado!$A$2:$A859,"="&amp;$A7,Concentrado!$B$2:$B859, "=Quintana Roo")</f>
        <v>5.3810000000000002</v>
      </c>
      <c r="D7" s="9">
        <f>SUMIFS(Concentrado!E$2:E859,Concentrado!$A$2:$A859,"="&amp;$A7,Concentrado!$B$2:$B859, "=Quintana Roo")</f>
        <v>10.657999999999999</v>
      </c>
      <c r="E7" s="9">
        <f>SUMIFS(Concentrado!F$2:F859,Concentrado!$A$2:$A859,"="&amp;$A7,Concentrado!$B$2:$B859, "=Quintana Roo")</f>
        <v>14.965999999999999</v>
      </c>
      <c r="F7" s="9">
        <f>SUMIFS(Concentrado!G$2:G859,Concentrado!$A$2:$A859,"="&amp;$A7,Concentrado!$B$2:$B859, "=Quintana Roo")</f>
        <v>6.1619999999999999</v>
      </c>
      <c r="G7" s="9">
        <f>SUMIFS(Concentrado!H$2:H859,Concentrado!$A$2:$A859,"="&amp;$A7,Concentrado!$B$2:$B859, "=Quintana Roo")</f>
        <v>1.32</v>
      </c>
      <c r="H7" s="9">
        <f>SUMIFS(Concentrado!I$2:I859,Concentrado!$A$2:$A859,"="&amp;$A7,Concentrado!$B$2:$B859, "=Quintana Roo")</f>
        <v>0.997</v>
      </c>
      <c r="I7" s="9">
        <f>SUMIFS(Concentrado!J$2:J859,Concentrado!$A$2:$A859,"="&amp;$A7,Concentrado!$B$2:$B859, "=Quintana Roo")</f>
        <v>1.163</v>
      </c>
      <c r="J7" s="9">
        <f>SUMIFS(Concentrado!K$2:K859,Concentrado!$A$2:$A859,"="&amp;$A7,Concentrado!$B$2:$B859, "=Quintana Roo")</f>
        <v>5.2789999999999999</v>
      </c>
      <c r="K7" s="9">
        <f>SUMIFS(Concentrado!L$2:L859,Concentrado!$A$2:$A859,"="&amp;$A7,Concentrado!$B$2:$B859, "=Quintana Roo")</f>
        <v>1.794</v>
      </c>
      <c r="L7" s="9">
        <f>SUMIFS(Concentrado!M$2:M859,Concentrado!$A$2:$A859,"="&amp;$A7,Concentrado!$B$2:$B859, "=Quintana Roo")</f>
        <v>3.585</v>
      </c>
      <c r="M7" s="9">
        <f>SUMIFS(Concentrado!N$2:N859,Concentrado!$A$2:$A859,"="&amp;$A7,Concentrado!$B$2:$B859, "=Quintana Roo")</f>
        <v>42.301000000000002</v>
      </c>
      <c r="N7" s="9">
        <f>SUMIFS(Concentrado!O$2:O859,Concentrado!$A$2:$A859,"="&amp;$A7,Concentrado!$B$2:$B859, "=Quintana Roo")</f>
        <v>80.322999999999993</v>
      </c>
      <c r="O7" s="9">
        <f>SUMIFS(Concentrado!P$2:P859,Concentrado!$A$2:$A859,"="&amp;$A7,Concentrado!$B$2:$B859, "=Quintana Roo")</f>
        <v>20.928000000000001</v>
      </c>
      <c r="P7" s="9">
        <f>SUMIFS(Concentrado!Q$2:Q859,Concentrado!$A$2:$A859,"="&amp;$A7,Concentrado!$B$2:$B859, "=Quintana Roo")</f>
        <v>51.545999999999999</v>
      </c>
      <c r="Q7" s="9">
        <f>SUMIFS(Concentrado!R$2:R859,Concentrado!$A$2:$A859,"="&amp;$A7,Concentrado!$B$2:$B859, "=Quintana Roo")</f>
        <v>20.175000000000001</v>
      </c>
      <c r="R7" s="9">
        <f>SUMIFS(Concentrado!S$2:S859,Concentrado!$A$2:$A859,"="&amp;$A7,Concentrado!$B$2:$B859, "=Quintana Roo")</f>
        <v>24.914000000000001</v>
      </c>
      <c r="S7" s="9">
        <f>SUMIFS(Concentrado!T$2:T859,Concentrado!$A$2:$A859,"="&amp;$A7,Concentrado!$B$2:$B859, "=Quintana Roo")</f>
        <v>22.478999999999999</v>
      </c>
      <c r="T7" s="9">
        <f>SUMIFS(Concentrado!U$2:U859,Concentrado!$A$2:$A859,"="&amp;$A7,Concentrado!$B$2:$B859, "=Quintana Roo")</f>
        <v>3.96</v>
      </c>
      <c r="U7" s="9">
        <f>SUMIFS(Concentrado!V$2:V859,Concentrado!$A$2:$A859,"="&amp;$A7,Concentrado!$B$2:$B859, "=Quintana Roo")</f>
        <v>3.9860000000000002</v>
      </c>
      <c r="V7" s="9">
        <f>SUMIFS(Concentrado!W$2:W859,Concentrado!$A$2:$A859,"="&amp;$A7,Concentrado!$B$2:$B859, "=Quintana Roo")</f>
        <v>3.9729999999999999</v>
      </c>
      <c r="W7" s="9">
        <f>SUMIFS(Concentrado!X$2:X859,Concentrado!$A$2:$A859,"="&amp;$A7,Concentrado!$B$2:$B859, "=Quintana Roo")</f>
        <v>18.855</v>
      </c>
      <c r="X7" s="9">
        <f>SUMIFS(Concentrado!Y$2:Y859,Concentrado!$A$2:$A859,"="&amp;$A7,Concentrado!$B$2:$B859, "=Quintana Roo")</f>
        <v>4.5839999999999996</v>
      </c>
      <c r="Y7" s="9">
        <f>SUMIFS(Concentrado!Z$2:Z859,Concentrado!$A$2:$A859,"="&amp;$A7,Concentrado!$B$2:$B859, "=Quintana Roo")</f>
        <v>11.917999999999999</v>
      </c>
      <c r="Z7" s="9">
        <f>SUMIFS(Concentrado!AA$2:AA859,Concentrado!$A$2:$A859,"="&amp;$A7,Concentrado!$B$2:$B859, "=Quintana Roo")</f>
        <v>27.34</v>
      </c>
      <c r="AA7" s="9">
        <f>SUMIFS(Concentrado!AB$2:AB859,Concentrado!$A$2:$A859,"="&amp;$A7,Concentrado!$B$2:$B859, "=Quintana Roo")</f>
        <v>16.542999999999999</v>
      </c>
      <c r="AB7" s="9">
        <f>SUMIFS(Concentrado!AC$2:AC859,Concentrado!$A$2:$A859,"="&amp;$A7,Concentrado!$B$2:$B859, "=Quintana Roo")</f>
        <v>22.091000000000001</v>
      </c>
      <c r="AC7" s="9">
        <f>SUMIFS(Concentrado!AD$2:AD859,Concentrado!$A$2:$A859,"="&amp;$A7,Concentrado!$B$2:$B859, "=Quintana Roo")</f>
        <v>180.44399999999999</v>
      </c>
      <c r="AD7" s="9">
        <f>SUMIFS(Concentrado!AE$2:AE859,Concentrado!$A$2:$A859,"="&amp;$A7,Concentrado!$B$2:$B859, "=Quintana Roo")</f>
        <v>146.09399999999999</v>
      </c>
      <c r="AE7" s="9">
        <f>SUMIFS(Concentrado!AF$2:AF859,Concentrado!$A$2:$A859,"="&amp;$A7,Concentrado!$B$2:$B859, "=Quintana Roo")</f>
        <v>163.745</v>
      </c>
      <c r="AF7" s="9">
        <f>SUMIFS(Concentrado!AG$2:AG859,Concentrado!$A$2:$A859,"="&amp;$A7,Concentrado!$B$2:$B859, "=Quintana Roo")</f>
        <v>5.657</v>
      </c>
      <c r="AG7" s="9">
        <f>SUMIFS(Concentrado!AH$2:AH859,Concentrado!$A$2:$A859,"="&amp;$A7,Concentrado!$B$2:$B859, "=Quintana Roo")</f>
        <v>13.7312968294436</v>
      </c>
      <c r="AH7" s="9">
        <f>SUMIFS(Concentrado!AI$2:AI859,Concentrado!$A$2:$A859,"="&amp;$A7,Concentrado!$B$2:$B859, "=Quintana Roo")</f>
        <v>2.3871931859957698</v>
      </c>
      <c r="AI7" s="9">
        <f>SUMIFS(Concentrado!AJ$2:AJ859,Concentrado!$A$2:$A859,"="&amp;$A7,Concentrado!$B$2:$B859, "=Quintana Roo")</f>
        <v>8.1789077652887201</v>
      </c>
      <c r="AJ7" s="9">
        <f>SUMIFS(Concentrado!AK$2:AK859,Concentrado!$A$2:$A859,"="&amp;$A7,Concentrado!$B$2:$B859, "=Quintana Roo")</f>
        <v>10.936</v>
      </c>
      <c r="AK7" s="9">
        <f>SUMIFS(Concentrado!AL$2:AL859,Concentrado!$A$2:$A859,"="&amp;$A7,Concentrado!$B$2:$B859, "=Quintana Roo")</f>
        <v>1.794</v>
      </c>
      <c r="AL7" s="9">
        <f>SUMIFS(Concentrado!AM$2:AM859,Concentrado!$A$2:$A859,"="&amp;$A7,Concentrado!$B$2:$B859, "=Quintana Roo")</f>
        <v>6.492</v>
      </c>
      <c r="AM7" s="9">
        <f>SUMIFS(Concentrado!AN$2:AN859,Concentrado!$A$2:$A859,"="&amp;$A7,Concentrado!$B$2:$B859, "=Quintana Roo")</f>
        <v>52.795000000000002</v>
      </c>
      <c r="AN7" s="9">
        <f>SUMIFS(Concentrado!AO$2:AO859,Concentrado!$A$2:$A859,"="&amp;$A7,Concentrado!$B$2:$B859, "=Quintana Roo")</f>
        <v>37.869</v>
      </c>
      <c r="AO7" s="9">
        <f>SUMIFS(Concentrado!AP$2:AP859,Concentrado!$A$2:$A859,"="&amp;$A7,Concentrado!$B$2:$B859, "=Quintana Roo")</f>
        <v>45.539000000000001</v>
      </c>
      <c r="AP7" s="9">
        <f>SUMIFS(Concentrado!AQ$2:AQ859,Concentrado!$A$2:$A859,"="&amp;$A7,Concentrado!$B$2:$B859, "=Quintana Roo")</f>
        <v>3.0169999999999999</v>
      </c>
      <c r="AQ7" s="9">
        <f>SUMIFS(Concentrado!AR$2:AR859,Concentrado!$A$2:$A859,"="&amp;$A7,Concentrado!$B$2:$B859, "=Quintana Roo")</f>
        <v>1.395</v>
      </c>
      <c r="AR7" s="9">
        <f>SUMIFS(Concentrado!AS$2:AS859,Concentrado!$A$2:$A859,"="&amp;$A7,Concentrado!$B$2:$B859, "=Quintana Roo")</f>
        <v>2.2280000000000002</v>
      </c>
      <c r="AS7" s="9">
        <f>SUMIFS(Concentrado!AT$2:AT859,Concentrado!$A$2:$A859,"="&amp;$A7,Concentrado!$B$2:$B859, "=Quintana Roo")</f>
        <v>12.256</v>
      </c>
      <c r="AT7" s="9">
        <f>SUMIFS(Concentrado!AU$2:AU859,Concentrado!$A$2:$A859,"="&amp;$A7,Concentrado!$B$2:$B859, "=Quintana Roo")</f>
        <v>1.9930000000000001</v>
      </c>
      <c r="AU7" s="9">
        <f>SUMIFS(Concentrado!AV$2:AV859,Concentrado!$A$2:$A859,"="&amp;$A7,Concentrado!$B$2:$B859, "=Quintana Roo")</f>
        <v>7.2670000000000003</v>
      </c>
      <c r="AV7" s="9">
        <f>SUMIFS(Concentrado!AW$2:AW859,Concentrado!$A$2:$A859,"="&amp;$A7,Concentrado!$B$2:$B859, "=Quintana Roo")</f>
        <v>320.72699999999998</v>
      </c>
      <c r="AW7" s="9">
        <f>SUMIFS(Concentrado!AX$2:AX859,Concentrado!$A$2:$A859,"="&amp;$A7,Concentrado!$B$2:$B859, "=Quintana Roo")</f>
        <v>209.47399999999999</v>
      </c>
      <c r="AX7" s="9">
        <f>SUMIFS(Concentrado!AY$2:AY859,Concentrado!$A$2:$A859,"="&amp;$A7,Concentrado!$B$2:$B859, "=Quintana Roo")</f>
        <v>266.74</v>
      </c>
      <c r="AY7" s="9">
        <f>SUMIFS(Concentrado!AZ$2:AZ859,Concentrado!$A$2:$A859,"="&amp;$A7,Concentrado!$B$2:$B859, "=Quintana Roo")</f>
        <v>3.2069999999999999</v>
      </c>
      <c r="AZ7" s="9">
        <f>SUMIFS(Concentrado!BA$2:BA859,Concentrado!$A$2:$A859,"="&amp;$A7,Concentrado!$B$2:$B859, "=Quintana Roo")</f>
        <v>2.0950000000000002</v>
      </c>
      <c r="BA7" s="9">
        <f>SUMIFS(Concentrado!BB$2:BB859,Concentrado!$A$2:$A859,"="&amp;$A7,Concentrado!$B$2:$B859, "=Quintana Roo")</f>
        <v>2.6669999999999998</v>
      </c>
      <c r="BB7" s="9">
        <f>SUMIFS(Concentrado!BC$2:BC859,Concentrado!$A$2:$A859,"="&amp;$A7,Concentrado!$B$2:$B859, "=Quintana Roo")</f>
        <v>17.489000000000001</v>
      </c>
      <c r="BC7" s="9">
        <f>SUMIFS(Concentrado!BD$2:BD859,Concentrado!$A$2:$A859,"="&amp;$A7,Concentrado!$B$2:$B859, "=Quintana Roo")</f>
        <v>15.823</v>
      </c>
      <c r="BD7" s="9">
        <f>SUMIFS(Concentrado!BE$2:BE859,Concentrado!$A$2:$A859,"="&amp;$A7,Concentrado!$B$2:$B859, "=Quintana Roo")</f>
        <v>16.782</v>
      </c>
      <c r="BE7" s="9">
        <f>SUMIFS(Concentrado!BF$2:BF859,Concentrado!$A$2:$A859,"="&amp;$A7,Concentrado!$B$2:$B859, "=Quintana Roo")</f>
        <v>18.170000000000002</v>
      </c>
      <c r="BF7" s="9">
        <f>SUMIFS(Concentrado!BG$2:BG859,Concentrado!$A$2:$A859,"="&amp;$A7,Concentrado!$B$2:$B859, "=Quintana Roo")</f>
        <v>58.48</v>
      </c>
      <c r="BG7" s="9">
        <f>SUMIFS(Concentrado!BH$2:BH859,Concentrado!$A$2:$A859,"="&amp;$A7,Concentrado!$B$2:$B859, "=Quintana Roo")</f>
        <v>8.5213032581453643</v>
      </c>
    </row>
    <row r="8" spans="1:59" x14ac:dyDescent="0.25">
      <c r="A8" s="4">
        <v>2004</v>
      </c>
      <c r="B8" s="9">
        <f>SUMIFS(Concentrado!C$2:C859,Concentrado!$A$2:$A859,"="&amp;$A8,Concentrado!$B$2:$B859, "=Quintana Roo")</f>
        <v>16.285</v>
      </c>
      <c r="C8" s="9">
        <f>SUMIFS(Concentrado!D$2:D859,Concentrado!$A$2:$A859,"="&amp;$A8,Concentrado!$B$2:$B859, "=Quintana Roo")</f>
        <v>3.24</v>
      </c>
      <c r="D8" s="9">
        <f>SUMIFS(Concentrado!E$2:E859,Concentrado!$A$2:$A859,"="&amp;$A8,Concentrado!$B$2:$B859, "=Quintana Roo")</f>
        <v>9.9309999999999992</v>
      </c>
      <c r="E8" s="9">
        <f>SUMIFS(Concentrado!F$2:F859,Concentrado!$A$2:$A859,"="&amp;$A8,Concentrado!$B$2:$B859, "=Quintana Roo")</f>
        <v>13.246</v>
      </c>
      <c r="F8" s="9">
        <f>SUMIFS(Concentrado!G$2:G859,Concentrado!$A$2:$A859,"="&amp;$A8,Concentrado!$B$2:$B859, "=Quintana Roo")</f>
        <v>4.5529999999999999</v>
      </c>
      <c r="G8" s="9">
        <f>SUMIFS(Concentrado!H$2:H859,Concentrado!$A$2:$A859,"="&amp;$A8,Concentrado!$B$2:$B859, "=Quintana Roo")</f>
        <v>0.90500000000000003</v>
      </c>
      <c r="H8" s="9">
        <f>SUMIFS(Concentrado!I$2:I859,Concentrado!$A$2:$A859,"="&amp;$A8,Concentrado!$B$2:$B859, "=Quintana Roo")</f>
        <v>0.57199999999999995</v>
      </c>
      <c r="I8" s="9">
        <f>SUMIFS(Concentrado!J$2:J859,Concentrado!$A$2:$A859,"="&amp;$A8,Concentrado!$B$2:$B859, "=Quintana Roo")</f>
        <v>0.74299999999999999</v>
      </c>
      <c r="J8" s="9">
        <f>SUMIFS(Concentrado!K$2:K859,Concentrado!$A$2:$A859,"="&amp;$A8,Concentrado!$B$2:$B859, "=Quintana Roo")</f>
        <v>5.4279999999999999</v>
      </c>
      <c r="K8" s="9">
        <f>SUMIFS(Concentrado!L$2:L859,Concentrado!$A$2:$A859,"="&amp;$A8,Concentrado!$B$2:$B859, "=Quintana Roo")</f>
        <v>0.76200000000000001</v>
      </c>
      <c r="L8" s="9">
        <f>SUMIFS(Concentrado!M$2:M859,Concentrado!$A$2:$A859,"="&amp;$A8,Concentrado!$B$2:$B859, "=Quintana Roo")</f>
        <v>3.1560000000000001</v>
      </c>
      <c r="M8" s="9">
        <f>SUMIFS(Concentrado!N$2:N859,Concentrado!$A$2:$A859,"="&amp;$A8,Concentrado!$B$2:$B859, "=Quintana Roo")</f>
        <v>26.300999999999998</v>
      </c>
      <c r="N8" s="9">
        <f>SUMIFS(Concentrado!O$2:O859,Concentrado!$A$2:$A859,"="&amp;$A8,Concentrado!$B$2:$B859, "=Quintana Roo")</f>
        <v>81.603999999999999</v>
      </c>
      <c r="O8" s="9">
        <f>SUMIFS(Concentrado!P$2:P859,Concentrado!$A$2:$A859,"="&amp;$A8,Concentrado!$B$2:$B859, "=Quintana Roo")</f>
        <v>20.010000000000002</v>
      </c>
      <c r="P8" s="9">
        <f>SUMIFS(Concentrado!Q$2:Q859,Concentrado!$A$2:$A859,"="&amp;$A8,Concentrado!$B$2:$B859, "=Quintana Roo")</f>
        <v>51.604999999999997</v>
      </c>
      <c r="Q8" s="9">
        <f>SUMIFS(Concentrado!R$2:R859,Concentrado!$A$2:$A859,"="&amp;$A8,Concentrado!$B$2:$B859, "=Quintana Roo")</f>
        <v>24.427</v>
      </c>
      <c r="R8" s="9">
        <f>SUMIFS(Concentrado!S$2:S859,Concentrado!$A$2:$A859,"="&amp;$A8,Concentrado!$B$2:$B859, "=Quintana Roo")</f>
        <v>31.062999999999999</v>
      </c>
      <c r="S8" s="9">
        <f>SUMIFS(Concentrado!T$2:T859,Concentrado!$A$2:$A859,"="&amp;$A8,Concentrado!$B$2:$B859, "=Quintana Roo")</f>
        <v>27.658999999999999</v>
      </c>
      <c r="T8" s="9">
        <f>SUMIFS(Concentrado!U$2:U859,Concentrado!$A$2:$A859,"="&amp;$A8,Concentrado!$B$2:$B859, "=Quintana Roo")</f>
        <v>3.2570000000000001</v>
      </c>
      <c r="U8" s="9">
        <f>SUMIFS(Concentrado!V$2:V859,Concentrado!$A$2:$A859,"="&amp;$A8,Concentrado!$B$2:$B859, "=Quintana Roo")</f>
        <v>3.8109999999999999</v>
      </c>
      <c r="V8" s="9">
        <f>SUMIFS(Concentrado!W$2:W859,Concentrado!$A$2:$A859,"="&amp;$A8,Concentrado!$B$2:$B859, "=Quintana Roo")</f>
        <v>3.5270000000000001</v>
      </c>
      <c r="W8" s="9">
        <f>SUMIFS(Concentrado!X$2:X859,Concentrado!$A$2:$A859,"="&amp;$A8,Concentrado!$B$2:$B859, "=Quintana Roo")</f>
        <v>18.456</v>
      </c>
      <c r="X8" s="9">
        <f>SUMIFS(Concentrado!Y$2:Y859,Concentrado!$A$2:$A859,"="&amp;$A8,Concentrado!$B$2:$B859, "=Quintana Roo")</f>
        <v>3.24</v>
      </c>
      <c r="Y8" s="9">
        <f>SUMIFS(Concentrado!Z$2:Z859,Concentrado!$A$2:$A859,"="&amp;$A8,Concentrado!$B$2:$B859, "=Quintana Roo")</f>
        <v>11.045</v>
      </c>
      <c r="Z8" s="9">
        <f>SUMIFS(Concentrado!AA$2:AA859,Concentrado!$A$2:$A859,"="&amp;$A8,Concentrado!$B$2:$B859, "=Quintana Roo")</f>
        <v>28.95</v>
      </c>
      <c r="AA8" s="9">
        <f>SUMIFS(Concentrado!AB$2:AB859,Concentrado!$A$2:$A859,"="&amp;$A8,Concentrado!$B$2:$B859, "=Quintana Roo")</f>
        <v>12.006</v>
      </c>
      <c r="AB8" s="9">
        <f>SUMIFS(Concentrado!AC$2:AC859,Concentrado!$A$2:$A859,"="&amp;$A8,Concentrado!$B$2:$B859, "=Quintana Roo")</f>
        <v>20.698</v>
      </c>
      <c r="AC8" s="9">
        <f>SUMIFS(Concentrado!AD$2:AD859,Concentrado!$A$2:$A859,"="&amp;$A8,Concentrado!$B$2:$B859, "=Quintana Roo")</f>
        <v>185.82599999999999</v>
      </c>
      <c r="AD8" s="9">
        <f>SUMIFS(Concentrado!AE$2:AE859,Concentrado!$A$2:$A859,"="&amp;$A8,Concentrado!$B$2:$B859, "=Quintana Roo")</f>
        <v>151.69200000000001</v>
      </c>
      <c r="AE8" s="9">
        <f>SUMIFS(Concentrado!AF$2:AF859,Concentrado!$A$2:$A859,"="&amp;$A8,Concentrado!$B$2:$B859, "=Quintana Roo")</f>
        <v>169.29400000000001</v>
      </c>
      <c r="AF8" s="9">
        <f>SUMIFS(Concentrado!AG$2:AG859,Concentrado!$A$2:$A859,"="&amp;$A8,Concentrado!$B$2:$B859, "=Quintana Roo")</f>
        <v>4.1619999999999999</v>
      </c>
      <c r="AG8" s="9">
        <f>SUMIFS(Concentrado!AH$2:AH859,Concentrado!$A$2:$A859,"="&amp;$A8,Concentrado!$B$2:$B859, "=Quintana Roo")</f>
        <v>11.4584894185257</v>
      </c>
      <c r="AH8" s="9">
        <f>SUMIFS(Concentrado!AI$2:AI859,Concentrado!$A$2:$A859,"="&amp;$A8,Concentrado!$B$2:$B859, "=Quintana Roo")</f>
        <v>2.7524955960070501</v>
      </c>
      <c r="AI8" s="9">
        <f>SUMIFS(Concentrado!AJ$2:AJ859,Concentrado!$A$2:$A859,"="&amp;$A8,Concentrado!$B$2:$B859, "=Quintana Roo")</f>
        <v>7.1927892287981301</v>
      </c>
      <c r="AJ8" s="9">
        <f>SUMIFS(Concentrado!AK$2:AK859,Concentrado!$A$2:$A859,"="&amp;$A8,Concentrado!$B$2:$B859, "=Quintana Roo")</f>
        <v>9.0470000000000006</v>
      </c>
      <c r="AK8" s="9">
        <f>SUMIFS(Concentrado!AL$2:AL859,Concentrado!$A$2:$A859,"="&amp;$A8,Concentrado!$B$2:$B859, "=Quintana Roo")</f>
        <v>2.6680000000000001</v>
      </c>
      <c r="AL8" s="9">
        <f>SUMIFS(Concentrado!AM$2:AM859,Concentrado!$A$2:$A859,"="&amp;$A8,Concentrado!$B$2:$B859, "=Quintana Roo")</f>
        <v>5.94</v>
      </c>
      <c r="AM8" s="9">
        <f>SUMIFS(Concentrado!AN$2:AN859,Concentrado!$A$2:$A859,"="&amp;$A8,Concentrado!$B$2:$B859, "=Quintana Roo")</f>
        <v>57.539000000000001</v>
      </c>
      <c r="AN8" s="9">
        <f>SUMIFS(Concentrado!AO$2:AO859,Concentrado!$A$2:$A859,"="&amp;$A8,Concentrado!$B$2:$B859, "=Quintana Roo")</f>
        <v>36.97</v>
      </c>
      <c r="AO8" s="9">
        <f>SUMIFS(Concentrado!AP$2:AP859,Concentrado!$A$2:$A859,"="&amp;$A8,Concentrado!$B$2:$B859, "=Quintana Roo")</f>
        <v>47.521000000000001</v>
      </c>
      <c r="AP8" s="9">
        <f>SUMIFS(Concentrado!AQ$2:AQ859,Concentrado!$A$2:$A859,"="&amp;$A8,Concentrado!$B$2:$B859, "=Quintana Roo")</f>
        <v>1.6279999999999999</v>
      </c>
      <c r="AQ8" s="9">
        <f>SUMIFS(Concentrado!AR$2:AR859,Concentrado!$A$2:$A859,"="&amp;$A8,Concentrado!$B$2:$B859, "=Quintana Roo")</f>
        <v>1.3340000000000001</v>
      </c>
      <c r="AR8" s="9">
        <f>SUMIFS(Concentrado!AS$2:AS859,Concentrado!$A$2:$A859,"="&amp;$A8,Concentrado!$B$2:$B859, "=Quintana Roo")</f>
        <v>1.4850000000000001</v>
      </c>
      <c r="AS8" s="9">
        <f>SUMIFS(Concentrado!AT$2:AT859,Concentrado!$A$2:$A859,"="&amp;$A8,Concentrado!$B$2:$B859, "=Quintana Roo")</f>
        <v>14.294</v>
      </c>
      <c r="AT8" s="9">
        <f>SUMIFS(Concentrado!AU$2:AU859,Concentrado!$A$2:$A859,"="&amp;$A8,Concentrado!$B$2:$B859, "=Quintana Roo")</f>
        <v>3.621</v>
      </c>
      <c r="AU8" s="9">
        <f>SUMIFS(Concentrado!AV$2:AV859,Concentrado!$A$2:$A859,"="&amp;$A8,Concentrado!$B$2:$B859, "=Quintana Roo")</f>
        <v>9.0960000000000001</v>
      </c>
      <c r="AV8" s="9">
        <f>SUMIFS(Concentrado!AW$2:AW859,Concentrado!$A$2:$A859,"="&amp;$A8,Concentrado!$B$2:$B859, "=Quintana Roo")</f>
        <v>331.48200000000003</v>
      </c>
      <c r="AW8" s="9">
        <f>SUMIFS(Concentrado!AX$2:AX859,Concentrado!$A$2:$A859,"="&amp;$A8,Concentrado!$B$2:$B859, "=Quintana Roo")</f>
        <v>212.483</v>
      </c>
      <c r="AX8" s="9">
        <f>SUMIFS(Concentrado!AY$2:AY859,Concentrado!$A$2:$A859,"="&amp;$A8,Concentrado!$B$2:$B859, "=Quintana Roo")</f>
        <v>273.803</v>
      </c>
      <c r="AY8" s="9">
        <f>SUMIFS(Concentrado!AZ$2:AZ859,Concentrado!$A$2:$A859,"="&amp;$A8,Concentrado!$B$2:$B859, "=Quintana Roo")</f>
        <v>3.3149999999999999</v>
      </c>
      <c r="AZ8" s="9">
        <f>SUMIFS(Concentrado!BA$2:BA859,Concentrado!$A$2:$A859,"="&amp;$A8,Concentrado!$B$2:$B859, "=Quintana Roo")</f>
        <v>2.125</v>
      </c>
      <c r="BA8" s="9">
        <f>SUMIFS(Concentrado!BB$2:BB859,Concentrado!$A$2:$A859,"="&amp;$A8,Concentrado!$B$2:$B859, "=Quintana Roo")</f>
        <v>2.738</v>
      </c>
      <c r="BB8" s="9">
        <f>SUMIFS(Concentrado!BC$2:BC859,Concentrado!$A$2:$A859,"="&amp;$A8,Concentrado!$B$2:$B859, "=Quintana Roo")</f>
        <v>11.52</v>
      </c>
      <c r="BC8" s="9">
        <f>SUMIFS(Concentrado!BD$2:BD859,Concentrado!$A$2:$A859,"="&amp;$A8,Concentrado!$B$2:$B859, "=Quintana Roo")</f>
        <v>13.166</v>
      </c>
      <c r="BD8" s="9">
        <f>SUMIFS(Concentrado!BE$2:BE859,Concentrado!$A$2:$A859,"="&amp;$A8,Concentrado!$B$2:$B859, "=Quintana Roo")</f>
        <v>16.376000000000001</v>
      </c>
      <c r="BE8" s="9">
        <f>SUMIFS(Concentrado!BF$2:BF859,Concentrado!$A$2:$A859,"="&amp;$A8,Concentrado!$B$2:$B859, "=Quintana Roo")</f>
        <v>17.827999999999999</v>
      </c>
      <c r="BF8" s="9">
        <f>SUMIFS(Concentrado!BG$2:BG859,Concentrado!$A$2:$A859,"="&amp;$A8,Concentrado!$B$2:$B859, "=Quintana Roo")</f>
        <v>45.396000000000001</v>
      </c>
      <c r="BG8" s="9">
        <f>SUMIFS(Concentrado!BH$2:BH859,Concentrado!$A$2:$A859,"="&amp;$A8,Concentrado!$B$2:$B859, "=Quintana Roo")</f>
        <v>7.5935784738558043</v>
      </c>
    </row>
    <row r="9" spans="1:59" x14ac:dyDescent="0.25">
      <c r="A9" s="4">
        <v>2005</v>
      </c>
      <c r="B9" s="9">
        <f>SUMIFS(Concentrado!C$2:C859,Concentrado!$A$2:$A859,"="&amp;$A9,Concentrado!$B$2:$B859, "=Quintana Roo")</f>
        <v>23.303000000000001</v>
      </c>
      <c r="C9" s="9">
        <f>SUMIFS(Concentrado!D$2:D859,Concentrado!$A$2:$A859,"="&amp;$A9,Concentrado!$B$2:$B859, "=Quintana Roo")</f>
        <v>5.6529999999999996</v>
      </c>
      <c r="D9" s="9">
        <f>SUMIFS(Concentrado!E$2:E859,Concentrado!$A$2:$A859,"="&amp;$A9,Concentrado!$B$2:$B859, "=Quintana Roo")</f>
        <v>14.776999999999999</v>
      </c>
      <c r="E9" s="9">
        <f>SUMIFS(Concentrado!F$2:F859,Concentrado!$A$2:$A859,"="&amp;$A9,Concentrado!$B$2:$B859, "=Quintana Roo")</f>
        <v>17.954000000000001</v>
      </c>
      <c r="F9" s="9">
        <f>SUMIFS(Concentrado!G$2:G859,Concentrado!$A$2:$A859,"="&amp;$A9,Concentrado!$B$2:$B859, "=Quintana Roo")</f>
        <v>3.903</v>
      </c>
      <c r="G9" s="9">
        <f>SUMIFS(Concentrado!H$2:H859,Concentrado!$A$2:$A859,"="&amp;$A9,Concentrado!$B$2:$B859, "=Quintana Roo")</f>
        <v>1.5649999999999999</v>
      </c>
      <c r="H9" s="9">
        <f>SUMIFS(Concentrado!I$2:I859,Concentrado!$A$2:$A859,"="&amp;$A9,Concentrado!$B$2:$B859, "=Quintana Roo")</f>
        <v>0.91200000000000003</v>
      </c>
      <c r="I9" s="9">
        <f>SUMIFS(Concentrado!J$2:J859,Concentrado!$A$2:$A859,"="&amp;$A9,Concentrado!$B$2:$B859, "=Quintana Roo")</f>
        <v>1.246</v>
      </c>
      <c r="J9" s="9">
        <f>SUMIFS(Concentrado!K$2:K859,Concentrado!$A$2:$A859,"="&amp;$A9,Concentrado!$B$2:$B859, "=Quintana Roo")</f>
        <v>5.0430000000000001</v>
      </c>
      <c r="K9" s="9">
        <f>SUMIFS(Concentrado!L$2:L859,Concentrado!$A$2:$A859,"="&amp;$A9,Concentrado!$B$2:$B859, "=Quintana Roo")</f>
        <v>2.371</v>
      </c>
      <c r="L9" s="9">
        <f>SUMIFS(Concentrado!M$2:M859,Concentrado!$A$2:$A859,"="&amp;$A9,Concentrado!$B$2:$B859, "=Quintana Roo")</f>
        <v>3.7389999999999999</v>
      </c>
      <c r="M9" s="9">
        <f>SUMIFS(Concentrado!N$2:N859,Concentrado!$A$2:$A859,"="&amp;$A9,Concentrado!$B$2:$B859, "=Quintana Roo")</f>
        <v>25.774000000000001</v>
      </c>
      <c r="N9" s="9">
        <f>SUMIFS(Concentrado!O$2:O859,Concentrado!$A$2:$A859,"="&amp;$A9,Concentrado!$B$2:$B859, "=Quintana Roo")</f>
        <v>85.733000000000004</v>
      </c>
      <c r="O9" s="9">
        <f>SUMIFS(Concentrado!P$2:P859,Concentrado!$A$2:$A859,"="&amp;$A9,Concentrado!$B$2:$B859, "=Quintana Roo")</f>
        <v>21.154</v>
      </c>
      <c r="P9" s="9">
        <f>SUMIFS(Concentrado!Q$2:Q859,Concentrado!$A$2:$A859,"="&amp;$A9,Concentrado!$B$2:$B859, "=Quintana Roo")</f>
        <v>54.298999999999999</v>
      </c>
      <c r="Q9" s="9">
        <f>SUMIFS(Concentrado!R$2:R859,Concentrado!$A$2:$A859,"="&amp;$A9,Concentrado!$B$2:$B859, "=Quintana Roo")</f>
        <v>28.172000000000001</v>
      </c>
      <c r="R9" s="9">
        <f>SUMIFS(Concentrado!S$2:S859,Concentrado!$A$2:$A859,"="&amp;$A9,Concentrado!$B$2:$B859, "=Quintana Roo")</f>
        <v>32.643000000000001</v>
      </c>
      <c r="S9" s="9">
        <f>SUMIFS(Concentrado!T$2:T859,Concentrado!$A$2:$A859,"="&amp;$A9,Concentrado!$B$2:$B859, "=Quintana Roo")</f>
        <v>30.353999999999999</v>
      </c>
      <c r="T9" s="9">
        <f>SUMIFS(Concentrado!U$2:U859,Concentrado!$A$2:$A859,"="&amp;$A9,Concentrado!$B$2:$B859, "=Quintana Roo")</f>
        <v>3.4780000000000002</v>
      </c>
      <c r="U9" s="9">
        <f>SUMIFS(Concentrado!V$2:V859,Concentrado!$A$2:$A859,"="&amp;$A9,Concentrado!$B$2:$B859, "=Quintana Roo")</f>
        <v>3.6469999999999998</v>
      </c>
      <c r="V9" s="9">
        <f>SUMIFS(Concentrado!W$2:W859,Concentrado!$A$2:$A859,"="&amp;$A9,Concentrado!$B$2:$B859, "=Quintana Roo")</f>
        <v>3.5609999999999999</v>
      </c>
      <c r="W9" s="9">
        <f>SUMIFS(Concentrado!X$2:X859,Concentrado!$A$2:$A859,"="&amp;$A9,Concentrado!$B$2:$B859, "=Quintana Roo")</f>
        <v>10.433999999999999</v>
      </c>
      <c r="X9" s="9">
        <f>SUMIFS(Concentrado!Y$2:Y859,Concentrado!$A$2:$A859,"="&amp;$A9,Concentrado!$B$2:$B859, "=Quintana Roo")</f>
        <v>2.371</v>
      </c>
      <c r="Y9" s="9">
        <f>SUMIFS(Concentrado!Z$2:Z859,Concentrado!$A$2:$A859,"="&amp;$A9,Concentrado!$B$2:$B859, "=Quintana Roo")</f>
        <v>6.4980000000000002</v>
      </c>
      <c r="Z9" s="9">
        <f>SUMIFS(Concentrado!AA$2:AA859,Concentrado!$A$2:$A859,"="&amp;$A9,Concentrado!$B$2:$B859, "=Quintana Roo")</f>
        <v>23.824999999999999</v>
      </c>
      <c r="AA9" s="9">
        <f>SUMIFS(Concentrado!AB$2:AB859,Concentrado!$A$2:$A859,"="&amp;$A9,Concentrado!$B$2:$B859, "=Quintana Roo")</f>
        <v>14.954000000000001</v>
      </c>
      <c r="AB9" s="9">
        <f>SUMIFS(Concentrado!AC$2:AC859,Concentrado!$A$2:$A859,"="&amp;$A9,Concentrado!$B$2:$B859, "=Quintana Roo")</f>
        <v>19.494</v>
      </c>
      <c r="AC9" s="9">
        <f>SUMIFS(Concentrado!AD$2:AD859,Concentrado!$A$2:$A859,"="&amp;$A9,Concentrado!$B$2:$B859, "=Quintana Roo")</f>
        <v>195.291</v>
      </c>
      <c r="AD9" s="9">
        <f>SUMIFS(Concentrado!AE$2:AE859,Concentrado!$A$2:$A859,"="&amp;$A9,Concentrado!$B$2:$B859, "=Quintana Roo")</f>
        <v>158.28899999999999</v>
      </c>
      <c r="AE9" s="9">
        <f>SUMIFS(Concentrado!AF$2:AF859,Concentrado!$A$2:$A859,"="&amp;$A9,Concentrado!$B$2:$B859, "=Quintana Roo")</f>
        <v>177.31899999999999</v>
      </c>
      <c r="AF9" s="9">
        <f>SUMIFS(Concentrado!AG$2:AG859,Concentrado!$A$2:$A859,"="&amp;$A9,Concentrado!$B$2:$B859, "=Quintana Roo")</f>
        <v>3.6520000000000001</v>
      </c>
      <c r="AG9" s="9">
        <f>SUMIFS(Concentrado!AH$2:AH859,Concentrado!$A$2:$A859,"="&amp;$A9,Concentrado!$B$2:$B859, "=Quintana Roo")</f>
        <v>12.341423349121801</v>
      </c>
      <c r="AH9" s="9">
        <f>SUMIFS(Concentrado!AI$2:AI859,Concentrado!$A$2:$A859,"="&amp;$A9,Concentrado!$B$2:$B859, "=Quintana Roo")</f>
        <v>2.2070767709584</v>
      </c>
      <c r="AI9" s="9">
        <f>SUMIFS(Concentrado!AJ$2:AJ859,Concentrado!$A$2:$A859,"="&amp;$A9,Concentrado!$B$2:$B859, "=Quintana Roo")</f>
        <v>7.3668815340447402</v>
      </c>
      <c r="AJ9" s="9">
        <f>SUMIFS(Concentrado!AK$2:AK859,Concentrado!$A$2:$A859,"="&amp;$A9,Concentrado!$B$2:$B859, "=Quintana Roo")</f>
        <v>10.782</v>
      </c>
      <c r="AK9" s="9">
        <f>SUMIFS(Concentrado!AL$2:AL859,Concentrado!$A$2:$A859,"="&amp;$A9,Concentrado!$B$2:$B859, "=Quintana Roo")</f>
        <v>1.2769999999999999</v>
      </c>
      <c r="AL9" s="9">
        <f>SUMIFS(Concentrado!AM$2:AM859,Concentrado!$A$2:$A859,"="&amp;$A9,Concentrado!$B$2:$B859, "=Quintana Roo")</f>
        <v>6.1420000000000003</v>
      </c>
      <c r="AM9" s="9">
        <f>SUMIFS(Concentrado!AN$2:AN859,Concentrado!$A$2:$A859,"="&amp;$A9,Concentrado!$B$2:$B859, "=Quintana Roo")</f>
        <v>54.256999999999998</v>
      </c>
      <c r="AN9" s="9">
        <f>SUMIFS(Concentrado!AO$2:AO859,Concentrado!$A$2:$A859,"="&amp;$A9,Concentrado!$B$2:$B859, "=Quintana Roo")</f>
        <v>39.755000000000003</v>
      </c>
      <c r="AO9" s="9">
        <f>SUMIFS(Concentrado!AP$2:AP859,Concentrado!$A$2:$A859,"="&amp;$A9,Concentrado!$B$2:$B859, "=Quintana Roo")</f>
        <v>47.177999999999997</v>
      </c>
      <c r="AP9" s="9">
        <f>SUMIFS(Concentrado!AQ$2:AQ859,Concentrado!$A$2:$A859,"="&amp;$A9,Concentrado!$B$2:$B859, "=Quintana Roo")</f>
        <v>2.956</v>
      </c>
      <c r="AQ9" s="9">
        <f>SUMIFS(Concentrado!AR$2:AR859,Concentrado!$A$2:$A859,"="&amp;$A9,Concentrado!$B$2:$B859, "=Quintana Roo")</f>
        <v>0.54700000000000004</v>
      </c>
      <c r="AR9" s="9">
        <f>SUMIFS(Concentrado!AS$2:AS859,Concentrado!$A$2:$A859,"="&amp;$A9,Concentrado!$B$2:$B859, "=Quintana Roo")</f>
        <v>1.78</v>
      </c>
      <c r="AS9" s="9">
        <f>SUMIFS(Concentrado!AT$2:AT859,Concentrado!$A$2:$A859,"="&amp;$A9,Concentrado!$B$2:$B859, "=Quintana Roo")</f>
        <v>13.042999999999999</v>
      </c>
      <c r="AT9" s="9">
        <f>SUMIFS(Concentrado!AU$2:AU859,Concentrado!$A$2:$A859,"="&amp;$A9,Concentrado!$B$2:$B859, "=Quintana Roo")</f>
        <v>2.1880000000000002</v>
      </c>
      <c r="AU9" s="9">
        <f>SUMIFS(Concentrado!AV$2:AV859,Concentrado!$A$2:$A859,"="&amp;$A9,Concentrado!$B$2:$B859, "=Quintana Roo")</f>
        <v>7.7439999999999998</v>
      </c>
      <c r="AV9" s="9">
        <f>SUMIFS(Concentrado!AW$2:AW859,Concentrado!$A$2:$A859,"="&amp;$A9,Concentrado!$B$2:$B859, "=Quintana Roo")</f>
        <v>342.93400000000003</v>
      </c>
      <c r="AW9" s="9">
        <f>SUMIFS(Concentrado!AX$2:AX859,Concentrado!$A$2:$A859,"="&amp;$A9,Concentrado!$B$2:$B859, "=Quintana Roo")</f>
        <v>224.66900000000001</v>
      </c>
      <c r="AX9" s="9">
        <f>SUMIFS(Concentrado!AY$2:AY859,Concentrado!$A$2:$A859,"="&amp;$A9,Concentrado!$B$2:$B859, "=Quintana Roo")</f>
        <v>285.38299999999998</v>
      </c>
      <c r="AY9" s="9">
        <f>SUMIFS(Concentrado!AZ$2:AZ859,Concentrado!$A$2:$A859,"="&amp;$A9,Concentrado!$B$2:$B859, "=Quintana Roo")</f>
        <v>3.4289999999999998</v>
      </c>
      <c r="AZ9" s="9">
        <f>SUMIFS(Concentrado!BA$2:BA859,Concentrado!$A$2:$A859,"="&amp;$A9,Concentrado!$B$2:$B859, "=Quintana Roo")</f>
        <v>2.2469999999999999</v>
      </c>
      <c r="BA9" s="9">
        <f>SUMIFS(Concentrado!BB$2:BB859,Concentrado!$A$2:$A859,"="&amp;$A9,Concentrado!$B$2:$B859, "=Quintana Roo")</f>
        <v>2.8540000000000001</v>
      </c>
      <c r="BB9" s="9">
        <f>SUMIFS(Concentrado!BC$2:BC859,Concentrado!$A$2:$A859,"="&amp;$A9,Concentrado!$B$2:$B859, "=Quintana Roo")</f>
        <v>8.1069999999999993</v>
      </c>
      <c r="BC9" s="9">
        <f>SUMIFS(Concentrado!BD$2:BD859,Concentrado!$A$2:$A859,"="&amp;$A9,Concentrado!$B$2:$B859, "=Quintana Roo")</f>
        <v>12.972</v>
      </c>
      <c r="BD9" s="9">
        <f>SUMIFS(Concentrado!BE$2:BE859,Concentrado!$A$2:$A859,"="&amp;$A9,Concentrado!$B$2:$B859, "=Quintana Roo")</f>
        <v>16.04</v>
      </c>
      <c r="BE9" s="9">
        <f>SUMIFS(Concentrado!BF$2:BF859,Concentrado!$A$2:$A859,"="&amp;$A9,Concentrado!$B$2:$B859, "=Quintana Roo")</f>
        <v>17.463999999999999</v>
      </c>
      <c r="BF9" s="9">
        <f>SUMIFS(Concentrado!BG$2:BG859,Concentrado!$A$2:$A859,"="&amp;$A9,Concentrado!$B$2:$B859, "=Quintana Roo")</f>
        <v>52.676000000000002</v>
      </c>
      <c r="BG9" s="9">
        <f>SUMIFS(Concentrado!BH$2:BH859,Concentrado!$A$2:$A859,"="&amp;$A9,Concentrado!$B$2:$B859, "=Quintana Roo")</f>
        <v>9.1981036508772647</v>
      </c>
    </row>
    <row r="10" spans="1:59" x14ac:dyDescent="0.25">
      <c r="A10" s="4">
        <v>2006</v>
      </c>
      <c r="B10" s="9">
        <f>SUMIFS(Concentrado!C$2:C859,Concentrado!$A$2:$A859,"="&amp;$A10,Concentrado!$B$2:$B859, "=Quintana Roo")</f>
        <v>22.312000000000001</v>
      </c>
      <c r="C10" s="9">
        <f>SUMIFS(Concentrado!D$2:D859,Concentrado!$A$2:$A859,"="&amp;$A10,Concentrado!$B$2:$B859, "=Quintana Roo")</f>
        <v>5.6029999999999998</v>
      </c>
      <c r="D10" s="9">
        <f>SUMIFS(Concentrado!E$2:E859,Concentrado!$A$2:$A859,"="&amp;$A10,Concentrado!$B$2:$B859, "=Quintana Roo")</f>
        <v>14.222</v>
      </c>
      <c r="E10" s="9">
        <f>SUMIFS(Concentrado!F$2:F859,Concentrado!$A$2:$A859,"="&amp;$A10,Concentrado!$B$2:$B859, "=Quintana Roo")</f>
        <v>9.9879999999999995</v>
      </c>
      <c r="F10" s="9">
        <f>SUMIFS(Concentrado!G$2:G859,Concentrado!$A$2:$A859,"="&amp;$A10,Concentrado!$B$2:$B859, "=Quintana Roo")</f>
        <v>8.1379999999999999</v>
      </c>
      <c r="G10" s="9">
        <f>SUMIFS(Concentrado!H$2:H859,Concentrado!$A$2:$A859,"="&amp;$A10,Concentrado!$B$2:$B859, "=Quintana Roo")</f>
        <v>1.3420000000000001</v>
      </c>
      <c r="H10" s="9">
        <f>SUMIFS(Concentrado!I$2:I859,Concentrado!$A$2:$A859,"="&amp;$A10,Concentrado!$B$2:$B859, "=Quintana Roo")</f>
        <v>1.401</v>
      </c>
      <c r="I10" s="9">
        <f>SUMIFS(Concentrado!J$2:J859,Concentrado!$A$2:$A859,"="&amp;$A10,Concentrado!$B$2:$B859, "=Quintana Roo")</f>
        <v>1.371</v>
      </c>
      <c r="J10" s="9">
        <f>SUMIFS(Concentrado!K$2:K859,Concentrado!$A$2:$A859,"="&amp;$A10,Concentrado!$B$2:$B859, "=Quintana Roo")</f>
        <v>3.8580000000000001</v>
      </c>
      <c r="K10" s="9">
        <f>SUMIFS(Concentrado!L$2:L859,Concentrado!$A$2:$A859,"="&amp;$A10,Concentrado!$B$2:$B859, "=Quintana Roo")</f>
        <v>1.401</v>
      </c>
      <c r="L10" s="9">
        <f>SUMIFS(Concentrado!M$2:M859,Concentrado!$A$2:$A859,"="&amp;$A10,Concentrado!$B$2:$B859, "=Quintana Roo")</f>
        <v>2.6560000000000001</v>
      </c>
      <c r="M10" s="9">
        <f>SUMIFS(Concentrado!N$2:N859,Concentrado!$A$2:$A859,"="&amp;$A10,Concentrado!$B$2:$B859, "=Quintana Roo")</f>
        <v>19.559000000000001</v>
      </c>
      <c r="N10" s="9">
        <f>SUMIFS(Concentrado!O$2:O859,Concentrado!$A$2:$A859,"="&amp;$A10,Concentrado!$B$2:$B859, "=Quintana Roo")</f>
        <v>76.497</v>
      </c>
      <c r="O10" s="9">
        <f>SUMIFS(Concentrado!P$2:P859,Concentrado!$A$2:$A859,"="&amp;$A10,Concentrado!$B$2:$B859, "=Quintana Roo")</f>
        <v>17.335000000000001</v>
      </c>
      <c r="P10" s="9">
        <f>SUMIFS(Concentrado!Q$2:Q859,Concentrado!$A$2:$A859,"="&amp;$A10,Concentrado!$B$2:$B859, "=Quintana Roo")</f>
        <v>47.634999999999998</v>
      </c>
      <c r="Q10" s="9">
        <f>SUMIFS(Concentrado!R$2:R859,Concentrado!$A$2:$A859,"="&amp;$A10,Concentrado!$B$2:$B859, "=Quintana Roo")</f>
        <v>27.68</v>
      </c>
      <c r="R10" s="9">
        <f>SUMIFS(Concentrado!S$2:S859,Concentrado!$A$2:$A859,"="&amp;$A10,Concentrado!$B$2:$B859, "=Quintana Roo")</f>
        <v>31.693000000000001</v>
      </c>
      <c r="S10" s="9">
        <f>SUMIFS(Concentrado!T$2:T859,Concentrado!$A$2:$A859,"="&amp;$A10,Concentrado!$B$2:$B859, "=Quintana Roo")</f>
        <v>29.728999999999999</v>
      </c>
      <c r="T10" s="9">
        <f>SUMIFS(Concentrado!U$2:U859,Concentrado!$A$2:$A859,"="&amp;$A10,Concentrado!$B$2:$B859, "=Quintana Roo")</f>
        <v>3.6909999999999998</v>
      </c>
      <c r="U10" s="9">
        <f>SUMIFS(Concentrado!V$2:V859,Concentrado!$A$2:$A859,"="&amp;$A10,Concentrado!$B$2:$B859, "=Quintana Roo")</f>
        <v>4.202</v>
      </c>
      <c r="V10" s="9">
        <f>SUMIFS(Concentrado!W$2:W859,Concentrado!$A$2:$A859,"="&amp;$A10,Concentrado!$B$2:$B859, "=Quintana Roo")</f>
        <v>3.9409999999999998</v>
      </c>
      <c r="W10" s="9">
        <f>SUMIFS(Concentrado!X$2:X859,Concentrado!$A$2:$A859,"="&amp;$A10,Concentrado!$B$2:$B859, "=Quintana Roo")</f>
        <v>8.891</v>
      </c>
      <c r="X10" s="9">
        <f>SUMIFS(Concentrado!Y$2:Y859,Concentrado!$A$2:$A859,"="&amp;$A10,Concentrado!$B$2:$B859, "=Quintana Roo")</f>
        <v>1.9259999999999999</v>
      </c>
      <c r="Y10" s="9">
        <f>SUMIFS(Concentrado!Z$2:Z859,Concentrado!$A$2:$A859,"="&amp;$A10,Concentrado!$B$2:$B859, "=Quintana Roo")</f>
        <v>5.4829999999999997</v>
      </c>
      <c r="Z10" s="9">
        <f>SUMIFS(Concentrado!AA$2:AA859,Concentrado!$A$2:$A859,"="&amp;$A10,Concentrado!$B$2:$B859, "=Quintana Roo")</f>
        <v>22.815000000000001</v>
      </c>
      <c r="AA10" s="9">
        <f>SUMIFS(Concentrado!AB$2:AB859,Concentrado!$A$2:$A859,"="&amp;$A10,Concentrado!$B$2:$B859, "=Quintana Roo")</f>
        <v>10.856</v>
      </c>
      <c r="AB10" s="9">
        <f>SUMIFS(Concentrado!AC$2:AC859,Concentrado!$A$2:$A859,"="&amp;$A10,Concentrado!$B$2:$B859, "=Quintana Roo")</f>
        <v>16.963999999999999</v>
      </c>
      <c r="AC10" s="9">
        <f>SUMIFS(Concentrado!AD$2:AD859,Concentrado!$A$2:$A859,"="&amp;$A10,Concentrado!$B$2:$B859, "=Quintana Roo")</f>
        <v>182.017</v>
      </c>
      <c r="AD10" s="9">
        <f>SUMIFS(Concentrado!AE$2:AE859,Concentrado!$A$2:$A859,"="&amp;$A10,Concentrado!$B$2:$B859, "=Quintana Roo")</f>
        <v>149.53700000000001</v>
      </c>
      <c r="AE10" s="9">
        <f>SUMIFS(Concentrado!AF$2:AF859,Concentrado!$A$2:$A859,"="&amp;$A10,Concentrado!$B$2:$B859, "=Quintana Roo")</f>
        <v>166.38200000000001</v>
      </c>
      <c r="AF10" s="9">
        <f>SUMIFS(Concentrado!AG$2:AG859,Concentrado!$A$2:$A859,"="&amp;$A10,Concentrado!$B$2:$B859, "=Quintana Roo")</f>
        <v>2.8519999999999999</v>
      </c>
      <c r="AG10" s="9">
        <f>SUMIFS(Concentrado!AH$2:AH859,Concentrado!$A$2:$A859,"="&amp;$A10,Concentrado!$B$2:$B859, "=Quintana Roo")</f>
        <v>18.158107595041201</v>
      </c>
      <c r="AH10" s="9">
        <f>SUMIFS(Concentrado!AI$2:AI859,Concentrado!$A$2:$A859,"="&amp;$A10,Concentrado!$B$2:$B859, "=Quintana Roo")</f>
        <v>2.9842983275139501</v>
      </c>
      <c r="AI10" s="9">
        <f>SUMIFS(Concentrado!AJ$2:AJ859,Concentrado!$A$2:$A859,"="&amp;$A10,Concentrado!$B$2:$B859, "=Quintana Roo")</f>
        <v>10.694581621676001</v>
      </c>
      <c r="AJ10" s="9">
        <f>SUMIFS(Concentrado!AK$2:AK859,Concentrado!$A$2:$A859,"="&amp;$A10,Concentrado!$B$2:$B859, "=Quintana Roo")</f>
        <v>14.763</v>
      </c>
      <c r="AK10" s="9">
        <f>SUMIFS(Concentrado!AL$2:AL859,Concentrado!$A$2:$A859,"="&amp;$A10,Concentrado!$B$2:$B859, "=Quintana Roo")</f>
        <v>2.4510000000000001</v>
      </c>
      <c r="AL10" s="9">
        <f>SUMIFS(Concentrado!AM$2:AM859,Concentrado!$A$2:$A859,"="&amp;$A10,Concentrado!$B$2:$B859, "=Quintana Roo")</f>
        <v>8.7390000000000008</v>
      </c>
      <c r="AM10" s="9">
        <f>SUMIFS(Concentrado!AN$2:AN859,Concentrado!$A$2:$A859,"="&amp;$A10,Concentrado!$B$2:$B859, "=Quintana Roo")</f>
        <v>55.36</v>
      </c>
      <c r="AN10" s="9">
        <f>SUMIFS(Concentrado!AO$2:AO859,Concentrado!$A$2:$A859,"="&amp;$A10,Concentrado!$B$2:$B859, "=Quintana Roo")</f>
        <v>37.646999999999998</v>
      </c>
      <c r="AO10" s="9">
        <f>SUMIFS(Concentrado!AP$2:AP859,Concentrado!$A$2:$A859,"="&amp;$A10,Concentrado!$B$2:$B859, "=Quintana Roo")</f>
        <v>46.863999999999997</v>
      </c>
      <c r="AP10" s="9">
        <f>SUMIFS(Concentrado!AQ$2:AQ859,Concentrado!$A$2:$A859,"="&amp;$A10,Concentrado!$B$2:$B859, "=Quintana Roo")</f>
        <v>2.0129999999999999</v>
      </c>
      <c r="AQ10" s="9">
        <f>SUMIFS(Concentrado!AR$2:AR859,Concentrado!$A$2:$A859,"="&amp;$A10,Concentrado!$B$2:$B859, "=Quintana Roo")</f>
        <v>0.7</v>
      </c>
      <c r="AR10" s="9">
        <f>SUMIFS(Concentrado!AS$2:AS859,Concentrado!$A$2:$A859,"="&amp;$A10,Concentrado!$B$2:$B859, "=Quintana Roo")</f>
        <v>1.371</v>
      </c>
      <c r="AS10" s="9">
        <f>SUMIFS(Concentrado!AT$2:AT859,Concentrado!$A$2:$A859,"="&amp;$A10,Concentrado!$B$2:$B859, "=Quintana Roo")</f>
        <v>12.079000000000001</v>
      </c>
      <c r="AT10" s="9">
        <f>SUMIFS(Concentrado!AU$2:AU859,Concentrado!$A$2:$A859,"="&amp;$A10,Concentrado!$B$2:$B859, "=Quintana Roo")</f>
        <v>4.0270000000000001</v>
      </c>
      <c r="AU10" s="9">
        <f>SUMIFS(Concentrado!AV$2:AV859,Concentrado!$A$2:$A859,"="&amp;$A10,Concentrado!$B$2:$B859, "=Quintana Roo")</f>
        <v>8.1389999999999993</v>
      </c>
      <c r="AV10" s="9">
        <f>SUMIFS(Concentrado!AW$2:AW859,Concentrado!$A$2:$A859,"="&amp;$A10,Concentrado!$B$2:$B859, "=Quintana Roo")</f>
        <v>319.57799999999997</v>
      </c>
      <c r="AW10" s="9">
        <f>SUMIFS(Concentrado!AX$2:AX859,Concentrado!$A$2:$A859,"="&amp;$A10,Concentrado!$B$2:$B859, "=Quintana Roo")</f>
        <v>208.89599999999999</v>
      </c>
      <c r="AX10" s="9">
        <f>SUMIFS(Concentrado!AY$2:AY859,Concentrado!$A$2:$A859,"="&amp;$A10,Concentrado!$B$2:$B859, "=Quintana Roo")</f>
        <v>265.93599999999998</v>
      </c>
      <c r="AY10" s="9">
        <f>SUMIFS(Concentrado!AZ$2:AZ859,Concentrado!$A$2:$A859,"="&amp;$A10,Concentrado!$B$2:$B859, "=Quintana Roo")</f>
        <v>3.1960000000000002</v>
      </c>
      <c r="AZ10" s="9">
        <f>SUMIFS(Concentrado!BA$2:BA859,Concentrado!$A$2:$A859,"="&amp;$A10,Concentrado!$B$2:$B859, "=Quintana Roo")</f>
        <v>2.089</v>
      </c>
      <c r="BA10" s="9">
        <f>SUMIFS(Concentrado!BB$2:BB859,Concentrado!$A$2:$A859,"="&amp;$A10,Concentrado!$B$2:$B859, "=Quintana Roo")</f>
        <v>2.6589999999999998</v>
      </c>
      <c r="BB10" s="9">
        <f>SUMIFS(Concentrado!BC$2:BC859,Concentrado!$A$2:$A859,"="&amp;$A10,Concentrado!$B$2:$B859, "=Quintana Roo")</f>
        <v>24.684999999999999</v>
      </c>
      <c r="BC10" s="9">
        <f>SUMIFS(Concentrado!BD$2:BD859,Concentrado!$A$2:$A859,"="&amp;$A10,Concentrado!$B$2:$B859, "=Quintana Roo")</f>
        <v>19.908000000000001</v>
      </c>
      <c r="BD10" s="9">
        <f>SUMIFS(Concentrado!BE$2:BE859,Concentrado!$A$2:$A859,"="&amp;$A10,Concentrado!$B$2:$B859, "=Quintana Roo")</f>
        <v>15.981999999999999</v>
      </c>
      <c r="BE10" s="9">
        <f>SUMIFS(Concentrado!BF$2:BF859,Concentrado!$A$2:$A859,"="&amp;$A10,Concentrado!$B$2:$B859, "=Quintana Roo")</f>
        <v>17.411999999999999</v>
      </c>
      <c r="BF10" s="9">
        <f>SUMIFS(Concentrado!BG$2:BG859,Concentrado!$A$2:$A859,"="&amp;$A10,Concentrado!$B$2:$B859, "=Quintana Roo")</f>
        <v>51.444000000000003</v>
      </c>
      <c r="BG10" s="9">
        <f>SUMIFS(Concentrado!BH$2:BH859,Concentrado!$A$2:$A859,"="&amp;$A10,Concentrado!$B$2:$B859, "=Quintana Roo")</f>
        <v>8.1915314602295215</v>
      </c>
    </row>
    <row r="11" spans="1:59" x14ac:dyDescent="0.25">
      <c r="A11" s="4">
        <v>2007</v>
      </c>
      <c r="B11" s="9">
        <f>SUMIFS(Concentrado!C$2:C859,Concentrado!$A$2:$A859,"="&amp;$A11,Concentrado!$B$2:$B859, "=Quintana Roo")</f>
        <v>22.39</v>
      </c>
      <c r="C11" s="9">
        <f>SUMIFS(Concentrado!D$2:D859,Concentrado!$A$2:$A859,"="&amp;$A11,Concentrado!$B$2:$B859, "=Quintana Roo")</f>
        <v>5.5629999999999997</v>
      </c>
      <c r="D11" s="9">
        <f>SUMIFS(Concentrado!E$2:E859,Concentrado!$A$2:$A859,"="&amp;$A11,Concentrado!$B$2:$B859, "=Quintana Roo")</f>
        <v>14.138</v>
      </c>
      <c r="E11" s="9">
        <f>SUMIFS(Concentrado!F$2:F859,Concentrado!$A$2:$A859,"="&amp;$A11,Concentrado!$B$2:$B859, "=Quintana Roo")</f>
        <v>14.07</v>
      </c>
      <c r="F11" s="9">
        <f>SUMIFS(Concentrado!G$2:G859,Concentrado!$A$2:$A859,"="&amp;$A11,Concentrado!$B$2:$B859, "=Quintana Roo")</f>
        <v>9.8490000000000002</v>
      </c>
      <c r="G11" s="9">
        <f>SUMIFS(Concentrado!H$2:H859,Concentrado!$A$2:$A859,"="&amp;$A11,Concentrado!$B$2:$B859, "=Quintana Roo")</f>
        <v>1.1359999999999999</v>
      </c>
      <c r="H11" s="9">
        <f>SUMIFS(Concentrado!I$2:I859,Concentrado!$A$2:$A859,"="&amp;$A11,Concentrado!$B$2:$B859, "=Quintana Roo")</f>
        <v>2.1920000000000002</v>
      </c>
      <c r="I11" s="9">
        <f>SUMIFS(Concentrado!J$2:J859,Concentrado!$A$2:$A859,"="&amp;$A11,Concentrado!$B$2:$B859, "=Quintana Roo")</f>
        <v>1.6539999999999999</v>
      </c>
      <c r="J11" s="9">
        <f>SUMIFS(Concentrado!K$2:K859,Concentrado!$A$2:$A859,"="&amp;$A11,Concentrado!$B$2:$B859, "=Quintana Roo")</f>
        <v>5.516</v>
      </c>
      <c r="K11" s="9">
        <f>SUMIFS(Concentrado!L$2:L859,Concentrado!$A$2:$A859,"="&amp;$A11,Concentrado!$B$2:$B859, "=Quintana Roo")</f>
        <v>1.349</v>
      </c>
      <c r="L11" s="9">
        <f>SUMIFS(Concentrado!M$2:M859,Concentrado!$A$2:$A859,"="&amp;$A11,Concentrado!$B$2:$B859, "=Quintana Roo")</f>
        <v>3.472</v>
      </c>
      <c r="M11" s="9">
        <f>SUMIFS(Concentrado!N$2:N859,Concentrado!$A$2:$A859,"="&amp;$A11,Concentrado!$B$2:$B859, "=Quintana Roo")</f>
        <v>30.312999999999999</v>
      </c>
      <c r="N11" s="9">
        <f>SUMIFS(Concentrado!O$2:O859,Concentrado!$A$2:$A859,"="&amp;$A11,Concentrado!$B$2:$B859, "=Quintana Roo")</f>
        <v>97.995000000000005</v>
      </c>
      <c r="O11" s="9">
        <f>SUMIFS(Concentrado!P$2:P859,Concentrado!$A$2:$A859,"="&amp;$A11,Concentrado!$B$2:$B859, "=Quintana Roo")</f>
        <v>23.434000000000001</v>
      </c>
      <c r="P11" s="9">
        <f>SUMIFS(Concentrado!Q$2:Q859,Concentrado!$A$2:$A859,"="&amp;$A11,Concentrado!$B$2:$B859, "=Quintana Roo")</f>
        <v>61.512</v>
      </c>
      <c r="Q11" s="9">
        <f>SUMIFS(Concentrado!R$2:R859,Concentrado!$A$2:$A859,"="&amp;$A11,Concentrado!$B$2:$B859, "=Quintana Roo")</f>
        <v>31.638000000000002</v>
      </c>
      <c r="R11" s="9">
        <f>SUMIFS(Concentrado!S$2:S859,Concentrado!$A$2:$A859,"="&amp;$A11,Concentrado!$B$2:$B859, "=Quintana Roo")</f>
        <v>36.078000000000003</v>
      </c>
      <c r="S11" s="9">
        <f>SUMIFS(Concentrado!T$2:T859,Concentrado!$A$2:$A859,"="&amp;$A11,Concentrado!$B$2:$B859, "=Quintana Roo")</f>
        <v>33.814999999999998</v>
      </c>
      <c r="T11" s="9">
        <f>SUMIFS(Concentrado!U$2:U859,Concentrado!$A$2:$A859,"="&amp;$A11,Concentrado!$B$2:$B859, "=Quintana Roo")</f>
        <v>4.7050000000000001</v>
      </c>
      <c r="U11" s="9">
        <f>SUMIFS(Concentrado!V$2:V859,Concentrado!$A$2:$A859,"="&amp;$A11,Concentrado!$B$2:$B859, "=Quintana Roo")</f>
        <v>5.7320000000000002</v>
      </c>
      <c r="V11" s="9">
        <f>SUMIFS(Concentrado!W$2:W859,Concentrado!$A$2:$A859,"="&amp;$A11,Concentrado!$B$2:$B859, "=Quintana Roo")</f>
        <v>5.2089999999999996</v>
      </c>
      <c r="W11" s="9">
        <f>SUMIFS(Concentrado!X$2:X859,Concentrado!$A$2:$A859,"="&amp;$A11,Concentrado!$B$2:$B859, "=Quintana Roo")</f>
        <v>16.224</v>
      </c>
      <c r="X11" s="9">
        <f>SUMIFS(Concentrado!Y$2:Y859,Concentrado!$A$2:$A859,"="&amp;$A11,Concentrado!$B$2:$B859, "=Quintana Roo")</f>
        <v>3.0350000000000001</v>
      </c>
      <c r="Y11" s="9">
        <f>SUMIFS(Concentrado!Z$2:Z859,Concentrado!$A$2:$A859,"="&amp;$A11,Concentrado!$B$2:$B859, "=Quintana Roo")</f>
        <v>9.7560000000000002</v>
      </c>
      <c r="Z11" s="9">
        <f>SUMIFS(Concentrado!AA$2:AA859,Concentrado!$A$2:$A859,"="&amp;$A11,Concentrado!$B$2:$B859, "=Quintana Roo")</f>
        <v>24.012</v>
      </c>
      <c r="AA11" s="9">
        <f>SUMIFS(Concentrado!AB$2:AB859,Concentrado!$A$2:$A859,"="&amp;$A11,Concentrado!$B$2:$B859, "=Quintana Roo")</f>
        <v>12.307</v>
      </c>
      <c r="AB11" s="9">
        <f>SUMIFS(Concentrado!AC$2:AC859,Concentrado!$A$2:$A859,"="&amp;$A11,Concentrado!$B$2:$B859, "=Quintana Roo")</f>
        <v>18.271999999999998</v>
      </c>
      <c r="AC11" s="9">
        <f>SUMIFS(Concentrado!AD$2:AD859,Concentrado!$A$2:$A859,"="&amp;$A11,Concentrado!$B$2:$B859, "=Quintana Roo")</f>
        <v>217.083</v>
      </c>
      <c r="AD11" s="9">
        <f>SUMIFS(Concentrado!AE$2:AE859,Concentrado!$A$2:$A859,"="&amp;$A11,Concentrado!$B$2:$B859, "=Quintana Roo")</f>
        <v>169.59899999999999</v>
      </c>
      <c r="AE11" s="9">
        <f>SUMIFS(Concentrado!AF$2:AF859,Concentrado!$A$2:$A859,"="&amp;$A11,Concentrado!$B$2:$B859, "=Quintana Roo")</f>
        <v>193.79599999999999</v>
      </c>
      <c r="AF11" s="9">
        <f>SUMIFS(Concentrado!AG$2:AG859,Concentrado!$A$2:$A859,"="&amp;$A11,Concentrado!$B$2:$B859, "=Quintana Roo")</f>
        <v>4.5430000000000001</v>
      </c>
      <c r="AG11" s="9">
        <f>SUMIFS(Concentrado!AH$2:AH859,Concentrado!$A$2:$A859,"="&amp;$A11,Concentrado!$B$2:$B859, "=Quintana Roo")</f>
        <v>27.651431662893</v>
      </c>
      <c r="AH11" s="9">
        <f>SUMIFS(Concentrado!AI$2:AI859,Concentrado!$A$2:$A859,"="&amp;$A11,Concentrado!$B$2:$B859, "=Quintana Roo")</f>
        <v>8.6689811470300508</v>
      </c>
      <c r="AI11" s="9">
        <f>SUMIFS(Concentrado!AJ$2:AJ859,Concentrado!$A$2:$A859,"="&amp;$A11,Concentrado!$B$2:$B859, "=Quintana Roo")</f>
        <v>18.3009406683504</v>
      </c>
      <c r="AJ11" s="9">
        <f>SUMIFS(Concentrado!AK$2:AK859,Concentrado!$A$2:$A859,"="&amp;$A11,Concentrado!$B$2:$B859, "=Quintana Roo")</f>
        <v>24.337</v>
      </c>
      <c r="AK11" s="9">
        <f>SUMIFS(Concentrado!AL$2:AL859,Concentrado!$A$2:$A859,"="&amp;$A11,Concentrado!$B$2:$B859, "=Quintana Roo")</f>
        <v>6.9119999999999999</v>
      </c>
      <c r="AL11" s="9">
        <f>SUMIFS(Concentrado!AM$2:AM859,Concentrado!$A$2:$A859,"="&amp;$A11,Concentrado!$B$2:$B859, "=Quintana Roo")</f>
        <v>15.791</v>
      </c>
      <c r="AM11" s="9">
        <f>SUMIFS(Concentrado!AN$2:AN859,Concentrado!$A$2:$A859,"="&amp;$A11,Concentrado!$B$2:$B859, "=Quintana Roo")</f>
        <v>56.948</v>
      </c>
      <c r="AN11" s="9">
        <f>SUMIFS(Concentrado!AO$2:AO859,Concentrado!$A$2:$A859,"="&amp;$A11,Concentrado!$B$2:$B859, "=Quintana Roo")</f>
        <v>33.716999999999999</v>
      </c>
      <c r="AO11" s="9">
        <f>SUMIFS(Concentrado!AP$2:AP859,Concentrado!$A$2:$A859,"="&amp;$A11,Concentrado!$B$2:$B859, "=Quintana Roo")</f>
        <v>45.555</v>
      </c>
      <c r="AP11" s="9">
        <f>SUMIFS(Concentrado!AQ$2:AQ859,Concentrado!$A$2:$A859,"="&amp;$A11,Concentrado!$B$2:$B859, "=Quintana Roo")</f>
        <v>2.109</v>
      </c>
      <c r="AQ11" s="9">
        <f>SUMIFS(Concentrado!AR$2:AR859,Concentrado!$A$2:$A859,"="&amp;$A11,Concentrado!$B$2:$B859, "=Quintana Roo")</f>
        <v>1.18</v>
      </c>
      <c r="AR11" s="9">
        <f>SUMIFS(Concentrado!AS$2:AS859,Concentrado!$A$2:$A859,"="&amp;$A11,Concentrado!$B$2:$B859, "=Quintana Roo")</f>
        <v>1.6539999999999999</v>
      </c>
      <c r="AS11" s="9">
        <f>SUMIFS(Concentrado!AT$2:AT859,Concentrado!$A$2:$A859,"="&amp;$A11,Concentrado!$B$2:$B859, "=Quintana Roo")</f>
        <v>12.331</v>
      </c>
      <c r="AT11" s="9">
        <f>SUMIFS(Concentrado!AU$2:AU859,Concentrado!$A$2:$A859,"="&amp;$A11,Concentrado!$B$2:$B859, "=Quintana Roo")</f>
        <v>2.8660000000000001</v>
      </c>
      <c r="AU11" s="9">
        <f>SUMIFS(Concentrado!AV$2:AV859,Concentrado!$A$2:$A859,"="&amp;$A11,Concentrado!$B$2:$B859, "=Quintana Roo")</f>
        <v>7.6890000000000001</v>
      </c>
      <c r="AV11" s="9">
        <f>SUMIFS(Concentrado!AW$2:AW859,Concentrado!$A$2:$A859,"="&amp;$A11,Concentrado!$B$2:$B859, "=Quintana Roo")</f>
        <v>379.976</v>
      </c>
      <c r="AW11" s="9">
        <f>SUMIFS(Concentrado!AX$2:AX859,Concentrado!$A$2:$A859,"="&amp;$A11,Concentrado!$B$2:$B859, "=Quintana Roo")</f>
        <v>232.65</v>
      </c>
      <c r="AX11" s="9">
        <f>SUMIFS(Concentrado!AY$2:AY859,Concentrado!$A$2:$A859,"="&amp;$A11,Concentrado!$B$2:$B859, "=Quintana Roo")</f>
        <v>308.13900000000001</v>
      </c>
      <c r="AY11" s="9">
        <f>SUMIFS(Concentrado!AZ$2:AZ859,Concentrado!$A$2:$A859,"="&amp;$A11,Concentrado!$B$2:$B859, "=Quintana Roo")</f>
        <v>3.8</v>
      </c>
      <c r="AZ11" s="9">
        <f>SUMIFS(Concentrado!BA$2:BA859,Concentrado!$A$2:$A859,"="&amp;$A11,Concentrado!$B$2:$B859, "=Quintana Roo")</f>
        <v>2.327</v>
      </c>
      <c r="BA11" s="9">
        <f>SUMIFS(Concentrado!BB$2:BB859,Concentrado!$A$2:$A859,"="&amp;$A11,Concentrado!$B$2:$B859, "=Quintana Roo")</f>
        <v>3.081</v>
      </c>
      <c r="BB11" s="9">
        <f>SUMIFS(Concentrado!BC$2:BC859,Concentrado!$A$2:$A859,"="&amp;$A11,Concentrado!$B$2:$B859, "=Quintana Roo")</f>
        <v>18.739999999999998</v>
      </c>
      <c r="BC11" s="9">
        <f>SUMIFS(Concentrado!BD$2:BD859,Concentrado!$A$2:$A859,"="&amp;$A11,Concentrado!$B$2:$B859, "=Quintana Roo")</f>
        <v>17.959</v>
      </c>
      <c r="BD11" s="9">
        <f>SUMIFS(Concentrado!BE$2:BE859,Concentrado!$A$2:$A859,"="&amp;$A11,Concentrado!$B$2:$B859, "=Quintana Roo")</f>
        <v>15.968</v>
      </c>
      <c r="BE11" s="9">
        <f>SUMIFS(Concentrado!BF$2:BF859,Concentrado!$A$2:$A859,"="&amp;$A11,Concentrado!$B$2:$B859, "=Quintana Roo")</f>
        <v>17.358000000000001</v>
      </c>
      <c r="BF11" s="9">
        <f>SUMIFS(Concentrado!BG$2:BG859,Concentrado!$A$2:$A859,"="&amp;$A11,Concentrado!$B$2:$B859, "=Quintana Roo")</f>
        <v>53.883000000000003</v>
      </c>
      <c r="BG11" s="9">
        <f>SUMIFS(Concentrado!BH$2:BH859,Concentrado!$A$2:$A859,"="&amp;$A11,Concentrado!$B$2:$B859, "=Quintana Roo")</f>
        <v>7.4667077207297359</v>
      </c>
    </row>
    <row r="12" spans="1:59" x14ac:dyDescent="0.25">
      <c r="A12" s="4">
        <v>2008</v>
      </c>
      <c r="B12" s="9">
        <f>SUMIFS(Concentrado!C$2:C859,Concentrado!$A$2:$A859,"="&amp;$A12,Concentrado!$B$2:$B859, "=Quintana Roo")</f>
        <v>23.196000000000002</v>
      </c>
      <c r="C12" s="9">
        <f>SUMIFS(Concentrado!D$2:D859,Concentrado!$A$2:$A859,"="&amp;$A12,Concentrado!$B$2:$B859, "=Quintana Roo")</f>
        <v>3.573</v>
      </c>
      <c r="D12" s="9">
        <f>SUMIFS(Concentrado!E$2:E859,Concentrado!$A$2:$A859,"="&amp;$A12,Concentrado!$B$2:$B859, "=Quintana Roo")</f>
        <v>13.558999999999999</v>
      </c>
      <c r="E12" s="9">
        <f>SUMIFS(Concentrado!F$2:F859,Concentrado!$A$2:$A859,"="&amp;$A12,Concentrado!$B$2:$B859, "=Quintana Roo")</f>
        <v>12.722</v>
      </c>
      <c r="F12" s="9">
        <f>SUMIFS(Concentrado!G$2:G859,Concentrado!$A$2:$A859,"="&amp;$A12,Concentrado!$B$2:$B859, "=Quintana Roo")</f>
        <v>8.0350000000000001</v>
      </c>
      <c r="G12" s="9">
        <f>SUMIFS(Concentrado!H$2:H859,Concentrado!$A$2:$A859,"="&amp;$A12,Concentrado!$B$2:$B859, "=Quintana Roo")</f>
        <v>1.724</v>
      </c>
      <c r="H12" s="9">
        <f>SUMIFS(Concentrado!I$2:I859,Concentrado!$A$2:$A859,"="&amp;$A12,Concentrado!$B$2:$B859, "=Quintana Roo")</f>
        <v>1.2989999999999999</v>
      </c>
      <c r="I12" s="9">
        <f>SUMIFS(Concentrado!J$2:J859,Concentrado!$A$2:$A859,"="&amp;$A12,Concentrado!$B$2:$B859, "=Quintana Roo")</f>
        <v>1.5149999999999999</v>
      </c>
      <c r="J12" s="9">
        <f>SUMIFS(Concentrado!K$2:K859,Concentrado!$A$2:$A859,"="&amp;$A12,Concentrado!$B$2:$B859, "=Quintana Roo")</f>
        <v>2.508</v>
      </c>
      <c r="K12" s="9">
        <f>SUMIFS(Concentrado!L$2:L859,Concentrado!$A$2:$A859,"="&amp;$A12,Concentrado!$B$2:$B859, "=Quintana Roo")</f>
        <v>2.274</v>
      </c>
      <c r="L12" s="9">
        <f>SUMIFS(Concentrado!M$2:M859,Concentrado!$A$2:$A859,"="&amp;$A12,Concentrado!$B$2:$B859, "=Quintana Roo")</f>
        <v>2.3929999999999998</v>
      </c>
      <c r="M12" s="9">
        <f>SUMIFS(Concentrado!N$2:N859,Concentrado!$A$2:$A859,"="&amp;$A12,Concentrado!$B$2:$B859, "=Quintana Roo")</f>
        <v>15.287000000000001</v>
      </c>
      <c r="N12" s="9">
        <f>SUMIFS(Concentrado!O$2:O859,Concentrado!$A$2:$A859,"="&amp;$A12,Concentrado!$B$2:$B859, "=Quintana Roo")</f>
        <v>100.149</v>
      </c>
      <c r="O12" s="9">
        <f>SUMIFS(Concentrado!P$2:P859,Concentrado!$A$2:$A859,"="&amp;$A12,Concentrado!$B$2:$B859, "=Quintana Roo")</f>
        <v>19.164999999999999</v>
      </c>
      <c r="P12" s="9">
        <f>SUMIFS(Concentrado!Q$2:Q859,Concentrado!$A$2:$A859,"="&amp;$A12,Concentrado!$B$2:$B859, "=Quintana Roo")</f>
        <v>60.537999999999997</v>
      </c>
      <c r="Q12" s="9">
        <f>SUMIFS(Concentrado!R$2:R859,Concentrado!$A$2:$A859,"="&amp;$A12,Concentrado!$B$2:$B859, "=Quintana Roo")</f>
        <v>32.442999999999998</v>
      </c>
      <c r="R12" s="9">
        <f>SUMIFS(Concentrado!S$2:S859,Concentrado!$A$2:$A859,"="&amp;$A12,Concentrado!$B$2:$B859, "=Quintana Roo")</f>
        <v>39.792000000000002</v>
      </c>
      <c r="S12" s="9">
        <f>SUMIFS(Concentrado!T$2:T859,Concentrado!$A$2:$A859,"="&amp;$A12,Concentrado!$B$2:$B859, "=Quintana Roo")</f>
        <v>36.052</v>
      </c>
      <c r="T12" s="9">
        <f>SUMIFS(Concentrado!U$2:U859,Concentrado!$A$2:$A859,"="&amp;$A12,Concentrado!$B$2:$B859, "=Quintana Roo")</f>
        <v>4.3879999999999999</v>
      </c>
      <c r="U12" s="9">
        <f>SUMIFS(Concentrado!V$2:V859,Concentrado!$A$2:$A859,"="&amp;$A12,Concentrado!$B$2:$B859, "=Quintana Roo")</f>
        <v>5.8470000000000004</v>
      </c>
      <c r="V12" s="9">
        <f>SUMIFS(Concentrado!W$2:W859,Concentrado!$A$2:$A859,"="&amp;$A12,Concentrado!$B$2:$B859, "=Quintana Roo")</f>
        <v>5.1050000000000004</v>
      </c>
      <c r="W12" s="9">
        <f>SUMIFS(Concentrado!X$2:X859,Concentrado!$A$2:$A859,"="&amp;$A12,Concentrado!$B$2:$B859, "=Quintana Roo")</f>
        <v>18.806999999999999</v>
      </c>
      <c r="X12" s="9">
        <f>SUMIFS(Concentrado!Y$2:Y859,Concentrado!$A$2:$A859,"="&amp;$A12,Concentrado!$B$2:$B859, "=Quintana Roo")</f>
        <v>3.2480000000000002</v>
      </c>
      <c r="Y12" s="9">
        <f>SUMIFS(Concentrado!Z$2:Z859,Concentrado!$A$2:$A859,"="&amp;$A12,Concentrado!$B$2:$B859, "=Quintana Roo")</f>
        <v>11.166</v>
      </c>
      <c r="Z12" s="9">
        <f>SUMIFS(Concentrado!AA$2:AA859,Concentrado!$A$2:$A859,"="&amp;$A12,Concentrado!$B$2:$B859, "=Quintana Roo")</f>
        <v>26.957000000000001</v>
      </c>
      <c r="AA12" s="9">
        <f>SUMIFS(Concentrado!AB$2:AB859,Concentrado!$A$2:$A859,"="&amp;$A12,Concentrado!$B$2:$B859, "=Quintana Roo")</f>
        <v>15.429</v>
      </c>
      <c r="AB12" s="9">
        <f>SUMIFS(Concentrado!AC$2:AC859,Concentrado!$A$2:$A859,"="&amp;$A12,Concentrado!$B$2:$B859, "=Quintana Roo")</f>
        <v>21.295999999999999</v>
      </c>
      <c r="AC12" s="9">
        <f>SUMIFS(Concentrado!AD$2:AD859,Concentrado!$A$2:$A859,"="&amp;$A12,Concentrado!$B$2:$B859, "=Quintana Roo")</f>
        <v>216.441</v>
      </c>
      <c r="AD12" s="9">
        <f>SUMIFS(Concentrado!AE$2:AE859,Concentrado!$A$2:$A859,"="&amp;$A12,Concentrado!$B$2:$B859, "=Quintana Roo")</f>
        <v>171.672</v>
      </c>
      <c r="AE12" s="9">
        <f>SUMIFS(Concentrado!AF$2:AF859,Concentrado!$A$2:$A859,"="&amp;$A12,Concentrado!$B$2:$B859, "=Quintana Roo")</f>
        <v>194.61500000000001</v>
      </c>
      <c r="AF12" s="9">
        <f>SUMIFS(Concentrado!AG$2:AG859,Concentrado!$A$2:$A859,"="&amp;$A12,Concentrado!$B$2:$B859, "=Quintana Roo")</f>
        <v>2.351</v>
      </c>
      <c r="AG12" s="9">
        <f>SUMIFS(Concentrado!AH$2:AH859,Concentrado!$A$2:$A859,"="&amp;$A12,Concentrado!$B$2:$B859, "=Quintana Roo")</f>
        <v>17.469011913866101</v>
      </c>
      <c r="AH12" s="9">
        <f>SUMIFS(Concentrado!AI$2:AI859,Concentrado!$A$2:$A859,"="&amp;$A12,Concentrado!$B$2:$B859, "=Quintana Roo")</f>
        <v>6.3966737296605798</v>
      </c>
      <c r="AI12" s="9">
        <f>SUMIFS(Concentrado!AJ$2:AJ859,Concentrado!$A$2:$A859,"="&amp;$A12,Concentrado!$B$2:$B859, "=Quintana Roo")</f>
        <v>12.0142832101377</v>
      </c>
      <c r="AJ12" s="9">
        <f>SUMIFS(Concentrado!AK$2:AK859,Concentrado!$A$2:$A859,"="&amp;$A12,Concentrado!$B$2:$B859, "=Quintana Roo")</f>
        <v>18.024000000000001</v>
      </c>
      <c r="AK12" s="9">
        <f>SUMIFS(Concentrado!AL$2:AL859,Concentrado!$A$2:$A859,"="&amp;$A12,Concentrado!$B$2:$B859, "=Quintana Roo")</f>
        <v>3.0859999999999999</v>
      </c>
      <c r="AL12" s="9">
        <f>SUMIFS(Concentrado!AM$2:AM859,Concentrado!$A$2:$A859,"="&amp;$A12,Concentrado!$B$2:$B859, "=Quintana Roo")</f>
        <v>10.688000000000001</v>
      </c>
      <c r="AM12" s="9">
        <f>SUMIFS(Concentrado!AN$2:AN859,Concentrado!$A$2:$A859,"="&amp;$A12,Concentrado!$B$2:$B859, "=Quintana Roo")</f>
        <v>52.033999999999999</v>
      </c>
      <c r="AN12" s="9">
        <f>SUMIFS(Concentrado!AO$2:AO859,Concentrado!$A$2:$A859,"="&amp;$A12,Concentrado!$B$2:$B859, "=Quintana Roo")</f>
        <v>38.005000000000003</v>
      </c>
      <c r="AO12" s="9">
        <f>SUMIFS(Concentrado!AP$2:AP859,Concentrado!$A$2:$A859,"="&amp;$A12,Concentrado!$B$2:$B859, "=Quintana Roo")</f>
        <v>45.223999999999997</v>
      </c>
      <c r="AP12" s="9">
        <f>SUMIFS(Concentrado!AQ$2:AQ859,Concentrado!$A$2:$A859,"="&amp;$A12,Concentrado!$B$2:$B859, "=Quintana Roo")</f>
        <v>2.194</v>
      </c>
      <c r="AQ12" s="9">
        <f>SUMIFS(Concentrado!AR$2:AR859,Concentrado!$A$2:$A859,"="&amp;$A12,Concentrado!$B$2:$B859, "=Quintana Roo")</f>
        <v>0.48699999999999999</v>
      </c>
      <c r="AR12" s="9">
        <f>SUMIFS(Concentrado!AS$2:AS859,Concentrado!$A$2:$A859,"="&amp;$A12,Concentrado!$B$2:$B859, "=Quintana Roo")</f>
        <v>1.3560000000000001</v>
      </c>
      <c r="AS12" s="9">
        <f>SUMIFS(Concentrado!AT$2:AT859,Concentrado!$A$2:$A859,"="&amp;$A12,Concentrado!$B$2:$B859, "=Quintana Roo")</f>
        <v>12.068</v>
      </c>
      <c r="AT12" s="9">
        <f>SUMIFS(Concentrado!AU$2:AU859,Concentrado!$A$2:$A859,"="&amp;$A12,Concentrado!$B$2:$B859, "=Quintana Roo")</f>
        <v>2.5990000000000002</v>
      </c>
      <c r="AU12" s="9">
        <f>SUMIFS(Concentrado!AV$2:AV859,Concentrado!$A$2:$A859,"="&amp;$A12,Concentrado!$B$2:$B859, "=Quintana Roo")</f>
        <v>7.4180000000000001</v>
      </c>
      <c r="AV12" s="9">
        <f>SUMIFS(Concentrado!AW$2:AW859,Concentrado!$A$2:$A859,"="&amp;$A12,Concentrado!$B$2:$B859, "=Quintana Roo")</f>
        <v>375.67599999999999</v>
      </c>
      <c r="AW12" s="9">
        <f>SUMIFS(Concentrado!AX$2:AX859,Concentrado!$A$2:$A859,"="&amp;$A12,Concentrado!$B$2:$B859, "=Quintana Roo")</f>
        <v>234.68899999999999</v>
      </c>
      <c r="AX12" s="9">
        <f>SUMIFS(Concentrado!AY$2:AY859,Concentrado!$A$2:$A859,"="&amp;$A12,Concentrado!$B$2:$B859, "=Quintana Roo")</f>
        <v>306.99700000000001</v>
      </c>
      <c r="AY12" s="9">
        <f>SUMIFS(Concentrado!AZ$2:AZ859,Concentrado!$A$2:$A859,"="&amp;$A12,Concentrado!$B$2:$B859, "=Quintana Roo")</f>
        <v>3.7570000000000001</v>
      </c>
      <c r="AZ12" s="9">
        <f>SUMIFS(Concentrado!BA$2:BA859,Concentrado!$A$2:$A859,"="&amp;$A12,Concentrado!$B$2:$B859, "=Quintana Roo")</f>
        <v>2.347</v>
      </c>
      <c r="BA12" s="9">
        <f>SUMIFS(Concentrado!BB$2:BB859,Concentrado!$A$2:$A859,"="&amp;$A12,Concentrado!$B$2:$B859, "=Quintana Roo")</f>
        <v>3.07</v>
      </c>
      <c r="BB12" s="9">
        <f>SUMIFS(Concentrado!BC$2:BC859,Concentrado!$A$2:$A859,"="&amp;$A12,Concentrado!$B$2:$B859, "=Quintana Roo")</f>
        <v>9.9130000000000003</v>
      </c>
      <c r="BC12" s="9">
        <f>SUMIFS(Concentrado!BD$2:BD859,Concentrado!$A$2:$A859,"="&amp;$A12,Concentrado!$B$2:$B859, "=Quintana Roo")</f>
        <v>14.488</v>
      </c>
      <c r="BD12" s="9">
        <f>SUMIFS(Concentrado!BE$2:BE859,Concentrado!$A$2:$A859,"="&amp;$A12,Concentrado!$B$2:$B859, "=Quintana Roo")</f>
        <v>16.009</v>
      </c>
      <c r="BE12" s="9">
        <f>SUMIFS(Concentrado!BF$2:BF859,Concentrado!$A$2:$A859,"="&amp;$A12,Concentrado!$B$2:$B859, "=Quintana Roo")</f>
        <v>17.395</v>
      </c>
      <c r="BF12" s="9">
        <f>SUMIFS(Concentrado!BG$2:BG859,Concentrado!$A$2:$A859,"="&amp;$A12,Concentrado!$B$2:$B859, "=Quintana Roo")</f>
        <v>63.457000000000001</v>
      </c>
      <c r="BG12" s="9">
        <f>SUMIFS(Concentrado!BH$2:BH859,Concentrado!$A$2:$A859,"="&amp;$A12,Concentrado!$B$2:$B859, "=Quintana Roo")</f>
        <v>9.4811496827174331</v>
      </c>
    </row>
    <row r="13" spans="1:59" x14ac:dyDescent="0.25">
      <c r="A13" s="4">
        <v>2009</v>
      </c>
      <c r="B13" s="9">
        <f>SUMIFS(Concentrado!C$2:C859,Concentrado!$A$2:$A859,"="&amp;$A13,Concentrado!$B$2:$B859, "=Quintana Roo")</f>
        <v>16.945</v>
      </c>
      <c r="C13" s="9">
        <f>SUMIFS(Concentrado!D$2:D859,Concentrado!$A$2:$A859,"="&amp;$A13,Concentrado!$B$2:$B859, "=Quintana Roo")</f>
        <v>3.76</v>
      </c>
      <c r="D13" s="9">
        <f>SUMIFS(Concentrado!E$2:E859,Concentrado!$A$2:$A859,"="&amp;$A13,Concentrado!$B$2:$B859, "=Quintana Roo")</f>
        <v>10.467000000000001</v>
      </c>
      <c r="E13" s="9">
        <f>SUMIFS(Concentrado!F$2:F859,Concentrado!$A$2:$A859,"="&amp;$A13,Concentrado!$B$2:$B859, "=Quintana Roo")</f>
        <v>12.765000000000001</v>
      </c>
      <c r="F13" s="9">
        <f>SUMIFS(Concentrado!G$2:G859,Concentrado!$A$2:$A859,"="&amp;$A13,Concentrado!$B$2:$B859, "=Quintana Roo")</f>
        <v>7.0209999999999999</v>
      </c>
      <c r="G13" s="9">
        <f>SUMIFS(Concentrado!H$2:H859,Concentrado!$A$2:$A859,"="&amp;$A13,Concentrado!$B$2:$B859, "=Quintana Roo")</f>
        <v>1.8160000000000001</v>
      </c>
      <c r="H13" s="9">
        <f>SUMIFS(Concentrado!I$2:I859,Concentrado!$A$2:$A859,"="&amp;$A13,Concentrado!$B$2:$B859, "=Quintana Roo")</f>
        <v>1.5669999999999999</v>
      </c>
      <c r="I13" s="9">
        <f>SUMIFS(Concentrado!J$2:J859,Concentrado!$A$2:$A859,"="&amp;$A13,Concentrado!$B$2:$B859, "=Quintana Roo")</f>
        <v>1.6930000000000001</v>
      </c>
      <c r="J13" s="9">
        <f>SUMIFS(Concentrado!K$2:K859,Concentrado!$A$2:$A859,"="&amp;$A13,Concentrado!$B$2:$B859, "=Quintana Roo")</f>
        <v>3.48</v>
      </c>
      <c r="K13" s="9">
        <f>SUMIFS(Concentrado!L$2:L859,Concentrado!$A$2:$A859,"="&amp;$A13,Concentrado!$B$2:$B859, "=Quintana Roo")</f>
        <v>2.9769999999999999</v>
      </c>
      <c r="L13" s="9">
        <f>SUMIFS(Concentrado!M$2:M859,Concentrado!$A$2:$A859,"="&amp;$A13,Concentrado!$B$2:$B859, "=Quintana Roo")</f>
        <v>3.2330000000000001</v>
      </c>
      <c r="M13" s="9">
        <f>SUMIFS(Concentrado!N$2:N859,Concentrado!$A$2:$A859,"="&amp;$A13,Concentrado!$B$2:$B859, "=Quintana Roo")</f>
        <v>20.158000000000001</v>
      </c>
      <c r="N13" s="9">
        <f>SUMIFS(Concentrado!O$2:O859,Concentrado!$A$2:$A859,"="&amp;$A13,Concentrado!$B$2:$B859, "=Quintana Roo")</f>
        <v>92.593000000000004</v>
      </c>
      <c r="O13" s="9">
        <f>SUMIFS(Concentrado!P$2:P859,Concentrado!$A$2:$A859,"="&amp;$A13,Concentrado!$B$2:$B859, "=Quintana Roo")</f>
        <v>21.776</v>
      </c>
      <c r="P13" s="9">
        <f>SUMIFS(Concentrado!Q$2:Q859,Concentrado!$A$2:$A859,"="&amp;$A13,Concentrado!$B$2:$B859, "=Quintana Roo")</f>
        <v>57.878999999999998</v>
      </c>
      <c r="Q13" s="9">
        <f>SUMIFS(Concentrado!R$2:R859,Concentrado!$A$2:$A859,"="&amp;$A13,Concentrado!$B$2:$B859, "=Quintana Roo")</f>
        <v>37.673000000000002</v>
      </c>
      <c r="R13" s="9">
        <f>SUMIFS(Concentrado!S$2:S859,Concentrado!$A$2:$A859,"="&amp;$A13,Concentrado!$B$2:$B859, "=Quintana Roo")</f>
        <v>37.442999999999998</v>
      </c>
      <c r="S13" s="9">
        <f>SUMIFS(Concentrado!T$2:T859,Concentrado!$A$2:$A859,"="&amp;$A13,Concentrado!$B$2:$B859, "=Quintana Roo")</f>
        <v>37.56</v>
      </c>
      <c r="T13" s="9">
        <f>SUMIFS(Concentrado!U$2:U859,Concentrado!$A$2:$A859,"="&amp;$A13,Concentrado!$B$2:$B859, "=Quintana Roo")</f>
        <v>5.4470000000000001</v>
      </c>
      <c r="U13" s="9">
        <f>SUMIFS(Concentrado!V$2:V859,Concentrado!$A$2:$A859,"="&amp;$A13,Concentrado!$B$2:$B859, "=Quintana Roo")</f>
        <v>7.3630000000000004</v>
      </c>
      <c r="V13" s="9">
        <f>SUMIFS(Concentrado!W$2:W859,Concentrado!$A$2:$A859,"="&amp;$A13,Concentrado!$B$2:$B859, "=Quintana Roo")</f>
        <v>6.3879999999999999</v>
      </c>
      <c r="W13" s="9">
        <f>SUMIFS(Concentrado!X$2:X859,Concentrado!$A$2:$A859,"="&amp;$A13,Concentrado!$B$2:$B859, "=Quintana Roo")</f>
        <v>19.215</v>
      </c>
      <c r="X13" s="9">
        <f>SUMIFS(Concentrado!Y$2:Y859,Concentrado!$A$2:$A859,"="&amp;$A13,Concentrado!$B$2:$B859, "=Quintana Roo")</f>
        <v>1.5669999999999999</v>
      </c>
      <c r="Y13" s="9">
        <f>SUMIFS(Concentrado!Z$2:Z859,Concentrado!$A$2:$A859,"="&amp;$A13,Concentrado!$B$2:$B859, "=Quintana Roo")</f>
        <v>10.544</v>
      </c>
      <c r="Z13" s="9">
        <f>SUMIFS(Concentrado!AA$2:AA859,Concentrado!$A$2:$A859,"="&amp;$A13,Concentrado!$B$2:$B859, "=Quintana Roo")</f>
        <v>27.384</v>
      </c>
      <c r="AA13" s="9">
        <f>SUMIFS(Concentrado!AB$2:AB859,Concentrado!$A$2:$A859,"="&amp;$A13,Concentrado!$B$2:$B859, "=Quintana Roo")</f>
        <v>17.545999999999999</v>
      </c>
      <c r="AB13" s="9">
        <f>SUMIFS(Concentrado!AC$2:AC859,Concentrado!$A$2:$A859,"="&amp;$A13,Concentrado!$B$2:$B859, "=Quintana Roo")</f>
        <v>22.550999999999998</v>
      </c>
      <c r="AC13" s="9">
        <f>SUMIFS(Concentrado!AD$2:AD859,Concentrado!$A$2:$A859,"="&amp;$A13,Concentrado!$B$2:$B859, "=Quintana Roo")</f>
        <v>226.64</v>
      </c>
      <c r="AD13" s="9">
        <f>SUMIFS(Concentrado!AE$2:AE859,Concentrado!$A$2:$A859,"="&amp;$A13,Concentrado!$B$2:$B859, "=Quintana Roo")</f>
        <v>180.47800000000001</v>
      </c>
      <c r="AE13" s="9">
        <f>SUMIFS(Concentrado!AF$2:AF859,Concentrado!$A$2:$A859,"="&amp;$A13,Concentrado!$B$2:$B859, "=Quintana Roo")</f>
        <v>203.96199999999999</v>
      </c>
      <c r="AF13" s="9">
        <f>SUMIFS(Concentrado!AG$2:AG859,Concentrado!$A$2:$A859,"="&amp;$A13,Concentrado!$B$2:$B859, "=Quintana Roo")</f>
        <v>3.177</v>
      </c>
      <c r="AG13" s="9">
        <f>SUMIFS(Concentrado!AH$2:AH859,Concentrado!$A$2:$A859,"="&amp;$A13,Concentrado!$B$2:$B859, "=Quintana Roo")</f>
        <v>16.894174888498402</v>
      </c>
      <c r="AH13" s="9">
        <f>SUMIFS(Concentrado!AI$2:AI859,Concentrado!$A$2:$A859,"="&amp;$A13,Concentrado!$B$2:$B859, "=Quintana Roo")</f>
        <v>6.5883811959849599</v>
      </c>
      <c r="AI13" s="9">
        <f>SUMIFS(Concentrado!AJ$2:AJ859,Concentrado!$A$2:$A859,"="&amp;$A13,Concentrado!$B$2:$B859, "=Quintana Roo")</f>
        <v>11.8231711270533</v>
      </c>
      <c r="AJ13" s="9">
        <f>SUMIFS(Concentrado!AK$2:AK859,Concentrado!$A$2:$A859,"="&amp;$A13,Concentrado!$B$2:$B859, "=Quintana Roo")</f>
        <v>18.609000000000002</v>
      </c>
      <c r="AK13" s="9">
        <f>SUMIFS(Concentrado!AL$2:AL859,Concentrado!$A$2:$A859,"="&amp;$A13,Concentrado!$B$2:$B859, "=Quintana Roo")</f>
        <v>4.5430000000000001</v>
      </c>
      <c r="AL13" s="9">
        <f>SUMIFS(Concentrado!AM$2:AM859,Concentrado!$A$2:$A859,"="&amp;$A13,Concentrado!$B$2:$B859, "=Quintana Roo")</f>
        <v>11.699</v>
      </c>
      <c r="AM13" s="9">
        <f>SUMIFS(Concentrado!AN$2:AN859,Concentrado!$A$2:$A859,"="&amp;$A13,Concentrado!$B$2:$B859, "=Quintana Roo")</f>
        <v>55.374000000000002</v>
      </c>
      <c r="AN13" s="9">
        <f>SUMIFS(Concentrado!AO$2:AO859,Concentrado!$A$2:$A859,"="&amp;$A13,Concentrado!$B$2:$B859, "=Quintana Roo")</f>
        <v>36.972999999999999</v>
      </c>
      <c r="AO13" s="9">
        <f>SUMIFS(Concentrado!AP$2:AP859,Concentrado!$A$2:$A859,"="&amp;$A13,Concentrado!$B$2:$B859, "=Quintana Roo")</f>
        <v>46.334000000000003</v>
      </c>
      <c r="AP13" s="9">
        <f>SUMIFS(Concentrado!AQ$2:AQ859,Concentrado!$A$2:$A859,"="&amp;$A13,Concentrado!$B$2:$B859, "=Quintana Roo")</f>
        <v>1.5129999999999999</v>
      </c>
      <c r="AQ13" s="9">
        <f>SUMIFS(Concentrado!AR$2:AR859,Concentrado!$A$2:$A859,"="&amp;$A13,Concentrado!$B$2:$B859, "=Quintana Roo")</f>
        <v>0.627</v>
      </c>
      <c r="AR13" s="9">
        <f>SUMIFS(Concentrado!AS$2:AS859,Concentrado!$A$2:$A859,"="&amp;$A13,Concentrado!$B$2:$B859, "=Quintana Roo")</f>
        <v>1.0780000000000001</v>
      </c>
      <c r="AS13" s="9">
        <f>SUMIFS(Concentrado!AT$2:AT859,Concentrado!$A$2:$A859,"="&amp;$A13,Concentrado!$B$2:$B859, "=Quintana Roo")</f>
        <v>14.222</v>
      </c>
      <c r="AT13" s="9">
        <f>SUMIFS(Concentrado!AU$2:AU859,Concentrado!$A$2:$A859,"="&amp;$A13,Concentrado!$B$2:$B859, "=Quintana Roo")</f>
        <v>1.7230000000000001</v>
      </c>
      <c r="AU13" s="9">
        <f>SUMIFS(Concentrado!AV$2:AV859,Concentrado!$A$2:$A859,"="&amp;$A13,Concentrado!$B$2:$B859, "=Quintana Roo")</f>
        <v>8.0809999999999995</v>
      </c>
      <c r="AV13" s="9">
        <f>SUMIFS(Concentrado!AW$2:AW859,Concentrado!$A$2:$A859,"="&amp;$A13,Concentrado!$B$2:$B859, "=Quintana Roo")</f>
        <v>383.38200000000001</v>
      </c>
      <c r="AW13" s="9">
        <f>SUMIFS(Concentrado!AX$2:AX859,Concentrado!$A$2:$A859,"="&amp;$A13,Concentrado!$B$2:$B859, "=Quintana Roo")</f>
        <v>244.39699999999999</v>
      </c>
      <c r="AX13" s="9">
        <f>SUMIFS(Concentrado!AY$2:AY859,Concentrado!$A$2:$A859,"="&amp;$A13,Concentrado!$B$2:$B859, "=Quintana Roo")</f>
        <v>315.33199999999999</v>
      </c>
      <c r="AY13" s="9">
        <f>SUMIFS(Concentrado!AZ$2:AZ859,Concentrado!$A$2:$A859,"="&amp;$A13,Concentrado!$B$2:$B859, "=Quintana Roo")</f>
        <v>3.8340000000000001</v>
      </c>
      <c r="AZ13" s="9">
        <f>SUMIFS(Concentrado!BA$2:BA859,Concentrado!$A$2:$A859,"="&amp;$A13,Concentrado!$B$2:$B859, "=Quintana Roo")</f>
        <v>2.444</v>
      </c>
      <c r="BA13" s="9">
        <f>SUMIFS(Concentrado!BB$2:BB859,Concentrado!$A$2:$A859,"="&amp;$A13,Concentrado!$B$2:$B859, "=Quintana Roo")</f>
        <v>3.153</v>
      </c>
      <c r="BB13" s="9">
        <f>SUMIFS(Concentrado!BC$2:BC859,Concentrado!$A$2:$A859,"="&amp;$A13,Concentrado!$B$2:$B859, "=Quintana Roo")</f>
        <v>8.9120000000000008</v>
      </c>
      <c r="BC13" s="9">
        <f>SUMIFS(Concentrado!BD$2:BD859,Concentrado!$A$2:$A859,"="&amp;$A13,Concentrado!$B$2:$B859, "=Quintana Roo")</f>
        <v>13.368</v>
      </c>
      <c r="BD13" s="9">
        <f>SUMIFS(Concentrado!BE$2:BE859,Concentrado!$A$2:$A859,"="&amp;$A13,Concentrado!$B$2:$B859, "=Quintana Roo")</f>
        <v>15.965999999999999</v>
      </c>
      <c r="BE13" s="9">
        <f>SUMIFS(Concentrado!BF$2:BF859,Concentrado!$A$2:$A859,"="&amp;$A13,Concentrado!$B$2:$B859, "=Quintana Roo")</f>
        <v>17.094999999999999</v>
      </c>
      <c r="BF13" s="9">
        <f>SUMIFS(Concentrado!BG$2:BG859,Concentrado!$A$2:$A859,"="&amp;$A13,Concentrado!$B$2:$B859, "=Quintana Roo")</f>
        <v>36.295000000000002</v>
      </c>
      <c r="BG13" s="9">
        <f>SUMIFS(Concentrado!BH$2:BH859,Concentrado!$A$2:$A859,"="&amp;$A13,Concentrado!$B$2:$B859, "=Quintana Roo")</f>
        <v>8.4204413472706161</v>
      </c>
    </row>
    <row r="14" spans="1:59" x14ac:dyDescent="0.25">
      <c r="A14" s="4">
        <v>2010</v>
      </c>
      <c r="B14" s="9">
        <f>SUMIFS(Concentrado!C$2:C859,Concentrado!$A$2:$A859,"="&amp;$A14,Concentrado!$B$2:$B859, "=Quintana Roo")</f>
        <v>15.371</v>
      </c>
      <c r="C14" s="9">
        <f>SUMIFS(Concentrado!D$2:D859,Concentrado!$A$2:$A859,"="&amp;$A14,Concentrado!$B$2:$B859, "=Quintana Roo")</f>
        <v>4.2389999999999999</v>
      </c>
      <c r="D14" s="9">
        <f>SUMIFS(Concentrado!E$2:E859,Concentrado!$A$2:$A859,"="&amp;$A14,Concentrado!$B$2:$B859, "=Quintana Roo")</f>
        <v>9.8989999999999991</v>
      </c>
      <c r="E14" s="9">
        <f>SUMIFS(Concentrado!F$2:F859,Concentrado!$A$2:$A859,"="&amp;$A14,Concentrado!$B$2:$B859, "=Quintana Roo")</f>
        <v>10.967000000000001</v>
      </c>
      <c r="F14" s="9">
        <f>SUMIFS(Concentrado!G$2:G859,Concentrado!$A$2:$A859,"="&amp;$A14,Concentrado!$B$2:$B859, "=Quintana Roo")</f>
        <v>7.3120000000000003</v>
      </c>
      <c r="G14" s="9">
        <f>SUMIFS(Concentrado!H$2:H859,Concentrado!$A$2:$A859,"="&amp;$A14,Concentrado!$B$2:$B859, "=Quintana Roo")</f>
        <v>1.3180000000000001</v>
      </c>
      <c r="H14" s="9">
        <f>SUMIFS(Concentrado!I$2:I859,Concentrado!$A$2:$A859,"="&amp;$A14,Concentrado!$B$2:$B859, "=Quintana Roo")</f>
        <v>1.363</v>
      </c>
      <c r="I14" s="9">
        <f>SUMIFS(Concentrado!J$2:J859,Concentrado!$A$2:$A859,"="&amp;$A14,Concentrado!$B$2:$B859, "=Quintana Roo")</f>
        <v>1.34</v>
      </c>
      <c r="J14" s="9">
        <f>SUMIFS(Concentrado!K$2:K859,Concentrado!$A$2:$A859,"="&amp;$A14,Concentrado!$B$2:$B859, "=Quintana Roo")</f>
        <v>4.0990000000000002</v>
      </c>
      <c r="K14" s="9">
        <f>SUMIFS(Concentrado!L$2:L859,Concentrado!$A$2:$A859,"="&amp;$A14,Concentrado!$B$2:$B859, "=Quintana Roo")</f>
        <v>1.8169999999999999</v>
      </c>
      <c r="L14" s="9">
        <f>SUMIFS(Concentrado!M$2:M859,Concentrado!$A$2:$A859,"="&amp;$A14,Concentrado!$B$2:$B859, "=Quintana Roo")</f>
        <v>2.9769999999999999</v>
      </c>
      <c r="M14" s="9">
        <f>SUMIFS(Concentrado!N$2:N859,Concentrado!$A$2:$A859,"="&amp;$A14,Concentrado!$B$2:$B859, "=Quintana Roo")</f>
        <v>30.677</v>
      </c>
      <c r="N14" s="9">
        <f>SUMIFS(Concentrado!O$2:O859,Concentrado!$A$2:$A859,"="&amp;$A14,Concentrado!$B$2:$B859, "=Quintana Roo")</f>
        <v>84.32</v>
      </c>
      <c r="O14" s="9">
        <f>SUMIFS(Concentrado!P$2:P859,Concentrado!$A$2:$A859,"="&amp;$A14,Concentrado!$B$2:$B859, "=Quintana Roo")</f>
        <v>19.834</v>
      </c>
      <c r="P14" s="9">
        <f>SUMIFS(Concentrado!Q$2:Q859,Concentrado!$A$2:$A859,"="&amp;$A14,Concentrado!$B$2:$B859, "=Quintana Roo")</f>
        <v>52.62</v>
      </c>
      <c r="Q14" s="9">
        <f>SUMIFS(Concentrado!R$2:R859,Concentrado!$A$2:$A859,"="&amp;$A14,Concentrado!$B$2:$B859, "=Quintana Roo")</f>
        <v>43.039000000000001</v>
      </c>
      <c r="R14" s="9">
        <f>SUMIFS(Concentrado!S$2:S859,Concentrado!$A$2:$A859,"="&amp;$A14,Concentrado!$B$2:$B859, "=Quintana Roo")</f>
        <v>39.213999999999999</v>
      </c>
      <c r="S14" s="9">
        <f>SUMIFS(Concentrado!T$2:T859,Concentrado!$A$2:$A859,"="&amp;$A14,Concentrado!$B$2:$B859, "=Quintana Roo")</f>
        <v>41.232999999999997</v>
      </c>
      <c r="T14" s="9">
        <f>SUMIFS(Concentrado!U$2:U859,Concentrado!$A$2:$A859,"="&amp;$A14,Concentrado!$B$2:$B859, "=Quintana Roo")</f>
        <v>7.6120000000000001</v>
      </c>
      <c r="U14" s="9">
        <f>SUMIFS(Concentrado!V$2:V859,Concentrado!$A$2:$A859,"="&amp;$A14,Concentrado!$B$2:$B859, "=Quintana Roo")</f>
        <v>7.8730000000000002</v>
      </c>
      <c r="V14" s="9">
        <f>SUMIFS(Concentrado!W$2:W859,Concentrado!$A$2:$A859,"="&amp;$A14,Concentrado!$B$2:$B859, "=Quintana Roo")</f>
        <v>7.74</v>
      </c>
      <c r="W14" s="9">
        <f>SUMIFS(Concentrado!X$2:X859,Concentrado!$A$2:$A859,"="&amp;$A14,Concentrado!$B$2:$B859, "=Quintana Roo")</f>
        <v>16.687999999999999</v>
      </c>
      <c r="X14" s="9">
        <f>SUMIFS(Concentrado!Y$2:Y859,Concentrado!$A$2:$A859,"="&amp;$A14,Concentrado!$B$2:$B859, "=Quintana Roo")</f>
        <v>4.2389999999999999</v>
      </c>
      <c r="Y14" s="9">
        <f>SUMIFS(Concentrado!Z$2:Z859,Concentrado!$A$2:$A859,"="&amp;$A14,Concentrado!$B$2:$B859, "=Quintana Roo")</f>
        <v>10.569000000000001</v>
      </c>
      <c r="Z14" s="9">
        <f>SUMIFS(Concentrado!AA$2:AA859,Concentrado!$A$2:$A859,"="&amp;$A14,Concentrado!$B$2:$B859, "=Quintana Roo")</f>
        <v>32.499000000000002</v>
      </c>
      <c r="AA14" s="9">
        <f>SUMIFS(Concentrado!AB$2:AB859,Concentrado!$A$2:$A859,"="&amp;$A14,Concentrado!$B$2:$B859, "=Quintana Roo")</f>
        <v>17.109000000000002</v>
      </c>
      <c r="AB14" s="9">
        <f>SUMIFS(Concentrado!AC$2:AC859,Concentrado!$A$2:$A859,"="&amp;$A14,Concentrado!$B$2:$B859, "=Quintana Roo")</f>
        <v>24.933</v>
      </c>
      <c r="AC14" s="9">
        <f>SUMIFS(Concentrado!AD$2:AD859,Concentrado!$A$2:$A859,"="&amp;$A14,Concentrado!$B$2:$B859, "=Quintana Roo")</f>
        <v>250.32599999999999</v>
      </c>
      <c r="AD14" s="9">
        <f>SUMIFS(Concentrado!AE$2:AE859,Concentrado!$A$2:$A859,"="&amp;$A14,Concentrado!$B$2:$B859, "=Quintana Roo")</f>
        <v>190.16499999999999</v>
      </c>
      <c r="AE14" s="9">
        <f>SUMIFS(Concentrado!AF$2:AF859,Concentrado!$A$2:$A859,"="&amp;$A14,Concentrado!$B$2:$B859, "=Quintana Roo")</f>
        <v>220.827</v>
      </c>
      <c r="AF14" s="9">
        <f>SUMIFS(Concentrado!AG$2:AG859,Concentrado!$A$2:$A859,"="&amp;$A14,Concentrado!$B$2:$B859, "=Quintana Roo")</f>
        <v>4.9770000000000003</v>
      </c>
      <c r="AG14" s="9">
        <f>SUMIFS(Concentrado!AH$2:AH859,Concentrado!$A$2:$A859,"="&amp;$A14,Concentrado!$B$2:$B859, "=Quintana Roo")</f>
        <v>13.8393686334352</v>
      </c>
      <c r="AH14" s="9">
        <f>SUMIFS(Concentrado!AI$2:AI859,Concentrado!$A$2:$A859,"="&amp;$A14,Concentrado!$B$2:$B859, "=Quintana Roo")</f>
        <v>3.39188735918956</v>
      </c>
      <c r="AI14" s="9">
        <f>SUMIFS(Concentrado!AJ$2:AJ859,Concentrado!$A$2:$A859,"="&amp;$A14,Concentrado!$B$2:$B859, "=Quintana Roo")</f>
        <v>8.7050255779581303</v>
      </c>
      <c r="AJ14" s="9">
        <f>SUMIFS(Concentrado!AK$2:AK859,Concentrado!$A$2:$A859,"="&amp;$A14,Concentrado!$B$2:$B859, "=Quintana Roo")</f>
        <v>16.248999999999999</v>
      </c>
      <c r="AK14" s="9">
        <f>SUMIFS(Concentrado!AL$2:AL859,Concentrado!$A$2:$A859,"="&amp;$A14,Concentrado!$B$2:$B859, "=Quintana Roo")</f>
        <v>3.18</v>
      </c>
      <c r="AL14" s="9">
        <f>SUMIFS(Concentrado!AM$2:AM859,Concentrado!$A$2:$A859,"="&amp;$A14,Concentrado!$B$2:$B859, "=Quintana Roo")</f>
        <v>9.8239999999999998</v>
      </c>
      <c r="AM14" s="9">
        <f>SUMIFS(Concentrado!AN$2:AN859,Concentrado!$A$2:$A859,"="&amp;$A14,Concentrado!$B$2:$B859, "=Quintana Roo")</f>
        <v>60.165999999999997</v>
      </c>
      <c r="AN14" s="9">
        <f>SUMIFS(Concentrado!AO$2:AO859,Concentrado!$A$2:$A859,"="&amp;$A14,Concentrado!$B$2:$B859, "=Quintana Roo")</f>
        <v>36.488999999999997</v>
      </c>
      <c r="AO14" s="9">
        <f>SUMIFS(Concentrado!AP$2:AP859,Concentrado!$A$2:$A859,"="&amp;$A14,Concentrado!$B$2:$B859, "=Quintana Roo")</f>
        <v>48.527000000000001</v>
      </c>
      <c r="AP14" s="9">
        <f>SUMIFS(Concentrado!AQ$2:AQ859,Concentrado!$A$2:$A859,"="&amp;$A14,Concentrado!$B$2:$B859, "=Quintana Roo")</f>
        <v>2.6349999999999998</v>
      </c>
      <c r="AQ14" s="9">
        <f>SUMIFS(Concentrado!AR$2:AR859,Concentrado!$A$2:$A859,"="&amp;$A14,Concentrado!$B$2:$B859, "=Quintana Roo")</f>
        <v>1.363</v>
      </c>
      <c r="AR14" s="9">
        <f>SUMIFS(Concentrado!AS$2:AS859,Concentrado!$A$2:$A859,"="&amp;$A14,Concentrado!$B$2:$B859, "=Quintana Roo")</f>
        <v>2.0099999999999998</v>
      </c>
      <c r="AS14" s="9">
        <f>SUMIFS(Concentrado!AT$2:AT859,Concentrado!$A$2:$A859,"="&amp;$A14,Concentrado!$B$2:$B859, "=Quintana Roo")</f>
        <v>15.516999999999999</v>
      </c>
      <c r="AT14" s="9">
        <f>SUMIFS(Concentrado!AU$2:AU859,Concentrado!$A$2:$A859,"="&amp;$A14,Concentrado!$B$2:$B859, "=Quintana Roo")</f>
        <v>4.2389999999999999</v>
      </c>
      <c r="AU14" s="9">
        <f>SUMIFS(Concentrado!AV$2:AV859,Concentrado!$A$2:$A859,"="&amp;$A14,Concentrado!$B$2:$B859, "=Quintana Roo")</f>
        <v>9.9730000000000008</v>
      </c>
      <c r="AV14" s="9">
        <f>SUMIFS(Concentrado!AW$2:AW859,Concentrado!$A$2:$A859,"="&amp;$A14,Concentrado!$B$2:$B859, "=Quintana Roo")</f>
        <v>404.32799999999997</v>
      </c>
      <c r="AW14" s="9">
        <f>SUMIFS(Concentrado!AX$2:AX859,Concentrado!$A$2:$A859,"="&amp;$A14,Concentrado!$B$2:$B859, "=Quintana Roo")</f>
        <v>252.99799999999999</v>
      </c>
      <c r="AX14" s="9">
        <f>SUMIFS(Concentrado!AY$2:AY859,Concentrado!$A$2:$A859,"="&amp;$A14,Concentrado!$B$2:$B859, "=Quintana Roo")</f>
        <v>330.161</v>
      </c>
      <c r="AY14" s="9">
        <f>SUMIFS(Concentrado!AZ$2:AZ859,Concentrado!$A$2:$A859,"="&amp;$A14,Concentrado!$B$2:$B859, "=Quintana Roo")</f>
        <v>4.0430000000000001</v>
      </c>
      <c r="AZ14" s="9">
        <f>SUMIFS(Concentrado!BA$2:BA859,Concentrado!$A$2:$A859,"="&amp;$A14,Concentrado!$B$2:$B859, "=Quintana Roo")</f>
        <v>2.5299999999999998</v>
      </c>
      <c r="BA14" s="9">
        <f>SUMIFS(Concentrado!BB$2:BB859,Concentrado!$A$2:$A859,"="&amp;$A14,Concentrado!$B$2:$B859, "=Quintana Roo")</f>
        <v>3.302</v>
      </c>
      <c r="BB14" s="9">
        <f>SUMIFS(Concentrado!BC$2:BC859,Concentrado!$A$2:$A859,"="&amp;$A14,Concentrado!$B$2:$B859, "=Quintana Roo")</f>
        <v>8.7050000000000001</v>
      </c>
      <c r="BC14" s="9">
        <f>SUMIFS(Concentrado!BD$2:BD859,Concentrado!$A$2:$A859,"="&amp;$A14,Concentrado!$B$2:$B859, "=Quintana Roo")</f>
        <v>11.606</v>
      </c>
      <c r="BD14" s="9">
        <f>SUMIFS(Concentrado!BE$2:BE859,Concentrado!$A$2:$A859,"="&amp;$A14,Concentrado!$B$2:$B859, "=Quintana Roo")</f>
        <v>15.249000000000001</v>
      </c>
      <c r="BE14" s="9">
        <f>SUMIFS(Concentrado!BF$2:BF859,Concentrado!$A$2:$A859,"="&amp;$A14,Concentrado!$B$2:$B859, "=Quintana Roo")</f>
        <v>16.712</v>
      </c>
      <c r="BF14" s="9">
        <f>SUMIFS(Concentrado!BG$2:BG859,Concentrado!$A$2:$A859,"="&amp;$A14,Concentrado!$B$2:$B859, "=Quintana Roo")</f>
        <v>46.323999999999998</v>
      </c>
      <c r="BG14" s="9">
        <f>SUMIFS(Concentrado!BH$2:BH859,Concentrado!$A$2:$A859,"="&amp;$A14,Concentrado!$B$2:$B859, "=Quintana Roo")</f>
        <v>7.661333428357624</v>
      </c>
    </row>
    <row r="15" spans="1:59" x14ac:dyDescent="0.25">
      <c r="A15" s="4">
        <v>2011</v>
      </c>
      <c r="B15" s="9">
        <f>SUMIFS(Concentrado!C$2:C859,Concentrado!$A$2:$A859,"="&amp;$A15,Concentrado!$B$2:$B859, "=Quintana Roo")</f>
        <v>14.074</v>
      </c>
      <c r="C15" s="9">
        <f>SUMIFS(Concentrado!D$2:D859,Concentrado!$A$2:$A859,"="&amp;$A15,Concentrado!$B$2:$B859, "=Quintana Roo")</f>
        <v>3.3730000000000002</v>
      </c>
      <c r="D15" s="9">
        <f>SUMIFS(Concentrado!E$2:E859,Concentrado!$A$2:$A859,"="&amp;$A15,Concentrado!$B$2:$B859, "=Quintana Roo")</f>
        <v>8.8789999999999996</v>
      </c>
      <c r="E15" s="9">
        <f>SUMIFS(Concentrado!F$2:F859,Concentrado!$A$2:$A859,"="&amp;$A15,Concentrado!$B$2:$B859, "=Quintana Roo")</f>
        <v>13.112</v>
      </c>
      <c r="F15" s="9">
        <f>SUMIFS(Concentrado!G$2:G859,Concentrado!$A$2:$A859,"="&amp;$A15,Concentrado!$B$2:$B859, "=Quintana Roo")</f>
        <v>7.2850000000000001</v>
      </c>
      <c r="G15" s="9">
        <f>SUMIFS(Concentrado!H$2:H859,Concentrado!$A$2:$A859,"="&amp;$A15,Concentrado!$B$2:$B859, "=Quintana Roo")</f>
        <v>1.99</v>
      </c>
      <c r="H15" s="9">
        <f>SUMIFS(Concentrado!I$2:I859,Concentrado!$A$2:$A859,"="&amp;$A15,Concentrado!$B$2:$B859, "=Quintana Roo")</f>
        <v>2.64</v>
      </c>
      <c r="I15" s="9">
        <f>SUMIFS(Concentrado!J$2:J859,Concentrado!$A$2:$A859,"="&amp;$A15,Concentrado!$B$2:$B859, "=Quintana Roo")</f>
        <v>2.31</v>
      </c>
      <c r="J15" s="9">
        <f>SUMIFS(Concentrado!K$2:K859,Concentrado!$A$2:$A859,"="&amp;$A15,Concentrado!$B$2:$B859, "=Quintana Roo")</f>
        <v>3.5539999999999998</v>
      </c>
      <c r="K15" s="9">
        <f>SUMIFS(Concentrado!L$2:L859,Concentrado!$A$2:$A859,"="&amp;$A15,Concentrado!$B$2:$B859, "=Quintana Roo")</f>
        <v>2.0529999999999999</v>
      </c>
      <c r="L15" s="9">
        <f>SUMIFS(Concentrado!M$2:M859,Concentrado!$A$2:$A859,"="&amp;$A15,Concentrado!$B$2:$B859, "=Quintana Roo")</f>
        <v>2.8149999999999999</v>
      </c>
      <c r="M15" s="9">
        <f>SUMIFS(Concentrado!N$2:N859,Concentrado!$A$2:$A859,"="&amp;$A15,Concentrado!$B$2:$B859, "=Quintana Roo")</f>
        <v>26.283000000000001</v>
      </c>
      <c r="N15" s="9">
        <f>SUMIFS(Concentrado!O$2:O859,Concentrado!$A$2:$A859,"="&amp;$A15,Concentrado!$B$2:$B859, "=Quintana Roo")</f>
        <v>82.025000000000006</v>
      </c>
      <c r="O15" s="9">
        <f>SUMIFS(Concentrado!P$2:P859,Concentrado!$A$2:$A859,"="&amp;$A15,Concentrado!$B$2:$B859, "=Quintana Roo")</f>
        <v>18.04</v>
      </c>
      <c r="P15" s="9">
        <f>SUMIFS(Concentrado!Q$2:Q859,Concentrado!$A$2:$A859,"="&amp;$A15,Concentrado!$B$2:$B859, "=Quintana Roo")</f>
        <v>50.820999999999998</v>
      </c>
      <c r="Q15" s="9">
        <f>SUMIFS(Concentrado!R$2:R859,Concentrado!$A$2:$A859,"="&amp;$A15,Concentrado!$B$2:$B859, "=Quintana Roo")</f>
        <v>35.396999999999998</v>
      </c>
      <c r="R15" s="9">
        <f>SUMIFS(Concentrado!S$2:S859,Concentrado!$A$2:$A859,"="&amp;$A15,Concentrado!$B$2:$B859, "=Quintana Roo")</f>
        <v>35.493000000000002</v>
      </c>
      <c r="S15" s="9">
        <f>SUMIFS(Concentrado!T$2:T859,Concentrado!$A$2:$A859,"="&amp;$A15,Concentrado!$B$2:$B859, "=Quintana Roo")</f>
        <v>35.444000000000003</v>
      </c>
      <c r="T15" s="9">
        <f>SUMIFS(Concentrado!U$2:U859,Concentrado!$A$2:$A859,"="&amp;$A15,Concentrado!$B$2:$B859, "=Quintana Roo")</f>
        <v>5.1180000000000003</v>
      </c>
      <c r="U15" s="9">
        <f>SUMIFS(Concentrado!V$2:V859,Concentrado!$A$2:$A859,"="&amp;$A15,Concentrado!$B$2:$B859, "=Quintana Roo")</f>
        <v>7.92</v>
      </c>
      <c r="V15" s="9">
        <f>SUMIFS(Concentrado!W$2:W859,Concentrado!$A$2:$A859,"="&amp;$A15,Concentrado!$B$2:$B859, "=Quintana Roo")</f>
        <v>6.4969999999999999</v>
      </c>
      <c r="W15" s="9">
        <f>SUMIFS(Concentrado!X$2:X859,Concentrado!$A$2:$A859,"="&amp;$A15,Concentrado!$B$2:$B859, "=Quintana Roo")</f>
        <v>19.902000000000001</v>
      </c>
      <c r="X15" s="9">
        <f>SUMIFS(Concentrado!Y$2:Y859,Concentrado!$A$2:$A859,"="&amp;$A15,Concentrado!$B$2:$B859, "=Quintana Roo")</f>
        <v>3.2269999999999999</v>
      </c>
      <c r="Y15" s="9">
        <f>SUMIFS(Concentrado!Z$2:Z859,Concentrado!$A$2:$A859,"="&amp;$A15,Concentrado!$B$2:$B859, "=Quintana Roo")</f>
        <v>11.839</v>
      </c>
      <c r="Z15" s="9">
        <f>SUMIFS(Concentrado!AA$2:AA859,Concentrado!$A$2:$A859,"="&amp;$A15,Concentrado!$B$2:$B859, "=Quintana Roo")</f>
        <v>28.574000000000002</v>
      </c>
      <c r="AA15" s="9">
        <f>SUMIFS(Concentrado!AB$2:AB859,Concentrado!$A$2:$A859,"="&amp;$A15,Concentrado!$B$2:$B859, "=Quintana Roo")</f>
        <v>16.28</v>
      </c>
      <c r="AB15" s="9">
        <f>SUMIFS(Concentrado!AC$2:AC859,Concentrado!$A$2:$A859,"="&amp;$A15,Concentrado!$B$2:$B859, "=Quintana Roo")</f>
        <v>22.523</v>
      </c>
      <c r="AC15" s="9">
        <f>SUMIFS(Concentrado!AD$2:AD859,Concentrado!$A$2:$A859,"="&amp;$A15,Concentrado!$B$2:$B859, "=Quintana Roo")</f>
        <v>232.56899999999999</v>
      </c>
      <c r="AD15" s="9">
        <f>SUMIFS(Concentrado!AE$2:AE859,Concentrado!$A$2:$A859,"="&amp;$A15,Concentrado!$B$2:$B859, "=Quintana Roo")</f>
        <v>188.02600000000001</v>
      </c>
      <c r="AE15" s="9">
        <f>SUMIFS(Concentrado!AF$2:AF859,Concentrado!$A$2:$A859,"="&amp;$A15,Concentrado!$B$2:$B859, "=Quintana Roo")</f>
        <v>210.86199999999999</v>
      </c>
      <c r="AF15" s="9">
        <f>SUMIFS(Concentrado!AG$2:AG859,Concentrado!$A$2:$A859,"="&amp;$A15,Concentrado!$B$2:$B859, "=Quintana Roo")</f>
        <v>4.407</v>
      </c>
      <c r="AG15" s="9">
        <f>SUMIFS(Concentrado!AH$2:AH859,Concentrado!$A$2:$A859,"="&amp;$A15,Concentrado!$B$2:$B859, "=Quintana Roo")</f>
        <v>15.623391057028901</v>
      </c>
      <c r="AH15" s="9">
        <f>SUMIFS(Concentrado!AI$2:AI859,Concentrado!$A$2:$A859,"="&amp;$A15,Concentrado!$B$2:$B859, "=Quintana Roo")</f>
        <v>4.0473019213645998</v>
      </c>
      <c r="AI15" s="9">
        <f>SUMIFS(Concentrado!AJ$2:AJ859,Concentrado!$A$2:$A859,"="&amp;$A15,Concentrado!$B$2:$B859, "=Quintana Roo")</f>
        <v>9.9382922400007203</v>
      </c>
      <c r="AJ15" s="9">
        <f>SUMIFS(Concentrado!AK$2:AK859,Concentrado!$A$2:$A859,"="&amp;$A15,Concentrado!$B$2:$B859, "=Quintana Roo")</f>
        <v>14.215999999999999</v>
      </c>
      <c r="AK15" s="9">
        <f>SUMIFS(Concentrado!AL$2:AL859,Concentrado!$A$2:$A859,"="&amp;$A15,Concentrado!$B$2:$B859, "=Quintana Roo")</f>
        <v>3.08</v>
      </c>
      <c r="AL15" s="9">
        <f>SUMIFS(Concentrado!AM$2:AM859,Concentrado!$A$2:$A859,"="&amp;$A15,Concentrado!$B$2:$B859, "=Quintana Roo")</f>
        <v>8.7349999999999994</v>
      </c>
      <c r="AM15" s="9">
        <f>SUMIFS(Concentrado!AN$2:AN859,Concentrado!$A$2:$A859,"="&amp;$A15,Concentrado!$B$2:$B859, "=Quintana Roo")</f>
        <v>60.274999999999999</v>
      </c>
      <c r="AN15" s="9">
        <f>SUMIFS(Concentrado!AO$2:AO859,Concentrado!$A$2:$A859,"="&amp;$A15,Concentrado!$B$2:$B859, "=Quintana Roo")</f>
        <v>33.732999999999997</v>
      </c>
      <c r="AO15" s="9">
        <f>SUMIFS(Concentrado!AP$2:AP859,Concentrado!$A$2:$A859,"="&amp;$A15,Concentrado!$B$2:$B859, "=Quintana Roo")</f>
        <v>47.283000000000001</v>
      </c>
      <c r="AP15" s="9">
        <f>SUMIFS(Concentrado!AQ$2:AQ859,Concentrado!$A$2:$A859,"="&amp;$A15,Concentrado!$B$2:$B859, "=Quintana Roo")</f>
        <v>2.843</v>
      </c>
      <c r="AQ15" s="9">
        <f>SUMIFS(Concentrado!AR$2:AR859,Concentrado!$A$2:$A859,"="&amp;$A15,Concentrado!$B$2:$B859, "=Quintana Roo")</f>
        <v>1.613</v>
      </c>
      <c r="AR15" s="9">
        <f>SUMIFS(Concentrado!AS$2:AS859,Concentrado!$A$2:$A859,"="&amp;$A15,Concentrado!$B$2:$B859, "=Quintana Roo")</f>
        <v>2.238</v>
      </c>
      <c r="AS15" s="9">
        <f>SUMIFS(Concentrado!AT$2:AT859,Concentrado!$A$2:$A859,"="&amp;$A15,Concentrado!$B$2:$B859, "=Quintana Roo")</f>
        <v>15.637</v>
      </c>
      <c r="AT15" s="9">
        <f>SUMIFS(Concentrado!AU$2:AU859,Concentrado!$A$2:$A859,"="&amp;$A15,Concentrado!$B$2:$B859, "=Quintana Roo")</f>
        <v>3.6669999999999998</v>
      </c>
      <c r="AU15" s="9">
        <f>SUMIFS(Concentrado!AV$2:AV859,Concentrado!$A$2:$A859,"="&amp;$A15,Concentrado!$B$2:$B859, "=Quintana Roo")</f>
        <v>9.7449999999999992</v>
      </c>
      <c r="AV15" s="9">
        <f>SUMIFS(Concentrado!AW$2:AW859,Concentrado!$A$2:$A859,"="&amp;$A15,Concentrado!$B$2:$B859, "=Quintana Roo")</f>
        <v>385.10399999999998</v>
      </c>
      <c r="AW15" s="9">
        <f>SUMIFS(Concentrado!AX$2:AX859,Concentrado!$A$2:$A859,"="&amp;$A15,Concentrado!$B$2:$B859, "=Quintana Roo")</f>
        <v>247.71899999999999</v>
      </c>
      <c r="AX15" s="9">
        <f>SUMIFS(Concentrado!AY$2:AY859,Concentrado!$A$2:$A859,"="&amp;$A15,Concentrado!$B$2:$B859, "=Quintana Roo")</f>
        <v>318.27800000000002</v>
      </c>
      <c r="AY15" s="9">
        <f>SUMIFS(Concentrado!AZ$2:AZ859,Concentrado!$A$2:$A859,"="&amp;$A15,Concentrado!$B$2:$B859, "=Quintana Roo")</f>
        <v>3.851</v>
      </c>
      <c r="AZ15" s="9">
        <f>SUMIFS(Concentrado!BA$2:BA859,Concentrado!$A$2:$A859,"="&amp;$A15,Concentrado!$B$2:$B859, "=Quintana Roo")</f>
        <v>2.4769999999999999</v>
      </c>
      <c r="BA15" s="9">
        <f>SUMIFS(Concentrado!BB$2:BB859,Concentrado!$A$2:$A859,"="&amp;$A15,Concentrado!$B$2:$B859, "=Quintana Roo")</f>
        <v>3.1829999999999998</v>
      </c>
      <c r="BB15" s="9">
        <f>SUMIFS(Concentrado!BC$2:BC859,Concentrado!$A$2:$A859,"="&amp;$A15,Concentrado!$B$2:$B859, "=Quintana Roo")</f>
        <v>12.116</v>
      </c>
      <c r="BC15" s="9">
        <f>SUMIFS(Concentrado!BD$2:BD859,Concentrado!$A$2:$A859,"="&amp;$A15,Concentrado!$B$2:$B859, "=Quintana Roo")</f>
        <v>9.2650000000000006</v>
      </c>
      <c r="BD15" s="9">
        <f>SUMIFS(Concentrado!BE$2:BE859,Concentrado!$A$2:$A859,"="&amp;$A15,Concentrado!$B$2:$B859, "=Quintana Roo")</f>
        <v>12.853</v>
      </c>
      <c r="BE15" s="9">
        <f>SUMIFS(Concentrado!BF$2:BF859,Concentrado!$A$2:$A859,"="&amp;$A15,Concentrado!$B$2:$B859, "=Quintana Roo")</f>
        <v>15.2</v>
      </c>
      <c r="BF15" s="9">
        <f>SUMIFS(Concentrado!BG$2:BG859,Concentrado!$A$2:$A859,"="&amp;$A15,Concentrado!$B$2:$B859, "=Quintana Roo")</f>
        <v>50.027000000000001</v>
      </c>
      <c r="BG15" s="9">
        <f>SUMIFS(Concentrado!BH$2:BH859,Concentrado!$A$2:$A859,"="&amp;$A15,Concentrado!$B$2:$B859, "=Quintana Roo")</f>
        <v>8.0043100130839679</v>
      </c>
    </row>
    <row r="16" spans="1:59" x14ac:dyDescent="0.25">
      <c r="A16" s="4">
        <v>2012</v>
      </c>
      <c r="B16" s="9">
        <f>SUMIFS(Concentrado!C$2:C859,Concentrado!$A$2:$A859,"="&amp;$A16,Concentrado!$B$2:$B859, "=Quintana Roo")</f>
        <v>18.404</v>
      </c>
      <c r="C16" s="9">
        <f>SUMIFS(Concentrado!D$2:D859,Concentrado!$A$2:$A859,"="&amp;$A16,Concentrado!$B$2:$B859, "=Quintana Roo")</f>
        <v>4.9809999999999999</v>
      </c>
      <c r="D16" s="9">
        <f>SUMIFS(Concentrado!E$2:E859,Concentrado!$A$2:$A859,"="&amp;$A16,Concentrado!$B$2:$B859, "=Quintana Roo")</f>
        <v>11.787000000000001</v>
      </c>
      <c r="E16" s="9">
        <f>SUMIFS(Concentrado!F$2:F859,Concentrado!$A$2:$A859,"="&amp;$A16,Concentrado!$B$2:$B859, "=Quintana Roo")</f>
        <v>11.723000000000001</v>
      </c>
      <c r="F16" s="9">
        <f>SUMIFS(Concentrado!G$2:G859,Concentrado!$A$2:$A859,"="&amp;$A16,Concentrado!$B$2:$B859, "=Quintana Roo")</f>
        <v>9.7690000000000001</v>
      </c>
      <c r="G16" s="9">
        <f>SUMIFS(Concentrado!H$2:H859,Concentrado!$A$2:$A859,"="&amp;$A16,Concentrado!$B$2:$B859, "=Quintana Roo")</f>
        <v>2.214</v>
      </c>
      <c r="H16" s="9">
        <f>SUMIFS(Concentrado!I$2:I859,Concentrado!$A$2:$A859,"="&amp;$A16,Concentrado!$B$2:$B859, "=Quintana Roo")</f>
        <v>2.1349999999999998</v>
      </c>
      <c r="I16" s="9">
        <f>SUMIFS(Concentrado!J$2:J859,Concentrado!$A$2:$A859,"="&amp;$A16,Concentrado!$B$2:$B859, "=Quintana Roo")</f>
        <v>2.1749999999999998</v>
      </c>
      <c r="J16" s="9">
        <f>SUMIFS(Concentrado!K$2:K859,Concentrado!$A$2:$A859,"="&amp;$A16,Concentrado!$B$2:$B859, "=Quintana Roo")</f>
        <v>3.3210000000000002</v>
      </c>
      <c r="K16" s="9">
        <f>SUMIFS(Concentrado!L$2:L859,Concentrado!$A$2:$A859,"="&amp;$A16,Concentrado!$B$2:$B859, "=Quintana Roo")</f>
        <v>1.992</v>
      </c>
      <c r="L16" s="9">
        <f>SUMIFS(Concentrado!M$2:M859,Concentrado!$A$2:$A859,"="&amp;$A16,Concentrado!$B$2:$B859, "=Quintana Roo")</f>
        <v>2.6659999999999999</v>
      </c>
      <c r="M16" s="9">
        <f>SUMIFS(Concentrado!N$2:N859,Concentrado!$A$2:$A859,"="&amp;$A16,Concentrado!$B$2:$B859, "=Quintana Roo")</f>
        <v>20.776</v>
      </c>
      <c r="N16" s="9">
        <f>SUMIFS(Concentrado!O$2:O859,Concentrado!$A$2:$A859,"="&amp;$A16,Concentrado!$B$2:$B859, "=Quintana Roo")</f>
        <v>86.069000000000003</v>
      </c>
      <c r="O16" s="9">
        <f>SUMIFS(Concentrado!P$2:P859,Concentrado!$A$2:$A859,"="&amp;$A16,Concentrado!$B$2:$B859, "=Quintana Roo")</f>
        <v>23.196999999999999</v>
      </c>
      <c r="P16" s="9">
        <f>SUMIFS(Concentrado!Q$2:Q859,Concentrado!$A$2:$A859,"="&amp;$A16,Concentrado!$B$2:$B859, "=Quintana Roo")</f>
        <v>55.283999999999999</v>
      </c>
      <c r="Q16" s="9">
        <f>SUMIFS(Concentrado!R$2:R859,Concentrado!$A$2:$A859,"="&amp;$A16,Concentrado!$B$2:$B859, "=Quintana Roo")</f>
        <v>38.468000000000004</v>
      </c>
      <c r="R16" s="9">
        <f>SUMIFS(Concentrado!S$2:S859,Concentrado!$A$2:$A859,"="&amp;$A16,Concentrado!$B$2:$B859, "=Quintana Roo")</f>
        <v>45.113</v>
      </c>
      <c r="S16" s="9">
        <f>SUMIFS(Concentrado!T$2:T859,Concentrado!$A$2:$A859,"="&amp;$A16,Concentrado!$B$2:$B859, "=Quintana Roo")</f>
        <v>41.744</v>
      </c>
      <c r="T16" s="9">
        <f>SUMIFS(Concentrado!U$2:U859,Concentrado!$A$2:$A859,"="&amp;$A16,Concentrado!$B$2:$B859, "=Quintana Roo")</f>
        <v>7.1950000000000003</v>
      </c>
      <c r="U16" s="9">
        <f>SUMIFS(Concentrado!V$2:V859,Concentrado!$A$2:$A859,"="&amp;$A16,Concentrado!$B$2:$B859, "=Quintana Roo")</f>
        <v>7.6849999999999996</v>
      </c>
      <c r="V16" s="9">
        <f>SUMIFS(Concentrado!W$2:W859,Concentrado!$A$2:$A859,"="&amp;$A16,Concentrado!$B$2:$B859, "=Quintana Roo")</f>
        <v>7.4370000000000003</v>
      </c>
      <c r="W16" s="9">
        <f>SUMIFS(Concentrado!X$2:X859,Concentrado!$A$2:$A859,"="&amp;$A16,Concentrado!$B$2:$B859, "=Quintana Roo")</f>
        <v>17.434999999999999</v>
      </c>
      <c r="X16" s="9">
        <f>SUMIFS(Concentrado!Y$2:Y859,Concentrado!$A$2:$A859,"="&amp;$A16,Concentrado!$B$2:$B859, "=Quintana Roo")</f>
        <v>4.1269999999999998</v>
      </c>
      <c r="Y16" s="9">
        <f>SUMIFS(Concentrado!Z$2:Z859,Concentrado!$A$2:$A859,"="&amp;$A16,Concentrado!$B$2:$B859, "=Quintana Roo")</f>
        <v>10.874000000000001</v>
      </c>
      <c r="Z16" s="9">
        <f>SUMIFS(Concentrado!AA$2:AA859,Concentrado!$A$2:$A859,"="&amp;$A16,Concentrado!$B$2:$B859, "=Quintana Roo")</f>
        <v>37.5</v>
      </c>
      <c r="AA16" s="9">
        <f>SUMIFS(Concentrado!AB$2:AB859,Concentrado!$A$2:$A859,"="&amp;$A16,Concentrado!$B$2:$B859, "=Quintana Roo")</f>
        <v>18.927</v>
      </c>
      <c r="AB16" s="9">
        <f>SUMIFS(Concentrado!AC$2:AC859,Concentrado!$A$2:$A859,"="&amp;$A16,Concentrado!$B$2:$B859, "=Quintana Roo")</f>
        <v>28.414000000000001</v>
      </c>
      <c r="AC16" s="9">
        <f>SUMIFS(Concentrado!AD$2:AD859,Concentrado!$A$2:$A859,"="&amp;$A16,Concentrado!$B$2:$B859, "=Quintana Roo")</f>
        <v>247.83</v>
      </c>
      <c r="AD16" s="9">
        <f>SUMIFS(Concentrado!AE$2:AE859,Concentrado!$A$2:$A859,"="&amp;$A16,Concentrado!$B$2:$B859, "=Quintana Roo")</f>
        <v>193.25899999999999</v>
      </c>
      <c r="AE16" s="9">
        <f>SUMIFS(Concentrado!AF$2:AF859,Concentrado!$A$2:$A859,"="&amp;$A16,Concentrado!$B$2:$B859, "=Quintana Roo")</f>
        <v>220.99700000000001</v>
      </c>
      <c r="AF16" s="9">
        <f>SUMIFS(Concentrado!AG$2:AG859,Concentrado!$A$2:$A859,"="&amp;$A16,Concentrado!$B$2:$B859, "=Quintana Roo")</f>
        <v>3.5979999999999999</v>
      </c>
      <c r="AG16" s="9">
        <f>SUMIFS(Concentrado!AH$2:AH859,Concentrado!$A$2:$A859,"="&amp;$A16,Concentrado!$B$2:$B859, "=Quintana Roo")</f>
        <v>18.408914082471899</v>
      </c>
      <c r="AH16" s="9">
        <f>SUMIFS(Concentrado!AI$2:AI859,Concentrado!$A$2:$A859,"="&amp;$A16,Concentrado!$B$2:$B859, "=Quintana Roo")</f>
        <v>2.8795934014117202</v>
      </c>
      <c r="AI16" s="9">
        <f>SUMIFS(Concentrado!AJ$2:AJ859,Concentrado!$A$2:$A859,"="&amp;$A16,Concentrado!$B$2:$B859, "=Quintana Roo")</f>
        <v>10.7827003063347</v>
      </c>
      <c r="AJ16" s="9">
        <f>SUMIFS(Concentrado!AK$2:AK859,Concentrado!$A$2:$A859,"="&amp;$A16,Concentrado!$B$2:$B859, "=Quintana Roo")</f>
        <v>16.605</v>
      </c>
      <c r="AK16" s="9">
        <f>SUMIFS(Concentrado!AL$2:AL859,Concentrado!$A$2:$A859,"="&amp;$A16,Concentrado!$B$2:$B859, "=Quintana Roo")</f>
        <v>3.415</v>
      </c>
      <c r="AL16" s="9">
        <f>SUMIFS(Concentrado!AM$2:AM859,Concentrado!$A$2:$A859,"="&amp;$A16,Concentrado!$B$2:$B859, "=Quintana Roo")</f>
        <v>10.103</v>
      </c>
      <c r="AM16" s="9">
        <f>SUMIFS(Concentrado!AN$2:AN859,Concentrado!$A$2:$A859,"="&amp;$A16,Concentrado!$B$2:$B859, "=Quintana Roo")</f>
        <v>52.859000000000002</v>
      </c>
      <c r="AN16" s="9">
        <f>SUMIFS(Concentrado!AO$2:AO859,Concentrado!$A$2:$A859,"="&amp;$A16,Concentrado!$B$2:$B859, "=Quintana Roo")</f>
        <v>32.305</v>
      </c>
      <c r="AO16" s="9">
        <f>SUMIFS(Concentrado!AP$2:AP859,Concentrado!$A$2:$A859,"="&amp;$A16,Concentrado!$B$2:$B859, "=Quintana Roo")</f>
        <v>42.725999999999999</v>
      </c>
      <c r="AP16" s="9">
        <f>SUMIFS(Concentrado!AQ$2:AQ859,Concentrado!$A$2:$A859,"="&amp;$A16,Concentrado!$B$2:$B859, "=Quintana Roo")</f>
        <v>2.629</v>
      </c>
      <c r="AQ16" s="9">
        <f>SUMIFS(Concentrado!AR$2:AR859,Concentrado!$A$2:$A859,"="&amp;$A16,Concentrado!$B$2:$B859, "=Quintana Roo")</f>
        <v>0.85399999999999998</v>
      </c>
      <c r="AR16" s="9">
        <f>SUMIFS(Concentrado!AS$2:AS859,Concentrado!$A$2:$A859,"="&amp;$A16,Concentrado!$B$2:$B859, "=Quintana Roo")</f>
        <v>1.754</v>
      </c>
      <c r="AS16" s="9">
        <f>SUMIFS(Concentrado!AT$2:AT859,Concentrado!$A$2:$A859,"="&amp;$A16,Concentrado!$B$2:$B859, "=Quintana Roo")</f>
        <v>13.422000000000001</v>
      </c>
      <c r="AT16" s="9">
        <f>SUMIFS(Concentrado!AU$2:AU859,Concentrado!$A$2:$A859,"="&amp;$A16,Concentrado!$B$2:$B859, "=Quintana Roo")</f>
        <v>3.2730000000000001</v>
      </c>
      <c r="AU16" s="9">
        <f>SUMIFS(Concentrado!AV$2:AV859,Concentrado!$A$2:$A859,"="&amp;$A16,Concentrado!$B$2:$B859, "=Quintana Roo")</f>
        <v>8.4190000000000005</v>
      </c>
      <c r="AV16" s="9">
        <f>SUMIFS(Concentrado!AW$2:AW859,Concentrado!$A$2:$A859,"="&amp;$A16,Concentrado!$B$2:$B859, "=Quintana Roo")</f>
        <v>395.06099999999998</v>
      </c>
      <c r="AW16" s="9">
        <f>SUMIFS(Concentrado!AX$2:AX859,Concentrado!$A$2:$A859,"="&amp;$A16,Concentrado!$B$2:$B859, "=Quintana Roo")</f>
        <v>255.876</v>
      </c>
      <c r="AX16" s="9">
        <f>SUMIFS(Concentrado!AY$2:AY859,Concentrado!$A$2:$A859,"="&amp;$A16,Concentrado!$B$2:$B859, "=Quintana Roo")</f>
        <v>326.86500000000001</v>
      </c>
      <c r="AY16" s="9">
        <f>SUMIFS(Concentrado!AZ$2:AZ859,Concentrado!$A$2:$A859,"="&amp;$A16,Concentrado!$B$2:$B859, "=Quintana Roo")</f>
        <v>3.9510000000000001</v>
      </c>
      <c r="AZ16" s="9">
        <f>SUMIFS(Concentrado!BA$2:BA859,Concentrado!$A$2:$A859,"="&amp;$A16,Concentrado!$B$2:$B859, "=Quintana Roo")</f>
        <v>2.5590000000000002</v>
      </c>
      <c r="BA16" s="9">
        <f>SUMIFS(Concentrado!BB$2:BB859,Concentrado!$A$2:$A859,"="&amp;$A16,Concentrado!$B$2:$B859, "=Quintana Roo")</f>
        <v>3.2690000000000001</v>
      </c>
      <c r="BB16" s="9">
        <f>SUMIFS(Concentrado!BC$2:BC859,Concentrado!$A$2:$A859,"="&amp;$A16,Concentrado!$B$2:$B859, "=Quintana Roo")</f>
        <v>9.1509999999999998</v>
      </c>
      <c r="BC16" s="9">
        <f>SUMIFS(Concentrado!BD$2:BD859,Concentrado!$A$2:$A859,"="&amp;$A16,Concentrado!$B$2:$B859, "=Quintana Roo")</f>
        <v>5.6319999999999997</v>
      </c>
      <c r="BD16" s="9">
        <f>SUMIFS(Concentrado!BE$2:BE859,Concentrado!$A$2:$A859,"="&amp;$A16,Concentrado!$B$2:$B859, "=Quintana Roo")</f>
        <v>11.664</v>
      </c>
      <c r="BE16" s="9">
        <f>SUMIFS(Concentrado!BF$2:BF859,Concentrado!$A$2:$A859,"="&amp;$A16,Concentrado!$B$2:$B859, "=Quintana Roo")</f>
        <v>13.68</v>
      </c>
      <c r="BF16" s="9">
        <f>SUMIFS(Concentrado!BG$2:BG859,Concentrado!$A$2:$A859,"="&amp;$A16,Concentrado!$B$2:$B859, "=Quintana Roo")</f>
        <v>50.4</v>
      </c>
      <c r="BG16" s="9">
        <f>SUMIFS(Concentrado!BH$2:BH859,Concentrado!$A$2:$A859,"="&amp;$A16,Concentrado!$B$2:$B859, "=Quintana Roo")</f>
        <v>8.2439340485276116</v>
      </c>
    </row>
    <row r="17" spans="1:59" x14ac:dyDescent="0.25">
      <c r="A17" s="4">
        <v>2013</v>
      </c>
      <c r="B17" s="9">
        <f>SUMIFS(Concentrado!C$2:C859,Concentrado!$A$2:$A859,"="&amp;$A17,Concentrado!$B$2:$B859, "=Quintana Roo")</f>
        <v>15.239000000000001</v>
      </c>
      <c r="C17" s="9">
        <f>SUMIFS(Concentrado!D$2:D859,Concentrado!$A$2:$A859,"="&amp;$A17,Concentrado!$B$2:$B859, "=Quintana Roo")</f>
        <v>4.2850000000000001</v>
      </c>
      <c r="D17" s="9">
        <f>SUMIFS(Concentrado!E$2:E859,Concentrado!$A$2:$A859,"="&amp;$A17,Concentrado!$B$2:$B859, "=Quintana Roo")</f>
        <v>9.83</v>
      </c>
      <c r="E17" s="9">
        <f>SUMIFS(Concentrado!F$2:F859,Concentrado!$A$2:$A859,"="&amp;$A17,Concentrado!$B$2:$B859, "=Quintana Roo")</f>
        <v>12.579000000000001</v>
      </c>
      <c r="F17" s="9">
        <f>SUMIFS(Concentrado!G$2:G859,Concentrado!$A$2:$A859,"="&amp;$A17,Concentrado!$B$2:$B859, "=Quintana Roo")</f>
        <v>10.973000000000001</v>
      </c>
      <c r="G17" s="9">
        <f>SUMIFS(Concentrado!H$2:H859,Concentrado!$A$2:$A859,"="&amp;$A17,Concentrado!$B$2:$B859, "=Quintana Roo")</f>
        <v>2.1579999999999999</v>
      </c>
      <c r="H17" s="9">
        <f>SUMIFS(Concentrado!I$2:I859,Concentrado!$A$2:$A859,"="&amp;$A17,Concentrado!$B$2:$B859, "=Quintana Roo")</f>
        <v>2.073</v>
      </c>
      <c r="I17" s="9">
        <f>SUMIFS(Concentrado!J$2:J859,Concentrado!$A$2:$A859,"="&amp;$A17,Concentrado!$B$2:$B859, "=Quintana Roo")</f>
        <v>2.1160000000000001</v>
      </c>
      <c r="J17" s="9">
        <f>SUMIFS(Concentrado!K$2:K859,Concentrado!$A$2:$A859,"="&amp;$A17,Concentrado!$B$2:$B859, "=Quintana Roo")</f>
        <v>3.5059999999999998</v>
      </c>
      <c r="K17" s="9">
        <f>SUMIFS(Concentrado!L$2:L859,Concentrado!$A$2:$A859,"="&amp;$A17,Concentrado!$B$2:$B859, "=Quintana Roo")</f>
        <v>2.488</v>
      </c>
      <c r="L17" s="9">
        <f>SUMIFS(Concentrado!M$2:M859,Concentrado!$A$2:$A859,"="&amp;$A17,Concentrado!$B$2:$B859, "=Quintana Roo")</f>
        <v>3.0030000000000001</v>
      </c>
      <c r="M17" s="9">
        <f>SUMIFS(Concentrado!N$2:N859,Concentrado!$A$2:$A859,"="&amp;$A17,Concentrado!$B$2:$B859, "=Quintana Roo")</f>
        <v>16.600000000000001</v>
      </c>
      <c r="N17" s="9">
        <f>SUMIFS(Concentrado!O$2:O859,Concentrado!$A$2:$A859,"="&amp;$A17,Concentrado!$B$2:$B859, "=Quintana Roo")</f>
        <v>77.543000000000006</v>
      </c>
      <c r="O17" s="9">
        <f>SUMIFS(Concentrado!P$2:P859,Concentrado!$A$2:$A859,"="&amp;$A17,Concentrado!$B$2:$B859, "=Quintana Roo")</f>
        <v>20.042999999999999</v>
      </c>
      <c r="P17" s="9">
        <f>SUMIFS(Concentrado!Q$2:Q859,Concentrado!$A$2:$A859,"="&amp;$A17,Concentrado!$B$2:$B859, "=Quintana Roo")</f>
        <v>49.216000000000001</v>
      </c>
      <c r="Q17" s="9">
        <f>SUMIFS(Concentrado!R$2:R859,Concentrado!$A$2:$A859,"="&amp;$A17,Concentrado!$B$2:$B859, "=Quintana Roo")</f>
        <v>43.558999999999997</v>
      </c>
      <c r="R17" s="9">
        <f>SUMIFS(Concentrado!S$2:S859,Concentrado!$A$2:$A859,"="&amp;$A17,Concentrado!$B$2:$B859, "=Quintana Roo")</f>
        <v>49.21</v>
      </c>
      <c r="S17" s="9">
        <f>SUMIFS(Concentrado!T$2:T859,Concentrado!$A$2:$A859,"="&amp;$A17,Concentrado!$B$2:$B859, "=Quintana Roo")</f>
        <v>46.348999999999997</v>
      </c>
      <c r="T17" s="9">
        <f>SUMIFS(Concentrado!U$2:U859,Concentrado!$A$2:$A859,"="&amp;$A17,Concentrado!$B$2:$B859, "=Quintana Roo")</f>
        <v>7.8220000000000001</v>
      </c>
      <c r="U17" s="9">
        <f>SUMIFS(Concentrado!V$2:V859,Concentrado!$A$2:$A859,"="&amp;$A17,Concentrado!$B$2:$B859, "=Quintana Roo")</f>
        <v>7.05</v>
      </c>
      <c r="V17" s="9">
        <f>SUMIFS(Concentrado!W$2:W859,Concentrado!$A$2:$A859,"="&amp;$A17,Concentrado!$B$2:$B859, "=Quintana Roo")</f>
        <v>7.44</v>
      </c>
      <c r="W17" s="9">
        <f>SUMIFS(Concentrado!X$2:X859,Concentrado!$A$2:$A859,"="&amp;$A17,Concentrado!$B$2:$B859, "=Quintana Roo")</f>
        <v>18.071000000000002</v>
      </c>
      <c r="X17" s="9">
        <f>SUMIFS(Concentrado!Y$2:Y859,Concentrado!$A$2:$A859,"="&amp;$A17,Concentrado!$B$2:$B859, "=Quintana Roo")</f>
        <v>3.87</v>
      </c>
      <c r="Y17" s="9">
        <f>SUMIFS(Concentrado!Z$2:Z859,Concentrado!$A$2:$A859,"="&amp;$A17,Concentrado!$B$2:$B859, "=Quintana Roo")</f>
        <v>11.058</v>
      </c>
      <c r="Z17" s="9">
        <f>SUMIFS(Concentrado!AA$2:AA859,Concentrado!$A$2:$A859,"="&amp;$A17,Concentrado!$B$2:$B859, "=Quintana Roo")</f>
        <v>35.872</v>
      </c>
      <c r="AA17" s="9">
        <f>SUMIFS(Concentrado!AB$2:AB859,Concentrado!$A$2:$A859,"="&amp;$A17,Concentrado!$B$2:$B859, "=Quintana Roo")</f>
        <v>17.832000000000001</v>
      </c>
      <c r="AB17" s="9">
        <f>SUMIFS(Concentrado!AC$2:AC859,Concentrado!$A$2:$A859,"="&amp;$A17,Concentrado!$B$2:$B859, "=Quintana Roo")</f>
        <v>26.963000000000001</v>
      </c>
      <c r="AC17" s="9">
        <f>SUMIFS(Concentrado!AD$2:AD859,Concentrado!$A$2:$A859,"="&amp;$A17,Concentrado!$B$2:$B859, "=Quintana Roo")</f>
        <v>250.69900000000001</v>
      </c>
      <c r="AD17" s="9">
        <f>SUMIFS(Concentrado!AE$2:AE859,Concentrado!$A$2:$A859,"="&amp;$A17,Concentrado!$B$2:$B859, "=Quintana Roo")</f>
        <v>210.93799999999999</v>
      </c>
      <c r="AE17" s="9">
        <f>SUMIFS(Concentrado!AF$2:AF859,Concentrado!$A$2:$A859,"="&amp;$A17,Concentrado!$B$2:$B859, "=Quintana Roo")</f>
        <v>231.268</v>
      </c>
      <c r="AF17" s="9">
        <f>SUMIFS(Concentrado!AG$2:AG859,Concentrado!$A$2:$A859,"="&amp;$A17,Concentrado!$B$2:$B859, "=Quintana Roo")</f>
        <v>2.9670000000000001</v>
      </c>
      <c r="AG17" s="9">
        <f>SUMIFS(Concentrado!AH$2:AH859,Concentrado!$A$2:$A859,"="&amp;$A17,Concentrado!$B$2:$B859, "=Quintana Roo")</f>
        <v>15.6683220589538</v>
      </c>
      <c r="AH17" s="9">
        <f>SUMIFS(Concentrado!AI$2:AI859,Concentrado!$A$2:$A859,"="&amp;$A17,Concentrado!$B$2:$B859, "=Quintana Roo")</f>
        <v>4.9380451690046003</v>
      </c>
      <c r="AI17" s="9">
        <f>SUMIFS(Concentrado!AJ$2:AJ859,Concentrado!$A$2:$A859,"="&amp;$A17,Concentrado!$B$2:$B859, "=Quintana Roo")</f>
        <v>10.396829660075699</v>
      </c>
      <c r="AJ17" s="9">
        <f>SUMIFS(Concentrado!AK$2:AK859,Concentrado!$A$2:$A859,"="&amp;$A17,Concentrado!$B$2:$B859, "=Quintana Roo")</f>
        <v>15.509</v>
      </c>
      <c r="AK17" s="9">
        <f>SUMIFS(Concentrado!AL$2:AL859,Concentrado!$A$2:$A859,"="&amp;$A17,Concentrado!$B$2:$B859, "=Quintana Roo")</f>
        <v>3.0409999999999999</v>
      </c>
      <c r="AL17" s="9">
        <f>SUMIFS(Concentrado!AM$2:AM859,Concentrado!$A$2:$A859,"="&amp;$A17,Concentrado!$B$2:$B859, "=Quintana Roo")</f>
        <v>9.3520000000000003</v>
      </c>
      <c r="AM17" s="9">
        <f>SUMIFS(Concentrado!AN$2:AN859,Concentrado!$A$2:$A859,"="&amp;$A17,Concentrado!$B$2:$B859, "=Quintana Roo")</f>
        <v>55.155999999999999</v>
      </c>
      <c r="AN17" s="9">
        <f>SUMIFS(Concentrado!AO$2:AO859,Concentrado!$A$2:$A859,"="&amp;$A17,Concentrado!$B$2:$B859, "=Quintana Roo")</f>
        <v>36.353999999999999</v>
      </c>
      <c r="AO17" s="9">
        <f>SUMIFS(Concentrado!AP$2:AP859,Concentrado!$A$2:$A859,"="&amp;$A17,Concentrado!$B$2:$B859, "=Quintana Roo")</f>
        <v>45.871000000000002</v>
      </c>
      <c r="AP17" s="9">
        <f>SUMIFS(Concentrado!AQ$2:AQ859,Concentrado!$A$2:$A859,"="&amp;$A17,Concentrado!$B$2:$B859, "=Quintana Roo")</f>
        <v>2.1579999999999999</v>
      </c>
      <c r="AQ17" s="9">
        <f>SUMIFS(Concentrado!AR$2:AR859,Concentrado!$A$2:$A859,"="&amp;$A17,Concentrado!$B$2:$B859, "=Quintana Roo")</f>
        <v>1.659</v>
      </c>
      <c r="AR17" s="9">
        <f>SUMIFS(Concentrado!AS$2:AS859,Concentrado!$A$2:$A859,"="&amp;$A17,Concentrado!$B$2:$B859, "=Quintana Roo")</f>
        <v>1.911</v>
      </c>
      <c r="AS17" s="9">
        <f>SUMIFS(Concentrado!AT$2:AT859,Concentrado!$A$2:$A859,"="&amp;$A17,Concentrado!$B$2:$B859, "=Quintana Roo")</f>
        <v>15.103999999999999</v>
      </c>
      <c r="AT17" s="9">
        <f>SUMIFS(Concentrado!AU$2:AU859,Concentrado!$A$2:$A859,"="&amp;$A17,Concentrado!$B$2:$B859, "=Quintana Roo")</f>
        <v>3.0409999999999999</v>
      </c>
      <c r="AU17" s="9">
        <f>SUMIFS(Concentrado!AV$2:AV859,Concentrado!$A$2:$A859,"="&amp;$A17,Concentrado!$B$2:$B859, "=Quintana Roo")</f>
        <v>9.1470000000000002</v>
      </c>
      <c r="AV17" s="9">
        <f>SUMIFS(Concentrado!AW$2:AW859,Concentrado!$A$2:$A859,"="&amp;$A17,Concentrado!$B$2:$B859, "=Quintana Roo")</f>
        <v>390.54500000000002</v>
      </c>
      <c r="AW17" s="9">
        <f>SUMIFS(Concentrado!AX$2:AX859,Concentrado!$A$2:$A859,"="&amp;$A17,Concentrado!$B$2:$B859, "=Quintana Roo")</f>
        <v>272.58800000000002</v>
      </c>
      <c r="AX17" s="9">
        <f>SUMIFS(Concentrado!AY$2:AY859,Concentrado!$A$2:$A859,"="&amp;$A17,Concentrado!$B$2:$B859, "=Quintana Roo")</f>
        <v>332.56799999999998</v>
      </c>
      <c r="AY17" s="9">
        <f>SUMIFS(Concentrado!AZ$2:AZ859,Concentrado!$A$2:$A859,"="&amp;$A17,Concentrado!$B$2:$B859, "=Quintana Roo")</f>
        <v>3.9049999999999998</v>
      </c>
      <c r="AZ17" s="9">
        <f>SUMIFS(Concentrado!BA$2:BA859,Concentrado!$A$2:$A859,"="&amp;$A17,Concentrado!$B$2:$B859, "=Quintana Roo")</f>
        <v>2.726</v>
      </c>
      <c r="BA17" s="9">
        <f>SUMIFS(Concentrado!BB$2:BB859,Concentrado!$A$2:$A859,"="&amp;$A17,Concentrado!$B$2:$B859, "=Quintana Roo")</f>
        <v>3.3260000000000001</v>
      </c>
      <c r="BB17" s="9">
        <f>SUMIFS(Concentrado!BC$2:BC859,Concentrado!$A$2:$A859,"="&amp;$A17,Concentrado!$B$2:$B859, "=Quintana Roo")</f>
        <v>6.984</v>
      </c>
      <c r="BC17" s="9">
        <f>SUMIFS(Concentrado!BD$2:BD859,Concentrado!$A$2:$A859,"="&amp;$A17,Concentrado!$B$2:$B859, "=Quintana Roo")</f>
        <v>11.872</v>
      </c>
      <c r="BD17" s="9">
        <f>SUMIFS(Concentrado!BE$2:BE859,Concentrado!$A$2:$A859,"="&amp;$A17,Concentrado!$B$2:$B859, "=Quintana Roo")</f>
        <v>11.331</v>
      </c>
      <c r="BE17" s="9">
        <f>SUMIFS(Concentrado!BF$2:BF859,Concentrado!$A$2:$A859,"="&amp;$A17,Concentrado!$B$2:$B859, "=Quintana Roo")</f>
        <v>13.391999999999999</v>
      </c>
      <c r="BF17" s="9">
        <f>SUMIFS(Concentrado!BG$2:BG859,Concentrado!$A$2:$A859,"="&amp;$A17,Concentrado!$B$2:$B859, "=Quintana Roo")</f>
        <v>46.177999999999997</v>
      </c>
      <c r="BG17" s="9">
        <f>SUMIFS(Concentrado!BH$2:BH859,Concentrado!$A$2:$A859,"="&amp;$A17,Concentrado!$B$2:$B859, "=Quintana Roo")</f>
        <v>7.3529411764705879</v>
      </c>
    </row>
    <row r="18" spans="1:59" x14ac:dyDescent="0.25">
      <c r="A18" s="4">
        <v>2014</v>
      </c>
      <c r="B18" s="9">
        <f>SUMIFS(Concentrado!C$2:C859,Concentrado!$A$2:$A859,"="&amp;$A18,Concentrado!$B$2:$B859, "=Quintana Roo")</f>
        <v>15.131</v>
      </c>
      <c r="C18" s="9">
        <f>SUMIFS(Concentrado!D$2:D859,Concentrado!$A$2:$A859,"="&amp;$A18,Concentrado!$B$2:$B859, "=Quintana Roo")</f>
        <v>2.42</v>
      </c>
      <c r="D18" s="9">
        <f>SUMIFS(Concentrado!E$2:E859,Concentrado!$A$2:$A859,"="&amp;$A18,Concentrado!$B$2:$B859, "=Quintana Roo")</f>
        <v>8.91</v>
      </c>
      <c r="E18" s="9">
        <f>SUMIFS(Concentrado!F$2:F859,Concentrado!$A$2:$A859,"="&amp;$A18,Concentrado!$B$2:$B859, "=Quintana Roo")</f>
        <v>15.670999999999999</v>
      </c>
      <c r="F18" s="9">
        <f>SUMIFS(Concentrado!G$2:G859,Concentrado!$A$2:$A859,"="&amp;$A18,Concentrado!$B$2:$B859, "=Quintana Roo")</f>
        <v>10.019</v>
      </c>
      <c r="G18" s="9">
        <f>SUMIFS(Concentrado!H$2:H859,Concentrado!$A$2:$A859,"="&amp;$A18,Concentrado!$B$2:$B859, "=Quintana Roo")</f>
        <v>1.4470000000000001</v>
      </c>
      <c r="H18" s="9">
        <f>SUMIFS(Concentrado!I$2:I859,Concentrado!$A$2:$A859,"="&amp;$A18,Concentrado!$B$2:$B859, "=Quintana Roo")</f>
        <v>2.1509999999999998</v>
      </c>
      <c r="I18" s="9">
        <f>SUMIFS(Concentrado!J$2:J859,Concentrado!$A$2:$A859,"="&amp;$A18,Concentrado!$B$2:$B859, "=Quintana Roo")</f>
        <v>1.7949999999999999</v>
      </c>
      <c r="J18" s="9">
        <f>SUMIFS(Concentrado!K$2:K859,Concentrado!$A$2:$A859,"="&amp;$A18,Concentrado!$B$2:$B859, "=Quintana Roo")</f>
        <v>3.9470000000000001</v>
      </c>
      <c r="K18" s="9">
        <f>SUMIFS(Concentrado!L$2:L859,Concentrado!$A$2:$A859,"="&amp;$A18,Concentrado!$B$2:$B859, "=Quintana Roo")</f>
        <v>2.9569999999999999</v>
      </c>
      <c r="L18" s="9">
        <f>SUMIFS(Concentrado!M$2:M859,Concentrado!$A$2:$A859,"="&amp;$A18,Concentrado!$B$2:$B859, "=Quintana Roo")</f>
        <v>3.4569999999999999</v>
      </c>
      <c r="M18" s="9">
        <f>SUMIFS(Concentrado!N$2:N859,Concentrado!$A$2:$A859,"="&amp;$A18,Concentrado!$B$2:$B859, "=Quintana Roo")</f>
        <v>27.125</v>
      </c>
      <c r="N18" s="9">
        <f>SUMIFS(Concentrado!O$2:O859,Concentrado!$A$2:$A859,"="&amp;$A18,Concentrado!$B$2:$B859, "=Quintana Roo")</f>
        <v>69.863</v>
      </c>
      <c r="O18" s="9">
        <f>SUMIFS(Concentrado!P$2:P859,Concentrado!$A$2:$A859,"="&amp;$A18,Concentrado!$B$2:$B859, "=Quintana Roo")</f>
        <v>15.593</v>
      </c>
      <c r="P18" s="9">
        <f>SUMIFS(Concentrado!Q$2:Q859,Concentrado!$A$2:$A859,"="&amp;$A18,Concentrado!$B$2:$B859, "=Quintana Roo")</f>
        <v>43.085000000000001</v>
      </c>
      <c r="Q18" s="9">
        <f>SUMIFS(Concentrado!R$2:R859,Concentrado!$A$2:$A859,"="&amp;$A18,Concentrado!$B$2:$B859, "=Quintana Roo")</f>
        <v>45.523000000000003</v>
      </c>
      <c r="R18" s="9">
        <f>SUMIFS(Concentrado!S$2:S859,Concentrado!$A$2:$A859,"="&amp;$A18,Concentrado!$B$2:$B859, "=Quintana Roo")</f>
        <v>50.81</v>
      </c>
      <c r="S18" s="9">
        <f>SUMIFS(Concentrado!T$2:T859,Concentrado!$A$2:$A859,"="&amp;$A18,Concentrado!$B$2:$B859, "=Quintana Roo")</f>
        <v>48.137999999999998</v>
      </c>
      <c r="T18" s="9">
        <f>SUMIFS(Concentrado!U$2:U859,Concentrado!$A$2:$A859,"="&amp;$A18,Concentrado!$B$2:$B859, "=Quintana Roo")</f>
        <v>7.2359999999999998</v>
      </c>
      <c r="U18" s="9">
        <f>SUMIFS(Concentrado!V$2:V859,Concentrado!$A$2:$A859,"="&amp;$A18,Concentrado!$B$2:$B859, "=Quintana Roo")</f>
        <v>7.3929999999999998</v>
      </c>
      <c r="V18" s="9">
        <f>SUMIFS(Concentrado!W$2:W859,Concentrado!$A$2:$A859,"="&amp;$A18,Concentrado!$B$2:$B859, "=Quintana Roo")</f>
        <v>7.3140000000000001</v>
      </c>
      <c r="W18" s="9">
        <f>SUMIFS(Concentrado!X$2:X859,Concentrado!$A$2:$A859,"="&amp;$A18,Concentrado!$B$2:$B859, "=Quintana Roo")</f>
        <v>12.894</v>
      </c>
      <c r="X18" s="9">
        <f>SUMIFS(Concentrado!Y$2:Y859,Concentrado!$A$2:$A859,"="&amp;$A18,Concentrado!$B$2:$B859, "=Quintana Roo")</f>
        <v>3.0920000000000001</v>
      </c>
      <c r="Y18" s="9">
        <f>SUMIFS(Concentrado!Z$2:Z859,Concentrado!$A$2:$A859,"="&amp;$A18,Concentrado!$B$2:$B859, "=Quintana Roo")</f>
        <v>8.0449999999999999</v>
      </c>
      <c r="Z18" s="9">
        <f>SUMIFS(Concentrado!AA$2:AA859,Concentrado!$A$2:$A859,"="&amp;$A18,Concentrado!$B$2:$B859, "=Quintana Roo")</f>
        <v>35.392000000000003</v>
      </c>
      <c r="AA18" s="9">
        <f>SUMIFS(Concentrado!AB$2:AB859,Concentrado!$A$2:$A859,"="&amp;$A18,Concentrado!$B$2:$B859, "=Quintana Roo")</f>
        <v>19.087</v>
      </c>
      <c r="AB18" s="9">
        <f>SUMIFS(Concentrado!AC$2:AC859,Concentrado!$A$2:$A859,"="&amp;$A18,Concentrado!$B$2:$B859, "=Quintana Roo")</f>
        <v>27.327000000000002</v>
      </c>
      <c r="AC18" s="9">
        <f>SUMIFS(Concentrado!AD$2:AD859,Concentrado!$A$2:$A859,"="&amp;$A18,Concentrado!$B$2:$B859, "=Quintana Roo")</f>
        <v>261.42899999999997</v>
      </c>
      <c r="AD18" s="9">
        <f>SUMIFS(Concentrado!AE$2:AE859,Concentrado!$A$2:$A859,"="&amp;$A18,Concentrado!$B$2:$B859, "=Quintana Roo")</f>
        <v>221.52199999999999</v>
      </c>
      <c r="AE18" s="9">
        <f>SUMIFS(Concentrado!AF$2:AF859,Concentrado!$A$2:$A859,"="&amp;$A18,Concentrado!$B$2:$B859, "=Quintana Roo")</f>
        <v>241.68899999999999</v>
      </c>
      <c r="AF18" s="9">
        <f>SUMIFS(Concentrado!AG$2:AG859,Concentrado!$A$2:$A859,"="&amp;$A18,Concentrado!$B$2:$B859, "=Quintana Roo")</f>
        <v>5</v>
      </c>
      <c r="AG18" s="9">
        <f>SUMIFS(Concentrado!AH$2:AH859,Concentrado!$A$2:$A859,"="&amp;$A18,Concentrado!$B$2:$B859, "=Quintana Roo")</f>
        <v>11.049094811278099</v>
      </c>
      <c r="AH18" s="9">
        <f>SUMIFS(Concentrado!AI$2:AI859,Concentrado!$A$2:$A859,"="&amp;$A18,Concentrado!$B$2:$B859, "=Quintana Roo")</f>
        <v>4.1548944656805702</v>
      </c>
      <c r="AI18" s="9">
        <f>SUMIFS(Concentrado!AJ$2:AJ859,Concentrado!$A$2:$A859,"="&amp;$A18,Concentrado!$B$2:$B859, "=Quintana Roo")</f>
        <v>7.6597961132492296</v>
      </c>
      <c r="AJ18" s="9">
        <f>SUMIFS(Concentrado!AK$2:AK859,Concentrado!$A$2:$A859,"="&amp;$A18,Concentrado!$B$2:$B859, "=Quintana Roo")</f>
        <v>12.236000000000001</v>
      </c>
      <c r="AK18" s="9">
        <f>SUMIFS(Concentrado!AL$2:AL859,Concentrado!$A$2:$A859,"="&amp;$A18,Concentrado!$B$2:$B859, "=Quintana Roo")</f>
        <v>3.36</v>
      </c>
      <c r="AL18" s="9">
        <f>SUMIFS(Concentrado!AM$2:AM859,Concentrado!$A$2:$A859,"="&amp;$A18,Concentrado!$B$2:$B859, "=Quintana Roo")</f>
        <v>7.8460000000000001</v>
      </c>
      <c r="AM18" s="9">
        <f>SUMIFS(Concentrado!AN$2:AN859,Concentrado!$A$2:$A859,"="&amp;$A18,Concentrado!$B$2:$B859, "=Quintana Roo")</f>
        <v>56.575000000000003</v>
      </c>
      <c r="AN18" s="9">
        <f>SUMIFS(Concentrado!AO$2:AO859,Concentrado!$A$2:$A859,"="&amp;$A18,Concentrado!$B$2:$B859, "=Quintana Roo")</f>
        <v>32.529000000000003</v>
      </c>
      <c r="AO18" s="9">
        <f>SUMIFS(Concentrado!AP$2:AP859,Concentrado!$A$2:$A859,"="&amp;$A18,Concentrado!$B$2:$B859, "=Quintana Roo")</f>
        <v>44.680999999999997</v>
      </c>
      <c r="AP18" s="9">
        <f>SUMIFS(Concentrado!AQ$2:AQ859,Concentrado!$A$2:$A859,"="&amp;$A18,Concentrado!$B$2:$B859, "=Quintana Roo")</f>
        <v>2.6309999999999998</v>
      </c>
      <c r="AQ18" s="9">
        <f>SUMIFS(Concentrado!AR$2:AR859,Concentrado!$A$2:$A859,"="&amp;$A18,Concentrado!$B$2:$B859, "=Quintana Roo")</f>
        <v>0.40300000000000002</v>
      </c>
      <c r="AR18" s="9">
        <f>SUMIFS(Concentrado!AS$2:AS859,Concentrado!$A$2:$A859,"="&amp;$A18,Concentrado!$B$2:$B859, "=Quintana Roo")</f>
        <v>1.5289999999999999</v>
      </c>
      <c r="AS18" s="9">
        <f>SUMIFS(Concentrado!AT$2:AT859,Concentrado!$A$2:$A859,"="&amp;$A18,Concentrado!$B$2:$B859, "=Quintana Roo")</f>
        <v>16.972000000000001</v>
      </c>
      <c r="AT18" s="9">
        <f>SUMIFS(Concentrado!AU$2:AU859,Concentrado!$A$2:$A859,"="&amp;$A18,Concentrado!$B$2:$B859, "=Quintana Roo")</f>
        <v>3.226</v>
      </c>
      <c r="AU18" s="9">
        <f>SUMIFS(Concentrado!AV$2:AV859,Concentrado!$A$2:$A859,"="&amp;$A18,Concentrado!$B$2:$B859, "=Quintana Roo")</f>
        <v>10.173</v>
      </c>
      <c r="AV18" s="9">
        <f>SUMIFS(Concentrado!AW$2:AW859,Concentrado!$A$2:$A859,"="&amp;$A18,Concentrado!$B$2:$B859, "=Quintana Roo")</f>
        <v>394.577</v>
      </c>
      <c r="AW18" s="9">
        <f>SUMIFS(Concentrado!AX$2:AX859,Concentrado!$A$2:$A859,"="&amp;$A18,Concentrado!$B$2:$B859, "=Quintana Roo")</f>
        <v>274.88600000000002</v>
      </c>
      <c r="AX18" s="9">
        <f>SUMIFS(Concentrado!AY$2:AY859,Concentrado!$A$2:$A859,"="&amp;$A18,Concentrado!$B$2:$B859, "=Quintana Roo")</f>
        <v>335.43900000000002</v>
      </c>
      <c r="AY18" s="9">
        <f>SUMIFS(Concentrado!AZ$2:AZ859,Concentrado!$A$2:$A859,"="&amp;$A18,Concentrado!$B$2:$B859, "=Quintana Roo")</f>
        <v>3.9460000000000002</v>
      </c>
      <c r="AZ18" s="9">
        <f>SUMIFS(Concentrado!BA$2:BA859,Concentrado!$A$2:$A859,"="&amp;$A18,Concentrado!$B$2:$B859, "=Quintana Roo")</f>
        <v>2.7490000000000001</v>
      </c>
      <c r="BA18" s="9">
        <f>SUMIFS(Concentrado!BB$2:BB859,Concentrado!$A$2:$A859,"="&amp;$A18,Concentrado!$B$2:$B859, "=Quintana Roo")</f>
        <v>3.3540000000000001</v>
      </c>
      <c r="BB18" s="9">
        <f>SUMIFS(Concentrado!BC$2:BC859,Concentrado!$A$2:$A859,"="&amp;$A18,Concentrado!$B$2:$B859, "=Quintana Roo")</f>
        <v>13.201000000000001</v>
      </c>
      <c r="BC18" s="9">
        <f>SUMIFS(Concentrado!BD$2:BD859,Concentrado!$A$2:$A859,"="&amp;$A18,Concentrado!$B$2:$B859, "=Quintana Roo")</f>
        <v>6.2530000000000001</v>
      </c>
      <c r="BD18" s="9">
        <f>SUMIFS(Concentrado!BE$2:BE859,Concentrado!$A$2:$A859,"="&amp;$A18,Concentrado!$B$2:$B859, "=Quintana Roo")</f>
        <v>9.8320000000000007</v>
      </c>
      <c r="BE18" s="9">
        <f>SUMIFS(Concentrado!BF$2:BF859,Concentrado!$A$2:$A859,"="&amp;$A18,Concentrado!$B$2:$B859, "=Quintana Roo")</f>
        <v>11.707000000000001</v>
      </c>
      <c r="BF18" s="9">
        <f>SUMIFS(Concentrado!BG$2:BG859,Concentrado!$A$2:$A859,"="&amp;$A18,Concentrado!$B$2:$B859, "=Quintana Roo")</f>
        <v>27.792000000000002</v>
      </c>
      <c r="BG18" s="9">
        <f>SUMIFS(Concentrado!BH$2:BH859,Concentrado!$A$2:$A859,"="&amp;$A18,Concentrado!$B$2:$B859, "=Quintana Roo")</f>
        <v>6.114295640090325</v>
      </c>
    </row>
    <row r="19" spans="1:59" x14ac:dyDescent="0.25">
      <c r="A19" s="4">
        <v>2015</v>
      </c>
      <c r="B19" s="9">
        <f>SUMIFS(Concentrado!C$2:C859,Concentrado!$A$2:$A859,"="&amp;$A19,Concentrado!$B$2:$B859, "=Quintana Roo")</f>
        <v>14.516999999999999</v>
      </c>
      <c r="C19" s="9">
        <f>SUMIFS(Concentrado!D$2:D859,Concentrado!$A$2:$A859,"="&amp;$A19,Concentrado!$B$2:$B859, "=Quintana Roo")</f>
        <v>3.1179999999999999</v>
      </c>
      <c r="D19" s="9">
        <f>SUMIFS(Concentrado!E$2:E859,Concentrado!$A$2:$A859,"="&amp;$A19,Concentrado!$B$2:$B859, "=Quintana Roo")</f>
        <v>8.8740000000000006</v>
      </c>
      <c r="E19" s="9">
        <f>SUMIFS(Concentrado!F$2:F859,Concentrado!$A$2:$A859,"="&amp;$A19,Concentrado!$B$2:$B859, "=Quintana Roo")</f>
        <v>13.951000000000001</v>
      </c>
      <c r="F19" s="9">
        <f>SUMIFS(Concentrado!G$2:G859,Concentrado!$A$2:$A859,"="&amp;$A19,Concentrado!$B$2:$B859, "=Quintana Roo")</f>
        <v>14.44</v>
      </c>
      <c r="G19" s="9">
        <f>SUMIFS(Concentrado!H$2:H859,Concentrado!$A$2:$A859,"="&amp;$A19,Concentrado!$B$2:$B859, "=Quintana Roo")</f>
        <v>2.6739999999999999</v>
      </c>
      <c r="H19" s="9">
        <f>SUMIFS(Concentrado!I$2:I859,Concentrado!$A$2:$A859,"="&amp;$A19,Concentrado!$B$2:$B859, "=Quintana Roo")</f>
        <v>1.6890000000000001</v>
      </c>
      <c r="I19" s="9">
        <f>SUMIFS(Concentrado!J$2:J859,Concentrado!$A$2:$A859,"="&amp;$A19,Concentrado!$B$2:$B859, "=Quintana Roo")</f>
        <v>2.1859999999999999</v>
      </c>
      <c r="J19" s="9">
        <f>SUMIFS(Concentrado!K$2:K859,Concentrado!$A$2:$A859,"="&amp;$A19,Concentrado!$B$2:$B859, "=Quintana Roo")</f>
        <v>4.5839999999999996</v>
      </c>
      <c r="K19" s="9">
        <f>SUMIFS(Concentrado!L$2:L859,Concentrado!$A$2:$A859,"="&amp;$A19,Concentrado!$B$2:$B859, "=Quintana Roo")</f>
        <v>3.7669999999999999</v>
      </c>
      <c r="L19" s="9">
        <f>SUMIFS(Concentrado!M$2:M859,Concentrado!$A$2:$A859,"="&amp;$A19,Concentrado!$B$2:$B859, "=Quintana Roo")</f>
        <v>4.18</v>
      </c>
      <c r="M19" s="9">
        <f>SUMIFS(Concentrado!N$2:N859,Concentrado!$A$2:$A859,"="&amp;$A19,Concentrado!$B$2:$B859, "=Quintana Roo")</f>
        <v>23.562000000000001</v>
      </c>
      <c r="N19" s="9">
        <f>SUMIFS(Concentrado!O$2:O859,Concentrado!$A$2:$A859,"="&amp;$A19,Concentrado!$B$2:$B859, "=Quintana Roo")</f>
        <v>80.097999999999999</v>
      </c>
      <c r="O19" s="9">
        <f>SUMIFS(Concentrado!P$2:P859,Concentrado!$A$2:$A859,"="&amp;$A19,Concentrado!$B$2:$B859, "=Quintana Roo")</f>
        <v>17.927</v>
      </c>
      <c r="P19" s="9">
        <f>SUMIFS(Concentrado!Q$2:Q859,Concentrado!$A$2:$A859,"="&amp;$A19,Concentrado!$B$2:$B859, "=Quintana Roo")</f>
        <v>49.322000000000003</v>
      </c>
      <c r="Q19" s="9">
        <f>SUMIFS(Concentrado!R$2:R859,Concentrado!$A$2:$A859,"="&amp;$A19,Concentrado!$B$2:$B859, "=Quintana Roo")</f>
        <v>50.682000000000002</v>
      </c>
      <c r="R19" s="9">
        <f>SUMIFS(Concentrado!S$2:S859,Concentrado!$A$2:$A859,"="&amp;$A19,Concentrado!$B$2:$B859, "=Quintana Roo")</f>
        <v>54.56</v>
      </c>
      <c r="S19" s="9">
        <f>SUMIFS(Concentrado!T$2:T859,Concentrado!$A$2:$A859,"="&amp;$A19,Concentrado!$B$2:$B859, "=Quintana Roo")</f>
        <v>52.601999999999997</v>
      </c>
      <c r="T19" s="9">
        <f>SUMIFS(Concentrado!U$2:U859,Concentrado!$A$2:$A859,"="&amp;$A19,Concentrado!$B$2:$B859, "=Quintana Roo")</f>
        <v>8.4049999999999994</v>
      </c>
      <c r="U19" s="9">
        <f>SUMIFS(Concentrado!V$2:V859,Concentrado!$A$2:$A859,"="&amp;$A19,Concentrado!$B$2:$B859, "=Quintana Roo")</f>
        <v>11.042</v>
      </c>
      <c r="V19" s="9">
        <f>SUMIFS(Concentrado!W$2:W859,Concentrado!$A$2:$A859,"="&amp;$A19,Concentrado!$B$2:$B859, "=Quintana Roo")</f>
        <v>9.7100000000000009</v>
      </c>
      <c r="W19" s="9">
        <f>SUMIFS(Concentrado!X$2:X859,Concentrado!$A$2:$A859,"="&amp;$A19,Concentrado!$B$2:$B859, "=Quintana Roo")</f>
        <v>15.79</v>
      </c>
      <c r="X19" s="9">
        <f>SUMIFS(Concentrado!Y$2:Y859,Concentrado!$A$2:$A859,"="&amp;$A19,Concentrado!$B$2:$B859, "=Quintana Roo")</f>
        <v>2.8580000000000001</v>
      </c>
      <c r="Y19" s="9">
        <f>SUMIFS(Concentrado!Z$2:Z859,Concentrado!$A$2:$A859,"="&amp;$A19,Concentrado!$B$2:$B859, "=Quintana Roo")</f>
        <v>9.3889999999999993</v>
      </c>
      <c r="Z19" s="9">
        <f>SUMIFS(Concentrado!AA$2:AA859,Concentrado!$A$2:$A859,"="&amp;$A19,Concentrado!$B$2:$B859, "=Quintana Roo")</f>
        <v>39.094000000000001</v>
      </c>
      <c r="AA19" s="9">
        <f>SUMIFS(Concentrado!AB$2:AB859,Concentrado!$A$2:$A859,"="&amp;$A19,Concentrado!$B$2:$B859, "=Quintana Roo")</f>
        <v>21.303999999999998</v>
      </c>
      <c r="AB19" s="9">
        <f>SUMIFS(Concentrado!AC$2:AC859,Concentrado!$A$2:$A859,"="&amp;$A19,Concentrado!$B$2:$B859, "=Quintana Roo")</f>
        <v>30.288</v>
      </c>
      <c r="AC19" s="9">
        <f>SUMIFS(Concentrado!AD$2:AD859,Concentrado!$A$2:$A859,"="&amp;$A19,Concentrado!$B$2:$B859, "=Quintana Roo")</f>
        <v>291.35700000000003</v>
      </c>
      <c r="AD19" s="9">
        <f>SUMIFS(Concentrado!AE$2:AE859,Concentrado!$A$2:$A859,"="&amp;$A19,Concentrado!$B$2:$B859, "=Quintana Roo")</f>
        <v>238.11500000000001</v>
      </c>
      <c r="AE19" s="9">
        <f>SUMIFS(Concentrado!AF$2:AF859,Concentrado!$A$2:$A859,"="&amp;$A19,Concentrado!$B$2:$B859, "=Quintana Roo")</f>
        <v>265.00099999999998</v>
      </c>
      <c r="AF19" s="9">
        <f>SUMIFS(Concentrado!AG$2:AG859,Concentrado!$A$2:$A859,"="&amp;$A19,Concentrado!$B$2:$B859, "=Quintana Roo")</f>
        <v>4.4569999999999999</v>
      </c>
      <c r="AG19" s="9">
        <f>SUMIFS(Concentrado!AH$2:AH859,Concentrado!$A$2:$A859,"="&amp;$A19,Concentrado!$B$2:$B859, "=Quintana Roo")</f>
        <v>12.0926493033654</v>
      </c>
      <c r="AH19" s="9">
        <f>SUMIFS(Concentrado!AI$2:AI859,Concentrado!$A$2:$A859,"="&amp;$A19,Concentrado!$B$2:$B859, "=Quintana Roo")</f>
        <v>5.7489144696795504</v>
      </c>
      <c r="AI19" s="9">
        <f>SUMIFS(Concentrado!AJ$2:AJ859,Concentrado!$A$2:$A859,"="&amp;$A19,Concentrado!$B$2:$B859, "=Quintana Roo")</f>
        <v>8.9748852793599205</v>
      </c>
      <c r="AJ19" s="9">
        <f>SUMIFS(Concentrado!AK$2:AK859,Concentrado!$A$2:$A859,"="&amp;$A19,Concentrado!$B$2:$B859, "=Quintana Roo")</f>
        <v>14.007999999999999</v>
      </c>
      <c r="AK19" s="9">
        <f>SUMIFS(Concentrado!AL$2:AL859,Concentrado!$A$2:$A859,"="&amp;$A19,Concentrado!$B$2:$B859, "=Quintana Roo")</f>
        <v>3.8969999999999998</v>
      </c>
      <c r="AL19" s="9">
        <f>SUMIFS(Concentrado!AM$2:AM859,Concentrado!$A$2:$A859,"="&amp;$A19,Concentrado!$B$2:$B859, "=Quintana Roo")</f>
        <v>9.0030000000000001</v>
      </c>
      <c r="AM19" s="9">
        <f>SUMIFS(Concentrado!AN$2:AN859,Concentrado!$A$2:$A859,"="&amp;$A19,Concentrado!$B$2:$B859, "=Quintana Roo")</f>
        <v>61.378</v>
      </c>
      <c r="AN19" s="9">
        <f>SUMIFS(Concentrado!AO$2:AO859,Concentrado!$A$2:$A859,"="&amp;$A19,Concentrado!$B$2:$B859, "=Quintana Roo")</f>
        <v>34.944000000000003</v>
      </c>
      <c r="AO19" s="9">
        <f>SUMIFS(Concentrado!AP$2:AP859,Concentrado!$A$2:$A859,"="&amp;$A19,Concentrado!$B$2:$B859, "=Quintana Roo")</f>
        <v>48.292999999999999</v>
      </c>
      <c r="AP19" s="9">
        <f>SUMIFS(Concentrado!AQ$2:AQ859,Concentrado!$A$2:$A859,"="&amp;$A19,Concentrado!$B$2:$B859, "=Quintana Roo")</f>
        <v>3.5659999999999998</v>
      </c>
      <c r="AQ19" s="9">
        <f>SUMIFS(Concentrado!AR$2:AR859,Concentrado!$A$2:$A859,"="&amp;$A19,Concentrado!$B$2:$B859, "=Quintana Roo")</f>
        <v>1.429</v>
      </c>
      <c r="AR19" s="9">
        <f>SUMIFS(Concentrado!AS$2:AS859,Concentrado!$A$2:$A859,"="&amp;$A19,Concentrado!$B$2:$B859, "=Quintana Roo")</f>
        <v>2.508</v>
      </c>
      <c r="AS19" s="9">
        <f>SUMIFS(Concentrado!AT$2:AT859,Concentrado!$A$2:$A859,"="&amp;$A19,Concentrado!$B$2:$B859, "=Quintana Roo")</f>
        <v>15.663</v>
      </c>
      <c r="AT19" s="9">
        <f>SUMIFS(Concentrado!AU$2:AU859,Concentrado!$A$2:$A859,"="&amp;$A19,Concentrado!$B$2:$B859, "=Quintana Roo")</f>
        <v>3.5070000000000001</v>
      </c>
      <c r="AU19" s="9">
        <f>SUMIFS(Concentrado!AV$2:AV859,Concentrado!$A$2:$A859,"="&amp;$A19,Concentrado!$B$2:$B859, "=Quintana Roo")</f>
        <v>9.6460000000000008</v>
      </c>
      <c r="AV19" s="9">
        <f>SUMIFS(Concentrado!AW$2:AW859,Concentrado!$A$2:$A859,"="&amp;$A19,Concentrado!$B$2:$B859, "=Quintana Roo")</f>
        <v>440.47300000000001</v>
      </c>
      <c r="AW19" s="9">
        <f>SUMIFS(Concentrado!AX$2:AX859,Concentrado!$A$2:$A859,"="&amp;$A19,Concentrado!$B$2:$B859, "=Quintana Roo")</f>
        <v>296.05200000000002</v>
      </c>
      <c r="AX19" s="9">
        <f>SUMIFS(Concentrado!AY$2:AY859,Concentrado!$A$2:$A859,"="&amp;$A19,Concentrado!$B$2:$B859, "=Quintana Roo")</f>
        <v>368.98200000000003</v>
      </c>
      <c r="AY19" s="9">
        <f>SUMIFS(Concentrado!AZ$2:AZ859,Concentrado!$A$2:$A859,"="&amp;$A19,Concentrado!$B$2:$B859, "=Quintana Roo")</f>
        <v>4.4050000000000002</v>
      </c>
      <c r="AZ19" s="9">
        <f>SUMIFS(Concentrado!BA$2:BA859,Concentrado!$A$2:$A859,"="&amp;$A19,Concentrado!$B$2:$B859, "=Quintana Roo")</f>
        <v>2.9609999999999999</v>
      </c>
      <c r="BA19" s="9">
        <f>SUMIFS(Concentrado!BB$2:BB859,Concentrado!$A$2:$A859,"="&amp;$A19,Concentrado!$B$2:$B859, "=Quintana Roo")</f>
        <v>3.69</v>
      </c>
      <c r="BB19" s="9">
        <f>SUMIFS(Concentrado!BC$2:BC859,Concentrado!$A$2:$A859,"="&amp;$A19,Concentrado!$B$2:$B859, "=Quintana Roo")</f>
        <v>25.431000000000001</v>
      </c>
      <c r="BC19" s="9">
        <f>SUMIFS(Concentrado!BD$2:BD859,Concentrado!$A$2:$A859,"="&amp;$A19,Concentrado!$B$2:$B859, "=Quintana Roo")</f>
        <v>10.997</v>
      </c>
      <c r="BD19" s="9">
        <f>SUMIFS(Concentrado!BE$2:BE859,Concentrado!$A$2:$A859,"="&amp;$A19,Concentrado!$B$2:$B859, "=Quintana Roo")</f>
        <v>11.571999999999999</v>
      </c>
      <c r="BE19" s="9">
        <f>SUMIFS(Concentrado!BF$2:BF859,Concentrado!$A$2:$A859,"="&amp;$A19,Concentrado!$B$2:$B859, "=Quintana Roo")</f>
        <v>13.747999999999999</v>
      </c>
      <c r="BF19" s="9">
        <f>SUMIFS(Concentrado!BG$2:BG859,Concentrado!$A$2:$A859,"="&amp;$A19,Concentrado!$B$2:$B859, "=Quintana Roo")</f>
        <v>20.725999999999999</v>
      </c>
      <c r="BG19" s="9">
        <f>SUMIFS(Concentrado!BH$2:BH859,Concentrado!$A$2:$A859,"="&amp;$A19,Concentrado!$B$2:$B859, "=Quintana Roo")</f>
        <v>7.3232236001243569</v>
      </c>
    </row>
    <row r="20" spans="1:59" x14ac:dyDescent="0.25">
      <c r="A20" s="4">
        <v>2016</v>
      </c>
      <c r="B20" s="9">
        <f>SUMIFS(Concentrado!C$2:C859,Concentrado!$A$2:$A859,"="&amp;$A20,Concentrado!$B$2:$B859, "=Quintana Roo")</f>
        <v>13.789</v>
      </c>
      <c r="C20" s="9">
        <f>SUMIFS(Concentrado!D$2:D859,Concentrado!$A$2:$A859,"="&amp;$A20,Concentrado!$B$2:$B859, "=Quintana Roo")</f>
        <v>3.9860000000000002</v>
      </c>
      <c r="D20" s="9">
        <f>SUMIFS(Concentrado!E$2:E859,Concentrado!$A$2:$A859,"="&amp;$A20,Concentrado!$B$2:$B859, "=Quintana Roo")</f>
        <v>9</v>
      </c>
      <c r="E20" s="9">
        <f>SUMIFS(Concentrado!F$2:F859,Concentrado!$A$2:$A859,"="&amp;$A20,Concentrado!$B$2:$B859, "=Quintana Roo")</f>
        <v>13.634</v>
      </c>
      <c r="F20" s="9">
        <f>SUMIFS(Concentrado!G$2:G859,Concentrado!$A$2:$A859,"="&amp;$A20,Concentrado!$B$2:$B859, "=Quintana Roo")</f>
        <v>12.016</v>
      </c>
      <c r="G20" s="9">
        <f>SUMIFS(Concentrado!H$2:H859,Concentrado!$A$2:$A859,"="&amp;$A20,Concentrado!$B$2:$B859, "=Quintana Roo")</f>
        <v>2.1970000000000001</v>
      </c>
      <c r="H20" s="9">
        <f>SUMIFS(Concentrado!I$2:I859,Concentrado!$A$2:$A859,"="&amp;$A20,Concentrado!$B$2:$B859, "=Quintana Roo")</f>
        <v>1.744</v>
      </c>
      <c r="I20" s="9">
        <f>SUMIFS(Concentrado!J$2:J859,Concentrado!$A$2:$A859,"="&amp;$A20,Concentrado!$B$2:$B859, "=Quintana Roo")</f>
        <v>1.972</v>
      </c>
      <c r="J20" s="9">
        <f>SUMIFS(Concentrado!K$2:K859,Concentrado!$A$2:$A859,"="&amp;$A20,Concentrado!$B$2:$B859, "=Quintana Roo")</f>
        <v>3.9049999999999998</v>
      </c>
      <c r="K20" s="9">
        <f>SUMIFS(Concentrado!L$2:L859,Concentrado!$A$2:$A859,"="&amp;$A20,Concentrado!$B$2:$B859, "=Quintana Roo")</f>
        <v>2.4910000000000001</v>
      </c>
      <c r="L20" s="9">
        <f>SUMIFS(Concentrado!M$2:M859,Concentrado!$A$2:$A859,"="&amp;$A20,Concentrado!$B$2:$B859, "=Quintana Roo")</f>
        <v>3.2050000000000001</v>
      </c>
      <c r="M20" s="9">
        <f>SUMIFS(Concentrado!N$2:N859,Concentrado!$A$2:$A859,"="&amp;$A20,Concentrado!$B$2:$B859, "=Quintana Roo")</f>
        <v>28.420999999999999</v>
      </c>
      <c r="N20" s="9">
        <f>SUMIFS(Concentrado!O$2:O859,Concentrado!$A$2:$A859,"="&amp;$A20,Concentrado!$B$2:$B859, "=Quintana Roo")</f>
        <v>79.075999999999993</v>
      </c>
      <c r="O20" s="9">
        <f>SUMIFS(Concentrado!P$2:P859,Concentrado!$A$2:$A859,"="&amp;$A20,Concentrado!$B$2:$B859, "=Quintana Roo")</f>
        <v>19.68</v>
      </c>
      <c r="P20" s="9">
        <f>SUMIFS(Concentrado!Q$2:Q859,Concentrado!$A$2:$A859,"="&amp;$A20,Concentrado!$B$2:$B859, "=Quintana Roo")</f>
        <v>49.805999999999997</v>
      </c>
      <c r="Q20" s="9">
        <f>SUMIFS(Concentrado!R$2:R859,Concentrado!$A$2:$A859,"="&amp;$A20,Concentrado!$B$2:$B859, "=Quintana Roo")</f>
        <v>55.646000000000001</v>
      </c>
      <c r="R20" s="9">
        <f>SUMIFS(Concentrado!S$2:S859,Concentrado!$A$2:$A859,"="&amp;$A20,Concentrado!$B$2:$B859, "=Quintana Roo")</f>
        <v>59.787999999999997</v>
      </c>
      <c r="S20" s="9">
        <f>SUMIFS(Concentrado!T$2:T859,Concentrado!$A$2:$A859,"="&amp;$A20,Concentrado!$B$2:$B859, "=Quintana Roo")</f>
        <v>57.695999999999998</v>
      </c>
      <c r="T20" s="9">
        <f>SUMIFS(Concentrado!U$2:U859,Concentrado!$A$2:$A859,"="&amp;$A20,Concentrado!$B$2:$B859, "=Quintana Roo")</f>
        <v>10.861000000000001</v>
      </c>
      <c r="U20" s="9">
        <f>SUMIFS(Concentrado!V$2:V859,Concentrado!$A$2:$A859,"="&amp;$A20,Concentrado!$B$2:$B859, "=Quintana Roo")</f>
        <v>10.712</v>
      </c>
      <c r="V20" s="9">
        <f>SUMIFS(Concentrado!W$2:W859,Concentrado!$A$2:$A859,"="&amp;$A20,Concentrado!$B$2:$B859, "=Quintana Roo")</f>
        <v>10.787000000000001</v>
      </c>
      <c r="W20" s="9">
        <f>SUMIFS(Concentrado!X$2:X859,Concentrado!$A$2:$A859,"="&amp;$A20,Concentrado!$B$2:$B859, "=Quintana Roo")</f>
        <v>19.402999999999999</v>
      </c>
      <c r="X20" s="9">
        <f>SUMIFS(Concentrado!Y$2:Y859,Concentrado!$A$2:$A859,"="&amp;$A20,Concentrado!$B$2:$B859, "=Quintana Roo")</f>
        <v>3.1139999999999999</v>
      </c>
      <c r="Y20" s="9">
        <f>SUMIFS(Concentrado!Z$2:Z859,Concentrado!$A$2:$A859,"="&amp;$A20,Concentrado!$B$2:$B859, "=Quintana Roo")</f>
        <v>11.342000000000001</v>
      </c>
      <c r="Z20" s="9">
        <f>SUMIFS(Concentrado!AA$2:AA859,Concentrado!$A$2:$A859,"="&amp;$A20,Concentrado!$B$2:$B859, "=Quintana Roo")</f>
        <v>47.591999999999999</v>
      </c>
      <c r="AA20" s="9">
        <f>SUMIFS(Concentrado!AB$2:AB859,Concentrado!$A$2:$A859,"="&amp;$A20,Concentrado!$B$2:$B859, "=Quintana Roo")</f>
        <v>26.905000000000001</v>
      </c>
      <c r="AB20" s="9">
        <f>SUMIFS(Concentrado!AC$2:AC859,Concentrado!$A$2:$A859,"="&amp;$A20,Concentrado!$B$2:$B859, "=Quintana Roo")</f>
        <v>37.353999999999999</v>
      </c>
      <c r="AC20" s="9">
        <f>SUMIFS(Concentrado!AD$2:AD859,Concentrado!$A$2:$A859,"="&amp;$A20,Concentrado!$B$2:$B859, "=Quintana Roo")</f>
        <v>308.24900000000002</v>
      </c>
      <c r="AD20" s="9">
        <f>SUMIFS(Concentrado!AE$2:AE859,Concentrado!$A$2:$A859,"="&amp;$A20,Concentrado!$B$2:$B859, "=Quintana Roo")</f>
        <v>251.607</v>
      </c>
      <c r="AE20" s="9">
        <f>SUMIFS(Concentrado!AF$2:AF859,Concentrado!$A$2:$A859,"="&amp;$A20,Concentrado!$B$2:$B859, "=Quintana Roo")</f>
        <v>280.21800000000002</v>
      </c>
      <c r="AF20" s="9">
        <f>SUMIFS(Concentrado!AG$2:AG859,Concentrado!$A$2:$A859,"="&amp;$A20,Concentrado!$B$2:$B859, "=Quintana Roo")</f>
        <v>5.4909999999999997</v>
      </c>
      <c r="AG20" s="9">
        <f>SUMIFS(Concentrado!AH$2:AH859,Concentrado!$A$2:$A859,"="&amp;$A20,Concentrado!$B$2:$B859, "=Quintana Roo")</f>
        <v>12.3245723531401</v>
      </c>
      <c r="AH20" s="9">
        <f>SUMIFS(Concentrado!AI$2:AI859,Concentrado!$A$2:$A859,"="&amp;$A20,Concentrado!$B$2:$B859, "=Quintana Roo")</f>
        <v>3.6075154385263</v>
      </c>
      <c r="AI20" s="9">
        <f>SUMIFS(Concentrado!AJ$2:AJ859,Concentrado!$A$2:$A859,"="&amp;$A20,Concentrado!$B$2:$B859, "=Quintana Roo")</f>
        <v>8.0468649414188196</v>
      </c>
      <c r="AJ20" s="9">
        <f>SUMIFS(Concentrado!AK$2:AK859,Concentrado!$A$2:$A859,"="&amp;$A20,Concentrado!$B$2:$B859, "=Quintana Roo")</f>
        <v>12.324999999999999</v>
      </c>
      <c r="AK20" s="9">
        <f>SUMIFS(Concentrado!AL$2:AL859,Concentrado!$A$2:$A859,"="&amp;$A20,Concentrado!$B$2:$B859, "=Quintana Roo")</f>
        <v>2.9889999999999999</v>
      </c>
      <c r="AL20" s="9">
        <f>SUMIFS(Concentrado!AM$2:AM859,Concentrado!$A$2:$A859,"="&amp;$A20,Concentrado!$B$2:$B859, "=Quintana Roo")</f>
        <v>7.7050000000000001</v>
      </c>
      <c r="AM20" s="9">
        <f>SUMIFS(Concentrado!AN$2:AN859,Concentrado!$A$2:$A859,"="&amp;$A20,Concentrado!$B$2:$B859, "=Quintana Roo")</f>
        <v>56.988</v>
      </c>
      <c r="AN20" s="9">
        <f>SUMIFS(Concentrado!AO$2:AO859,Concentrado!$A$2:$A859,"="&amp;$A20,Concentrado!$B$2:$B859, "=Quintana Roo")</f>
        <v>34.253</v>
      </c>
      <c r="AO20" s="9">
        <f>SUMIFS(Concentrado!AP$2:AP859,Concentrado!$A$2:$A859,"="&amp;$A20,Concentrado!$B$2:$B859, "=Quintana Roo")</f>
        <v>45.737000000000002</v>
      </c>
      <c r="AP20" s="9">
        <f>SUMIFS(Concentrado!AQ$2:AQ859,Concentrado!$A$2:$A859,"="&amp;$A20,Concentrado!$B$2:$B859, "=Quintana Roo")</f>
        <v>2.6850000000000001</v>
      </c>
      <c r="AQ20" s="9">
        <f>SUMIFS(Concentrado!AR$2:AR859,Concentrado!$A$2:$A859,"="&amp;$A20,Concentrado!$B$2:$B859, "=Quintana Roo")</f>
        <v>1.619</v>
      </c>
      <c r="AR20" s="9">
        <f>SUMIFS(Concentrado!AS$2:AS859,Concentrado!$A$2:$A859,"="&amp;$A20,Concentrado!$B$2:$B859, "=Quintana Roo")</f>
        <v>2.157</v>
      </c>
      <c r="AS20" s="9">
        <f>SUMIFS(Concentrado!AT$2:AT859,Concentrado!$A$2:$A859,"="&amp;$A20,Concentrado!$B$2:$B859, "=Quintana Roo")</f>
        <v>14.4</v>
      </c>
      <c r="AT20" s="9">
        <f>SUMIFS(Concentrado!AU$2:AU859,Concentrado!$A$2:$A859,"="&amp;$A20,Concentrado!$B$2:$B859, "=Quintana Roo")</f>
        <v>2.9889999999999999</v>
      </c>
      <c r="AU20" s="9">
        <f>SUMIFS(Concentrado!AV$2:AV859,Concentrado!$A$2:$A859,"="&amp;$A20,Concentrado!$B$2:$B859, "=Quintana Roo")</f>
        <v>8.7530000000000001</v>
      </c>
      <c r="AV20" s="9">
        <f>SUMIFS(Concentrado!AW$2:AW859,Concentrado!$A$2:$A859,"="&amp;$A20,Concentrado!$B$2:$B859, "=Quintana Roo")</f>
        <v>453.34300000000002</v>
      </c>
      <c r="AW20" s="9">
        <f>SUMIFS(Concentrado!AX$2:AX859,Concentrado!$A$2:$A859,"="&amp;$A20,Concentrado!$B$2:$B859, "=Quintana Roo")</f>
        <v>313.26299999999998</v>
      </c>
      <c r="AX20" s="9">
        <f>SUMIFS(Concentrado!AY$2:AY859,Concentrado!$A$2:$A859,"="&amp;$A20,Concentrado!$B$2:$B859, "=Quintana Roo")</f>
        <v>384.14400000000001</v>
      </c>
      <c r="AY20" s="9">
        <f>SUMIFS(Concentrado!AZ$2:AZ859,Concentrado!$A$2:$A859,"="&amp;$A20,Concentrado!$B$2:$B859, "=Quintana Roo")</f>
        <v>4.5330000000000004</v>
      </c>
      <c r="AZ20" s="9">
        <f>SUMIFS(Concentrado!BA$2:BA859,Concentrado!$A$2:$A859,"="&amp;$A20,Concentrado!$B$2:$B859, "=Quintana Roo")</f>
        <v>3.133</v>
      </c>
      <c r="BA20" s="9">
        <f>SUMIFS(Concentrado!BB$2:BB859,Concentrado!$A$2:$A859,"="&amp;$A20,Concentrado!$B$2:$B859, "=Quintana Roo")</f>
        <v>3.8410000000000002</v>
      </c>
      <c r="BB20" s="9">
        <f>SUMIFS(Concentrado!BC$2:BC859,Concentrado!$A$2:$A859,"="&amp;$A20,Concentrado!$B$2:$B859, "=Quintana Roo")</f>
        <v>12.132</v>
      </c>
      <c r="BC20" s="9">
        <f>SUMIFS(Concentrado!BD$2:BD859,Concentrado!$A$2:$A859,"="&amp;$A20,Concentrado!$B$2:$B859, "=Quintana Roo")</f>
        <v>8.0879999999999992</v>
      </c>
      <c r="BD20" s="9">
        <f>SUMIFS(Concentrado!BE$2:BE859,Concentrado!$A$2:$A859,"="&amp;$A20,Concentrado!$B$2:$B859, "=Quintana Roo")</f>
        <v>11.819000000000001</v>
      </c>
      <c r="BE20" s="9">
        <f>SUMIFS(Concentrado!BF$2:BF859,Concentrado!$A$2:$A859,"="&amp;$A20,Concentrado!$B$2:$B859, "=Quintana Roo")</f>
        <v>13.513</v>
      </c>
      <c r="BF20" s="9">
        <f>SUMIFS(Concentrado!BG$2:BG859,Concentrado!$A$2:$A859,"="&amp;$A20,Concentrado!$B$2:$B859, "=Quintana Roo")</f>
        <v>35.281999999999996</v>
      </c>
      <c r="BG20" s="9">
        <f>SUMIFS(Concentrado!BH$2:BH859,Concentrado!$A$2:$A859,"="&amp;$A20,Concentrado!$B$2:$B859, "=Quintana Roo")</f>
        <v>7.3386726881416928</v>
      </c>
    </row>
    <row r="21" spans="1:59" x14ac:dyDescent="0.25">
      <c r="A21" s="4">
        <v>2017</v>
      </c>
      <c r="B21" s="9">
        <f>SUMIFS(Concentrado!C$2:C859,Concentrado!$A$2:$A859,"="&amp;$A21,Concentrado!$B$2:$B859, "=Quintana Roo")</f>
        <v>13.201000000000001</v>
      </c>
      <c r="C21" s="9">
        <f>SUMIFS(Concentrado!D$2:D859,Concentrado!$A$2:$A859,"="&amp;$A21,Concentrado!$B$2:$B859, "=Quintana Roo")</f>
        <v>2.0289999999999999</v>
      </c>
      <c r="D21" s="9">
        <f>SUMIFS(Concentrado!E$2:E859,Concentrado!$A$2:$A859,"="&amp;$A21,Concentrado!$B$2:$B859, "=Quintana Roo")</f>
        <v>7.6749999999999998</v>
      </c>
      <c r="E21" s="9">
        <f>SUMIFS(Concentrado!F$2:F859,Concentrado!$A$2:$A859,"="&amp;$A21,Concentrado!$B$2:$B859, "=Quintana Roo")</f>
        <v>12.867000000000001</v>
      </c>
      <c r="F21" s="9">
        <f>SUMIFS(Concentrado!G$2:G859,Concentrado!$A$2:$A859,"="&amp;$A21,Concentrado!$B$2:$B859, "=Quintana Roo")</f>
        <v>12.867000000000001</v>
      </c>
      <c r="G21" s="9">
        <f>SUMIFS(Concentrado!H$2:H859,Concentrado!$A$2:$A859,"="&amp;$A21,Concentrado!$B$2:$B859, "=Quintana Roo")</f>
        <v>3.6219999999999999</v>
      </c>
      <c r="H21" s="9">
        <f>SUMIFS(Concentrado!I$2:I859,Concentrado!$A$2:$A859,"="&amp;$A21,Concentrado!$B$2:$B859, "=Quintana Roo")</f>
        <v>2.2679999999999998</v>
      </c>
      <c r="I21" s="9">
        <f>SUMIFS(Concentrado!J$2:J859,Concentrado!$A$2:$A859,"="&amp;$A21,Concentrado!$B$2:$B859, "=Quintana Roo")</f>
        <v>2.952</v>
      </c>
      <c r="J21" s="9">
        <f>SUMIFS(Concentrado!K$2:K859,Concentrado!$A$2:$A859,"="&amp;$A21,Concentrado!$B$2:$B859, "=Quintana Roo")</f>
        <v>6.1920000000000002</v>
      </c>
      <c r="K21" s="9">
        <f>SUMIFS(Concentrado!L$2:L859,Concentrado!$A$2:$A859,"="&amp;$A21,Concentrado!$B$2:$B859, "=Quintana Roo")</f>
        <v>3.4609999999999999</v>
      </c>
      <c r="L21" s="9">
        <f>SUMIFS(Concentrado!M$2:M859,Concentrado!$A$2:$A859,"="&amp;$A21,Concentrado!$B$2:$B859, "=Quintana Roo")</f>
        <v>4.8410000000000002</v>
      </c>
      <c r="M21" s="9">
        <f>SUMIFS(Concentrado!N$2:N859,Concentrado!$A$2:$A859,"="&amp;$A21,Concentrado!$B$2:$B859, "=Quintana Roo")</f>
        <v>25.462</v>
      </c>
      <c r="N21" s="9">
        <f>SUMIFS(Concentrado!O$2:O859,Concentrado!$A$2:$A859,"="&amp;$A21,Concentrado!$B$2:$B859, "=Quintana Roo")</f>
        <v>101.988</v>
      </c>
      <c r="O21" s="9">
        <f>SUMIFS(Concentrado!P$2:P859,Concentrado!$A$2:$A859,"="&amp;$A21,Concentrado!$B$2:$B859, "=Quintana Roo")</f>
        <v>16.352</v>
      </c>
      <c r="P21" s="9">
        <f>SUMIFS(Concentrado!Q$2:Q859,Concentrado!$A$2:$A859,"="&amp;$A21,Concentrado!$B$2:$B859, "=Quintana Roo")</f>
        <v>59.688000000000002</v>
      </c>
      <c r="Q21" s="9">
        <f>SUMIFS(Concentrado!R$2:R859,Concentrado!$A$2:$A859,"="&amp;$A21,Concentrado!$B$2:$B859, "=Quintana Roo")</f>
        <v>50.351999999999997</v>
      </c>
      <c r="R21" s="9">
        <f>SUMIFS(Concentrado!S$2:S859,Concentrado!$A$2:$A859,"="&amp;$A21,Concentrado!$B$2:$B859, "=Quintana Roo")</f>
        <v>50.249000000000002</v>
      </c>
      <c r="S21" s="9">
        <f>SUMIFS(Concentrado!T$2:T859,Concentrado!$A$2:$A859,"="&amp;$A21,Concentrado!$B$2:$B859, "=Quintana Roo")</f>
        <v>50.301000000000002</v>
      </c>
      <c r="T21" s="9">
        <f>SUMIFS(Concentrado!U$2:U859,Concentrado!$A$2:$A859,"="&amp;$A21,Concentrado!$B$2:$B859, "=Quintana Roo")</f>
        <v>10.047000000000001</v>
      </c>
      <c r="U21" s="9">
        <f>SUMIFS(Concentrado!V$2:V859,Concentrado!$A$2:$A859,"="&amp;$A21,Concentrado!$B$2:$B859, "=Quintana Roo")</f>
        <v>9.0709999999999997</v>
      </c>
      <c r="V21" s="9">
        <f>SUMIFS(Concentrado!W$2:W859,Concentrado!$A$2:$A859,"="&amp;$A21,Concentrado!$B$2:$B859, "=Quintana Roo")</f>
        <v>9.5640000000000001</v>
      </c>
      <c r="W21" s="9">
        <f>SUMIFS(Concentrado!X$2:X859,Concentrado!$A$2:$A859,"="&amp;$A21,Concentrado!$B$2:$B859, "=Quintana Roo")</f>
        <v>42.057000000000002</v>
      </c>
      <c r="X21" s="9">
        <f>SUMIFS(Concentrado!Y$2:Y859,Concentrado!$A$2:$A859,"="&amp;$A21,Concentrado!$B$2:$B859, "=Quintana Roo")</f>
        <v>4.774</v>
      </c>
      <c r="Y21" s="9">
        <f>SUMIFS(Concentrado!Z$2:Z859,Concentrado!$A$2:$A859,"="&amp;$A21,Concentrado!$B$2:$B859, "=Quintana Roo")</f>
        <v>23.675000000000001</v>
      </c>
      <c r="Z21" s="9">
        <f>SUMIFS(Concentrado!AA$2:AA859,Concentrado!$A$2:$A859,"="&amp;$A21,Concentrado!$B$2:$B859, "=Quintana Roo")</f>
        <v>43.808999999999997</v>
      </c>
      <c r="AA21" s="9">
        <f>SUMIFS(Concentrado!AB$2:AB859,Concentrado!$A$2:$A859,"="&amp;$A21,Concentrado!$B$2:$B859, "=Quintana Roo")</f>
        <v>22.797000000000001</v>
      </c>
      <c r="AB21" s="9">
        <f>SUMIFS(Concentrado!AC$2:AC859,Concentrado!$A$2:$A859,"="&amp;$A21,Concentrado!$B$2:$B859, "=Quintana Roo")</f>
        <v>33.415999999999997</v>
      </c>
      <c r="AC21" s="9">
        <f>SUMIFS(Concentrado!AD$2:AD859,Concentrado!$A$2:$A859,"="&amp;$A21,Concentrado!$B$2:$B859, "=Quintana Roo")</f>
        <v>295.68400000000003</v>
      </c>
      <c r="AD21" s="9">
        <f>SUMIFS(Concentrado!AE$2:AE859,Concentrado!$A$2:$A859,"="&amp;$A21,Concentrado!$B$2:$B859, "=Quintana Roo")</f>
        <v>245.995</v>
      </c>
      <c r="AE21" s="9">
        <f>SUMIFS(Concentrado!AF$2:AF859,Concentrado!$A$2:$A859,"="&amp;$A21,Concentrado!$B$2:$B859, "=Quintana Roo")</f>
        <v>271.10599999999999</v>
      </c>
      <c r="AF21" s="9">
        <f>SUMIFS(Concentrado!AG$2:AG859,Concentrado!$A$2:$A859,"="&amp;$A21,Concentrado!$B$2:$B859, "=Quintana Roo")</f>
        <v>5.0229999999999997</v>
      </c>
      <c r="AG21" s="9">
        <f>SUMIFS(Concentrado!AH$2:AH859,Concentrado!$A$2:$A859,"="&amp;$A21,Concentrado!$B$2:$B859, "=Quintana Roo")</f>
        <v>15.271092432868301</v>
      </c>
      <c r="AH21" s="9">
        <f>SUMIFS(Concentrado!AI$2:AI859,Concentrado!$A$2:$A859,"="&amp;$A21,Concentrado!$B$2:$B859, "=Quintana Roo")</f>
        <v>3.8144765743457398</v>
      </c>
      <c r="AI21" s="9">
        <f>SUMIFS(Concentrado!AJ$2:AJ859,Concentrado!$A$2:$A859,"="&amp;$A21,Concentrado!$B$2:$B859, "=Quintana Roo")</f>
        <v>9.6572155755311098</v>
      </c>
      <c r="AJ21" s="9">
        <f>SUMIFS(Concentrado!AK$2:AK859,Concentrado!$A$2:$A859,"="&amp;$A21,Concentrado!$B$2:$B859, "=Quintana Roo")</f>
        <v>13.552</v>
      </c>
      <c r="AK21" s="9">
        <f>SUMIFS(Concentrado!AL$2:AL859,Concentrado!$A$2:$A859,"="&amp;$A21,Concentrado!$B$2:$B859, "=Quintana Roo")</f>
        <v>2.2679999999999998</v>
      </c>
      <c r="AL21" s="9">
        <f>SUMIFS(Concentrado!AM$2:AM859,Concentrado!$A$2:$A859,"="&amp;$A21,Concentrado!$B$2:$B859, "=Quintana Roo")</f>
        <v>7.97</v>
      </c>
      <c r="AM21" s="9">
        <f>SUMIFS(Concentrado!AN$2:AN859,Concentrado!$A$2:$A859,"="&amp;$A21,Concentrado!$B$2:$B859, "=Quintana Roo")</f>
        <v>50.468000000000004</v>
      </c>
      <c r="AN21" s="9">
        <f>SUMIFS(Concentrado!AO$2:AO859,Concentrado!$A$2:$A859,"="&amp;$A21,Concentrado!$B$2:$B859, "=Quintana Roo")</f>
        <v>31.51</v>
      </c>
      <c r="AO21" s="9">
        <f>SUMIFS(Concentrado!AP$2:AP859,Concentrado!$A$2:$A859,"="&amp;$A21,Concentrado!$B$2:$B859, "=Quintana Roo")</f>
        <v>41.091000000000001</v>
      </c>
      <c r="AP21" s="9">
        <f>SUMIFS(Concentrado!AQ$2:AQ859,Concentrado!$A$2:$A859,"="&amp;$A21,Concentrado!$B$2:$B859, "=Quintana Roo")</f>
        <v>1.869</v>
      </c>
      <c r="AQ21" s="9">
        <f>SUMIFS(Concentrado!AR$2:AR859,Concentrado!$A$2:$A859,"="&amp;$A21,Concentrado!$B$2:$B859, "=Quintana Roo")</f>
        <v>1.194</v>
      </c>
      <c r="AR21" s="9">
        <f>SUMIFS(Concentrado!AS$2:AS859,Concentrado!$A$2:$A859,"="&amp;$A21,Concentrado!$B$2:$B859, "=Quintana Roo")</f>
        <v>1.5349999999999999</v>
      </c>
      <c r="AS21" s="9">
        <f>SUMIFS(Concentrado!AT$2:AT859,Concentrado!$A$2:$A859,"="&amp;$A21,Concentrado!$B$2:$B859, "=Quintana Roo")</f>
        <v>16.940000000000001</v>
      </c>
      <c r="AT21" s="9">
        <f>SUMIFS(Concentrado!AU$2:AU859,Concentrado!$A$2:$A859,"="&amp;$A21,Concentrado!$B$2:$B859, "=Quintana Roo")</f>
        <v>2.984</v>
      </c>
      <c r="AU21" s="9">
        <f>SUMIFS(Concentrado!AV$2:AV859,Concentrado!$A$2:$A859,"="&amp;$A21,Concentrado!$B$2:$B859, "=Quintana Roo")</f>
        <v>10.037000000000001</v>
      </c>
      <c r="AV21" s="9">
        <f>SUMIFS(Concentrado!AW$2:AW859,Concentrado!$A$2:$A859,"="&amp;$A21,Concentrado!$B$2:$B859, "=Quintana Roo")</f>
        <v>455.73399999999998</v>
      </c>
      <c r="AW21" s="9">
        <f>SUMIFS(Concentrado!AX$2:AX859,Concentrado!$A$2:$A859,"="&amp;$A21,Concentrado!$B$2:$B859, "=Quintana Roo")</f>
        <v>301.01900000000001</v>
      </c>
      <c r="AX21" s="9">
        <f>SUMIFS(Concentrado!AY$2:AY859,Concentrado!$A$2:$A859,"="&amp;$A21,Concentrado!$B$2:$B859, "=Quintana Roo")</f>
        <v>379.26499999999999</v>
      </c>
      <c r="AY21" s="9">
        <f>SUMIFS(Concentrado!AZ$2:AZ859,Concentrado!$A$2:$A859,"="&amp;$A21,Concentrado!$B$2:$B859, "=Quintana Roo")</f>
        <v>4.5570000000000004</v>
      </c>
      <c r="AZ21" s="9">
        <f>SUMIFS(Concentrado!BA$2:BA859,Concentrado!$A$2:$A859,"="&amp;$A21,Concentrado!$B$2:$B859, "=Quintana Roo")</f>
        <v>3.01</v>
      </c>
      <c r="BA21" s="9">
        <f>SUMIFS(Concentrado!BB$2:BB859,Concentrado!$A$2:$A859,"="&amp;$A21,Concentrado!$B$2:$B859, "=Quintana Roo")</f>
        <v>3.7930000000000001</v>
      </c>
      <c r="BB21" s="9">
        <f>SUMIFS(Concentrado!BC$2:BC859,Concentrado!$A$2:$A859,"="&amp;$A21,Concentrado!$B$2:$B859, "=Quintana Roo")</f>
        <v>13.183999999999999</v>
      </c>
      <c r="BC21" s="9">
        <f>SUMIFS(Concentrado!BD$2:BD859,Concentrado!$A$2:$A859,"="&amp;$A21,Concentrado!$B$2:$B859, "=Quintana Roo")</f>
        <v>8.57</v>
      </c>
      <c r="BD21" s="9">
        <f>SUMIFS(Concentrado!BE$2:BE859,Concentrado!$A$2:$A859,"="&amp;$A21,Concentrado!$B$2:$B859, "=Quintana Roo")</f>
        <v>10.573</v>
      </c>
      <c r="BE21" s="9">
        <f>SUMIFS(Concentrado!BF$2:BF859,Concentrado!$A$2:$A859,"="&amp;$A21,Concentrado!$B$2:$B859, "=Quintana Roo")</f>
        <v>12.596</v>
      </c>
      <c r="BF21" s="9">
        <f>SUMIFS(Concentrado!BG$2:BG859,Concentrado!$A$2:$A859,"="&amp;$A21,Concentrado!$B$2:$B859, "=Quintana Roo")</f>
        <v>31.404</v>
      </c>
      <c r="BG21" s="9">
        <f>SUMIFS(Concentrado!BH$2:BH859,Concentrado!$A$2:$A859,"="&amp;$A21,Concentrado!$B$2:$B859, "=Quintana Roo")</f>
        <v>6.071391186014865</v>
      </c>
    </row>
    <row r="22" spans="1:59" x14ac:dyDescent="0.25">
      <c r="A22" s="4">
        <v>2018</v>
      </c>
      <c r="B22" s="9">
        <f>SUMIFS(Concentrado!C$2:C859,Concentrado!$A$2:$A859,"="&amp;$A22,Concentrado!$B$2:$B859, "=Quintana Roo")</f>
        <v>10.97</v>
      </c>
      <c r="C22" s="9">
        <f>SUMIFS(Concentrado!D$2:D859,Concentrado!$A$2:$A859,"="&amp;$A22,Concentrado!$B$2:$B859, "=Quintana Roo")</f>
        <v>2.4039999999999999</v>
      </c>
      <c r="D22" s="9">
        <f>SUMIFS(Concentrado!E$2:E859,Concentrado!$A$2:$A859,"="&amp;$A22,Concentrado!$B$2:$B859, "=Quintana Roo")</f>
        <v>6.734</v>
      </c>
      <c r="E22" s="9">
        <f>SUMIFS(Concentrado!F$2:F859,Concentrado!$A$2:$A859,"="&amp;$A22,Concentrado!$B$2:$B859, "=Quintana Roo")</f>
        <v>10.305</v>
      </c>
      <c r="F22" s="9">
        <f>SUMIFS(Concentrado!G$2:G859,Concentrado!$A$2:$A859,"="&amp;$A22,Concentrado!$B$2:$B859, "=Quintana Roo")</f>
        <v>10.099</v>
      </c>
      <c r="G22" s="9">
        <f>SUMIFS(Concentrado!H$2:H859,Concentrado!$A$2:$A859,"="&amp;$A22,Concentrado!$B$2:$B859, "=Quintana Roo")</f>
        <v>3.246</v>
      </c>
      <c r="H22" s="9">
        <f>SUMIFS(Concentrado!I$2:I859,Concentrado!$A$2:$A859,"="&amp;$A22,Concentrado!$B$2:$B859, "=Quintana Roo")</f>
        <v>1.946</v>
      </c>
      <c r="I22" s="9">
        <f>SUMIFS(Concentrado!J$2:J859,Concentrado!$A$2:$A859,"="&amp;$A22,Concentrado!$B$2:$B859, "=Quintana Roo")</f>
        <v>2.6030000000000002</v>
      </c>
      <c r="J22" s="9">
        <f>SUMIFS(Concentrado!K$2:K859,Concentrado!$A$2:$A859,"="&amp;$A22,Concentrado!$B$2:$B859, "=Quintana Roo")</f>
        <v>3.9180000000000001</v>
      </c>
      <c r="K22" s="9">
        <f>SUMIFS(Concentrado!L$2:L859,Concentrado!$A$2:$A859,"="&amp;$A22,Concentrado!$B$2:$B859, "=Quintana Roo")</f>
        <v>1.2589999999999999</v>
      </c>
      <c r="L22" s="9">
        <f>SUMIFS(Concentrado!M$2:M859,Concentrado!$A$2:$A859,"="&amp;$A22,Concentrado!$B$2:$B859, "=Quintana Roo")</f>
        <v>2.6030000000000002</v>
      </c>
      <c r="M22" s="9">
        <f>SUMIFS(Concentrado!N$2:N859,Concentrado!$A$2:$A859,"="&amp;$A22,Concentrado!$B$2:$B859, "=Quintana Roo")</f>
        <v>33.368000000000002</v>
      </c>
      <c r="N22" s="9">
        <f>SUMIFS(Concentrado!O$2:O859,Concentrado!$A$2:$A859,"="&amp;$A22,Concentrado!$B$2:$B859, "=Quintana Roo")</f>
        <v>130.29599999999999</v>
      </c>
      <c r="O22" s="9">
        <f>SUMIFS(Concentrado!P$2:P859,Concentrado!$A$2:$A859,"="&amp;$A22,Concentrado!$B$2:$B859, "=Quintana Roo")</f>
        <v>23.463000000000001</v>
      </c>
      <c r="P22" s="9">
        <f>SUMIFS(Concentrado!Q$2:Q859,Concentrado!$A$2:$A859,"="&amp;$A22,Concentrado!$B$2:$B859, "=Quintana Roo")</f>
        <v>77.472999999999999</v>
      </c>
      <c r="Q22" s="9">
        <f>SUMIFS(Concentrado!R$2:R859,Concentrado!$A$2:$A859,"="&amp;$A22,Concentrado!$B$2:$B859, "=Quintana Roo")</f>
        <v>45.335000000000001</v>
      </c>
      <c r="R22" s="9">
        <f>SUMIFS(Concentrado!S$2:S859,Concentrado!$A$2:$A859,"="&amp;$A22,Concentrado!$B$2:$B859, "=Quintana Roo")</f>
        <v>48.414000000000001</v>
      </c>
      <c r="S22" s="9">
        <f>SUMIFS(Concentrado!T$2:T859,Concentrado!$A$2:$A859,"="&amp;$A22,Concentrado!$B$2:$B859, "=Quintana Roo")</f>
        <v>46.857999999999997</v>
      </c>
      <c r="T22" s="9">
        <f>SUMIFS(Concentrado!U$2:U859,Concentrado!$A$2:$A859,"="&amp;$A22,Concentrado!$B$2:$B859, "=Quintana Roo")</f>
        <v>10.97</v>
      </c>
      <c r="U22" s="9">
        <f>SUMIFS(Concentrado!V$2:V859,Concentrado!$A$2:$A859,"="&amp;$A22,Concentrado!$B$2:$B859, "=Quintana Roo")</f>
        <v>8.8130000000000006</v>
      </c>
      <c r="V22" s="9">
        <f>SUMIFS(Concentrado!W$2:W859,Concentrado!$A$2:$A859,"="&amp;$A22,Concentrado!$B$2:$B859, "=Quintana Roo")</f>
        <v>9.9030000000000005</v>
      </c>
      <c r="W22" s="9">
        <f>SUMIFS(Concentrado!X$2:X859,Concentrado!$A$2:$A859,"="&amp;$A22,Concentrado!$B$2:$B859, "=Quintana Roo")</f>
        <v>76.566000000000003</v>
      </c>
      <c r="X22" s="9">
        <f>SUMIFS(Concentrado!Y$2:Y859,Concentrado!$A$2:$A859,"="&amp;$A22,Concentrado!$B$2:$B859, "=Quintana Roo")</f>
        <v>9.2710000000000008</v>
      </c>
      <c r="Y22" s="9">
        <f>SUMIFS(Concentrado!Z$2:Z859,Concentrado!$A$2:$A859,"="&amp;$A22,Concentrado!$B$2:$B859, "=Quintana Roo")</f>
        <v>43.292000000000002</v>
      </c>
      <c r="Z22" s="9">
        <f>SUMIFS(Concentrado!AA$2:AA859,Concentrado!$A$2:$A859,"="&amp;$A22,Concentrado!$B$2:$B859, "=Quintana Roo")</f>
        <v>50.707999999999998</v>
      </c>
      <c r="AA22" s="9">
        <f>SUMIFS(Concentrado!AB$2:AB859,Concentrado!$A$2:$A859,"="&amp;$A22,Concentrado!$B$2:$B859, "=Quintana Roo")</f>
        <v>26.782</v>
      </c>
      <c r="AB22" s="9">
        <f>SUMIFS(Concentrado!AC$2:AC859,Concentrado!$A$2:$A859,"="&amp;$A22,Concentrado!$B$2:$B859, "=Quintana Roo")</f>
        <v>38.878</v>
      </c>
      <c r="AC22" s="9">
        <f>SUMIFS(Concentrado!AD$2:AD859,Concentrado!$A$2:$A859,"="&amp;$A22,Concentrado!$B$2:$B859, "=Quintana Roo")</f>
        <v>299.10000000000002</v>
      </c>
      <c r="AD22" s="9">
        <f>SUMIFS(Concentrado!AE$2:AE859,Concentrado!$A$2:$A859,"="&amp;$A22,Concentrado!$B$2:$B859, "=Quintana Roo")</f>
        <v>244.70400000000001</v>
      </c>
      <c r="AE22" s="9">
        <f>SUMIFS(Concentrado!AF$2:AF859,Concentrado!$A$2:$A859,"="&amp;$A22,Concentrado!$B$2:$B859, "=Quintana Roo")</f>
        <v>272.20400000000001</v>
      </c>
      <c r="AF22" s="9">
        <f>SUMIFS(Concentrado!AG$2:AG859,Concentrado!$A$2:$A859,"="&amp;$A22,Concentrado!$B$2:$B859, "=Quintana Roo")</f>
        <v>6.7160000000000002</v>
      </c>
      <c r="AG22" s="9">
        <f>SUMIFS(Concentrado!AH$2:AH859,Concentrado!$A$2:$A859,"="&amp;$A22,Concentrado!$B$2:$B859, "=Quintana Roo")</f>
        <v>11.824419199309499</v>
      </c>
      <c r="AH22" s="9">
        <f>SUMIFS(Concentrado!AI$2:AI859,Concentrado!$A$2:$A859,"="&amp;$A22,Concentrado!$B$2:$B859, "=Quintana Roo")</f>
        <v>4.3175362904345</v>
      </c>
      <c r="AI22" s="9">
        <f>SUMIFS(Concentrado!AJ$2:AJ859,Concentrado!$A$2:$A859,"="&amp;$A22,Concentrado!$B$2:$B859, "=Quintana Roo")</f>
        <v>8.1504266899305993</v>
      </c>
      <c r="AJ22" s="9">
        <f>SUMIFS(Concentrado!AK$2:AK859,Concentrado!$A$2:$A859,"="&amp;$A22,Concentrado!$B$2:$B859, "=Quintana Roo")</f>
        <v>11.53</v>
      </c>
      <c r="AK22" s="9">
        <f>SUMIFS(Concentrado!AL$2:AL859,Concentrado!$A$2:$A859,"="&amp;$A22,Concentrado!$B$2:$B859, "=Quintana Roo")</f>
        <v>2.5179999999999998</v>
      </c>
      <c r="AL22" s="9">
        <f>SUMIFS(Concentrado!AM$2:AM859,Concentrado!$A$2:$A859,"="&amp;$A22,Concentrado!$B$2:$B859, "=Quintana Roo")</f>
        <v>7.0739999999999998</v>
      </c>
      <c r="AM22" s="9">
        <f>SUMIFS(Concentrado!AN$2:AN859,Concentrado!$A$2:$A859,"="&amp;$A22,Concentrado!$B$2:$B859, "=Quintana Roo")</f>
        <v>52.162999999999997</v>
      </c>
      <c r="AN22" s="9">
        <f>SUMIFS(Concentrado!AO$2:AO859,Concentrado!$A$2:$A859,"="&amp;$A22,Concentrado!$B$2:$B859, "=Quintana Roo")</f>
        <v>35.137999999999998</v>
      </c>
      <c r="AO22" s="9">
        <f>SUMIFS(Concentrado!AP$2:AP859,Concentrado!$A$2:$A859,"="&amp;$A22,Concentrado!$B$2:$B859, "=Quintana Roo")</f>
        <v>43.744999999999997</v>
      </c>
      <c r="AP22" s="9">
        <f>SUMIFS(Concentrado!AQ$2:AQ859,Concentrado!$A$2:$A859,"="&amp;$A22,Concentrado!$B$2:$B859, "=Quintana Roo")</f>
        <v>2.351</v>
      </c>
      <c r="AQ22" s="9">
        <f>SUMIFS(Concentrado!AR$2:AR859,Concentrado!$A$2:$A859,"="&amp;$A22,Concentrado!$B$2:$B859, "=Quintana Roo")</f>
        <v>1.145</v>
      </c>
      <c r="AR22" s="9">
        <f>SUMIFS(Concentrado!AS$2:AS859,Concentrado!$A$2:$A859,"="&amp;$A22,Concentrado!$B$2:$B859, "=Quintana Roo")</f>
        <v>1.754</v>
      </c>
      <c r="AS22" s="9">
        <f>SUMIFS(Concentrado!AT$2:AT859,Concentrado!$A$2:$A859,"="&amp;$A22,Concentrado!$B$2:$B859, "=Quintana Roo")</f>
        <v>15.336</v>
      </c>
      <c r="AT22" s="9">
        <f>SUMIFS(Concentrado!AU$2:AU859,Concentrado!$A$2:$A859,"="&amp;$A22,Concentrado!$B$2:$B859, "=Quintana Roo")</f>
        <v>3.548</v>
      </c>
      <c r="AU22" s="9">
        <f>SUMIFS(Concentrado!AV$2:AV859,Concentrado!$A$2:$A859,"="&amp;$A22,Concentrado!$B$2:$B859, "=Quintana Roo")</f>
        <v>9.5069999999999997</v>
      </c>
      <c r="AV22" s="9">
        <f>SUMIFS(Concentrado!AW$2:AW859,Concentrado!$A$2:$A859,"="&amp;$A22,Concentrado!$B$2:$B859, "=Quintana Roo")</f>
        <v>488.38799999999998</v>
      </c>
      <c r="AW22" s="9">
        <f>SUMIFS(Concentrado!AX$2:AX859,Concentrado!$A$2:$A859,"="&amp;$A22,Concentrado!$B$2:$B859, "=Quintana Roo")</f>
        <v>308.91300000000001</v>
      </c>
      <c r="AX22" s="9">
        <f>SUMIFS(Concentrado!AY$2:AY859,Concentrado!$A$2:$A859,"="&amp;$A22,Concentrado!$B$2:$B859, "=Quintana Roo")</f>
        <v>399.64800000000002</v>
      </c>
      <c r="AY22" s="9">
        <f>SUMIFS(Concentrado!AZ$2:AZ859,Concentrado!$A$2:$A859,"="&amp;$A22,Concentrado!$B$2:$B859, "=Quintana Roo")</f>
        <v>4.8840000000000003</v>
      </c>
      <c r="AZ22" s="9">
        <f>SUMIFS(Concentrado!BA$2:BA859,Concentrado!$A$2:$A859,"="&amp;$A22,Concentrado!$B$2:$B859, "=Quintana Roo")</f>
        <v>3.089</v>
      </c>
      <c r="BA22" s="9">
        <f>SUMIFS(Concentrado!BB$2:BB859,Concentrado!$A$2:$A859,"="&amp;$A22,Concentrado!$B$2:$B859, "=Quintana Roo")</f>
        <v>3.996</v>
      </c>
      <c r="BB22" s="9">
        <f>SUMIFS(Concentrado!BC$2:BC859,Concentrado!$A$2:$A859,"="&amp;$A22,Concentrado!$B$2:$B859, "=Quintana Roo")</f>
        <v>12.867000000000001</v>
      </c>
      <c r="BC22" s="9">
        <f>SUMIFS(Concentrado!BD$2:BD859,Concentrado!$A$2:$A859,"="&amp;$A22,Concentrado!$B$2:$B859, "=Quintana Roo")</f>
        <v>10.294</v>
      </c>
      <c r="BD22" s="9">
        <f>SUMIFS(Concentrado!BE$2:BE859,Concentrado!$A$2:$A859,"="&amp;$A22,Concentrado!$B$2:$B859, "=Quintana Roo")</f>
        <v>9.9949999999999992</v>
      </c>
      <c r="BE22" s="9">
        <f>SUMIFS(Concentrado!BF$2:BF859,Concentrado!$A$2:$A859,"="&amp;$A22,Concentrado!$B$2:$B859, "=Quintana Roo")</f>
        <v>11.911</v>
      </c>
      <c r="BF22" s="9">
        <f>SUMIFS(Concentrado!BG$2:BG859,Concentrado!$A$2:$A859,"="&amp;$A22,Concentrado!$B$2:$B859, "=Quintana Roo")</f>
        <v>38.319000000000003</v>
      </c>
      <c r="BG22" s="9">
        <f>SUMIFS(Concentrado!BH$2:BH859,Concentrado!$A$2:$A859,"="&amp;$A22,Concentrado!$B$2:$B859, "=Quintana Roo")</f>
        <v>5.6201302848384209</v>
      </c>
    </row>
    <row r="23" spans="1:59" x14ac:dyDescent="0.25">
      <c r="A23" s="4">
        <v>2019</v>
      </c>
      <c r="B23" s="9">
        <f>SUMIFS(Concentrado!C$2:C859,Concentrado!$A$2:$A859,"="&amp;$A23,Concentrado!$B$2:$B859, "=Quintana Roo")</f>
        <v>13.316000000000001</v>
      </c>
      <c r="C23" s="9">
        <f>SUMIFS(Concentrado!D$2:D859,Concentrado!$A$2:$A859,"="&amp;$A23,Concentrado!$B$2:$B859, "=Quintana Roo")</f>
        <v>3.8450000000000002</v>
      </c>
      <c r="D23" s="9">
        <f>SUMIFS(Concentrado!E$2:E859,Concentrado!$A$2:$A859,"="&amp;$A23,Concentrado!$B$2:$B859, "=Quintana Roo")</f>
        <v>8.6340000000000003</v>
      </c>
      <c r="E23" s="9">
        <f>SUMIFS(Concentrado!F$2:F859,Concentrado!$A$2:$A859,"="&amp;$A23,Concentrado!$B$2:$B859, "=Quintana Roo")</f>
        <v>10.923999999999999</v>
      </c>
      <c r="F23" s="9">
        <f>SUMIFS(Concentrado!G$2:G859,Concentrado!$A$2:$A859,"="&amp;$A23,Concentrado!$B$2:$B859, "=Quintana Roo")</f>
        <v>15.215</v>
      </c>
      <c r="G23" s="9">
        <f>SUMIFS(Concentrado!H$2:H859,Concentrado!$A$2:$A859,"="&amp;$A23,Concentrado!$B$2:$B859, "=Quintana Roo")</f>
        <v>3.544</v>
      </c>
      <c r="H23" s="9">
        <f>SUMIFS(Concentrado!I$2:I859,Concentrado!$A$2:$A859,"="&amp;$A23,Concentrado!$B$2:$B859, "=Quintana Roo")</f>
        <v>3.2959999999999998</v>
      </c>
      <c r="I23" s="9">
        <f>SUMIFS(Concentrado!J$2:J859,Concentrado!$A$2:$A859,"="&amp;$A23,Concentrado!$B$2:$B859, "=Quintana Roo")</f>
        <v>3.4209999999999998</v>
      </c>
      <c r="J23" s="9">
        <f>SUMIFS(Concentrado!K$2:K859,Concentrado!$A$2:$A859,"="&amp;$A23,Concentrado!$B$2:$B859, "=Quintana Roo")</f>
        <v>3.758</v>
      </c>
      <c r="K23" s="9">
        <f>SUMIFS(Concentrado!L$2:L859,Concentrado!$A$2:$A859,"="&amp;$A23,Concentrado!$B$2:$B859, "=Quintana Roo")</f>
        <v>2.7469999999999999</v>
      </c>
      <c r="L23" s="9">
        <f>SUMIFS(Concentrado!M$2:M859,Concentrado!$A$2:$A859,"="&amp;$A23,Concentrado!$B$2:$B859, "=Quintana Roo")</f>
        <v>3.258</v>
      </c>
      <c r="M23" s="9">
        <f>SUMIFS(Concentrado!N$2:N859,Concentrado!$A$2:$A859,"="&amp;$A23,Concentrado!$B$2:$B859, "=Quintana Roo")</f>
        <v>26.18</v>
      </c>
      <c r="N23" s="9">
        <f>SUMIFS(Concentrado!O$2:O859,Concentrado!$A$2:$A859,"="&amp;$A23,Concentrado!$B$2:$B859, "=Quintana Roo")</f>
        <v>122.742</v>
      </c>
      <c r="O23" s="9">
        <f>SUMIFS(Concentrado!P$2:P859,Concentrado!$A$2:$A859,"="&amp;$A23,Concentrado!$B$2:$B859, "=Quintana Roo")</f>
        <v>22.302</v>
      </c>
      <c r="P23" s="9">
        <f>SUMIFS(Concentrado!Q$2:Q859,Concentrado!$A$2:$A859,"="&amp;$A23,Concentrado!$B$2:$B859, "=Quintana Roo")</f>
        <v>73.093999999999994</v>
      </c>
      <c r="Q23" s="9">
        <f>SUMIFS(Concentrado!R$2:R859,Concentrado!$A$2:$A859,"="&amp;$A23,Concentrado!$B$2:$B859, "=Quintana Roo")</f>
        <v>48.86</v>
      </c>
      <c r="R23" s="9">
        <f>SUMIFS(Concentrado!S$2:S859,Concentrado!$A$2:$A859,"="&amp;$A23,Concentrado!$B$2:$B859, "=Quintana Roo")</f>
        <v>49.985999999999997</v>
      </c>
      <c r="S23" s="9">
        <f>SUMIFS(Concentrado!T$2:T859,Concentrado!$A$2:$A859,"="&amp;$A23,Concentrado!$B$2:$B859, "=Quintana Roo")</f>
        <v>49.417000000000002</v>
      </c>
      <c r="T23" s="9">
        <f>SUMIFS(Concentrado!U$2:U859,Concentrado!$A$2:$A859,"="&amp;$A23,Concentrado!$B$2:$B859, "=Quintana Roo")</f>
        <v>9.02</v>
      </c>
      <c r="U23" s="9">
        <f>SUMIFS(Concentrado!V$2:V859,Concentrado!$A$2:$A859,"="&amp;$A23,Concentrado!$B$2:$B859, "=Quintana Roo")</f>
        <v>10.766</v>
      </c>
      <c r="V23" s="9">
        <f>SUMIFS(Concentrado!W$2:W859,Concentrado!$A$2:$A859,"="&amp;$A23,Concentrado!$B$2:$B859, "=Quintana Roo")</f>
        <v>9.8829999999999991</v>
      </c>
      <c r="W23" s="9">
        <f>SUMIFS(Concentrado!X$2:X859,Concentrado!$A$2:$A859,"="&amp;$A23,Concentrado!$B$2:$B859, "=Quintana Roo")</f>
        <v>62.069000000000003</v>
      </c>
      <c r="X23" s="9">
        <f>SUMIFS(Concentrado!Y$2:Y859,Concentrado!$A$2:$A859,"="&amp;$A23,Concentrado!$B$2:$B859, "=Quintana Roo")</f>
        <v>6.4820000000000002</v>
      </c>
      <c r="Y23" s="9">
        <f>SUMIFS(Concentrado!Z$2:Z859,Concentrado!$A$2:$A859,"="&amp;$A23,Concentrado!$B$2:$B859, "=Quintana Roo")</f>
        <v>34.591999999999999</v>
      </c>
      <c r="Z23" s="9">
        <f>SUMIFS(Concentrado!AA$2:AA859,Concentrado!$A$2:$A859,"="&amp;$A23,Concentrado!$B$2:$B859, "=Quintana Roo")</f>
        <v>52.189</v>
      </c>
      <c r="AA23" s="9">
        <f>SUMIFS(Concentrado!AB$2:AB859,Concentrado!$A$2:$A859,"="&amp;$A23,Concentrado!$B$2:$B859, "=Quintana Roo")</f>
        <v>26.036999999999999</v>
      </c>
      <c r="AB23" s="9">
        <f>SUMIFS(Concentrado!AC$2:AC859,Concentrado!$A$2:$A859,"="&amp;$A23,Concentrado!$B$2:$B859, "=Quintana Roo")</f>
        <v>39.262</v>
      </c>
      <c r="AC23" s="9">
        <f>SUMIFS(Concentrado!AD$2:AD859,Concentrado!$A$2:$A859,"="&amp;$A23,Concentrado!$B$2:$B859, "=Quintana Roo")</f>
        <v>297.24400000000003</v>
      </c>
      <c r="AD23" s="9">
        <f>SUMIFS(Concentrado!AE$2:AE859,Concentrado!$A$2:$A859,"="&amp;$A23,Concentrado!$B$2:$B859, "=Quintana Roo")</f>
        <v>250.70099999999999</v>
      </c>
      <c r="AE23" s="9">
        <f>SUMIFS(Concentrado!AF$2:AF859,Concentrado!$A$2:$A859,"="&amp;$A23,Concentrado!$B$2:$B859, "=Quintana Roo")</f>
        <v>274.29199999999997</v>
      </c>
      <c r="AF23" s="9">
        <f>SUMIFS(Concentrado!AG$2:AG859,Concentrado!$A$2:$A859,"="&amp;$A23,Concentrado!$B$2:$B859, "=Quintana Roo")</f>
        <v>5.3689999999999998</v>
      </c>
      <c r="AG23" s="9">
        <f>SUMIFS(Concentrado!AH$2:AH859,Concentrado!$A$2:$A859,"="&amp;$A23,Concentrado!$B$2:$B859, "=Quintana Roo")</f>
        <v>14.0464334958706</v>
      </c>
      <c r="AH23" s="9">
        <f>SUMIFS(Concentrado!AI$2:AI859,Concentrado!$A$2:$A859,"="&amp;$A23,Concentrado!$B$2:$B859, "=Quintana Roo")</f>
        <v>3.2958307740707999</v>
      </c>
      <c r="AI23" s="9">
        <f>SUMIFS(Concentrado!AJ$2:AJ859,Concentrado!$A$2:$A859,"="&amp;$A23,Concentrado!$B$2:$B859, "=Quintana Roo")</f>
        <v>8.7899466450238606</v>
      </c>
      <c r="AJ23" s="9">
        <f>SUMIFS(Concentrado!AK$2:AK859,Concentrado!$A$2:$A859,"="&amp;$A23,Concentrado!$B$2:$B859, "=Quintana Roo")</f>
        <v>12.026999999999999</v>
      </c>
      <c r="AK23" s="9">
        <f>SUMIFS(Concentrado!AL$2:AL859,Concentrado!$A$2:$A859,"="&amp;$A23,Concentrado!$B$2:$B859, "=Quintana Roo")</f>
        <v>2.3069999999999999</v>
      </c>
      <c r="AL23" s="9">
        <f>SUMIFS(Concentrado!AM$2:AM859,Concentrado!$A$2:$A859,"="&amp;$A23,Concentrado!$B$2:$B859, "=Quintana Roo")</f>
        <v>7.2220000000000004</v>
      </c>
      <c r="AM23" s="9">
        <f>SUMIFS(Concentrado!AN$2:AN859,Concentrado!$A$2:$A859,"="&amp;$A23,Concentrado!$B$2:$B859, "=Quintana Roo")</f>
        <v>60.673000000000002</v>
      </c>
      <c r="AN23" s="9">
        <f>SUMIFS(Concentrado!AO$2:AO859,Concentrado!$A$2:$A859,"="&amp;$A23,Concentrado!$B$2:$B859, "=Quintana Roo")</f>
        <v>38.890999999999998</v>
      </c>
      <c r="AO23" s="9">
        <f>SUMIFS(Concentrado!AP$2:AP859,Concentrado!$A$2:$A859,"="&amp;$A23,Concentrado!$B$2:$B859, "=Quintana Roo")</f>
        <v>49.905999999999999</v>
      </c>
      <c r="AP23" s="9">
        <f>SUMIFS(Concentrado!AQ$2:AQ859,Concentrado!$A$2:$A859,"="&amp;$A23,Concentrado!$B$2:$B859, "=Quintana Roo")</f>
        <v>1.9330000000000001</v>
      </c>
      <c r="AQ23" s="9">
        <f>SUMIFS(Concentrado!AR$2:AR859,Concentrado!$A$2:$A859,"="&amp;$A23,Concentrado!$B$2:$B859, "=Quintana Roo")</f>
        <v>1.8680000000000001</v>
      </c>
      <c r="AR23" s="9">
        <f>SUMIFS(Concentrado!AS$2:AS859,Concentrado!$A$2:$A859,"="&amp;$A23,Concentrado!$B$2:$B859, "=Quintana Roo")</f>
        <v>1.901</v>
      </c>
      <c r="AS23" s="9">
        <f>SUMIFS(Concentrado!AT$2:AT859,Concentrado!$A$2:$A859,"="&amp;$A23,Concentrado!$B$2:$B859, "=Quintana Roo")</f>
        <v>18.363</v>
      </c>
      <c r="AT23" s="9">
        <f>SUMIFS(Concentrado!AU$2:AU859,Concentrado!$A$2:$A859,"="&amp;$A23,Concentrado!$B$2:$B859, "=Quintana Roo")</f>
        <v>2.9660000000000002</v>
      </c>
      <c r="AU23" s="9">
        <f>SUMIFS(Concentrado!AV$2:AV859,Concentrado!$A$2:$A859,"="&amp;$A23,Concentrado!$B$2:$B859, "=Quintana Roo")</f>
        <v>10.752000000000001</v>
      </c>
      <c r="AV23" s="9">
        <f>SUMIFS(Concentrado!AW$2:AW859,Concentrado!$A$2:$A859,"="&amp;$A23,Concentrado!$B$2:$B859, "=Quintana Roo")</f>
        <v>485.49099999999999</v>
      </c>
      <c r="AW23" s="9">
        <f>SUMIFS(Concentrado!AX$2:AX859,Concentrado!$A$2:$A859,"="&amp;$A23,Concentrado!$B$2:$B859, "=Quintana Roo")</f>
        <v>318.04599999999999</v>
      </c>
      <c r="AX23" s="9">
        <f>SUMIFS(Concentrado!AY$2:AY859,Concentrado!$A$2:$A859,"="&amp;$A23,Concentrado!$B$2:$B859, "=Quintana Roo")</f>
        <v>402.77600000000001</v>
      </c>
      <c r="AY23" s="9">
        <f>SUMIFS(Concentrado!AZ$2:AZ859,Concentrado!$A$2:$A859,"="&amp;$A23,Concentrado!$B$2:$B859, "=Quintana Roo")</f>
        <v>4.8550000000000004</v>
      </c>
      <c r="AZ23" s="9">
        <f>SUMIFS(Concentrado!BA$2:BA859,Concentrado!$A$2:$A859,"="&amp;$A23,Concentrado!$B$2:$B859, "=Quintana Roo")</f>
        <v>3.18</v>
      </c>
      <c r="BA23" s="9">
        <f>SUMIFS(Concentrado!BB$2:BB859,Concentrado!$A$2:$A859,"="&amp;$A23,Concentrado!$B$2:$B859, "=Quintana Roo")</f>
        <v>4.0279999999999996</v>
      </c>
      <c r="BB23" s="9">
        <f>SUMIFS(Concentrado!BC$2:BC859,Concentrado!$A$2:$A859,"="&amp;$A23,Concentrado!$B$2:$B859, "=Quintana Roo")</f>
        <v>13.173</v>
      </c>
      <c r="BC23" s="9">
        <f>SUMIFS(Concentrado!BD$2:BD859,Concentrado!$A$2:$A859,"="&amp;$A23,Concentrado!$B$2:$B859, "=Quintana Roo")</f>
        <v>5.0179999999999998</v>
      </c>
      <c r="BD23" s="9">
        <f>SUMIFS(Concentrado!BE$2:BE859,Concentrado!$A$2:$A859,"="&amp;$A23,Concentrado!$B$2:$B859, "=Quintana Roo")</f>
        <v>10.643000000000001</v>
      </c>
      <c r="BE23" s="9">
        <f>SUMIFS(Concentrado!BF$2:BF859,Concentrado!$A$2:$A859,"="&amp;$A23,Concentrado!$B$2:$B859, "=Quintana Roo")</f>
        <v>13.090999999999999</v>
      </c>
      <c r="BF23" s="9">
        <f>SUMIFS(Concentrado!BG$2:BG859,Concentrado!$A$2:$A859,"="&amp;$A23,Concentrado!$B$2:$B859, "=Quintana Roo")</f>
        <v>46.121000000000002</v>
      </c>
      <c r="BG23" s="9">
        <f>SUMIFS(Concentrado!BH$2:BH859,Concentrado!$A$2:$A859,"="&amp;$A23,Concentrado!$B$2:$B859, "=Quintana Roo")</f>
        <v>6.385922588427289</v>
      </c>
    </row>
    <row r="24" spans="1:59" x14ac:dyDescent="0.25">
      <c r="A24" s="4">
        <v>2020</v>
      </c>
      <c r="B24" s="9">
        <f>SUMIFS(Concentrado!C$2:C859,Concentrado!$A$2:$A859,"="&amp;$A24,Concentrado!$B$2:$B859, "=Quintana Roo")</f>
        <v>9.1739999999999995</v>
      </c>
      <c r="C24" s="9">
        <f>SUMIFS(Concentrado!D$2:D859,Concentrado!$A$2:$A859,"="&amp;$A24,Concentrado!$B$2:$B859, "=Quintana Roo")</f>
        <v>1.4910000000000001</v>
      </c>
      <c r="D24" s="9">
        <f>SUMIFS(Concentrado!E$2:E859,Concentrado!$A$2:$A859,"="&amp;$A24,Concentrado!$B$2:$B859, "=Quintana Roo")</f>
        <v>5.3730000000000002</v>
      </c>
      <c r="E24" s="9">
        <f>SUMIFS(Concentrado!F$2:F859,Concentrado!$A$2:$A859,"="&amp;$A24,Concentrado!$B$2:$B859, "=Quintana Roo")</f>
        <v>9.1530000000000005</v>
      </c>
      <c r="F24" s="9">
        <f>SUMIFS(Concentrado!G$2:G859,Concentrado!$A$2:$A859,"="&amp;$A24,Concentrado!$B$2:$B859, "=Quintana Roo")</f>
        <v>11.207000000000001</v>
      </c>
      <c r="G24" s="9">
        <f>SUMIFS(Concentrado!H$2:H859,Concentrado!$A$2:$A859,"="&amp;$A24,Concentrado!$B$2:$B859, "=Quintana Roo")</f>
        <v>2.919</v>
      </c>
      <c r="H24" s="9">
        <f>SUMIFS(Concentrado!I$2:I859,Concentrado!$A$2:$A859,"="&amp;$A24,Concentrado!$B$2:$B859, "=Quintana Roo")</f>
        <v>2.7690000000000001</v>
      </c>
      <c r="I24" s="9">
        <f>SUMIFS(Concentrado!J$2:J859,Concentrado!$A$2:$A859,"="&amp;$A24,Concentrado!$B$2:$B859, "=Quintana Roo")</f>
        <v>2.8450000000000002</v>
      </c>
      <c r="J24" s="9">
        <f>SUMIFS(Concentrado!K$2:K859,Concentrado!$A$2:$A859,"="&amp;$A24,Concentrado!$B$2:$B859, "=Quintana Roo")</f>
        <v>3.544</v>
      </c>
      <c r="K24" s="9">
        <f>SUMIFS(Concentrado!L$2:L859,Concentrado!$A$2:$A859,"="&amp;$A24,Concentrado!$B$2:$B859, "=Quintana Roo")</f>
        <v>2.6619999999999999</v>
      </c>
      <c r="L24" s="9">
        <f>SUMIFS(Concentrado!M$2:M859,Concentrado!$A$2:$A859,"="&amp;$A24,Concentrado!$B$2:$B859, "=Quintana Roo")</f>
        <v>3.1080000000000001</v>
      </c>
      <c r="M24" s="9">
        <f>SUMIFS(Concentrado!N$2:N859,Concentrado!$A$2:$A859,"="&amp;$A24,Concentrado!$B$2:$B859, "=Quintana Roo")</f>
        <v>25.456</v>
      </c>
      <c r="N24" s="9">
        <f>SUMIFS(Concentrado!O$2:O859,Concentrado!$A$2:$A859,"="&amp;$A24,Concentrado!$B$2:$B859, "=Quintana Roo")</f>
        <v>108.20699999999999</v>
      </c>
      <c r="O24" s="9">
        <f>SUMIFS(Concentrado!P$2:P859,Concentrado!$A$2:$A859,"="&amp;$A24,Concentrado!$B$2:$B859, "=Quintana Roo")</f>
        <v>19.914999999999999</v>
      </c>
      <c r="P24" s="9">
        <f>SUMIFS(Concentrado!Q$2:Q859,Concentrado!$A$2:$A859,"="&amp;$A24,Concentrado!$B$2:$B859, "=Quintana Roo")</f>
        <v>64.533000000000001</v>
      </c>
      <c r="Q24" s="9">
        <f>SUMIFS(Concentrado!R$2:R859,Concentrado!$A$2:$A859,"="&amp;$A24,Concentrado!$B$2:$B859, "=Quintana Roo")</f>
        <v>70.052999999999997</v>
      </c>
      <c r="R24" s="9">
        <f>SUMIFS(Concentrado!S$2:S859,Concentrado!$A$2:$A859,"="&amp;$A24,Concentrado!$B$2:$B859, "=Quintana Roo")</f>
        <v>63.792999999999999</v>
      </c>
      <c r="S24" s="9">
        <f>SUMIFS(Concentrado!T$2:T859,Concentrado!$A$2:$A859,"="&amp;$A24,Concentrado!$B$2:$B859, "=Quintana Roo")</f>
        <v>66.956999999999994</v>
      </c>
      <c r="T24" s="9">
        <f>SUMIFS(Concentrado!U$2:U859,Concentrado!$A$2:$A859,"="&amp;$A24,Concentrado!$B$2:$B859, "=Quintana Roo")</f>
        <v>11.78</v>
      </c>
      <c r="U24" s="9">
        <f>SUMIFS(Concentrado!V$2:V859,Concentrado!$A$2:$A859,"="&amp;$A24,Concentrado!$B$2:$B859, "=Quintana Roo")</f>
        <v>13.206</v>
      </c>
      <c r="V24" s="9">
        <f>SUMIFS(Concentrado!W$2:W859,Concentrado!$A$2:$A859,"="&amp;$A24,Concentrado!$B$2:$B859, "=Quintana Roo")</f>
        <v>12.484999999999999</v>
      </c>
      <c r="W24" s="9">
        <f>SUMIFS(Concentrado!X$2:X859,Concentrado!$A$2:$A859,"="&amp;$A24,Concentrado!$B$2:$B859, "=Quintana Roo")</f>
        <v>53.27</v>
      </c>
      <c r="X24" s="9">
        <f>SUMIFS(Concentrado!Y$2:Y859,Concentrado!$A$2:$A859,"="&amp;$A24,Concentrado!$B$2:$B859, "=Quintana Roo")</f>
        <v>6.39</v>
      </c>
      <c r="Y24" s="9">
        <f>SUMIFS(Concentrado!Z$2:Z859,Concentrado!$A$2:$A859,"="&amp;$A24,Concentrado!$B$2:$B859, "=Quintana Roo")</f>
        <v>30.08</v>
      </c>
      <c r="Z24" s="9">
        <f>SUMIFS(Concentrado!AA$2:AA859,Concentrado!$A$2:$A859,"="&amp;$A24,Concentrado!$B$2:$B859, "=Quintana Roo")</f>
        <v>63.59</v>
      </c>
      <c r="AA24" s="9">
        <f>SUMIFS(Concentrado!AB$2:AB859,Concentrado!$A$2:$A859,"="&amp;$A24,Concentrado!$B$2:$B859, "=Quintana Roo")</f>
        <v>34.932000000000002</v>
      </c>
      <c r="AB24" s="9">
        <f>SUMIFS(Concentrado!AC$2:AC859,Concentrado!$A$2:$A859,"="&amp;$A24,Concentrado!$B$2:$B859, "=Quintana Roo")</f>
        <v>49.414000000000001</v>
      </c>
      <c r="AC24" s="9">
        <f>SUMIFS(Concentrado!AD$2:AD859,Concentrado!$A$2:$A859,"="&amp;$A24,Concentrado!$B$2:$B859, "=Quintana Roo")</f>
        <v>330.25</v>
      </c>
      <c r="AD24" s="9">
        <f>SUMIFS(Concentrado!AE$2:AE859,Concentrado!$A$2:$A859,"="&amp;$A24,Concentrado!$B$2:$B859, "=Quintana Roo")</f>
        <v>264.75799999999998</v>
      </c>
      <c r="AE24" s="9">
        <f>SUMIFS(Concentrado!AF$2:AF859,Concentrado!$A$2:$A859,"="&amp;$A24,Concentrado!$B$2:$B859, "=Quintana Roo")</f>
        <v>297.90699999999998</v>
      </c>
      <c r="AF24" s="9">
        <f>SUMIFS(Concentrado!AG$2:AG859,Concentrado!$A$2:$A859,"="&amp;$A24,Concentrado!$B$2:$B859, "=Quintana Roo")</f>
        <v>5.3170000000000002</v>
      </c>
      <c r="AG24" s="9">
        <f>SUMIFS(Concentrado!AH$2:AH859,Concentrado!$A$2:$A859,"="&amp;$A24,Concentrado!$B$2:$B859, "=Quintana Roo")</f>
        <v>16.077941346541699</v>
      </c>
      <c r="AH24" s="9">
        <f>SUMIFS(Concentrado!AI$2:AI859,Concentrado!$A$2:$A859,"="&amp;$A24,Concentrado!$B$2:$B859, "=Quintana Roo")</f>
        <v>5.8952705192259502</v>
      </c>
      <c r="AI24" s="9">
        <f>SUMIFS(Concentrado!AJ$2:AJ859,Concentrado!$A$2:$A859,"="&amp;$A24,Concentrado!$B$2:$B859, "=Quintana Roo")</f>
        <v>11.098651153539</v>
      </c>
      <c r="AJ24" s="9">
        <f>SUMIFS(Concentrado!AK$2:AK859,Concentrado!$A$2:$A859,"="&amp;$A24,Concentrado!$B$2:$B859, "=Quintana Roo")</f>
        <v>14.073</v>
      </c>
      <c r="AK24" s="9">
        <f>SUMIFS(Concentrado!AL$2:AL859,Concentrado!$A$2:$A859,"="&amp;$A24,Concentrado!$B$2:$B859, "=Quintana Roo")</f>
        <v>4.3659999999999997</v>
      </c>
      <c r="AL24" s="9">
        <f>SUMIFS(Concentrado!AM$2:AM859,Concentrado!$A$2:$A859,"="&amp;$A24,Concentrado!$B$2:$B859, "=Quintana Roo")</f>
        <v>9.2720000000000002</v>
      </c>
      <c r="AM24" s="9">
        <f>SUMIFS(Concentrado!AN$2:AN859,Concentrado!$A$2:$A859,"="&amp;$A24,Concentrado!$B$2:$B859, "=Quintana Roo")</f>
        <v>271.76900000000001</v>
      </c>
      <c r="AN24" s="9">
        <f>SUMIFS(Concentrado!AO$2:AO859,Concentrado!$A$2:$A859,"="&amp;$A24,Concentrado!$B$2:$B859, "=Quintana Roo")</f>
        <v>141.751</v>
      </c>
      <c r="AO24" s="9">
        <f>SUMIFS(Concentrado!AP$2:AP859,Concentrado!$A$2:$A859,"="&amp;$A24,Concentrado!$B$2:$B859, "=Quintana Roo")</f>
        <v>207.45500000000001</v>
      </c>
      <c r="AP24" s="9">
        <f>SUMIFS(Concentrado!AQ$2:AQ859,Concentrado!$A$2:$A859,"="&amp;$A24,Concentrado!$B$2:$B859, "=Quintana Roo")</f>
        <v>2.919</v>
      </c>
      <c r="AQ24" s="9">
        <f>SUMIFS(Concentrado!AR$2:AR859,Concentrado!$A$2:$A859,"="&amp;$A24,Concentrado!$B$2:$B859, "=Quintana Roo")</f>
        <v>1.0649999999999999</v>
      </c>
      <c r="AR24" s="9">
        <f>SUMIFS(Concentrado!AS$2:AS859,Concentrado!$A$2:$A859,"="&amp;$A24,Concentrado!$B$2:$B859, "=Quintana Roo")</f>
        <v>2.0019999999999998</v>
      </c>
      <c r="AS24" s="9">
        <f>SUMIFS(Concentrado!AT$2:AT859,Concentrado!$A$2:$A859,"="&amp;$A24,Concentrado!$B$2:$B859, "=Quintana Roo")</f>
        <v>16.158000000000001</v>
      </c>
      <c r="AT24" s="9">
        <f>SUMIFS(Concentrado!AU$2:AU859,Concentrado!$A$2:$A859,"="&amp;$A24,Concentrado!$B$2:$B859, "=Quintana Roo")</f>
        <v>3.94</v>
      </c>
      <c r="AU24" s="9">
        <f>SUMIFS(Concentrado!AV$2:AV859,Concentrado!$A$2:$A859,"="&amp;$A24,Concentrado!$B$2:$B859, "=Quintana Roo")</f>
        <v>10.115</v>
      </c>
      <c r="AV24" s="9">
        <f>SUMIFS(Concentrado!AW$2:AW859,Concentrado!$A$2:$A859,"="&amp;$A24,Concentrado!$B$2:$B859, "=Quintana Roo")</f>
        <v>722.11</v>
      </c>
      <c r="AW24" s="9">
        <f>SUMIFS(Concentrado!AX$2:AX859,Concentrado!$A$2:$A859,"="&amp;$A24,Concentrado!$B$2:$B859, "=Quintana Roo")</f>
        <v>433.98700000000002</v>
      </c>
      <c r="AX24" s="9">
        <f>SUMIFS(Concentrado!AY$2:AY859,Concentrado!$A$2:$A859,"="&amp;$A24,Concentrado!$B$2:$B859, "=Quintana Roo")</f>
        <v>579.64200000000005</v>
      </c>
      <c r="AY24" s="9">
        <f>SUMIFS(Concentrado!AZ$2:AZ859,Concentrado!$A$2:$A859,"="&amp;$A24,Concentrado!$B$2:$B859, "=Quintana Roo")</f>
        <v>7.2210000000000001</v>
      </c>
      <c r="AZ24" s="9">
        <f>SUMIFS(Concentrado!BA$2:BA859,Concentrado!$A$2:$A859,"="&amp;$A24,Concentrado!$B$2:$B859, "=Quintana Roo")</f>
        <v>4.34</v>
      </c>
      <c r="BA24" s="9">
        <f>SUMIFS(Concentrado!BB$2:BB859,Concentrado!$A$2:$A859,"="&amp;$A24,Concentrado!$B$2:$B859, "=Quintana Roo")</f>
        <v>5.7960000000000003</v>
      </c>
      <c r="BB24" s="9">
        <f>SUMIFS(Concentrado!BC$2:BC859,Concentrado!$A$2:$A859,"="&amp;$A24,Concentrado!$B$2:$B859, "=Quintana Roo")</f>
        <v>7.375</v>
      </c>
      <c r="BC24" s="9">
        <f>SUMIFS(Concentrado!BD$2:BD859,Concentrado!$A$2:$A859,"="&amp;$A24,Concentrado!$B$2:$B859, "=Quintana Roo")</f>
        <v>6.76</v>
      </c>
      <c r="BD24" s="9">
        <f>SUMIFS(Concentrado!BE$2:BE859,Concentrado!$A$2:$A859,"="&amp;$A24,Concentrado!$B$2:$B859, "=Quintana Roo")</f>
        <v>7.8259999999999996</v>
      </c>
      <c r="BE24" s="9">
        <f>SUMIFS(Concentrado!BF$2:BF859,Concentrado!$A$2:$A859,"="&amp;$A24,Concentrado!$B$2:$B859, "=Quintana Roo")</f>
        <v>9.532</v>
      </c>
      <c r="BF24" s="9">
        <f>SUMIFS(Concentrado!BG$2:BG859,Concentrado!$A$2:$A859,"="&amp;$A24,Concentrado!$B$2:$B859, "=Quintana Roo")</f>
        <v>70.040999999999997</v>
      </c>
      <c r="BG24" s="9">
        <f>SUMIFS(Concentrado!BH$2:BH859,Concentrado!$A$2:$A859,"="&amp;$A24,Concentrado!$B$2:$B859, "=Quintana Roo")</f>
        <v>5.0246665448565686</v>
      </c>
    </row>
    <row r="25" spans="1:59" x14ac:dyDescent="0.25">
      <c r="A25" s="4">
        <v>2021</v>
      </c>
      <c r="B25" s="9">
        <f>SUMIFS(Concentrado!C$2:C859,Concentrado!$A$2:$A859,"="&amp;$A25,Concentrado!$B$2:$B859, "=Quintana Roo")</f>
        <v>9.4139999999999997</v>
      </c>
      <c r="C25" s="9">
        <f>SUMIFS(Concentrado!D$2:D859,Concentrado!$A$2:$A859,"="&amp;$A25,Concentrado!$B$2:$B859, "=Quintana Roo")</f>
        <v>3.0230000000000001</v>
      </c>
      <c r="D25" s="9">
        <f>SUMIFS(Concentrado!E$2:E859,Concentrado!$A$2:$A859,"="&amp;$A25,Concentrado!$B$2:$B859, "=Quintana Roo")</f>
        <v>6.2480000000000002</v>
      </c>
      <c r="E25" s="9">
        <f>SUMIFS(Concentrado!F$2:F859,Concentrado!$A$2:$A859,"="&amp;$A25,Concentrado!$B$2:$B859, "=Quintana Roo")</f>
        <v>9.407</v>
      </c>
      <c r="F25" s="9">
        <f>SUMIFS(Concentrado!G$2:G859,Concentrado!$A$2:$A859,"="&amp;$A25,Concentrado!$B$2:$B859, "=Quintana Roo")</f>
        <v>13.929</v>
      </c>
      <c r="G25" s="9">
        <f>SUMIFS(Concentrado!H$2:H859,Concentrado!$A$2:$A859,"="&amp;$A25,Concentrado!$B$2:$B859, "=Quintana Roo")</f>
        <v>3.581</v>
      </c>
      <c r="H25" s="9">
        <f>SUMIFS(Concentrado!I$2:I859,Concentrado!$A$2:$A859,"="&amp;$A25,Concentrado!$B$2:$B859, "=Quintana Roo")</f>
        <v>3.6480000000000001</v>
      </c>
      <c r="I25" s="9">
        <f>SUMIFS(Concentrado!J$2:J859,Concentrado!$A$2:$A859,"="&amp;$A25,Concentrado!$B$2:$B859, "=Quintana Roo")</f>
        <v>3.6139999999999999</v>
      </c>
      <c r="J25" s="9">
        <f>SUMIFS(Concentrado!K$2:K859,Concentrado!$A$2:$A859,"="&amp;$A25,Concentrado!$B$2:$B859, "=Quintana Roo")</f>
        <v>2.9670000000000001</v>
      </c>
      <c r="K25" s="9">
        <f>SUMIFS(Concentrado!L$2:L859,Concentrado!$A$2:$A859,"="&amp;$A25,Concentrado!$B$2:$B859, "=Quintana Roo")</f>
        <v>2.2930000000000001</v>
      </c>
      <c r="L25" s="9">
        <f>SUMIFS(Concentrado!M$2:M859,Concentrado!$A$2:$A859,"="&amp;$A25,Concentrado!$B$2:$B859, "=Quintana Roo")</f>
        <v>2.633</v>
      </c>
      <c r="M25" s="9">
        <f>SUMIFS(Concentrado!N$2:N859,Concentrado!$A$2:$A859,"="&amp;$A25,Concentrado!$B$2:$B859, "=Quintana Roo")</f>
        <v>25</v>
      </c>
      <c r="N25" s="9">
        <f>SUMIFS(Concentrado!O$2:O859,Concentrado!$A$2:$A859,"="&amp;$A25,Concentrado!$B$2:$B859, "=Quintana Roo")</f>
        <v>112.759</v>
      </c>
      <c r="O25" s="9">
        <f>SUMIFS(Concentrado!P$2:P859,Concentrado!$A$2:$A859,"="&amp;$A25,Concentrado!$B$2:$B859, "=Quintana Roo")</f>
        <v>24.494</v>
      </c>
      <c r="P25" s="9">
        <f>SUMIFS(Concentrado!Q$2:Q859,Concentrado!$A$2:$A859,"="&amp;$A25,Concentrado!$B$2:$B859, "=Quintana Roo")</f>
        <v>69.034000000000006</v>
      </c>
      <c r="Q25" s="9">
        <f>SUMIFS(Concentrado!R$2:R859,Concentrado!$A$2:$A859,"="&amp;$A25,Concentrado!$B$2:$B859, "=Quintana Roo")</f>
        <v>58.323999999999998</v>
      </c>
      <c r="R25" s="9">
        <f>SUMIFS(Concentrado!S$2:S859,Concentrado!$A$2:$A859,"="&amp;$A25,Concentrado!$B$2:$B859, "=Quintana Roo")</f>
        <v>56.701999999999998</v>
      </c>
      <c r="S25" s="9">
        <f>SUMIFS(Concentrado!T$2:T859,Concentrado!$A$2:$A859,"="&amp;$A25,Concentrado!$B$2:$B859, "=Quintana Roo")</f>
        <v>57.52</v>
      </c>
      <c r="T25" s="9">
        <f>SUMIFS(Concentrado!U$2:U859,Concentrado!$A$2:$A859,"="&amp;$A25,Concentrado!$B$2:$B859, "=Quintana Roo")</f>
        <v>10.744</v>
      </c>
      <c r="U25" s="9">
        <f>SUMIFS(Concentrado!V$2:V859,Concentrado!$A$2:$A859,"="&amp;$A25,Concentrado!$B$2:$B859, "=Quintana Roo")</f>
        <v>13.654</v>
      </c>
      <c r="V25" s="9">
        <f>SUMIFS(Concentrado!W$2:W859,Concentrado!$A$2:$A859,"="&amp;$A25,Concentrado!$B$2:$B859, "=Quintana Roo")</f>
        <v>12.186</v>
      </c>
      <c r="W25" s="9">
        <f>SUMIFS(Concentrado!X$2:X859,Concentrado!$A$2:$A859,"="&amp;$A25,Concentrado!$B$2:$B859, "=Quintana Roo")</f>
        <v>54.231000000000002</v>
      </c>
      <c r="X25" s="9">
        <f>SUMIFS(Concentrado!Y$2:Y859,Concentrado!$A$2:$A859,"="&amp;$A25,Concentrado!$B$2:$B859, "=Quintana Roo")</f>
        <v>7.0880000000000001</v>
      </c>
      <c r="Y25" s="9">
        <f>SUMIFS(Concentrado!Z$2:Z859,Concentrado!$A$2:$A859,"="&amp;$A25,Concentrado!$B$2:$B859, "=Quintana Roo")</f>
        <v>30.876999999999999</v>
      </c>
      <c r="Z25" s="9">
        <f>SUMIFS(Concentrado!AA$2:AA859,Concentrado!$A$2:$A859,"="&amp;$A25,Concentrado!$B$2:$B859, "=Quintana Roo")</f>
        <v>75.308999999999997</v>
      </c>
      <c r="AA25" s="9">
        <f>SUMIFS(Concentrado!AB$2:AB859,Concentrado!$A$2:$A859,"="&amp;$A25,Concentrado!$B$2:$B859, "=Quintana Roo")</f>
        <v>44.09</v>
      </c>
      <c r="AB25" s="9">
        <f>SUMIFS(Concentrado!AC$2:AC859,Concentrado!$A$2:$A859,"="&amp;$A25,Concentrado!$B$2:$B859, "=Quintana Roo")</f>
        <v>59.844000000000001</v>
      </c>
      <c r="AC25" s="9">
        <f>SUMIFS(Concentrado!AD$2:AD859,Concentrado!$A$2:$A859,"="&amp;$A25,Concentrado!$B$2:$B859, "=Quintana Roo")</f>
        <v>337.86700000000002</v>
      </c>
      <c r="AD25" s="9">
        <f>SUMIFS(Concentrado!AE$2:AE859,Concentrado!$A$2:$A859,"="&amp;$A25,Concentrado!$B$2:$B859, "=Quintana Roo")</f>
        <v>276.62900000000002</v>
      </c>
      <c r="AE25" s="9">
        <f>SUMIFS(Concentrado!AF$2:AF859,Concentrado!$A$2:$A859,"="&amp;$A25,Concentrado!$B$2:$B859, "=Quintana Roo")</f>
        <v>307.53100000000001</v>
      </c>
      <c r="AF25" s="9">
        <f>SUMIFS(Concentrado!AG$2:AG859,Concentrado!$A$2:$A859,"="&amp;$A25,Concentrado!$B$2:$B859, "=Quintana Roo")</f>
        <v>5.3209999999999997</v>
      </c>
      <c r="AG25" s="9">
        <f>SUMIFS(Concentrado!AH$2:AH859,Concentrado!$A$2:$A859,"="&amp;$A25,Concentrado!$B$2:$B859, "=Quintana Roo")</f>
        <v>12.100711690694601</v>
      </c>
      <c r="AH25" s="9">
        <f>SUMIFS(Concentrado!AI$2:AI859,Concentrado!$A$2:$A859,"="&amp;$A25,Concentrado!$B$2:$B859, "=Quintana Roo")</f>
        <v>6.7509458662197304</v>
      </c>
      <c r="AI25" s="9">
        <f>SUMIFS(Concentrado!AJ$2:AJ859,Concentrado!$A$2:$A859,"="&amp;$A25,Concentrado!$B$2:$B859, "=Quintana Roo")</f>
        <v>9.4821591738453304</v>
      </c>
      <c r="AJ25" s="9">
        <f>SUMIFS(Concentrado!AK$2:AK859,Concentrado!$A$2:$A859,"="&amp;$A25,Concentrado!$B$2:$B859, "=Quintana Roo")</f>
        <v>12.79</v>
      </c>
      <c r="AK25" s="9">
        <f>SUMIFS(Concentrado!AL$2:AL859,Concentrado!$A$2:$A859,"="&amp;$A25,Concentrado!$B$2:$B859, "=Quintana Roo")</f>
        <v>4.3780000000000001</v>
      </c>
      <c r="AL25" s="9">
        <f>SUMIFS(Concentrado!AM$2:AM859,Concentrado!$A$2:$A859,"="&amp;$A25,Concentrado!$B$2:$B859, "=Quintana Roo")</f>
        <v>8.6229999999999993</v>
      </c>
      <c r="AM25" s="9">
        <f>SUMIFS(Concentrado!AN$2:AN859,Concentrado!$A$2:$A859,"="&amp;$A25,Concentrado!$B$2:$B859, "=Quintana Roo")</f>
        <v>242.196</v>
      </c>
      <c r="AN25" s="9">
        <f>SUMIFS(Concentrado!AO$2:AO859,Concentrado!$A$2:$A859,"="&amp;$A25,Concentrado!$B$2:$B859, "=Quintana Roo")</f>
        <v>144.673</v>
      </c>
      <c r="AO25" s="9">
        <f>SUMIFS(Concentrado!AP$2:AP859,Concentrado!$A$2:$A859,"="&amp;$A25,Concentrado!$B$2:$B859, "=Quintana Roo")</f>
        <v>193.88499999999999</v>
      </c>
      <c r="AP25" s="9">
        <f>SUMIFS(Concentrado!AQ$2:AQ859,Concentrado!$A$2:$A859,"="&amp;$A25,Concentrado!$B$2:$B859, "=Quintana Roo")</f>
        <v>2.66</v>
      </c>
      <c r="AQ25" s="9">
        <f>SUMIFS(Concentrado!AR$2:AR859,Concentrado!$A$2:$A859,"="&amp;$A25,Concentrado!$B$2:$B859, "=Quintana Roo")</f>
        <v>1.042</v>
      </c>
      <c r="AR25" s="9">
        <f>SUMIFS(Concentrado!AS$2:AS859,Concentrado!$A$2:$A859,"="&amp;$A25,Concentrado!$B$2:$B859, "=Quintana Roo")</f>
        <v>1.859</v>
      </c>
      <c r="AS25" s="9">
        <f>SUMIFS(Concentrado!AT$2:AT859,Concentrado!$A$2:$A859,"="&amp;$A25,Concentrado!$B$2:$B859, "=Quintana Roo")</f>
        <v>19.134</v>
      </c>
      <c r="AT25" s="9">
        <f>SUMIFS(Concentrado!AU$2:AU859,Concentrado!$A$2:$A859,"="&amp;$A25,Concentrado!$B$2:$B859, "=Quintana Roo")</f>
        <v>4.3780000000000001</v>
      </c>
      <c r="AU25" s="9">
        <f>SUMIFS(Concentrado!AV$2:AV859,Concentrado!$A$2:$A859,"="&amp;$A25,Concentrado!$B$2:$B859, "=Quintana Roo")</f>
        <v>11.824</v>
      </c>
      <c r="AV25" s="9">
        <f>SUMIFS(Concentrado!AW$2:AW859,Concentrado!$A$2:$A859,"="&amp;$A25,Concentrado!$B$2:$B859, "=Quintana Roo")</f>
        <v>702.23599999999999</v>
      </c>
      <c r="AW25" s="9">
        <f>SUMIFS(Concentrado!AX$2:AX859,Concentrado!$A$2:$A859,"="&amp;$A25,Concentrado!$B$2:$B859, "=Quintana Roo")</f>
        <v>453.40600000000001</v>
      </c>
      <c r="AX25" s="9">
        <f>SUMIFS(Concentrado!AY$2:AY859,Concentrado!$A$2:$A859,"="&amp;$A25,Concentrado!$B$2:$B859, "=Quintana Roo")</f>
        <v>578.971</v>
      </c>
      <c r="AY25" s="9">
        <f>SUMIFS(Concentrado!AZ$2:AZ859,Concentrado!$A$2:$A859,"="&amp;$A25,Concentrado!$B$2:$B859, "=Quintana Roo")</f>
        <v>7.0220000000000002</v>
      </c>
      <c r="AZ25" s="9">
        <f>SUMIFS(Concentrado!BA$2:BA859,Concentrado!$A$2:$A859,"="&amp;$A25,Concentrado!$B$2:$B859, "=Quintana Roo")</f>
        <v>4.5339999999999998</v>
      </c>
      <c r="BA25" s="9">
        <f>SUMIFS(Concentrado!BB$2:BB859,Concentrado!$A$2:$A859,"="&amp;$A25,Concentrado!$B$2:$B859, "=Quintana Roo")</f>
        <v>5.79</v>
      </c>
      <c r="BB25" s="9">
        <f>SUMIFS(Concentrado!BC$2:BC859,Concentrado!$A$2:$A859,"="&amp;$A25,Concentrado!$B$2:$B859, "=Quintana Roo")</f>
        <v>12.108000000000001</v>
      </c>
      <c r="BC25" s="9">
        <f>SUMIFS(Concentrado!BD$2:BD859,Concentrado!$A$2:$A859,"="&amp;$A25,Concentrado!$B$2:$B859, "=Quintana Roo")</f>
        <v>4.843</v>
      </c>
      <c r="BD25" s="9">
        <f>SUMIFS(Concentrado!BE$2:BE859,Concentrado!$A$2:$A859,"="&amp;$A25,Concentrado!$B$2:$B859, "=Quintana Roo")</f>
        <v>7.492</v>
      </c>
      <c r="BE25" s="9">
        <f>SUMIFS(Concentrado!BF$2:BF859,Concentrado!$A$2:$A859,"="&amp;$A25,Concentrado!$B$2:$B859, "=Quintana Roo")</f>
        <v>9.3580000000000005</v>
      </c>
      <c r="BF25" s="9">
        <f>SUMIFS(Concentrado!BG$2:BG859,Concentrado!$A$2:$A859,"="&amp;$A25,Concentrado!$B$2:$B859, "=Quintana Roo")</f>
        <v>57.17</v>
      </c>
      <c r="BG25" s="9">
        <f>SUMIFS(Concentrado!BH$2:BH859,Concentrado!$A$2:$A859,"="&amp;$A25,Concentrado!$B$2:$B859, "=Quintana Roo")</f>
        <v>4.7541674189083469</v>
      </c>
    </row>
    <row r="26" spans="1:59" x14ac:dyDescent="0.25">
      <c r="A26" s="4">
        <v>2022</v>
      </c>
      <c r="B26" s="9">
        <f>SUMIFS(Concentrado!C$2:C859,Concentrado!$A$2:$A859,"="&amp;$A26,Concentrado!$B$2:$B859, "=Quintana Roo")</f>
        <v>11.738</v>
      </c>
      <c r="C26" s="9">
        <f>SUMIFS(Concentrado!D$2:D859,Concentrado!$A$2:$A859,"="&amp;$A26,Concentrado!$B$2:$B859, "=Quintana Roo")</f>
        <v>2.754</v>
      </c>
      <c r="D26" s="9">
        <f>SUMIFS(Concentrado!E$2:E859,Concentrado!$A$2:$A859,"="&amp;$A26,Concentrado!$B$2:$B859, "=Quintana Roo")</f>
        <v>7.2830000000000004</v>
      </c>
      <c r="E26" s="9">
        <f>SUMIFS(Concentrado!F$2:F859,Concentrado!$A$2:$A859,"="&amp;$A26,Concentrado!$B$2:$B859, "=Quintana Roo")</f>
        <v>9.8109999999999999</v>
      </c>
      <c r="F26" s="9">
        <f>SUMIFS(Concentrado!G$2:G859,Concentrado!$A$2:$A859,"="&amp;$A26,Concentrado!$B$2:$B859, "=Quintana Roo")</f>
        <v>13.666</v>
      </c>
      <c r="G26" s="9">
        <f>SUMIFS(Concentrado!H$2:H859,Concentrado!$A$2:$A859,"="&amp;$A26,Concentrado!$B$2:$B859, "=Quintana Roo")</f>
        <v>4.5149999999999997</v>
      </c>
      <c r="H26" s="9">
        <f>SUMIFS(Concentrado!I$2:I859,Concentrado!$A$2:$A859,"="&amp;$A26,Concentrado!$B$2:$B859, "=Quintana Roo")</f>
        <v>2.9580000000000002</v>
      </c>
      <c r="I26" s="9">
        <f>SUMIFS(Concentrado!J$2:J859,Concentrado!$A$2:$A859,"="&amp;$A26,Concentrado!$B$2:$B859, "=Quintana Roo")</f>
        <v>3.7429999999999999</v>
      </c>
      <c r="J26" s="9">
        <f>SUMIFS(Concentrado!K$2:K859,Concentrado!$A$2:$A859,"="&amp;$A26,Concentrado!$B$2:$B859, "=Quintana Roo")</f>
        <v>3.9129999999999998</v>
      </c>
      <c r="K26" s="9">
        <f>SUMIFS(Concentrado!L$2:L859,Concentrado!$A$2:$A859,"="&amp;$A26,Concentrado!$B$2:$B859, "=Quintana Roo")</f>
        <v>2.9580000000000002</v>
      </c>
      <c r="L26" s="9">
        <f>SUMIFS(Concentrado!M$2:M859,Concentrado!$A$2:$A859,"="&amp;$A26,Concentrado!$B$2:$B859, "=Quintana Roo")</f>
        <v>3.4390000000000001</v>
      </c>
      <c r="M26" s="9">
        <f>SUMIFS(Concentrado!N$2:N859,Concentrado!$A$2:$A859,"="&amp;$A26,Concentrado!$B$2:$B859, "=Quintana Roo")</f>
        <v>29.49</v>
      </c>
      <c r="N26" s="9">
        <f>SUMIFS(Concentrado!O$2:O859,Concentrado!$A$2:$A859,"="&amp;$A26,Concentrado!$B$2:$B859, "=Quintana Roo")</f>
        <v>114.47199999999999</v>
      </c>
      <c r="O26" s="9">
        <f>SUMIFS(Concentrado!P$2:P859,Concentrado!$A$2:$A859,"="&amp;$A26,Concentrado!$B$2:$B859, "=Quintana Roo")</f>
        <v>21.318000000000001</v>
      </c>
      <c r="P26" s="9">
        <f>SUMIFS(Concentrado!Q$2:Q859,Concentrado!$A$2:$A859,"="&amp;$A26,Concentrado!$B$2:$B859, "=Quintana Roo")</f>
        <v>68.28</v>
      </c>
      <c r="Q26" s="9">
        <f>SUMIFS(Concentrado!R$2:R859,Concentrado!$A$2:$A859,"="&amp;$A26,Concentrado!$B$2:$B859, "=Quintana Roo")</f>
        <v>58.088999999999999</v>
      </c>
      <c r="R26" s="9">
        <f>SUMIFS(Concentrado!S$2:S859,Concentrado!$A$2:$A859,"="&amp;$A26,Concentrado!$B$2:$B859, "=Quintana Roo")</f>
        <v>52.427</v>
      </c>
      <c r="S26" s="9">
        <f>SUMIFS(Concentrado!T$2:T859,Concentrado!$A$2:$A859,"="&amp;$A26,Concentrado!$B$2:$B859, "=Quintana Roo")</f>
        <v>55.280999999999999</v>
      </c>
      <c r="T26" s="9">
        <f>SUMIFS(Concentrado!U$2:U859,Concentrado!$A$2:$A859,"="&amp;$A26,Concentrado!$B$2:$B859, "=Quintana Roo")</f>
        <v>8.7279999999999998</v>
      </c>
      <c r="U26" s="9">
        <f>SUMIFS(Concentrado!V$2:V859,Concentrado!$A$2:$A859,"="&amp;$A26,Concentrado!$B$2:$B859, "=Quintana Roo")</f>
        <v>13.667999999999999</v>
      </c>
      <c r="V26" s="9">
        <f>SUMIFS(Concentrado!W$2:W859,Concentrado!$A$2:$A859,"="&amp;$A26,Concentrado!$B$2:$B859, "=Quintana Roo")</f>
        <v>11.228</v>
      </c>
      <c r="W26" s="9">
        <f>SUMIFS(Concentrado!X$2:X859,Concentrado!$A$2:$A859,"="&amp;$A26,Concentrado!$B$2:$B859, "=Quintana Roo")</f>
        <v>53.975000000000001</v>
      </c>
      <c r="X26" s="9">
        <f>SUMIFS(Concentrado!Y$2:Y859,Concentrado!$A$2:$A859,"="&amp;$A26,Concentrado!$B$2:$B859, "=Quintana Roo")</f>
        <v>5.8140000000000001</v>
      </c>
      <c r="Y26" s="9">
        <f>SUMIFS(Concentrado!Z$2:Z859,Concentrado!$A$2:$A859,"="&amp;$A26,Concentrado!$B$2:$B859, "=Quintana Roo")</f>
        <v>30.094000000000001</v>
      </c>
      <c r="Z26" s="9">
        <f>SUMIFS(Concentrado!AA$2:AA859,Concentrado!$A$2:$A859,"="&amp;$A26,Concentrado!$B$2:$B859, "=Quintana Roo")</f>
        <v>65.212000000000003</v>
      </c>
      <c r="AA26" s="9">
        <f>SUMIFS(Concentrado!AB$2:AB859,Concentrado!$A$2:$A859,"="&amp;$A26,Concentrado!$B$2:$B859, "=Quintana Roo")</f>
        <v>39.167000000000002</v>
      </c>
      <c r="AB26" s="9">
        <f>SUMIFS(Concentrado!AC$2:AC859,Concentrado!$A$2:$A859,"="&amp;$A26,Concentrado!$B$2:$B859, "=Quintana Roo")</f>
        <v>52.347999999999999</v>
      </c>
      <c r="AC26" s="9">
        <f>SUMIFS(Concentrado!AD$2:AD859,Concentrado!$A$2:$A859,"="&amp;$A26,Concentrado!$B$2:$B859, "=Quintana Roo")</f>
        <v>330.87400000000002</v>
      </c>
      <c r="AD26" s="9">
        <f>SUMIFS(Concentrado!AE$2:AE859,Concentrado!$A$2:$A859,"="&amp;$A26,Concentrado!$B$2:$B859, "=Quintana Roo")</f>
        <v>263.97199999999998</v>
      </c>
      <c r="AE26" s="9">
        <f>SUMIFS(Concentrado!AF$2:AF859,Concentrado!$A$2:$A859,"="&amp;$A26,Concentrado!$B$2:$B859, "=Quintana Roo")</f>
        <v>297.952</v>
      </c>
      <c r="AF26" s="9">
        <f>SUMIFS(Concentrado!AG$2:AG859,Concentrado!$A$2:$A859,"="&amp;$A26,Concentrado!$B$2:$B859, "=Quintana Roo")</f>
        <v>6.4210000000000003</v>
      </c>
      <c r="AG26" s="9">
        <f>SUMIFS(Concentrado!AH$2:AH859,Concentrado!$A$2:$A859,"="&amp;$A26,Concentrado!$B$2:$B859, "=Quintana Roo")</f>
        <v>12.920513562326001</v>
      </c>
      <c r="AH26" s="9">
        <f>SUMIFS(Concentrado!AI$2:AI859,Concentrado!$A$2:$A859,"="&amp;$A26,Concentrado!$B$2:$B859, "=Quintana Roo")</f>
        <v>3.51004457756614</v>
      </c>
      <c r="AI26" s="9">
        <f>SUMIFS(Concentrado!AJ$2:AJ859,Concentrado!$A$2:$A859,"="&amp;$A26,Concentrado!$B$2:$B859, "=Quintana Roo")</f>
        <v>8.3106581324804907</v>
      </c>
      <c r="AJ26" s="9">
        <f>SUMIFS(Concentrado!AK$2:AK859,Concentrado!$A$2:$A859,"="&amp;$A26,Concentrado!$B$2:$B859, "=Quintana Roo")</f>
        <v>12.641</v>
      </c>
      <c r="AK26" s="9">
        <f>SUMIFS(Concentrado!AL$2:AL859,Concentrado!$A$2:$A859,"="&amp;$A26,Concentrado!$B$2:$B859, "=Quintana Roo")</f>
        <v>2.9580000000000002</v>
      </c>
      <c r="AL26" s="9">
        <f>SUMIFS(Concentrado!AM$2:AM859,Concentrado!$A$2:$A859,"="&amp;$A26,Concentrado!$B$2:$B859, "=Quintana Roo")</f>
        <v>7.84</v>
      </c>
      <c r="AM26" s="9">
        <f>SUMIFS(Concentrado!AN$2:AN859,Concentrado!$A$2:$A859,"="&amp;$A26,Concentrado!$B$2:$B859, "=Quintana Roo")</f>
        <v>81.263999999999996</v>
      </c>
      <c r="AN26" s="9">
        <f>SUMIFS(Concentrado!AO$2:AO859,Concentrado!$A$2:$A859,"="&amp;$A26,Concentrado!$B$2:$B859, "=Quintana Roo")</f>
        <v>47.734999999999999</v>
      </c>
      <c r="AO26" s="9">
        <f>SUMIFS(Concentrado!AP$2:AP859,Concentrado!$A$2:$A859,"="&amp;$A26,Concentrado!$B$2:$B859, "=Quintana Roo")</f>
        <v>64.638000000000005</v>
      </c>
      <c r="AP26" s="9">
        <f>SUMIFS(Concentrado!AQ$2:AQ859,Concentrado!$A$2:$A859,"="&amp;$A26,Concentrado!$B$2:$B859, "=Quintana Roo")</f>
        <v>3.3109999999999999</v>
      </c>
      <c r="AQ26" s="9">
        <f>SUMIFS(Concentrado!AR$2:AR859,Concentrado!$A$2:$A859,"="&amp;$A26,Concentrado!$B$2:$B859, "=Quintana Roo")</f>
        <v>0.91800000000000004</v>
      </c>
      <c r="AR26" s="9">
        <f>SUMIFS(Concentrado!AS$2:AS859,Concentrado!$A$2:$A859,"="&amp;$A26,Concentrado!$B$2:$B859, "=Quintana Roo")</f>
        <v>2.1240000000000001</v>
      </c>
      <c r="AS26" s="9">
        <f>SUMIFS(Concentrado!AT$2:AT859,Concentrado!$A$2:$A859,"="&amp;$A26,Concentrado!$B$2:$B859, "=Quintana Roo")</f>
        <v>17.858000000000001</v>
      </c>
      <c r="AT26" s="9">
        <f>SUMIFS(Concentrado!AU$2:AU859,Concentrado!$A$2:$A859,"="&amp;$A26,Concentrado!$B$2:$B859, "=Quintana Roo")</f>
        <v>3.774</v>
      </c>
      <c r="AU26" s="9">
        <f>SUMIFS(Concentrado!AV$2:AV859,Concentrado!$A$2:$A859,"="&amp;$A26,Concentrado!$B$2:$B859, "=Quintana Roo")</f>
        <v>10.874000000000001</v>
      </c>
      <c r="AV26" s="9">
        <f>SUMIFS(Concentrado!AW$2:AW859,Concentrado!$A$2:$A859,"="&amp;$A26,Concentrado!$B$2:$B859, "=Quintana Roo")</f>
        <v>536.24099999999999</v>
      </c>
      <c r="AW26" s="9">
        <f>SUMIFS(Concentrado!AX$2:AX859,Concentrado!$A$2:$A859,"="&amp;$A26,Concentrado!$B$2:$B859, "=Quintana Roo")</f>
        <v>340.77699999999999</v>
      </c>
      <c r="AX26" s="9">
        <f>SUMIFS(Concentrado!AY$2:AY859,Concentrado!$A$2:$A859,"="&amp;$A26,Concentrado!$B$2:$B859, "=Quintana Roo")</f>
        <v>439.57</v>
      </c>
      <c r="AY26" s="9">
        <f>SUMIFS(Concentrado!AZ$2:AZ859,Concentrado!$A$2:$A859,"="&amp;$A26,Concentrado!$B$2:$B859, "=Quintana Roo")</f>
        <v>5.3620000000000001</v>
      </c>
      <c r="AZ26" s="9">
        <f>SUMIFS(Concentrado!BA$2:BA859,Concentrado!$A$2:$A859,"="&amp;$A26,Concentrado!$B$2:$B859, "=Quintana Roo")</f>
        <v>3.4079999999999999</v>
      </c>
      <c r="BA26" s="9">
        <f>SUMIFS(Concentrado!BB$2:BB859,Concentrado!$A$2:$A859,"="&amp;$A26,Concentrado!$B$2:$B859, "=Quintana Roo")</f>
        <v>4.3959999999999999</v>
      </c>
      <c r="BB26" s="9">
        <f>SUMIFS(Concentrado!BC$2:BC859,Concentrado!$A$2:$A859,"="&amp;$A26,Concentrado!$B$2:$B859, "=Quintana Roo")</f>
        <v>13.159000000000001</v>
      </c>
      <c r="BC26" s="9">
        <f>SUMIFS(Concentrado!BD$2:BD859,Concentrado!$A$2:$A859,"="&amp;$A26,Concentrado!$B$2:$B859, "=Quintana Roo")</f>
        <v>4.7850000000000001</v>
      </c>
      <c r="BD26" s="9">
        <f>SUMIFS(Concentrado!BE$2:BE859,Concentrado!$A$2:$A859,"="&amp;$A26,Concentrado!$B$2:$B859, "=Quintana Roo")</f>
        <v>10.021000000000001</v>
      </c>
      <c r="BE26" s="9">
        <f>SUMIFS(Concentrado!BF$2:BF859,Concentrado!$A$2:$A859,"="&amp;$A26,Concentrado!$B$2:$B859, "=Quintana Roo")</f>
        <v>13.106999999999999</v>
      </c>
      <c r="BF26" s="9">
        <f>SUMIFS(Concentrado!BG$2:BG859,Concentrado!$A$2:$A859,"="&amp;$A26,Concentrado!$B$2:$B859, "=Quintana Roo")</f>
        <v>23.510999999999999</v>
      </c>
      <c r="BG26" s="9">
        <f>SUMIFS(Concentrado!BH$2:BH859,Concentrado!$A$2:$A859,"="&amp;$A26,Concentrado!$B$2:$B859, "=Quintana Roo")</f>
        <v>4.1437681840891063</v>
      </c>
    </row>
    <row r="27" spans="1:59" x14ac:dyDescent="0.25">
      <c r="A27" s="4">
        <v>2023</v>
      </c>
      <c r="B27" s="9">
        <f>SUMIFS(Concentrado!C$2:C859,Concentrado!$A$2:$A859,"="&amp;$A27,Concentrado!$B$2:$B859, "=Quintana Roo")</f>
        <v>22.995999999999999</v>
      </c>
      <c r="C27" s="9">
        <f>SUMIFS(Concentrado!D$2:D859,Concentrado!$A$2:$A859,"="&amp;$A27,Concentrado!$B$2:$B859, "=Quintana Roo")</f>
        <v>4.6900000000000004</v>
      </c>
      <c r="D27" s="9">
        <f>SUMIFS(Concentrado!E$2:E859,Concentrado!$A$2:$A859,"="&amp;$A27,Concentrado!$B$2:$B859, "=Quintana Roo")</f>
        <v>13.914</v>
      </c>
      <c r="E27" s="9">
        <f>SUMIFS(Concentrado!F$2:F859,Concentrado!$A$2:$A859,"="&amp;$A27,Concentrado!$B$2:$B859, "=Quintana Roo")</f>
        <v>11.195</v>
      </c>
      <c r="F27" s="9">
        <f>SUMIFS(Concentrado!G$2:G859,Concentrado!$A$2:$A859,"="&amp;$A27,Concentrado!$B$2:$B859, "=Quintana Roo")</f>
        <v>10.686</v>
      </c>
      <c r="G27" s="9">
        <f>SUMIFS(Concentrado!H$2:H859,Concentrado!$A$2:$A859,"="&amp;$A27,Concentrado!$B$2:$B859, "=Quintana Roo")</f>
        <v>4.7169999999999996</v>
      </c>
      <c r="H27" s="9">
        <f>SUMIFS(Concentrado!I$2:I859,Concentrado!$A$2:$A859,"="&amp;$A27,Concentrado!$B$2:$B859, "=Quintana Roo")</f>
        <v>4.0919999999999996</v>
      </c>
      <c r="I27" s="9">
        <f>SUMIFS(Concentrado!J$2:J859,Concentrado!$A$2:$A859,"="&amp;$A27,Concentrado!$B$2:$B859, "=Quintana Roo")</f>
        <v>4.407</v>
      </c>
      <c r="J27" s="9">
        <f>SUMIFS(Concentrado!K$2:K859,Concentrado!$A$2:$A859,"="&amp;$A27,Concentrado!$B$2:$B859, "=Quintana Roo")</f>
        <v>3.734</v>
      </c>
      <c r="K27" s="9">
        <f>SUMIFS(Concentrado!L$2:L859,Concentrado!$A$2:$A859,"="&amp;$A27,Concentrado!$B$2:$B859, "=Quintana Roo")</f>
        <v>1.8959999999999999</v>
      </c>
      <c r="L27" s="9">
        <f>SUMIFS(Concentrado!M$2:M859,Concentrado!$A$2:$A859,"="&amp;$A27,Concentrado!$B$2:$B859, "=Quintana Roo")</f>
        <v>2.8220000000000001</v>
      </c>
      <c r="M27" s="9">
        <f>SUMIFS(Concentrado!N$2:N859,Concentrado!$A$2:$A859,"="&amp;$A27,Concentrado!$B$2:$B859, "=Quintana Roo")</f>
        <v>25.515000000000001</v>
      </c>
      <c r="N27" s="9">
        <f>SUMIFS(Concentrado!O$2:O859,Concentrado!$A$2:$A859,"="&amp;$A27,Concentrado!$B$2:$B859, "=Quintana Roo")</f>
        <v>123.922</v>
      </c>
      <c r="O27" s="9">
        <f>SUMIFS(Concentrado!P$2:P859,Concentrado!$A$2:$A859,"="&amp;$A27,Concentrado!$B$2:$B859, "=Quintana Roo")</f>
        <v>22.654</v>
      </c>
      <c r="P27" s="9">
        <f>SUMIFS(Concentrado!Q$2:Q859,Concentrado!$A$2:$A859,"="&amp;$A27,Concentrado!$B$2:$B859, "=Quintana Roo")</f>
        <v>73.677999999999997</v>
      </c>
      <c r="Q27" s="9">
        <f>SUMIFS(Concentrado!R$2:R859,Concentrado!$A$2:$A859,"="&amp;$A27,Concentrado!$B$2:$B859, "=Quintana Roo")</f>
        <v>57.392000000000003</v>
      </c>
      <c r="R27" s="9">
        <f>SUMIFS(Concentrado!S$2:S859,Concentrado!$A$2:$A859,"="&amp;$A27,Concentrado!$B$2:$B859, "=Quintana Roo")</f>
        <v>59.777999999999999</v>
      </c>
      <c r="S27" s="9">
        <f>SUMIFS(Concentrado!T$2:T859,Concentrado!$A$2:$A859,"="&amp;$A27,Concentrado!$B$2:$B859, "=Quintana Roo")</f>
        <v>58.576000000000001</v>
      </c>
      <c r="T27" s="9">
        <f>SUMIFS(Concentrado!U$2:U859,Concentrado!$A$2:$A859,"="&amp;$A27,Concentrado!$B$2:$B859, "=Quintana Roo")</f>
        <v>11.105</v>
      </c>
      <c r="U27" s="9">
        <f>SUMIFS(Concentrado!V$2:V859,Concentrado!$A$2:$A859,"="&amp;$A27,Concentrado!$B$2:$B859, "=Quintana Roo")</f>
        <v>9.5809999999999995</v>
      </c>
      <c r="V27" s="9">
        <f>SUMIFS(Concentrado!W$2:W859,Concentrado!$A$2:$A859,"="&amp;$A27,Concentrado!$B$2:$B859, "=Quintana Roo")</f>
        <v>10.349</v>
      </c>
      <c r="W27" s="9">
        <f>SUMIFS(Concentrado!X$2:X859,Concentrado!$A$2:$A859,"="&amp;$A27,Concentrado!$B$2:$B859, "=Quintana Roo")</f>
        <v>58.276000000000003</v>
      </c>
      <c r="X27" s="9">
        <f>SUMIFS(Concentrado!Y$2:Y859,Concentrado!$A$2:$A859,"="&amp;$A27,Concentrado!$B$2:$B859, "=Quintana Roo")</f>
        <v>5.9880000000000004</v>
      </c>
      <c r="Y27" s="9">
        <f>SUMIFS(Concentrado!Z$2:Z859,Concentrado!$A$2:$A859,"="&amp;$A27,Concentrado!$B$2:$B859, "=Quintana Roo")</f>
        <v>32.332999999999998</v>
      </c>
      <c r="Z27" s="9">
        <f>SUMIFS(Concentrado!AA$2:AA859,Concentrado!$A$2:$A859,"="&amp;$A27,Concentrado!$B$2:$B859, "=Quintana Roo")</f>
        <v>67.513999999999996</v>
      </c>
      <c r="AA27" s="9">
        <f>SUMIFS(Concentrado!AB$2:AB859,Concentrado!$A$2:$A859,"="&amp;$A27,Concentrado!$B$2:$B859, "=Quintana Roo")</f>
        <v>38.521999999999998</v>
      </c>
      <c r="AB27" s="9">
        <f>SUMIFS(Concentrado!AC$2:AC859,Concentrado!$A$2:$A859,"="&amp;$A27,Concentrado!$B$2:$B859, "=Quintana Roo")</f>
        <v>53.128999999999998</v>
      </c>
      <c r="AC27" s="9">
        <f>SUMIFS(Concentrado!AD$2:AD859,Concentrado!$A$2:$A859,"="&amp;$A27,Concentrado!$B$2:$B859, "=Quintana Roo")</f>
        <v>355.94499999999999</v>
      </c>
      <c r="AD27" s="9">
        <f>SUMIFS(Concentrado!AE$2:AE859,Concentrado!$A$2:$A859,"="&amp;$A27,Concentrado!$B$2:$B859, "=Quintana Roo")</f>
        <v>282.226</v>
      </c>
      <c r="AE27" s="9">
        <f>SUMIFS(Concentrado!AF$2:AF859,Concentrado!$A$2:$A859,"="&amp;$A27,Concentrado!$B$2:$B859, "=Quintana Roo")</f>
        <v>319.46800000000002</v>
      </c>
      <c r="AF27" s="9">
        <f>SUMIFS(Concentrado!AG$2:AG859,Concentrado!$A$2:$A859,"="&amp;$A27,Concentrado!$B$2:$B859, "=Quintana Roo")</f>
        <v>5.7</v>
      </c>
      <c r="AG27" s="9">
        <f>SUMIFS(Concentrado!AH$2:AH859,Concentrado!$A$2:$A859,"="&amp;$A27,Concentrado!$B$2:$B859, "=Quintana Roo")</f>
        <v>16.533974515260301</v>
      </c>
      <c r="AH27" s="9">
        <f>SUMIFS(Concentrado!AI$2:AI859,Concentrado!$A$2:$A859,"="&amp;$A27,Concentrado!$B$2:$B859, "=Quintana Roo")</f>
        <v>4.9557914253147697</v>
      </c>
      <c r="AI27" s="9">
        <f>SUMIFS(Concentrado!AJ$2:AJ859,Concentrado!$A$2:$A859,"="&amp;$A27,Concentrado!$B$2:$B859, "=Quintana Roo")</f>
        <v>10.8590974946919</v>
      </c>
      <c r="AJ27" s="9">
        <f>SUMIFS(Concentrado!AK$2:AK859,Concentrado!$A$2:$A859,"="&amp;$A27,Concentrado!$B$2:$B859, "=Quintana Roo")</f>
        <v>14.25</v>
      </c>
      <c r="AK27" s="9">
        <f>SUMIFS(Concentrado!AL$2:AL859,Concentrado!$A$2:$A859,"="&amp;$A27,Concentrado!$B$2:$B859, "=Quintana Roo")</f>
        <v>3.7919999999999998</v>
      </c>
      <c r="AL27" s="9">
        <f>SUMIFS(Concentrado!AM$2:AM859,Concentrado!$A$2:$A859,"="&amp;$A27,Concentrado!$B$2:$B859, "=Quintana Roo")</f>
        <v>9.0609999999999999</v>
      </c>
      <c r="AM27" s="9">
        <f>SUMIFS(Concentrado!AN$2:AN859,Concentrado!$A$2:$A859,"="&amp;$A27,Concentrado!$B$2:$B859, "=Quintana Roo")</f>
        <v>66.334000000000003</v>
      </c>
      <c r="AN27" s="9">
        <f>SUMIFS(Concentrado!AO$2:AO859,Concentrado!$A$2:$A859,"="&amp;$A27,Concentrado!$B$2:$B859, "=Quintana Roo")</f>
        <v>43.911000000000001</v>
      </c>
      <c r="AO27" s="9">
        <f>SUMIFS(Concentrado!AP$2:AP859,Concentrado!$A$2:$A859,"="&amp;$A27,Concentrado!$B$2:$B859, "=Quintana Roo")</f>
        <v>55.209000000000003</v>
      </c>
      <c r="AP27" s="9">
        <f>SUMIFS(Concentrado!AQ$2:AQ859,Concentrado!$A$2:$A859,"="&amp;$A27,Concentrado!$B$2:$B859, "=Quintana Roo")</f>
        <v>4.1269999999999998</v>
      </c>
      <c r="AQ27" s="9">
        <f>SUMIFS(Concentrado!AR$2:AR859,Concentrado!$A$2:$A859,"="&amp;$A27,Concentrado!$B$2:$B859, "=Quintana Roo")</f>
        <v>1.0980000000000001</v>
      </c>
      <c r="AR27" s="9">
        <f>SUMIFS(Concentrado!AS$2:AS859,Concentrado!$A$2:$A859,"="&amp;$A27,Concentrado!$B$2:$B859, "=Quintana Roo")</f>
        <v>2.6240000000000001</v>
      </c>
      <c r="AS27" s="9">
        <f>SUMIFS(Concentrado!AT$2:AT859,Concentrado!$A$2:$A859,"="&amp;$A27,Concentrado!$B$2:$B859, "=Quintana Roo")</f>
        <v>17.393999999999998</v>
      </c>
      <c r="AT27" s="9">
        <f>SUMIFS(Concentrado!AU$2:AU859,Concentrado!$A$2:$A859,"="&amp;$A27,Concentrado!$B$2:$B859, "=Quintana Roo")</f>
        <v>3.4929999999999999</v>
      </c>
      <c r="AU27" s="9">
        <f>SUMIFS(Concentrado!AV$2:AV859,Concentrado!$A$2:$A859,"="&amp;$A27,Concentrado!$B$2:$B859, "=Quintana Roo")</f>
        <v>10.497</v>
      </c>
      <c r="AV27" s="9">
        <f>SUMIFS(Concentrado!AW$2:AW859,Concentrado!$A$2:$A859,"="&amp;$A27,Concentrado!$B$2:$B859, "=Quintana Roo")</f>
        <v>556.61900000000003</v>
      </c>
      <c r="AW27" s="9">
        <f>SUMIFS(Concentrado!AX$2:AX859,Concentrado!$A$2:$A859,"="&amp;$A27,Concentrado!$B$2:$B859, "=Quintana Roo")</f>
        <v>357.67200000000003</v>
      </c>
      <c r="AX27" s="9">
        <f>SUMIFS(Concentrado!AY$2:AY859,Concentrado!$A$2:$A859,"="&amp;$A27,Concentrado!$B$2:$B859, "=Quintana Roo")</f>
        <v>458.01</v>
      </c>
      <c r="AY27" s="9">
        <f>SUMIFS(Concentrado!AZ$2:AZ859,Concentrado!$A$2:$A859,"="&amp;$A27,Concentrado!$B$2:$B859, "=Quintana Roo")</f>
        <v>5.5659999999999998</v>
      </c>
      <c r="AZ27" s="9">
        <f>SUMIFS(Concentrado!BA$2:BA859,Concentrado!$A$2:$A859,"="&amp;$A27,Concentrado!$B$2:$B859, "=Quintana Roo")</f>
        <v>3.577</v>
      </c>
      <c r="BA27" s="9">
        <f>SUMIFS(Concentrado!BB$2:BB859,Concentrado!$A$2:$A859,"="&amp;$A27,Concentrado!$B$2:$B859, "=Quintana Roo")</f>
        <v>4.58</v>
      </c>
      <c r="BB27" s="9">
        <f>SUMIFS(Concentrado!BC$2:BC859,Concentrado!$A$2:$A859,"="&amp;$A27,Concentrado!$B$2:$B859, "=Quintana Roo")</f>
        <v>12.474</v>
      </c>
      <c r="BC27" s="9">
        <f>SUMIFS(Concentrado!BD$2:BD859,Concentrado!$A$2:$A859,"="&amp;$A27,Concentrado!$B$2:$B859, "=Quintana Roo")</f>
        <v>5.94</v>
      </c>
      <c r="BD27" s="9">
        <f>SUMIFS(Concentrado!BE$2:BE859,Concentrado!$A$2:$A859,"="&amp;$A27,Concentrado!$B$2:$B859, "=Quintana Roo")</f>
        <v>8.859</v>
      </c>
      <c r="BE27" s="9">
        <f>SUMIFS(Concentrado!BF$2:BF859,Concentrado!$A$2:$A859,"="&amp;$A27,Concentrado!$B$2:$B859, "=Quintana Roo")</f>
        <v>10.643000000000001</v>
      </c>
      <c r="BF27" s="9">
        <f>SUMIFS(Concentrado!BG$2:BG859,Concentrado!$A$2:$A859,"="&amp;$A27,Concentrado!$B$2:$B859, "=Quintana Roo")</f>
        <v>33.835000000000001</v>
      </c>
      <c r="BG27" s="9">
        <f>SUMIFS(Concentrado!BH$2:BH859,Concentrado!$A$2:$A859,"="&amp;$A27,Concentrado!$B$2:$B859, "=Quintana Roo")</f>
        <v>5.3827935160407243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"=San Luis Potosí")</f>
        <v>14.695</v>
      </c>
      <c r="C2" s="9">
        <f>SUMIFS(Concentrado!D$2:D826,Concentrado!$A$2:$A826,"="&amp;$A2,Concentrado!$B$2:$B826, "=San Luis Potosí")</f>
        <v>3.4159999999999999</v>
      </c>
      <c r="D2" s="9">
        <f>SUMIFS(Concentrado!E$2:E826,Concentrado!$A$2:$A826,"="&amp;$A2,Concentrado!$B$2:$B826, "=San Luis Potosí")</f>
        <v>8.9879999999999995</v>
      </c>
      <c r="E2" s="9">
        <f>SUMIFS(Concentrado!F$2:F826,Concentrado!$A$2:$A826,"="&amp;$A2,Concentrado!$B$2:$B826, "=San Luis Potosí")</f>
        <v>20.623999999999999</v>
      </c>
      <c r="F2" s="9">
        <f>SUMIFS(Concentrado!G$2:G826,Concentrado!$A$2:$A826,"="&amp;$A2,Concentrado!$B$2:$B826, "=San Luis Potosí")</f>
        <v>15.468</v>
      </c>
      <c r="G2" s="9">
        <f>SUMIFS(Concentrado!H$2:H826,Concentrado!$A$2:$A826,"="&amp;$A2,Concentrado!$B$2:$B826, "=San Luis Potosí")</f>
        <v>1.837</v>
      </c>
      <c r="H2" s="9">
        <f>SUMIFS(Concentrado!I$2:I826,Concentrado!$A$2:$A826,"="&amp;$A2,Concentrado!$B$2:$B826, "=San Luis Potosí")</f>
        <v>1.879</v>
      </c>
      <c r="I2" s="9">
        <f>SUMIFS(Concentrado!J$2:J826,Concentrado!$A$2:$A826,"="&amp;$A2,Concentrado!$B$2:$B826, "=San Luis Potosí")</f>
        <v>1.8580000000000001</v>
      </c>
      <c r="J2" s="9">
        <f>SUMIFS(Concentrado!K$2:K826,Concentrado!$A$2:$A826,"="&amp;$A2,Concentrado!$B$2:$B826, "=San Luis Potosí")</f>
        <v>6.298</v>
      </c>
      <c r="K2" s="9">
        <f>SUMIFS(Concentrado!L$2:L826,Concentrado!$A$2:$A826,"="&amp;$A2,Concentrado!$B$2:$B826, "=San Luis Potosí")</f>
        <v>3.843</v>
      </c>
      <c r="L2" s="9">
        <f>SUMIFS(Concentrado!M$2:M826,Concentrado!$A$2:$A826,"="&amp;$A2,Concentrado!$B$2:$B826, "=San Luis Potosí")</f>
        <v>5.056</v>
      </c>
      <c r="M2" s="9">
        <f>SUMIFS(Concentrado!N$2:N826,Concentrado!$A$2:$A826,"="&amp;$A2,Concentrado!$B$2:$B826, "=San Luis Potosí")</f>
        <v>52.515999999999998</v>
      </c>
      <c r="N2" s="9">
        <f>SUMIFS(Concentrado!O$2:O826,Concentrado!$A$2:$A826,"="&amp;$A2,Concentrado!$B$2:$B826, "=San Luis Potosí")</f>
        <v>87.997</v>
      </c>
      <c r="O2" s="9">
        <f>SUMIFS(Concentrado!P$2:P826,Concentrado!$A$2:$A826,"="&amp;$A2,Concentrado!$B$2:$B826, "=San Luis Potosí")</f>
        <v>20.923999999999999</v>
      </c>
      <c r="P2" s="9">
        <f>SUMIFS(Concentrado!Q$2:Q826,Concentrado!$A$2:$A826,"="&amp;$A2,Concentrado!$B$2:$B826, "=San Luis Potosí")</f>
        <v>54.06</v>
      </c>
      <c r="Q2" s="9">
        <f>SUMIFS(Concentrado!R$2:R826,Concentrado!$A$2:$A826,"="&amp;$A2,Concentrado!$B$2:$B826, "=San Luis Potosí")</f>
        <v>30.09</v>
      </c>
      <c r="R2" s="9">
        <f>SUMIFS(Concentrado!S$2:S826,Concentrado!$A$2:$A826,"="&amp;$A2,Concentrado!$B$2:$B826, "=San Luis Potosí")</f>
        <v>41.677999999999997</v>
      </c>
      <c r="S2" s="9">
        <f>SUMIFS(Concentrado!T$2:T826,Concentrado!$A$2:$A826,"="&amp;$A2,Concentrado!$B$2:$B826, "=San Luis Potosí")</f>
        <v>35.953000000000003</v>
      </c>
      <c r="T2" s="9">
        <f>SUMIFS(Concentrado!U$2:U826,Concentrado!$A$2:$A826,"="&amp;$A2,Concentrado!$B$2:$B826, "=San Luis Potosí")</f>
        <v>8.2219999999999995</v>
      </c>
      <c r="U2" s="9">
        <f>SUMIFS(Concentrado!V$2:V826,Concentrado!$A$2:$A826,"="&amp;$A2,Concentrado!$B$2:$B826, "=San Luis Potosí")</f>
        <v>11.871</v>
      </c>
      <c r="V2" s="9">
        <f>SUMIFS(Concentrado!W$2:W826,Concentrado!$A$2:$A826,"="&amp;$A2,Concentrado!$B$2:$B826, "=San Luis Potosí")</f>
        <v>10.069000000000001</v>
      </c>
      <c r="W2" s="9">
        <f>SUMIFS(Concentrado!X$2:X826,Concentrado!$A$2:$A826,"="&amp;$A2,Concentrado!$B$2:$B826, "=San Luis Potosí")</f>
        <v>24.405000000000001</v>
      </c>
      <c r="X2" s="9">
        <f>SUMIFS(Concentrado!Y$2:Y826,Concentrado!$A$2:$A826,"="&amp;$A2,Concentrado!$B$2:$B826, "=San Luis Potosí")</f>
        <v>2.0499999999999998</v>
      </c>
      <c r="Y2" s="9">
        <f>SUMIFS(Concentrado!Z$2:Z826,Concentrado!$A$2:$A826,"="&amp;$A2,Concentrado!$B$2:$B826, "=San Luis Potosí")</f>
        <v>13.093999999999999</v>
      </c>
      <c r="Z2" s="9">
        <f>SUMIFS(Concentrado!AA$2:AA826,Concentrado!$A$2:$A826,"="&amp;$A2,Concentrado!$B$2:$B826, "=San Luis Potosí")</f>
        <v>42.686</v>
      </c>
      <c r="AA2" s="9">
        <f>SUMIFS(Concentrado!AB$2:AB826,Concentrado!$A$2:$A826,"="&amp;$A2,Concentrado!$B$2:$B826, "=San Luis Potosí")</f>
        <v>38.091000000000001</v>
      </c>
      <c r="AB2" s="9">
        <f>SUMIFS(Concentrado!AC$2:AC826,Concentrado!$A$2:$A826,"="&amp;$A2,Concentrado!$B$2:$B826, "=San Luis Potosí")</f>
        <v>40.360999999999997</v>
      </c>
      <c r="AC2" s="9">
        <f>SUMIFS(Concentrado!AD$2:AD826,Concentrado!$A$2:$A826,"="&amp;$A2,Concentrado!$B$2:$B826, "=San Luis Potosí")</f>
        <v>322.51</v>
      </c>
      <c r="AD2" s="9">
        <f>SUMIFS(Concentrado!AE$2:AE826,Concentrado!$A$2:$A826,"="&amp;$A2,Concentrado!$B$2:$B826, "=San Luis Potosí")</f>
        <v>295.161</v>
      </c>
      <c r="AE2" s="9">
        <f>SUMIFS(Concentrado!AF$2:AF826,Concentrado!$A$2:$A826,"="&amp;$A2,Concentrado!$B$2:$B826, "=San Luis Potosí")</f>
        <v>308.80099999999999</v>
      </c>
      <c r="AF2" s="9">
        <f>SUMIFS(Concentrado!AG$2:AG826,Concentrado!$A$2:$A826,"="&amp;$A2,Concentrado!$B$2:$B826, "=San Luis Potosí")</f>
        <v>9.2720000000000002</v>
      </c>
      <c r="AG2" s="9">
        <f>SUMIFS(Concentrado!AH$2:AH826,Concentrado!$A$2:$A826,"="&amp;$A2,Concentrado!$B$2:$B826, "=San Luis Potosí")</f>
        <v>7.9159193661836396</v>
      </c>
      <c r="AH2" s="9">
        <f>SUMIFS(Concentrado!AI$2:AI826,Concentrado!$A$2:$A826,"="&amp;$A2,Concentrado!$B$2:$B826, "=San Luis Potosí")</f>
        <v>1.31096535118577</v>
      </c>
      <c r="AI2" s="9">
        <f>SUMIFS(Concentrado!AJ$2:AJ826,Concentrado!$A$2:$A826,"="&amp;$A2,Concentrado!$B$2:$B826, "=San Luis Potosí")</f>
        <v>4.55644153029756</v>
      </c>
      <c r="AJ2" s="9">
        <f>SUMIFS(Concentrado!AK$2:AK826,Concentrado!$A$2:$A826,"="&amp;$A2,Concentrado!$B$2:$B826, "=San Luis Potosí")</f>
        <v>6.2110000000000003</v>
      </c>
      <c r="AK2" s="9">
        <f>SUMIFS(Concentrado!AL$2:AL826,Concentrado!$A$2:$A826,"="&amp;$A2,Concentrado!$B$2:$B826, "=San Luis Potosí")</f>
        <v>0.59799999999999998</v>
      </c>
      <c r="AL2" s="9">
        <f>SUMIFS(Concentrado!AM$2:AM826,Concentrado!$A$2:$A826,"="&amp;$A2,Concentrado!$B$2:$B826, "=San Luis Potosí")</f>
        <v>3.371</v>
      </c>
      <c r="AM2" s="9">
        <f>SUMIFS(Concentrado!AN$2:AN826,Concentrado!$A$2:$A826,"="&amp;$A2,Concentrado!$B$2:$B826, "=San Luis Potosí")</f>
        <v>84.061000000000007</v>
      </c>
      <c r="AN2" s="9">
        <f>SUMIFS(Concentrado!AO$2:AO826,Concentrado!$A$2:$A826,"="&amp;$A2,Concentrado!$B$2:$B826, "=San Luis Potosí")</f>
        <v>72.680000000000007</v>
      </c>
      <c r="AO2" s="9">
        <f>SUMIFS(Concentrado!AP$2:AP826,Concentrado!$A$2:$A826,"="&amp;$A2,Concentrado!$B$2:$B826, "=San Luis Potosí")</f>
        <v>78.302000000000007</v>
      </c>
      <c r="AP2" s="9">
        <f>SUMIFS(Concentrado!AQ$2:AQ826,Concentrado!$A$2:$A826,"="&amp;$A2,Concentrado!$B$2:$B826, "=San Luis Potosí")</f>
        <v>8.3970000000000002</v>
      </c>
      <c r="AQ2" s="9">
        <f>SUMIFS(Concentrado!AR$2:AR826,Concentrado!$A$2:$A826,"="&amp;$A2,Concentrado!$B$2:$B826, "=San Luis Potosí")</f>
        <v>4.6970000000000001</v>
      </c>
      <c r="AR2" s="9">
        <f>SUMIFS(Concentrado!AS$2:AS826,Concentrado!$A$2:$A826,"="&amp;$A2,Concentrado!$B$2:$B826, "=San Luis Potosí")</f>
        <v>6.5250000000000004</v>
      </c>
      <c r="AS2" s="9">
        <f>SUMIFS(Concentrado!AT$2:AT826,Concentrado!$A$2:$A826,"="&amp;$A2,Concentrado!$B$2:$B826, "=San Luis Potosí")</f>
        <v>2.887</v>
      </c>
      <c r="AT2" s="9">
        <f>SUMIFS(Concentrado!AU$2:AU826,Concentrado!$A$2:$A826,"="&amp;$A2,Concentrado!$B$2:$B826, "=San Luis Potosí")</f>
        <v>0.25600000000000001</v>
      </c>
      <c r="AU2" s="9">
        <f>SUMIFS(Concentrado!AV$2:AV826,Concentrado!$A$2:$A826,"="&amp;$A2,Concentrado!$B$2:$B826, "=San Luis Potosí")</f>
        <v>1.556</v>
      </c>
      <c r="AV2" s="9">
        <f>SUMIFS(Concentrado!AW$2:AW826,Concentrado!$A$2:$A826,"="&amp;$A2,Concentrado!$B$2:$B826, "=San Luis Potosí")</f>
        <v>507.95100000000002</v>
      </c>
      <c r="AW2" s="9">
        <f>SUMIFS(Concentrado!AX$2:AX826,Concentrado!$A$2:$A826,"="&amp;$A2,Concentrado!$B$2:$B826, "=San Luis Potosí")</f>
        <v>400.55099999999999</v>
      </c>
      <c r="AX2" s="9">
        <f>SUMIFS(Concentrado!AY$2:AY826,Concentrado!$A$2:$A826,"="&amp;$A2,Concentrado!$B$2:$B826, "=San Luis Potosí")</f>
        <v>453.78199999999998</v>
      </c>
      <c r="AY2" s="9">
        <f>SUMIFS(Concentrado!AZ$2:AZ826,Concentrado!$A$2:$A826,"="&amp;$A2,Concentrado!$B$2:$B826, "=San Luis Potosí")</f>
        <v>5.08</v>
      </c>
      <c r="AZ2" s="9">
        <f>SUMIFS(Concentrado!BA$2:BA826,Concentrado!$A$2:$A826,"="&amp;$A2,Concentrado!$B$2:$B826, "=San Luis Potosí")</f>
        <v>4.0060000000000002</v>
      </c>
      <c r="BA2" s="9">
        <f>SUMIFS(Concentrado!BB$2:BB826,Concentrado!$A$2:$A826,"="&amp;$A2,Concentrado!$B$2:$B826, "=San Luis Potosí")</f>
        <v>4.5380000000000003</v>
      </c>
      <c r="BB2" s="9">
        <f>SUMIFS(Concentrado!BC$2:BC826,Concentrado!$A$2:$A826,"="&amp;$A2,Concentrado!$B$2:$B826, "=San Luis Potosí")</f>
        <v>56.838000000000001</v>
      </c>
      <c r="BC2" s="9">
        <f>SUMIFS(Concentrado!BD$2:BD826,Concentrado!$A$2:$A826,"="&amp;$A2,Concentrado!$B$2:$B826, "=San Luis Potosí")</f>
        <v>42.951000000000001</v>
      </c>
      <c r="BD2" s="9">
        <f>SUMIFS(Concentrado!BE$2:BE826,Concentrado!$A$2:$A826,"="&amp;$A2,Concentrado!$B$2:$B826, "=San Luis Potosí")</f>
        <v>26.733000000000001</v>
      </c>
      <c r="BE2" s="9">
        <f>SUMIFS(Concentrado!BF$2:BF826,Concentrado!$A$2:$A826,"="&amp;$A2,Concentrado!$B$2:$B826, "=San Luis Potosí")</f>
        <v>31.963000000000001</v>
      </c>
      <c r="BF2" s="9">
        <f>SUMIFS(Concentrado!BG$2:BG826,Concentrado!$A$2:$A826,"="&amp;$A2,Concentrado!$B$2:$B826, "=San Luis Potosí")</f>
        <v>53.064</v>
      </c>
      <c r="BG2" s="9">
        <f>SUMIFS(Concentrado!BH$2:BH826,Concentrado!$A$2:$A826,"="&amp;$A2,Concentrado!$B$2:$B826, "=San Luis Potosí")</f>
        <v>9.7075256734400845</v>
      </c>
    </row>
    <row r="3" spans="1:59" x14ac:dyDescent="0.25">
      <c r="A3" s="4">
        <v>1999</v>
      </c>
      <c r="B3" s="9">
        <f>SUMIFS(Concentrado!C$2:C859,Concentrado!$A$2:$A859,"="&amp;$A3,Concentrado!$B$2:$B859, "=San Luis Potosí")</f>
        <v>13.044</v>
      </c>
      <c r="C3" s="9">
        <f>SUMIFS(Concentrado!D$2:D859,Concentrado!$A$2:$A859,"="&amp;$A3,Concentrado!$B$2:$B859, "=San Luis Potosí")</f>
        <v>4.9870000000000001</v>
      </c>
      <c r="D3" s="9">
        <f>SUMIFS(Concentrado!E$2:E859,Concentrado!$A$2:$A859,"="&amp;$A3,Concentrado!$B$2:$B859, "=San Luis Potosí")</f>
        <v>8.9580000000000002</v>
      </c>
      <c r="E3" s="9">
        <f>SUMIFS(Concentrado!F$2:F859,Concentrado!$A$2:$A859,"="&amp;$A3,Concentrado!$B$2:$B859, "=San Luis Potosí")</f>
        <v>22.626000000000001</v>
      </c>
      <c r="F3" s="9">
        <f>SUMIFS(Concentrado!G$2:G859,Concentrado!$A$2:$A859,"="&amp;$A3,Concentrado!$B$2:$B859, "=San Luis Potosí")</f>
        <v>14.891</v>
      </c>
      <c r="G3" s="9">
        <f>SUMIFS(Concentrado!H$2:H859,Concentrado!$A$2:$A859,"="&amp;$A3,Concentrado!$B$2:$B859, "=San Luis Potosí")</f>
        <v>1.913</v>
      </c>
      <c r="H3" s="9">
        <f>SUMIFS(Concentrado!I$2:I859,Concentrado!$A$2:$A859,"="&amp;$A3,Concentrado!$B$2:$B859, "=San Luis Potosí")</f>
        <v>2.7890000000000001</v>
      </c>
      <c r="I3" s="9">
        <f>SUMIFS(Concentrado!J$2:J859,Concentrado!$A$2:$A859,"="&amp;$A3,Concentrado!$B$2:$B859, "=San Luis Potosí")</f>
        <v>2.3570000000000002</v>
      </c>
      <c r="J3" s="9">
        <f>SUMIFS(Concentrado!K$2:K859,Concentrado!$A$2:$A859,"="&amp;$A3,Concentrado!$B$2:$B859, "=San Luis Potosí")</f>
        <v>9.7390000000000008</v>
      </c>
      <c r="K3" s="9">
        <f>SUMIFS(Concentrado!L$2:L859,Concentrado!$A$2:$A859,"="&amp;$A3,Concentrado!$B$2:$B859, "=San Luis Potosí")</f>
        <v>3.2120000000000002</v>
      </c>
      <c r="L3" s="9">
        <f>SUMIFS(Concentrado!M$2:M859,Concentrado!$A$2:$A859,"="&amp;$A3,Concentrado!$B$2:$B859, "=San Luis Potosí")</f>
        <v>6.4290000000000003</v>
      </c>
      <c r="M3" s="9">
        <f>SUMIFS(Concentrado!N$2:N859,Concentrado!$A$2:$A859,"="&amp;$A3,Concentrado!$B$2:$B859, "=San Luis Potosí")</f>
        <v>42.116</v>
      </c>
      <c r="N3" s="9">
        <f>SUMIFS(Concentrado!O$2:O859,Concentrado!$A$2:$A859,"="&amp;$A3,Concentrado!$B$2:$B859, "=San Luis Potosí")</f>
        <v>80.088999999999999</v>
      </c>
      <c r="O3" s="9">
        <f>SUMIFS(Concentrado!P$2:P859,Concentrado!$A$2:$A859,"="&amp;$A3,Concentrado!$B$2:$B859, "=San Luis Potosí")</f>
        <v>22.396999999999998</v>
      </c>
      <c r="P3" s="9">
        <f>SUMIFS(Concentrado!Q$2:Q859,Concentrado!$A$2:$A859,"="&amp;$A3,Concentrado!$B$2:$B859, "=San Luis Potosí")</f>
        <v>50.832000000000001</v>
      </c>
      <c r="Q3" s="9">
        <f>SUMIFS(Concentrado!R$2:R859,Concentrado!$A$2:$A859,"="&amp;$A3,Concentrado!$B$2:$B859, "=San Luis Potosí")</f>
        <v>31.044</v>
      </c>
      <c r="R3" s="9">
        <f>SUMIFS(Concentrado!S$2:S859,Concentrado!$A$2:$A859,"="&amp;$A3,Concentrado!$B$2:$B859, "=San Luis Potosí")</f>
        <v>41.497999999999998</v>
      </c>
      <c r="S3" s="9">
        <f>SUMIFS(Concentrado!T$2:T859,Concentrado!$A$2:$A859,"="&amp;$A3,Concentrado!$B$2:$B859, "=San Luis Potosí")</f>
        <v>36.345999999999997</v>
      </c>
      <c r="T3" s="9">
        <f>SUMIFS(Concentrado!U$2:U859,Concentrado!$A$2:$A859,"="&amp;$A3,Concentrado!$B$2:$B859, "=San Luis Potosí")</f>
        <v>7.5650000000000004</v>
      </c>
      <c r="U3" s="9">
        <f>SUMIFS(Concentrado!V$2:V859,Concentrado!$A$2:$A859,"="&amp;$A3,Concentrado!$B$2:$B859, "=San Luis Potosí")</f>
        <v>11.324999999999999</v>
      </c>
      <c r="V3" s="9">
        <f>SUMIFS(Concentrado!W$2:W859,Concentrado!$A$2:$A859,"="&amp;$A3,Concentrado!$B$2:$B859, "=San Luis Potosí")</f>
        <v>9.4719999999999995</v>
      </c>
      <c r="W3" s="9">
        <f>SUMIFS(Concentrado!X$2:X859,Concentrado!$A$2:$A859,"="&amp;$A3,Concentrado!$B$2:$B859, "=San Luis Potosí")</f>
        <v>21.218</v>
      </c>
      <c r="X3" s="9">
        <f>SUMIFS(Concentrado!Y$2:Y859,Concentrado!$A$2:$A859,"="&amp;$A3,Concentrado!$B$2:$B859, "=San Luis Potosí")</f>
        <v>2.8740000000000001</v>
      </c>
      <c r="Y3" s="9">
        <f>SUMIFS(Concentrado!Z$2:Z859,Concentrado!$A$2:$A859,"="&amp;$A3,Concentrado!$B$2:$B859, "=San Luis Potosí")</f>
        <v>11.914999999999999</v>
      </c>
      <c r="Z3" s="9">
        <f>SUMIFS(Concentrado!AA$2:AA859,Concentrado!$A$2:$A859,"="&amp;$A3,Concentrado!$B$2:$B859, "=San Luis Potosí")</f>
        <v>47.74</v>
      </c>
      <c r="AA3" s="9">
        <f>SUMIFS(Concentrado!AB$2:AB859,Concentrado!$A$2:$A859,"="&amp;$A3,Concentrado!$B$2:$B859, "=San Luis Potosí")</f>
        <v>36.003999999999998</v>
      </c>
      <c r="AB3" s="9">
        <f>SUMIFS(Concentrado!AC$2:AC859,Concentrado!$A$2:$A859,"="&amp;$A3,Concentrado!$B$2:$B859, "=San Luis Potosí")</f>
        <v>41.789000000000001</v>
      </c>
      <c r="AC3" s="9">
        <f>SUMIFS(Concentrado!AD$2:AD859,Concentrado!$A$2:$A859,"="&amp;$A3,Concentrado!$B$2:$B859, "=San Luis Potosí")</f>
        <v>322.964</v>
      </c>
      <c r="AD3" s="9">
        <f>SUMIFS(Concentrado!AE$2:AE859,Concentrado!$A$2:$A859,"="&amp;$A3,Concentrado!$B$2:$B859, "=San Luis Potosí")</f>
        <v>289.04899999999998</v>
      </c>
      <c r="AE3" s="9">
        <f>SUMIFS(Concentrado!AF$2:AF859,Concentrado!$A$2:$A859,"="&amp;$A3,Concentrado!$B$2:$B859, "=San Luis Potosí")</f>
        <v>305.80799999999999</v>
      </c>
      <c r="AF3" s="9">
        <f>SUMIFS(Concentrado!AG$2:AG859,Concentrado!$A$2:$A859,"="&amp;$A3,Concentrado!$B$2:$B859, "=San Luis Potosí")</f>
        <v>7.5650000000000004</v>
      </c>
      <c r="AG3" s="9">
        <f>SUMIFS(Concentrado!AH$2:AH859,Concentrado!$A$2:$A859,"="&amp;$A3,Concentrado!$B$2:$B859, "=San Luis Potosí")</f>
        <v>7.92192154128906</v>
      </c>
      <c r="AH3" s="9">
        <f>SUMIFS(Concentrado!AI$2:AI859,Concentrado!$A$2:$A859,"="&amp;$A3,Concentrado!$B$2:$B859, "=San Luis Potosí")</f>
        <v>1.73728739945449</v>
      </c>
      <c r="AI3" s="9">
        <f>SUMIFS(Concentrado!AJ$2:AJ859,Concentrado!$A$2:$A859,"="&amp;$A3,Concentrado!$B$2:$B859, "=San Luis Potosí")</f>
        <v>4.7655990247146196</v>
      </c>
      <c r="AJ3" s="9">
        <f>SUMIFS(Concentrado!AK$2:AK859,Concentrado!$A$2:$A859,"="&amp;$A3,Concentrado!$B$2:$B859, "=San Luis Potosí")</f>
        <v>6.7830000000000004</v>
      </c>
      <c r="AK3" s="9">
        <f>SUMIFS(Concentrado!AL$2:AL859,Concentrado!$A$2:$A859,"="&amp;$A3,Concentrado!$B$2:$B859, "=San Luis Potosí")</f>
        <v>1.099</v>
      </c>
      <c r="AL3" s="9">
        <f>SUMIFS(Concentrado!AM$2:AM859,Concentrado!$A$2:$A859,"="&amp;$A3,Concentrado!$B$2:$B859, "=San Luis Potosí")</f>
        <v>3.9</v>
      </c>
      <c r="AM3" s="9">
        <f>SUMIFS(Concentrado!AN$2:AN859,Concentrado!$A$2:$A859,"="&amp;$A3,Concentrado!$B$2:$B859, "=San Luis Potosí")</f>
        <v>77.48</v>
      </c>
      <c r="AN3" s="9">
        <f>SUMIFS(Concentrado!AO$2:AO859,Concentrado!$A$2:$A859,"="&amp;$A3,Concentrado!$B$2:$B859, "=San Luis Potosí")</f>
        <v>65.67</v>
      </c>
      <c r="AO3" s="9">
        <f>SUMIFS(Concentrado!AP$2:AP859,Concentrado!$A$2:$A859,"="&amp;$A3,Concentrado!$B$2:$B859, "=San Luis Potosí")</f>
        <v>71.491</v>
      </c>
      <c r="AP3" s="9">
        <f>SUMIFS(Concentrado!AQ$2:AQ859,Concentrado!$A$2:$A859,"="&amp;$A3,Concentrado!$B$2:$B859, "=San Luis Potosí")</f>
        <v>7.7389999999999999</v>
      </c>
      <c r="AQ3" s="9">
        <f>SUMIFS(Concentrado!AR$2:AR859,Concentrado!$A$2:$A859,"="&amp;$A3,Concentrado!$B$2:$B859, "=San Luis Potosí")</f>
        <v>2.7050000000000001</v>
      </c>
      <c r="AR3" s="9">
        <f>SUMIFS(Concentrado!AS$2:AS859,Concentrado!$A$2:$A859,"="&amp;$A3,Concentrado!$B$2:$B859, "=San Luis Potosí")</f>
        <v>5.1859999999999999</v>
      </c>
      <c r="AS3" s="9">
        <f>SUMIFS(Concentrado!AT$2:AT859,Concentrado!$A$2:$A859,"="&amp;$A3,Concentrado!$B$2:$B859, "=San Luis Potosí")</f>
        <v>4.3479999999999999</v>
      </c>
      <c r="AT3" s="9">
        <f>SUMIFS(Concentrado!AU$2:AU859,Concentrado!$A$2:$A859,"="&amp;$A3,Concentrado!$B$2:$B859, "=San Luis Potosí")</f>
        <v>0.33800000000000002</v>
      </c>
      <c r="AU3" s="9">
        <f>SUMIFS(Concentrado!AV$2:AV859,Concentrado!$A$2:$A859,"="&amp;$A3,Concentrado!$B$2:$B859, "=San Luis Potosí")</f>
        <v>2.3140000000000001</v>
      </c>
      <c r="AV3" s="9">
        <f>SUMIFS(Concentrado!AW$2:AW859,Concentrado!$A$2:$A859,"="&amp;$A3,Concentrado!$B$2:$B859, "=San Luis Potosí")</f>
        <v>494.53399999999999</v>
      </c>
      <c r="AW3" s="9">
        <f>SUMIFS(Concentrado!AX$2:AX859,Concentrado!$A$2:$A859,"="&amp;$A3,Concentrado!$B$2:$B859, "=San Luis Potosí")</f>
        <v>391.822</v>
      </c>
      <c r="AX3" s="9">
        <f>SUMIFS(Concentrado!AY$2:AY859,Concentrado!$A$2:$A859,"="&amp;$A3,Concentrado!$B$2:$B859, "=San Luis Potosí")</f>
        <v>442.49</v>
      </c>
      <c r="AY3" s="9">
        <f>SUMIFS(Concentrado!AZ$2:AZ859,Concentrado!$A$2:$A859,"="&amp;$A3,Concentrado!$B$2:$B859, "=San Luis Potosí")</f>
        <v>4.9450000000000003</v>
      </c>
      <c r="AZ3" s="9">
        <f>SUMIFS(Concentrado!BA$2:BA859,Concentrado!$A$2:$A859,"="&amp;$A3,Concentrado!$B$2:$B859, "=San Luis Potosí")</f>
        <v>3.9180000000000001</v>
      </c>
      <c r="BA3" s="9">
        <f>SUMIFS(Concentrado!BB$2:BB859,Concentrado!$A$2:$A859,"="&amp;$A3,Concentrado!$B$2:$B859, "=San Luis Potosí")</f>
        <v>4.4249999999999998</v>
      </c>
      <c r="BB3" s="9">
        <f>SUMIFS(Concentrado!BC$2:BC859,Concentrado!$A$2:$A859,"="&amp;$A3,Concentrado!$B$2:$B859, "=San Luis Potosí")</f>
        <v>63.926000000000002</v>
      </c>
      <c r="BC3" s="9">
        <f>SUMIFS(Concentrado!BD$2:BD859,Concentrado!$A$2:$A859,"="&amp;$A3,Concentrado!$B$2:$B859, "=San Luis Potosí")</f>
        <v>40.323</v>
      </c>
      <c r="BD3" s="9">
        <f>SUMIFS(Concentrado!BE$2:BE859,Concentrado!$A$2:$A859,"="&amp;$A3,Concentrado!$B$2:$B859, "=San Luis Potosí")</f>
        <v>25.266999999999999</v>
      </c>
      <c r="BE3" s="9">
        <f>SUMIFS(Concentrado!BF$2:BF859,Concentrado!$A$2:$A859,"="&amp;$A3,Concentrado!$B$2:$B859, "=San Luis Potosí")</f>
        <v>30.097000000000001</v>
      </c>
      <c r="BF3" s="9">
        <f>SUMIFS(Concentrado!BG$2:BG859,Concentrado!$A$2:$A859,"="&amp;$A3,Concentrado!$B$2:$B859, "=San Luis Potosí")</f>
        <v>74.177000000000007</v>
      </c>
      <c r="BG3" s="9">
        <f>SUMIFS(Concentrado!BH$2:BH859,Concentrado!$A$2:$A859,"="&amp;$A3,Concentrado!$B$2:$B859, "=San Luis Potosí")</f>
        <v>7.8122534010921365</v>
      </c>
    </row>
    <row r="4" spans="1:59" x14ac:dyDescent="0.25">
      <c r="A4" s="4">
        <v>2000</v>
      </c>
      <c r="B4" s="9">
        <f>SUMIFS(Concentrado!C$2:C859,Concentrado!$A$2:$A859,"="&amp;$A4,Concentrado!$B$2:$B859, "=San Luis Potosí")</f>
        <v>11.827999999999999</v>
      </c>
      <c r="C4" s="9">
        <f>SUMIFS(Concentrado!D$2:D859,Concentrado!$A$2:$A859,"="&amp;$A4,Concentrado!$B$2:$B859, "=San Luis Potosí")</f>
        <v>2.8420000000000001</v>
      </c>
      <c r="D4" s="9">
        <f>SUMIFS(Concentrado!E$2:E859,Concentrado!$A$2:$A859,"="&amp;$A4,Concentrado!$B$2:$B859, "=San Luis Potosí")</f>
        <v>7.2619999999999996</v>
      </c>
      <c r="E4" s="9">
        <f>SUMIFS(Concentrado!F$2:F859,Concentrado!$A$2:$A859,"="&amp;$A4,Concentrado!$B$2:$B859, "=San Luis Potosí")</f>
        <v>22.236999999999998</v>
      </c>
      <c r="F4" s="9">
        <f>SUMIFS(Concentrado!G$2:G859,Concentrado!$A$2:$A859,"="&amp;$A4,Concentrado!$B$2:$B859, "=San Luis Potosí")</f>
        <v>10.553000000000001</v>
      </c>
      <c r="G4" s="9">
        <f>SUMIFS(Concentrado!H$2:H859,Concentrado!$A$2:$A859,"="&amp;$A4,Concentrado!$B$2:$B859, "=San Luis Potosí")</f>
        <v>2.59</v>
      </c>
      <c r="H4" s="9">
        <f>SUMIFS(Concentrado!I$2:I859,Concentrado!$A$2:$A859,"="&amp;$A4,Concentrado!$B$2:$B859, "=San Luis Potosí")</f>
        <v>1.6719999999999999</v>
      </c>
      <c r="I4" s="9">
        <f>SUMIFS(Concentrado!J$2:J859,Concentrado!$A$2:$A859,"="&amp;$A4,Concentrado!$B$2:$B859, "=San Luis Potosí")</f>
        <v>2.1240000000000001</v>
      </c>
      <c r="J4" s="9">
        <f>SUMIFS(Concentrado!K$2:K859,Concentrado!$A$2:$A859,"="&amp;$A4,Concentrado!$B$2:$B859, "=San Luis Potosí")</f>
        <v>9.1509999999999998</v>
      </c>
      <c r="K4" s="9">
        <f>SUMIFS(Concentrado!L$2:L859,Concentrado!$A$2:$A859,"="&amp;$A4,Concentrado!$B$2:$B859, "=San Luis Potosí")</f>
        <v>3.762</v>
      </c>
      <c r="L4" s="9">
        <f>SUMIFS(Concentrado!M$2:M859,Concentrado!$A$2:$A859,"="&amp;$A4,Concentrado!$B$2:$B859, "=San Luis Potosí")</f>
        <v>6.4130000000000003</v>
      </c>
      <c r="M4" s="9">
        <f>SUMIFS(Concentrado!N$2:N859,Concentrado!$A$2:$A859,"="&amp;$A4,Concentrado!$B$2:$B859, "=San Luis Potosí")</f>
        <v>46.731000000000002</v>
      </c>
      <c r="N4" s="9">
        <f>SUMIFS(Concentrado!O$2:O859,Concentrado!$A$2:$A859,"="&amp;$A4,Concentrado!$B$2:$B859, "=San Luis Potosí")</f>
        <v>79.858999999999995</v>
      </c>
      <c r="O4" s="9">
        <f>SUMIFS(Concentrado!P$2:P859,Concentrado!$A$2:$A859,"="&amp;$A4,Concentrado!$B$2:$B859, "=San Luis Potosí")</f>
        <v>19.393999999999998</v>
      </c>
      <c r="P4" s="9">
        <f>SUMIFS(Concentrado!Q$2:Q859,Concentrado!$A$2:$A859,"="&amp;$A4,Concentrado!$B$2:$B859, "=San Luis Potosí")</f>
        <v>49.139000000000003</v>
      </c>
      <c r="Q4" s="9">
        <f>SUMIFS(Concentrado!R$2:R859,Concentrado!$A$2:$A859,"="&amp;$A4,Concentrado!$B$2:$B859, "=San Luis Potosí")</f>
        <v>34.619999999999997</v>
      </c>
      <c r="R4" s="9">
        <f>SUMIFS(Concentrado!S$2:S859,Concentrado!$A$2:$A859,"="&amp;$A4,Concentrado!$B$2:$B859, "=San Luis Potosí")</f>
        <v>44.89</v>
      </c>
      <c r="S4" s="9">
        <f>SUMIFS(Concentrado!T$2:T859,Concentrado!$A$2:$A859,"="&amp;$A4,Concentrado!$B$2:$B859, "=San Luis Potosí")</f>
        <v>39.838000000000001</v>
      </c>
      <c r="T4" s="9">
        <f>SUMIFS(Concentrado!U$2:U859,Concentrado!$A$2:$A859,"="&amp;$A4,Concentrado!$B$2:$B859, "=San Luis Potosí")</f>
        <v>10.446</v>
      </c>
      <c r="U4" s="9">
        <f>SUMIFS(Concentrado!V$2:V859,Concentrado!$A$2:$A859,"="&amp;$A4,Concentrado!$B$2:$B859, "=San Luis Potosí")</f>
        <v>12.037000000000001</v>
      </c>
      <c r="V4" s="9">
        <f>SUMIFS(Concentrado!W$2:W859,Concentrado!$A$2:$A859,"="&amp;$A4,Concentrado!$B$2:$B859, "=San Luis Potosí")</f>
        <v>11.255000000000001</v>
      </c>
      <c r="W4" s="9">
        <f>SUMIFS(Concentrado!X$2:X859,Concentrado!$A$2:$A859,"="&amp;$A4,Concentrado!$B$2:$B859, "=San Luis Potosí")</f>
        <v>20.116</v>
      </c>
      <c r="X4" s="9">
        <f>SUMIFS(Concentrado!Y$2:Y859,Concentrado!$A$2:$A859,"="&amp;$A4,Concentrado!$B$2:$B859, "=San Luis Potosí")</f>
        <v>2.9260000000000002</v>
      </c>
      <c r="Y4" s="9">
        <f>SUMIFS(Concentrado!Z$2:Z859,Concentrado!$A$2:$A859,"="&amp;$A4,Concentrado!$B$2:$B859, "=San Luis Potosí")</f>
        <v>11.382</v>
      </c>
      <c r="Z4" s="9">
        <f>SUMIFS(Concentrado!AA$2:AA859,Concentrado!$A$2:$A859,"="&amp;$A4,Concentrado!$B$2:$B859, "=San Luis Potosí")</f>
        <v>45.411000000000001</v>
      </c>
      <c r="AA4" s="9">
        <f>SUMIFS(Concentrado!AB$2:AB859,Concentrado!$A$2:$A859,"="&amp;$A4,Concentrado!$B$2:$B859, "=San Luis Potosí")</f>
        <v>41.128</v>
      </c>
      <c r="AB4" s="9">
        <f>SUMIFS(Concentrado!AC$2:AC859,Concentrado!$A$2:$A859,"="&amp;$A4,Concentrado!$B$2:$B859, "=San Luis Potosí")</f>
        <v>43.234999999999999</v>
      </c>
      <c r="AC4" s="9">
        <f>SUMIFS(Concentrado!AD$2:AD859,Concentrado!$A$2:$A859,"="&amp;$A4,Concentrado!$B$2:$B859, "=San Luis Potosí")</f>
        <v>327.464</v>
      </c>
      <c r="AD4" s="9">
        <f>SUMIFS(Concentrado!AE$2:AE859,Concentrado!$A$2:$A859,"="&amp;$A4,Concentrado!$B$2:$B859, "=San Luis Potosí")</f>
        <v>280.45600000000002</v>
      </c>
      <c r="AE4" s="9">
        <f>SUMIFS(Concentrado!AF$2:AF859,Concentrado!$A$2:$A859,"="&amp;$A4,Concentrado!$B$2:$B859, "=San Luis Potosí")</f>
        <v>303.58100000000002</v>
      </c>
      <c r="AF4" s="9">
        <f>SUMIFS(Concentrado!AG$2:AG859,Concentrado!$A$2:$A859,"="&amp;$A4,Concentrado!$B$2:$B859, "=San Luis Potosí")</f>
        <v>8.6329999999999991</v>
      </c>
      <c r="AG4" s="9">
        <f>SUMIFS(Concentrado!AH$2:AH859,Concentrado!$A$2:$A859,"="&amp;$A4,Concentrado!$B$2:$B859, "=San Luis Potosí")</f>
        <v>10.618301433244801</v>
      </c>
      <c r="AH4" s="9">
        <f>SUMIFS(Concentrado!AI$2:AI859,Concentrado!$A$2:$A859,"="&amp;$A4,Concentrado!$B$2:$B859, "=San Luis Potosí")</f>
        <v>1.0784926986044301</v>
      </c>
      <c r="AI4" s="9">
        <f>SUMIFS(Concentrado!AJ$2:AJ859,Concentrado!$A$2:$A859,"="&amp;$A4,Concentrado!$B$2:$B859, "=San Luis Potosí")</f>
        <v>5.7379816870107501</v>
      </c>
      <c r="AJ4" s="9">
        <f>SUMIFS(Concentrado!AK$2:AK859,Concentrado!$A$2:$A859,"="&amp;$A4,Concentrado!$B$2:$B859, "=San Luis Potosí")</f>
        <v>8.4610000000000003</v>
      </c>
      <c r="AK4" s="9">
        <f>SUMIFS(Concentrado!AL$2:AL859,Concentrado!$A$2:$A859,"="&amp;$A4,Concentrado!$B$2:$B859, "=San Luis Potosí")</f>
        <v>0.92</v>
      </c>
      <c r="AL4" s="9">
        <f>SUMIFS(Concentrado!AM$2:AM859,Concentrado!$A$2:$A859,"="&amp;$A4,Concentrado!$B$2:$B859, "=San Luis Potosí")</f>
        <v>4.6289999999999996</v>
      </c>
      <c r="AM4" s="9">
        <f>SUMIFS(Concentrado!AN$2:AN859,Concentrado!$A$2:$A859,"="&amp;$A4,Concentrado!$B$2:$B859, "=San Luis Potosí")</f>
        <v>64.664000000000001</v>
      </c>
      <c r="AN4" s="9">
        <f>SUMIFS(Concentrado!AO$2:AO859,Concentrado!$A$2:$A859,"="&amp;$A4,Concentrado!$B$2:$B859, "=San Luis Potosí")</f>
        <v>56.844000000000001</v>
      </c>
      <c r="AO4" s="9">
        <f>SUMIFS(Concentrado!AP$2:AP859,Concentrado!$A$2:$A859,"="&amp;$A4,Concentrado!$B$2:$B859, "=San Luis Potosí")</f>
        <v>60.691000000000003</v>
      </c>
      <c r="AP4" s="9">
        <f>SUMIFS(Concentrado!AQ$2:AQ859,Concentrado!$A$2:$A859,"="&amp;$A4,Concentrado!$B$2:$B859, "=San Luis Potosí")</f>
        <v>5.18</v>
      </c>
      <c r="AQ4" s="9">
        <f>SUMIFS(Concentrado!AR$2:AR859,Concentrado!$A$2:$A859,"="&amp;$A4,Concentrado!$B$2:$B859, "=San Luis Potosí")</f>
        <v>3.093</v>
      </c>
      <c r="AR4" s="9">
        <f>SUMIFS(Concentrado!AS$2:AS859,Concentrado!$A$2:$A859,"="&amp;$A4,Concentrado!$B$2:$B859, "=San Luis Potosí")</f>
        <v>4.12</v>
      </c>
      <c r="AS4" s="9">
        <f>SUMIFS(Concentrado!AT$2:AT859,Concentrado!$A$2:$A859,"="&amp;$A4,Concentrado!$B$2:$B859, "=San Luis Potosí")</f>
        <v>2.6760000000000002</v>
      </c>
      <c r="AT4" s="9">
        <f>SUMIFS(Concentrado!AU$2:AU859,Concentrado!$A$2:$A859,"="&amp;$A4,Concentrado!$B$2:$B859, "=San Luis Potosí")</f>
        <v>0.41799999999999998</v>
      </c>
      <c r="AU4" s="9">
        <f>SUMIFS(Concentrado!AV$2:AV859,Concentrado!$A$2:$A859,"="&amp;$A4,Concentrado!$B$2:$B859, "=San Luis Potosí")</f>
        <v>1.5289999999999999</v>
      </c>
      <c r="AV4" s="9">
        <f>SUMIFS(Concentrado!AW$2:AW859,Concentrado!$A$2:$A859,"="&amp;$A4,Concentrado!$B$2:$B859, "=San Luis Potosí")</f>
        <v>483.64100000000002</v>
      </c>
      <c r="AW4" s="9">
        <f>SUMIFS(Concentrado!AX$2:AX859,Concentrado!$A$2:$A859,"="&amp;$A4,Concentrado!$B$2:$B859, "=San Luis Potosí")</f>
        <v>370.23599999999999</v>
      </c>
      <c r="AX4" s="9">
        <f>SUMIFS(Concentrado!AY$2:AY859,Concentrado!$A$2:$A859,"="&amp;$A4,Concentrado!$B$2:$B859, "=San Luis Potosí")</f>
        <v>426.06700000000001</v>
      </c>
      <c r="AY4" s="9">
        <f>SUMIFS(Concentrado!AZ$2:AZ859,Concentrado!$A$2:$A859,"="&amp;$A4,Concentrado!$B$2:$B859, "=San Luis Potosí")</f>
        <v>4.8360000000000003</v>
      </c>
      <c r="AZ4" s="9">
        <f>SUMIFS(Concentrado!BA$2:BA859,Concentrado!$A$2:$A859,"="&amp;$A4,Concentrado!$B$2:$B859, "=San Luis Potosí")</f>
        <v>3.702</v>
      </c>
      <c r="BA4" s="9">
        <f>SUMIFS(Concentrado!BB$2:BB859,Concentrado!$A$2:$A859,"="&amp;$A4,Concentrado!$B$2:$B859, "=San Luis Potosí")</f>
        <v>4.2610000000000001</v>
      </c>
      <c r="BB4" s="9">
        <f>SUMIFS(Concentrado!BC$2:BC859,Concentrado!$A$2:$A859,"="&amp;$A4,Concentrado!$B$2:$B859, "=San Luis Potosí")</f>
        <v>36.523000000000003</v>
      </c>
      <c r="BC4" s="9">
        <f>SUMIFS(Concentrado!BD$2:BD859,Concentrado!$A$2:$A859,"="&amp;$A4,Concentrado!$B$2:$B859, "=San Luis Potosí")</f>
        <v>32.537999999999997</v>
      </c>
      <c r="BD4" s="9">
        <f>SUMIFS(Concentrado!BE$2:BE859,Concentrado!$A$2:$A859,"="&amp;$A4,Concentrado!$B$2:$B859, "=San Luis Potosí")</f>
        <v>23.722999999999999</v>
      </c>
      <c r="BE4" s="9">
        <f>SUMIFS(Concentrado!BF$2:BF859,Concentrado!$A$2:$A859,"="&amp;$A4,Concentrado!$B$2:$B859, "=San Luis Potosí")</f>
        <v>28.196999999999999</v>
      </c>
      <c r="BF4" s="9">
        <f>SUMIFS(Concentrado!BG$2:BG859,Concentrado!$A$2:$A859,"="&amp;$A4,Concentrado!$B$2:$B859, "=San Luis Potosí")</f>
        <v>72.177999999999997</v>
      </c>
      <c r="BG4" s="9">
        <f>SUMIFS(Concentrado!BH$2:BH859,Concentrado!$A$2:$A859,"="&amp;$A4,Concentrado!$B$2:$B859, "=San Luis Potosí")</f>
        <v>8.0678792544830458</v>
      </c>
    </row>
    <row r="5" spans="1:59" x14ac:dyDescent="0.25">
      <c r="A5" s="4">
        <v>2001</v>
      </c>
      <c r="B5" s="9">
        <f>SUMIFS(Concentrado!C$2:C859,Concentrado!$A$2:$A859,"="&amp;$A5,Concentrado!$B$2:$B859, "=San Luis Potosí")</f>
        <v>13.847</v>
      </c>
      <c r="C5" s="9">
        <f>SUMIFS(Concentrado!D$2:D859,Concentrado!$A$2:$A859,"="&amp;$A5,Concentrado!$B$2:$B859, "=San Luis Potosí")</f>
        <v>1.982</v>
      </c>
      <c r="D5" s="9">
        <f>SUMIFS(Concentrado!E$2:E859,Concentrado!$A$2:$A859,"="&amp;$A5,Concentrado!$B$2:$B859, "=San Luis Potosí")</f>
        <v>7.8120000000000003</v>
      </c>
      <c r="E5" s="9">
        <f>SUMIFS(Concentrado!F$2:F859,Concentrado!$A$2:$A859,"="&amp;$A5,Concentrado!$B$2:$B859, "=San Luis Potosí")</f>
        <v>21.646000000000001</v>
      </c>
      <c r="F5" s="9">
        <f>SUMIFS(Concentrado!G$2:G859,Concentrado!$A$2:$A859,"="&amp;$A5,Concentrado!$B$2:$B859, "=San Luis Potosí")</f>
        <v>13.391</v>
      </c>
      <c r="G5" s="9">
        <f>SUMIFS(Concentrado!H$2:H859,Concentrado!$A$2:$A859,"="&amp;$A5,Concentrado!$B$2:$B859, "=San Luis Potosí")</f>
        <v>2.0510000000000002</v>
      </c>
      <c r="H5" s="9">
        <f>SUMIFS(Concentrado!I$2:I859,Concentrado!$A$2:$A859,"="&amp;$A5,Concentrado!$B$2:$B859, "=San Luis Potosí")</f>
        <v>2.4769999999999999</v>
      </c>
      <c r="I5" s="9">
        <f>SUMIFS(Concentrado!J$2:J859,Concentrado!$A$2:$A859,"="&amp;$A5,Concentrado!$B$2:$B859, "=San Luis Potosí")</f>
        <v>2.2679999999999998</v>
      </c>
      <c r="J5" s="9">
        <f>SUMIFS(Concentrado!K$2:K859,Concentrado!$A$2:$A859,"="&amp;$A5,Concentrado!$B$2:$B859, "=San Luis Potosí")</f>
        <v>7.4359999999999999</v>
      </c>
      <c r="K5" s="9">
        <f>SUMIFS(Concentrado!L$2:L859,Concentrado!$A$2:$A859,"="&amp;$A5,Concentrado!$B$2:$B859, "=San Luis Potosí")</f>
        <v>4.8710000000000004</v>
      </c>
      <c r="L5" s="9">
        <f>SUMIFS(Concentrado!M$2:M859,Concentrado!$A$2:$A859,"="&amp;$A5,Concentrado!$B$2:$B859, "=San Luis Potosí")</f>
        <v>6.1319999999999997</v>
      </c>
      <c r="M5" s="9">
        <f>SUMIFS(Concentrado!N$2:N859,Concentrado!$A$2:$A859,"="&amp;$A5,Concentrado!$B$2:$B859, "=San Luis Potosí")</f>
        <v>56.482999999999997</v>
      </c>
      <c r="N5" s="9">
        <f>SUMIFS(Concentrado!O$2:O859,Concentrado!$A$2:$A859,"="&amp;$A5,Concentrado!$B$2:$B859, "=San Luis Potosí")</f>
        <v>78.891999999999996</v>
      </c>
      <c r="O5" s="9">
        <f>SUMIFS(Concentrado!P$2:P859,Concentrado!$A$2:$A859,"="&amp;$A5,Concentrado!$B$2:$B859, "=San Luis Potosí")</f>
        <v>17.173999999999999</v>
      </c>
      <c r="P5" s="9">
        <f>SUMIFS(Concentrado!Q$2:Q859,Concentrado!$A$2:$A859,"="&amp;$A5,Concentrado!$B$2:$B859, "=San Luis Potosí")</f>
        <v>47.499000000000002</v>
      </c>
      <c r="Q5" s="9">
        <f>SUMIFS(Concentrado!R$2:R859,Concentrado!$A$2:$A859,"="&amp;$A5,Concentrado!$B$2:$B859, "=San Luis Potosí")</f>
        <v>37.779000000000003</v>
      </c>
      <c r="R5" s="9">
        <f>SUMIFS(Concentrado!S$2:S859,Concentrado!$A$2:$A859,"="&amp;$A5,Concentrado!$B$2:$B859, "=San Luis Potosí")</f>
        <v>45.741999999999997</v>
      </c>
      <c r="S5" s="9">
        <f>SUMIFS(Concentrado!T$2:T859,Concentrado!$A$2:$A859,"="&amp;$A5,Concentrado!$B$2:$B859, "=San Luis Potosí")</f>
        <v>41.829000000000001</v>
      </c>
      <c r="T5" s="9">
        <f>SUMIFS(Concentrado!U$2:U859,Concentrado!$A$2:$A859,"="&amp;$A5,Concentrado!$B$2:$B859, "=San Luis Potosí")</f>
        <v>8.5470000000000006</v>
      </c>
      <c r="U5" s="9">
        <f>SUMIFS(Concentrado!V$2:V859,Concentrado!$A$2:$A859,"="&amp;$A5,Concentrado!$B$2:$B859, "=San Luis Potosí")</f>
        <v>11.807</v>
      </c>
      <c r="V5" s="9">
        <f>SUMIFS(Concentrado!W$2:W859,Concentrado!$A$2:$A859,"="&amp;$A5,Concentrado!$B$2:$B859, "=San Luis Potosí")</f>
        <v>10.205</v>
      </c>
      <c r="W5" s="9">
        <f>SUMIFS(Concentrado!X$2:X859,Concentrado!$A$2:$A859,"="&amp;$A5,Concentrado!$B$2:$B859, "=San Luis Potosí")</f>
        <v>16.838000000000001</v>
      </c>
      <c r="X5" s="9">
        <f>SUMIFS(Concentrado!Y$2:Y859,Concentrado!$A$2:$A859,"="&amp;$A5,Concentrado!$B$2:$B859, "=San Luis Potosí")</f>
        <v>2.3119999999999998</v>
      </c>
      <c r="Y5" s="9">
        <f>SUMIFS(Concentrado!Z$2:Z859,Concentrado!$A$2:$A859,"="&amp;$A5,Concentrado!$B$2:$B859, "=San Luis Potosí")</f>
        <v>9.4489999999999998</v>
      </c>
      <c r="Z5" s="9">
        <f>SUMIFS(Concentrado!AA$2:AA859,Concentrado!$A$2:$A859,"="&amp;$A5,Concentrado!$B$2:$B859, "=San Luis Potosí")</f>
        <v>41.795999999999999</v>
      </c>
      <c r="AA5" s="9">
        <f>SUMIFS(Concentrado!AB$2:AB859,Concentrado!$A$2:$A859,"="&amp;$A5,Concentrado!$B$2:$B859, "=San Luis Potosí")</f>
        <v>37.073</v>
      </c>
      <c r="AB5" s="9">
        <f>SUMIFS(Concentrado!AC$2:AC859,Concentrado!$A$2:$A859,"="&amp;$A5,Concentrado!$B$2:$B859, "=San Luis Potosí")</f>
        <v>39.393999999999998</v>
      </c>
      <c r="AC5" s="9">
        <f>SUMIFS(Concentrado!AD$2:AD859,Concentrado!$A$2:$A859,"="&amp;$A5,Concentrado!$B$2:$B859, "=San Luis Potosí")</f>
        <v>314.541</v>
      </c>
      <c r="AD5" s="9">
        <f>SUMIFS(Concentrado!AE$2:AE859,Concentrado!$A$2:$A859,"="&amp;$A5,Concentrado!$B$2:$B859, "=San Luis Potosí")</f>
        <v>280.48</v>
      </c>
      <c r="AE5" s="9">
        <f>SUMIFS(Concentrado!AF$2:AF859,Concentrado!$A$2:$A859,"="&amp;$A5,Concentrado!$B$2:$B859, "=San Luis Potosí")</f>
        <v>297.25799999999998</v>
      </c>
      <c r="AF5" s="9">
        <f>SUMIFS(Concentrado!AG$2:AG859,Concentrado!$A$2:$A859,"="&amp;$A5,Concentrado!$B$2:$B859, "=San Luis Potosí")</f>
        <v>10.513</v>
      </c>
      <c r="AG5" s="9">
        <f>SUMIFS(Concentrado!AH$2:AH859,Concentrado!$A$2:$A859,"="&amp;$A5,Concentrado!$B$2:$B859, "=San Luis Potosí")</f>
        <v>9.8693212150031595</v>
      </c>
      <c r="AH5" s="9">
        <f>SUMIFS(Concentrado!AI$2:AI859,Concentrado!$A$2:$A859,"="&amp;$A5,Concentrado!$B$2:$B859, "=San Luis Potosí")</f>
        <v>2.77982700922689</v>
      </c>
      <c r="AI5" s="9">
        <f>SUMIFS(Concentrado!AJ$2:AJ859,Concentrado!$A$2:$A859,"="&amp;$A5,Concentrado!$B$2:$B859, "=San Luis Potosí")</f>
        <v>6.23986705799026</v>
      </c>
      <c r="AJ5" s="9">
        <f>SUMIFS(Concentrado!AK$2:AK859,Concentrado!$A$2:$A859,"="&amp;$A5,Concentrado!$B$2:$B859, "=San Luis Potosí")</f>
        <v>7.7779999999999996</v>
      </c>
      <c r="AK5" s="9">
        <f>SUMIFS(Concentrado!AL$2:AL859,Concentrado!$A$2:$A859,"="&amp;$A5,Concentrado!$B$2:$B859, "=San Luis Potosí")</f>
        <v>1.982</v>
      </c>
      <c r="AL5" s="9">
        <f>SUMIFS(Concentrado!AM$2:AM859,Concentrado!$A$2:$A859,"="&amp;$A5,Concentrado!$B$2:$B859, "=San Luis Potosí")</f>
        <v>4.83</v>
      </c>
      <c r="AM5" s="9">
        <f>SUMIFS(Concentrado!AN$2:AN859,Concentrado!$A$2:$A859,"="&amp;$A5,Concentrado!$B$2:$B859, "=San Luis Potosí")</f>
        <v>66.326999999999998</v>
      </c>
      <c r="AN5" s="9">
        <f>SUMIFS(Concentrado!AO$2:AO859,Concentrado!$A$2:$A859,"="&amp;$A5,Concentrado!$B$2:$B859, "=San Luis Potosí")</f>
        <v>54.823999999999998</v>
      </c>
      <c r="AO5" s="9">
        <f>SUMIFS(Concentrado!AP$2:AP859,Concentrado!$A$2:$A859,"="&amp;$A5,Concentrado!$B$2:$B859, "=San Luis Potosí")</f>
        <v>60.518000000000001</v>
      </c>
      <c r="AP5" s="9">
        <f>SUMIFS(Concentrado!AQ$2:AQ859,Concentrado!$A$2:$A859,"="&amp;$A5,Concentrado!$B$2:$B859, "=San Luis Potosí")</f>
        <v>5.2990000000000004</v>
      </c>
      <c r="AQ5" s="9">
        <f>SUMIFS(Concentrado!AR$2:AR859,Concentrado!$A$2:$A859,"="&amp;$A5,Concentrado!$B$2:$B859, "=San Luis Potosí")</f>
        <v>2.7250000000000001</v>
      </c>
      <c r="AR5" s="9">
        <f>SUMIFS(Concentrado!AS$2:AS859,Concentrado!$A$2:$A859,"="&amp;$A5,Concentrado!$B$2:$B859, "=San Luis Potosí")</f>
        <v>3.99</v>
      </c>
      <c r="AS5" s="9">
        <f>SUMIFS(Concentrado!AT$2:AT859,Concentrado!$A$2:$A859,"="&amp;$A5,Concentrado!$B$2:$B859, "=San Luis Potosí")</f>
        <v>3.59</v>
      </c>
      <c r="AT5" s="9">
        <f>SUMIFS(Concentrado!AU$2:AU859,Concentrado!$A$2:$A859,"="&amp;$A5,Concentrado!$B$2:$B859, "=San Luis Potosí")</f>
        <v>0.66100000000000003</v>
      </c>
      <c r="AU5" s="9">
        <f>SUMIFS(Concentrado!AV$2:AV859,Concentrado!$A$2:$A859,"="&amp;$A5,Concentrado!$B$2:$B859, "=San Luis Potosí")</f>
        <v>2.1</v>
      </c>
      <c r="AV5" s="9">
        <f>SUMIFS(Concentrado!AW$2:AW859,Concentrado!$A$2:$A859,"="&amp;$A5,Concentrado!$B$2:$B859, "=San Luis Potosí")</f>
        <v>471.98200000000003</v>
      </c>
      <c r="AW5" s="9">
        <f>SUMIFS(Concentrado!AX$2:AX859,Concentrado!$A$2:$A859,"="&amp;$A5,Concentrado!$B$2:$B859, "=San Luis Potosí")</f>
        <v>366.43200000000002</v>
      </c>
      <c r="AX5" s="9">
        <f>SUMIFS(Concentrado!AY$2:AY859,Concentrado!$A$2:$A859,"="&amp;$A5,Concentrado!$B$2:$B859, "=San Luis Potosí")</f>
        <v>418.505</v>
      </c>
      <c r="AY5" s="9">
        <f>SUMIFS(Concentrado!AZ$2:AZ859,Concentrado!$A$2:$A859,"="&amp;$A5,Concentrado!$B$2:$B859, "=San Luis Potosí")</f>
        <v>4.72</v>
      </c>
      <c r="AZ5" s="9">
        <f>SUMIFS(Concentrado!BA$2:BA859,Concentrado!$A$2:$A859,"="&amp;$A5,Concentrado!$B$2:$B859, "=San Luis Potosí")</f>
        <v>3.6640000000000001</v>
      </c>
      <c r="BA5" s="9">
        <f>SUMIFS(Concentrado!BB$2:BB859,Concentrado!$A$2:$A859,"="&amp;$A5,Concentrado!$B$2:$B859, "=San Luis Potosí")</f>
        <v>4.1849999999999996</v>
      </c>
      <c r="BB5" s="9">
        <f>SUMIFS(Concentrado!BC$2:BC859,Concentrado!$A$2:$A859,"="&amp;$A5,Concentrado!$B$2:$B859, "=San Luis Potosí")</f>
        <v>41.570999999999998</v>
      </c>
      <c r="BC5" s="9">
        <f>SUMIFS(Concentrado!BD$2:BD859,Concentrado!$A$2:$A859,"="&amp;$A5,Concentrado!$B$2:$B859, "=San Luis Potosí")</f>
        <v>29.501999999999999</v>
      </c>
      <c r="BD5" s="9">
        <f>SUMIFS(Concentrado!BE$2:BE859,Concentrado!$A$2:$A859,"="&amp;$A5,Concentrado!$B$2:$B859, "=San Luis Potosí")</f>
        <v>22.303999999999998</v>
      </c>
      <c r="BE5" s="9">
        <f>SUMIFS(Concentrado!BF$2:BF859,Concentrado!$A$2:$A859,"="&amp;$A5,Concentrado!$B$2:$B859, "=San Luis Potosí")</f>
        <v>26.442</v>
      </c>
      <c r="BF5" s="9">
        <f>SUMIFS(Concentrado!BG$2:BG859,Concentrado!$A$2:$A859,"="&amp;$A5,Concentrado!$B$2:$B859, "=San Luis Potosí")</f>
        <v>89.994</v>
      </c>
      <c r="BG5" s="9">
        <f>SUMIFS(Concentrado!BH$2:BH859,Concentrado!$A$2:$A859,"="&amp;$A5,Concentrado!$B$2:$B859, "=San Luis Potosí")</f>
        <v>7.7067822956720935</v>
      </c>
    </row>
    <row r="6" spans="1:59" x14ac:dyDescent="0.25">
      <c r="A6" s="4">
        <v>2002</v>
      </c>
      <c r="B6" s="9">
        <f>SUMIFS(Concentrado!C$2:C859,Concentrado!$A$2:$A859,"="&amp;$A6,Concentrado!$B$2:$B859, "=San Luis Potosí")</f>
        <v>15.726000000000001</v>
      </c>
      <c r="C6" s="9">
        <f>SUMIFS(Concentrado!D$2:D859,Concentrado!$A$2:$A859,"="&amp;$A6,Concentrado!$B$2:$B859, "=San Luis Potosí")</f>
        <v>3.9940000000000002</v>
      </c>
      <c r="D6" s="9">
        <f>SUMIFS(Concentrado!E$2:E859,Concentrado!$A$2:$A859,"="&amp;$A6,Concentrado!$B$2:$B859, "=San Luis Potosí")</f>
        <v>9.8360000000000003</v>
      </c>
      <c r="E6" s="9">
        <f>SUMIFS(Concentrado!F$2:F859,Concentrado!$A$2:$A859,"="&amp;$A6,Concentrado!$B$2:$B859, "=San Luis Potosí")</f>
        <v>18.579999999999998</v>
      </c>
      <c r="F6" s="9">
        <f>SUMIFS(Concentrado!G$2:G859,Concentrado!$A$2:$A859,"="&amp;$A6,Concentrado!$B$2:$B859, "=San Luis Potosí")</f>
        <v>12.327</v>
      </c>
      <c r="G6" s="9">
        <f>SUMIFS(Concentrado!H$2:H859,Concentrado!$A$2:$A859,"="&amp;$A6,Concentrado!$B$2:$B859, "=San Luis Potosí")</f>
        <v>2.2829999999999999</v>
      </c>
      <c r="H6" s="9">
        <f>SUMIFS(Concentrado!I$2:I859,Concentrado!$A$2:$A859,"="&amp;$A6,Concentrado!$B$2:$B859, "=San Luis Potosí")</f>
        <v>1.63</v>
      </c>
      <c r="I6" s="9">
        <f>SUMIFS(Concentrado!J$2:J859,Concentrado!$A$2:$A859,"="&amp;$A6,Concentrado!$B$2:$B859, "=San Luis Potosí")</f>
        <v>1.9510000000000001</v>
      </c>
      <c r="J6" s="9">
        <f>SUMIFS(Concentrado!K$2:K859,Concentrado!$A$2:$A859,"="&amp;$A6,Concentrado!$B$2:$B859, "=San Luis Potosí")</f>
        <v>9.3849999999999998</v>
      </c>
      <c r="K6" s="9">
        <f>SUMIFS(Concentrado!L$2:L859,Concentrado!$A$2:$A859,"="&amp;$A6,Concentrado!$B$2:$B859, "=San Luis Potosí")</f>
        <v>3.9129999999999998</v>
      </c>
      <c r="L6" s="9">
        <f>SUMIFS(Concentrado!M$2:M859,Concentrado!$A$2:$A859,"="&amp;$A6,Concentrado!$B$2:$B859, "=San Luis Potosí")</f>
        <v>6.5990000000000002</v>
      </c>
      <c r="M6" s="9">
        <f>SUMIFS(Concentrado!N$2:N859,Concentrado!$A$2:$A859,"="&amp;$A6,Concentrado!$B$2:$B859, "=San Luis Potosí")</f>
        <v>34.82</v>
      </c>
      <c r="N6" s="9">
        <f>SUMIFS(Concentrado!O$2:O859,Concentrado!$A$2:$A859,"="&amp;$A6,Concentrado!$B$2:$B859, "=San Luis Potosí")</f>
        <v>79.052999999999997</v>
      </c>
      <c r="O6" s="9">
        <f>SUMIFS(Concentrado!P$2:P859,Concentrado!$A$2:$A859,"="&amp;$A6,Concentrado!$B$2:$B859, "=San Luis Potosí")</f>
        <v>19.074999999999999</v>
      </c>
      <c r="P6" s="9">
        <f>SUMIFS(Concentrado!Q$2:Q859,Concentrado!$A$2:$A859,"="&amp;$A6,Concentrado!$B$2:$B859, "=San Luis Potosí")</f>
        <v>48.64</v>
      </c>
      <c r="Q6" s="9">
        <f>SUMIFS(Concentrado!R$2:R859,Concentrado!$A$2:$A859,"="&amp;$A6,Concentrado!$B$2:$B859, "=San Luis Potosí")</f>
        <v>40.921999999999997</v>
      </c>
      <c r="R6" s="9">
        <f>SUMIFS(Concentrado!S$2:S859,Concentrado!$A$2:$A859,"="&amp;$A6,Concentrado!$B$2:$B859, "=San Luis Potosí")</f>
        <v>48.582999999999998</v>
      </c>
      <c r="S6" s="9">
        <f>SUMIFS(Concentrado!T$2:T859,Concentrado!$A$2:$A859,"="&amp;$A6,Concentrado!$B$2:$B859, "=San Luis Potosí")</f>
        <v>44.822000000000003</v>
      </c>
      <c r="T6" s="9">
        <f>SUMIFS(Concentrado!U$2:U859,Concentrado!$A$2:$A859,"="&amp;$A6,Concentrado!$B$2:$B859, "=San Luis Potosí")</f>
        <v>9.3849999999999998</v>
      </c>
      <c r="U6" s="9">
        <f>SUMIFS(Concentrado!V$2:V859,Concentrado!$A$2:$A859,"="&amp;$A6,Concentrado!$B$2:$B859, "=San Luis Potosí")</f>
        <v>11.249000000000001</v>
      </c>
      <c r="V6" s="9">
        <f>SUMIFS(Concentrado!W$2:W859,Concentrado!$A$2:$A859,"="&amp;$A6,Concentrado!$B$2:$B859, "=San Luis Potosí")</f>
        <v>10.334</v>
      </c>
      <c r="W6" s="9">
        <f>SUMIFS(Concentrado!X$2:X859,Concentrado!$A$2:$A859,"="&amp;$A6,Concentrado!$B$2:$B859, "=San Luis Potosí")</f>
        <v>11.752000000000001</v>
      </c>
      <c r="X6" s="9">
        <f>SUMIFS(Concentrado!Y$2:Y859,Concentrado!$A$2:$A859,"="&amp;$A6,Concentrado!$B$2:$B859, "=San Luis Potosí")</f>
        <v>1.3859999999999999</v>
      </c>
      <c r="Y6" s="9">
        <f>SUMIFS(Concentrado!Z$2:Z859,Concentrado!$A$2:$A859,"="&amp;$A6,Concentrado!$B$2:$B859, "=San Luis Potosí")</f>
        <v>6.4740000000000002</v>
      </c>
      <c r="Z6" s="9">
        <f>SUMIFS(Concentrado!AA$2:AA859,Concentrado!$A$2:$A859,"="&amp;$A6,Concentrado!$B$2:$B859, "=San Luis Potosí")</f>
        <v>46.164000000000001</v>
      </c>
      <c r="AA6" s="9">
        <f>SUMIFS(Concentrado!AB$2:AB859,Concentrado!$A$2:$A859,"="&amp;$A6,Concentrado!$B$2:$B859, "=San Luis Potosí")</f>
        <v>38.557000000000002</v>
      </c>
      <c r="AB6" s="9">
        <f>SUMIFS(Concentrado!AC$2:AC859,Concentrado!$A$2:$A859,"="&amp;$A6,Concentrado!$B$2:$B859, "=San Luis Potosí")</f>
        <v>42.290999999999997</v>
      </c>
      <c r="AC6" s="9">
        <f>SUMIFS(Concentrado!AD$2:AD859,Concentrado!$A$2:$A859,"="&amp;$A6,Concentrado!$B$2:$B859, "=San Luis Potosí")</f>
        <v>327.45699999999999</v>
      </c>
      <c r="AD6" s="9">
        <f>SUMIFS(Concentrado!AE$2:AE859,Concentrado!$A$2:$A859,"="&amp;$A6,Concentrado!$B$2:$B859, "=San Luis Potosí")</f>
        <v>293.61799999999999</v>
      </c>
      <c r="AE6" s="9">
        <f>SUMIFS(Concentrado!AF$2:AF859,Concentrado!$A$2:$A859,"="&amp;$A6,Concentrado!$B$2:$B859, "=San Luis Potosí")</f>
        <v>310.35300000000001</v>
      </c>
      <c r="AF6" s="9">
        <f>SUMIFS(Concentrado!AG$2:AG859,Concentrado!$A$2:$A859,"="&amp;$A6,Concentrado!$B$2:$B859, "=San Luis Potosí")</f>
        <v>6.6790000000000003</v>
      </c>
      <c r="AG6" s="9">
        <f>SUMIFS(Concentrado!AH$2:AH859,Concentrado!$A$2:$A859,"="&amp;$A6,Concentrado!$B$2:$B859, "=San Luis Potosí")</f>
        <v>12.888745680603501</v>
      </c>
      <c r="AH6" s="9">
        <f>SUMIFS(Concentrado!AI$2:AI859,Concentrado!$A$2:$A859,"="&amp;$A6,Concentrado!$B$2:$B859, "=San Luis Potosí")</f>
        <v>2.7535838953468699</v>
      </c>
      <c r="AI6" s="9">
        <f>SUMIFS(Concentrado!AJ$2:AJ859,Concentrado!$A$2:$A859,"="&amp;$A6,Concentrado!$B$2:$B859, "=San Luis Potosí")</f>
        <v>7.6996736856602803</v>
      </c>
      <c r="AJ6" s="9">
        <f>SUMIFS(Concentrado!AK$2:AK859,Concentrado!$A$2:$A859,"="&amp;$A6,Concentrado!$B$2:$B859, "=San Luis Potosí")</f>
        <v>8.8780000000000001</v>
      </c>
      <c r="AK6" s="9">
        <f>SUMIFS(Concentrado!AL$2:AL859,Concentrado!$A$2:$A859,"="&amp;$A6,Concentrado!$B$2:$B859, "=San Luis Potosí")</f>
        <v>1.3859999999999999</v>
      </c>
      <c r="AL6" s="9">
        <f>SUMIFS(Concentrado!AM$2:AM859,Concentrado!$A$2:$A859,"="&amp;$A6,Concentrado!$B$2:$B859, "=San Luis Potosí")</f>
        <v>5.0629999999999997</v>
      </c>
      <c r="AM6" s="9">
        <f>SUMIFS(Concentrado!AN$2:AN859,Concentrado!$A$2:$A859,"="&amp;$A6,Concentrado!$B$2:$B859, "=San Luis Potosí")</f>
        <v>69.498999999999995</v>
      </c>
      <c r="AN6" s="9">
        <f>SUMIFS(Concentrado!AO$2:AO859,Concentrado!$A$2:$A859,"="&amp;$A6,Concentrado!$B$2:$B859, "=San Luis Potosí")</f>
        <v>60.076999999999998</v>
      </c>
      <c r="AO6" s="9">
        <f>SUMIFS(Concentrado!AP$2:AP859,Concentrado!$A$2:$A859,"="&amp;$A6,Concentrado!$B$2:$B859, "=San Luis Potosí")</f>
        <v>64.867999999999995</v>
      </c>
      <c r="AP6" s="9">
        <f>SUMIFS(Concentrado!AQ$2:AQ859,Concentrado!$A$2:$A859,"="&amp;$A6,Concentrado!$B$2:$B859, "=San Luis Potosí")</f>
        <v>5.8339999999999996</v>
      </c>
      <c r="AQ6" s="9">
        <f>SUMIFS(Concentrado!AR$2:AR859,Concentrado!$A$2:$A859,"="&amp;$A6,Concentrado!$B$2:$B859, "=San Luis Potosí")</f>
        <v>2.4449999999999998</v>
      </c>
      <c r="AR6" s="9">
        <f>SUMIFS(Concentrado!AS$2:AS859,Concentrado!$A$2:$A859,"="&amp;$A6,Concentrado!$B$2:$B859, "=San Luis Potosí")</f>
        <v>4.109</v>
      </c>
      <c r="AS6" s="9">
        <f>SUMIFS(Concentrado!AT$2:AT859,Concentrado!$A$2:$A859,"="&amp;$A6,Concentrado!$B$2:$B859, "=San Luis Potosí")</f>
        <v>3.5510000000000002</v>
      </c>
      <c r="AT6" s="9">
        <f>SUMIFS(Concentrado!AU$2:AU859,Concentrado!$A$2:$A859,"="&amp;$A6,Concentrado!$B$2:$B859, "=San Luis Potosí")</f>
        <v>0.48899999999999999</v>
      </c>
      <c r="AU6" s="9">
        <f>SUMIFS(Concentrado!AV$2:AV859,Concentrado!$A$2:$A859,"="&amp;$A6,Concentrado!$B$2:$B859, "=San Luis Potosí")</f>
        <v>1.992</v>
      </c>
      <c r="AV6" s="9">
        <f>SUMIFS(Concentrado!AW$2:AW859,Concentrado!$A$2:$A859,"="&amp;$A6,Concentrado!$B$2:$B859, "=San Luis Potosí")</f>
        <v>489.19900000000001</v>
      </c>
      <c r="AW6" s="9">
        <f>SUMIFS(Concentrado!AX$2:AX859,Concentrado!$A$2:$A859,"="&amp;$A6,Concentrado!$B$2:$B859, "=San Luis Potosí")</f>
        <v>386.30099999999999</v>
      </c>
      <c r="AX6" s="9">
        <f>SUMIFS(Concentrado!AY$2:AY859,Concentrado!$A$2:$A859,"="&amp;$A6,Concentrado!$B$2:$B859, "=San Luis Potosí")</f>
        <v>437.22500000000002</v>
      </c>
      <c r="AY6" s="9">
        <f>SUMIFS(Concentrado!AZ$2:AZ859,Concentrado!$A$2:$A859,"="&amp;$A6,Concentrado!$B$2:$B859, "=San Luis Potosí")</f>
        <v>4.8920000000000003</v>
      </c>
      <c r="AZ6" s="9">
        <f>SUMIFS(Concentrado!BA$2:BA859,Concentrado!$A$2:$A859,"="&amp;$A6,Concentrado!$B$2:$B859, "=San Luis Potosí")</f>
        <v>3.863</v>
      </c>
      <c r="BA6" s="9">
        <f>SUMIFS(Concentrado!BB$2:BB859,Concentrado!$A$2:$A859,"="&amp;$A6,Concentrado!$B$2:$B859, "=San Luis Potosí")</f>
        <v>4.3719999999999999</v>
      </c>
      <c r="BB6" s="9">
        <f>SUMIFS(Concentrado!BC$2:BC859,Concentrado!$A$2:$A859,"="&amp;$A6,Concentrado!$B$2:$B859, "=San Luis Potosí")</f>
        <v>39.899000000000001</v>
      </c>
      <c r="BC6" s="9">
        <f>SUMIFS(Concentrado!BD$2:BD859,Concentrado!$A$2:$A859,"="&amp;$A6,Concentrado!$B$2:$B859, "=San Luis Potosí")</f>
        <v>24.344999999999999</v>
      </c>
      <c r="BD6" s="9">
        <f>SUMIFS(Concentrado!BE$2:BE859,Concentrado!$A$2:$A859,"="&amp;$A6,Concentrado!$B$2:$B859, "=San Luis Potosí")</f>
        <v>21.047999999999998</v>
      </c>
      <c r="BE6" s="9">
        <f>SUMIFS(Concentrado!BF$2:BF859,Concentrado!$A$2:$A859,"="&amp;$A6,Concentrado!$B$2:$B859, "=San Luis Potosí")</f>
        <v>25.024999999999999</v>
      </c>
      <c r="BF6" s="9">
        <f>SUMIFS(Concentrado!BG$2:BG859,Concentrado!$A$2:$A859,"="&amp;$A6,Concentrado!$B$2:$B859, "=San Luis Potosí")</f>
        <v>70.257999999999996</v>
      </c>
      <c r="BG6" s="9">
        <f>SUMIFS(Concentrado!BH$2:BH859,Concentrado!$A$2:$A859,"="&amp;$A6,Concentrado!$B$2:$B859, "=San Luis Potosí")</f>
        <v>8.3640013382402145</v>
      </c>
    </row>
    <row r="7" spans="1:59" x14ac:dyDescent="0.25">
      <c r="A7" s="4">
        <v>2003</v>
      </c>
      <c r="B7" s="9">
        <f>SUMIFS(Concentrado!C$2:C859,Concentrado!$A$2:$A859,"="&amp;$A7,Concentrado!$B$2:$B859, "=San Luis Potosí")</f>
        <v>17.236000000000001</v>
      </c>
      <c r="C7" s="9">
        <f>SUMIFS(Concentrado!D$2:D859,Concentrado!$A$2:$A859,"="&amp;$A7,Concentrado!$B$2:$B859, "=San Luis Potosí")</f>
        <v>4.6669999999999998</v>
      </c>
      <c r="D7" s="9">
        <f>SUMIFS(Concentrado!E$2:E859,Concentrado!$A$2:$A859,"="&amp;$A7,Concentrado!$B$2:$B859, "=San Luis Potosí")</f>
        <v>10.87</v>
      </c>
      <c r="E7" s="9">
        <f>SUMIFS(Concentrado!F$2:F859,Concentrado!$A$2:$A859,"="&amp;$A7,Concentrado!$B$2:$B859, "=San Luis Potosí")</f>
        <v>20.196000000000002</v>
      </c>
      <c r="F7" s="9">
        <f>SUMIFS(Concentrado!G$2:G859,Concentrado!$A$2:$A859,"="&amp;$A7,Concentrado!$B$2:$B859, "=San Luis Potosí")</f>
        <v>9.2279999999999998</v>
      </c>
      <c r="G7" s="9">
        <f>SUMIFS(Concentrado!H$2:H859,Concentrado!$A$2:$A859,"="&amp;$A7,Concentrado!$B$2:$B859, "=San Luis Potosí")</f>
        <v>1.841</v>
      </c>
      <c r="H7" s="9">
        <f>SUMIFS(Concentrado!I$2:I859,Concentrado!$A$2:$A859,"="&amp;$A7,Concentrado!$B$2:$B859, "=San Luis Potosí")</f>
        <v>3.702</v>
      </c>
      <c r="I7" s="9">
        <f>SUMIFS(Concentrado!J$2:J859,Concentrado!$A$2:$A859,"="&amp;$A7,Concentrado!$B$2:$B859, "=San Luis Potosí")</f>
        <v>2.7890000000000001</v>
      </c>
      <c r="J7" s="9">
        <f>SUMIFS(Concentrado!K$2:K859,Concentrado!$A$2:$A859,"="&amp;$A7,Concentrado!$B$2:$B859, "=San Luis Potosí")</f>
        <v>10.375</v>
      </c>
      <c r="K7" s="9">
        <f>SUMIFS(Concentrado!L$2:L859,Concentrado!$A$2:$A859,"="&amp;$A7,Concentrado!$B$2:$B859, "=San Luis Potosí")</f>
        <v>4.1840000000000002</v>
      </c>
      <c r="L7" s="9">
        <f>SUMIFS(Concentrado!M$2:M859,Concentrado!$A$2:$A859,"="&amp;$A7,Concentrado!$B$2:$B859, "=San Luis Potosí")</f>
        <v>7.2190000000000003</v>
      </c>
      <c r="M7" s="9">
        <f>SUMIFS(Concentrado!N$2:N859,Concentrado!$A$2:$A859,"="&amp;$A7,Concentrado!$B$2:$B859, "=San Luis Potosí")</f>
        <v>49.466000000000001</v>
      </c>
      <c r="N7" s="9">
        <f>SUMIFS(Concentrado!O$2:O859,Concentrado!$A$2:$A859,"="&amp;$A7,Concentrado!$B$2:$B859, "=San Luis Potosí")</f>
        <v>74.296999999999997</v>
      </c>
      <c r="O7" s="9">
        <f>SUMIFS(Concentrado!P$2:P859,Concentrado!$A$2:$A859,"="&amp;$A7,Concentrado!$B$2:$B859, "=San Luis Potosí")</f>
        <v>17.382000000000001</v>
      </c>
      <c r="P7" s="9">
        <f>SUMIFS(Concentrado!Q$2:Q859,Concentrado!$A$2:$A859,"="&amp;$A7,Concentrado!$B$2:$B859, "=San Luis Potosí")</f>
        <v>45.366999999999997</v>
      </c>
      <c r="Q7" s="9">
        <f>SUMIFS(Concentrado!R$2:R859,Concentrado!$A$2:$A859,"="&amp;$A7,Concentrado!$B$2:$B859, "=San Luis Potosí")</f>
        <v>45.097000000000001</v>
      </c>
      <c r="R7" s="9">
        <f>SUMIFS(Concentrado!S$2:S859,Concentrado!$A$2:$A859,"="&amp;$A7,Concentrado!$B$2:$B859, "=San Luis Potosí")</f>
        <v>55.122</v>
      </c>
      <c r="S7" s="9">
        <f>SUMIFS(Concentrado!T$2:T859,Concentrado!$A$2:$A859,"="&amp;$A7,Concentrado!$B$2:$B859, "=San Luis Potosí")</f>
        <v>50.207000000000001</v>
      </c>
      <c r="T7" s="9">
        <f>SUMIFS(Concentrado!U$2:U859,Concentrado!$A$2:$A859,"="&amp;$A7,Concentrado!$B$2:$B859, "=San Luis Potosí")</f>
        <v>9.5380000000000003</v>
      </c>
      <c r="U7" s="9">
        <f>SUMIFS(Concentrado!V$2:V859,Concentrado!$A$2:$A859,"="&amp;$A7,Concentrado!$B$2:$B859, "=San Luis Potosí")</f>
        <v>13.6</v>
      </c>
      <c r="V7" s="9">
        <f>SUMIFS(Concentrado!W$2:W859,Concentrado!$A$2:$A859,"="&amp;$A7,Concentrado!$B$2:$B859, "=San Luis Potosí")</f>
        <v>11.608000000000001</v>
      </c>
      <c r="W7" s="9">
        <f>SUMIFS(Concentrado!X$2:X859,Concentrado!$A$2:$A859,"="&amp;$A7,Concentrado!$B$2:$B859, "=San Luis Potosí")</f>
        <v>10.877000000000001</v>
      </c>
      <c r="X7" s="9">
        <f>SUMIFS(Concentrado!Y$2:Y859,Concentrado!$A$2:$A859,"="&amp;$A7,Concentrado!$B$2:$B859, "=San Luis Potosí")</f>
        <v>1.127</v>
      </c>
      <c r="Y7" s="9">
        <f>SUMIFS(Concentrado!Z$2:Z859,Concentrado!$A$2:$A859,"="&amp;$A7,Concentrado!$B$2:$B859, "=San Luis Potosí")</f>
        <v>5.907</v>
      </c>
      <c r="Z7" s="9">
        <f>SUMIFS(Concentrado!AA$2:AA859,Concentrado!$A$2:$A859,"="&amp;$A7,Concentrado!$B$2:$B859, "=San Luis Potosí")</f>
        <v>53.295999999999999</v>
      </c>
      <c r="AA7" s="9">
        <f>SUMIFS(Concentrado!AB$2:AB859,Concentrado!$A$2:$A859,"="&amp;$A7,Concentrado!$B$2:$B859, "=San Luis Potosí")</f>
        <v>41.442</v>
      </c>
      <c r="AB7" s="9">
        <f>SUMIFS(Concentrado!AC$2:AC859,Concentrado!$A$2:$A859,"="&amp;$A7,Concentrado!$B$2:$B859, "=San Luis Potosí")</f>
        <v>47.253999999999998</v>
      </c>
      <c r="AC7" s="9">
        <f>SUMIFS(Concentrado!AD$2:AD859,Concentrado!$A$2:$A859,"="&amp;$A7,Concentrado!$B$2:$B859, "=San Luis Potosí")</f>
        <v>348.72699999999998</v>
      </c>
      <c r="AD7" s="9">
        <f>SUMIFS(Concentrado!AE$2:AE859,Concentrado!$A$2:$A859,"="&amp;$A7,Concentrado!$B$2:$B859, "=San Luis Potosí")</f>
        <v>312.14600000000002</v>
      </c>
      <c r="AE7" s="9">
        <f>SUMIFS(Concentrado!AF$2:AF859,Concentrado!$A$2:$A859,"="&amp;$A7,Concentrado!$B$2:$B859, "=San Luis Potosí")</f>
        <v>330.12099999999998</v>
      </c>
      <c r="AF7" s="9">
        <f>SUMIFS(Concentrado!AG$2:AG859,Concentrado!$A$2:$A859,"="&amp;$A7,Concentrado!$B$2:$B859, "=San Luis Potosí")</f>
        <v>9.5380000000000003</v>
      </c>
      <c r="AG7" s="9">
        <f>SUMIFS(Concentrado!AH$2:AH859,Concentrado!$A$2:$A859,"="&amp;$A7,Concentrado!$B$2:$B859, "=San Luis Potosí")</f>
        <v>7.9275946356609603</v>
      </c>
      <c r="AH7" s="9">
        <f>SUMIFS(Concentrado!AI$2:AI859,Concentrado!$A$2:$A859,"="&amp;$A7,Concentrado!$B$2:$B859, "=San Luis Potosí")</f>
        <v>1.67863392770963</v>
      </c>
      <c r="AI7" s="9">
        <f>SUMIFS(Concentrado!AJ$2:AJ859,Concentrado!$A$2:$A859,"="&amp;$A7,Concentrado!$B$2:$B859, "=San Luis Potosí")</f>
        <v>4.7276853252647504</v>
      </c>
      <c r="AJ7" s="9">
        <f>SUMIFS(Concentrado!AK$2:AK859,Concentrado!$A$2:$A859,"="&amp;$A7,Concentrado!$B$2:$B859, "=San Luis Potosí")</f>
        <v>7.7809999999999997</v>
      </c>
      <c r="AK7" s="9">
        <f>SUMIFS(Concentrado!AL$2:AL859,Concentrado!$A$2:$A859,"="&amp;$A7,Concentrado!$B$2:$B859, "=San Luis Potosí")</f>
        <v>1.5289999999999999</v>
      </c>
      <c r="AL7" s="9">
        <f>SUMIFS(Concentrado!AM$2:AM859,Concentrado!$A$2:$A859,"="&amp;$A7,Concentrado!$B$2:$B859, "=San Luis Potosí")</f>
        <v>4.5940000000000003</v>
      </c>
      <c r="AM7" s="9">
        <f>SUMIFS(Concentrado!AN$2:AN859,Concentrado!$A$2:$A859,"="&amp;$A7,Concentrado!$B$2:$B859, "=San Luis Potosí")</f>
        <v>66.349000000000004</v>
      </c>
      <c r="AN7" s="9">
        <f>SUMIFS(Concentrado!AO$2:AO859,Concentrado!$A$2:$A859,"="&amp;$A7,Concentrado!$B$2:$B859, "=San Luis Potosí")</f>
        <v>58.905000000000001</v>
      </c>
      <c r="AO7" s="9">
        <f>SUMIFS(Concentrado!AP$2:AP859,Concentrado!$A$2:$A859,"="&amp;$A7,Concentrado!$B$2:$B859, "=San Luis Potosí")</f>
        <v>62.636000000000003</v>
      </c>
      <c r="AP7" s="9">
        <f>SUMIFS(Concentrado!AQ$2:AQ859,Concentrado!$A$2:$A859,"="&amp;$A7,Concentrado!$B$2:$B859, "=San Luis Potosí")</f>
        <v>4.6020000000000003</v>
      </c>
      <c r="AQ7" s="9">
        <f>SUMIFS(Concentrado!AR$2:AR859,Concentrado!$A$2:$A859,"="&amp;$A7,Concentrado!$B$2:$B859, "=San Luis Potosí")</f>
        <v>3.38</v>
      </c>
      <c r="AR7" s="9">
        <f>SUMIFS(Concentrado!AS$2:AS859,Concentrado!$A$2:$A859,"="&amp;$A7,Concentrado!$B$2:$B859, "=San Luis Potosí")</f>
        <v>3.9790000000000001</v>
      </c>
      <c r="AS7" s="9">
        <f>SUMIFS(Concentrado!AT$2:AT859,Concentrado!$A$2:$A859,"="&amp;$A7,Concentrado!$B$2:$B859, "=San Luis Potosí")</f>
        <v>3.681</v>
      </c>
      <c r="AT7" s="9">
        <f>SUMIFS(Concentrado!AU$2:AU859,Concentrado!$A$2:$A859,"="&amp;$A7,Concentrado!$B$2:$B859, "=San Luis Potosí")</f>
        <v>0.80500000000000005</v>
      </c>
      <c r="AU7" s="9">
        <f>SUMIFS(Concentrado!AV$2:AV859,Concentrado!$A$2:$A859,"="&amp;$A7,Concentrado!$B$2:$B859, "=San Luis Potosí")</f>
        <v>2.2559999999999998</v>
      </c>
      <c r="AV7" s="9">
        <f>SUMIFS(Concentrado!AW$2:AW859,Concentrado!$A$2:$A859,"="&amp;$A7,Concentrado!$B$2:$B859, "=San Luis Potosí")</f>
        <v>505.01799999999997</v>
      </c>
      <c r="AW7" s="9">
        <f>SUMIFS(Concentrado!AX$2:AX859,Concentrado!$A$2:$A859,"="&amp;$A7,Concentrado!$B$2:$B859, "=San Luis Potosí")</f>
        <v>403.15899999999999</v>
      </c>
      <c r="AX7" s="9">
        <f>SUMIFS(Concentrado!AY$2:AY859,Concentrado!$A$2:$A859,"="&amp;$A7,Concentrado!$B$2:$B859, "=San Luis Potosí")</f>
        <v>453.34300000000002</v>
      </c>
      <c r="AY7" s="9">
        <f>SUMIFS(Concentrado!AZ$2:AZ859,Concentrado!$A$2:$A859,"="&amp;$A7,Concentrado!$B$2:$B859, "=San Luis Potosí")</f>
        <v>5.05</v>
      </c>
      <c r="AZ7" s="9">
        <f>SUMIFS(Concentrado!BA$2:BA859,Concentrado!$A$2:$A859,"="&amp;$A7,Concentrado!$B$2:$B859, "=San Luis Potosí")</f>
        <v>4.032</v>
      </c>
      <c r="BA7" s="9">
        <f>SUMIFS(Concentrado!BB$2:BB859,Concentrado!$A$2:$A859,"="&amp;$A7,Concentrado!$B$2:$B859, "=San Luis Potosí")</f>
        <v>4.5330000000000004</v>
      </c>
      <c r="BB7" s="9">
        <f>SUMIFS(Concentrado!BC$2:BC859,Concentrado!$A$2:$A859,"="&amp;$A7,Concentrado!$B$2:$B859, "=San Luis Potosí")</f>
        <v>40.273000000000003</v>
      </c>
      <c r="BC7" s="9">
        <f>SUMIFS(Concentrado!BD$2:BD859,Concentrado!$A$2:$A859,"="&amp;$A7,Concentrado!$B$2:$B859, "=San Luis Potosí")</f>
        <v>24.914999999999999</v>
      </c>
      <c r="BD7" s="9">
        <f>SUMIFS(Concentrado!BE$2:BE859,Concentrado!$A$2:$A859,"="&amp;$A7,Concentrado!$B$2:$B859, "=San Luis Potosí")</f>
        <v>20.044</v>
      </c>
      <c r="BE7" s="9">
        <f>SUMIFS(Concentrado!BF$2:BF859,Concentrado!$A$2:$A859,"="&amp;$A7,Concentrado!$B$2:$B859, "=San Luis Potosí")</f>
        <v>23.838000000000001</v>
      </c>
      <c r="BF7" s="9">
        <f>SUMIFS(Concentrado!BG$2:BG859,Concentrado!$A$2:$A859,"="&amp;$A7,Concentrado!$B$2:$B859, "=San Luis Potosí")</f>
        <v>64.748000000000005</v>
      </c>
      <c r="BG7" s="9">
        <f>SUMIFS(Concentrado!BH$2:BH859,Concentrado!$A$2:$A859,"="&amp;$A7,Concentrado!$B$2:$B859, "=San Luis Potosí")</f>
        <v>6.8326262161563491</v>
      </c>
    </row>
    <row r="8" spans="1:59" x14ac:dyDescent="0.25">
      <c r="A8" s="4">
        <v>2004</v>
      </c>
      <c r="B8" s="9">
        <f>SUMIFS(Concentrado!C$2:C859,Concentrado!$A$2:$A859,"="&amp;$A8,Concentrado!$B$2:$B859, "=San Luis Potosí")</f>
        <v>16.657</v>
      </c>
      <c r="C8" s="9">
        <f>SUMIFS(Concentrado!D$2:D859,Concentrado!$A$2:$A859,"="&amp;$A8,Concentrado!$B$2:$B859, "=San Luis Potosí")</f>
        <v>4.6870000000000003</v>
      </c>
      <c r="D8" s="9">
        <f>SUMIFS(Concentrado!E$2:E859,Concentrado!$A$2:$A859,"="&amp;$A8,Concentrado!$B$2:$B859, "=San Luis Potosí")</f>
        <v>10.545999999999999</v>
      </c>
      <c r="E8" s="9">
        <f>SUMIFS(Concentrado!F$2:F859,Concentrado!$A$2:$A859,"="&amp;$A8,Concentrado!$B$2:$B859, "=San Luis Potosí")</f>
        <v>19.350000000000001</v>
      </c>
      <c r="F8" s="9">
        <f>SUMIFS(Concentrado!G$2:G859,Concentrado!$A$2:$A859,"="&amp;$A8,Concentrado!$B$2:$B859, "=San Luis Potosí")</f>
        <v>11.202999999999999</v>
      </c>
      <c r="G8" s="9">
        <f>SUMIFS(Concentrado!H$2:H859,Concentrado!$A$2:$A859,"="&amp;$A8,Concentrado!$B$2:$B859, "=San Luis Potosí")</f>
        <v>2.8180000000000001</v>
      </c>
      <c r="H8" s="9">
        <f>SUMIFS(Concentrado!I$2:I859,Concentrado!$A$2:$A859,"="&amp;$A8,Concentrado!$B$2:$B859, "=San Luis Potosí")</f>
        <v>2.7810000000000001</v>
      </c>
      <c r="I8" s="9">
        <f>SUMIFS(Concentrado!J$2:J859,Concentrado!$A$2:$A859,"="&amp;$A8,Concentrado!$B$2:$B859, "=San Luis Potosí")</f>
        <v>2.7989999999999999</v>
      </c>
      <c r="J8" s="9">
        <f>SUMIFS(Concentrado!K$2:K859,Concentrado!$A$2:$A859,"="&amp;$A8,Concentrado!$B$2:$B859, "=San Luis Potosí")</f>
        <v>9.2810000000000006</v>
      </c>
      <c r="K8" s="9">
        <f>SUMIFS(Concentrado!L$2:L859,Concentrado!$A$2:$A859,"="&amp;$A8,Concentrado!$B$2:$B859, "=San Luis Potosí")</f>
        <v>4.29</v>
      </c>
      <c r="L8" s="9">
        <f>SUMIFS(Concentrado!M$2:M859,Concentrado!$A$2:$A859,"="&amp;$A8,Concentrado!$B$2:$B859, "=San Luis Potosí")</f>
        <v>6.7329999999999997</v>
      </c>
      <c r="M8" s="9">
        <f>SUMIFS(Concentrado!N$2:N859,Concentrado!$A$2:$A859,"="&amp;$A8,Concentrado!$B$2:$B859, "=San Luis Potosí")</f>
        <v>59.02</v>
      </c>
      <c r="N8" s="9">
        <f>SUMIFS(Concentrado!O$2:O859,Concentrado!$A$2:$A859,"="&amp;$A8,Concentrado!$B$2:$B859, "=San Luis Potosí")</f>
        <v>73.837000000000003</v>
      </c>
      <c r="O8" s="9">
        <f>SUMIFS(Concentrado!P$2:P859,Concentrado!$A$2:$A859,"="&amp;$A8,Concentrado!$B$2:$B859, "=San Luis Potosí")</f>
        <v>17.954999999999998</v>
      </c>
      <c r="P8" s="9">
        <f>SUMIFS(Concentrado!Q$2:Q859,Concentrado!$A$2:$A859,"="&amp;$A8,Concentrado!$B$2:$B859, "=San Luis Potosí")</f>
        <v>45.347999999999999</v>
      </c>
      <c r="Q8" s="9">
        <f>SUMIFS(Concentrado!R$2:R859,Concentrado!$A$2:$A859,"="&amp;$A8,Concentrado!$B$2:$B859, "=San Luis Potosí")</f>
        <v>46.49</v>
      </c>
      <c r="R8" s="9">
        <f>SUMIFS(Concentrado!S$2:S859,Concentrado!$A$2:$A859,"="&amp;$A8,Concentrado!$B$2:$B859, "=San Luis Potosí")</f>
        <v>54.262999999999998</v>
      </c>
      <c r="S8" s="9">
        <f>SUMIFS(Concentrado!T$2:T859,Concentrado!$A$2:$A859,"="&amp;$A8,Concentrado!$B$2:$B859, "=San Luis Potosí")</f>
        <v>50.459000000000003</v>
      </c>
      <c r="T8" s="9">
        <f>SUMIFS(Concentrado!U$2:U859,Concentrado!$A$2:$A859,"="&amp;$A8,Concentrado!$B$2:$B859, "=San Luis Potosí")</f>
        <v>9.8620000000000001</v>
      </c>
      <c r="U8" s="9">
        <f>SUMIFS(Concentrado!V$2:V859,Concentrado!$A$2:$A859,"="&amp;$A8,Concentrado!$B$2:$B859, "=San Luis Potosí")</f>
        <v>11.202</v>
      </c>
      <c r="V8" s="9">
        <f>SUMIFS(Concentrado!W$2:W859,Concentrado!$A$2:$A859,"="&amp;$A8,Concentrado!$B$2:$B859, "=San Luis Potosí")</f>
        <v>10.545999999999999</v>
      </c>
      <c r="W8" s="9">
        <f>SUMIFS(Concentrado!X$2:X859,Concentrado!$A$2:$A859,"="&amp;$A8,Concentrado!$B$2:$B859, "=San Luis Potosí")</f>
        <v>10.193</v>
      </c>
      <c r="X8" s="9">
        <f>SUMIFS(Concentrado!Y$2:Y859,Concentrado!$A$2:$A859,"="&amp;$A8,Concentrado!$B$2:$B859, "=San Luis Potosí")</f>
        <v>0.95299999999999996</v>
      </c>
      <c r="Y8" s="9">
        <f>SUMIFS(Concentrado!Z$2:Z859,Concentrado!$A$2:$A859,"="&amp;$A8,Concentrado!$B$2:$B859, "=San Luis Potosí")</f>
        <v>5.476</v>
      </c>
      <c r="Z8" s="9">
        <f>SUMIFS(Concentrado!AA$2:AA859,Concentrado!$A$2:$A859,"="&amp;$A8,Concentrado!$B$2:$B859, "=San Luis Potosí")</f>
        <v>52.290999999999997</v>
      </c>
      <c r="AA8" s="9">
        <f>SUMIFS(Concentrado!AB$2:AB859,Concentrado!$A$2:$A859,"="&amp;$A8,Concentrado!$B$2:$B859, "=San Luis Potosí")</f>
        <v>40.915999999999997</v>
      </c>
      <c r="AB8" s="9">
        <f>SUMIFS(Concentrado!AC$2:AC859,Concentrado!$A$2:$A859,"="&amp;$A8,Concentrado!$B$2:$B859, "=San Luis Potosí")</f>
        <v>46.484000000000002</v>
      </c>
      <c r="AC8" s="9">
        <f>SUMIFS(Concentrado!AD$2:AD859,Concentrado!$A$2:$A859,"="&amp;$A8,Concentrado!$B$2:$B859, "=San Luis Potosí")</f>
        <v>354.685</v>
      </c>
      <c r="AD8" s="9">
        <f>SUMIFS(Concentrado!AE$2:AE859,Concentrado!$A$2:$A859,"="&amp;$A8,Concentrado!$B$2:$B859, "=San Luis Potosí")</f>
        <v>301.428</v>
      </c>
      <c r="AE8" s="9">
        <f>SUMIFS(Concentrado!AF$2:AF859,Concentrado!$A$2:$A859,"="&amp;$A8,Concentrado!$B$2:$B859, "=San Luis Potosí")</f>
        <v>327.495</v>
      </c>
      <c r="AF8" s="9">
        <f>SUMIFS(Concentrado!AG$2:AG859,Concentrado!$A$2:$A859,"="&amp;$A8,Concentrado!$B$2:$B859, "=San Luis Potosí")</f>
        <v>11.602</v>
      </c>
      <c r="AG8" s="9">
        <f>SUMIFS(Concentrado!AH$2:AH859,Concentrado!$A$2:$A859,"="&amp;$A8,Concentrado!$B$2:$B859, "=San Luis Potosí")</f>
        <v>11.801395624304799</v>
      </c>
      <c r="AH8" s="9">
        <f>SUMIFS(Concentrado!AI$2:AI859,Concentrado!$A$2:$A859,"="&amp;$A8,Concentrado!$B$2:$B859, "=San Luis Potosí")</f>
        <v>1.87206320085366</v>
      </c>
      <c r="AI8" s="9">
        <f>SUMIFS(Concentrado!AJ$2:AJ859,Concentrado!$A$2:$A859,"="&amp;$A8,Concentrado!$B$2:$B859, "=San Luis Potosí")</f>
        <v>6.7140844439992096</v>
      </c>
      <c r="AJ8" s="9">
        <f>SUMIFS(Concentrado!AK$2:AK859,Concentrado!$A$2:$A859,"="&amp;$A8,Concentrado!$B$2:$B859, "=San Luis Potosí")</f>
        <v>10.11</v>
      </c>
      <c r="AK8" s="9">
        <f>SUMIFS(Concentrado!AL$2:AL859,Concentrado!$A$2:$A859,"="&amp;$A8,Concentrado!$B$2:$B859, "=San Luis Potosí")</f>
        <v>0.95299999999999996</v>
      </c>
      <c r="AL8" s="9">
        <f>SUMIFS(Concentrado!AM$2:AM859,Concentrado!$A$2:$A859,"="&amp;$A8,Concentrado!$B$2:$B859, "=San Luis Potosí")</f>
        <v>5.4349999999999996</v>
      </c>
      <c r="AM8" s="9">
        <f>SUMIFS(Concentrado!AN$2:AN859,Concentrado!$A$2:$A859,"="&amp;$A8,Concentrado!$B$2:$B859, "=San Luis Potosí")</f>
        <v>61.241</v>
      </c>
      <c r="AN8" s="9">
        <f>SUMIFS(Concentrado!AO$2:AO859,Concentrado!$A$2:$A859,"="&amp;$A8,Concentrado!$B$2:$B859, "=San Luis Potosí")</f>
        <v>52.356999999999999</v>
      </c>
      <c r="AO8" s="9">
        <f>SUMIFS(Concentrado!AP$2:AP859,Concentrado!$A$2:$A859,"="&amp;$A8,Concentrado!$B$2:$B859, "=San Luis Potosí")</f>
        <v>56.704999999999998</v>
      </c>
      <c r="AP8" s="9">
        <f>SUMIFS(Concentrado!AQ$2:AQ859,Concentrado!$A$2:$A859,"="&amp;$A8,Concentrado!$B$2:$B859, "=San Luis Potosí")</f>
        <v>4.0609999999999999</v>
      </c>
      <c r="AQ8" s="9">
        <f>SUMIFS(Concentrado!AR$2:AR859,Concentrado!$A$2:$A859,"="&amp;$A8,Concentrado!$B$2:$B859, "=San Luis Potosí")</f>
        <v>1.907</v>
      </c>
      <c r="AR8" s="9">
        <f>SUMIFS(Concentrado!AS$2:AS859,Concentrado!$A$2:$A859,"="&amp;$A8,Concentrado!$B$2:$B859, "=San Luis Potosí")</f>
        <v>2.9609999999999999</v>
      </c>
      <c r="AS8" s="9">
        <f>SUMIFS(Concentrado!AT$2:AT859,Concentrado!$A$2:$A859,"="&amp;$A8,Concentrado!$B$2:$B859, "=San Luis Potosí")</f>
        <v>3.2320000000000002</v>
      </c>
      <c r="AT8" s="9">
        <f>SUMIFS(Concentrado!AU$2:AU859,Concentrado!$A$2:$A859,"="&amp;$A8,Concentrado!$B$2:$B859, "=San Luis Potosí")</f>
        <v>0.47699999999999998</v>
      </c>
      <c r="AU8" s="9">
        <f>SUMIFS(Concentrado!AV$2:AV859,Concentrado!$A$2:$A859,"="&amp;$A8,Concentrado!$B$2:$B859, "=San Luis Potosí")</f>
        <v>1.825</v>
      </c>
      <c r="AV8" s="9">
        <f>SUMIFS(Concentrado!AW$2:AW859,Concentrado!$A$2:$A859,"="&amp;$A8,Concentrado!$B$2:$B859, "=San Luis Potosí")</f>
        <v>502.52499999999998</v>
      </c>
      <c r="AW8" s="9">
        <f>SUMIFS(Concentrado!AX$2:AX859,Concentrado!$A$2:$A859,"="&amp;$A8,Concentrado!$B$2:$B859, "=San Luis Potosí")</f>
        <v>384.92899999999997</v>
      </c>
      <c r="AX8" s="9">
        <f>SUMIFS(Concentrado!AY$2:AY859,Concentrado!$A$2:$A859,"="&amp;$A8,Concentrado!$B$2:$B859, "=San Luis Potosí")</f>
        <v>442.52800000000002</v>
      </c>
      <c r="AY8" s="9">
        <f>SUMIFS(Concentrado!AZ$2:AZ859,Concentrado!$A$2:$A859,"="&amp;$A8,Concentrado!$B$2:$B859, "=San Luis Potosí")</f>
        <v>5.0250000000000004</v>
      </c>
      <c r="AZ8" s="9">
        <f>SUMIFS(Concentrado!BA$2:BA859,Concentrado!$A$2:$A859,"="&amp;$A8,Concentrado!$B$2:$B859, "=San Luis Potosí")</f>
        <v>3.8490000000000002</v>
      </c>
      <c r="BA8" s="9">
        <f>SUMIFS(Concentrado!BB$2:BB859,Concentrado!$A$2:$A859,"="&amp;$A8,Concentrado!$B$2:$B859, "=San Luis Potosí")</f>
        <v>4.4249999999999998</v>
      </c>
      <c r="BB8" s="9">
        <f>SUMIFS(Concentrado!BC$2:BC859,Concentrado!$A$2:$A859,"="&amp;$A8,Concentrado!$B$2:$B859, "=San Luis Potosí")</f>
        <v>38.664999999999999</v>
      </c>
      <c r="BC8" s="9">
        <f>SUMIFS(Concentrado!BD$2:BD859,Concentrado!$A$2:$A859,"="&amp;$A8,Concentrado!$B$2:$B859, "=San Luis Potosí")</f>
        <v>20.367999999999999</v>
      </c>
      <c r="BD8" s="9">
        <f>SUMIFS(Concentrado!BE$2:BE859,Concentrado!$A$2:$A859,"="&amp;$A8,Concentrado!$B$2:$B859, "=San Luis Potosí")</f>
        <v>19.22</v>
      </c>
      <c r="BE8" s="9">
        <f>SUMIFS(Concentrado!BF$2:BF859,Concentrado!$A$2:$A859,"="&amp;$A8,Concentrado!$B$2:$B859, "=San Luis Potosí")</f>
        <v>22.876000000000001</v>
      </c>
      <c r="BF8" s="9">
        <f>SUMIFS(Concentrado!BG$2:BG859,Concentrado!$A$2:$A859,"="&amp;$A8,Concentrado!$B$2:$B859, "=San Luis Potosí")</f>
        <v>55.289000000000001</v>
      </c>
      <c r="BG8" s="9">
        <f>SUMIFS(Concentrado!BH$2:BH859,Concentrado!$A$2:$A859,"="&amp;$A8,Concentrado!$B$2:$B859, "=San Luis Potosí")</f>
        <v>6.6692007325754172</v>
      </c>
    </row>
    <row r="9" spans="1:59" x14ac:dyDescent="0.25">
      <c r="A9" s="4">
        <v>2005</v>
      </c>
      <c r="B9" s="9">
        <f>SUMIFS(Concentrado!C$2:C859,Concentrado!$A$2:$A859,"="&amp;$A9,Concentrado!$B$2:$B859, "=San Luis Potosí")</f>
        <v>19.875</v>
      </c>
      <c r="C9" s="9">
        <f>SUMIFS(Concentrado!D$2:D859,Concentrado!$A$2:$A859,"="&amp;$A9,Concentrado!$B$2:$B859, "=San Luis Potosí")</f>
        <v>4.157</v>
      </c>
      <c r="D9" s="9">
        <f>SUMIFS(Concentrado!E$2:E859,Concentrado!$A$2:$A859,"="&amp;$A9,Concentrado!$B$2:$B859, "=San Luis Potosí")</f>
        <v>11.835000000000001</v>
      </c>
      <c r="E9" s="9">
        <f>SUMIFS(Concentrado!F$2:F859,Concentrado!$A$2:$A859,"="&amp;$A9,Concentrado!$B$2:$B859, "=San Luis Potosí")</f>
        <v>19.193000000000001</v>
      </c>
      <c r="F9" s="9">
        <f>SUMIFS(Concentrado!G$2:G859,Concentrado!$A$2:$A859,"="&amp;$A9,Concentrado!$B$2:$B859, "=San Luis Potosí")</f>
        <v>11.747</v>
      </c>
      <c r="G9" s="9">
        <f>SUMIFS(Concentrado!H$2:H859,Concentrado!$A$2:$A859,"="&amp;$A9,Concentrado!$B$2:$B859, "=San Luis Potosí")</f>
        <v>2.9569999999999999</v>
      </c>
      <c r="H9" s="9">
        <f>SUMIFS(Concentrado!I$2:I859,Concentrado!$A$2:$A859,"="&amp;$A9,Concentrado!$B$2:$B859, "=San Luis Potosí")</f>
        <v>2.9809999999999999</v>
      </c>
      <c r="I9" s="9">
        <f>SUMIFS(Concentrado!J$2:J859,Concentrado!$A$2:$A859,"="&amp;$A9,Concentrado!$B$2:$B859, "=San Luis Potosí")</f>
        <v>2.9689999999999999</v>
      </c>
      <c r="J9" s="9">
        <f>SUMIFS(Concentrado!K$2:K859,Concentrado!$A$2:$A859,"="&amp;$A9,Concentrado!$B$2:$B859, "=San Luis Potosí")</f>
        <v>9.1159999999999997</v>
      </c>
      <c r="K9" s="9">
        <f>SUMIFS(Concentrado!L$2:L859,Concentrado!$A$2:$A859,"="&amp;$A9,Concentrado!$B$2:$B859, "=San Luis Potosí")</f>
        <v>3.6080000000000001</v>
      </c>
      <c r="L9" s="9">
        <f>SUMIFS(Concentrado!M$2:M859,Concentrado!$A$2:$A859,"="&amp;$A9,Concentrado!$B$2:$B859, "=San Luis Potosí")</f>
        <v>6.2990000000000004</v>
      </c>
      <c r="M9" s="9">
        <f>SUMIFS(Concentrado!N$2:N859,Concentrado!$A$2:$A859,"="&amp;$A9,Concentrado!$B$2:$B859, "=San Luis Potosí")</f>
        <v>61.405999999999999</v>
      </c>
      <c r="N9" s="9">
        <f>SUMIFS(Concentrado!O$2:O859,Concentrado!$A$2:$A859,"="&amp;$A9,Concentrado!$B$2:$B859, "=San Luis Potosí")</f>
        <v>75.394000000000005</v>
      </c>
      <c r="O9" s="9">
        <f>SUMIFS(Concentrado!P$2:P859,Concentrado!$A$2:$A859,"="&amp;$A9,Concentrado!$B$2:$B859, "=San Luis Potosí")</f>
        <v>17.805</v>
      </c>
      <c r="P9" s="9">
        <f>SUMIFS(Concentrado!Q$2:Q859,Concentrado!$A$2:$A859,"="&amp;$A9,Concentrado!$B$2:$B859, "=San Luis Potosí")</f>
        <v>45.936999999999998</v>
      </c>
      <c r="Q9" s="9">
        <f>SUMIFS(Concentrado!R$2:R859,Concentrado!$A$2:$A859,"="&amp;$A9,Concentrado!$B$2:$B859, "=San Luis Potosí")</f>
        <v>52.069000000000003</v>
      </c>
      <c r="R9" s="9">
        <f>SUMIFS(Concentrado!S$2:S859,Concentrado!$A$2:$A859,"="&amp;$A9,Concentrado!$B$2:$B859, "=San Luis Potosí")</f>
        <v>55.218000000000004</v>
      </c>
      <c r="S9" s="9">
        <f>SUMIFS(Concentrado!T$2:T859,Concentrado!$A$2:$A859,"="&amp;$A9,Concentrado!$B$2:$B859, "=San Luis Potosí")</f>
        <v>53.68</v>
      </c>
      <c r="T9" s="9">
        <f>SUMIFS(Concentrado!U$2:U859,Concentrado!$A$2:$A859,"="&amp;$A9,Concentrado!$B$2:$B859, "=San Luis Potosí")</f>
        <v>11.252000000000001</v>
      </c>
      <c r="U9" s="9">
        <f>SUMIFS(Concentrado!V$2:V859,Concentrado!$A$2:$A859,"="&amp;$A9,Concentrado!$B$2:$B859, "=San Luis Potosí")</f>
        <v>13.177</v>
      </c>
      <c r="V9" s="9">
        <f>SUMIFS(Concentrado!W$2:W859,Concentrado!$A$2:$A859,"="&amp;$A9,Concentrado!$B$2:$B859, "=San Luis Potosí")</f>
        <v>12.236000000000001</v>
      </c>
      <c r="W9" s="9">
        <f>SUMIFS(Concentrado!X$2:X859,Concentrado!$A$2:$A859,"="&amp;$A9,Concentrado!$B$2:$B859, "=San Luis Potosí")</f>
        <v>10.102</v>
      </c>
      <c r="X9" s="9">
        <f>SUMIFS(Concentrado!Y$2:Y859,Concentrado!$A$2:$A859,"="&amp;$A9,Concentrado!$B$2:$B859, "=San Luis Potosí")</f>
        <v>0.70599999999999996</v>
      </c>
      <c r="Y9" s="9">
        <f>SUMIFS(Concentrado!Z$2:Z859,Concentrado!$A$2:$A859,"="&amp;$A9,Concentrado!$B$2:$B859, "=San Luis Potosí")</f>
        <v>5.2960000000000003</v>
      </c>
      <c r="Z9" s="9">
        <f>SUMIFS(Concentrado!AA$2:AA859,Concentrado!$A$2:$A859,"="&amp;$A9,Concentrado!$B$2:$B859, "=San Luis Potosí")</f>
        <v>53.712000000000003</v>
      </c>
      <c r="AA9" s="9">
        <f>SUMIFS(Concentrado!AB$2:AB859,Concentrado!$A$2:$A859,"="&amp;$A9,Concentrado!$B$2:$B859, "=San Luis Potosí")</f>
        <v>47.923999999999999</v>
      </c>
      <c r="AB9" s="9">
        <f>SUMIFS(Concentrado!AC$2:AC859,Concentrado!$A$2:$A859,"="&amp;$A9,Concentrado!$B$2:$B859, "=San Luis Potosí")</f>
        <v>50.750999999999998</v>
      </c>
      <c r="AC9" s="9">
        <f>SUMIFS(Concentrado!AD$2:AD859,Concentrado!$A$2:$A859,"="&amp;$A9,Concentrado!$B$2:$B859, "=San Luis Potosí")</f>
        <v>359.96800000000002</v>
      </c>
      <c r="AD9" s="9">
        <f>SUMIFS(Concentrado!AE$2:AE859,Concentrado!$A$2:$A859,"="&amp;$A9,Concentrado!$B$2:$B859, "=San Luis Potosí")</f>
        <v>311.69900000000001</v>
      </c>
      <c r="AE9" s="9">
        <f>SUMIFS(Concentrado!AF$2:AF859,Concentrado!$A$2:$A859,"="&amp;$A9,Concentrado!$B$2:$B859, "=San Luis Potosí")</f>
        <v>335.31799999999998</v>
      </c>
      <c r="AF9" s="9">
        <f>SUMIFS(Concentrado!AG$2:AG859,Concentrado!$A$2:$A859,"="&amp;$A9,Concentrado!$B$2:$B859, "=San Luis Potosí")</f>
        <v>12.401</v>
      </c>
      <c r="AG9" s="9">
        <f>SUMIFS(Concentrado!AH$2:AH859,Concentrado!$A$2:$A859,"="&amp;$A9,Concentrado!$B$2:$B859, "=San Luis Potosí")</f>
        <v>9.9794120390759105</v>
      </c>
      <c r="AH9" s="9">
        <f>SUMIFS(Concentrado!AI$2:AI859,Concentrado!$A$2:$A859,"="&amp;$A9,Concentrado!$B$2:$B859, "=San Luis Potosí")</f>
        <v>2.2690237009839298</v>
      </c>
      <c r="AI9" s="9">
        <f>SUMIFS(Concentrado!AJ$2:AJ859,Concentrado!$A$2:$A859,"="&amp;$A9,Concentrado!$B$2:$B859, "=San Luis Potosí")</f>
        <v>6.0270328282961803</v>
      </c>
      <c r="AJ9" s="9">
        <f>SUMIFS(Concentrado!AK$2:AK859,Concentrado!$A$2:$A859,"="&amp;$A9,Concentrado!$B$2:$B859, "=San Luis Potosí")</f>
        <v>7.1449999999999996</v>
      </c>
      <c r="AK9" s="9">
        <f>SUMIFS(Concentrado!AL$2:AL859,Concentrado!$A$2:$A859,"="&amp;$A9,Concentrado!$B$2:$B859, "=San Luis Potosí")</f>
        <v>1.49</v>
      </c>
      <c r="AL9" s="9">
        <f>SUMIFS(Concentrado!AM$2:AM859,Concentrado!$A$2:$A859,"="&amp;$A9,Concentrado!$B$2:$B859, "=San Luis Potosí")</f>
        <v>4.2530000000000001</v>
      </c>
      <c r="AM9" s="9">
        <f>SUMIFS(Concentrado!AN$2:AN859,Concentrado!$A$2:$A859,"="&amp;$A9,Concentrado!$B$2:$B859, "=San Luis Potosí")</f>
        <v>59.296999999999997</v>
      </c>
      <c r="AN9" s="9">
        <f>SUMIFS(Concentrado!AO$2:AO859,Concentrado!$A$2:$A859,"="&amp;$A9,Concentrado!$B$2:$B859, "=San Luis Potosí")</f>
        <v>53.179000000000002</v>
      </c>
      <c r="AO9" s="9">
        <f>SUMIFS(Concentrado!AP$2:AP859,Concentrado!$A$2:$A859,"="&amp;$A9,Concentrado!$B$2:$B859, "=San Luis Potosí")</f>
        <v>56.167000000000002</v>
      </c>
      <c r="AP9" s="9">
        <f>SUMIFS(Concentrado!AQ$2:AQ859,Concentrado!$A$2:$A859,"="&amp;$A9,Concentrado!$B$2:$B859, "=San Luis Potosí")</f>
        <v>5.42</v>
      </c>
      <c r="AQ9" s="9">
        <f>SUMIFS(Concentrado!AR$2:AR859,Concentrado!$A$2:$A859,"="&amp;$A9,Concentrado!$B$2:$B859, "=San Luis Potosí")</f>
        <v>3.137</v>
      </c>
      <c r="AR9" s="9">
        <f>SUMIFS(Concentrado!AS$2:AS859,Concentrado!$A$2:$A859,"="&amp;$A9,Concentrado!$B$2:$B859, "=San Luis Potosí")</f>
        <v>4.2530000000000001</v>
      </c>
      <c r="AS9" s="9">
        <f>SUMIFS(Concentrado!AT$2:AT859,Concentrado!$A$2:$A859,"="&amp;$A9,Concentrado!$B$2:$B859, "=San Luis Potosí")</f>
        <v>3.6960000000000002</v>
      </c>
      <c r="AT9" s="9">
        <f>SUMIFS(Concentrado!AU$2:AU859,Concentrado!$A$2:$A859,"="&amp;$A9,Concentrado!$B$2:$B859, "=San Luis Potosí")</f>
        <v>0.47099999999999997</v>
      </c>
      <c r="AU9" s="9">
        <f>SUMIFS(Concentrado!AV$2:AV859,Concentrado!$A$2:$A859,"="&amp;$A9,Concentrado!$B$2:$B859, "=San Luis Potosí")</f>
        <v>2.0459999999999998</v>
      </c>
      <c r="AV9" s="9">
        <f>SUMIFS(Concentrado!AW$2:AW859,Concentrado!$A$2:$A859,"="&amp;$A9,Concentrado!$B$2:$B859, "=San Luis Potosí")</f>
        <v>509.19499999999999</v>
      </c>
      <c r="AW9" s="9">
        <f>SUMIFS(Concentrado!AX$2:AX859,Concentrado!$A$2:$A859,"="&amp;$A9,Concentrado!$B$2:$B859, "=San Luis Potosí")</f>
        <v>396.01600000000002</v>
      </c>
      <c r="AX9" s="9">
        <f>SUMIFS(Concentrado!AY$2:AY859,Concentrado!$A$2:$A859,"="&amp;$A9,Concentrado!$B$2:$B859, "=San Luis Potosí")</f>
        <v>451.464</v>
      </c>
      <c r="AY9" s="9">
        <f>SUMIFS(Concentrado!AZ$2:AZ859,Concentrado!$A$2:$A859,"="&amp;$A9,Concentrado!$B$2:$B859, "=San Luis Potosí")</f>
        <v>5.0919999999999996</v>
      </c>
      <c r="AZ9" s="9">
        <f>SUMIFS(Concentrado!BA$2:BA859,Concentrado!$A$2:$A859,"="&amp;$A9,Concentrado!$B$2:$B859, "=San Luis Potosí")</f>
        <v>3.96</v>
      </c>
      <c r="BA9" s="9">
        <f>SUMIFS(Concentrado!BB$2:BB859,Concentrado!$A$2:$A859,"="&amp;$A9,Concentrado!$B$2:$B859, "=San Luis Potosí")</f>
        <v>4.5149999999999997</v>
      </c>
      <c r="BB9" s="9">
        <f>SUMIFS(Concentrado!BC$2:BC859,Concentrado!$A$2:$A859,"="&amp;$A9,Concentrado!$B$2:$B859, "=San Luis Potosí")</f>
        <v>33.945</v>
      </c>
      <c r="BC9" s="9">
        <f>SUMIFS(Concentrado!BD$2:BD859,Concentrado!$A$2:$A859,"="&amp;$A9,Concentrado!$B$2:$B859, "=San Luis Potosí")</f>
        <v>21.696999999999999</v>
      </c>
      <c r="BD9" s="9">
        <f>SUMIFS(Concentrado!BE$2:BE859,Concentrado!$A$2:$A859,"="&amp;$A9,Concentrado!$B$2:$B859, "=San Luis Potosí")</f>
        <v>18.626000000000001</v>
      </c>
      <c r="BE9" s="9">
        <f>SUMIFS(Concentrado!BF$2:BF859,Concentrado!$A$2:$A859,"="&amp;$A9,Concentrado!$B$2:$B859, "=San Luis Potosí")</f>
        <v>22.231999999999999</v>
      </c>
      <c r="BF9" s="9">
        <f>SUMIFS(Concentrado!BG$2:BG859,Concentrado!$A$2:$A859,"="&amp;$A9,Concentrado!$B$2:$B859, "=San Luis Potosí")</f>
        <v>43.66</v>
      </c>
      <c r="BG9" s="9">
        <f>SUMIFS(Concentrado!BH$2:BH859,Concentrado!$A$2:$A859,"="&amp;$A9,Concentrado!$B$2:$B859, "=San Luis Potosí")</f>
        <v>6.8982378931559003</v>
      </c>
    </row>
    <row r="10" spans="1:59" x14ac:dyDescent="0.25">
      <c r="A10" s="4">
        <v>2006</v>
      </c>
      <c r="B10" s="9">
        <f>SUMIFS(Concentrado!C$2:C859,Concentrado!$A$2:$A859,"="&amp;$A10,Concentrado!$B$2:$B859, "=San Luis Potosí")</f>
        <v>18.224</v>
      </c>
      <c r="C10" s="9">
        <f>SUMIFS(Concentrado!D$2:D859,Concentrado!$A$2:$A859,"="&amp;$A10,Concentrado!$B$2:$B859, "=San Luis Potosí")</f>
        <v>4.3380000000000001</v>
      </c>
      <c r="D10" s="9">
        <f>SUMIFS(Concentrado!E$2:E859,Concentrado!$A$2:$A859,"="&amp;$A10,Concentrado!$B$2:$B859, "=San Luis Potosí")</f>
        <v>11.11</v>
      </c>
      <c r="E10" s="9">
        <f>SUMIFS(Concentrado!F$2:F859,Concentrado!$A$2:$A859,"="&amp;$A10,Concentrado!$B$2:$B859, "=San Luis Potosí")</f>
        <v>15.808</v>
      </c>
      <c r="F10" s="9">
        <f>SUMIFS(Concentrado!G$2:G859,Concentrado!$A$2:$A859,"="&amp;$A10,Concentrado!$B$2:$B859, "=San Luis Potosí")</f>
        <v>15.163</v>
      </c>
      <c r="G10" s="9">
        <f>SUMIFS(Concentrado!H$2:H859,Concentrado!$A$2:$A859,"="&amp;$A10,Concentrado!$B$2:$B859, "=San Luis Potosí")</f>
        <v>2.359</v>
      </c>
      <c r="H10" s="9">
        <f>SUMIFS(Concentrado!I$2:I859,Concentrado!$A$2:$A859,"="&amp;$A10,Concentrado!$B$2:$B859, "=San Luis Potosí")</f>
        <v>2.9430000000000001</v>
      </c>
      <c r="I10" s="9">
        <f>SUMIFS(Concentrado!J$2:J859,Concentrado!$A$2:$A859,"="&amp;$A10,Concentrado!$B$2:$B859, "=San Luis Potosí")</f>
        <v>2.6589999999999998</v>
      </c>
      <c r="J10" s="9">
        <f>SUMIFS(Concentrado!K$2:K859,Concentrado!$A$2:$A859,"="&amp;$A10,Concentrado!$B$2:$B859, "=San Luis Potosí")</f>
        <v>7.5659999999999998</v>
      </c>
      <c r="K10" s="9">
        <f>SUMIFS(Concentrado!L$2:L859,Concentrado!$A$2:$A859,"="&amp;$A10,Concentrado!$B$2:$B859, "=San Luis Potosí")</f>
        <v>3.95</v>
      </c>
      <c r="L10" s="9">
        <f>SUMIFS(Concentrado!M$2:M859,Concentrado!$A$2:$A859,"="&amp;$A10,Concentrado!$B$2:$B859, "=San Luis Potosí")</f>
        <v>5.7140000000000004</v>
      </c>
      <c r="M10" s="9">
        <f>SUMIFS(Concentrado!N$2:N859,Concentrado!$A$2:$A859,"="&amp;$A10,Concentrado!$B$2:$B859, "=San Luis Potosí")</f>
        <v>41.716999999999999</v>
      </c>
      <c r="N10" s="9">
        <f>SUMIFS(Concentrado!O$2:O859,Concentrado!$A$2:$A859,"="&amp;$A10,Concentrado!$B$2:$B859, "=San Luis Potosí")</f>
        <v>75.582999999999998</v>
      </c>
      <c r="O10" s="9">
        <f>SUMIFS(Concentrado!P$2:P859,Concentrado!$A$2:$A859,"="&amp;$A10,Concentrado!$B$2:$B859, "=San Luis Potosí")</f>
        <v>20.757999999999999</v>
      </c>
      <c r="P10" s="9">
        <f>SUMIFS(Concentrado!Q$2:Q859,Concentrado!$A$2:$A859,"="&amp;$A10,Concentrado!$B$2:$B859, "=San Luis Potosí")</f>
        <v>47.497</v>
      </c>
      <c r="Q10" s="9">
        <f>SUMIFS(Concentrado!R$2:R859,Concentrado!$A$2:$A859,"="&amp;$A10,Concentrado!$B$2:$B859, "=San Luis Potosí")</f>
        <v>51.5</v>
      </c>
      <c r="R10" s="9">
        <f>SUMIFS(Concentrado!S$2:S859,Concentrado!$A$2:$A859,"="&amp;$A10,Concentrado!$B$2:$B859, "=San Luis Potosí")</f>
        <v>57.162999999999997</v>
      </c>
      <c r="S10" s="9">
        <f>SUMIFS(Concentrado!T$2:T859,Concentrado!$A$2:$A859,"="&amp;$A10,Concentrado!$B$2:$B859, "=San Luis Potosí")</f>
        <v>54.401000000000003</v>
      </c>
      <c r="T10" s="9">
        <f>SUMIFS(Concentrado!U$2:U859,Concentrado!$A$2:$A859,"="&amp;$A10,Concentrado!$B$2:$B859, "=San Luis Potosí")</f>
        <v>13.18</v>
      </c>
      <c r="U10" s="9">
        <f>SUMIFS(Concentrado!V$2:V859,Concentrado!$A$2:$A859,"="&amp;$A10,Concentrado!$B$2:$B859, "=San Luis Potosí")</f>
        <v>13.632</v>
      </c>
      <c r="V10" s="9">
        <f>SUMIFS(Concentrado!W$2:W859,Concentrado!$A$2:$A859,"="&amp;$A10,Concentrado!$B$2:$B859, "=San Luis Potosí")</f>
        <v>13.412000000000001</v>
      </c>
      <c r="W10" s="9">
        <f>SUMIFS(Concentrado!X$2:X859,Concentrado!$A$2:$A859,"="&amp;$A10,Concentrado!$B$2:$B859, "=San Luis Potosí")</f>
        <v>11.228</v>
      </c>
      <c r="X10" s="9">
        <f>SUMIFS(Concentrado!Y$2:Y859,Concentrado!$A$2:$A859,"="&amp;$A10,Concentrado!$B$2:$B859, "=San Luis Potosí")</f>
        <v>1.3169999999999999</v>
      </c>
      <c r="Y10" s="9">
        <f>SUMIFS(Concentrado!Z$2:Z859,Concentrado!$A$2:$A859,"="&amp;$A10,Concentrado!$B$2:$B859, "=San Luis Potosí")</f>
        <v>6.15</v>
      </c>
      <c r="Z10" s="9">
        <f>SUMIFS(Concentrado!AA$2:AA859,Concentrado!$A$2:$A859,"="&amp;$A10,Concentrado!$B$2:$B859, "=San Luis Potosí")</f>
        <v>59.636000000000003</v>
      </c>
      <c r="AA10" s="9">
        <f>SUMIFS(Concentrado!AB$2:AB859,Concentrado!$A$2:$A859,"="&amp;$A10,Concentrado!$B$2:$B859, "=San Luis Potosí")</f>
        <v>42.756</v>
      </c>
      <c r="AB10" s="9">
        <f>SUMIFS(Concentrado!AC$2:AC859,Concentrado!$A$2:$A859,"="&amp;$A10,Concentrado!$B$2:$B859, "=San Luis Potosí")</f>
        <v>50.988999999999997</v>
      </c>
      <c r="AC10" s="9">
        <f>SUMIFS(Concentrado!AD$2:AD859,Concentrado!$A$2:$A859,"="&amp;$A10,Concentrado!$B$2:$B859, "=San Luis Potosí")</f>
        <v>359.851</v>
      </c>
      <c r="AD10" s="9">
        <f>SUMIFS(Concentrado!AE$2:AE859,Concentrado!$A$2:$A859,"="&amp;$A10,Concentrado!$B$2:$B859, "=San Luis Potosí")</f>
        <v>309.983</v>
      </c>
      <c r="AE10" s="9">
        <f>SUMIFS(Concentrado!AF$2:AF859,Concentrado!$A$2:$A859,"="&amp;$A10,Concentrado!$B$2:$B859, "=San Luis Potosí")</f>
        <v>334.38400000000001</v>
      </c>
      <c r="AF10" s="9">
        <f>SUMIFS(Concentrado!AG$2:AG859,Concentrado!$A$2:$A859,"="&amp;$A10,Concentrado!$B$2:$B859, "=San Luis Potosí")</f>
        <v>8.5429999999999993</v>
      </c>
      <c r="AG10" s="9">
        <f>SUMIFS(Concentrado!AH$2:AH859,Concentrado!$A$2:$A859,"="&amp;$A10,Concentrado!$B$2:$B859, "=San Luis Potosí")</f>
        <v>10.105614421356799</v>
      </c>
      <c r="AH10" s="9">
        <f>SUMIFS(Concentrado!AI$2:AI859,Concentrado!$A$2:$A859,"="&amp;$A10,Concentrado!$B$2:$B859, "=San Luis Potosí")</f>
        <v>3.06965036682322</v>
      </c>
      <c r="AI10" s="9">
        <f>SUMIFS(Concentrado!AJ$2:AJ859,Concentrado!$A$2:$A859,"="&amp;$A10,Concentrado!$B$2:$B859, "=San Luis Potosí")</f>
        <v>6.5007030195765498</v>
      </c>
      <c r="AJ10" s="9">
        <f>SUMIFS(Concentrado!AK$2:AK859,Concentrado!$A$2:$A859,"="&amp;$A10,Concentrado!$B$2:$B859, "=San Luis Potosí")</f>
        <v>8.6240000000000006</v>
      </c>
      <c r="AK10" s="9">
        <f>SUMIFS(Concentrado!AL$2:AL859,Concentrado!$A$2:$A859,"="&amp;$A10,Concentrado!$B$2:$B859, "=San Luis Potosí")</f>
        <v>1.859</v>
      </c>
      <c r="AL10" s="9">
        <f>SUMIFS(Concentrado!AM$2:AM859,Concentrado!$A$2:$A859,"="&amp;$A10,Concentrado!$B$2:$B859, "=San Luis Potosí")</f>
        <v>5.1580000000000004</v>
      </c>
      <c r="AM10" s="9">
        <f>SUMIFS(Concentrado!AN$2:AN859,Concentrado!$A$2:$A859,"="&amp;$A10,Concentrado!$B$2:$B859, "=San Luis Potosí")</f>
        <v>62.076999999999998</v>
      </c>
      <c r="AN10" s="9">
        <f>SUMIFS(Concentrado!AO$2:AO859,Concentrado!$A$2:$A859,"="&amp;$A10,Concentrado!$B$2:$B859, "=San Luis Potosí")</f>
        <v>49.572000000000003</v>
      </c>
      <c r="AO10" s="9">
        <f>SUMIFS(Concentrado!AP$2:AP859,Concentrado!$A$2:$A859,"="&amp;$A10,Concentrado!$B$2:$B859, "=San Luis Potosí")</f>
        <v>55.670999999999999</v>
      </c>
      <c r="AP10" s="9">
        <f>SUMIFS(Concentrado!AQ$2:AQ859,Concentrado!$A$2:$A859,"="&amp;$A10,Concentrado!$B$2:$B859, "=San Luis Potosí")</f>
        <v>5.37</v>
      </c>
      <c r="AQ10" s="9">
        <f>SUMIFS(Concentrado!AR$2:AR859,Concentrado!$A$2:$A859,"="&amp;$A10,Concentrado!$B$2:$B859, "=San Luis Potosí")</f>
        <v>2.4009999999999998</v>
      </c>
      <c r="AR10" s="9">
        <f>SUMIFS(Concentrado!AS$2:AS859,Concentrado!$A$2:$A859,"="&amp;$A10,Concentrado!$B$2:$B859, "=San Luis Potosí")</f>
        <v>3.8490000000000002</v>
      </c>
      <c r="AS10" s="9">
        <f>SUMIFS(Concentrado!AT$2:AT859,Concentrado!$A$2:$A859,"="&amp;$A10,Concentrado!$B$2:$B859, "=San Luis Potosí")</f>
        <v>4.3929999999999998</v>
      </c>
      <c r="AT10" s="9">
        <f>SUMIFS(Concentrado!AU$2:AU859,Concentrado!$A$2:$A859,"="&amp;$A10,Concentrado!$B$2:$B859, "=San Luis Potosí")</f>
        <v>0.92900000000000005</v>
      </c>
      <c r="AU10" s="9">
        <f>SUMIFS(Concentrado!AV$2:AV859,Concentrado!$A$2:$A859,"="&amp;$A10,Concentrado!$B$2:$B859, "=San Luis Potosí")</f>
        <v>2.6190000000000002</v>
      </c>
      <c r="AV10" s="9">
        <f>SUMIFS(Concentrado!AW$2:AW859,Concentrado!$A$2:$A859,"="&amp;$A10,Concentrado!$B$2:$B859, "=San Luis Potosí")</f>
        <v>510.77199999999999</v>
      </c>
      <c r="AW10" s="9">
        <f>SUMIFS(Concentrado!AX$2:AX859,Concentrado!$A$2:$A859,"="&amp;$A10,Concentrado!$B$2:$B859, "=San Luis Potosí")</f>
        <v>392.93900000000002</v>
      </c>
      <c r="AX10" s="9">
        <f>SUMIFS(Concentrado!AY$2:AY859,Concentrado!$A$2:$A859,"="&amp;$A10,Concentrado!$B$2:$B859, "=San Luis Potosí")</f>
        <v>450.52699999999999</v>
      </c>
      <c r="AY10" s="9">
        <f>SUMIFS(Concentrado!AZ$2:AZ859,Concentrado!$A$2:$A859,"="&amp;$A10,Concentrado!$B$2:$B859, "=San Luis Potosí")</f>
        <v>5.1079999999999997</v>
      </c>
      <c r="AZ10" s="9">
        <f>SUMIFS(Concentrado!BA$2:BA859,Concentrado!$A$2:$A859,"="&amp;$A10,Concentrado!$B$2:$B859, "=San Luis Potosí")</f>
        <v>3.9289999999999998</v>
      </c>
      <c r="BA10" s="9">
        <f>SUMIFS(Concentrado!BB$2:BB859,Concentrado!$A$2:$A859,"="&amp;$A10,Concentrado!$B$2:$B859, "=San Luis Potosí")</f>
        <v>4.5049999999999999</v>
      </c>
      <c r="BB10" s="9">
        <f>SUMIFS(Concentrado!BC$2:BC859,Concentrado!$A$2:$A859,"="&amp;$A10,Concentrado!$B$2:$B859, "=San Luis Potosí")</f>
        <v>30.518999999999998</v>
      </c>
      <c r="BC10" s="9">
        <f>SUMIFS(Concentrado!BD$2:BD859,Concentrado!$A$2:$A859,"="&amp;$A10,Concentrado!$B$2:$B859, "=San Luis Potosí")</f>
        <v>18.099</v>
      </c>
      <c r="BD10" s="9">
        <f>SUMIFS(Concentrado!BE$2:BE859,Concentrado!$A$2:$A859,"="&amp;$A10,Concentrado!$B$2:$B859, "=San Luis Potosí")</f>
        <v>18.108000000000001</v>
      </c>
      <c r="BE10" s="9">
        <f>SUMIFS(Concentrado!BF$2:BF859,Concentrado!$A$2:$A859,"="&amp;$A10,Concentrado!$B$2:$B859, "=San Luis Potosí")</f>
        <v>21.533999999999999</v>
      </c>
      <c r="BF10" s="9">
        <f>SUMIFS(Concentrado!BG$2:BG859,Concentrado!$A$2:$A859,"="&amp;$A10,Concentrado!$B$2:$B859, "=San Luis Potosí")</f>
        <v>33.481999999999999</v>
      </c>
      <c r="BG10" s="9">
        <f>SUMIFS(Concentrado!BH$2:BH859,Concentrado!$A$2:$A859,"="&amp;$A10,Concentrado!$B$2:$B859, "=San Luis Potosí")</f>
        <v>6.2205931591097325</v>
      </c>
    </row>
    <row r="11" spans="1:59" x14ac:dyDescent="0.25">
      <c r="A11" s="4">
        <v>2007</v>
      </c>
      <c r="B11" s="9">
        <f>SUMIFS(Concentrado!C$2:C859,Concentrado!$A$2:$A859,"="&amp;$A11,Concentrado!$B$2:$B859, "=San Luis Potosí")</f>
        <v>14.090999999999999</v>
      </c>
      <c r="C11" s="9">
        <f>SUMIFS(Concentrado!D$2:D859,Concentrado!$A$2:$A859,"="&amp;$A11,Concentrado!$B$2:$B859, "=San Luis Potosí")</f>
        <v>3.1360000000000001</v>
      </c>
      <c r="D11" s="9">
        <f>SUMIFS(Concentrado!E$2:E859,Concentrado!$A$2:$A859,"="&amp;$A11,Concentrado!$B$2:$B859, "=San Luis Potosí")</f>
        <v>8.4730000000000008</v>
      </c>
      <c r="E11" s="9">
        <f>SUMIFS(Concentrado!F$2:F859,Concentrado!$A$2:$A859,"="&amp;$A11,Concentrado!$B$2:$B859, "=San Luis Potosí")</f>
        <v>16.516999999999999</v>
      </c>
      <c r="F11" s="9">
        <f>SUMIFS(Concentrado!G$2:G859,Concentrado!$A$2:$A859,"="&amp;$A11,Concentrado!$B$2:$B859, "=San Luis Potosí")</f>
        <v>15.888</v>
      </c>
      <c r="G11" s="9">
        <f>SUMIFS(Concentrado!H$2:H859,Concentrado!$A$2:$A859,"="&amp;$A11,Concentrado!$B$2:$B859, "=San Luis Potosí")</f>
        <v>3.14</v>
      </c>
      <c r="H11" s="9">
        <f>SUMIFS(Concentrado!I$2:I859,Concentrado!$A$2:$A859,"="&amp;$A11,Concentrado!$B$2:$B859, "=San Luis Potosí")</f>
        <v>2.83</v>
      </c>
      <c r="I11" s="9">
        <f>SUMIFS(Concentrado!J$2:J859,Concentrado!$A$2:$A859,"="&amp;$A11,Concentrado!$B$2:$B859, "=San Luis Potosí")</f>
        <v>2.9809999999999999</v>
      </c>
      <c r="J11" s="9">
        <f>SUMIFS(Concentrado!K$2:K859,Concentrado!$A$2:$A859,"="&amp;$A11,Concentrado!$B$2:$B859, "=San Luis Potosí")</f>
        <v>8.4550000000000001</v>
      </c>
      <c r="K11" s="9">
        <f>SUMIFS(Concentrado!L$2:L859,Concentrado!$A$2:$A859,"="&amp;$A11,Concentrado!$B$2:$B859, "=San Luis Potosí")</f>
        <v>4.0540000000000003</v>
      </c>
      <c r="L11" s="9">
        <f>SUMIFS(Concentrado!M$2:M859,Concentrado!$A$2:$A859,"="&amp;$A11,Concentrado!$B$2:$B859, "=San Luis Potosí")</f>
        <v>6.1980000000000004</v>
      </c>
      <c r="M11" s="9">
        <f>SUMIFS(Concentrado!N$2:N859,Concentrado!$A$2:$A859,"="&amp;$A11,Concentrado!$B$2:$B859, "=San Luis Potosí")</f>
        <v>50.103000000000002</v>
      </c>
      <c r="N11" s="9">
        <f>SUMIFS(Concentrado!O$2:O859,Concentrado!$A$2:$A859,"="&amp;$A11,Concentrado!$B$2:$B859, "=San Luis Potosí")</f>
        <v>74.481999999999999</v>
      </c>
      <c r="O11" s="9">
        <f>SUMIFS(Concentrado!P$2:P859,Concentrado!$A$2:$A859,"="&amp;$A11,Concentrado!$B$2:$B859, "=San Luis Potosí")</f>
        <v>21.495999999999999</v>
      </c>
      <c r="P11" s="9">
        <f>SUMIFS(Concentrado!Q$2:Q859,Concentrado!$A$2:$A859,"="&amp;$A11,Concentrado!$B$2:$B859, "=San Luis Potosí")</f>
        <v>47.31</v>
      </c>
      <c r="Q11" s="9">
        <f>SUMIFS(Concentrado!R$2:R859,Concentrado!$A$2:$A859,"="&amp;$A11,Concentrado!$B$2:$B859, "=San Luis Potosí")</f>
        <v>57.25</v>
      </c>
      <c r="R11" s="9">
        <f>SUMIFS(Concentrado!S$2:S859,Concentrado!$A$2:$A859,"="&amp;$A11,Concentrado!$B$2:$B859, "=San Luis Potosí")</f>
        <v>57.985999999999997</v>
      </c>
      <c r="S11" s="9">
        <f>SUMIFS(Concentrado!T$2:T859,Concentrado!$A$2:$A859,"="&amp;$A11,Concentrado!$B$2:$B859, "=San Luis Potosí")</f>
        <v>57.667000000000002</v>
      </c>
      <c r="T11" s="9">
        <f>SUMIFS(Concentrado!U$2:U859,Concentrado!$A$2:$A859,"="&amp;$A11,Concentrado!$B$2:$B859, "=San Luis Potosí")</f>
        <v>11.917</v>
      </c>
      <c r="U11" s="9">
        <f>SUMIFS(Concentrado!V$2:V859,Concentrado!$A$2:$A859,"="&amp;$A11,Concentrado!$B$2:$B859, "=San Luis Potosí")</f>
        <v>16.218</v>
      </c>
      <c r="V11" s="9">
        <f>SUMIFS(Concentrado!W$2:W859,Concentrado!$A$2:$A859,"="&amp;$A11,Concentrado!$B$2:$B859, "=San Luis Potosí")</f>
        <v>14.122</v>
      </c>
      <c r="W11" s="9">
        <f>SUMIFS(Concentrado!X$2:X859,Concentrado!$A$2:$A859,"="&amp;$A11,Concentrado!$B$2:$B859, "=San Luis Potosí")</f>
        <v>9.4209999999999994</v>
      </c>
      <c r="X11" s="9">
        <f>SUMIFS(Concentrado!Y$2:Y859,Concentrado!$A$2:$A859,"="&amp;$A11,Concentrado!$B$2:$B859, "=San Luis Potosí")</f>
        <v>1.8360000000000001</v>
      </c>
      <c r="Y11" s="9">
        <f>SUMIFS(Concentrado!Z$2:Z859,Concentrado!$A$2:$A859,"="&amp;$A11,Concentrado!$B$2:$B859, "=San Luis Potosí")</f>
        <v>5.5309999999999997</v>
      </c>
      <c r="Z11" s="9">
        <f>SUMIFS(Concentrado!AA$2:AA859,Concentrado!$A$2:$A859,"="&amp;$A11,Concentrado!$B$2:$B859, "=San Luis Potosí")</f>
        <v>59.826999999999998</v>
      </c>
      <c r="AA11" s="9">
        <f>SUMIFS(Concentrado!AB$2:AB859,Concentrado!$A$2:$A859,"="&amp;$A11,Concentrado!$B$2:$B859, "=San Luis Potosí")</f>
        <v>40.543999999999997</v>
      </c>
      <c r="AB11" s="9">
        <f>SUMIFS(Concentrado!AC$2:AC859,Concentrado!$A$2:$A859,"="&amp;$A11,Concentrado!$B$2:$B859, "=San Luis Potosí")</f>
        <v>49.978000000000002</v>
      </c>
      <c r="AC11" s="9">
        <f>SUMIFS(Concentrado!AD$2:AD859,Concentrado!$A$2:$A859,"="&amp;$A11,Concentrado!$B$2:$B859, "=San Luis Potosí")</f>
        <v>377.32</v>
      </c>
      <c r="AD11" s="9">
        <f>SUMIFS(Concentrado!AE$2:AE859,Concentrado!$A$2:$A859,"="&amp;$A11,Concentrado!$B$2:$B859, "=San Luis Potosí")</f>
        <v>322.214</v>
      </c>
      <c r="AE11" s="9">
        <f>SUMIFS(Concentrado!AF$2:AF859,Concentrado!$A$2:$A859,"="&amp;$A11,Concentrado!$B$2:$B859, "=San Luis Potosí")</f>
        <v>349.21800000000002</v>
      </c>
      <c r="AF11" s="9">
        <f>SUMIFS(Concentrado!AG$2:AG859,Concentrado!$A$2:$A859,"="&amp;$A11,Concentrado!$B$2:$B859, "=San Luis Potosí")</f>
        <v>10.548</v>
      </c>
      <c r="AG11" s="9">
        <f>SUMIFS(Concentrado!AH$2:AH859,Concentrado!$A$2:$A859,"="&amp;$A11,Concentrado!$B$2:$B859, "=San Luis Potosí")</f>
        <v>10.6342025730517</v>
      </c>
      <c r="AH11" s="9">
        <f>SUMIFS(Concentrado!AI$2:AI859,Concentrado!$A$2:$A859,"="&amp;$A11,Concentrado!$B$2:$B859, "=San Luis Potosí")</f>
        <v>2.84201060069954</v>
      </c>
      <c r="AI11" s="9">
        <f>SUMIFS(Concentrado!AJ$2:AJ859,Concentrado!$A$2:$A859,"="&amp;$A11,Concentrado!$B$2:$B859, "=San Luis Potosí")</f>
        <v>6.6473478120877898</v>
      </c>
      <c r="AJ11" s="9">
        <f>SUMIFS(Concentrado!AK$2:AK859,Concentrado!$A$2:$A859,"="&amp;$A11,Concentrado!$B$2:$B859, "=San Luis Potosí")</f>
        <v>7.9720000000000004</v>
      </c>
      <c r="AK11" s="9">
        <f>SUMIFS(Concentrado!AL$2:AL859,Concentrado!$A$2:$A859,"="&amp;$A11,Concentrado!$B$2:$B859, "=San Luis Potosí")</f>
        <v>1.6060000000000001</v>
      </c>
      <c r="AL11" s="9">
        <f>SUMIFS(Concentrado!AM$2:AM859,Concentrado!$A$2:$A859,"="&amp;$A11,Concentrado!$B$2:$B859, "=San Luis Potosí")</f>
        <v>4.7069999999999999</v>
      </c>
      <c r="AM11" s="9">
        <f>SUMIFS(Concentrado!AN$2:AN859,Concentrado!$A$2:$A859,"="&amp;$A11,Concentrado!$B$2:$B859, "=San Luis Potosí")</f>
        <v>54.271000000000001</v>
      </c>
      <c r="AN11" s="9">
        <f>SUMIFS(Concentrado!AO$2:AO859,Concentrado!$A$2:$A859,"="&amp;$A11,Concentrado!$B$2:$B859, "=San Luis Potosí")</f>
        <v>48.040999999999997</v>
      </c>
      <c r="AO11" s="9">
        <f>SUMIFS(Concentrado!AP$2:AP859,Concentrado!$A$2:$A859,"="&amp;$A11,Concentrado!$B$2:$B859, "=San Luis Potosí")</f>
        <v>51.076000000000001</v>
      </c>
      <c r="AP11" s="9">
        <f>SUMIFS(Concentrado!AQ$2:AQ859,Concentrado!$A$2:$A859,"="&amp;$A11,Concentrado!$B$2:$B859, "=San Luis Potosí")</f>
        <v>3.7839999999999998</v>
      </c>
      <c r="AQ11" s="9">
        <f>SUMIFS(Concentrado!AR$2:AR859,Concentrado!$A$2:$A859,"="&amp;$A11,Concentrado!$B$2:$B859, "=San Luis Potosí")</f>
        <v>1.7589999999999999</v>
      </c>
      <c r="AR11" s="9">
        <f>SUMIFS(Concentrado!AS$2:AS859,Concentrado!$A$2:$A859,"="&amp;$A11,Concentrado!$B$2:$B859, "=San Luis Potosí")</f>
        <v>2.746</v>
      </c>
      <c r="AS11" s="9">
        <f>SUMIFS(Concentrado!AT$2:AT859,Concentrado!$A$2:$A859,"="&amp;$A11,Concentrado!$B$2:$B859, "=San Luis Potosí")</f>
        <v>4.2679999999999998</v>
      </c>
      <c r="AT11" s="9">
        <f>SUMIFS(Concentrado!AU$2:AU859,Concentrado!$A$2:$A859,"="&amp;$A11,Concentrado!$B$2:$B859, "=San Luis Potosí")</f>
        <v>0.61199999999999999</v>
      </c>
      <c r="AU11" s="9">
        <f>SUMIFS(Concentrado!AV$2:AV859,Concentrado!$A$2:$A859,"="&amp;$A11,Concentrado!$B$2:$B859, "=San Luis Potosí")</f>
        <v>2.3929999999999998</v>
      </c>
      <c r="AV11" s="9">
        <f>SUMIFS(Concentrado!AW$2:AW859,Concentrado!$A$2:$A859,"="&amp;$A11,Concentrado!$B$2:$B859, "=San Luis Potosí")</f>
        <v>520.00199999999995</v>
      </c>
      <c r="AW11" s="9">
        <f>SUMIFS(Concentrado!AX$2:AX859,Concentrado!$A$2:$A859,"="&amp;$A11,Concentrado!$B$2:$B859, "=San Luis Potosí")</f>
        <v>403.99099999999999</v>
      </c>
      <c r="AX11" s="9">
        <f>SUMIFS(Concentrado!AY$2:AY859,Concentrado!$A$2:$A859,"="&amp;$A11,Concentrado!$B$2:$B859, "=San Luis Potosí")</f>
        <v>460.74599999999998</v>
      </c>
      <c r="AY11" s="9">
        <f>SUMIFS(Concentrado!AZ$2:AZ859,Concentrado!$A$2:$A859,"="&amp;$A11,Concentrado!$B$2:$B859, "=San Luis Potosí")</f>
        <v>5.2</v>
      </c>
      <c r="AZ11" s="9">
        <f>SUMIFS(Concentrado!BA$2:BA859,Concentrado!$A$2:$A859,"="&amp;$A11,Concentrado!$B$2:$B859, "=San Luis Potosí")</f>
        <v>4.04</v>
      </c>
      <c r="BA11" s="9">
        <f>SUMIFS(Concentrado!BB$2:BB859,Concentrado!$A$2:$A859,"="&amp;$A11,Concentrado!$B$2:$B859, "=San Luis Potosí")</f>
        <v>4.6070000000000002</v>
      </c>
      <c r="BB11" s="9">
        <f>SUMIFS(Concentrado!BC$2:BC859,Concentrado!$A$2:$A859,"="&amp;$A11,Concentrado!$B$2:$B859, "=San Luis Potosí")</f>
        <v>22.629000000000001</v>
      </c>
      <c r="BC11" s="9">
        <f>SUMIFS(Concentrado!BD$2:BD859,Concentrado!$A$2:$A859,"="&amp;$A11,Concentrado!$B$2:$B859, "=San Luis Potosí")</f>
        <v>23.347999999999999</v>
      </c>
      <c r="BD11" s="9">
        <f>SUMIFS(Concentrado!BE$2:BE859,Concentrado!$A$2:$A859,"="&amp;$A11,Concentrado!$B$2:$B859, "=San Luis Potosí")</f>
        <v>17.734999999999999</v>
      </c>
      <c r="BE11" s="9">
        <f>SUMIFS(Concentrado!BF$2:BF859,Concentrado!$A$2:$A859,"="&amp;$A11,Concentrado!$B$2:$B859, "=San Luis Potosí")</f>
        <v>21.15</v>
      </c>
      <c r="BF11" s="9">
        <f>SUMIFS(Concentrado!BG$2:BG859,Concentrado!$A$2:$A859,"="&amp;$A11,Concentrado!$B$2:$B859, "=San Luis Potosí")</f>
        <v>53.274000000000001</v>
      </c>
      <c r="BG11" s="9">
        <f>SUMIFS(Concentrado!BH$2:BH859,Concentrado!$A$2:$A859,"="&amp;$A11,Concentrado!$B$2:$B859, "=San Luis Potosí")</f>
        <v>5.7535560172606672</v>
      </c>
    </row>
    <row r="12" spans="1:59" x14ac:dyDescent="0.25">
      <c r="A12" s="4">
        <v>2008</v>
      </c>
      <c r="B12" s="9">
        <f>SUMIFS(Concentrado!C$2:C859,Concentrado!$A$2:$A859,"="&amp;$A12,Concentrado!$B$2:$B859, "=San Luis Potosí")</f>
        <v>18.462</v>
      </c>
      <c r="C12" s="9">
        <f>SUMIFS(Concentrado!D$2:D859,Concentrado!$A$2:$A859,"="&amp;$A12,Concentrado!$B$2:$B859, "=San Luis Potosí")</f>
        <v>4.7610000000000001</v>
      </c>
      <c r="D12" s="9">
        <f>SUMIFS(Concentrado!E$2:E859,Concentrado!$A$2:$A859,"="&amp;$A12,Concentrado!$B$2:$B859, "=San Luis Potosí")</f>
        <v>11.435</v>
      </c>
      <c r="E12" s="9">
        <f>SUMIFS(Concentrado!F$2:F859,Concentrado!$A$2:$A859,"="&amp;$A12,Concentrado!$B$2:$B859, "=San Luis Potosí")</f>
        <v>14.888</v>
      </c>
      <c r="F12" s="9">
        <f>SUMIFS(Concentrado!G$2:G859,Concentrado!$A$2:$A859,"="&amp;$A12,Concentrado!$B$2:$B859, "=San Luis Potosí")</f>
        <v>16.728999999999999</v>
      </c>
      <c r="G12" s="9">
        <f>SUMIFS(Concentrado!H$2:H859,Concentrado!$A$2:$A859,"="&amp;$A12,Concentrado!$B$2:$B859, "=San Luis Potosí")</f>
        <v>3.4220000000000002</v>
      </c>
      <c r="H12" s="9">
        <f>SUMIFS(Concentrado!I$2:I859,Concentrado!$A$2:$A859,"="&amp;$A12,Concentrado!$B$2:$B859, "=San Luis Potosí")</f>
        <v>2.7210000000000001</v>
      </c>
      <c r="I12" s="9">
        <f>SUMIFS(Concentrado!J$2:J859,Concentrado!$A$2:$A859,"="&amp;$A12,Concentrado!$B$2:$B859, "=San Luis Potosí")</f>
        <v>3.0619999999999998</v>
      </c>
      <c r="J12" s="9">
        <f>SUMIFS(Concentrado!K$2:K859,Concentrado!$A$2:$A859,"="&amp;$A12,Concentrado!$B$2:$B859, "=San Luis Potosí")</f>
        <v>8.3559999999999999</v>
      </c>
      <c r="K12" s="9">
        <f>SUMIFS(Concentrado!L$2:L859,Concentrado!$A$2:$A859,"="&amp;$A12,Concentrado!$B$2:$B859, "=San Luis Potosí")</f>
        <v>4.2320000000000002</v>
      </c>
      <c r="L12" s="9">
        <f>SUMIFS(Concentrado!M$2:M859,Concentrado!$A$2:$A859,"="&amp;$A12,Concentrado!$B$2:$B859, "=San Luis Potosí")</f>
        <v>6.2409999999999997</v>
      </c>
      <c r="M12" s="9">
        <f>SUMIFS(Concentrado!N$2:N859,Concentrado!$A$2:$A859,"="&amp;$A12,Concentrado!$B$2:$B859, "=San Luis Potosí")</f>
        <v>48.582999999999998</v>
      </c>
      <c r="N12" s="9">
        <f>SUMIFS(Concentrado!O$2:O859,Concentrado!$A$2:$A859,"="&amp;$A12,Concentrado!$B$2:$B859, "=San Luis Potosí")</f>
        <v>81.489000000000004</v>
      </c>
      <c r="O12" s="9">
        <f>SUMIFS(Concentrado!P$2:P859,Concentrado!$A$2:$A859,"="&amp;$A12,Concentrado!$B$2:$B859, "=San Luis Potosí")</f>
        <v>17.155999999999999</v>
      </c>
      <c r="P12" s="9">
        <f>SUMIFS(Concentrado!Q$2:Q859,Concentrado!$A$2:$A859,"="&amp;$A12,Concentrado!$B$2:$B859, "=San Luis Potosí")</f>
        <v>48.493000000000002</v>
      </c>
      <c r="Q12" s="9">
        <f>SUMIFS(Concentrado!R$2:R859,Concentrado!$A$2:$A859,"="&amp;$A12,Concentrado!$B$2:$B859, "=San Luis Potosí")</f>
        <v>58.65</v>
      </c>
      <c r="R12" s="9">
        <f>SUMIFS(Concentrado!S$2:S859,Concentrado!$A$2:$A859,"="&amp;$A12,Concentrado!$B$2:$B859, "=San Luis Potosí")</f>
        <v>69.23</v>
      </c>
      <c r="S12" s="9">
        <f>SUMIFS(Concentrado!T$2:T859,Concentrado!$A$2:$A859,"="&amp;$A12,Concentrado!$B$2:$B859, "=San Luis Potosí")</f>
        <v>64.075999999999993</v>
      </c>
      <c r="T12" s="9">
        <f>SUMIFS(Concentrado!U$2:U859,Concentrado!$A$2:$A859,"="&amp;$A12,Concentrado!$B$2:$B859, "=San Luis Potosí")</f>
        <v>14.483000000000001</v>
      </c>
      <c r="U12" s="9">
        <f>SUMIFS(Concentrado!V$2:V859,Concentrado!$A$2:$A859,"="&amp;$A12,Concentrado!$B$2:$B859, "=San Luis Potosí")</f>
        <v>15.645</v>
      </c>
      <c r="V12" s="9">
        <f>SUMIFS(Concentrado!W$2:W859,Concentrado!$A$2:$A859,"="&amp;$A12,Concentrado!$B$2:$B859, "=San Luis Potosí")</f>
        <v>15.079000000000001</v>
      </c>
      <c r="W12" s="9">
        <f>SUMIFS(Concentrado!X$2:X859,Concentrado!$A$2:$A859,"="&amp;$A12,Concentrado!$B$2:$B859, "=San Luis Potosí")</f>
        <v>14.006</v>
      </c>
      <c r="X12" s="9">
        <f>SUMIFS(Concentrado!Y$2:Y859,Concentrado!$A$2:$A859,"="&amp;$A12,Concentrado!$B$2:$B859, "=San Luis Potosí")</f>
        <v>1.8140000000000001</v>
      </c>
      <c r="Y12" s="9">
        <f>SUMIFS(Concentrado!Z$2:Z859,Concentrado!$A$2:$A859,"="&amp;$A12,Concentrado!$B$2:$B859, "=San Luis Potosí")</f>
        <v>7.7530000000000001</v>
      </c>
      <c r="Z12" s="9">
        <f>SUMIFS(Concentrado!AA$2:AA859,Concentrado!$A$2:$A859,"="&amp;$A12,Concentrado!$B$2:$B859, "=San Luis Potosí")</f>
        <v>64.141000000000005</v>
      </c>
      <c r="AA12" s="9">
        <f>SUMIFS(Concentrado!AB$2:AB859,Concentrado!$A$2:$A859,"="&amp;$A12,Concentrado!$B$2:$B859, "=San Luis Potosí")</f>
        <v>47.917000000000002</v>
      </c>
      <c r="AB12" s="9">
        <f>SUMIFS(Concentrado!AC$2:AC859,Concentrado!$A$2:$A859,"="&amp;$A12,Concentrado!$B$2:$B859, "=San Luis Potosí")</f>
        <v>55.82</v>
      </c>
      <c r="AC12" s="9">
        <f>SUMIFS(Concentrado!AD$2:AD859,Concentrado!$A$2:$A859,"="&amp;$A12,Concentrado!$B$2:$B859, "=San Luis Potosí")</f>
        <v>386.27699999999999</v>
      </c>
      <c r="AD12" s="9">
        <f>SUMIFS(Concentrado!AE$2:AE859,Concentrado!$A$2:$A859,"="&amp;$A12,Concentrado!$B$2:$B859, "=San Luis Potosí")</f>
        <v>343.202</v>
      </c>
      <c r="AE12" s="9">
        <f>SUMIFS(Concentrado!AF$2:AF859,Concentrado!$A$2:$A859,"="&amp;$A12,Concentrado!$B$2:$B859, "=San Luis Potosí")</f>
        <v>364.22300000000001</v>
      </c>
      <c r="AF12" s="9">
        <f>SUMIFS(Concentrado!AG$2:AG859,Concentrado!$A$2:$A859,"="&amp;$A12,Concentrado!$B$2:$B859, "=San Luis Potosí")</f>
        <v>10.345000000000001</v>
      </c>
      <c r="AG12" s="9">
        <f>SUMIFS(Concentrado!AH$2:AH859,Concentrado!$A$2:$A859,"="&amp;$A12,Concentrado!$B$2:$B859, "=San Luis Potosí")</f>
        <v>12.800872977567</v>
      </c>
      <c r="AH12" s="9">
        <f>SUMIFS(Concentrado!AI$2:AI859,Concentrado!$A$2:$A859,"="&amp;$A12,Concentrado!$B$2:$B859, "=San Luis Potosí")</f>
        <v>2.01357552619762</v>
      </c>
      <c r="AI12" s="9">
        <f>SUMIFS(Concentrado!AJ$2:AJ859,Concentrado!$A$2:$A859,"="&amp;$A12,Concentrado!$B$2:$B859, "=San Luis Potosí")</f>
        <v>7.2958273005747296</v>
      </c>
      <c r="AJ12" s="9">
        <f>SUMIFS(Concentrado!AK$2:AK859,Concentrado!$A$2:$A859,"="&amp;$A12,Concentrado!$B$2:$B859, "=San Luis Potosí")</f>
        <v>9.4700000000000006</v>
      </c>
      <c r="AK12" s="9">
        <f>SUMIFS(Concentrado!AL$2:AL859,Concentrado!$A$2:$A859,"="&amp;$A12,Concentrado!$B$2:$B859, "=San Luis Potosí")</f>
        <v>1.512</v>
      </c>
      <c r="AL12" s="9">
        <f>SUMIFS(Concentrado!AM$2:AM859,Concentrado!$A$2:$A859,"="&amp;$A12,Concentrado!$B$2:$B859, "=San Luis Potosí")</f>
        <v>5.3879999999999999</v>
      </c>
      <c r="AM12" s="9">
        <f>SUMIFS(Concentrado!AN$2:AN859,Concentrado!$A$2:$A859,"="&amp;$A12,Concentrado!$B$2:$B859, "=San Luis Potosí")</f>
        <v>53.636000000000003</v>
      </c>
      <c r="AN12" s="9">
        <f>SUMIFS(Concentrado!AO$2:AO859,Concentrado!$A$2:$A859,"="&amp;$A12,Concentrado!$B$2:$B859, "=San Luis Potosí")</f>
        <v>44.213000000000001</v>
      </c>
      <c r="AO12" s="9">
        <f>SUMIFS(Concentrado!AP$2:AP859,Concentrado!$A$2:$A859,"="&amp;$A12,Concentrado!$B$2:$B859, "=San Luis Potosí")</f>
        <v>48.802999999999997</v>
      </c>
      <c r="AP12" s="9">
        <f>SUMIFS(Concentrado!AQ$2:AQ859,Concentrado!$A$2:$A859,"="&amp;$A12,Concentrado!$B$2:$B859, "=San Luis Potosí")</f>
        <v>3.3420000000000001</v>
      </c>
      <c r="AQ12" s="9">
        <f>SUMIFS(Concentrado!AR$2:AR859,Concentrado!$A$2:$A859,"="&amp;$A12,Concentrado!$B$2:$B859, "=San Luis Potosí")</f>
        <v>1.587</v>
      </c>
      <c r="AR12" s="9">
        <f>SUMIFS(Concentrado!AS$2:AS859,Concentrado!$A$2:$A859,"="&amp;$A12,Concentrado!$B$2:$B859, "=San Luis Potosí")</f>
        <v>2.4420000000000002</v>
      </c>
      <c r="AS12" s="9">
        <f>SUMIFS(Concentrado!AT$2:AT859,Concentrado!$A$2:$A859,"="&amp;$A12,Concentrado!$B$2:$B859, "=San Luis Potosí")</f>
        <v>4.3769999999999998</v>
      </c>
      <c r="AT12" s="9">
        <f>SUMIFS(Concentrado!AU$2:AU859,Concentrado!$A$2:$A859,"="&amp;$A12,Concentrado!$B$2:$B859, "=San Luis Potosí")</f>
        <v>0.98299999999999998</v>
      </c>
      <c r="AU12" s="9">
        <f>SUMIFS(Concentrado!AV$2:AV859,Concentrado!$A$2:$A859,"="&amp;$A12,Concentrado!$B$2:$B859, "=San Luis Potosí")</f>
        <v>2.6360000000000001</v>
      </c>
      <c r="AV12" s="9">
        <f>SUMIFS(Concentrado!AW$2:AW859,Concentrado!$A$2:$A859,"="&amp;$A12,Concentrado!$B$2:$B859, "=San Luis Potosí")</f>
        <v>534.85199999999998</v>
      </c>
      <c r="AW12" s="9">
        <f>SUMIFS(Concentrado!AX$2:AX859,Concentrado!$A$2:$A859,"="&amp;$A12,Concentrado!$B$2:$B859, "=San Luis Potosí")</f>
        <v>418.78</v>
      </c>
      <c r="AX12" s="9">
        <f>SUMIFS(Concentrado!AY$2:AY859,Concentrado!$A$2:$A859,"="&amp;$A12,Concentrado!$B$2:$B859, "=San Luis Potosí")</f>
        <v>475.358</v>
      </c>
      <c r="AY12" s="9">
        <f>SUMIFS(Concentrado!AZ$2:AZ859,Concentrado!$A$2:$A859,"="&amp;$A12,Concentrado!$B$2:$B859, "=San Luis Potosí")</f>
        <v>5.3490000000000002</v>
      </c>
      <c r="AZ12" s="9">
        <f>SUMIFS(Concentrado!BA$2:BA859,Concentrado!$A$2:$A859,"="&amp;$A12,Concentrado!$B$2:$B859, "=San Luis Potosí")</f>
        <v>4.1879999999999997</v>
      </c>
      <c r="BA12" s="9">
        <f>SUMIFS(Concentrado!BB$2:BB859,Concentrado!$A$2:$A859,"="&amp;$A12,Concentrado!$B$2:$B859, "=San Luis Potosí")</f>
        <v>4.7539999999999996</v>
      </c>
      <c r="BB12" s="9">
        <f>SUMIFS(Concentrado!BC$2:BC859,Concentrado!$A$2:$A859,"="&amp;$A12,Concentrado!$B$2:$B859, "=San Luis Potosí")</f>
        <v>27.925999999999998</v>
      </c>
      <c r="BC12" s="9">
        <f>SUMIFS(Concentrado!BD$2:BD859,Concentrado!$A$2:$A859,"="&amp;$A12,Concentrado!$B$2:$B859, "=San Luis Potosí")</f>
        <v>17.408000000000001</v>
      </c>
      <c r="BD12" s="9">
        <f>SUMIFS(Concentrado!BE$2:BE859,Concentrado!$A$2:$A859,"="&amp;$A12,Concentrado!$B$2:$B859, "=San Luis Potosí")</f>
        <v>17.411000000000001</v>
      </c>
      <c r="BE12" s="9">
        <f>SUMIFS(Concentrado!BF$2:BF859,Concentrado!$A$2:$A859,"="&amp;$A12,Concentrado!$B$2:$B859, "=San Luis Potosí")</f>
        <v>20.834</v>
      </c>
      <c r="BF12" s="9">
        <f>SUMIFS(Concentrado!BG$2:BG859,Concentrado!$A$2:$A859,"="&amp;$A12,Concentrado!$B$2:$B859, "=San Luis Potosí")</f>
        <v>30.427</v>
      </c>
      <c r="BG12" s="9">
        <f>SUMIFS(Concentrado!BH$2:BH859,Concentrado!$A$2:$A859,"="&amp;$A12,Concentrado!$B$2:$B859, "=San Luis Potosí")</f>
        <v>5.5484956417461655</v>
      </c>
    </row>
    <row r="13" spans="1:59" x14ac:dyDescent="0.25">
      <c r="A13" s="4">
        <v>2009</v>
      </c>
      <c r="B13" s="9">
        <f>SUMIFS(Concentrado!C$2:C859,Concentrado!$A$2:$A859,"="&amp;$A13,Concentrado!$B$2:$B859, "=San Luis Potosí")</f>
        <v>17.207000000000001</v>
      </c>
      <c r="C13" s="9">
        <f>SUMIFS(Concentrado!D$2:D859,Concentrado!$A$2:$A859,"="&amp;$A13,Concentrado!$B$2:$B859, "=San Luis Potosí")</f>
        <v>4.1859999999999999</v>
      </c>
      <c r="D13" s="9">
        <f>SUMIFS(Concentrado!E$2:E859,Concentrado!$A$2:$A859,"="&amp;$A13,Concentrado!$B$2:$B859, "=San Luis Potosí")</f>
        <v>10.534000000000001</v>
      </c>
      <c r="E13" s="9">
        <f>SUMIFS(Concentrado!F$2:F859,Concentrado!$A$2:$A859,"="&amp;$A13,Concentrado!$B$2:$B859, "=San Luis Potosí")</f>
        <v>15.888999999999999</v>
      </c>
      <c r="F13" s="9">
        <f>SUMIFS(Concentrado!G$2:G859,Concentrado!$A$2:$A859,"="&amp;$A13,Concentrado!$B$2:$B859, "=San Luis Potosí")</f>
        <v>15.59</v>
      </c>
      <c r="G13" s="9">
        <f>SUMIFS(Concentrado!H$2:H859,Concentrado!$A$2:$A859,"="&amp;$A13,Concentrado!$B$2:$B859, "=San Luis Potosí")</f>
        <v>2.907</v>
      </c>
      <c r="H13" s="9">
        <f>SUMIFS(Concentrado!I$2:I859,Concentrado!$A$2:$A859,"="&amp;$A13,Concentrado!$B$2:$B859, "=San Luis Potosí")</f>
        <v>2.3919999999999999</v>
      </c>
      <c r="I13" s="9">
        <f>SUMIFS(Concentrado!J$2:J859,Concentrado!$A$2:$A859,"="&amp;$A13,Concentrado!$B$2:$B859, "=San Luis Potosí")</f>
        <v>2.6429999999999998</v>
      </c>
      <c r="J13" s="9">
        <f>SUMIFS(Concentrado!K$2:K859,Concentrado!$A$2:$A859,"="&amp;$A13,Concentrado!$B$2:$B859, "=San Luis Potosí")</f>
        <v>9.35</v>
      </c>
      <c r="K13" s="9">
        <f>SUMIFS(Concentrado!L$2:L859,Concentrado!$A$2:$A859,"="&amp;$A13,Concentrado!$B$2:$B859, "=San Luis Potosí")</f>
        <v>2.99</v>
      </c>
      <c r="L13" s="9">
        <f>SUMIFS(Concentrado!M$2:M859,Concentrado!$A$2:$A859,"="&amp;$A13,Concentrado!$B$2:$B859, "=San Luis Potosí")</f>
        <v>6.09</v>
      </c>
      <c r="M13" s="9">
        <f>SUMIFS(Concentrado!N$2:N859,Concentrado!$A$2:$A859,"="&amp;$A13,Concentrado!$B$2:$B859, "=San Luis Potosí")</f>
        <v>46.006999999999998</v>
      </c>
      <c r="N13" s="9">
        <f>SUMIFS(Concentrado!O$2:O859,Concentrado!$A$2:$A859,"="&amp;$A13,Concentrado!$B$2:$B859, "=San Luis Potosí")</f>
        <v>78.177999999999997</v>
      </c>
      <c r="O13" s="9">
        <f>SUMIFS(Concentrado!P$2:P859,Concentrado!$A$2:$A859,"="&amp;$A13,Concentrado!$B$2:$B859, "=San Luis Potosí")</f>
        <v>18.835000000000001</v>
      </c>
      <c r="P13" s="9">
        <f>SUMIFS(Concentrado!Q$2:Q859,Concentrado!$A$2:$A859,"="&amp;$A13,Concentrado!$B$2:$B859, "=San Luis Potosí")</f>
        <v>47.804000000000002</v>
      </c>
      <c r="Q13" s="9">
        <f>SUMIFS(Concentrado!R$2:R859,Concentrado!$A$2:$A859,"="&amp;$A13,Concentrado!$B$2:$B859, "=San Luis Potosí")</f>
        <v>55.942</v>
      </c>
      <c r="R13" s="9">
        <f>SUMIFS(Concentrado!S$2:S859,Concentrado!$A$2:$A859,"="&amp;$A13,Concentrado!$B$2:$B859, "=San Luis Potosí")</f>
        <v>61.661999999999999</v>
      </c>
      <c r="S13" s="9">
        <f>SUMIFS(Concentrado!T$2:T859,Concentrado!$A$2:$A859,"="&amp;$A13,Concentrado!$B$2:$B859, "=San Luis Potosí")</f>
        <v>58.872999999999998</v>
      </c>
      <c r="T13" s="9">
        <f>SUMIFS(Concentrado!U$2:U859,Concentrado!$A$2:$A859,"="&amp;$A13,Concentrado!$B$2:$B859, "=San Luis Potosí")</f>
        <v>12.571</v>
      </c>
      <c r="U13" s="9">
        <f>SUMIFS(Concentrado!V$2:V859,Concentrado!$A$2:$A859,"="&amp;$A13,Concentrado!$B$2:$B859, "=San Luis Potosí")</f>
        <v>15.92</v>
      </c>
      <c r="V13" s="9">
        <f>SUMIFS(Concentrado!W$2:W859,Concentrado!$A$2:$A859,"="&amp;$A13,Concentrado!$B$2:$B859, "=San Luis Potosí")</f>
        <v>14.287000000000001</v>
      </c>
      <c r="W13" s="9">
        <f>SUMIFS(Concentrado!X$2:X859,Concentrado!$A$2:$A859,"="&amp;$A13,Concentrado!$B$2:$B859, "=San Luis Potosí")</f>
        <v>14.221</v>
      </c>
      <c r="X13" s="9">
        <f>SUMIFS(Concentrado!Y$2:Y859,Concentrado!$A$2:$A859,"="&amp;$A13,Concentrado!$B$2:$B859, "=San Luis Potosí")</f>
        <v>2.1680000000000001</v>
      </c>
      <c r="Y13" s="9">
        <f>SUMIFS(Concentrado!Z$2:Z859,Concentrado!$A$2:$A859,"="&amp;$A13,Concentrado!$B$2:$B859, "=San Luis Potosí")</f>
        <v>8.0820000000000007</v>
      </c>
      <c r="Z13" s="9">
        <f>SUMIFS(Concentrado!AA$2:AA859,Concentrado!$A$2:$A859,"="&amp;$A13,Concentrado!$B$2:$B859, "=San Luis Potosí")</f>
        <v>59.871000000000002</v>
      </c>
      <c r="AA13" s="9">
        <f>SUMIFS(Concentrado!AB$2:AB859,Concentrado!$A$2:$A859,"="&amp;$A13,Concentrado!$B$2:$B859, "=San Luis Potosí")</f>
        <v>47.536000000000001</v>
      </c>
      <c r="AB13" s="9">
        <f>SUMIFS(Concentrado!AC$2:AC859,Concentrado!$A$2:$A859,"="&amp;$A13,Concentrado!$B$2:$B859, "=San Luis Potosí")</f>
        <v>53.548999999999999</v>
      </c>
      <c r="AC13" s="9">
        <f>SUMIFS(Concentrado!AD$2:AD859,Concentrado!$A$2:$A859,"="&amp;$A13,Concentrado!$B$2:$B859, "=San Luis Potosí")</f>
        <v>377.37400000000002</v>
      </c>
      <c r="AD13" s="9">
        <f>SUMIFS(Concentrado!AE$2:AE859,Concentrado!$A$2:$A859,"="&amp;$A13,Concentrado!$B$2:$B859, "=San Luis Potosí")</f>
        <v>330.06</v>
      </c>
      <c r="AE13" s="9">
        <f>SUMIFS(Concentrado!AF$2:AF859,Concentrado!$A$2:$A859,"="&amp;$A13,Concentrado!$B$2:$B859, "=San Luis Potosí")</f>
        <v>353.12599999999998</v>
      </c>
      <c r="AF13" s="9">
        <f>SUMIFS(Concentrado!AG$2:AG859,Concentrado!$A$2:$A859,"="&amp;$A13,Concentrado!$B$2:$B859, "=San Luis Potosí")</f>
        <v>9.9779999999999998</v>
      </c>
      <c r="AG13" s="9">
        <f>SUMIFS(Concentrado!AH$2:AH859,Concentrado!$A$2:$A859,"="&amp;$A13,Concentrado!$B$2:$B859, "=San Luis Potosí")</f>
        <v>11.779901834151399</v>
      </c>
      <c r="AH13" s="9">
        <f>SUMIFS(Concentrado!AI$2:AI859,Concentrado!$A$2:$A859,"="&amp;$A13,Concentrado!$B$2:$B859, "=San Luis Potosí")</f>
        <v>3.7973949870388899</v>
      </c>
      <c r="AI13" s="9">
        <f>SUMIFS(Concentrado!AJ$2:AJ859,Concentrado!$A$2:$A859,"="&amp;$A13,Concentrado!$B$2:$B859, "=San Luis Potosí")</f>
        <v>7.72186649705655</v>
      </c>
      <c r="AJ13" s="9">
        <f>SUMIFS(Concentrado!AK$2:AK859,Concentrado!$A$2:$A859,"="&amp;$A13,Concentrado!$B$2:$B859, "=San Luis Potosí")</f>
        <v>9.7430000000000003</v>
      </c>
      <c r="AK13" s="9">
        <f>SUMIFS(Concentrado!AL$2:AL859,Concentrado!$A$2:$A859,"="&amp;$A13,Concentrado!$B$2:$B859, "=San Luis Potosí")</f>
        <v>2.3170000000000002</v>
      </c>
      <c r="AL13" s="9">
        <f>SUMIFS(Concentrado!AM$2:AM859,Concentrado!$A$2:$A859,"="&amp;$A13,Concentrado!$B$2:$B859, "=San Luis Potosí")</f>
        <v>5.9370000000000003</v>
      </c>
      <c r="AM13" s="9">
        <f>SUMIFS(Concentrado!AN$2:AN859,Concentrado!$A$2:$A859,"="&amp;$A13,Concentrado!$B$2:$B859, "=San Luis Potosí")</f>
        <v>56.414000000000001</v>
      </c>
      <c r="AN13" s="9">
        <f>SUMIFS(Concentrado!AO$2:AO859,Concentrado!$A$2:$A859,"="&amp;$A13,Concentrado!$B$2:$B859, "=San Luis Potosí")</f>
        <v>44.92</v>
      </c>
      <c r="AO13" s="9">
        <f>SUMIFS(Concentrado!AP$2:AP859,Concentrado!$A$2:$A859,"="&amp;$A13,Concentrado!$B$2:$B859, "=San Luis Potosí")</f>
        <v>50.523000000000003</v>
      </c>
      <c r="AP13" s="9">
        <f>SUMIFS(Concentrado!AQ$2:AQ859,Concentrado!$A$2:$A859,"="&amp;$A13,Concentrado!$B$2:$B859, "=San Luis Potosí")</f>
        <v>2.9860000000000002</v>
      </c>
      <c r="AQ13" s="9">
        <f>SUMIFS(Concentrado!AR$2:AR859,Concentrado!$A$2:$A859,"="&amp;$A13,Concentrado!$B$2:$B859, "=San Luis Potosí")</f>
        <v>0.97199999999999998</v>
      </c>
      <c r="AR13" s="9">
        <f>SUMIFS(Concentrado!AS$2:AS859,Concentrado!$A$2:$A859,"="&amp;$A13,Concentrado!$B$2:$B859, "=San Luis Potosí")</f>
        <v>1.954</v>
      </c>
      <c r="AS13" s="9">
        <f>SUMIFS(Concentrado!AT$2:AT859,Concentrado!$A$2:$A859,"="&amp;$A13,Concentrado!$B$2:$B859, "=San Luis Potosí")</f>
        <v>4.5570000000000004</v>
      </c>
      <c r="AT13" s="9">
        <f>SUMIFS(Concentrado!AU$2:AU859,Concentrado!$A$2:$A859,"="&amp;$A13,Concentrado!$B$2:$B859, "=San Luis Potosí")</f>
        <v>0.747</v>
      </c>
      <c r="AU13" s="9">
        <f>SUMIFS(Concentrado!AV$2:AV859,Concentrado!$A$2:$A859,"="&amp;$A13,Concentrado!$B$2:$B859, "=San Luis Potosí")</f>
        <v>2.605</v>
      </c>
      <c r="AV13" s="9">
        <f>SUMIFS(Concentrado!AW$2:AW859,Concentrado!$A$2:$A859,"="&amp;$A13,Concentrado!$B$2:$B859, "=San Luis Potosí")</f>
        <v>526.89300000000003</v>
      </c>
      <c r="AW13" s="9">
        <f>SUMIFS(Concentrado!AX$2:AX859,Concentrado!$A$2:$A859,"="&amp;$A13,Concentrado!$B$2:$B859, "=San Luis Potosí")</f>
        <v>410.03300000000002</v>
      </c>
      <c r="AX13" s="9">
        <f>SUMIFS(Concentrado!AY$2:AY859,Concentrado!$A$2:$A859,"="&amp;$A13,Concentrado!$B$2:$B859, "=San Luis Potosí")</f>
        <v>467.04199999999997</v>
      </c>
      <c r="AY13" s="9">
        <f>SUMIFS(Concentrado!AZ$2:AZ859,Concentrado!$A$2:$A859,"="&amp;$A13,Concentrado!$B$2:$B859, "=San Luis Potosí")</f>
        <v>5.2690000000000001</v>
      </c>
      <c r="AZ13" s="9">
        <f>SUMIFS(Concentrado!BA$2:BA859,Concentrado!$A$2:$A859,"="&amp;$A13,Concentrado!$B$2:$B859, "=San Luis Potosí")</f>
        <v>4.0999999999999996</v>
      </c>
      <c r="BA13" s="9">
        <f>SUMIFS(Concentrado!BB$2:BB859,Concentrado!$A$2:$A859,"="&amp;$A13,Concentrado!$B$2:$B859, "=San Luis Potosí")</f>
        <v>4.67</v>
      </c>
      <c r="BB13" s="9">
        <f>SUMIFS(Concentrado!BC$2:BC859,Concentrado!$A$2:$A859,"="&amp;$A13,Concentrado!$B$2:$B859, "=San Luis Potosí")</f>
        <v>21.93</v>
      </c>
      <c r="BC13" s="9">
        <f>SUMIFS(Concentrado!BD$2:BD859,Concentrado!$A$2:$A859,"="&amp;$A13,Concentrado!$B$2:$B859, "=San Luis Potosí")</f>
        <v>5.4829999999999997</v>
      </c>
      <c r="BD13" s="9">
        <f>SUMIFS(Concentrado!BE$2:BE859,Concentrado!$A$2:$A859,"="&amp;$A13,Concentrado!$B$2:$B859, "=San Luis Potosí")</f>
        <v>17.085999999999999</v>
      </c>
      <c r="BE13" s="9">
        <f>SUMIFS(Concentrado!BF$2:BF859,Concentrado!$A$2:$A859,"="&amp;$A13,Concentrado!$B$2:$B859, "=San Luis Potosí")</f>
        <v>19.856999999999999</v>
      </c>
      <c r="BF13" s="9">
        <f>SUMIFS(Concentrado!BG$2:BG859,Concentrado!$A$2:$A859,"="&amp;$A13,Concentrado!$B$2:$B859, "=San Luis Potosí")</f>
        <v>50.637</v>
      </c>
      <c r="BG13" s="9">
        <f>SUMIFS(Concentrado!BH$2:BH859,Concentrado!$A$2:$A859,"="&amp;$A13,Concentrado!$B$2:$B859, "=San Luis Potosí")</f>
        <v>5.6785300925925926</v>
      </c>
    </row>
    <row r="14" spans="1:59" x14ac:dyDescent="0.25">
      <c r="A14" s="4">
        <v>2010</v>
      </c>
      <c r="B14" s="9">
        <f>SUMIFS(Concentrado!C$2:C859,Concentrado!$A$2:$A859,"="&amp;$A14,Concentrado!$B$2:$B859, "=San Luis Potosí")</f>
        <v>18.388999999999999</v>
      </c>
      <c r="C14" s="9">
        <f>SUMIFS(Concentrado!D$2:D859,Concentrado!$A$2:$A859,"="&amp;$A14,Concentrado!$B$2:$B859, "=San Luis Potosí")</f>
        <v>5.0270000000000001</v>
      </c>
      <c r="D14" s="9">
        <f>SUMIFS(Concentrado!E$2:E859,Concentrado!$A$2:$A859,"="&amp;$A14,Concentrado!$B$2:$B859, "=San Luis Potosí")</f>
        <v>11.584</v>
      </c>
      <c r="E14" s="9">
        <f>SUMIFS(Concentrado!F$2:F859,Concentrado!$A$2:$A859,"="&amp;$A14,Concentrado!$B$2:$B859, "=San Luis Potosí")</f>
        <v>13.18</v>
      </c>
      <c r="F14" s="9">
        <f>SUMIFS(Concentrado!G$2:G859,Concentrado!$A$2:$A859,"="&amp;$A14,Concentrado!$B$2:$B859, "=San Luis Potosí")</f>
        <v>16.402000000000001</v>
      </c>
      <c r="G14" s="9">
        <f>SUMIFS(Concentrado!H$2:H859,Concentrado!$A$2:$A859,"="&amp;$A14,Concentrado!$B$2:$B859, "=San Luis Potosí")</f>
        <v>2.56</v>
      </c>
      <c r="H14" s="9">
        <f>SUMIFS(Concentrado!I$2:I859,Concentrado!$A$2:$A859,"="&amp;$A14,Concentrado!$B$2:$B859, "=San Luis Potosí")</f>
        <v>2.883</v>
      </c>
      <c r="I14" s="9">
        <f>SUMIFS(Concentrado!J$2:J859,Concentrado!$A$2:$A859,"="&amp;$A14,Concentrado!$B$2:$B859, "=San Luis Potosí")</f>
        <v>2.726</v>
      </c>
      <c r="J14" s="9">
        <f>SUMIFS(Concentrado!K$2:K859,Concentrado!$A$2:$A859,"="&amp;$A14,Concentrado!$B$2:$B859, "=San Luis Potosí")</f>
        <v>9.1549999999999994</v>
      </c>
      <c r="K14" s="9">
        <f>SUMIFS(Concentrado!L$2:L859,Concentrado!$A$2:$A859,"="&amp;$A14,Concentrado!$B$2:$B859, "=San Luis Potosí")</f>
        <v>4.1399999999999997</v>
      </c>
      <c r="L14" s="9">
        <f>SUMIFS(Concentrado!M$2:M859,Concentrado!$A$2:$A859,"="&amp;$A14,Concentrado!$B$2:$B859, "=San Luis Potosí")</f>
        <v>6.5869999999999997</v>
      </c>
      <c r="M14" s="9">
        <f>SUMIFS(Concentrado!N$2:N859,Concentrado!$A$2:$A859,"="&amp;$A14,Concentrado!$B$2:$B859, "=San Luis Potosí")</f>
        <v>47.030999999999999</v>
      </c>
      <c r="N14" s="9">
        <f>SUMIFS(Concentrado!O$2:O859,Concentrado!$A$2:$A859,"="&amp;$A14,Concentrado!$B$2:$B859, "=San Luis Potosí")</f>
        <v>88.528999999999996</v>
      </c>
      <c r="O14" s="9">
        <f>SUMIFS(Concentrado!P$2:P859,Concentrado!$A$2:$A859,"="&amp;$A14,Concentrado!$B$2:$B859, "=San Luis Potosí")</f>
        <v>21.806999999999999</v>
      </c>
      <c r="P14" s="9">
        <f>SUMIFS(Concentrado!Q$2:Q859,Concentrado!$A$2:$A859,"="&amp;$A14,Concentrado!$B$2:$B859, "=San Luis Potosí")</f>
        <v>54.399000000000001</v>
      </c>
      <c r="Q14" s="9">
        <f>SUMIFS(Concentrado!R$2:R859,Concentrado!$A$2:$A859,"="&amp;$A14,Concentrado!$B$2:$B859, "=San Luis Potosí")</f>
        <v>59.588000000000001</v>
      </c>
      <c r="R14" s="9">
        <f>SUMIFS(Concentrado!S$2:S859,Concentrado!$A$2:$A859,"="&amp;$A14,Concentrado!$B$2:$B859, "=San Luis Potosí")</f>
        <v>66.234999999999999</v>
      </c>
      <c r="S14" s="9">
        <f>SUMIFS(Concentrado!T$2:T859,Concentrado!$A$2:$A859,"="&amp;$A14,Concentrado!$B$2:$B859, "=San Luis Potosí")</f>
        <v>62.991999999999997</v>
      </c>
      <c r="T14" s="9">
        <f>SUMIFS(Concentrado!U$2:U859,Concentrado!$A$2:$A859,"="&amp;$A14,Concentrado!$B$2:$B859, "=San Luis Potosí")</f>
        <v>13.345000000000001</v>
      </c>
      <c r="U14" s="9">
        <f>SUMIFS(Concentrado!V$2:V859,Concentrado!$A$2:$A859,"="&amp;$A14,Concentrado!$B$2:$B859, "=San Luis Potosí")</f>
        <v>17.149999999999999</v>
      </c>
      <c r="V14" s="9">
        <f>SUMIFS(Concentrado!W$2:W859,Concentrado!$A$2:$A859,"="&amp;$A14,Concentrado!$B$2:$B859, "=San Luis Potosí")</f>
        <v>15.294</v>
      </c>
      <c r="W14" s="9">
        <f>SUMIFS(Concentrado!X$2:X859,Concentrado!$A$2:$A859,"="&amp;$A14,Concentrado!$B$2:$B859, "=San Luis Potosí")</f>
        <v>24.672999999999998</v>
      </c>
      <c r="X14" s="9">
        <f>SUMIFS(Concentrado!Y$2:Y859,Concentrado!$A$2:$A859,"="&amp;$A14,Concentrado!$B$2:$B859, "=San Luis Potosí")</f>
        <v>2.8090000000000002</v>
      </c>
      <c r="Y14" s="9">
        <f>SUMIFS(Concentrado!Z$2:Z859,Concentrado!$A$2:$A859,"="&amp;$A14,Concentrado!$B$2:$B859, "=San Luis Potosí")</f>
        <v>13.477</v>
      </c>
      <c r="Z14" s="9">
        <f>SUMIFS(Concentrado!AA$2:AA859,Concentrado!$A$2:$A859,"="&amp;$A14,Concentrado!$B$2:$B859, "=San Luis Potosí")</f>
        <v>72.001999999999995</v>
      </c>
      <c r="AA14" s="9">
        <f>SUMIFS(Concentrado!AB$2:AB859,Concentrado!$A$2:$A859,"="&amp;$A14,Concentrado!$B$2:$B859, "=San Luis Potosí")</f>
        <v>51.597999999999999</v>
      </c>
      <c r="AB14" s="9">
        <f>SUMIFS(Concentrado!AC$2:AC859,Concentrado!$A$2:$A859,"="&amp;$A14,Concentrado!$B$2:$B859, "=San Luis Potosí")</f>
        <v>61.552999999999997</v>
      </c>
      <c r="AC14" s="9">
        <f>SUMIFS(Concentrado!AD$2:AD859,Concentrado!$A$2:$A859,"="&amp;$A14,Concentrado!$B$2:$B859, "=San Luis Potosí")</f>
        <v>402.91899999999998</v>
      </c>
      <c r="AD14" s="9">
        <f>SUMIFS(Concentrado!AE$2:AE859,Concentrado!$A$2:$A859,"="&amp;$A14,Concentrado!$B$2:$B859, "=San Luis Potosí")</f>
        <v>358.08199999999999</v>
      </c>
      <c r="AE14" s="9">
        <f>SUMIFS(Concentrado!AF$2:AF859,Concentrado!$A$2:$A859,"="&amp;$A14,Concentrado!$B$2:$B859, "=San Luis Potosí")</f>
        <v>379.95800000000003</v>
      </c>
      <c r="AF14" s="9">
        <f>SUMIFS(Concentrado!AG$2:AG859,Concentrado!$A$2:$A859,"="&amp;$A14,Concentrado!$B$2:$B859, "=San Luis Potosí")</f>
        <v>10.474</v>
      </c>
      <c r="AG14" s="9">
        <f>SUMIFS(Concentrado!AH$2:AH859,Concentrado!$A$2:$A859,"="&amp;$A14,Concentrado!$B$2:$B859, "=San Luis Potosí")</f>
        <v>12.2215025115188</v>
      </c>
      <c r="AH14" s="9">
        <f>SUMIFS(Concentrado!AI$2:AI859,Concentrado!$A$2:$A859,"="&amp;$A14,Concentrado!$B$2:$B859, "=San Luis Potosí")</f>
        <v>3.7707390648567101</v>
      </c>
      <c r="AI14" s="9">
        <f>SUMIFS(Concentrado!AJ$2:AJ859,Concentrado!$A$2:$A859,"="&amp;$A14,Concentrado!$B$2:$B859, "=San Luis Potosí")</f>
        <v>7.9411510447137097</v>
      </c>
      <c r="AJ14" s="9">
        <f>SUMIFS(Concentrado!AK$2:AK859,Concentrado!$A$2:$A859,"="&amp;$A14,Concentrado!$B$2:$B859, "=San Luis Potosí")</f>
        <v>10.164</v>
      </c>
      <c r="AK14" s="9">
        <f>SUMIFS(Concentrado!AL$2:AL859,Concentrado!$A$2:$A859,"="&amp;$A14,Concentrado!$B$2:$B859, "=San Luis Potosí")</f>
        <v>2.4390000000000001</v>
      </c>
      <c r="AL14" s="9">
        <f>SUMIFS(Concentrado!AM$2:AM859,Concentrado!$A$2:$A859,"="&amp;$A14,Concentrado!$B$2:$B859, "=San Luis Potosí")</f>
        <v>6.2080000000000002</v>
      </c>
      <c r="AM14" s="9">
        <f>SUMIFS(Concentrado!AN$2:AN859,Concentrado!$A$2:$A859,"="&amp;$A14,Concentrado!$B$2:$B859, "=San Luis Potosí")</f>
        <v>56.64</v>
      </c>
      <c r="AN14" s="9">
        <f>SUMIFS(Concentrado!AO$2:AO859,Concentrado!$A$2:$A859,"="&amp;$A14,Concentrado!$B$2:$B859, "=San Luis Potosí")</f>
        <v>44.353999999999999</v>
      </c>
      <c r="AO14" s="9">
        <f>SUMIFS(Concentrado!AP$2:AP859,Concentrado!$A$2:$A859,"="&amp;$A14,Concentrado!$B$2:$B859, "=San Luis Potosí")</f>
        <v>50.347999999999999</v>
      </c>
      <c r="AP14" s="9">
        <f>SUMIFS(Concentrado!AQ$2:AQ859,Concentrado!$A$2:$A859,"="&amp;$A14,Concentrado!$B$2:$B859, "=San Luis Potosí")</f>
        <v>3.2589999999999999</v>
      </c>
      <c r="AQ14" s="9">
        <f>SUMIFS(Concentrado!AR$2:AR859,Concentrado!$A$2:$A859,"="&amp;$A14,Concentrado!$B$2:$B859, "=San Luis Potosí")</f>
        <v>1.8480000000000001</v>
      </c>
      <c r="AR14" s="9">
        <f>SUMIFS(Concentrado!AS$2:AS859,Concentrado!$A$2:$A859,"="&amp;$A14,Concentrado!$B$2:$B859, "=San Luis Potosí")</f>
        <v>2.536</v>
      </c>
      <c r="AS14" s="9">
        <f>SUMIFS(Concentrado!AT$2:AT859,Concentrado!$A$2:$A859,"="&amp;$A14,Concentrado!$B$2:$B859, "=San Luis Potosí")</f>
        <v>4.1120000000000001</v>
      </c>
      <c r="AT14" s="9">
        <f>SUMIFS(Concentrado!AU$2:AU859,Concentrado!$A$2:$A859,"="&amp;$A14,Concentrado!$B$2:$B859, "=San Luis Potosí")</f>
        <v>0.73899999999999999</v>
      </c>
      <c r="AU14" s="9">
        <f>SUMIFS(Concentrado!AV$2:AV859,Concentrado!$A$2:$A859,"="&amp;$A14,Concentrado!$B$2:$B859, "=San Luis Potosí")</f>
        <v>2.3849999999999998</v>
      </c>
      <c r="AV14" s="9">
        <f>SUMIFS(Concentrado!AW$2:AW859,Concentrado!$A$2:$A859,"="&amp;$A14,Concentrado!$B$2:$B859, "=San Luis Potosí")</f>
        <v>567.48400000000004</v>
      </c>
      <c r="AW14" s="9">
        <f>SUMIFS(Concentrado!AX$2:AX859,Concentrado!$A$2:$A859,"="&amp;$A14,Concentrado!$B$2:$B859, "=San Luis Potosí")</f>
        <v>441.46699999999998</v>
      </c>
      <c r="AX14" s="9">
        <f>SUMIFS(Concentrado!AY$2:AY859,Concentrado!$A$2:$A859,"="&amp;$A14,Concentrado!$B$2:$B859, "=San Luis Potosí")</f>
        <v>503.10300000000001</v>
      </c>
      <c r="AY14" s="9">
        <f>SUMIFS(Concentrado!AZ$2:AZ859,Concentrado!$A$2:$A859,"="&amp;$A14,Concentrado!$B$2:$B859, "=San Luis Potosí")</f>
        <v>5.6749999999999998</v>
      </c>
      <c r="AZ14" s="9">
        <f>SUMIFS(Concentrado!BA$2:BA859,Concentrado!$A$2:$A859,"="&amp;$A14,Concentrado!$B$2:$B859, "=San Luis Potosí")</f>
        <v>4.415</v>
      </c>
      <c r="BA14" s="9">
        <f>SUMIFS(Concentrado!BB$2:BB859,Concentrado!$A$2:$A859,"="&amp;$A14,Concentrado!$B$2:$B859, "=San Luis Potosí")</f>
        <v>5.0309999999999997</v>
      </c>
      <c r="BB14" s="9">
        <f>SUMIFS(Concentrado!BC$2:BC859,Concentrado!$A$2:$A859,"="&amp;$A14,Concentrado!$B$2:$B859, "=San Luis Potosí")</f>
        <v>17.303999999999998</v>
      </c>
      <c r="BC14" s="9">
        <f>SUMIFS(Concentrado!BD$2:BD859,Concentrado!$A$2:$A859,"="&amp;$A14,Concentrado!$B$2:$B859, "=San Luis Potosí")</f>
        <v>6.6269999999999998</v>
      </c>
      <c r="BD14" s="9">
        <f>SUMIFS(Concentrado!BE$2:BE859,Concentrado!$A$2:$A859,"="&amp;$A14,Concentrado!$B$2:$B859, "=San Luis Potosí")</f>
        <v>16.853000000000002</v>
      </c>
      <c r="BE14" s="9">
        <f>SUMIFS(Concentrado!BF$2:BF859,Concentrado!$A$2:$A859,"="&amp;$A14,Concentrado!$B$2:$B859, "=San Luis Potosí")</f>
        <v>18.727</v>
      </c>
      <c r="BF14" s="9">
        <f>SUMIFS(Concentrado!BG$2:BG859,Concentrado!$A$2:$A859,"="&amp;$A14,Concentrado!$B$2:$B859, "=San Luis Potosí")</f>
        <v>40.351999999999997</v>
      </c>
      <c r="BG14" s="9">
        <f>SUMIFS(Concentrado!BH$2:BH859,Concentrado!$A$2:$A859,"="&amp;$A14,Concentrado!$B$2:$B859, "=San Luis Potosí")</f>
        <v>5.3741746148202489</v>
      </c>
    </row>
    <row r="15" spans="1:59" x14ac:dyDescent="0.25">
      <c r="A15" s="4">
        <v>2011</v>
      </c>
      <c r="B15" s="9">
        <f>SUMIFS(Concentrado!C$2:C859,Concentrado!$A$2:$A859,"="&amp;$A15,Concentrado!$B$2:$B859, "=San Luis Potosí")</f>
        <v>16.63</v>
      </c>
      <c r="C15" s="9">
        <f>SUMIFS(Concentrado!D$2:D859,Concentrado!$A$2:$A859,"="&amp;$A15,Concentrado!$B$2:$B859, "=San Luis Potosí")</f>
        <v>4.2389999999999999</v>
      </c>
      <c r="D15" s="9">
        <f>SUMIFS(Concentrado!E$2:E859,Concentrado!$A$2:$A859,"="&amp;$A15,Concentrado!$B$2:$B859, "=San Luis Potosí")</f>
        <v>10.288</v>
      </c>
      <c r="E15" s="9">
        <f>SUMIFS(Concentrado!F$2:F859,Concentrado!$A$2:$A859,"="&amp;$A15,Concentrado!$B$2:$B859, "=San Luis Potosí")</f>
        <v>15.448</v>
      </c>
      <c r="F15" s="9">
        <f>SUMIFS(Concentrado!G$2:G859,Concentrado!$A$2:$A859,"="&amp;$A15,Concentrado!$B$2:$B859, "=San Luis Potosí")</f>
        <v>16.306999999999999</v>
      </c>
      <c r="G15" s="9">
        <f>SUMIFS(Concentrado!H$2:H859,Concentrado!$A$2:$A859,"="&amp;$A15,Concentrado!$B$2:$B859, "=San Luis Potosí")</f>
        <v>3.1419999999999999</v>
      </c>
      <c r="H15" s="9">
        <f>SUMIFS(Concentrado!I$2:I859,Concentrado!$A$2:$A859,"="&amp;$A15,Concentrado!$B$2:$B859, "=San Luis Potosí")</f>
        <v>2.1930000000000001</v>
      </c>
      <c r="I15" s="9">
        <f>SUMIFS(Concentrado!J$2:J859,Concentrado!$A$2:$A859,"="&amp;$A15,Concentrado!$B$2:$B859, "=San Luis Potosí")</f>
        <v>2.6560000000000001</v>
      </c>
      <c r="J15" s="9">
        <f>SUMIFS(Concentrado!K$2:K859,Concentrado!$A$2:$A859,"="&amp;$A15,Concentrado!$B$2:$B859, "=San Luis Potosí")</f>
        <v>7.5869999999999997</v>
      </c>
      <c r="K15" s="9">
        <f>SUMIFS(Concentrado!L$2:L859,Concentrado!$A$2:$A859,"="&amp;$A15,Concentrado!$B$2:$B859, "=San Luis Potosí")</f>
        <v>4.1660000000000004</v>
      </c>
      <c r="L15" s="9">
        <f>SUMIFS(Concentrado!M$2:M859,Concentrado!$A$2:$A859,"="&amp;$A15,Concentrado!$B$2:$B859, "=San Luis Potosí")</f>
        <v>5.8360000000000003</v>
      </c>
      <c r="M15" s="9">
        <f>SUMIFS(Concentrado!N$2:N859,Concentrado!$A$2:$A859,"="&amp;$A15,Concentrado!$B$2:$B859, "=San Luis Potosí")</f>
        <v>47.915999999999997</v>
      </c>
      <c r="N15" s="9">
        <f>SUMIFS(Concentrado!O$2:O859,Concentrado!$A$2:$A859,"="&amp;$A15,Concentrado!$B$2:$B859, "=San Luis Potosí")</f>
        <v>85.067999999999998</v>
      </c>
      <c r="O15" s="9">
        <f>SUMIFS(Concentrado!P$2:P859,Concentrado!$A$2:$A859,"="&amp;$A15,Concentrado!$B$2:$B859, "=San Luis Potosí")</f>
        <v>19.515000000000001</v>
      </c>
      <c r="P15" s="9">
        <f>SUMIFS(Concentrado!Q$2:Q859,Concentrado!$A$2:$A859,"="&amp;$A15,Concentrado!$B$2:$B859, "=San Luis Potosí")</f>
        <v>51.552999999999997</v>
      </c>
      <c r="Q15" s="9">
        <f>SUMIFS(Concentrado!R$2:R859,Concentrado!$A$2:$A859,"="&amp;$A15,Concentrado!$B$2:$B859, "=San Luis Potosí")</f>
        <v>56.866</v>
      </c>
      <c r="R15" s="9">
        <f>SUMIFS(Concentrado!S$2:S859,Concentrado!$A$2:$A859,"="&amp;$A15,Concentrado!$B$2:$B859, "=San Luis Potosí")</f>
        <v>60.664999999999999</v>
      </c>
      <c r="S15" s="9">
        <f>SUMIFS(Concentrado!T$2:T859,Concentrado!$A$2:$A859,"="&amp;$A15,Concentrado!$B$2:$B859, "=San Luis Potosí")</f>
        <v>58.81</v>
      </c>
      <c r="T15" s="9">
        <f>SUMIFS(Concentrado!U$2:U859,Concentrado!$A$2:$A859,"="&amp;$A15,Concentrado!$B$2:$B859, "=San Luis Potosí")</f>
        <v>16.170999999999999</v>
      </c>
      <c r="U15" s="9">
        <f>SUMIFS(Concentrado!V$2:V859,Concentrado!$A$2:$A859,"="&amp;$A15,Concentrado!$B$2:$B859, "=San Luis Potosí")</f>
        <v>17.396000000000001</v>
      </c>
      <c r="V15" s="9">
        <f>SUMIFS(Concentrado!W$2:W859,Concentrado!$A$2:$A859,"="&amp;$A15,Concentrado!$B$2:$B859, "=San Luis Potosí")</f>
        <v>16.797999999999998</v>
      </c>
      <c r="W15" s="9">
        <f>SUMIFS(Concentrado!X$2:X859,Concentrado!$A$2:$A859,"="&amp;$A15,Concentrado!$B$2:$B859, "=San Luis Potosí")</f>
        <v>22.454999999999998</v>
      </c>
      <c r="X15" s="9">
        <f>SUMIFS(Concentrado!Y$2:Y859,Concentrado!$A$2:$A859,"="&amp;$A15,Concentrado!$B$2:$B859, "=San Luis Potosí")</f>
        <v>3.6549999999999998</v>
      </c>
      <c r="Y15" s="9">
        <f>SUMIFS(Concentrado!Z$2:Z859,Concentrado!$A$2:$A859,"="&amp;$A15,Concentrado!$B$2:$B859, "=San Luis Potosí")</f>
        <v>12.832000000000001</v>
      </c>
      <c r="Z15" s="9">
        <f>SUMIFS(Concentrado!AA$2:AA859,Concentrado!$A$2:$A859,"="&amp;$A15,Concentrado!$B$2:$B859, "=San Luis Potosí")</f>
        <v>70.353999999999999</v>
      </c>
      <c r="AA15" s="9">
        <f>SUMIFS(Concentrado!AB$2:AB859,Concentrado!$A$2:$A859,"="&amp;$A15,Concentrado!$B$2:$B859, "=San Luis Potosí")</f>
        <v>49.628</v>
      </c>
      <c r="AB15" s="9">
        <f>SUMIFS(Concentrado!AC$2:AC859,Concentrado!$A$2:$A859,"="&amp;$A15,Concentrado!$B$2:$B859, "=San Luis Potosí")</f>
        <v>59.746000000000002</v>
      </c>
      <c r="AC15" s="9">
        <f>SUMIFS(Concentrado!AD$2:AD859,Concentrado!$A$2:$A859,"="&amp;$A15,Concentrado!$B$2:$B859, "=San Luis Potosí")</f>
        <v>398.90199999999999</v>
      </c>
      <c r="AD15" s="9">
        <f>SUMIFS(Concentrado!AE$2:AE859,Concentrado!$A$2:$A859,"="&amp;$A15,Concentrado!$B$2:$B859, "=San Luis Potosí")</f>
        <v>350.68799999999999</v>
      </c>
      <c r="AE15" s="9">
        <f>SUMIFS(Concentrado!AF$2:AF859,Concentrado!$A$2:$A859,"="&amp;$A15,Concentrado!$B$2:$B859, "=San Luis Potosí")</f>
        <v>374.37299999999999</v>
      </c>
      <c r="AF15" s="9">
        <f>SUMIFS(Concentrado!AG$2:AG859,Concentrado!$A$2:$A859,"="&amp;$A15,Concentrado!$B$2:$B859, "=San Luis Potosí")</f>
        <v>10.882999999999999</v>
      </c>
      <c r="AG15" s="9">
        <f>SUMIFS(Concentrado!AH$2:AH859,Concentrado!$A$2:$A859,"="&amp;$A15,Concentrado!$B$2:$B859, "=San Luis Potosí")</f>
        <v>12.668307514116099</v>
      </c>
      <c r="AH15" s="9">
        <f>SUMIFS(Concentrado!AI$2:AI859,Concentrado!$A$2:$A859,"="&amp;$A15,Concentrado!$B$2:$B859, "=San Luis Potosí")</f>
        <v>3.74593122864573</v>
      </c>
      <c r="AI15" s="9">
        <f>SUMIFS(Concentrado!AJ$2:AJ859,Concentrado!$A$2:$A859,"="&amp;$A15,Concentrado!$B$2:$B859, "=San Luis Potosí")</f>
        <v>8.1630946490914607</v>
      </c>
      <c r="AJ15" s="9">
        <f>SUMIFS(Concentrado!AK$2:AK859,Concentrado!$A$2:$A859,"="&amp;$A15,Concentrado!$B$2:$B859, "=San Luis Potosí")</f>
        <v>10.116</v>
      </c>
      <c r="AK15" s="9">
        <f>SUMIFS(Concentrado!AL$2:AL859,Concentrado!$A$2:$A859,"="&amp;$A15,Concentrado!$B$2:$B859, "=San Luis Potosí")</f>
        <v>1.9730000000000001</v>
      </c>
      <c r="AL15" s="9">
        <f>SUMIFS(Concentrado!AM$2:AM859,Concentrado!$A$2:$A859,"="&amp;$A15,Concentrado!$B$2:$B859, "=San Luis Potosí")</f>
        <v>5.9480000000000004</v>
      </c>
      <c r="AM15" s="9">
        <f>SUMIFS(Concentrado!AN$2:AN859,Concentrado!$A$2:$A859,"="&amp;$A15,Concentrado!$B$2:$B859, "=San Luis Potosí")</f>
        <v>52.726999999999997</v>
      </c>
      <c r="AN15" s="9">
        <f>SUMIFS(Concentrado!AO$2:AO859,Concentrado!$A$2:$A859,"="&amp;$A15,Concentrado!$B$2:$B859, "=San Luis Potosí")</f>
        <v>42.246000000000002</v>
      </c>
      <c r="AO15" s="9">
        <f>SUMIFS(Concentrado!AP$2:AP859,Concentrado!$A$2:$A859,"="&amp;$A15,Concentrado!$B$2:$B859, "=San Luis Potosí")</f>
        <v>47.436999999999998</v>
      </c>
      <c r="AP15" s="9">
        <f>SUMIFS(Concentrado!AQ$2:AQ859,Concentrado!$A$2:$A859,"="&amp;$A15,Concentrado!$B$2:$B859, "=San Luis Potosí")</f>
        <v>3.2189999999999999</v>
      </c>
      <c r="AQ15" s="9">
        <f>SUMIFS(Concentrado!AR$2:AR859,Concentrado!$A$2:$A859,"="&amp;$A15,Concentrado!$B$2:$B859, "=San Luis Potosí")</f>
        <v>1.169</v>
      </c>
      <c r="AR15" s="9">
        <f>SUMIFS(Concentrado!AS$2:AS859,Concentrado!$A$2:$A859,"="&amp;$A15,Concentrado!$B$2:$B859, "=San Luis Potosí")</f>
        <v>2.17</v>
      </c>
      <c r="AS15" s="9">
        <f>SUMIFS(Concentrado!AT$2:AT859,Concentrado!$A$2:$A859,"="&amp;$A15,Concentrado!$B$2:$B859, "=San Luis Potosí")</f>
        <v>4.0620000000000003</v>
      </c>
      <c r="AT15" s="9">
        <f>SUMIFS(Concentrado!AU$2:AU859,Concentrado!$A$2:$A859,"="&amp;$A15,Concentrado!$B$2:$B859, "=San Luis Potosí")</f>
        <v>0.58499999999999996</v>
      </c>
      <c r="AU15" s="9">
        <f>SUMIFS(Concentrado!AV$2:AV859,Concentrado!$A$2:$A859,"="&amp;$A15,Concentrado!$B$2:$B859, "=San Luis Potosí")</f>
        <v>2.282</v>
      </c>
      <c r="AV15" s="9">
        <f>SUMIFS(Concentrado!AW$2:AW859,Concentrado!$A$2:$A859,"="&amp;$A15,Concentrado!$B$2:$B859, "=San Luis Potosí")</f>
        <v>548.80600000000004</v>
      </c>
      <c r="AW15" s="9">
        <f>SUMIFS(Concentrado!AX$2:AX859,Concentrado!$A$2:$A859,"="&amp;$A15,Concentrado!$B$2:$B859, "=San Luis Potosí")</f>
        <v>426.483</v>
      </c>
      <c r="AX15" s="9">
        <f>SUMIFS(Concentrado!AY$2:AY859,Concentrado!$A$2:$A859,"="&amp;$A15,Concentrado!$B$2:$B859, "=San Luis Potosí")</f>
        <v>486.495</v>
      </c>
      <c r="AY15" s="9">
        <f>SUMIFS(Concentrado!AZ$2:AZ859,Concentrado!$A$2:$A859,"="&amp;$A15,Concentrado!$B$2:$B859, "=San Luis Potosí")</f>
        <v>5.4880000000000004</v>
      </c>
      <c r="AZ15" s="9">
        <f>SUMIFS(Concentrado!BA$2:BA859,Concentrado!$A$2:$A859,"="&amp;$A15,Concentrado!$B$2:$B859, "=San Luis Potosí")</f>
        <v>4.2649999999999997</v>
      </c>
      <c r="BA15" s="9">
        <f>SUMIFS(Concentrado!BB$2:BB859,Concentrado!$A$2:$A859,"="&amp;$A15,Concentrado!$B$2:$B859, "=San Luis Potosí")</f>
        <v>4.8650000000000002</v>
      </c>
      <c r="BB15" s="9">
        <f>SUMIFS(Concentrado!BC$2:BC859,Concentrado!$A$2:$A859,"="&amp;$A15,Concentrado!$B$2:$B859, "=San Luis Potosí")</f>
        <v>17.073</v>
      </c>
      <c r="BC15" s="9">
        <f>SUMIFS(Concentrado!BD$2:BD859,Concentrado!$A$2:$A859,"="&amp;$A15,Concentrado!$B$2:$B859, "=San Luis Potosí")</f>
        <v>5.1959999999999997</v>
      </c>
      <c r="BD15" s="9">
        <f>SUMIFS(Concentrado!BE$2:BE859,Concentrado!$A$2:$A859,"="&amp;$A15,Concentrado!$B$2:$B859, "=San Luis Potosí")</f>
        <v>18.071000000000002</v>
      </c>
      <c r="BE15" s="9">
        <f>SUMIFS(Concentrado!BF$2:BF859,Concentrado!$A$2:$A859,"="&amp;$A15,Concentrado!$B$2:$B859, "=San Luis Potosí")</f>
        <v>20.305</v>
      </c>
      <c r="BF15" s="9">
        <f>SUMIFS(Concentrado!BG$2:BG859,Concentrado!$A$2:$A859,"="&amp;$A15,Concentrado!$B$2:$B859, "=San Luis Potosí")</f>
        <v>48.296999999999997</v>
      </c>
      <c r="BG15" s="9">
        <f>SUMIFS(Concentrado!BH$2:BH859,Concentrado!$A$2:$A859,"="&amp;$A15,Concentrado!$B$2:$B859, "=San Luis Potosí")</f>
        <v>7.1438633207896487</v>
      </c>
    </row>
    <row r="16" spans="1:59" x14ac:dyDescent="0.25">
      <c r="A16" s="4">
        <v>2012</v>
      </c>
      <c r="B16" s="9">
        <f>SUMIFS(Concentrado!C$2:C859,Concentrado!$A$2:$A859,"="&amp;$A16,Concentrado!$B$2:$B859, "=San Luis Potosí")</f>
        <v>19.545000000000002</v>
      </c>
      <c r="C16" s="9">
        <f>SUMIFS(Concentrado!D$2:D859,Concentrado!$A$2:$A859,"="&amp;$A16,Concentrado!$B$2:$B859, "=San Luis Potosí")</f>
        <v>5.4939999999999998</v>
      </c>
      <c r="D16" s="9">
        <f>SUMIFS(Concentrado!E$2:E859,Concentrado!$A$2:$A859,"="&amp;$A16,Concentrado!$B$2:$B859, "=San Luis Potosí")</f>
        <v>12.391999999999999</v>
      </c>
      <c r="E16" s="9">
        <f>SUMIFS(Concentrado!F$2:F859,Concentrado!$A$2:$A859,"="&amp;$A16,Concentrado!$B$2:$B859, "=San Luis Potosí")</f>
        <v>10.9</v>
      </c>
      <c r="F16" s="9">
        <f>SUMIFS(Concentrado!G$2:G859,Concentrado!$A$2:$A859,"="&amp;$A16,Concentrado!$B$2:$B859, "=San Luis Potosí")</f>
        <v>14.952</v>
      </c>
      <c r="G16" s="9">
        <f>SUMIFS(Concentrado!H$2:H859,Concentrado!$A$2:$A859,"="&amp;$A16,Concentrado!$B$2:$B859, "=San Luis Potosí")</f>
        <v>3.863</v>
      </c>
      <c r="H16" s="9">
        <f>SUMIFS(Concentrado!I$2:I859,Concentrado!$A$2:$A859,"="&amp;$A16,Concentrado!$B$2:$B859, "=San Luis Potosí")</f>
        <v>2.6019999999999999</v>
      </c>
      <c r="I16" s="9">
        <f>SUMIFS(Concentrado!J$2:J859,Concentrado!$A$2:$A859,"="&amp;$A16,Concentrado!$B$2:$B859, "=San Luis Potosí")</f>
        <v>3.218</v>
      </c>
      <c r="J16" s="9">
        <f>SUMIFS(Concentrado!K$2:K859,Concentrado!$A$2:$A859,"="&amp;$A16,Concentrado!$B$2:$B859, "=San Luis Potosí")</f>
        <v>7.2720000000000002</v>
      </c>
      <c r="K16" s="9">
        <f>SUMIFS(Concentrado!L$2:L859,Concentrado!$A$2:$A859,"="&amp;$A16,Concentrado!$B$2:$B859, "=San Luis Potosí")</f>
        <v>4.2649999999999997</v>
      </c>
      <c r="L16" s="9">
        <f>SUMIFS(Concentrado!M$2:M859,Concentrado!$A$2:$A859,"="&amp;$A16,Concentrado!$B$2:$B859, "=San Luis Potosí")</f>
        <v>5.734</v>
      </c>
      <c r="M16" s="9">
        <f>SUMIFS(Concentrado!N$2:N859,Concentrado!$A$2:$A859,"="&amp;$A16,Concentrado!$B$2:$B859, "=San Luis Potosí")</f>
        <v>48.387999999999998</v>
      </c>
      <c r="N16" s="9">
        <f>SUMIFS(Concentrado!O$2:O859,Concentrado!$A$2:$A859,"="&amp;$A16,Concentrado!$B$2:$B859, "=San Luis Potosí")</f>
        <v>92.875</v>
      </c>
      <c r="O16" s="9">
        <f>SUMIFS(Concentrado!P$2:P859,Concentrado!$A$2:$A859,"="&amp;$A16,Concentrado!$B$2:$B859, "=San Luis Potosí")</f>
        <v>21.975999999999999</v>
      </c>
      <c r="P16" s="9">
        <f>SUMIFS(Concentrado!Q$2:Q859,Concentrado!$A$2:$A859,"="&amp;$A16,Concentrado!$B$2:$B859, "=San Luis Potosí")</f>
        <v>57.076000000000001</v>
      </c>
      <c r="Q16" s="9">
        <f>SUMIFS(Concentrado!R$2:R859,Concentrado!$A$2:$A859,"="&amp;$A16,Concentrado!$B$2:$B859, "=San Luis Potosí")</f>
        <v>59.390999999999998</v>
      </c>
      <c r="R16" s="9">
        <f>SUMIFS(Concentrado!S$2:S859,Concentrado!$A$2:$A859,"="&amp;$A16,Concentrado!$B$2:$B859, "=San Luis Potosí")</f>
        <v>58.698</v>
      </c>
      <c r="S16" s="9">
        <f>SUMIFS(Concentrado!T$2:T859,Concentrado!$A$2:$A859,"="&amp;$A16,Concentrado!$B$2:$B859, "=San Luis Potosí")</f>
        <v>59.036999999999999</v>
      </c>
      <c r="T16" s="9">
        <f>SUMIFS(Concentrado!U$2:U859,Concentrado!$A$2:$A859,"="&amp;$A16,Concentrado!$B$2:$B859, "=San Luis Potosí")</f>
        <v>16.817</v>
      </c>
      <c r="U16" s="9">
        <f>SUMIFS(Concentrado!V$2:V859,Concentrado!$A$2:$A859,"="&amp;$A16,Concentrado!$B$2:$B859, "=San Luis Potosí")</f>
        <v>19.373000000000001</v>
      </c>
      <c r="V16" s="9">
        <f>SUMIFS(Concentrado!W$2:W859,Concentrado!$A$2:$A859,"="&amp;$A16,Concentrado!$B$2:$B859, "=San Luis Potosí")</f>
        <v>18.125</v>
      </c>
      <c r="W16" s="9">
        <f>SUMIFS(Concentrado!X$2:X859,Concentrado!$A$2:$A859,"="&amp;$A16,Concentrado!$B$2:$B859, "=San Luis Potosí")</f>
        <v>30.074000000000002</v>
      </c>
      <c r="X16" s="9">
        <f>SUMIFS(Concentrado!Y$2:Y859,Concentrado!$A$2:$A859,"="&amp;$A16,Concentrado!$B$2:$B859, "=San Luis Potosí")</f>
        <v>4.1929999999999996</v>
      </c>
      <c r="Y16" s="9">
        <f>SUMIFS(Concentrado!Z$2:Z859,Concentrado!$A$2:$A859,"="&amp;$A16,Concentrado!$B$2:$B859, "=San Luis Potosí")</f>
        <v>16.905000000000001</v>
      </c>
      <c r="Z16" s="9">
        <f>SUMIFS(Concentrado!AA$2:AA859,Concentrado!$A$2:$A859,"="&amp;$A16,Concentrado!$B$2:$B859, "=San Luis Potosí")</f>
        <v>71.891000000000005</v>
      </c>
      <c r="AA16" s="9">
        <f>SUMIFS(Concentrado!AB$2:AB859,Concentrado!$A$2:$A859,"="&amp;$A16,Concentrado!$B$2:$B859, "=San Luis Potosí")</f>
        <v>54.143999999999998</v>
      </c>
      <c r="AB16" s="9">
        <f>SUMIFS(Concentrado!AC$2:AC859,Concentrado!$A$2:$A859,"="&amp;$A16,Concentrado!$B$2:$B859, "=San Luis Potosí")</f>
        <v>62.81</v>
      </c>
      <c r="AC16" s="9">
        <f>SUMIFS(Concentrado!AD$2:AD859,Concentrado!$A$2:$A859,"="&amp;$A16,Concentrado!$B$2:$B859, "=San Luis Potosí")</f>
        <v>410.74</v>
      </c>
      <c r="AD16" s="9">
        <f>SUMIFS(Concentrado!AE$2:AE859,Concentrado!$A$2:$A859,"="&amp;$A16,Concentrado!$B$2:$B859, "=San Luis Potosí")</f>
        <v>345.685</v>
      </c>
      <c r="AE16" s="9">
        <f>SUMIFS(Concentrado!AF$2:AF859,Concentrado!$A$2:$A859,"="&amp;$A16,Concentrado!$B$2:$B859, "=San Luis Potosí")</f>
        <v>377.52499999999998</v>
      </c>
      <c r="AF16" s="9">
        <f>SUMIFS(Concentrado!AG$2:AG859,Concentrado!$A$2:$A859,"="&amp;$A16,Concentrado!$B$2:$B859, "=San Luis Potosí")</f>
        <v>11.135999999999999</v>
      </c>
      <c r="AG16" s="9">
        <f>SUMIFS(Concentrado!AH$2:AH859,Concentrado!$A$2:$A859,"="&amp;$A16,Concentrado!$B$2:$B859, "=San Luis Potosí")</f>
        <v>13.7238873209182</v>
      </c>
      <c r="AH16" s="9">
        <f>SUMIFS(Concentrado!AI$2:AI859,Concentrado!$A$2:$A859,"="&amp;$A16,Concentrado!$B$2:$B859, "=San Luis Potosí")</f>
        <v>3.1370642176652002</v>
      </c>
      <c r="AI16" s="9">
        <f>SUMIFS(Concentrado!AJ$2:AJ859,Concentrado!$A$2:$A859,"="&amp;$A16,Concentrado!$B$2:$B859, "=San Luis Potosí")</f>
        <v>8.3925418935944194</v>
      </c>
      <c r="AJ16" s="9">
        <f>SUMIFS(Concentrado!AK$2:AK859,Concentrado!$A$2:$A859,"="&amp;$A16,Concentrado!$B$2:$B859, "=San Luis Potosí")</f>
        <v>10.074999999999999</v>
      </c>
      <c r="AK16" s="9">
        <f>SUMIFS(Concentrado!AL$2:AL859,Concentrado!$A$2:$A859,"="&amp;$A16,Concentrado!$B$2:$B859, "=San Luis Potosí")</f>
        <v>1.8069999999999999</v>
      </c>
      <c r="AL16" s="9">
        <f>SUMIFS(Concentrado!AM$2:AM859,Concentrado!$A$2:$A859,"="&amp;$A16,Concentrado!$B$2:$B859, "=San Luis Potosí")</f>
        <v>5.8440000000000003</v>
      </c>
      <c r="AM16" s="9">
        <f>SUMIFS(Concentrado!AN$2:AN859,Concentrado!$A$2:$A859,"="&amp;$A16,Concentrado!$B$2:$B859, "=San Luis Potosí")</f>
        <v>52.877000000000002</v>
      </c>
      <c r="AN16" s="9">
        <f>SUMIFS(Concentrado!AO$2:AO859,Concentrado!$A$2:$A859,"="&amp;$A16,Concentrado!$B$2:$B859, "=San Luis Potosí")</f>
        <v>42.143999999999998</v>
      </c>
      <c r="AO16" s="9">
        <f>SUMIFS(Concentrado!AP$2:AP859,Concentrado!$A$2:$A859,"="&amp;$A16,Concentrado!$B$2:$B859, "=San Luis Potosí")</f>
        <v>47.57</v>
      </c>
      <c r="AP16" s="9">
        <f>SUMIFS(Concentrado!AQ$2:AQ859,Concentrado!$A$2:$A859,"="&amp;$A16,Concentrado!$B$2:$B859, "=San Luis Potosí")</f>
        <v>3.3330000000000002</v>
      </c>
      <c r="AQ16" s="9">
        <f>SUMIFS(Concentrado!AR$2:AR859,Concentrado!$A$2:$A859,"="&amp;$A16,Concentrado!$B$2:$B859, "=San Luis Potosí")</f>
        <v>1.952</v>
      </c>
      <c r="AR16" s="9">
        <f>SUMIFS(Concentrado!AS$2:AS859,Concentrado!$A$2:$A859,"="&amp;$A16,Concentrado!$B$2:$B859, "=San Luis Potosí")</f>
        <v>2.6259999999999999</v>
      </c>
      <c r="AS16" s="9">
        <f>SUMIFS(Concentrado!AT$2:AT859,Concentrado!$A$2:$A859,"="&amp;$A16,Concentrado!$B$2:$B859, "=San Luis Potosí")</f>
        <v>4.5449999999999999</v>
      </c>
      <c r="AT16" s="9">
        <f>SUMIFS(Concentrado!AU$2:AU859,Concentrado!$A$2:$A859,"="&amp;$A16,Concentrado!$B$2:$B859, "=San Luis Potosí")</f>
        <v>1.0840000000000001</v>
      </c>
      <c r="AU16" s="9">
        <f>SUMIFS(Concentrado!AV$2:AV859,Concentrado!$A$2:$A859,"="&amp;$A16,Concentrado!$B$2:$B859, "=San Luis Potosí")</f>
        <v>2.774</v>
      </c>
      <c r="AV16" s="9">
        <f>SUMIFS(Concentrado!AW$2:AW859,Concentrado!$A$2:$A859,"="&amp;$A16,Concentrado!$B$2:$B859, "=San Luis Potosí")</f>
        <v>569.74900000000002</v>
      </c>
      <c r="AW16" s="9">
        <f>SUMIFS(Concentrado!AX$2:AX859,Concentrado!$A$2:$A859,"="&amp;$A16,Concentrado!$B$2:$B859, "=San Luis Potosí")</f>
        <v>420.721</v>
      </c>
      <c r="AX16" s="9">
        <f>SUMIFS(Concentrado!AY$2:AY859,Concentrado!$A$2:$A859,"="&amp;$A16,Concentrado!$B$2:$B859, "=San Luis Potosí")</f>
        <v>494.23</v>
      </c>
      <c r="AY16" s="9">
        <f>SUMIFS(Concentrado!AZ$2:AZ859,Concentrado!$A$2:$A859,"="&amp;$A16,Concentrado!$B$2:$B859, "=San Luis Potosí")</f>
        <v>5.6970000000000001</v>
      </c>
      <c r="AZ16" s="9">
        <f>SUMIFS(Concentrado!BA$2:BA859,Concentrado!$A$2:$A859,"="&amp;$A16,Concentrado!$B$2:$B859, "=San Luis Potosí")</f>
        <v>4.2069999999999999</v>
      </c>
      <c r="BA16" s="9">
        <f>SUMIFS(Concentrado!BB$2:BB859,Concentrado!$A$2:$A859,"="&amp;$A16,Concentrado!$B$2:$B859, "=San Luis Potosí")</f>
        <v>4.9420000000000002</v>
      </c>
      <c r="BB16" s="9">
        <f>SUMIFS(Concentrado!BC$2:BC859,Concentrado!$A$2:$A859,"="&amp;$A16,Concentrado!$B$2:$B859, "=San Luis Potosí")</f>
        <v>11.999000000000001</v>
      </c>
      <c r="BC16" s="9">
        <f>SUMIFS(Concentrado!BD$2:BD859,Concentrado!$A$2:$A859,"="&amp;$A16,Concentrado!$B$2:$B859, "=San Luis Potosí")</f>
        <v>6.375</v>
      </c>
      <c r="BD16" s="9">
        <f>SUMIFS(Concentrado!BE$2:BE859,Concentrado!$A$2:$A859,"="&amp;$A16,Concentrado!$B$2:$B859, "=San Luis Potosí")</f>
        <v>16.297000000000001</v>
      </c>
      <c r="BE16" s="9">
        <f>SUMIFS(Concentrado!BF$2:BF859,Concentrado!$A$2:$A859,"="&amp;$A16,Concentrado!$B$2:$B859, "=San Luis Potosí")</f>
        <v>18.651</v>
      </c>
      <c r="BF16" s="9">
        <f>SUMIFS(Concentrado!BG$2:BG859,Concentrado!$A$2:$A859,"="&amp;$A16,Concentrado!$B$2:$B859, "=San Luis Potosí")</f>
        <v>43.884999999999998</v>
      </c>
      <c r="BG16" s="9">
        <f>SUMIFS(Concentrado!BH$2:BH859,Concentrado!$A$2:$A859,"="&amp;$A16,Concentrado!$B$2:$B859, "=San Luis Potosí")</f>
        <v>6.1040075003490859</v>
      </c>
    </row>
    <row r="17" spans="1:59" x14ac:dyDescent="0.25">
      <c r="A17" s="4">
        <v>2013</v>
      </c>
      <c r="B17" s="9">
        <f>SUMIFS(Concentrado!C$2:C859,Concentrado!$A$2:$A859,"="&amp;$A17,Concentrado!$B$2:$B859, "=San Luis Potosí")</f>
        <v>19.111999999999998</v>
      </c>
      <c r="C17" s="9">
        <f>SUMIFS(Concentrado!D$2:D859,Concentrado!$A$2:$A859,"="&amp;$A17,Concentrado!$B$2:$B859, "=San Luis Potosí")</f>
        <v>5.008</v>
      </c>
      <c r="D17" s="9">
        <f>SUMIFS(Concentrado!E$2:E859,Concentrado!$A$2:$A859,"="&amp;$A17,Concentrado!$B$2:$B859, "=San Luis Potosí")</f>
        <v>12.005000000000001</v>
      </c>
      <c r="E17" s="9">
        <f>SUMIFS(Concentrado!F$2:F859,Concentrado!$A$2:$A859,"="&amp;$A17,Concentrado!$B$2:$B859, "=San Luis Potosí")</f>
        <v>10.654999999999999</v>
      </c>
      <c r="F17" s="9">
        <f>SUMIFS(Concentrado!G$2:G859,Concentrado!$A$2:$A859,"="&amp;$A17,Concentrado!$B$2:$B859, "=San Luis Potosí")</f>
        <v>13.25</v>
      </c>
      <c r="G17" s="9">
        <f>SUMIFS(Concentrado!H$2:H859,Concentrado!$A$2:$A859,"="&amp;$A17,Concentrado!$B$2:$B859, "=San Luis Potosí")</f>
        <v>3.972</v>
      </c>
      <c r="H17" s="9">
        <f>SUMIFS(Concentrado!I$2:I859,Concentrado!$A$2:$A859,"="&amp;$A17,Concentrado!$B$2:$B859, "=San Luis Potosí")</f>
        <v>3.7919999999999998</v>
      </c>
      <c r="I17" s="9">
        <f>SUMIFS(Concentrado!J$2:J859,Concentrado!$A$2:$A859,"="&amp;$A17,Concentrado!$B$2:$B859, "=San Luis Potosí")</f>
        <v>3.88</v>
      </c>
      <c r="J17" s="9">
        <f>SUMIFS(Concentrado!K$2:K859,Concentrado!$A$2:$A859,"="&amp;$A17,Concentrado!$B$2:$B859, "=San Luis Potosí")</f>
        <v>7.72</v>
      </c>
      <c r="K17" s="9">
        <f>SUMIFS(Concentrado!L$2:L859,Concentrado!$A$2:$A859,"="&amp;$A17,Concentrado!$B$2:$B859, "=San Luis Potosí")</f>
        <v>3.863</v>
      </c>
      <c r="L17" s="9">
        <f>SUMIFS(Concentrado!M$2:M859,Concentrado!$A$2:$A859,"="&amp;$A17,Concentrado!$B$2:$B859, "=San Luis Potosí")</f>
        <v>5.7460000000000004</v>
      </c>
      <c r="M17" s="9">
        <f>SUMIFS(Concentrado!N$2:N859,Concentrado!$A$2:$A859,"="&amp;$A17,Concentrado!$B$2:$B859, "=San Luis Potosí")</f>
        <v>59.354999999999997</v>
      </c>
      <c r="N17" s="9">
        <f>SUMIFS(Concentrado!O$2:O859,Concentrado!$A$2:$A859,"="&amp;$A17,Concentrado!$B$2:$B859, "=San Luis Potosí")</f>
        <v>81.992999999999995</v>
      </c>
      <c r="O17" s="9">
        <f>SUMIFS(Concentrado!P$2:P859,Concentrado!$A$2:$A859,"="&amp;$A17,Concentrado!$B$2:$B859, "=San Luis Potosí")</f>
        <v>18.385000000000002</v>
      </c>
      <c r="P17" s="9">
        <f>SUMIFS(Concentrado!Q$2:Q859,Concentrado!$A$2:$A859,"="&amp;$A17,Concentrado!$B$2:$B859, "=San Luis Potosí")</f>
        <v>49.777999999999999</v>
      </c>
      <c r="Q17" s="9">
        <f>SUMIFS(Concentrado!R$2:R859,Concentrado!$A$2:$A859,"="&amp;$A17,Concentrado!$B$2:$B859, "=San Luis Potosí")</f>
        <v>67.003</v>
      </c>
      <c r="R17" s="9">
        <f>SUMIFS(Concentrado!S$2:S859,Concentrado!$A$2:$A859,"="&amp;$A17,Concentrado!$B$2:$B859, "=San Luis Potosí")</f>
        <v>67.819000000000003</v>
      </c>
      <c r="S17" s="9">
        <f>SUMIFS(Concentrado!T$2:T859,Concentrado!$A$2:$A859,"="&amp;$A17,Concentrado!$B$2:$B859, "=San Luis Potosí")</f>
        <v>67.42</v>
      </c>
      <c r="T17" s="9">
        <f>SUMIFS(Concentrado!U$2:U859,Concentrado!$A$2:$A859,"="&amp;$A17,Concentrado!$B$2:$B859, "=San Luis Potosí")</f>
        <v>16.414000000000001</v>
      </c>
      <c r="U17" s="9">
        <f>SUMIFS(Concentrado!V$2:V859,Concentrado!$A$2:$A859,"="&amp;$A17,Concentrado!$B$2:$B859, "=San Luis Potosí")</f>
        <v>18.242000000000001</v>
      </c>
      <c r="V17" s="9">
        <f>SUMIFS(Concentrado!W$2:W859,Concentrado!$A$2:$A859,"="&amp;$A17,Concentrado!$B$2:$B859, "=San Luis Potosí")</f>
        <v>17.349</v>
      </c>
      <c r="W17" s="9">
        <f>SUMIFS(Concentrado!X$2:X859,Concentrado!$A$2:$A859,"="&amp;$A17,Concentrado!$B$2:$B859, "=San Luis Potosí")</f>
        <v>20.76</v>
      </c>
      <c r="X17" s="9">
        <f>SUMIFS(Concentrado!Y$2:Y859,Concentrado!$A$2:$A859,"="&amp;$A17,Concentrado!$B$2:$B859, "=San Luis Potosí")</f>
        <v>2.6469999999999998</v>
      </c>
      <c r="Y17" s="9">
        <f>SUMIFS(Concentrado!Z$2:Z859,Concentrado!$A$2:$A859,"="&amp;$A17,Concentrado!$B$2:$B859, "=San Luis Potosí")</f>
        <v>11.493</v>
      </c>
      <c r="Z17" s="9">
        <f>SUMIFS(Concentrado!AA$2:AA859,Concentrado!$A$2:$A859,"="&amp;$A17,Concentrado!$B$2:$B859, "=San Luis Potosí")</f>
        <v>81.393000000000001</v>
      </c>
      <c r="AA17" s="9">
        <f>SUMIFS(Concentrado!AB$2:AB859,Concentrado!$A$2:$A859,"="&amp;$A17,Concentrado!$B$2:$B859, "=San Luis Potosí")</f>
        <v>58.447000000000003</v>
      </c>
      <c r="AB17" s="9">
        <f>SUMIFS(Concentrado!AC$2:AC859,Concentrado!$A$2:$A859,"="&amp;$A17,Concentrado!$B$2:$B859, "=San Luis Potosí")</f>
        <v>69.653000000000006</v>
      </c>
      <c r="AC17" s="9">
        <f>SUMIFS(Concentrado!AD$2:AD859,Concentrado!$A$2:$A859,"="&amp;$A17,Concentrado!$B$2:$B859, "=San Luis Potosí")</f>
        <v>447.137</v>
      </c>
      <c r="AD17" s="9">
        <f>SUMIFS(Concentrado!AE$2:AE859,Concentrado!$A$2:$A859,"="&amp;$A17,Concentrado!$B$2:$B859, "=San Luis Potosí")</f>
        <v>377.58199999999999</v>
      </c>
      <c r="AE17" s="9">
        <f>SUMIFS(Concentrado!AF$2:AF859,Concentrado!$A$2:$A859,"="&amp;$A17,Concentrado!$B$2:$B859, "=San Luis Potosí")</f>
        <v>411.55</v>
      </c>
      <c r="AF17" s="9">
        <f>SUMIFS(Concentrado!AG$2:AG859,Concentrado!$A$2:$A859,"="&amp;$A17,Concentrado!$B$2:$B859, "=San Luis Potosí")</f>
        <v>13.94</v>
      </c>
      <c r="AG17" s="9">
        <f>SUMIFS(Concentrado!AH$2:AH859,Concentrado!$A$2:$A859,"="&amp;$A17,Concentrado!$B$2:$B859, "=San Luis Potosí")</f>
        <v>12.027952172129901</v>
      </c>
      <c r="AH17" s="9">
        <f>SUMIFS(Concentrado!AI$2:AI859,Concentrado!$A$2:$A859,"="&amp;$A17,Concentrado!$B$2:$B859, "=San Luis Potosí")</f>
        <v>1.75739031443618</v>
      </c>
      <c r="AI17" s="9">
        <f>SUMIFS(Concentrado!AJ$2:AJ859,Concentrado!$A$2:$A859,"="&amp;$A17,Concentrado!$B$2:$B859, "=San Luis Potosí")</f>
        <v>6.8676264992273897</v>
      </c>
      <c r="AJ17" s="9">
        <f>SUMIFS(Concentrado!AK$2:AK859,Concentrado!$A$2:$A859,"="&amp;$A17,Concentrado!$B$2:$B859, "=San Luis Potosí")</f>
        <v>10.568</v>
      </c>
      <c r="AK17" s="9">
        <f>SUMIFS(Concentrado!AL$2:AL859,Concentrado!$A$2:$A859,"="&amp;$A17,Concentrado!$B$2:$B859, "=San Luis Potosí")</f>
        <v>1.145</v>
      </c>
      <c r="AL17" s="9">
        <f>SUMIFS(Concentrado!AM$2:AM859,Concentrado!$A$2:$A859,"="&amp;$A17,Concentrado!$B$2:$B859, "=San Luis Potosí")</f>
        <v>5.7460000000000004</v>
      </c>
      <c r="AM17" s="9">
        <f>SUMIFS(Concentrado!AN$2:AN859,Concentrado!$A$2:$A859,"="&amp;$A17,Concentrado!$B$2:$B859, "=San Luis Potosí")</f>
        <v>54.637</v>
      </c>
      <c r="AN17" s="9">
        <f>SUMIFS(Concentrado!AO$2:AO859,Concentrado!$A$2:$A859,"="&amp;$A17,Concentrado!$B$2:$B859, "=San Luis Potosí")</f>
        <v>46.715000000000003</v>
      </c>
      <c r="AO17" s="9">
        <f>SUMIFS(Concentrado!AP$2:AP859,Concentrado!$A$2:$A859,"="&amp;$A17,Concentrado!$B$2:$B859, "=San Luis Potosí")</f>
        <v>50.584000000000003</v>
      </c>
      <c r="AP17" s="9">
        <f>SUMIFS(Concentrado!AQ$2:AQ859,Concentrado!$A$2:$A859,"="&amp;$A17,Concentrado!$B$2:$B859, "=San Luis Potosí")</f>
        <v>2.323</v>
      </c>
      <c r="AQ17" s="9">
        <f>SUMIFS(Concentrado!AR$2:AR859,Concentrado!$A$2:$A859,"="&amp;$A17,Concentrado!$B$2:$B859, "=San Luis Potosí")</f>
        <v>1.073</v>
      </c>
      <c r="AR17" s="9">
        <f>SUMIFS(Concentrado!AS$2:AS859,Concentrado!$A$2:$A859,"="&amp;$A17,Concentrado!$B$2:$B859, "=San Luis Potosí")</f>
        <v>1.6839999999999999</v>
      </c>
      <c r="AS17" s="9">
        <f>SUMIFS(Concentrado!AT$2:AT859,Concentrado!$A$2:$A859,"="&amp;$A17,Concentrado!$B$2:$B859, "=San Luis Potosí")</f>
        <v>3.3730000000000002</v>
      </c>
      <c r="AT17" s="9">
        <f>SUMIFS(Concentrado!AU$2:AU859,Concentrado!$A$2:$A859,"="&amp;$A17,Concentrado!$B$2:$B859, "=San Luis Potosí")</f>
        <v>0.501</v>
      </c>
      <c r="AU17" s="9">
        <f>SUMIFS(Concentrado!AV$2:AV859,Concentrado!$A$2:$A859,"="&amp;$A17,Concentrado!$B$2:$B859, "=San Luis Potosí")</f>
        <v>1.903</v>
      </c>
      <c r="AV17" s="9">
        <f>SUMIFS(Concentrado!AW$2:AW859,Concentrado!$A$2:$A859,"="&amp;$A17,Concentrado!$B$2:$B859, "=San Luis Potosí")</f>
        <v>596.05799999999999</v>
      </c>
      <c r="AW17" s="9">
        <f>SUMIFS(Concentrado!AX$2:AX859,Concentrado!$A$2:$A859,"="&amp;$A17,Concentrado!$B$2:$B859, "=San Luis Potosí")</f>
        <v>456.06</v>
      </c>
      <c r="AX17" s="9">
        <f>SUMIFS(Concentrado!AY$2:AY859,Concentrado!$A$2:$A859,"="&amp;$A17,Concentrado!$B$2:$B859, "=San Luis Potosí")</f>
        <v>524.97900000000004</v>
      </c>
      <c r="AY17" s="9">
        <f>SUMIFS(Concentrado!AZ$2:AZ859,Concentrado!$A$2:$A859,"="&amp;$A17,Concentrado!$B$2:$B859, "=San Luis Potosí")</f>
        <v>5.9610000000000003</v>
      </c>
      <c r="AZ17" s="9">
        <f>SUMIFS(Concentrado!BA$2:BA859,Concentrado!$A$2:$A859,"="&amp;$A17,Concentrado!$B$2:$B859, "=San Luis Potosí")</f>
        <v>4.5609999999999999</v>
      </c>
      <c r="BA17" s="9">
        <f>SUMIFS(Concentrado!BB$2:BB859,Concentrado!$A$2:$A859,"="&amp;$A17,Concentrado!$B$2:$B859, "=San Luis Potosí")</f>
        <v>5.25</v>
      </c>
      <c r="BB17" s="9">
        <f>SUMIFS(Concentrado!BC$2:BC859,Concentrado!$A$2:$A859,"="&amp;$A17,Concentrado!$B$2:$B859, "=San Luis Potosí")</f>
        <v>15.194000000000001</v>
      </c>
      <c r="BC17" s="9">
        <f>SUMIFS(Concentrado!BD$2:BD859,Concentrado!$A$2:$A859,"="&amp;$A17,Concentrado!$B$2:$B859, "=San Luis Potosí")</f>
        <v>7.9770000000000003</v>
      </c>
      <c r="BD17" s="9">
        <f>SUMIFS(Concentrado!BE$2:BE859,Concentrado!$A$2:$A859,"="&amp;$A17,Concentrado!$B$2:$B859, "=San Luis Potosí")</f>
        <v>16.719000000000001</v>
      </c>
      <c r="BE17" s="9">
        <f>SUMIFS(Concentrado!BF$2:BF859,Concentrado!$A$2:$A859,"="&amp;$A17,Concentrado!$B$2:$B859, "=San Luis Potosí")</f>
        <v>19.18</v>
      </c>
      <c r="BF17" s="9">
        <f>SUMIFS(Concentrado!BG$2:BG859,Concentrado!$A$2:$A859,"="&amp;$A17,Concentrado!$B$2:$B859, "=San Luis Potosí")</f>
        <v>34.576999999999998</v>
      </c>
      <c r="BG17" s="9">
        <f>SUMIFS(Concentrado!BH$2:BH859,Concentrado!$A$2:$A859,"="&amp;$A17,Concentrado!$B$2:$B859, "=San Luis Potosí")</f>
        <v>5.3696735482558733</v>
      </c>
    </row>
    <row r="18" spans="1:59" x14ac:dyDescent="0.25">
      <c r="A18" s="4">
        <v>2014</v>
      </c>
      <c r="B18" s="9">
        <f>SUMIFS(Concentrado!C$2:C859,Concentrado!$A$2:$A859,"="&amp;$A18,Concentrado!$B$2:$B859, "=San Luis Potosí")</f>
        <v>20.704000000000001</v>
      </c>
      <c r="C18" s="9">
        <f>SUMIFS(Concentrado!D$2:D859,Concentrado!$A$2:$A859,"="&amp;$A18,Concentrado!$B$2:$B859, "=San Luis Potosí")</f>
        <v>4.8179999999999996</v>
      </c>
      <c r="D18" s="9">
        <f>SUMIFS(Concentrado!E$2:E859,Concentrado!$A$2:$A859,"="&amp;$A18,Concentrado!$B$2:$B859, "=San Luis Potosí")</f>
        <v>12.614000000000001</v>
      </c>
      <c r="E18" s="9">
        <f>SUMIFS(Concentrado!F$2:F859,Concentrado!$A$2:$A859,"="&amp;$A18,Concentrado!$B$2:$B859, "=San Luis Potosí")</f>
        <v>11.493</v>
      </c>
      <c r="F18" s="9">
        <f>SUMIFS(Concentrado!G$2:G859,Concentrado!$A$2:$A859,"="&amp;$A18,Concentrado!$B$2:$B859, "=San Luis Potosí")</f>
        <v>15.903</v>
      </c>
      <c r="G18" s="9">
        <f>SUMIFS(Concentrado!H$2:H859,Concentrado!$A$2:$A859,"="&amp;$A18,Concentrado!$B$2:$B859, "=San Luis Potosí")</f>
        <v>4.0069999999999997</v>
      </c>
      <c r="H18" s="9">
        <f>SUMIFS(Concentrado!I$2:I859,Concentrado!$A$2:$A859,"="&amp;$A18,Concentrado!$B$2:$B859, "=San Luis Potosí")</f>
        <v>3.2589999999999999</v>
      </c>
      <c r="I18" s="9">
        <f>SUMIFS(Concentrado!J$2:J859,Concentrado!$A$2:$A859,"="&amp;$A18,Concentrado!$B$2:$B859, "=San Luis Potosí")</f>
        <v>3.625</v>
      </c>
      <c r="J18" s="9">
        <f>SUMIFS(Concentrado!K$2:K859,Concentrado!$A$2:$A859,"="&amp;$A18,Concentrado!$B$2:$B859, "=San Luis Potosí")</f>
        <v>8.8309999999999995</v>
      </c>
      <c r="K18" s="9">
        <f>SUMIFS(Concentrado!L$2:L859,Concentrado!$A$2:$A859,"="&amp;$A18,Concentrado!$B$2:$B859, "=San Luis Potosí")</f>
        <v>3.7549999999999999</v>
      </c>
      <c r="L18" s="9">
        <f>SUMIFS(Concentrado!M$2:M859,Concentrado!$A$2:$A859,"="&amp;$A18,Concentrado!$B$2:$B859, "=San Luis Potosí")</f>
        <v>6.234</v>
      </c>
      <c r="M18" s="9">
        <f>SUMIFS(Concentrado!N$2:N859,Concentrado!$A$2:$A859,"="&amp;$A18,Concentrado!$B$2:$B859, "=San Luis Potosí")</f>
        <v>50.162999999999997</v>
      </c>
      <c r="N18" s="9">
        <f>SUMIFS(Concentrado!O$2:O859,Concentrado!$A$2:$A859,"="&amp;$A18,Concentrado!$B$2:$B859, "=San Luis Potosí")</f>
        <v>82.224000000000004</v>
      </c>
      <c r="O18" s="9">
        <f>SUMIFS(Concentrado!P$2:P859,Concentrado!$A$2:$A859,"="&amp;$A18,Concentrado!$B$2:$B859, "=San Luis Potosí")</f>
        <v>23.239000000000001</v>
      </c>
      <c r="P18" s="9">
        <f>SUMIFS(Concentrado!Q$2:Q859,Concentrado!$A$2:$A859,"="&amp;$A18,Concentrado!$B$2:$B859, "=San Luis Potosí")</f>
        <v>52.085000000000001</v>
      </c>
      <c r="Q18" s="9">
        <f>SUMIFS(Concentrado!R$2:R859,Concentrado!$A$2:$A859,"="&amp;$A18,Concentrado!$B$2:$B859, "=San Luis Potosí")</f>
        <v>69.978999999999999</v>
      </c>
      <c r="R18" s="9">
        <f>SUMIFS(Concentrado!S$2:S859,Concentrado!$A$2:$A859,"="&amp;$A18,Concentrado!$B$2:$B859, "=San Luis Potosí")</f>
        <v>68.513999999999996</v>
      </c>
      <c r="S18" s="9">
        <f>SUMIFS(Concentrado!T$2:T859,Concentrado!$A$2:$A859,"="&amp;$A18,Concentrado!$B$2:$B859, "=San Luis Potosí")</f>
        <v>69.23</v>
      </c>
      <c r="T18" s="9">
        <f>SUMIFS(Concentrado!U$2:U859,Concentrado!$A$2:$A859,"="&amp;$A18,Concentrado!$B$2:$B859, "=San Luis Potosí")</f>
        <v>18.849</v>
      </c>
      <c r="U18" s="9">
        <f>SUMIFS(Concentrado!V$2:V859,Concentrado!$A$2:$A859,"="&amp;$A18,Concentrado!$B$2:$B859, "=San Luis Potosí")</f>
        <v>22.035</v>
      </c>
      <c r="V18" s="9">
        <f>SUMIFS(Concentrado!W$2:W859,Concentrado!$A$2:$A859,"="&amp;$A18,Concentrado!$B$2:$B859, "=San Luis Potosí")</f>
        <v>20.478999999999999</v>
      </c>
      <c r="W18" s="9">
        <f>SUMIFS(Concentrado!X$2:X859,Concentrado!$A$2:$A859,"="&amp;$A18,Concentrado!$B$2:$B859, "=San Luis Potosí")</f>
        <v>16.994</v>
      </c>
      <c r="X18" s="9">
        <f>SUMIFS(Concentrado!Y$2:Y859,Concentrado!$A$2:$A859,"="&amp;$A18,Concentrado!$B$2:$B859, "=San Luis Potosí")</f>
        <v>2.976</v>
      </c>
      <c r="Y18" s="9">
        <f>SUMIFS(Concentrado!Z$2:Z859,Concentrado!$A$2:$A859,"="&amp;$A18,Concentrado!$B$2:$B859, "=San Luis Potosí")</f>
        <v>9.8230000000000004</v>
      </c>
      <c r="Z18" s="9">
        <f>SUMIFS(Concentrado!AA$2:AA859,Concentrado!$A$2:$A859,"="&amp;$A18,Concentrado!$B$2:$B859, "=San Luis Potosí")</f>
        <v>76.212999999999994</v>
      </c>
      <c r="AA18" s="9">
        <f>SUMIFS(Concentrado!AB$2:AB859,Concentrado!$A$2:$A859,"="&amp;$A18,Concentrado!$B$2:$B859, "=San Luis Potosí")</f>
        <v>57.814999999999998</v>
      </c>
      <c r="AB18" s="9">
        <f>SUMIFS(Concentrado!AC$2:AC859,Concentrado!$A$2:$A859,"="&amp;$A18,Concentrado!$B$2:$B859, "=San Luis Potosí")</f>
        <v>66.801000000000002</v>
      </c>
      <c r="AC18" s="9">
        <f>SUMIFS(Concentrado!AD$2:AD859,Concentrado!$A$2:$A859,"="&amp;$A18,Concentrado!$B$2:$B859, "=San Luis Potosí")</f>
        <v>446.51799999999997</v>
      </c>
      <c r="AD18" s="9">
        <f>SUMIFS(Concentrado!AE$2:AE859,Concentrado!$A$2:$A859,"="&amp;$A18,Concentrado!$B$2:$B859, "=San Luis Potosí")</f>
        <v>378.63200000000001</v>
      </c>
      <c r="AE18" s="9">
        <f>SUMIFS(Concentrado!AF$2:AF859,Concentrado!$A$2:$A859,"="&amp;$A18,Concentrado!$B$2:$B859, "=San Luis Potosí")</f>
        <v>411.82600000000002</v>
      </c>
      <c r="AF18" s="9">
        <f>SUMIFS(Concentrado!AG$2:AG859,Concentrado!$A$2:$A859,"="&amp;$A18,Concentrado!$B$2:$B859, "=San Luis Potosí")</f>
        <v>12.17</v>
      </c>
      <c r="AG18" s="9">
        <f>SUMIFS(Concentrado!AH$2:AH859,Concentrado!$A$2:$A859,"="&amp;$A18,Concentrado!$B$2:$B859, "=San Luis Potosí")</f>
        <v>12.536556795499401</v>
      </c>
      <c r="AH18" s="9">
        <f>SUMIFS(Concentrado!AI$2:AI859,Concentrado!$A$2:$A859,"="&amp;$A18,Concentrado!$B$2:$B859, "=San Luis Potosí")</f>
        <v>3.7005369673904802</v>
      </c>
      <c r="AI18" s="9">
        <f>SUMIFS(Concentrado!AJ$2:AJ859,Concentrado!$A$2:$A859,"="&amp;$A18,Concentrado!$B$2:$B859, "=San Luis Potosí")</f>
        <v>8.1058962093704192</v>
      </c>
      <c r="AJ18" s="9">
        <f>SUMIFS(Concentrado!AK$2:AK859,Concentrado!$A$2:$A859,"="&amp;$A18,Concentrado!$B$2:$B859, "=San Luis Potosí")</f>
        <v>10.538</v>
      </c>
      <c r="AK18" s="9">
        <f>SUMIFS(Concentrado!AL$2:AL859,Concentrado!$A$2:$A859,"="&amp;$A18,Concentrado!$B$2:$B859, "=San Luis Potosí")</f>
        <v>2.1960000000000002</v>
      </c>
      <c r="AL18" s="9">
        <f>SUMIFS(Concentrado!AM$2:AM859,Concentrado!$A$2:$A859,"="&amp;$A18,Concentrado!$B$2:$B859, "=San Luis Potosí")</f>
        <v>6.2709999999999999</v>
      </c>
      <c r="AM18" s="9">
        <f>SUMIFS(Concentrado!AN$2:AN859,Concentrado!$A$2:$A859,"="&amp;$A18,Concentrado!$B$2:$B859, "=San Luis Potosí")</f>
        <v>59.442</v>
      </c>
      <c r="AN18" s="9">
        <f>SUMIFS(Concentrado!AO$2:AO859,Concentrado!$A$2:$A859,"="&amp;$A18,Concentrado!$B$2:$B859, "=San Luis Potosí")</f>
        <v>43.927999999999997</v>
      </c>
      <c r="AO18" s="9">
        <f>SUMIFS(Concentrado!AP$2:AP859,Concentrado!$A$2:$A859,"="&amp;$A18,Concentrado!$B$2:$B859, "=San Luis Potosí")</f>
        <v>51.686999999999998</v>
      </c>
      <c r="AP18" s="9">
        <f>SUMIFS(Concentrado!AQ$2:AQ859,Concentrado!$A$2:$A859,"="&amp;$A18,Concentrado!$B$2:$B859, "=San Luis Potosí")</f>
        <v>2.226</v>
      </c>
      <c r="AQ18" s="9">
        <f>SUMIFS(Concentrado!AR$2:AR859,Concentrado!$A$2:$A859,"="&amp;$A18,Concentrado!$B$2:$B859, "=San Luis Potosí")</f>
        <v>0.92100000000000004</v>
      </c>
      <c r="AR18" s="9">
        <f>SUMIFS(Concentrado!AS$2:AS859,Concentrado!$A$2:$A859,"="&amp;$A18,Concentrado!$B$2:$B859, "=San Luis Potosí")</f>
        <v>1.5589999999999999</v>
      </c>
      <c r="AS18" s="9">
        <f>SUMIFS(Concentrado!AT$2:AT859,Concentrado!$A$2:$A859,"="&amp;$A18,Concentrado!$B$2:$B859, "=San Luis Potosí")</f>
        <v>4.9720000000000004</v>
      </c>
      <c r="AT18" s="9">
        <f>SUMIFS(Concentrado!AU$2:AU859,Concentrado!$A$2:$A859,"="&amp;$A18,Concentrado!$B$2:$B859, "=San Luis Potosí")</f>
        <v>0.85</v>
      </c>
      <c r="AU18" s="9">
        <f>SUMIFS(Concentrado!AV$2:AV859,Concentrado!$A$2:$A859,"="&amp;$A18,Concentrado!$B$2:$B859, "=San Luis Potosí")</f>
        <v>2.863</v>
      </c>
      <c r="AV18" s="9">
        <f>SUMIFS(Concentrado!AW$2:AW859,Concentrado!$A$2:$A859,"="&amp;$A18,Concentrado!$B$2:$B859, "=San Luis Potosí")</f>
        <v>600.65099999999995</v>
      </c>
      <c r="AW18" s="9">
        <f>SUMIFS(Concentrado!AX$2:AX859,Concentrado!$A$2:$A859,"="&amp;$A18,Concentrado!$B$2:$B859, "=San Luis Potosí")</f>
        <v>456.428</v>
      </c>
      <c r="AX18" s="9">
        <f>SUMIFS(Concentrado!AY$2:AY859,Concentrado!$A$2:$A859,"="&amp;$A18,Concentrado!$B$2:$B859, "=San Luis Potosí")</f>
        <v>527.12400000000002</v>
      </c>
      <c r="AY18" s="9">
        <f>SUMIFS(Concentrado!AZ$2:AZ859,Concentrado!$A$2:$A859,"="&amp;$A18,Concentrado!$B$2:$B859, "=San Luis Potosí")</f>
        <v>6.0069999999999997</v>
      </c>
      <c r="AZ18" s="9">
        <f>SUMIFS(Concentrado!BA$2:BA859,Concentrado!$A$2:$A859,"="&amp;$A18,Concentrado!$B$2:$B859, "=San Luis Potosí")</f>
        <v>4.5640000000000001</v>
      </c>
      <c r="BA18" s="9">
        <f>SUMIFS(Concentrado!BB$2:BB859,Concentrado!$A$2:$A859,"="&amp;$A18,Concentrado!$B$2:$B859, "=San Luis Potosí")</f>
        <v>5.2709999999999999</v>
      </c>
      <c r="BB18" s="9">
        <f>SUMIFS(Concentrado!BC$2:BC859,Concentrado!$A$2:$A859,"="&amp;$A18,Concentrado!$B$2:$B859, "=San Luis Potosí")</f>
        <v>21.196999999999999</v>
      </c>
      <c r="BC18" s="9">
        <f>SUMIFS(Concentrado!BD$2:BD859,Concentrado!$A$2:$A859,"="&amp;$A18,Concentrado!$B$2:$B859, "=San Luis Potosí")</f>
        <v>5.01</v>
      </c>
      <c r="BD18" s="9">
        <f>SUMIFS(Concentrado!BE$2:BE859,Concentrado!$A$2:$A859,"="&amp;$A18,Concentrado!$B$2:$B859, "=San Luis Potosí")</f>
        <v>15.823</v>
      </c>
      <c r="BE18" s="9">
        <f>SUMIFS(Concentrado!BF$2:BF859,Concentrado!$A$2:$A859,"="&amp;$A18,Concentrado!$B$2:$B859, "=San Luis Potosí")</f>
        <v>18.103999999999999</v>
      </c>
      <c r="BF18" s="9">
        <f>SUMIFS(Concentrado!BG$2:BG859,Concentrado!$A$2:$A859,"="&amp;$A18,Concentrado!$B$2:$B859, "=San Luis Potosí")</f>
        <v>26.006</v>
      </c>
      <c r="BG18" s="9">
        <f>SUMIFS(Concentrado!BH$2:BH859,Concentrado!$A$2:$A859,"="&amp;$A18,Concentrado!$B$2:$B859, "=San Luis Potosí")</f>
        <v>5.8212806817499851</v>
      </c>
    </row>
    <row r="19" spans="1:59" x14ac:dyDescent="0.25">
      <c r="A19" s="4">
        <v>2015</v>
      </c>
      <c r="B19" s="9">
        <f>SUMIFS(Concentrado!C$2:C859,Concentrado!$A$2:$A859,"="&amp;$A19,Concentrado!$B$2:$B859, "=San Luis Potosí")</f>
        <v>17.442</v>
      </c>
      <c r="C19" s="9">
        <f>SUMIFS(Concentrado!D$2:D859,Concentrado!$A$2:$A859,"="&amp;$A19,Concentrado!$B$2:$B859, "=San Luis Potosí")</f>
        <v>4.6379999999999999</v>
      </c>
      <c r="D19" s="9">
        <f>SUMIFS(Concentrado!E$2:E859,Concentrado!$A$2:$A859,"="&amp;$A19,Concentrado!$B$2:$B859, "=San Luis Potosí")</f>
        <v>10.893000000000001</v>
      </c>
      <c r="E19" s="9">
        <f>SUMIFS(Concentrado!F$2:F859,Concentrado!$A$2:$A859,"="&amp;$A19,Concentrado!$B$2:$B859, "=San Luis Potosí")</f>
        <v>12.561999999999999</v>
      </c>
      <c r="F19" s="9">
        <f>SUMIFS(Concentrado!G$2:G859,Concentrado!$A$2:$A859,"="&amp;$A19,Concentrado!$B$2:$B859, "=San Luis Potosí")</f>
        <v>14.917999999999999</v>
      </c>
      <c r="G19" s="9">
        <f>SUMIFS(Concentrado!H$2:H859,Concentrado!$A$2:$A859,"="&amp;$A19,Concentrado!$B$2:$B859, "=San Luis Potosí")</f>
        <v>4.1210000000000004</v>
      </c>
      <c r="H19" s="9">
        <f>SUMIFS(Concentrado!I$2:I859,Concentrado!$A$2:$A859,"="&amp;$A19,Concentrado!$B$2:$B859, "=San Luis Potosí")</f>
        <v>4.4269999999999996</v>
      </c>
      <c r="I19" s="9">
        <f>SUMIFS(Concentrado!J$2:J859,Concentrado!$A$2:$A859,"="&amp;$A19,Concentrado!$B$2:$B859, "=San Luis Potosí")</f>
        <v>4.2779999999999996</v>
      </c>
      <c r="J19" s="9">
        <f>SUMIFS(Concentrado!K$2:K859,Concentrado!$A$2:$A859,"="&amp;$A19,Concentrado!$B$2:$B859, "=San Luis Potosí")</f>
        <v>5.74</v>
      </c>
      <c r="K19" s="9">
        <f>SUMIFS(Concentrado!L$2:L859,Concentrado!$A$2:$A859,"="&amp;$A19,Concentrado!$B$2:$B859, "=San Luis Potosí")</f>
        <v>3.8650000000000002</v>
      </c>
      <c r="L19" s="9">
        <f>SUMIFS(Concentrado!M$2:M859,Concentrado!$A$2:$A859,"="&amp;$A19,Concentrado!$B$2:$B859, "=San Luis Potosí")</f>
        <v>4.7809999999999997</v>
      </c>
      <c r="M19" s="9">
        <f>SUMIFS(Concentrado!N$2:N859,Concentrado!$A$2:$A859,"="&amp;$A19,Concentrado!$B$2:$B859, "=San Luis Potosí")</f>
        <v>47.006</v>
      </c>
      <c r="N19" s="9">
        <f>SUMIFS(Concentrado!O$2:O859,Concentrado!$A$2:$A859,"="&amp;$A19,Concentrado!$B$2:$B859, "=San Luis Potosí")</f>
        <v>75.876999999999995</v>
      </c>
      <c r="O19" s="9">
        <f>SUMIFS(Concentrado!P$2:P859,Concentrado!$A$2:$A859,"="&amp;$A19,Concentrado!$B$2:$B859, "=San Luis Potosí")</f>
        <v>19.186</v>
      </c>
      <c r="P19" s="9">
        <f>SUMIFS(Concentrado!Q$2:Q859,Concentrado!$A$2:$A859,"="&amp;$A19,Concentrado!$B$2:$B859, "=San Luis Potosí")</f>
        <v>47.021999999999998</v>
      </c>
      <c r="Q19" s="9">
        <f>SUMIFS(Concentrado!R$2:R859,Concentrado!$A$2:$A859,"="&amp;$A19,Concentrado!$B$2:$B859, "=San Luis Potosí")</f>
        <v>63.219000000000001</v>
      </c>
      <c r="R19" s="9">
        <f>SUMIFS(Concentrado!S$2:S859,Concentrado!$A$2:$A859,"="&amp;$A19,Concentrado!$B$2:$B859, "=San Luis Potosí")</f>
        <v>66.552999999999997</v>
      </c>
      <c r="S19" s="9">
        <f>SUMIFS(Concentrado!T$2:T859,Concentrado!$A$2:$A859,"="&amp;$A19,Concentrado!$B$2:$B859, "=San Luis Potosí")</f>
        <v>64.924000000000007</v>
      </c>
      <c r="T19" s="9">
        <f>SUMIFS(Concentrado!U$2:U859,Concentrado!$A$2:$A859,"="&amp;$A19,Concentrado!$B$2:$B859, "=San Luis Potosí")</f>
        <v>18.545999999999999</v>
      </c>
      <c r="U19" s="9">
        <f>SUMIFS(Concentrado!V$2:V859,Concentrado!$A$2:$A859,"="&amp;$A19,Concentrado!$B$2:$B859, "=San Luis Potosí")</f>
        <v>21.646000000000001</v>
      </c>
      <c r="V19" s="9">
        <f>SUMIFS(Concentrado!W$2:W859,Concentrado!$A$2:$A859,"="&amp;$A19,Concentrado!$B$2:$B859, "=San Luis Potosí")</f>
        <v>20.132000000000001</v>
      </c>
      <c r="W19" s="9">
        <f>SUMIFS(Concentrado!X$2:X859,Concentrado!$A$2:$A859,"="&amp;$A19,Concentrado!$B$2:$B859, "=San Luis Potosí")</f>
        <v>16.044</v>
      </c>
      <c r="X19" s="9">
        <f>SUMIFS(Concentrado!Y$2:Y859,Concentrado!$A$2:$A859,"="&amp;$A19,Concentrado!$B$2:$B859, "=San Luis Potosí")</f>
        <v>2.6709999999999998</v>
      </c>
      <c r="Y19" s="9">
        <f>SUMIFS(Concentrado!Z$2:Z859,Concentrado!$A$2:$A859,"="&amp;$A19,Concentrado!$B$2:$B859, "=San Luis Potosí")</f>
        <v>9.3109999999999999</v>
      </c>
      <c r="Z19" s="9">
        <f>SUMIFS(Concentrado!AA$2:AA859,Concentrado!$A$2:$A859,"="&amp;$A19,Concentrado!$B$2:$B859, "=San Luis Potosí")</f>
        <v>79.557000000000002</v>
      </c>
      <c r="AA19" s="9">
        <f>SUMIFS(Concentrado!AB$2:AB859,Concentrado!$A$2:$A859,"="&amp;$A19,Concentrado!$B$2:$B859, "=San Luis Potosí")</f>
        <v>53.692</v>
      </c>
      <c r="AB19" s="9">
        <f>SUMIFS(Concentrado!AC$2:AC859,Concentrado!$A$2:$A859,"="&amp;$A19,Concentrado!$B$2:$B859, "=San Luis Potosí")</f>
        <v>66.325999999999993</v>
      </c>
      <c r="AC19" s="9">
        <f>SUMIFS(Concentrado!AD$2:AD859,Concentrado!$A$2:$A859,"="&amp;$A19,Concentrado!$B$2:$B859, "=San Luis Potosí")</f>
        <v>434.214</v>
      </c>
      <c r="AD19" s="9">
        <f>SUMIFS(Concentrado!AE$2:AE859,Concentrado!$A$2:$A859,"="&amp;$A19,Concentrado!$B$2:$B859, "=San Luis Potosí")</f>
        <v>372.61200000000002</v>
      </c>
      <c r="AE19" s="9">
        <f>SUMIFS(Concentrado!AF$2:AF859,Concentrado!$A$2:$A859,"="&amp;$A19,Concentrado!$B$2:$B859, "=San Luis Potosí")</f>
        <v>402.73899999999998</v>
      </c>
      <c r="AF19" s="9">
        <f>SUMIFS(Concentrado!AG$2:AG859,Concentrado!$A$2:$A859,"="&amp;$A19,Concentrado!$B$2:$B859, "=San Luis Potosí")</f>
        <v>11.555</v>
      </c>
      <c r="AG19" s="9">
        <f>SUMIFS(Concentrado!AH$2:AH859,Concentrado!$A$2:$A859,"="&amp;$A19,Concentrado!$B$2:$B859, "=San Luis Potosí")</f>
        <v>13.2815612865927</v>
      </c>
      <c r="AH19" s="9">
        <f>SUMIFS(Concentrado!AI$2:AI859,Concentrado!$A$2:$A859,"="&amp;$A19,Concentrado!$B$2:$B859, "=San Luis Potosí")</f>
        <v>2.7264512510516301</v>
      </c>
      <c r="AI19" s="9">
        <f>SUMIFS(Concentrado!AJ$2:AJ859,Concentrado!$A$2:$A859,"="&amp;$A19,Concentrado!$B$2:$B859, "=San Luis Potosí")</f>
        <v>7.9962866025143402</v>
      </c>
      <c r="AJ19" s="9">
        <f>SUMIFS(Concentrado!AK$2:AK859,Concentrado!$A$2:$A859,"="&amp;$A19,Concentrado!$B$2:$B859, "=San Luis Potosí")</f>
        <v>10.23</v>
      </c>
      <c r="AK19" s="9">
        <f>SUMIFS(Concentrado!AL$2:AL859,Concentrado!$A$2:$A859,"="&amp;$A19,Concentrado!$B$2:$B859, "=San Luis Potosí")</f>
        <v>1.7569999999999999</v>
      </c>
      <c r="AL19" s="9">
        <f>SUMIFS(Concentrado!AM$2:AM859,Concentrado!$A$2:$A859,"="&amp;$A19,Concentrado!$B$2:$B859, "=San Luis Potosí")</f>
        <v>5.8959999999999999</v>
      </c>
      <c r="AM19" s="9">
        <f>SUMIFS(Concentrado!AN$2:AN859,Concentrado!$A$2:$A859,"="&amp;$A19,Concentrado!$B$2:$B859, "=San Luis Potosí")</f>
        <v>50.854999999999997</v>
      </c>
      <c r="AN19" s="9">
        <f>SUMIFS(Concentrado!AO$2:AO859,Concentrado!$A$2:$A859,"="&amp;$A19,Concentrado!$B$2:$B859, "=San Luis Potosí")</f>
        <v>43.151000000000003</v>
      </c>
      <c r="AO19" s="9">
        <f>SUMIFS(Concentrado!AP$2:AP859,Concentrado!$A$2:$A859,"="&amp;$A19,Concentrado!$B$2:$B859, "=San Luis Potosí")</f>
        <v>47.021999999999998</v>
      </c>
      <c r="AP19" s="9">
        <f>SUMIFS(Concentrado!AQ$2:AQ859,Concentrado!$A$2:$A859,"="&amp;$A19,Concentrado!$B$2:$B859, "=San Luis Potosí")</f>
        <v>2.4289999999999998</v>
      </c>
      <c r="AQ19" s="9">
        <f>SUMIFS(Concentrado!AR$2:AR859,Concentrado!$A$2:$A859,"="&amp;$A19,Concentrado!$B$2:$B859, "=San Luis Potosí")</f>
        <v>0.77300000000000002</v>
      </c>
      <c r="AR19" s="9">
        <f>SUMIFS(Concentrado!AS$2:AS859,Concentrado!$A$2:$A859,"="&amp;$A19,Concentrado!$B$2:$B859, "=San Luis Potosí")</f>
        <v>1.5820000000000001</v>
      </c>
      <c r="AS19" s="9">
        <f>SUMIFS(Concentrado!AT$2:AT859,Concentrado!$A$2:$A859,"="&amp;$A19,Concentrado!$B$2:$B859, "=San Luis Potosí")</f>
        <v>3.5329999999999999</v>
      </c>
      <c r="AT19" s="9">
        <f>SUMIFS(Concentrado!AU$2:AU859,Concentrado!$A$2:$A859,"="&amp;$A19,Concentrado!$B$2:$B859, "=San Luis Potosí")</f>
        <v>1.1950000000000001</v>
      </c>
      <c r="AU19" s="9">
        <f>SUMIFS(Concentrado!AV$2:AV859,Concentrado!$A$2:$A859,"="&amp;$A19,Concentrado!$B$2:$B859, "=San Luis Potosí")</f>
        <v>2.3370000000000002</v>
      </c>
      <c r="AV19" s="9">
        <f>SUMIFS(Concentrado!AW$2:AW859,Concentrado!$A$2:$A859,"="&amp;$A19,Concentrado!$B$2:$B859, "=San Luis Potosí")</f>
        <v>574.04600000000005</v>
      </c>
      <c r="AW19" s="9">
        <f>SUMIFS(Concentrado!AX$2:AX859,Concentrado!$A$2:$A859,"="&amp;$A19,Concentrado!$B$2:$B859, "=San Luis Potosí")</f>
        <v>446.54500000000002</v>
      </c>
      <c r="AX19" s="9">
        <f>SUMIFS(Concentrado!AY$2:AY859,Concentrado!$A$2:$A859,"="&amp;$A19,Concentrado!$B$2:$B859, "=San Luis Potosí")</f>
        <v>509.149</v>
      </c>
      <c r="AY19" s="9">
        <f>SUMIFS(Concentrado!AZ$2:AZ859,Concentrado!$A$2:$A859,"="&amp;$A19,Concentrado!$B$2:$B859, "=San Luis Potosí")</f>
        <v>5.74</v>
      </c>
      <c r="AZ19" s="9">
        <f>SUMIFS(Concentrado!BA$2:BA859,Concentrado!$A$2:$A859,"="&amp;$A19,Concentrado!$B$2:$B859, "=San Luis Potosí")</f>
        <v>4.4649999999999999</v>
      </c>
      <c r="BA19" s="9">
        <f>SUMIFS(Concentrado!BB$2:BB859,Concentrado!$A$2:$A859,"="&amp;$A19,Concentrado!$B$2:$B859, "=San Luis Potosí")</f>
        <v>5.0910000000000002</v>
      </c>
      <c r="BB19" s="9">
        <f>SUMIFS(Concentrado!BC$2:BC859,Concentrado!$A$2:$A859,"="&amp;$A19,Concentrado!$B$2:$B859, "=San Luis Potosí")</f>
        <v>17.588000000000001</v>
      </c>
      <c r="BC19" s="9">
        <f>SUMIFS(Concentrado!BD$2:BD859,Concentrado!$A$2:$A859,"="&amp;$A19,Concentrado!$B$2:$B859, "=San Luis Potosí")</f>
        <v>7.0350000000000001</v>
      </c>
      <c r="BD19" s="9">
        <f>SUMIFS(Concentrado!BE$2:BE859,Concentrado!$A$2:$A859,"="&amp;$A19,Concentrado!$B$2:$B859, "=San Luis Potosí")</f>
        <v>15.502000000000001</v>
      </c>
      <c r="BE19" s="9">
        <f>SUMIFS(Concentrado!BF$2:BF859,Concentrado!$A$2:$A859,"="&amp;$A19,Concentrado!$B$2:$B859, "=San Luis Potosí")</f>
        <v>17.588000000000001</v>
      </c>
      <c r="BF19" s="9">
        <f>SUMIFS(Concentrado!BG$2:BG859,Concentrado!$A$2:$A859,"="&amp;$A19,Concentrado!$B$2:$B859, "=San Luis Potosí")</f>
        <v>32.722999999999999</v>
      </c>
      <c r="BG19" s="9">
        <f>SUMIFS(Concentrado!BH$2:BH859,Concentrado!$A$2:$A859,"="&amp;$A19,Concentrado!$B$2:$B859, "=San Luis Potosí")</f>
        <v>6.2581806282722514</v>
      </c>
    </row>
    <row r="20" spans="1:59" x14ac:dyDescent="0.25">
      <c r="A20" s="4">
        <v>2016</v>
      </c>
      <c r="B20" s="9">
        <f>SUMIFS(Concentrado!C$2:C859,Concentrado!$A$2:$A859,"="&amp;$A20,Concentrado!$B$2:$B859, "=San Luis Potosí")</f>
        <v>18.201000000000001</v>
      </c>
      <c r="C20" s="9">
        <f>SUMIFS(Concentrado!D$2:D859,Concentrado!$A$2:$A859,"="&amp;$A20,Concentrado!$B$2:$B859, "=San Luis Potosí")</f>
        <v>3.2810000000000001</v>
      </c>
      <c r="D20" s="9">
        <f>SUMIFS(Concentrado!E$2:E859,Concentrado!$A$2:$A859,"="&amp;$A20,Concentrado!$B$2:$B859, "=San Luis Potosí")</f>
        <v>10.569000000000001</v>
      </c>
      <c r="E20" s="9">
        <f>SUMIFS(Concentrado!F$2:F859,Concentrado!$A$2:$A859,"="&amp;$A20,Concentrado!$B$2:$B859, "=San Luis Potosí")</f>
        <v>10.644</v>
      </c>
      <c r="F20" s="9">
        <f>SUMIFS(Concentrado!G$2:G859,Concentrado!$A$2:$A859,"="&amp;$A20,Concentrado!$B$2:$B859, "=San Luis Potosí")</f>
        <v>19.234999999999999</v>
      </c>
      <c r="G20" s="9">
        <f>SUMIFS(Concentrado!H$2:H859,Concentrado!$A$2:$A859,"="&amp;$A20,Concentrado!$B$2:$B859, "=San Luis Potosí")</f>
        <v>4.6779999999999999</v>
      </c>
      <c r="H20" s="9">
        <f>SUMIFS(Concentrado!I$2:I859,Concentrado!$A$2:$A859,"="&amp;$A20,Concentrado!$B$2:$B859, "=San Luis Potosí")</f>
        <v>3.56</v>
      </c>
      <c r="I20" s="9">
        <f>SUMIFS(Concentrado!J$2:J859,Concentrado!$A$2:$A859,"="&amp;$A20,Concentrado!$B$2:$B859, "=San Luis Potosí")</f>
        <v>4.1059999999999999</v>
      </c>
      <c r="J20" s="9">
        <f>SUMIFS(Concentrado!K$2:K859,Concentrado!$A$2:$A859,"="&amp;$A20,Concentrado!$B$2:$B859, "=San Luis Potosí")</f>
        <v>6.359</v>
      </c>
      <c r="K20" s="9">
        <f>SUMIFS(Concentrado!L$2:L859,Concentrado!$A$2:$A859,"="&amp;$A20,Concentrado!$B$2:$B859, "=San Luis Potosí")</f>
        <v>4.4669999999999996</v>
      </c>
      <c r="L20" s="9">
        <f>SUMIFS(Concentrado!M$2:M859,Concentrado!$A$2:$A859,"="&amp;$A20,Concentrado!$B$2:$B859, "=San Luis Potosí")</f>
        <v>5.391</v>
      </c>
      <c r="M20" s="9">
        <f>SUMIFS(Concentrado!N$2:N859,Concentrado!$A$2:$A859,"="&amp;$A20,Concentrado!$B$2:$B859, "=San Luis Potosí")</f>
        <v>52.923000000000002</v>
      </c>
      <c r="N20" s="9">
        <f>SUMIFS(Concentrado!O$2:O859,Concentrado!$A$2:$A859,"="&amp;$A20,Concentrado!$B$2:$B859, "=San Luis Potosí")</f>
        <v>86.983000000000004</v>
      </c>
      <c r="O20" s="9">
        <f>SUMIFS(Concentrado!P$2:P859,Concentrado!$A$2:$A859,"="&amp;$A20,Concentrado!$B$2:$B859, "=San Luis Potosí")</f>
        <v>18.777000000000001</v>
      </c>
      <c r="P20" s="9">
        <f>SUMIFS(Concentrado!Q$2:Q859,Concentrado!$A$2:$A859,"="&amp;$A20,Concentrado!$B$2:$B859, "=San Luis Potosí")</f>
        <v>52.164999999999999</v>
      </c>
      <c r="Q20" s="9">
        <f>SUMIFS(Concentrado!R$2:R859,Concentrado!$A$2:$A859,"="&amp;$A20,Concentrado!$B$2:$B859, "=San Luis Potosí")</f>
        <v>72.218000000000004</v>
      </c>
      <c r="R20" s="9">
        <f>SUMIFS(Concentrado!S$2:S859,Concentrado!$A$2:$A859,"="&amp;$A20,Concentrado!$B$2:$B859, "=San Luis Potosí")</f>
        <v>70.081000000000003</v>
      </c>
      <c r="S20" s="9">
        <f>SUMIFS(Concentrado!T$2:T859,Concentrado!$A$2:$A859,"="&amp;$A20,Concentrado!$B$2:$B859, "=San Luis Potosí")</f>
        <v>71.125</v>
      </c>
      <c r="T20" s="9">
        <f>SUMIFS(Concentrado!U$2:U859,Concentrado!$A$2:$A859,"="&amp;$A20,Concentrado!$B$2:$B859, "=San Luis Potosí")</f>
        <v>17.396999999999998</v>
      </c>
      <c r="U20" s="9">
        <f>SUMIFS(Concentrado!V$2:V859,Concentrado!$A$2:$A859,"="&amp;$A20,Concentrado!$B$2:$B859, "=San Luis Potosí")</f>
        <v>21.568999999999999</v>
      </c>
      <c r="V20" s="9">
        <f>SUMIFS(Concentrado!W$2:W859,Concentrado!$A$2:$A859,"="&amp;$A20,Concentrado!$B$2:$B859, "=San Luis Potosí")</f>
        <v>19.530999999999999</v>
      </c>
      <c r="W20" s="9">
        <f>SUMIFS(Concentrado!X$2:X859,Concentrado!$A$2:$A859,"="&amp;$A20,Concentrado!$B$2:$B859, "=San Luis Potosí")</f>
        <v>21.562999999999999</v>
      </c>
      <c r="X20" s="9">
        <f>SUMIFS(Concentrado!Y$2:Y859,Concentrado!$A$2:$A859,"="&amp;$A20,Concentrado!$B$2:$B859, "=San Luis Potosí")</f>
        <v>2.4430000000000001</v>
      </c>
      <c r="Y20" s="9">
        <f>SUMIFS(Concentrado!Z$2:Z859,Concentrado!$A$2:$A859,"="&amp;$A20,Concentrado!$B$2:$B859, "=San Luis Potosí")</f>
        <v>11.818</v>
      </c>
      <c r="Z20" s="9">
        <f>SUMIFS(Concentrado!AA$2:AA859,Concentrado!$A$2:$A859,"="&amp;$A20,Concentrado!$B$2:$B859, "=San Luis Potosí")</f>
        <v>84.424000000000007</v>
      </c>
      <c r="AA20" s="9">
        <f>SUMIFS(Concentrado!AB$2:AB859,Concentrado!$A$2:$A859,"="&amp;$A20,Concentrado!$B$2:$B859, "=San Luis Potosí")</f>
        <v>66.94</v>
      </c>
      <c r="AB20" s="9">
        <f>SUMIFS(Concentrado!AC$2:AC859,Concentrado!$A$2:$A859,"="&amp;$A20,Concentrado!$B$2:$B859, "=San Luis Potosí")</f>
        <v>75.480999999999995</v>
      </c>
      <c r="AC20" s="9">
        <f>SUMIFS(Concentrado!AD$2:AD859,Concentrado!$A$2:$A859,"="&amp;$A20,Concentrado!$B$2:$B859, "=San Luis Potosí")</f>
        <v>455.38</v>
      </c>
      <c r="AD20" s="9">
        <f>SUMIFS(Concentrado!AE$2:AE859,Concentrado!$A$2:$A859,"="&amp;$A20,Concentrado!$B$2:$B859, "=San Luis Potosí")</f>
        <v>396.33300000000003</v>
      </c>
      <c r="AE20" s="9">
        <f>SUMIFS(Concentrado!AF$2:AF859,Concentrado!$A$2:$A859,"="&amp;$A20,Concentrado!$B$2:$B859, "=San Luis Potosí")</f>
        <v>425.21199999999999</v>
      </c>
      <c r="AF20" s="9">
        <f>SUMIFS(Concentrado!AG$2:AG859,Concentrado!$A$2:$A859,"="&amp;$A20,Concentrado!$B$2:$B859, "=San Luis Potosí")</f>
        <v>13.23</v>
      </c>
      <c r="AG20" s="9">
        <f>SUMIFS(Concentrado!AH$2:AH859,Concentrado!$A$2:$A859,"="&amp;$A20,Concentrado!$B$2:$B859, "=San Luis Potosí")</f>
        <v>10.7444748979763</v>
      </c>
      <c r="AH20" s="9">
        <f>SUMIFS(Concentrado!AI$2:AI859,Concentrado!$A$2:$A859,"="&amp;$A20,Concentrado!$B$2:$B859, "=San Luis Potosí")</f>
        <v>4.2922725436982603</v>
      </c>
      <c r="AI20" s="9">
        <f>SUMIFS(Concentrado!AJ$2:AJ859,Concentrado!$A$2:$A859,"="&amp;$A20,Concentrado!$B$2:$B859, "=San Luis Potosí")</f>
        <v>7.5163015891609097</v>
      </c>
      <c r="AJ20" s="9">
        <f>SUMIFS(Concentrado!AK$2:AK859,Concentrado!$A$2:$A859,"="&amp;$A20,Concentrado!$B$2:$B859, "=San Luis Potosí")</f>
        <v>10.744999999999999</v>
      </c>
      <c r="AK20" s="9">
        <f>SUMIFS(Concentrado!AL$2:AL859,Concentrado!$A$2:$A859,"="&amp;$A20,Concentrado!$B$2:$B859, "=San Luis Potosí")</f>
        <v>2.234</v>
      </c>
      <c r="AL20" s="9">
        <f>SUMIFS(Concentrado!AM$2:AM859,Concentrado!$A$2:$A859,"="&amp;$A20,Concentrado!$B$2:$B859, "=San Luis Potosí")</f>
        <v>6.391</v>
      </c>
      <c r="AM20" s="9">
        <f>SUMIFS(Concentrado!AN$2:AN859,Concentrado!$A$2:$A859,"="&amp;$A20,Concentrado!$B$2:$B859, "=San Luis Potosí")</f>
        <v>54.162999999999997</v>
      </c>
      <c r="AN20" s="9">
        <f>SUMIFS(Concentrado!AO$2:AO859,Concentrado!$A$2:$A859,"="&amp;$A20,Concentrado!$B$2:$B859, "=San Luis Potosí")</f>
        <v>43.417000000000002</v>
      </c>
      <c r="AO20" s="9">
        <f>SUMIFS(Concentrado!AP$2:AP859,Concentrado!$A$2:$A859,"="&amp;$A20,Concentrado!$B$2:$B859, "=San Luis Potosí")</f>
        <v>48.701999999999998</v>
      </c>
      <c r="AP20" s="9">
        <f>SUMIFS(Concentrado!AQ$2:AQ859,Concentrado!$A$2:$A859,"="&amp;$A20,Concentrado!$B$2:$B859, "=San Luis Potosí")</f>
        <v>2.12</v>
      </c>
      <c r="AQ20" s="9">
        <f>SUMIFS(Concentrado!AR$2:AR859,Concentrado!$A$2:$A859,"="&amp;$A20,Concentrado!$B$2:$B859, "=San Luis Potosí")</f>
        <v>1.536</v>
      </c>
      <c r="AR20" s="9">
        <f>SUMIFS(Concentrado!AS$2:AS859,Concentrado!$A$2:$A859,"="&amp;$A20,Concentrado!$B$2:$B859, "=San Luis Potosí")</f>
        <v>1.821</v>
      </c>
      <c r="AS20" s="9">
        <f>SUMIFS(Concentrado!AT$2:AT859,Concentrado!$A$2:$A859,"="&amp;$A20,Concentrado!$B$2:$B859, "=San Luis Potosí")</f>
        <v>3.2890000000000001</v>
      </c>
      <c r="AT20" s="9">
        <f>SUMIFS(Concentrado!AU$2:AU859,Concentrado!$A$2:$A859,"="&amp;$A20,Concentrado!$B$2:$B859, "=San Luis Potosí")</f>
        <v>0.69799999999999995</v>
      </c>
      <c r="AU20" s="9">
        <f>SUMIFS(Concentrado!AV$2:AV859,Concentrado!$A$2:$A859,"="&amp;$A20,Concentrado!$B$2:$B859, "=San Luis Potosí")</f>
        <v>1.964</v>
      </c>
      <c r="AV20" s="9">
        <f>SUMIFS(Concentrado!AW$2:AW859,Concentrado!$A$2:$A859,"="&amp;$A20,Concentrado!$B$2:$B859, "=San Luis Potosí")</f>
        <v>606.46699999999998</v>
      </c>
      <c r="AW20" s="9">
        <f>SUMIFS(Concentrado!AX$2:AX859,Concentrado!$A$2:$A859,"="&amp;$A20,Concentrado!$B$2:$B859, "=San Luis Potosí")</f>
        <v>465.786</v>
      </c>
      <c r="AX20" s="9">
        <f>SUMIFS(Concentrado!AY$2:AY859,Concentrado!$A$2:$A859,"="&amp;$A20,Concentrado!$B$2:$B859, "=San Luis Potosí")</f>
        <v>534.72</v>
      </c>
      <c r="AY20" s="9">
        <f>SUMIFS(Concentrado!AZ$2:AZ859,Concentrado!$A$2:$A859,"="&amp;$A20,Concentrado!$B$2:$B859, "=San Luis Potosí")</f>
        <v>6.0650000000000004</v>
      </c>
      <c r="AZ20" s="9">
        <f>SUMIFS(Concentrado!BA$2:BA859,Concentrado!$A$2:$A859,"="&amp;$A20,Concentrado!$B$2:$B859, "=San Luis Potosí")</f>
        <v>4.6580000000000004</v>
      </c>
      <c r="BA20" s="9">
        <f>SUMIFS(Concentrado!BB$2:BB859,Concentrado!$A$2:$A859,"="&amp;$A20,Concentrado!$B$2:$B859, "=San Luis Potosí")</f>
        <v>5.3470000000000004</v>
      </c>
      <c r="BB20" s="9">
        <f>SUMIFS(Concentrado!BC$2:BC859,Concentrado!$A$2:$A859,"="&amp;$A20,Concentrado!$B$2:$B859, "=San Luis Potosí")</f>
        <v>16.623000000000001</v>
      </c>
      <c r="BC20" s="9">
        <f>SUMIFS(Concentrado!BD$2:BD859,Concentrado!$A$2:$A859,"="&amp;$A20,Concentrado!$B$2:$B859, "=San Luis Potosí")</f>
        <v>6.3330000000000002</v>
      </c>
      <c r="BD20" s="9">
        <f>SUMIFS(Concentrado!BE$2:BE859,Concentrado!$A$2:$A859,"="&amp;$A20,Concentrado!$B$2:$B859, "=San Luis Potosí")</f>
        <v>15.568</v>
      </c>
      <c r="BE20" s="9">
        <f>SUMIFS(Concentrado!BF$2:BF859,Concentrado!$A$2:$A859,"="&amp;$A20,Concentrado!$B$2:$B859, "=San Luis Potosí")</f>
        <v>17.777000000000001</v>
      </c>
      <c r="BF20" s="9">
        <f>SUMIFS(Concentrado!BG$2:BG859,Concentrado!$A$2:$A859,"="&amp;$A20,Concentrado!$B$2:$B859, "=San Luis Potosí")</f>
        <v>27.349</v>
      </c>
      <c r="BG20" s="9">
        <f>SUMIFS(Concentrado!BH$2:BH859,Concentrado!$A$2:$A859,"="&amp;$A20,Concentrado!$B$2:$B859, "=San Luis Potosí")</f>
        <v>6.5847603820423277</v>
      </c>
    </row>
    <row r="21" spans="1:59" x14ac:dyDescent="0.25">
      <c r="A21" s="4">
        <v>2017</v>
      </c>
      <c r="B21" s="9">
        <f>SUMIFS(Concentrado!C$2:C859,Concentrado!$A$2:$A859,"="&amp;$A21,Concentrado!$B$2:$B859, "=San Luis Potosí")</f>
        <v>17.722000000000001</v>
      </c>
      <c r="C21" s="9">
        <f>SUMIFS(Concentrado!D$2:D859,Concentrado!$A$2:$A859,"="&amp;$A21,Concentrado!$B$2:$B859, "=San Luis Potosí")</f>
        <v>4.9939999999999998</v>
      </c>
      <c r="D21" s="9">
        <f>SUMIFS(Concentrado!E$2:E859,Concentrado!$A$2:$A859,"="&amp;$A21,Concentrado!$B$2:$B859, "=San Luis Potosí")</f>
        <v>11.211</v>
      </c>
      <c r="E21" s="9">
        <f>SUMIFS(Concentrado!F$2:F859,Concentrado!$A$2:$A859,"="&amp;$A21,Concentrado!$B$2:$B859, "=San Luis Potosí")</f>
        <v>8.423</v>
      </c>
      <c r="F21" s="9">
        <f>SUMIFS(Concentrado!G$2:G859,Concentrado!$A$2:$A859,"="&amp;$A21,Concentrado!$B$2:$B859, "=San Luis Potosí")</f>
        <v>18.606999999999999</v>
      </c>
      <c r="G21" s="9">
        <f>SUMIFS(Concentrado!H$2:H859,Concentrado!$A$2:$A859,"="&amp;$A21,Concentrado!$B$2:$B859, "=San Luis Potosí")</f>
        <v>5.4470000000000001</v>
      </c>
      <c r="H21" s="9">
        <f>SUMIFS(Concentrado!I$2:I859,Concentrado!$A$2:$A859,"="&amp;$A21,Concentrado!$B$2:$B859, "=San Luis Potosí")</f>
        <v>4.3689999999999998</v>
      </c>
      <c r="I21" s="9">
        <f>SUMIFS(Concentrado!J$2:J859,Concentrado!$A$2:$A859,"="&amp;$A21,Concentrado!$B$2:$B859, "=San Luis Potosí")</f>
        <v>4.8959999999999999</v>
      </c>
      <c r="J21" s="9">
        <f>SUMIFS(Concentrado!K$2:K859,Concentrado!$A$2:$A859,"="&amp;$A21,Concentrado!$B$2:$B859, "=San Luis Potosí")</f>
        <v>6.5369999999999999</v>
      </c>
      <c r="K21" s="9">
        <f>SUMIFS(Concentrado!L$2:L859,Concentrado!$A$2:$A859,"="&amp;$A21,Concentrado!$B$2:$B859, "=San Luis Potosí")</f>
        <v>4.1609999999999996</v>
      </c>
      <c r="L21" s="9">
        <f>SUMIFS(Concentrado!M$2:M859,Concentrado!$A$2:$A859,"="&amp;$A21,Concentrado!$B$2:$B859, "=San Luis Potosí")</f>
        <v>5.3220000000000001</v>
      </c>
      <c r="M21" s="9">
        <f>SUMIFS(Concentrado!N$2:N859,Concentrado!$A$2:$A859,"="&amp;$A21,Concentrado!$B$2:$B859, "=San Luis Potosí")</f>
        <v>42.463999999999999</v>
      </c>
      <c r="N21" s="9">
        <f>SUMIFS(Concentrado!O$2:O859,Concentrado!$A$2:$A859,"="&amp;$A21,Concentrado!$B$2:$B859, "=San Luis Potosí")</f>
        <v>99.795000000000002</v>
      </c>
      <c r="O21" s="9">
        <f>SUMIFS(Concentrado!P$2:P859,Concentrado!$A$2:$A859,"="&amp;$A21,Concentrado!$B$2:$B859, "=San Luis Potosí")</f>
        <v>22.678999999999998</v>
      </c>
      <c r="P21" s="9">
        <f>SUMIFS(Concentrado!Q$2:Q859,Concentrado!$A$2:$A859,"="&amp;$A21,Concentrado!$B$2:$B859, "=San Luis Potosí")</f>
        <v>60.347000000000001</v>
      </c>
      <c r="Q21" s="9">
        <f>SUMIFS(Concentrado!R$2:R859,Concentrado!$A$2:$A859,"="&amp;$A21,Concentrado!$B$2:$B859, "=San Luis Potosí")</f>
        <v>80.765000000000001</v>
      </c>
      <c r="R21" s="9">
        <f>SUMIFS(Concentrado!S$2:S859,Concentrado!$A$2:$A859,"="&amp;$A21,Concentrado!$B$2:$B859, "=San Luis Potosí")</f>
        <v>79.757999999999996</v>
      </c>
      <c r="S21" s="9">
        <f>SUMIFS(Concentrado!T$2:T859,Concentrado!$A$2:$A859,"="&amp;$A21,Concentrado!$B$2:$B859, "=San Luis Potosí")</f>
        <v>80.25</v>
      </c>
      <c r="T21" s="9">
        <f>SUMIFS(Concentrado!U$2:U859,Concentrado!$A$2:$A859,"="&amp;$A21,Concentrado!$B$2:$B859, "=San Luis Potosí")</f>
        <v>20.626999999999999</v>
      </c>
      <c r="U21" s="9">
        <f>SUMIFS(Concentrado!V$2:V859,Concentrado!$A$2:$A859,"="&amp;$A21,Concentrado!$B$2:$B859, "=San Luis Potosí")</f>
        <v>21.5</v>
      </c>
      <c r="V21" s="9">
        <f>SUMIFS(Concentrado!W$2:W859,Concentrado!$A$2:$A859,"="&amp;$A21,Concentrado!$B$2:$B859, "=San Luis Potosí")</f>
        <v>21.074000000000002</v>
      </c>
      <c r="W21" s="9">
        <f>SUMIFS(Concentrado!X$2:X859,Concentrado!$A$2:$A859,"="&amp;$A21,Concentrado!$B$2:$B859, "=San Luis Potosí")</f>
        <v>31.158999999999999</v>
      </c>
      <c r="X21" s="9">
        <f>SUMIFS(Concentrado!Y$2:Y859,Concentrado!$A$2:$A859,"="&amp;$A21,Concentrado!$B$2:$B859, "=San Luis Potosí")</f>
        <v>3.3290000000000002</v>
      </c>
      <c r="Y21" s="9">
        <f>SUMIFS(Concentrado!Z$2:Z859,Concentrado!$A$2:$A859,"="&amp;$A21,Concentrado!$B$2:$B859, "=San Luis Potosí")</f>
        <v>16.922999999999998</v>
      </c>
      <c r="Z21" s="9">
        <f>SUMIFS(Concentrado!AA$2:AA859,Concentrado!$A$2:$A859,"="&amp;$A21,Concentrado!$B$2:$B859, "=San Luis Potosí")</f>
        <v>90.498000000000005</v>
      </c>
      <c r="AA21" s="9">
        <f>SUMIFS(Concentrado!AB$2:AB859,Concentrado!$A$2:$A859,"="&amp;$A21,Concentrado!$B$2:$B859, "=San Luis Potosí")</f>
        <v>69.771000000000001</v>
      </c>
      <c r="AB21" s="9">
        <f>SUMIFS(Concentrado!AC$2:AC859,Concentrado!$A$2:$A859,"="&amp;$A21,Concentrado!$B$2:$B859, "=San Luis Potosí")</f>
        <v>79.894999999999996</v>
      </c>
      <c r="AC21" s="9">
        <f>SUMIFS(Concentrado!AD$2:AD859,Concentrado!$A$2:$A859,"="&amp;$A21,Concentrado!$B$2:$B859, "=San Luis Potosí")</f>
        <v>486.69900000000001</v>
      </c>
      <c r="AD21" s="9">
        <f>SUMIFS(Concentrado!AE$2:AE859,Concentrado!$A$2:$A859,"="&amp;$A21,Concentrado!$B$2:$B859, "=San Luis Potosí")</f>
        <v>422.85700000000003</v>
      </c>
      <c r="AE21" s="9">
        <f>SUMIFS(Concentrado!AF$2:AF859,Concentrado!$A$2:$A859,"="&amp;$A21,Concentrado!$B$2:$B859, "=San Luis Potosí")</f>
        <v>454.077</v>
      </c>
      <c r="AF21" s="9">
        <f>SUMIFS(Concentrado!AG$2:AG859,Concentrado!$A$2:$A859,"="&amp;$A21,Concentrado!$B$2:$B859, "=San Luis Potosí")</f>
        <v>10.821999999999999</v>
      </c>
      <c r="AG21" s="9">
        <f>SUMIFS(Concentrado!AH$2:AH859,Concentrado!$A$2:$A859,"="&amp;$A21,Concentrado!$B$2:$B859, "=San Luis Potosí")</f>
        <v>14.471355516226501</v>
      </c>
      <c r="AH21" s="9">
        <f>SUMIFS(Concentrado!AI$2:AI859,Concentrado!$A$2:$A859,"="&amp;$A21,Concentrado!$B$2:$B859, "=San Luis Potosí")</f>
        <v>3.32389607545635</v>
      </c>
      <c r="AI21" s="9">
        <f>SUMIFS(Concentrado!AJ$2:AJ859,Concentrado!$A$2:$A859,"="&amp;$A21,Concentrado!$B$2:$B859, "=San Luis Potosí")</f>
        <v>8.8971189955446004</v>
      </c>
      <c r="AJ21" s="9">
        <f>SUMIFS(Concentrado!AK$2:AK859,Concentrado!$A$2:$A859,"="&amp;$A21,Concentrado!$B$2:$B859, "=San Luis Potosí")</f>
        <v>11.984</v>
      </c>
      <c r="AK21" s="9">
        <f>SUMIFS(Concentrado!AL$2:AL859,Concentrado!$A$2:$A859,"="&amp;$A21,Concentrado!$B$2:$B859, "=San Luis Potosí")</f>
        <v>2.3580000000000001</v>
      </c>
      <c r="AL21" s="9">
        <f>SUMIFS(Concentrado!AM$2:AM859,Concentrado!$A$2:$A859,"="&amp;$A21,Concentrado!$B$2:$B859, "=San Luis Potosí")</f>
        <v>7.06</v>
      </c>
      <c r="AM21" s="9">
        <f>SUMIFS(Concentrado!AN$2:AN859,Concentrado!$A$2:$A859,"="&amp;$A21,Concentrado!$B$2:$B859, "=San Luis Potosí")</f>
        <v>54.11</v>
      </c>
      <c r="AN21" s="9">
        <f>SUMIFS(Concentrado!AO$2:AO859,Concentrado!$A$2:$A859,"="&amp;$A21,Concentrado!$B$2:$B859, "=San Luis Potosí")</f>
        <v>45.427</v>
      </c>
      <c r="AO21" s="9">
        <f>SUMIFS(Concentrado!AP$2:AP859,Concentrado!$A$2:$A859,"="&amp;$A21,Concentrado!$B$2:$B859, "=San Luis Potosí")</f>
        <v>49.668999999999997</v>
      </c>
      <c r="AP21" s="9">
        <f>SUMIFS(Concentrado!AQ$2:AQ859,Concentrado!$A$2:$A859,"="&amp;$A21,Concentrado!$B$2:$B859, "=San Luis Potosí")</f>
        <v>1.7430000000000001</v>
      </c>
      <c r="AQ21" s="9">
        <f>SUMIFS(Concentrado!AR$2:AR859,Concentrado!$A$2:$A859,"="&amp;$A21,Concentrado!$B$2:$B859, "=San Luis Potosí")</f>
        <v>1.387</v>
      </c>
      <c r="AR21" s="9">
        <f>SUMIFS(Concentrado!AS$2:AS859,Concentrado!$A$2:$A859,"="&amp;$A21,Concentrado!$B$2:$B859, "=San Luis Potosí")</f>
        <v>1.5609999999999999</v>
      </c>
      <c r="AS21" s="9">
        <f>SUMIFS(Concentrado!AT$2:AT859,Concentrado!$A$2:$A859,"="&amp;$A21,Concentrado!$B$2:$B859, "=San Luis Potosí")</f>
        <v>4.0670000000000002</v>
      </c>
      <c r="AT21" s="9">
        <f>SUMIFS(Concentrado!AU$2:AU859,Concentrado!$A$2:$A859,"="&amp;$A21,Concentrado!$B$2:$B859, "=San Luis Potosí")</f>
        <v>1.526</v>
      </c>
      <c r="AU21" s="9">
        <f>SUMIFS(Concentrado!AV$2:AV859,Concentrado!$A$2:$A859,"="&amp;$A21,Concentrado!$B$2:$B859, "=San Luis Potosí")</f>
        <v>2.7669999999999999</v>
      </c>
      <c r="AV21" s="9">
        <f>SUMIFS(Concentrado!AW$2:AW859,Concentrado!$A$2:$A859,"="&amp;$A21,Concentrado!$B$2:$B859, "=San Luis Potosí")</f>
        <v>649.755</v>
      </c>
      <c r="AW21" s="9">
        <f>SUMIFS(Concentrado!AX$2:AX859,Concentrado!$A$2:$A859,"="&amp;$A21,Concentrado!$B$2:$B859, "=San Luis Potosí")</f>
        <v>499.49400000000003</v>
      </c>
      <c r="AX21" s="9">
        <f>SUMIFS(Concentrado!AY$2:AY859,Concentrado!$A$2:$A859,"="&amp;$A21,Concentrado!$B$2:$B859, "=San Luis Potosí")</f>
        <v>572.92600000000004</v>
      </c>
      <c r="AY21" s="9">
        <f>SUMIFS(Concentrado!AZ$2:AZ859,Concentrado!$A$2:$A859,"="&amp;$A21,Concentrado!$B$2:$B859, "=San Luis Potosí")</f>
        <v>6.4980000000000002</v>
      </c>
      <c r="AZ21" s="9">
        <f>SUMIFS(Concentrado!BA$2:BA859,Concentrado!$A$2:$A859,"="&amp;$A21,Concentrado!$B$2:$B859, "=San Luis Potosí")</f>
        <v>4.9950000000000001</v>
      </c>
      <c r="BA21" s="9">
        <f>SUMIFS(Concentrado!BB$2:BB859,Concentrado!$A$2:$A859,"="&amp;$A21,Concentrado!$B$2:$B859, "=San Luis Potosí")</f>
        <v>5.7290000000000001</v>
      </c>
      <c r="BB21" s="9">
        <f>SUMIFS(Concentrado!BC$2:BC859,Concentrado!$A$2:$A859,"="&amp;$A21,Concentrado!$B$2:$B859, "=San Luis Potosí")</f>
        <v>12.018000000000001</v>
      </c>
      <c r="BC21" s="9">
        <f>SUMIFS(Concentrado!BD$2:BD859,Concentrado!$A$2:$A859,"="&amp;$A21,Concentrado!$B$2:$B859, "=San Luis Potosí")</f>
        <v>2.8039999999999998</v>
      </c>
      <c r="BD21" s="9">
        <f>SUMIFS(Concentrado!BE$2:BE859,Concentrado!$A$2:$A859,"="&amp;$A21,Concentrado!$B$2:$B859, "=San Luis Potosí")</f>
        <v>15.395</v>
      </c>
      <c r="BE21" s="9">
        <f>SUMIFS(Concentrado!BF$2:BF859,Concentrado!$A$2:$A859,"="&amp;$A21,Concentrado!$B$2:$B859, "=San Luis Potosí")</f>
        <v>17.465</v>
      </c>
      <c r="BF21" s="9">
        <f>SUMIFS(Concentrado!BG$2:BG859,Concentrado!$A$2:$A859,"="&amp;$A21,Concentrado!$B$2:$B859, "=San Luis Potosí")</f>
        <v>35.901000000000003</v>
      </c>
      <c r="BG21" s="9">
        <f>SUMIFS(Concentrado!BH$2:BH859,Concentrado!$A$2:$A859,"="&amp;$A21,Concentrado!$B$2:$B859, "=San Luis Potosí")</f>
        <v>6.3353958566511102</v>
      </c>
    </row>
    <row r="22" spans="1:59" x14ac:dyDescent="0.25">
      <c r="A22" s="4">
        <v>2018</v>
      </c>
      <c r="B22" s="9">
        <f>SUMIFS(Concentrado!C$2:C859,Concentrado!$A$2:$A859,"="&amp;$A22,Concentrado!$B$2:$B859, "=San Luis Potosí")</f>
        <v>17.608000000000001</v>
      </c>
      <c r="C22" s="9">
        <f>SUMIFS(Concentrado!D$2:D859,Concentrado!$A$2:$A859,"="&amp;$A22,Concentrado!$B$2:$B859, "=San Luis Potosí")</f>
        <v>5.03</v>
      </c>
      <c r="D22" s="9">
        <f>SUMIFS(Concentrado!E$2:E859,Concentrado!$A$2:$A859,"="&amp;$A22,Concentrado!$B$2:$B859, "=San Luis Potosí")</f>
        <v>11.173</v>
      </c>
      <c r="E22" s="9">
        <f>SUMIFS(Concentrado!F$2:F859,Concentrado!$A$2:$A859,"="&amp;$A22,Concentrado!$B$2:$B859, "=San Luis Potosí")</f>
        <v>11.957000000000001</v>
      </c>
      <c r="F22" s="9">
        <f>SUMIFS(Concentrado!G$2:G859,Concentrado!$A$2:$A859,"="&amp;$A22,Concentrado!$B$2:$B859, "=San Luis Potosí")</f>
        <v>17.504000000000001</v>
      </c>
      <c r="G22" s="9">
        <f>SUMIFS(Concentrado!H$2:H859,Concentrado!$A$2:$A859,"="&amp;$A22,Concentrado!$B$2:$B859, "=San Luis Potosí")</f>
        <v>4.9790000000000001</v>
      </c>
      <c r="H22" s="9">
        <f>SUMIFS(Concentrado!I$2:I859,Concentrado!$A$2:$A859,"="&amp;$A22,Concentrado!$B$2:$B859, "=San Luis Potosí")</f>
        <v>3.3069999999999999</v>
      </c>
      <c r="I22" s="9">
        <f>SUMIFS(Concentrado!J$2:J859,Concentrado!$A$2:$A859,"="&amp;$A22,Concentrado!$B$2:$B859, "=San Luis Potosí")</f>
        <v>4.1239999999999997</v>
      </c>
      <c r="J22" s="9">
        <f>SUMIFS(Concentrado!K$2:K859,Concentrado!$A$2:$A859,"="&amp;$A22,Concentrado!$B$2:$B859, "=San Luis Potosí")</f>
        <v>6.4950000000000001</v>
      </c>
      <c r="K22" s="9">
        <f>SUMIFS(Concentrado!L$2:L859,Concentrado!$A$2:$A859,"="&amp;$A22,Concentrado!$B$2:$B859, "=San Luis Potosí")</f>
        <v>3.8580000000000001</v>
      </c>
      <c r="L22" s="9">
        <f>SUMIFS(Concentrado!M$2:M859,Concentrado!$A$2:$A859,"="&amp;$A22,Concentrado!$B$2:$B859, "=San Luis Potosí")</f>
        <v>5.1459999999999999</v>
      </c>
      <c r="M22" s="9">
        <f>SUMIFS(Concentrado!N$2:N859,Concentrado!$A$2:$A859,"="&amp;$A22,Concentrado!$B$2:$B859, "=San Luis Potosí")</f>
        <v>53.203000000000003</v>
      </c>
      <c r="N22" s="9">
        <f>SUMIFS(Concentrado!O$2:O859,Concentrado!$A$2:$A859,"="&amp;$A22,Concentrado!$B$2:$B859, "=San Luis Potosí")</f>
        <v>102.038</v>
      </c>
      <c r="O22" s="9">
        <f>SUMIFS(Concentrado!P$2:P859,Concentrado!$A$2:$A859,"="&amp;$A22,Concentrado!$B$2:$B859, "=San Luis Potosí")</f>
        <v>22.184999999999999</v>
      </c>
      <c r="P22" s="9">
        <f>SUMIFS(Concentrado!Q$2:Q859,Concentrado!$A$2:$A859,"="&amp;$A22,Concentrado!$B$2:$B859, "=San Luis Potosí")</f>
        <v>61.222000000000001</v>
      </c>
      <c r="Q22" s="9">
        <f>SUMIFS(Concentrado!R$2:R859,Concentrado!$A$2:$A859,"="&amp;$A22,Concentrado!$B$2:$B859, "=San Luis Potosí")</f>
        <v>74.977000000000004</v>
      </c>
      <c r="R22" s="9">
        <f>SUMIFS(Concentrado!S$2:S859,Concentrado!$A$2:$A859,"="&amp;$A22,Concentrado!$B$2:$B859, "=San Luis Potosí")</f>
        <v>80.885000000000005</v>
      </c>
      <c r="S22" s="9">
        <f>SUMIFS(Concentrado!T$2:T859,Concentrado!$A$2:$A859,"="&amp;$A22,Concentrado!$B$2:$B859, "=San Luis Potosí")</f>
        <v>77.998999999999995</v>
      </c>
      <c r="T22" s="9">
        <f>SUMIFS(Concentrado!U$2:U859,Concentrado!$A$2:$A859,"="&amp;$A22,Concentrado!$B$2:$B859, "=San Luis Potosí")</f>
        <v>24.318999999999999</v>
      </c>
      <c r="U22" s="9">
        <f>SUMIFS(Concentrado!V$2:V859,Concentrado!$A$2:$A859,"="&amp;$A22,Concentrado!$B$2:$B859, "=San Luis Potosí")</f>
        <v>23.632000000000001</v>
      </c>
      <c r="V22" s="9">
        <f>SUMIFS(Concentrado!W$2:W859,Concentrado!$A$2:$A859,"="&amp;$A22,Concentrado!$B$2:$B859, "=San Luis Potosí")</f>
        <v>23.966999999999999</v>
      </c>
      <c r="W22" s="9">
        <f>SUMIFS(Concentrado!X$2:X859,Concentrado!$A$2:$A859,"="&amp;$A22,Concentrado!$B$2:$B859, "=San Luis Potosí")</f>
        <v>33.122</v>
      </c>
      <c r="X22" s="9">
        <f>SUMIFS(Concentrado!Y$2:Y859,Concentrado!$A$2:$A859,"="&amp;$A22,Concentrado!$B$2:$B859, "=San Luis Potosí")</f>
        <v>3.72</v>
      </c>
      <c r="Y22" s="9">
        <f>SUMIFS(Concentrado!Z$2:Z859,Concentrado!$A$2:$A859,"="&amp;$A22,Concentrado!$B$2:$B859, "=San Luis Potosí")</f>
        <v>18.081</v>
      </c>
      <c r="Z22" s="9">
        <f>SUMIFS(Concentrado!AA$2:AA859,Concentrado!$A$2:$A859,"="&amp;$A22,Concentrado!$B$2:$B859, "=San Luis Potosí")</f>
        <v>89.409000000000006</v>
      </c>
      <c r="AA22" s="9">
        <f>SUMIFS(Concentrado!AB$2:AB859,Concentrado!$A$2:$A859,"="&amp;$A22,Concentrado!$B$2:$B859, "=San Luis Potosí")</f>
        <v>70.206000000000003</v>
      </c>
      <c r="AB22" s="9">
        <f>SUMIFS(Concentrado!AC$2:AC859,Concentrado!$A$2:$A859,"="&amp;$A22,Concentrado!$B$2:$B859, "=San Luis Potosí")</f>
        <v>79.584999999999994</v>
      </c>
      <c r="AC22" s="9">
        <f>SUMIFS(Concentrado!AD$2:AD859,Concentrado!$A$2:$A859,"="&amp;$A22,Concentrado!$B$2:$B859, "=San Luis Potosí")</f>
        <v>491.065</v>
      </c>
      <c r="AD22" s="9">
        <f>SUMIFS(Concentrado!AE$2:AE859,Concentrado!$A$2:$A859,"="&amp;$A22,Concentrado!$B$2:$B859, "=San Luis Potosí")</f>
        <v>424.476</v>
      </c>
      <c r="AE22" s="9">
        <f>SUMIFS(Concentrado!AF$2:AF859,Concentrado!$A$2:$A859,"="&amp;$A22,Concentrado!$B$2:$B859, "=San Luis Potosí")</f>
        <v>457.07</v>
      </c>
      <c r="AF22" s="9">
        <f>SUMIFS(Concentrado!AG$2:AG859,Concentrado!$A$2:$A859,"="&amp;$A22,Concentrado!$B$2:$B859, "=San Luis Potosí")</f>
        <v>13.711</v>
      </c>
      <c r="AG22" s="9">
        <f>SUMIFS(Concentrado!AH$2:AH859,Concentrado!$A$2:$A859,"="&amp;$A22,Concentrado!$B$2:$B859, "=San Luis Potosí")</f>
        <v>19.385271501497002</v>
      </c>
      <c r="AH22" s="9">
        <f>SUMIFS(Concentrado!AI$2:AI859,Concentrado!$A$2:$A859,"="&amp;$A22,Concentrado!$B$2:$B859, "=San Luis Potosí")</f>
        <v>3.1347041133195499</v>
      </c>
      <c r="AI22" s="9">
        <f>SUMIFS(Concentrado!AJ$2:AJ859,Concentrado!$A$2:$A859,"="&amp;$A22,Concentrado!$B$2:$B859, "=San Luis Potosí")</f>
        <v>11.2622317630191</v>
      </c>
      <c r="AJ22" s="9">
        <f>SUMIFS(Concentrado!AK$2:AK859,Concentrado!$A$2:$A859,"="&amp;$A22,Concentrado!$B$2:$B859, "=San Luis Potosí")</f>
        <v>12.845000000000001</v>
      </c>
      <c r="AK22" s="9">
        <f>SUMIFS(Concentrado!AL$2:AL859,Concentrado!$A$2:$A859,"="&amp;$A22,Concentrado!$B$2:$B859, "=San Luis Potosí")</f>
        <v>1.7909999999999999</v>
      </c>
      <c r="AL22" s="9">
        <f>SUMIFS(Concentrado!AM$2:AM859,Concentrado!$A$2:$A859,"="&amp;$A22,Concentrado!$B$2:$B859, "=San Luis Potosí")</f>
        <v>7.19</v>
      </c>
      <c r="AM22" s="9">
        <f>SUMIFS(Concentrado!AN$2:AN859,Concentrado!$A$2:$A859,"="&amp;$A22,Concentrado!$B$2:$B859, "=San Luis Potosí")</f>
        <v>56.72</v>
      </c>
      <c r="AN22" s="9">
        <f>SUMIFS(Concentrado!AO$2:AO859,Concentrado!$A$2:$A859,"="&amp;$A22,Concentrado!$B$2:$B859, "=San Luis Potosí")</f>
        <v>46.298999999999999</v>
      </c>
      <c r="AO22" s="9">
        <f>SUMIFS(Concentrado!AP$2:AP859,Concentrado!$A$2:$A859,"="&amp;$A22,Concentrado!$B$2:$B859, "=San Luis Potosí")</f>
        <v>51.459000000000003</v>
      </c>
      <c r="AP22" s="9">
        <f>SUMIFS(Concentrado!AQ$2:AQ859,Concentrado!$A$2:$A859,"="&amp;$A22,Concentrado!$B$2:$B859, "=San Luis Potosí")</f>
        <v>3.464</v>
      </c>
      <c r="AQ22" s="9">
        <f>SUMIFS(Concentrado!AR$2:AR859,Concentrado!$A$2:$A859,"="&amp;$A22,Concentrado!$B$2:$B859, "=San Luis Potosí")</f>
        <v>1.24</v>
      </c>
      <c r="AR22" s="9">
        <f>SUMIFS(Concentrado!AS$2:AS859,Concentrado!$A$2:$A859,"="&amp;$A22,Concentrado!$B$2:$B859, "=San Luis Potosí")</f>
        <v>2.3260000000000001</v>
      </c>
      <c r="AS22" s="9">
        <f>SUMIFS(Concentrado!AT$2:AT859,Concentrado!$A$2:$A859,"="&amp;$A22,Concentrado!$B$2:$B859, "=San Luis Potosí")</f>
        <v>4.6180000000000003</v>
      </c>
      <c r="AT22" s="9">
        <f>SUMIFS(Concentrado!AU$2:AU859,Concentrado!$A$2:$A859,"="&amp;$A22,Concentrado!$B$2:$B859, "=San Luis Potosí")</f>
        <v>0.82699999999999996</v>
      </c>
      <c r="AU22" s="9">
        <f>SUMIFS(Concentrado!AV$2:AV859,Concentrado!$A$2:$A859,"="&amp;$A22,Concentrado!$B$2:$B859, "=San Luis Potosí")</f>
        <v>2.6789999999999998</v>
      </c>
      <c r="AV22" s="9">
        <f>SUMIFS(Concentrado!AW$2:AW859,Concentrado!$A$2:$A859,"="&amp;$A22,Concentrado!$B$2:$B859, "=San Luis Potosí")</f>
        <v>659.70799999999997</v>
      </c>
      <c r="AW22" s="9">
        <f>SUMIFS(Concentrado!AX$2:AX859,Concentrado!$A$2:$A859,"="&amp;$A22,Concentrado!$B$2:$B859, "=San Luis Potosí")</f>
        <v>501.36599999999999</v>
      </c>
      <c r="AX22" s="9">
        <f>SUMIFS(Concentrado!AY$2:AY859,Concentrado!$A$2:$A859,"="&amp;$A22,Concentrado!$B$2:$B859, "=San Luis Potosí")</f>
        <v>578.88</v>
      </c>
      <c r="AY22" s="9">
        <f>SUMIFS(Concentrado!AZ$2:AZ859,Concentrado!$A$2:$A859,"="&amp;$A22,Concentrado!$B$2:$B859, "=San Luis Potosí")</f>
        <v>6.5970000000000004</v>
      </c>
      <c r="AZ22" s="9">
        <f>SUMIFS(Concentrado!BA$2:BA859,Concentrado!$A$2:$A859,"="&amp;$A22,Concentrado!$B$2:$B859, "=San Luis Potosí")</f>
        <v>5.0140000000000002</v>
      </c>
      <c r="BA22" s="9">
        <f>SUMIFS(Concentrado!BB$2:BB859,Concentrado!$A$2:$A859,"="&amp;$A22,Concentrado!$B$2:$B859, "=San Luis Potosí")</f>
        <v>5.7889999999999997</v>
      </c>
      <c r="BB22" s="9">
        <f>SUMIFS(Concentrado!BC$2:BC859,Concentrado!$A$2:$A859,"="&amp;$A22,Concentrado!$B$2:$B859, "=San Luis Potosí")</f>
        <v>7.2859999999999996</v>
      </c>
      <c r="BC22" s="9">
        <f>SUMIFS(Concentrado!BD$2:BD859,Concentrado!$A$2:$A859,"="&amp;$A22,Concentrado!$B$2:$B859, "=San Luis Potosí")</f>
        <v>6.476</v>
      </c>
      <c r="BD22" s="9">
        <f>SUMIFS(Concentrado!BE$2:BE859,Concentrado!$A$2:$A859,"="&amp;$A22,Concentrado!$B$2:$B859, "=San Luis Potosí")</f>
        <v>15.571999999999999</v>
      </c>
      <c r="BE22" s="9">
        <f>SUMIFS(Concentrado!BF$2:BF859,Concentrado!$A$2:$A859,"="&amp;$A22,Concentrado!$B$2:$B859, "=San Luis Potosí")</f>
        <v>17.678999999999998</v>
      </c>
      <c r="BF22" s="9">
        <f>SUMIFS(Concentrado!BG$2:BG859,Concentrado!$A$2:$A859,"="&amp;$A22,Concentrado!$B$2:$B859, "=San Luis Potosí")</f>
        <v>15.202999999999999</v>
      </c>
      <c r="BG22" s="9">
        <f>SUMIFS(Concentrado!BH$2:BH859,Concentrado!$A$2:$A859,"="&amp;$A22,Concentrado!$B$2:$B859, "=San Luis Potosí")</f>
        <v>6.4720701937277383</v>
      </c>
    </row>
    <row r="23" spans="1:59" x14ac:dyDescent="0.25">
      <c r="A23" s="4">
        <v>2019</v>
      </c>
      <c r="B23" s="9">
        <f>SUMIFS(Concentrado!C$2:C859,Concentrado!$A$2:$A859,"="&amp;$A23,Concentrado!$B$2:$B859, "=San Luis Potosí")</f>
        <v>16.134</v>
      </c>
      <c r="C23" s="9">
        <f>SUMIFS(Concentrado!D$2:D859,Concentrado!$A$2:$A859,"="&amp;$A23,Concentrado!$B$2:$B859, "=San Luis Potosí")</f>
        <v>3.7639999999999998</v>
      </c>
      <c r="D23" s="9">
        <f>SUMIFS(Concentrado!E$2:E859,Concentrado!$A$2:$A859,"="&amp;$A23,Concentrado!$B$2:$B859, "=San Luis Potosí")</f>
        <v>9.8049999999999997</v>
      </c>
      <c r="E23" s="9">
        <f>SUMIFS(Concentrado!F$2:F859,Concentrado!$A$2:$A859,"="&amp;$A23,Concentrado!$B$2:$B859, "=San Luis Potosí")</f>
        <v>11.488</v>
      </c>
      <c r="F23" s="9">
        <f>SUMIFS(Concentrado!G$2:G859,Concentrado!$A$2:$A859,"="&amp;$A23,Concentrado!$B$2:$B859, "=San Luis Potosí")</f>
        <v>19.952000000000002</v>
      </c>
      <c r="G23" s="9">
        <f>SUMIFS(Concentrado!H$2:H859,Concentrado!$A$2:$A859,"="&amp;$A23,Concentrado!$B$2:$B859, "=San Luis Potosí")</f>
        <v>4.4459999999999997</v>
      </c>
      <c r="H23" s="9">
        <f>SUMIFS(Concentrado!I$2:I859,Concentrado!$A$2:$A859,"="&amp;$A23,Concentrado!$B$2:$B859, "=San Luis Potosí")</f>
        <v>5.407</v>
      </c>
      <c r="I23" s="9">
        <f>SUMIFS(Concentrado!J$2:J859,Concentrado!$A$2:$A859,"="&amp;$A23,Concentrado!$B$2:$B859, "=San Luis Potosí")</f>
        <v>4.9370000000000003</v>
      </c>
      <c r="J23" s="9">
        <f>SUMIFS(Concentrado!K$2:K859,Concentrado!$A$2:$A859,"="&amp;$A23,Concentrado!$B$2:$B859, "=San Luis Potosí")</f>
        <v>7.0270000000000001</v>
      </c>
      <c r="K23" s="9">
        <f>SUMIFS(Concentrado!L$2:L859,Concentrado!$A$2:$A859,"="&amp;$A23,Concentrado!$B$2:$B859, "=San Luis Potosí")</f>
        <v>4.1749999999999998</v>
      </c>
      <c r="L23" s="9">
        <f>SUMIFS(Concentrado!M$2:M859,Concentrado!$A$2:$A859,"="&amp;$A23,Concentrado!$B$2:$B859, "=San Luis Potosí")</f>
        <v>5.5679999999999996</v>
      </c>
      <c r="M23" s="9">
        <f>SUMIFS(Concentrado!N$2:N859,Concentrado!$A$2:$A859,"="&amp;$A23,Concentrado!$B$2:$B859, "=San Luis Potosí")</f>
        <v>47.603999999999999</v>
      </c>
      <c r="N23" s="9">
        <f>SUMIFS(Concentrado!O$2:O859,Concentrado!$A$2:$A859,"="&amp;$A23,Concentrado!$B$2:$B859, "=San Luis Potosí")</f>
        <v>101.251</v>
      </c>
      <c r="O23" s="9">
        <f>SUMIFS(Concentrado!P$2:P859,Concentrado!$A$2:$A859,"="&amp;$A23,Concentrado!$B$2:$B859, "=San Luis Potosí")</f>
        <v>22.379000000000001</v>
      </c>
      <c r="P23" s="9">
        <f>SUMIFS(Concentrado!Q$2:Q859,Concentrado!$A$2:$A859,"="&amp;$A23,Concentrado!$B$2:$B859, "=San Luis Potosí")</f>
        <v>60.93</v>
      </c>
      <c r="Q23" s="9">
        <f>SUMIFS(Concentrado!R$2:R859,Concentrado!$A$2:$A859,"="&amp;$A23,Concentrado!$B$2:$B859, "=San Luis Potosí")</f>
        <v>78.376999999999995</v>
      </c>
      <c r="R23" s="9">
        <f>SUMIFS(Concentrado!S$2:S859,Concentrado!$A$2:$A859,"="&amp;$A23,Concentrado!$B$2:$B859, "=San Luis Potosí")</f>
        <v>76.855000000000004</v>
      </c>
      <c r="S23" s="9">
        <f>SUMIFS(Concentrado!T$2:T859,Concentrado!$A$2:$A859,"="&amp;$A23,Concentrado!$B$2:$B859, "=San Luis Potosí")</f>
        <v>77.597999999999999</v>
      </c>
      <c r="T23" s="9">
        <f>SUMIFS(Concentrado!U$2:U859,Concentrado!$A$2:$A859,"="&amp;$A23,Concentrado!$B$2:$B859, "=San Luis Potosí")</f>
        <v>21.727</v>
      </c>
      <c r="U23" s="9">
        <f>SUMIFS(Concentrado!V$2:V859,Concentrado!$A$2:$A859,"="&amp;$A23,Concentrado!$B$2:$B859, "=San Luis Potosí")</f>
        <v>23.474</v>
      </c>
      <c r="V23" s="9">
        <f>SUMIFS(Concentrado!W$2:W859,Concentrado!$A$2:$A859,"="&amp;$A23,Concentrado!$B$2:$B859, "=San Luis Potosí")</f>
        <v>22.620999999999999</v>
      </c>
      <c r="W23" s="9">
        <f>SUMIFS(Concentrado!X$2:X859,Concentrado!$A$2:$A859,"="&amp;$A23,Concentrado!$B$2:$B859, "=San Luis Potosí")</f>
        <v>33.488</v>
      </c>
      <c r="X23" s="9">
        <f>SUMIFS(Concentrado!Y$2:Y859,Concentrado!$A$2:$A859,"="&amp;$A23,Concentrado!$B$2:$B859, "=San Luis Potosí")</f>
        <v>3.4220000000000002</v>
      </c>
      <c r="Y23" s="9">
        <f>SUMIFS(Concentrado!Z$2:Z859,Concentrado!$A$2:$A859,"="&amp;$A23,Concentrado!$B$2:$B859, "=San Luis Potosí")</f>
        <v>18.138999999999999</v>
      </c>
      <c r="Z23" s="9">
        <f>SUMIFS(Concentrado!AA$2:AA859,Concentrado!$A$2:$A859,"="&amp;$A23,Concentrado!$B$2:$B859, "=San Luis Potosí")</f>
        <v>97.021000000000001</v>
      </c>
      <c r="AA23" s="9">
        <f>SUMIFS(Concentrado!AB$2:AB859,Concentrado!$A$2:$A859,"="&amp;$A23,Concentrado!$B$2:$B859, "=San Luis Potosí")</f>
        <v>72.474999999999994</v>
      </c>
      <c r="AB23" s="9">
        <f>SUMIFS(Concentrado!AC$2:AC859,Concentrado!$A$2:$A859,"="&amp;$A23,Concentrado!$B$2:$B859, "=San Luis Potosí")</f>
        <v>84.462000000000003</v>
      </c>
      <c r="AC23" s="9">
        <f>SUMIFS(Concentrado!AD$2:AD859,Concentrado!$A$2:$A859,"="&amp;$A23,Concentrado!$B$2:$B859, "=San Luis Potosí")</f>
        <v>489.76400000000001</v>
      </c>
      <c r="AD23" s="9">
        <f>SUMIFS(Concentrado!AE$2:AE859,Concentrado!$A$2:$A859,"="&amp;$A23,Concentrado!$B$2:$B859, "=San Luis Potosí")</f>
        <v>419.72800000000001</v>
      </c>
      <c r="AE23" s="9">
        <f>SUMIFS(Concentrado!AF$2:AF859,Concentrado!$A$2:$A859,"="&amp;$A23,Concentrado!$B$2:$B859, "=San Luis Potosí")</f>
        <v>453.964</v>
      </c>
      <c r="AF23" s="9">
        <f>SUMIFS(Concentrado!AG$2:AG859,Concentrado!$A$2:$A859,"="&amp;$A23,Concentrado!$B$2:$B859, "=San Luis Potosí")</f>
        <v>12.477</v>
      </c>
      <c r="AG23" s="9">
        <f>SUMIFS(Concentrado!AH$2:AH859,Concentrado!$A$2:$A859,"="&amp;$A23,Concentrado!$B$2:$B859, "=San Luis Potosí")</f>
        <v>19.227109439529801</v>
      </c>
      <c r="AH23" s="9">
        <f>SUMIFS(Concentrado!AI$2:AI859,Concentrado!$A$2:$A859,"="&amp;$A23,Concentrado!$B$2:$B859, "=San Luis Potosí")</f>
        <v>5.30227899806565</v>
      </c>
      <c r="AI23" s="9">
        <f>SUMIFS(Concentrado!AJ$2:AJ859,Concentrado!$A$2:$A859,"="&amp;$A23,Concentrado!$B$2:$B859, "=San Luis Potosí")</f>
        <v>12.2679878144531</v>
      </c>
      <c r="AJ23" s="9">
        <f>SUMIFS(Concentrado!AK$2:AK859,Concentrado!$A$2:$A859,"="&amp;$A23,Concentrado!$B$2:$B859, "=San Luis Potosí")</f>
        <v>14.342000000000001</v>
      </c>
      <c r="AK23" s="9">
        <f>SUMIFS(Concentrado!AL$2:AL859,Concentrado!$A$2:$A859,"="&amp;$A23,Concentrado!$B$2:$B859, "=San Luis Potosí")</f>
        <v>2.669</v>
      </c>
      <c r="AL23" s="9">
        <f>SUMIFS(Concentrado!AM$2:AM859,Concentrado!$A$2:$A859,"="&amp;$A23,Concentrado!$B$2:$B859, "=San Luis Potosí")</f>
        <v>8.3689999999999998</v>
      </c>
      <c r="AM23" s="9">
        <f>SUMIFS(Concentrado!AN$2:AN859,Concentrado!$A$2:$A859,"="&amp;$A23,Concentrado!$B$2:$B859, "=San Luis Potosí")</f>
        <v>65.756</v>
      </c>
      <c r="AN23" s="9">
        <f>SUMIFS(Concentrado!AO$2:AO859,Concentrado!$A$2:$A859,"="&amp;$A23,Concentrado!$B$2:$B859, "=San Luis Potosí")</f>
        <v>51.601999999999997</v>
      </c>
      <c r="AO23" s="9">
        <f>SUMIFS(Concentrado!AP$2:AP859,Concentrado!$A$2:$A859,"="&amp;$A23,Concentrado!$B$2:$B859, "=San Luis Potosí")</f>
        <v>58.584000000000003</v>
      </c>
      <c r="AP23" s="9">
        <f>SUMIFS(Concentrado!AQ$2:AQ859,Concentrado!$A$2:$A859,"="&amp;$A23,Concentrado!$B$2:$B859, "=San Luis Potosí")</f>
        <v>3.2269999999999999</v>
      </c>
      <c r="AQ23" s="9">
        <f>SUMIFS(Concentrado!AR$2:AR859,Concentrado!$A$2:$A859,"="&amp;$A23,Concentrado!$B$2:$B859, "=San Luis Potosí")</f>
        <v>1.369</v>
      </c>
      <c r="AR23" s="9">
        <f>SUMIFS(Concentrado!AS$2:AS859,Concentrado!$A$2:$A859,"="&amp;$A23,Concentrado!$B$2:$B859, "=San Luis Potosí")</f>
        <v>2.2759999999999998</v>
      </c>
      <c r="AS23" s="9">
        <f>SUMIFS(Concentrado!AT$2:AT859,Concentrado!$A$2:$A859,"="&amp;$A23,Concentrado!$B$2:$B859, "=San Luis Potosí")</f>
        <v>4.3019999999999996</v>
      </c>
      <c r="AT23" s="9">
        <f>SUMIFS(Concentrado!AU$2:AU859,Concentrado!$A$2:$A859,"="&amp;$A23,Concentrado!$B$2:$B859, "=San Luis Potosí")</f>
        <v>0.41099999999999998</v>
      </c>
      <c r="AU23" s="9">
        <f>SUMIFS(Concentrado!AV$2:AV859,Concentrado!$A$2:$A859,"="&amp;$A23,Concentrado!$B$2:$B859, "=San Luis Potosí")</f>
        <v>2.3109999999999999</v>
      </c>
      <c r="AV23" s="9">
        <f>SUMIFS(Concentrado!AW$2:AW859,Concentrado!$A$2:$A859,"="&amp;$A23,Concentrado!$B$2:$B859, "=San Luis Potosí")</f>
        <v>667.74199999999996</v>
      </c>
      <c r="AW23" s="9">
        <f>SUMIFS(Concentrado!AX$2:AX859,Concentrado!$A$2:$A859,"="&amp;$A23,Concentrado!$B$2:$B859, "=San Luis Potosí")</f>
        <v>505.13799999999998</v>
      </c>
      <c r="AX23" s="9">
        <f>SUMIFS(Concentrado!AY$2:AY859,Concentrado!$A$2:$A859,"="&amp;$A23,Concentrado!$B$2:$B859, "=San Luis Potosí")</f>
        <v>584.68299999999999</v>
      </c>
      <c r="AY23" s="9">
        <f>SUMIFS(Concentrado!AZ$2:AZ859,Concentrado!$A$2:$A859,"="&amp;$A23,Concentrado!$B$2:$B859, "=San Luis Potosí")</f>
        <v>6.6769999999999996</v>
      </c>
      <c r="AZ23" s="9">
        <f>SUMIFS(Concentrado!BA$2:BA859,Concentrado!$A$2:$A859,"="&amp;$A23,Concentrado!$B$2:$B859, "=San Luis Potosí")</f>
        <v>5.0510000000000002</v>
      </c>
      <c r="BA23" s="9">
        <f>SUMIFS(Concentrado!BB$2:BB859,Concentrado!$A$2:$A859,"="&amp;$A23,Concentrado!$B$2:$B859, "=San Luis Potosí")</f>
        <v>5.8470000000000004</v>
      </c>
      <c r="BB23" s="9">
        <f>SUMIFS(Concentrado!BC$2:BC859,Concentrado!$A$2:$A859,"="&amp;$A23,Concentrado!$B$2:$B859, "=San Luis Potosí")</f>
        <v>14.276</v>
      </c>
      <c r="BC23" s="9">
        <f>SUMIFS(Concentrado!BD$2:BD859,Concentrado!$A$2:$A859,"="&amp;$A23,Concentrado!$B$2:$B859, "=San Luis Potosí")</f>
        <v>2.4470000000000001</v>
      </c>
      <c r="BD23" s="9">
        <f>SUMIFS(Concentrado!BE$2:BE859,Concentrado!$A$2:$A859,"="&amp;$A23,Concentrado!$B$2:$B859, "=San Luis Potosí")</f>
        <v>16.295000000000002</v>
      </c>
      <c r="BE23" s="9">
        <f>SUMIFS(Concentrado!BF$2:BF859,Concentrado!$A$2:$A859,"="&amp;$A23,Concentrado!$B$2:$B859, "=San Luis Potosí")</f>
        <v>18.658999999999999</v>
      </c>
      <c r="BF23" s="9">
        <f>SUMIFS(Concentrado!BG$2:BG859,Concentrado!$A$2:$A859,"="&amp;$A23,Concentrado!$B$2:$B859, "=San Luis Potosí")</f>
        <v>31.51</v>
      </c>
      <c r="BG23" s="9">
        <f>SUMIFS(Concentrado!BH$2:BH859,Concentrado!$A$2:$A859,"="&amp;$A23,Concentrado!$B$2:$B859, "=San Luis Potosí")</f>
        <v>6.5946432590591941</v>
      </c>
    </row>
    <row r="24" spans="1:59" x14ac:dyDescent="0.25">
      <c r="A24" s="4">
        <v>2020</v>
      </c>
      <c r="B24" s="9">
        <f>SUMIFS(Concentrado!C$2:C859,Concentrado!$A$2:$A859,"="&amp;$A24,Concentrado!$B$2:$B859, "=San Luis Potosí")</f>
        <v>15.06</v>
      </c>
      <c r="C24" s="9">
        <f>SUMIFS(Concentrado!D$2:D859,Concentrado!$A$2:$A859,"="&amp;$A24,Concentrado!$B$2:$B859, "=San Luis Potosí")</f>
        <v>4.0119999999999996</v>
      </c>
      <c r="D24" s="9">
        <f>SUMIFS(Concentrado!E$2:E859,Concentrado!$A$2:$A859,"="&amp;$A24,Concentrado!$B$2:$B859, "=San Luis Potosí")</f>
        <v>9.4019999999999992</v>
      </c>
      <c r="E24" s="9">
        <f>SUMIFS(Concentrado!F$2:F859,Concentrado!$A$2:$A859,"="&amp;$A24,Concentrado!$B$2:$B859, "=San Luis Potosí")</f>
        <v>11.654</v>
      </c>
      <c r="F24" s="9">
        <f>SUMIFS(Concentrado!G$2:G859,Concentrado!$A$2:$A859,"="&amp;$A24,Concentrado!$B$2:$B859, "=San Luis Potosí")</f>
        <v>20.81</v>
      </c>
      <c r="G24" s="9">
        <f>SUMIFS(Concentrado!H$2:H859,Concentrado!$A$2:$A859,"="&amp;$A24,Concentrado!$B$2:$B859, "=San Luis Potosí")</f>
        <v>5.6390000000000002</v>
      </c>
      <c r="H24" s="9">
        <f>SUMIFS(Concentrado!I$2:I859,Concentrado!$A$2:$A859,"="&amp;$A24,Concentrado!$B$2:$B859, "=San Luis Potosí")</f>
        <v>3.74</v>
      </c>
      <c r="I24" s="9">
        <f>SUMIFS(Concentrado!J$2:J859,Concentrado!$A$2:$A859,"="&amp;$A24,Concentrado!$B$2:$B859, "=San Luis Potosí")</f>
        <v>4.6660000000000004</v>
      </c>
      <c r="J24" s="9">
        <f>SUMIFS(Concentrado!K$2:K859,Concentrado!$A$2:$A859,"="&amp;$A24,Concentrado!$B$2:$B859, "=San Luis Potosí")</f>
        <v>6.3520000000000003</v>
      </c>
      <c r="K24" s="9">
        <f>SUMIFS(Concentrado!L$2:L859,Concentrado!$A$2:$A859,"="&amp;$A24,Concentrado!$B$2:$B859, "=San Luis Potosí")</f>
        <v>4.6239999999999997</v>
      </c>
      <c r="L24" s="9">
        <f>SUMIFS(Concentrado!M$2:M859,Concentrado!$A$2:$A859,"="&amp;$A24,Concentrado!$B$2:$B859, "=San Luis Potosí")</f>
        <v>5.4669999999999996</v>
      </c>
      <c r="M24" s="9">
        <f>SUMIFS(Concentrado!N$2:N859,Concentrado!$A$2:$A859,"="&amp;$A24,Concentrado!$B$2:$B859, "=San Luis Potosí")</f>
        <v>46.887999999999998</v>
      </c>
      <c r="N24" s="9">
        <f>SUMIFS(Concentrado!O$2:O859,Concentrado!$A$2:$A859,"="&amp;$A24,Concentrado!$B$2:$B859, "=San Luis Potosí")</f>
        <v>112.77200000000001</v>
      </c>
      <c r="O24" s="9">
        <f>SUMIFS(Concentrado!P$2:P859,Concentrado!$A$2:$A859,"="&amp;$A24,Concentrado!$B$2:$B859, "=San Luis Potosí")</f>
        <v>21.827000000000002</v>
      </c>
      <c r="P24" s="9">
        <f>SUMIFS(Concentrado!Q$2:Q859,Concentrado!$A$2:$A859,"="&amp;$A24,Concentrado!$B$2:$B859, "=San Luis Potosí")</f>
        <v>66.266999999999996</v>
      </c>
      <c r="Q24" s="9">
        <f>SUMIFS(Concentrado!R$2:R859,Concentrado!$A$2:$A859,"="&amp;$A24,Concentrado!$B$2:$B859, "=San Luis Potosí")</f>
        <v>115.05500000000001</v>
      </c>
      <c r="R24" s="9">
        <f>SUMIFS(Concentrado!S$2:S859,Concentrado!$A$2:$A859,"="&amp;$A24,Concentrado!$B$2:$B859, "=San Luis Potosí")</f>
        <v>110.021</v>
      </c>
      <c r="S24" s="9">
        <f>SUMIFS(Concentrado!T$2:T859,Concentrado!$A$2:$A859,"="&amp;$A24,Concentrado!$B$2:$B859, "=San Luis Potosí")</f>
        <v>112.477</v>
      </c>
      <c r="T24" s="9">
        <f>SUMIFS(Concentrado!U$2:U859,Concentrado!$A$2:$A859,"="&amp;$A24,Concentrado!$B$2:$B859, "=San Luis Potosí")</f>
        <v>29.478000000000002</v>
      </c>
      <c r="U24" s="9">
        <f>SUMIFS(Concentrado!V$2:V859,Concentrado!$A$2:$A859,"="&amp;$A24,Concentrado!$B$2:$B859, "=San Luis Potosí")</f>
        <v>36.311</v>
      </c>
      <c r="V24" s="9">
        <f>SUMIFS(Concentrado!W$2:W859,Concentrado!$A$2:$A859,"="&amp;$A24,Concentrado!$B$2:$B859, "=San Luis Potosí")</f>
        <v>32.976999999999997</v>
      </c>
      <c r="W24" s="9">
        <f>SUMIFS(Concentrado!X$2:X859,Concentrado!$A$2:$A859,"="&amp;$A24,Concentrado!$B$2:$B859, "=San Luis Potosí")</f>
        <v>47.606999999999999</v>
      </c>
      <c r="X24" s="9">
        <f>SUMIFS(Concentrado!Y$2:Y859,Concentrado!$A$2:$A859,"="&amp;$A24,Concentrado!$B$2:$B859, "=San Luis Potosí")</f>
        <v>4.0119999999999996</v>
      </c>
      <c r="Y24" s="9">
        <f>SUMIFS(Concentrado!Z$2:Z859,Concentrado!$A$2:$A859,"="&amp;$A24,Concentrado!$B$2:$B859, "=San Luis Potosí")</f>
        <v>25.350999999999999</v>
      </c>
      <c r="Z24" s="9">
        <f>SUMIFS(Concentrado!AA$2:AA859,Concentrado!$A$2:$A859,"="&amp;$A24,Concentrado!$B$2:$B859, "=San Luis Potosí")</f>
        <v>151.1</v>
      </c>
      <c r="AA24" s="9">
        <f>SUMIFS(Concentrado!AB$2:AB859,Concentrado!$A$2:$A859,"="&amp;$A24,Concentrado!$B$2:$B859, "=San Luis Potosí")</f>
        <v>105.39700000000001</v>
      </c>
      <c r="AB24" s="9">
        <f>SUMIFS(Concentrado!AC$2:AC859,Concentrado!$A$2:$A859,"="&amp;$A24,Concentrado!$B$2:$B859, "=San Luis Potosí")</f>
        <v>127.69499999999999</v>
      </c>
      <c r="AC24" s="9">
        <f>SUMIFS(Concentrado!AD$2:AD859,Concentrado!$A$2:$A859,"="&amp;$A24,Concentrado!$B$2:$B859, "=San Luis Potosí")</f>
        <v>608.39499999999998</v>
      </c>
      <c r="AD24" s="9">
        <f>SUMIFS(Concentrado!AE$2:AE859,Concentrado!$A$2:$A859,"="&amp;$A24,Concentrado!$B$2:$B859, "=San Luis Potosí")</f>
        <v>501.75599999999997</v>
      </c>
      <c r="AE24" s="9">
        <f>SUMIFS(Concentrado!AF$2:AF859,Concentrado!$A$2:$A859,"="&amp;$A24,Concentrado!$B$2:$B859, "=San Luis Potosí")</f>
        <v>553.78399999999999</v>
      </c>
      <c r="AF24" s="9">
        <f>SUMIFS(Concentrado!AG$2:AG859,Concentrado!$A$2:$A859,"="&amp;$A24,Concentrado!$B$2:$B859, "=San Luis Potosí")</f>
        <v>12.419</v>
      </c>
      <c r="AG24" s="9">
        <f>SUMIFS(Concentrado!AH$2:AH859,Concentrado!$A$2:$A859,"="&amp;$A24,Concentrado!$B$2:$B859, "=San Luis Potosí")</f>
        <v>17.296345360844999</v>
      </c>
      <c r="AH24" s="9">
        <f>SUMIFS(Concentrado!AI$2:AI859,Concentrado!$A$2:$A859,"="&amp;$A24,Concentrado!$B$2:$B859, "=San Luis Potosí")</f>
        <v>4.9177457840165397</v>
      </c>
      <c r="AI24" s="9">
        <f>SUMIFS(Concentrado!AJ$2:AJ859,Concentrado!$A$2:$A859,"="&amp;$A24,Concentrado!$B$2:$B859, "=San Luis Potosí")</f>
        <v>11.1095708461265</v>
      </c>
      <c r="AJ24" s="9">
        <f>SUMIFS(Concentrado!AK$2:AK859,Concentrado!$A$2:$A859,"="&amp;$A24,Concentrado!$B$2:$B859, "=San Luis Potosí")</f>
        <v>15.56</v>
      </c>
      <c r="AK24" s="9">
        <f>SUMIFS(Concentrado!AL$2:AL859,Concentrado!$A$2:$A859,"="&amp;$A24,Concentrado!$B$2:$B859, "=San Luis Potosí")</f>
        <v>2.72</v>
      </c>
      <c r="AL24" s="9">
        <f>SUMIFS(Concentrado!AM$2:AM859,Concentrado!$A$2:$A859,"="&amp;$A24,Concentrado!$B$2:$B859, "=San Luis Potosí")</f>
        <v>8.984</v>
      </c>
      <c r="AM24" s="9">
        <f>SUMIFS(Concentrado!AN$2:AN859,Concentrado!$A$2:$A859,"="&amp;$A24,Concentrado!$B$2:$B859, "=San Luis Potosí")</f>
        <v>268.08199999999999</v>
      </c>
      <c r="AN24" s="9">
        <f>SUMIFS(Concentrado!AO$2:AO859,Concentrado!$A$2:$A859,"="&amp;$A24,Concentrado!$B$2:$B859, "=San Luis Potosí")</f>
        <v>174.483</v>
      </c>
      <c r="AO24" s="9">
        <f>SUMIFS(Concentrado!AP$2:AP859,Concentrado!$A$2:$A859,"="&amp;$A24,Concentrado!$B$2:$B859, "=San Luis Potosí")</f>
        <v>220.18299999999999</v>
      </c>
      <c r="AP24" s="9">
        <f>SUMIFS(Concentrado!AQ$2:AQ859,Concentrado!$A$2:$A859,"="&amp;$A24,Concentrado!$B$2:$B859, "=San Luis Potosí")</f>
        <v>2.2839999999999998</v>
      </c>
      <c r="AQ24" s="9">
        <f>SUMIFS(Concentrado!AR$2:AR859,Concentrado!$A$2:$A859,"="&amp;$A24,Concentrado!$B$2:$B859, "=San Luis Potosí")</f>
        <v>1.1559999999999999</v>
      </c>
      <c r="AR24" s="9">
        <f>SUMIFS(Concentrado!AS$2:AS859,Concentrado!$A$2:$A859,"="&amp;$A24,Concentrado!$B$2:$B859, "=San Luis Potosí")</f>
        <v>1.706</v>
      </c>
      <c r="AS24" s="9">
        <f>SUMIFS(Concentrado!AT$2:AT859,Concentrado!$A$2:$A859,"="&amp;$A24,Concentrado!$B$2:$B859, "=San Luis Potosí")</f>
        <v>4.0679999999999996</v>
      </c>
      <c r="AT24" s="9">
        <f>SUMIFS(Concentrado!AU$2:AU859,Concentrado!$A$2:$A859,"="&amp;$A24,Concentrado!$B$2:$B859, "=San Luis Potosí")</f>
        <v>0.34</v>
      </c>
      <c r="AU24" s="9">
        <f>SUMIFS(Concentrado!AV$2:AV859,Concentrado!$A$2:$A859,"="&amp;$A24,Concentrado!$B$2:$B859, "=San Luis Potosí")</f>
        <v>2.1589999999999998</v>
      </c>
      <c r="AV24" s="9">
        <f>SUMIFS(Concentrado!AW$2:AW859,Concentrado!$A$2:$A859,"="&amp;$A24,Concentrado!$B$2:$B859, "=San Luis Potosí")</f>
        <v>1000.954</v>
      </c>
      <c r="AW24" s="9">
        <f>SUMIFS(Concentrado!AX$2:AX859,Concentrado!$A$2:$A859,"="&amp;$A24,Concentrado!$B$2:$B859, "=San Luis Potosí")</f>
        <v>707.178</v>
      </c>
      <c r="AX24" s="9">
        <f>SUMIFS(Concentrado!AY$2:AY859,Concentrado!$A$2:$A859,"="&amp;$A24,Concentrado!$B$2:$B859, "=San Luis Potosí")</f>
        <v>850.61199999999997</v>
      </c>
      <c r="AY24" s="9">
        <f>SUMIFS(Concentrado!AZ$2:AZ859,Concentrado!$A$2:$A859,"="&amp;$A24,Concentrado!$B$2:$B859, "=San Luis Potosí")</f>
        <v>10.01</v>
      </c>
      <c r="AZ24" s="9">
        <f>SUMIFS(Concentrado!BA$2:BA859,Concentrado!$A$2:$A859,"="&amp;$A24,Concentrado!$B$2:$B859, "=San Luis Potosí")</f>
        <v>7.0720000000000001</v>
      </c>
      <c r="BA24" s="9">
        <f>SUMIFS(Concentrado!BB$2:BB859,Concentrado!$A$2:$A859,"="&amp;$A24,Concentrado!$B$2:$B859, "=San Luis Potosí")</f>
        <v>8.5060000000000002</v>
      </c>
      <c r="BB24" s="9">
        <f>SUMIFS(Concentrado!BC$2:BC859,Concentrado!$A$2:$A859,"="&amp;$A24,Concentrado!$B$2:$B859, "=San Luis Potosí")</f>
        <v>25.033999999999999</v>
      </c>
      <c r="BC24" s="9">
        <f>SUMIFS(Concentrado!BD$2:BD859,Concentrado!$A$2:$A859,"="&amp;$A24,Concentrado!$B$2:$B859, "=San Luis Potosí")</f>
        <v>6.1559999999999997</v>
      </c>
      <c r="BD24" s="9">
        <f>SUMIFS(Concentrado!BE$2:BE859,Concentrado!$A$2:$A859,"="&amp;$A24,Concentrado!$B$2:$B859, "=San Luis Potosí")</f>
        <v>8.8640000000000008</v>
      </c>
      <c r="BE24" s="9">
        <f>SUMIFS(Concentrado!BF$2:BF859,Concentrado!$A$2:$A859,"="&amp;$A24,Concentrado!$B$2:$B859, "=San Luis Potosí")</f>
        <v>15.346</v>
      </c>
      <c r="BF24" s="9">
        <f>SUMIFS(Concentrado!BG$2:BG859,Concentrado!$A$2:$A859,"="&amp;$A24,Concentrado!$B$2:$B859, "=San Luis Potosí")</f>
        <v>64.13</v>
      </c>
      <c r="BG24" s="9">
        <f>SUMIFS(Concentrado!BH$2:BH859,Concentrado!$A$2:$A859,"="&amp;$A24,Concentrado!$B$2:$B859, "=San Luis Potosí")</f>
        <v>5.4739928082270222</v>
      </c>
    </row>
    <row r="25" spans="1:59" x14ac:dyDescent="0.25">
      <c r="A25" s="4">
        <v>2021</v>
      </c>
      <c r="B25" s="9">
        <f>SUMIFS(Concentrado!C$2:C859,Concentrado!$A$2:$A859,"="&amp;$A25,Concentrado!$B$2:$B859, "=San Luis Potosí")</f>
        <v>17.141999999999999</v>
      </c>
      <c r="C25" s="9">
        <f>SUMIFS(Concentrado!D$2:D859,Concentrado!$A$2:$A859,"="&amp;$A25,Concentrado!$B$2:$B859, "=San Luis Potosí")</f>
        <v>3.649</v>
      </c>
      <c r="D25" s="9">
        <f>SUMIFS(Concentrado!E$2:E859,Concentrado!$A$2:$A859,"="&amp;$A25,Concentrado!$B$2:$B859, "=San Luis Potosí")</f>
        <v>10.222</v>
      </c>
      <c r="E25" s="9">
        <f>SUMIFS(Concentrado!F$2:F859,Concentrado!$A$2:$A859,"="&amp;$A25,Concentrado!$B$2:$B859, "=San Luis Potosí")</f>
        <v>9.141</v>
      </c>
      <c r="F25" s="9">
        <f>SUMIFS(Concentrado!G$2:G859,Concentrado!$A$2:$A859,"="&amp;$A25,Concentrado!$B$2:$B859, "=San Luis Potosí")</f>
        <v>21.329000000000001</v>
      </c>
      <c r="G25" s="9">
        <f>SUMIFS(Concentrado!H$2:H859,Concentrado!$A$2:$A859,"="&amp;$A25,Concentrado!$B$2:$B859, "=San Luis Potosí")</f>
        <v>6.0460000000000003</v>
      </c>
      <c r="H25" s="9">
        <f>SUMIFS(Concentrado!I$2:I859,Concentrado!$A$2:$A859,"="&amp;$A25,Concentrado!$B$2:$B859, "=San Luis Potosí")</f>
        <v>4.9329999999999998</v>
      </c>
      <c r="I25" s="9">
        <f>SUMIFS(Concentrado!J$2:J859,Concentrado!$A$2:$A859,"="&amp;$A25,Concentrado!$B$2:$B859, "=San Luis Potosí")</f>
        <v>5.4749999999999996</v>
      </c>
      <c r="J25" s="9">
        <f>SUMIFS(Concentrado!K$2:K859,Concentrado!$A$2:$A859,"="&amp;$A25,Concentrado!$B$2:$B859, "=San Luis Potosí")</f>
        <v>6.7569999999999997</v>
      </c>
      <c r="K25" s="9">
        <f>SUMIFS(Concentrado!L$2:L859,Concentrado!$A$2:$A859,"="&amp;$A25,Concentrado!$B$2:$B859, "=San Luis Potosí")</f>
        <v>3.5139999999999998</v>
      </c>
      <c r="L25" s="9">
        <f>SUMIFS(Concentrado!M$2:M859,Concentrado!$A$2:$A859,"="&amp;$A25,Concentrado!$B$2:$B859, "=San Luis Potosí")</f>
        <v>5.0940000000000003</v>
      </c>
      <c r="M25" s="9">
        <f>SUMIFS(Concentrado!N$2:N859,Concentrado!$A$2:$A859,"="&amp;$A25,Concentrado!$B$2:$B859, "=San Luis Potosí")</f>
        <v>54.003</v>
      </c>
      <c r="N25" s="9">
        <f>SUMIFS(Concentrado!O$2:O859,Concentrado!$A$2:$A859,"="&amp;$A25,Concentrado!$B$2:$B859, "=San Luis Potosí")</f>
        <v>117.36499999999999</v>
      </c>
      <c r="O25" s="9">
        <f>SUMIFS(Concentrado!P$2:P859,Concentrado!$A$2:$A859,"="&amp;$A25,Concentrado!$B$2:$B859, "=San Luis Potosí")</f>
        <v>22.096</v>
      </c>
      <c r="P25" s="9">
        <f>SUMIFS(Concentrado!Q$2:Q859,Concentrado!$A$2:$A859,"="&amp;$A25,Concentrado!$B$2:$B859, "=San Luis Potosí")</f>
        <v>68.543000000000006</v>
      </c>
      <c r="Q25" s="9">
        <f>SUMIFS(Concentrado!R$2:R859,Concentrado!$A$2:$A859,"="&amp;$A25,Concentrado!$B$2:$B859, "=San Luis Potosí")</f>
        <v>109.327</v>
      </c>
      <c r="R25" s="9">
        <f>SUMIFS(Concentrado!S$2:S859,Concentrado!$A$2:$A859,"="&amp;$A25,Concentrado!$B$2:$B859, "=San Luis Potosí")</f>
        <v>107.979</v>
      </c>
      <c r="S25" s="9">
        <f>SUMIFS(Concentrado!T$2:T859,Concentrado!$A$2:$A859,"="&amp;$A25,Concentrado!$B$2:$B859, "=San Luis Potosí")</f>
        <v>108.636</v>
      </c>
      <c r="T25" s="9">
        <f>SUMIFS(Concentrado!U$2:U859,Concentrado!$A$2:$A859,"="&amp;$A25,Concentrado!$B$2:$B859, "=San Luis Potosí")</f>
        <v>29.661000000000001</v>
      </c>
      <c r="U25" s="9">
        <f>SUMIFS(Concentrado!V$2:V859,Concentrado!$A$2:$A859,"="&amp;$A25,Concentrado!$B$2:$B859, "=San Luis Potosí")</f>
        <v>33.65</v>
      </c>
      <c r="V25" s="9">
        <f>SUMIFS(Concentrado!W$2:W859,Concentrado!$A$2:$A859,"="&amp;$A25,Concentrado!$B$2:$B859, "=San Luis Potosí")</f>
        <v>31.707000000000001</v>
      </c>
      <c r="W25" s="9">
        <f>SUMIFS(Concentrado!X$2:X859,Concentrado!$A$2:$A859,"="&amp;$A25,Concentrado!$B$2:$B859, "=San Luis Potosí")</f>
        <v>45.31</v>
      </c>
      <c r="X25" s="9">
        <f>SUMIFS(Concentrado!Y$2:Y859,Concentrado!$A$2:$A859,"="&amp;$A25,Concentrado!$B$2:$B859, "=San Luis Potosí")</f>
        <v>5.1349999999999998</v>
      </c>
      <c r="Y25" s="9">
        <f>SUMIFS(Concentrado!Z$2:Z859,Concentrado!$A$2:$A859,"="&amp;$A25,Concentrado!$B$2:$B859, "=San Luis Potosí")</f>
        <v>24.707000000000001</v>
      </c>
      <c r="Z25" s="9">
        <f>SUMIFS(Concentrado!AA$2:AA859,Concentrado!$A$2:$A859,"="&amp;$A25,Concentrado!$B$2:$B859, "=San Luis Potosí")</f>
        <v>164.73699999999999</v>
      </c>
      <c r="AA25" s="9">
        <f>SUMIFS(Concentrado!AB$2:AB859,Concentrado!$A$2:$A859,"="&amp;$A25,Concentrado!$B$2:$B859, "=San Luis Potosí")</f>
        <v>114.19499999999999</v>
      </c>
      <c r="AB25" s="9">
        <f>SUMIFS(Concentrado!AC$2:AC859,Concentrado!$A$2:$A859,"="&amp;$A25,Concentrado!$B$2:$B859, "=San Luis Potosí")</f>
        <v>138.81800000000001</v>
      </c>
      <c r="AC25" s="9">
        <f>SUMIFS(Concentrado!AD$2:AD859,Concentrado!$A$2:$A859,"="&amp;$A25,Concentrado!$B$2:$B859, "=San Luis Potosí")</f>
        <v>618.40499999999997</v>
      </c>
      <c r="AD25" s="9">
        <f>SUMIFS(Concentrado!AE$2:AE859,Concentrado!$A$2:$A859,"="&amp;$A25,Concentrado!$B$2:$B859, "=San Luis Potosí")</f>
        <v>504.01400000000001</v>
      </c>
      <c r="AE25" s="9">
        <f>SUMIFS(Concentrado!AF$2:AF859,Concentrado!$A$2:$A859,"="&amp;$A25,Concentrado!$B$2:$B859, "=San Luis Potosí")</f>
        <v>559.846</v>
      </c>
      <c r="AF25" s="9">
        <f>SUMIFS(Concentrado!AG$2:AG859,Concentrado!$A$2:$A859,"="&amp;$A25,Concentrado!$B$2:$B859, "=San Luis Potosí")</f>
        <v>14.368</v>
      </c>
      <c r="AG25" s="9">
        <f>SUMIFS(Concentrado!AH$2:AH859,Concentrado!$A$2:$A859,"="&amp;$A25,Concentrado!$B$2:$B859, "=San Luis Potosí")</f>
        <v>21.062660430544401</v>
      </c>
      <c r="AH25" s="9">
        <f>SUMIFS(Concentrado!AI$2:AI859,Concentrado!$A$2:$A859,"="&amp;$A25,Concentrado!$B$2:$B859, "=San Luis Potosí")</f>
        <v>4.5308680158146997</v>
      </c>
      <c r="AI25" s="9">
        <f>SUMIFS(Concentrado!AJ$2:AJ859,Concentrado!$A$2:$A859,"="&amp;$A25,Concentrado!$B$2:$B859, "=San Luis Potosí")</f>
        <v>12.7998487648638</v>
      </c>
      <c r="AJ25" s="9">
        <f>SUMIFS(Concentrado!AK$2:AK859,Concentrado!$A$2:$A859,"="&amp;$A25,Concentrado!$B$2:$B859, "=San Luis Potosí")</f>
        <v>16.786999999999999</v>
      </c>
      <c r="AK25" s="9">
        <f>SUMIFS(Concentrado!AL$2:AL859,Concentrado!$A$2:$A859,"="&amp;$A25,Concentrado!$B$2:$B859, "=San Luis Potosí")</f>
        <v>3.1080000000000001</v>
      </c>
      <c r="AL25" s="9">
        <f>SUMIFS(Concentrado!AM$2:AM859,Concentrado!$A$2:$A859,"="&amp;$A25,Concentrado!$B$2:$B859, "=San Luis Potosí")</f>
        <v>9.7720000000000002</v>
      </c>
      <c r="AM25" s="9">
        <f>SUMIFS(Concentrado!AN$2:AN859,Concentrado!$A$2:$A859,"="&amp;$A25,Concentrado!$B$2:$B859, "=San Luis Potosí")</f>
        <v>285.44499999999999</v>
      </c>
      <c r="AN25" s="9">
        <f>SUMIFS(Concentrado!AO$2:AO859,Concentrado!$A$2:$A859,"="&amp;$A25,Concentrado!$B$2:$B859, "=San Luis Potosí")</f>
        <v>186.226</v>
      </c>
      <c r="AO25" s="9">
        <f>SUMIFS(Concentrado!AP$2:AP859,Concentrado!$A$2:$A859,"="&amp;$A25,Concentrado!$B$2:$B859, "=San Luis Potosí")</f>
        <v>234.56299999999999</v>
      </c>
      <c r="AP25" s="9">
        <f>SUMIFS(Concentrado!AQ$2:AQ859,Concentrado!$A$2:$A859,"="&amp;$A25,Concentrado!$B$2:$B859, "=San Luis Potosí")</f>
        <v>3.13</v>
      </c>
      <c r="AQ25" s="9">
        <f>SUMIFS(Concentrado!AR$2:AR859,Concentrado!$A$2:$A859,"="&amp;$A25,Concentrado!$B$2:$B859, "=San Luis Potosí")</f>
        <v>0.81100000000000005</v>
      </c>
      <c r="AR25" s="9">
        <f>SUMIFS(Concentrado!AS$2:AS859,Concentrado!$A$2:$A859,"="&amp;$A25,Concentrado!$B$2:$B859, "=San Luis Potosí")</f>
        <v>1.9410000000000001</v>
      </c>
      <c r="AS25" s="9">
        <f>SUMIFS(Concentrado!AT$2:AT859,Concentrado!$A$2:$A859,"="&amp;$A25,Concentrado!$B$2:$B859, "=San Luis Potosí")</f>
        <v>3.4140000000000001</v>
      </c>
      <c r="AT25" s="9">
        <f>SUMIFS(Concentrado!AU$2:AU859,Concentrado!$A$2:$A859,"="&amp;$A25,Concentrado!$B$2:$B859, "=San Luis Potosí")</f>
        <v>0.40500000000000003</v>
      </c>
      <c r="AU25" s="9">
        <f>SUMIFS(Concentrado!AV$2:AV859,Concentrado!$A$2:$A859,"="&amp;$A25,Concentrado!$B$2:$B859, "=San Luis Potosí")</f>
        <v>1.871</v>
      </c>
      <c r="AV25" s="9">
        <f>SUMIFS(Concentrado!AW$2:AW859,Concentrado!$A$2:$A859,"="&amp;$A25,Concentrado!$B$2:$B859, "=San Luis Potosí")</f>
        <v>1032.454</v>
      </c>
      <c r="AW25" s="9">
        <f>SUMIFS(Concentrado!AX$2:AX859,Concentrado!$A$2:$A859,"="&amp;$A25,Concentrado!$B$2:$B859, "=San Luis Potosí")</f>
        <v>721.52499999999998</v>
      </c>
      <c r="AX25" s="9">
        <f>SUMIFS(Concentrado!AY$2:AY859,Concentrado!$A$2:$A859,"="&amp;$A25,Concentrado!$B$2:$B859, "=San Luis Potosí")</f>
        <v>873.13900000000001</v>
      </c>
      <c r="AY25" s="9">
        <f>SUMIFS(Concentrado!AZ$2:AZ859,Concentrado!$A$2:$A859,"="&amp;$A25,Concentrado!$B$2:$B859, "=San Luis Potosí")</f>
        <v>10.324999999999999</v>
      </c>
      <c r="AZ25" s="9">
        <f>SUMIFS(Concentrado!BA$2:BA859,Concentrado!$A$2:$A859,"="&amp;$A25,Concentrado!$B$2:$B859, "=San Luis Potosí")</f>
        <v>7.2149999999999999</v>
      </c>
      <c r="BA25" s="9">
        <f>SUMIFS(Concentrado!BB$2:BB859,Concentrado!$A$2:$A859,"="&amp;$A25,Concentrado!$B$2:$B859, "=San Luis Potosí")</f>
        <v>8.7309999999999999</v>
      </c>
      <c r="BB25" s="9">
        <f>SUMIFS(Concentrado!BC$2:BC859,Concentrado!$A$2:$A859,"="&amp;$A25,Concentrado!$B$2:$B859, "=San Luis Potosí")</f>
        <v>26.373000000000001</v>
      </c>
      <c r="BC25" s="9">
        <f>SUMIFS(Concentrado!BD$2:BD859,Concentrado!$A$2:$A859,"="&amp;$A25,Concentrado!$B$2:$B859, "=San Luis Potosí")</f>
        <v>8.2420000000000009</v>
      </c>
      <c r="BD25" s="9">
        <f>SUMIFS(Concentrado!BE$2:BE859,Concentrado!$A$2:$A859,"="&amp;$A25,Concentrado!$B$2:$B859, "=San Luis Potosí")</f>
        <v>10.193</v>
      </c>
      <c r="BE25" s="9">
        <f>SUMIFS(Concentrado!BF$2:BF859,Concentrado!$A$2:$A859,"="&amp;$A25,Concentrado!$B$2:$B859, "=San Luis Potosí")</f>
        <v>20.797999999999998</v>
      </c>
      <c r="BF25" s="9">
        <f>SUMIFS(Concentrado!BG$2:BG859,Concentrado!$A$2:$A859,"="&amp;$A25,Concentrado!$B$2:$B859, "=San Luis Potosí")</f>
        <v>46.002000000000002</v>
      </c>
      <c r="BG25" s="9">
        <f>SUMIFS(Concentrado!BH$2:BH859,Concentrado!$A$2:$A859,"="&amp;$A25,Concentrado!$B$2:$B859, "=San Luis Potosí")</f>
        <v>7.0939156961964018</v>
      </c>
    </row>
    <row r="26" spans="1:59" x14ac:dyDescent="0.25">
      <c r="A26" s="4">
        <v>2022</v>
      </c>
      <c r="B26" s="9">
        <f>SUMIFS(Concentrado!C$2:C859,Concentrado!$A$2:$A859,"="&amp;$A26,Concentrado!$B$2:$B859, "=San Luis Potosí")</f>
        <v>20.574000000000002</v>
      </c>
      <c r="C26" s="9">
        <f>SUMIFS(Concentrado!D$2:D859,Concentrado!$A$2:$A859,"="&amp;$A26,Concentrado!$B$2:$B859, "=San Luis Potosí")</f>
        <v>3.5539999999999998</v>
      </c>
      <c r="D26" s="9">
        <f>SUMIFS(Concentrado!E$2:E859,Concentrado!$A$2:$A859,"="&amp;$A26,Concentrado!$B$2:$B859, "=San Luis Potosí")</f>
        <v>11.839</v>
      </c>
      <c r="E26" s="9">
        <f>SUMIFS(Concentrado!F$2:F859,Concentrado!$A$2:$A859,"="&amp;$A26,Concentrado!$B$2:$B859, "=San Luis Potosí")</f>
        <v>10.486000000000001</v>
      </c>
      <c r="F26" s="9">
        <f>SUMIFS(Concentrado!G$2:G859,Concentrado!$A$2:$A859,"="&amp;$A26,Concentrado!$B$2:$B859, "=San Luis Potosí")</f>
        <v>19.82</v>
      </c>
      <c r="G26" s="9">
        <f>SUMIFS(Concentrado!H$2:H859,Concentrado!$A$2:$A859,"="&amp;$A26,Concentrado!$B$2:$B859, "=San Luis Potosí")</f>
        <v>5.444</v>
      </c>
      <c r="H26" s="9">
        <f>SUMIFS(Concentrado!I$2:I859,Concentrado!$A$2:$A859,"="&amp;$A26,Concentrado!$B$2:$B859, "=San Luis Potosí")</f>
        <v>4.09</v>
      </c>
      <c r="I26" s="9">
        <f>SUMIFS(Concentrado!J$2:J859,Concentrado!$A$2:$A859,"="&amp;$A26,Concentrado!$B$2:$B859, "=San Luis Potosí")</f>
        <v>4.7489999999999997</v>
      </c>
      <c r="J26" s="9">
        <f>SUMIFS(Concentrado!K$2:K859,Concentrado!$A$2:$A859,"="&amp;$A26,Concentrado!$B$2:$B859, "=San Luis Potosí")</f>
        <v>6.3630000000000004</v>
      </c>
      <c r="K26" s="9">
        <f>SUMIFS(Concentrado!L$2:L859,Concentrado!$A$2:$A859,"="&amp;$A26,Concentrado!$B$2:$B859, "=San Luis Potosí")</f>
        <v>3.956</v>
      </c>
      <c r="L26" s="9">
        <f>SUMIFS(Concentrado!M$2:M859,Concentrado!$A$2:$A859,"="&amp;$A26,Concentrado!$B$2:$B859, "=San Luis Potosí")</f>
        <v>5.1280000000000001</v>
      </c>
      <c r="M26" s="9">
        <f>SUMIFS(Concentrado!N$2:N859,Concentrado!$A$2:$A859,"="&amp;$A26,Concentrado!$B$2:$B859, "=San Luis Potosí")</f>
        <v>49.792999999999999</v>
      </c>
      <c r="N26" s="9">
        <f>SUMIFS(Concentrado!O$2:O859,Concentrado!$A$2:$A859,"="&amp;$A26,Concentrado!$B$2:$B859, "=San Luis Potosí")</f>
        <v>114.042</v>
      </c>
      <c r="O26" s="9">
        <f>SUMIFS(Concentrado!P$2:P859,Concentrado!$A$2:$A859,"="&amp;$A26,Concentrado!$B$2:$B859, "=San Luis Potosí")</f>
        <v>21.053999999999998</v>
      </c>
      <c r="P26" s="9">
        <f>SUMIFS(Concentrado!Q$2:Q859,Concentrado!$A$2:$A859,"="&amp;$A26,Concentrado!$B$2:$B859, "=San Luis Potosí")</f>
        <v>66.316999999999993</v>
      </c>
      <c r="Q26" s="9">
        <f>SUMIFS(Concentrado!R$2:R859,Concentrado!$A$2:$A859,"="&amp;$A26,Concentrado!$B$2:$B859, "=San Luis Potosí")</f>
        <v>93.751000000000005</v>
      </c>
      <c r="R26" s="9">
        <f>SUMIFS(Concentrado!S$2:S859,Concentrado!$A$2:$A859,"="&amp;$A26,Concentrado!$B$2:$B859, "=San Luis Potosí")</f>
        <v>89.983999999999995</v>
      </c>
      <c r="S26" s="9">
        <f>SUMIFS(Concentrado!T$2:T859,Concentrado!$A$2:$A859,"="&amp;$A26,Concentrado!$B$2:$B859, "=San Luis Potosí")</f>
        <v>91.817999999999998</v>
      </c>
      <c r="T26" s="9">
        <f>SUMIFS(Concentrado!U$2:U859,Concentrado!$A$2:$A859,"="&amp;$A26,Concentrado!$B$2:$B859, "=San Luis Potosí")</f>
        <v>28.564</v>
      </c>
      <c r="U26" s="9">
        <f>SUMIFS(Concentrado!V$2:V859,Concentrado!$A$2:$A859,"="&amp;$A26,Concentrado!$B$2:$B859, "=San Luis Potosí")</f>
        <v>32.453000000000003</v>
      </c>
      <c r="V26" s="9">
        <f>SUMIFS(Concentrado!W$2:W859,Concentrado!$A$2:$A859,"="&amp;$A26,Concentrado!$B$2:$B859, "=San Luis Potosí")</f>
        <v>30.56</v>
      </c>
      <c r="W26" s="9">
        <f>SUMIFS(Concentrado!X$2:X859,Concentrado!$A$2:$A859,"="&amp;$A26,Concentrado!$B$2:$B859, "=San Luis Potosí")</f>
        <v>43.552</v>
      </c>
      <c r="X26" s="9">
        <f>SUMIFS(Concentrado!Y$2:Y859,Concentrado!$A$2:$A859,"="&amp;$A26,Concentrado!$B$2:$B859, "=San Luis Potosí")</f>
        <v>3.956</v>
      </c>
      <c r="Y26" s="9">
        <f>SUMIFS(Concentrado!Z$2:Z859,Concentrado!$A$2:$A859,"="&amp;$A26,Concentrado!$B$2:$B859, "=San Luis Potosí")</f>
        <v>23.23</v>
      </c>
      <c r="Z26" s="9">
        <f>SUMIFS(Concentrado!AA$2:AA859,Concentrado!$A$2:$A859,"="&amp;$A26,Concentrado!$B$2:$B859, "=San Luis Potosí")</f>
        <v>145.57499999999999</v>
      </c>
      <c r="AA26" s="9">
        <f>SUMIFS(Concentrado!AB$2:AB859,Concentrado!$A$2:$A859,"="&amp;$A26,Concentrado!$B$2:$B859, "=San Luis Potosí")</f>
        <v>112.983</v>
      </c>
      <c r="AB26" s="9">
        <f>SUMIFS(Concentrado!AC$2:AC859,Concentrado!$A$2:$A859,"="&amp;$A26,Concentrado!$B$2:$B859, "=San Luis Potosí")</f>
        <v>128.84800000000001</v>
      </c>
      <c r="AC26" s="9">
        <f>SUMIFS(Concentrado!AD$2:AD859,Concentrado!$A$2:$A859,"="&amp;$A26,Concentrado!$B$2:$B859, "=San Luis Potosí")</f>
        <v>578.83699999999999</v>
      </c>
      <c r="AD26" s="9">
        <f>SUMIFS(Concentrado!AE$2:AE859,Concentrado!$A$2:$A859,"="&amp;$A26,Concentrado!$B$2:$B859, "=San Luis Potosí")</f>
        <v>493.63900000000001</v>
      </c>
      <c r="AE26" s="9">
        <f>SUMIFS(Concentrado!AF$2:AF859,Concentrado!$A$2:$A859,"="&amp;$A26,Concentrado!$B$2:$B859, "=San Luis Potosí")</f>
        <v>535.14400000000001</v>
      </c>
      <c r="AF26" s="9">
        <f>SUMIFS(Concentrado!AG$2:AG859,Concentrado!$A$2:$A859,"="&amp;$A26,Concentrado!$B$2:$B859, "=San Luis Potosí")</f>
        <v>13.363</v>
      </c>
      <c r="AG26" s="9">
        <f>SUMIFS(Concentrado!AH$2:AH859,Concentrado!$A$2:$A859,"="&amp;$A26,Concentrado!$B$2:$B859, "=San Luis Potosí")</f>
        <v>14.994485580631901</v>
      </c>
      <c r="AH26" s="9">
        <f>SUMIFS(Concentrado!AI$2:AI859,Concentrado!$A$2:$A859,"="&amp;$A26,Concentrado!$B$2:$B859, "=San Luis Potosí")</f>
        <v>5.1354677127219404</v>
      </c>
      <c r="AI26" s="9">
        <f>SUMIFS(Concentrado!AJ$2:AJ859,Concentrado!$A$2:$A859,"="&amp;$A26,Concentrado!$B$2:$B859, "=San Luis Potosí")</f>
        <v>10.0677500355332</v>
      </c>
      <c r="AJ26" s="9">
        <f>SUMIFS(Concentrado!AK$2:AK859,Concentrado!$A$2:$A859,"="&amp;$A26,Concentrado!$B$2:$B859, "=San Luis Potosí")</f>
        <v>15.696</v>
      </c>
      <c r="AK26" s="9">
        <f>SUMIFS(Concentrado!AL$2:AL859,Concentrado!$A$2:$A859,"="&amp;$A26,Concentrado!$B$2:$B859, "=San Luis Potosí")</f>
        <v>3.2189999999999999</v>
      </c>
      <c r="AL26" s="9">
        <f>SUMIFS(Concentrado!AM$2:AM859,Concentrado!$A$2:$A859,"="&amp;$A26,Concentrado!$B$2:$B859, "=San Luis Potosí")</f>
        <v>9.2919999999999998</v>
      </c>
      <c r="AM26" s="9">
        <f>SUMIFS(Concentrado!AN$2:AN859,Concentrado!$A$2:$A859,"="&amp;$A26,Concentrado!$B$2:$B859, "=San Luis Potosí")</f>
        <v>108.669</v>
      </c>
      <c r="AN26" s="9">
        <f>SUMIFS(Concentrado!AO$2:AO859,Concentrado!$A$2:$A859,"="&amp;$A26,Concentrado!$B$2:$B859, "=San Luis Potosí")</f>
        <v>71.477999999999994</v>
      </c>
      <c r="AO26" s="9">
        <f>SUMIFS(Concentrado!AP$2:AP859,Concentrado!$A$2:$A859,"="&amp;$A26,Concentrado!$B$2:$B859, "=San Luis Potosí")</f>
        <v>89.581000000000003</v>
      </c>
      <c r="AP26" s="9">
        <f>SUMIFS(Concentrado!AQ$2:AQ859,Concentrado!$A$2:$A859,"="&amp;$A26,Concentrado!$B$2:$B859, "=San Luis Potosí")</f>
        <v>2.9689999999999999</v>
      </c>
      <c r="AQ26" s="9">
        <f>SUMIFS(Concentrado!AR$2:AR859,Concentrado!$A$2:$A859,"="&amp;$A26,Concentrado!$B$2:$B859, "=San Luis Potosí")</f>
        <v>1.341</v>
      </c>
      <c r="AR26" s="9">
        <f>SUMIFS(Concentrado!AS$2:AS859,Concentrado!$A$2:$A859,"="&amp;$A26,Concentrado!$B$2:$B859, "=San Luis Potosí")</f>
        <v>2.1339999999999999</v>
      </c>
      <c r="AS26" s="9">
        <f>SUMIFS(Concentrado!AT$2:AT859,Concentrado!$A$2:$A859,"="&amp;$A26,Concentrado!$B$2:$B859, "=San Luis Potosí")</f>
        <v>3.8889999999999998</v>
      </c>
      <c r="AT26" s="9">
        <f>SUMIFS(Concentrado!AU$2:AU859,Concentrado!$A$2:$A859,"="&amp;$A26,Concentrado!$B$2:$B859, "=San Luis Potosí")</f>
        <v>1.1399999999999999</v>
      </c>
      <c r="AU26" s="9">
        <f>SUMIFS(Concentrado!AV$2:AV859,Concentrado!$A$2:$A859,"="&amp;$A26,Concentrado!$B$2:$B859, "=San Luis Potosí")</f>
        <v>2.4780000000000002</v>
      </c>
      <c r="AV26" s="9">
        <f>SUMIFS(Concentrado!AW$2:AW859,Concentrado!$A$2:$A859,"="&amp;$A26,Concentrado!$B$2:$B859, "=San Luis Potosí")</f>
        <v>811.447</v>
      </c>
      <c r="AW26" s="9">
        <f>SUMIFS(Concentrado!AX$2:AX859,Concentrado!$A$2:$A859,"="&amp;$A26,Concentrado!$B$2:$B859, "=San Luis Potosí")</f>
        <v>593.41300000000001</v>
      </c>
      <c r="AX26" s="9">
        <f>SUMIFS(Concentrado!AY$2:AY859,Concentrado!$A$2:$A859,"="&amp;$A26,Concentrado!$B$2:$B859, "=San Luis Potosí")</f>
        <v>699.57600000000002</v>
      </c>
      <c r="AY26" s="9">
        <f>SUMIFS(Concentrado!AZ$2:AZ859,Concentrado!$A$2:$A859,"="&amp;$A26,Concentrado!$B$2:$B859, "=San Luis Potosí")</f>
        <v>8.1140000000000008</v>
      </c>
      <c r="AZ26" s="9">
        <f>SUMIFS(Concentrado!BA$2:BA859,Concentrado!$A$2:$A859,"="&amp;$A26,Concentrado!$B$2:$B859, "=San Luis Potosí")</f>
        <v>5.9340000000000002</v>
      </c>
      <c r="BA26" s="9">
        <f>SUMIFS(Concentrado!BB$2:BB859,Concentrado!$A$2:$A859,"="&amp;$A26,Concentrado!$B$2:$B859, "=San Luis Potosí")</f>
        <v>6.9960000000000004</v>
      </c>
      <c r="BB26" s="9">
        <f>SUMIFS(Concentrado!BC$2:BC859,Concentrado!$A$2:$A859,"="&amp;$A26,Concentrado!$B$2:$B859, "=San Luis Potosí")</f>
        <v>12.792999999999999</v>
      </c>
      <c r="BC26" s="9">
        <f>SUMIFS(Concentrado!BD$2:BD859,Concentrado!$A$2:$A859,"="&amp;$A26,Concentrado!$B$2:$B859, "=San Luis Potosí")</f>
        <v>2.476</v>
      </c>
      <c r="BD26" s="9">
        <f>SUMIFS(Concentrado!BE$2:BE859,Concentrado!$A$2:$A859,"="&amp;$A26,Concentrado!$B$2:$B859, "=San Luis Potosí")</f>
        <v>11.218</v>
      </c>
      <c r="BE26" s="9">
        <f>SUMIFS(Concentrado!BF$2:BF859,Concentrado!$A$2:$A859,"="&amp;$A26,Concentrado!$B$2:$B859, "=San Luis Potosí")</f>
        <v>13.948</v>
      </c>
      <c r="BF26" s="9">
        <f>SUMIFS(Concentrado!BG$2:BG859,Concentrado!$A$2:$A859,"="&amp;$A26,Concentrado!$B$2:$B859, "=San Luis Potosí")</f>
        <v>37.228000000000002</v>
      </c>
      <c r="BG26" s="9">
        <f>SUMIFS(Concentrado!BH$2:BH859,Concentrado!$A$2:$A859,"="&amp;$A26,Concentrado!$B$2:$B859, "=San Luis Potosí")</f>
        <v>6.9740891492107613</v>
      </c>
    </row>
    <row r="27" spans="1:59" x14ac:dyDescent="0.25">
      <c r="A27" s="4">
        <v>2023</v>
      </c>
      <c r="B27" s="9">
        <f>SUMIFS(Concentrado!C$2:C859,Concentrado!$A$2:$A859,"="&amp;$A27,Concentrado!$B$2:$B859, "=San Luis Potosí")</f>
        <v>20.613</v>
      </c>
      <c r="C27" s="9">
        <f>SUMIFS(Concentrado!D$2:D859,Concentrado!$A$2:$A859,"="&amp;$A27,Concentrado!$B$2:$B859, "=San Luis Potosí")</f>
        <v>4.32</v>
      </c>
      <c r="D27" s="9">
        <f>SUMIFS(Concentrado!E$2:E859,Concentrado!$A$2:$A859,"="&amp;$A27,Concentrado!$B$2:$B859, "=San Luis Potosí")</f>
        <v>12.247999999999999</v>
      </c>
      <c r="E27" s="9">
        <f>SUMIFS(Concentrado!F$2:F859,Concentrado!$A$2:$A859,"="&amp;$A27,Concentrado!$B$2:$B859, "=San Luis Potosí")</f>
        <v>9.4990000000000006</v>
      </c>
      <c r="F27" s="9">
        <f>SUMIFS(Concentrado!G$2:G859,Concentrado!$A$2:$A859,"="&amp;$A27,Concentrado!$B$2:$B859, "=San Luis Potosí")</f>
        <v>18.771000000000001</v>
      </c>
      <c r="G27" s="9">
        <f>SUMIFS(Concentrado!H$2:H859,Concentrado!$A$2:$A859,"="&amp;$A27,Concentrado!$B$2:$B859, "=San Luis Potosí")</f>
        <v>5.819</v>
      </c>
      <c r="H27" s="9">
        <f>SUMIFS(Concentrado!I$2:I859,Concentrado!$A$2:$A859,"="&amp;$A27,Concentrado!$B$2:$B859, "=San Luis Potosí")</f>
        <v>4.7850000000000001</v>
      </c>
      <c r="I27" s="9">
        <f>SUMIFS(Concentrado!J$2:J859,Concentrado!$A$2:$A859,"="&amp;$A27,Concentrado!$B$2:$B859, "=San Luis Potosí")</f>
        <v>5.2880000000000003</v>
      </c>
      <c r="J27" s="9">
        <f>SUMIFS(Concentrado!K$2:K859,Concentrado!$A$2:$A859,"="&amp;$A27,Concentrado!$B$2:$B859, "=San Luis Potosí")</f>
        <v>6.1</v>
      </c>
      <c r="K27" s="9">
        <f>SUMIFS(Concentrado!L$2:L859,Concentrado!$A$2:$A859,"="&amp;$A27,Concentrado!$B$2:$B859, "=San Luis Potosí")</f>
        <v>4.0540000000000003</v>
      </c>
      <c r="L27" s="9">
        <f>SUMIFS(Concentrado!M$2:M859,Concentrado!$A$2:$A859,"="&amp;$A27,Concentrado!$B$2:$B859, "=San Luis Potosí")</f>
        <v>5.0490000000000004</v>
      </c>
      <c r="M27" s="9">
        <f>SUMIFS(Concentrado!N$2:N859,Concentrado!$A$2:$A859,"="&amp;$A27,Concentrado!$B$2:$B859, "=San Luis Potosí")</f>
        <v>52.375999999999998</v>
      </c>
      <c r="N27" s="9">
        <f>SUMIFS(Concentrado!O$2:O859,Concentrado!$A$2:$A859,"="&amp;$A27,Concentrado!$B$2:$B859, "=San Luis Potosí")</f>
        <v>105.166</v>
      </c>
      <c r="O27" s="9">
        <f>SUMIFS(Concentrado!P$2:P859,Concentrado!$A$2:$A859,"="&amp;$A27,Concentrado!$B$2:$B859, "=San Luis Potosí")</f>
        <v>22.529</v>
      </c>
      <c r="P27" s="9">
        <f>SUMIFS(Concentrado!Q$2:Q859,Concentrado!$A$2:$A859,"="&amp;$A27,Concentrado!$B$2:$B859, "=San Luis Potosí")</f>
        <v>62.741999999999997</v>
      </c>
      <c r="Q27" s="9">
        <f>SUMIFS(Concentrado!R$2:R859,Concentrado!$A$2:$A859,"="&amp;$A27,Concentrado!$B$2:$B859, "=San Luis Potosí")</f>
        <v>82.66</v>
      </c>
      <c r="R27" s="9">
        <f>SUMIFS(Concentrado!S$2:S859,Concentrado!$A$2:$A859,"="&amp;$A27,Concentrado!$B$2:$B859, "=San Luis Potosí")</f>
        <v>85.331000000000003</v>
      </c>
      <c r="S27" s="9">
        <f>SUMIFS(Concentrado!T$2:T859,Concentrado!$A$2:$A859,"="&amp;$A27,Concentrado!$B$2:$B859, "=San Luis Potosí")</f>
        <v>84.031000000000006</v>
      </c>
      <c r="T27" s="9">
        <f>SUMIFS(Concentrado!U$2:U859,Concentrado!$A$2:$A859,"="&amp;$A27,Concentrado!$B$2:$B859, "=San Luis Potosí")</f>
        <v>23.838000000000001</v>
      </c>
      <c r="U27" s="9">
        <f>SUMIFS(Concentrado!V$2:V859,Concentrado!$A$2:$A859,"="&amp;$A27,Concentrado!$B$2:$B859, "=San Luis Potosí")</f>
        <v>28.376999999999999</v>
      </c>
      <c r="V27" s="9">
        <f>SUMIFS(Concentrado!W$2:W859,Concentrado!$A$2:$A859,"="&amp;$A27,Concentrado!$B$2:$B859, "=San Luis Potosí")</f>
        <v>26.167999999999999</v>
      </c>
      <c r="W27" s="9">
        <f>SUMIFS(Concentrado!X$2:X859,Concentrado!$A$2:$A859,"="&amp;$A27,Concentrado!$B$2:$B859, "=San Luis Potosí")</f>
        <v>31.48</v>
      </c>
      <c r="X27" s="9">
        <f>SUMIFS(Concentrado!Y$2:Y859,Concentrado!$A$2:$A859,"="&amp;$A27,Concentrado!$B$2:$B859, "=San Luis Potosí")</f>
        <v>3.5219999999999998</v>
      </c>
      <c r="Y27" s="9">
        <f>SUMIFS(Concentrado!Z$2:Z859,Concentrado!$A$2:$A859,"="&amp;$A27,Concentrado!$B$2:$B859, "=San Luis Potosí")</f>
        <v>17.126999999999999</v>
      </c>
      <c r="Z27" s="9">
        <f>SUMIFS(Concentrado!AA$2:AA859,Concentrado!$A$2:$A859,"="&amp;$A27,Concentrado!$B$2:$B859, "=San Luis Potosí")</f>
        <v>132.29900000000001</v>
      </c>
      <c r="AA27" s="9">
        <f>SUMIFS(Concentrado!AB$2:AB859,Concentrado!$A$2:$A859,"="&amp;$A27,Concentrado!$B$2:$B859, "=San Luis Potosí")</f>
        <v>102.477</v>
      </c>
      <c r="AB27" s="9">
        <f>SUMIFS(Concentrado!AC$2:AC859,Concentrado!$A$2:$A859,"="&amp;$A27,Concentrado!$B$2:$B859, "=San Luis Potosí")</f>
        <v>116.989</v>
      </c>
      <c r="AC27" s="9">
        <f>SUMIFS(Concentrado!AD$2:AD859,Concentrado!$A$2:$A859,"="&amp;$A27,Concentrado!$B$2:$B859, "=San Luis Potosí")</f>
        <v>535.92499999999995</v>
      </c>
      <c r="AD27" s="9">
        <f>SUMIFS(Concentrado!AE$2:AE859,Concentrado!$A$2:$A859,"="&amp;$A27,Concentrado!$B$2:$B859, "=San Luis Potosí")</f>
        <v>469.78399999999999</v>
      </c>
      <c r="AE27" s="9">
        <f>SUMIFS(Concentrado!AF$2:AF859,Concentrado!$A$2:$A859,"="&amp;$A27,Concentrado!$B$2:$B859, "=San Luis Potosí")</f>
        <v>502.00400000000002</v>
      </c>
      <c r="AF27" s="9">
        <f>SUMIFS(Concentrado!AG$2:AG859,Concentrado!$A$2:$A859,"="&amp;$A27,Concentrado!$B$2:$B859, "=San Luis Potosí")</f>
        <v>14.303000000000001</v>
      </c>
      <c r="AG27" s="9">
        <f>SUMIFS(Concentrado!AH$2:AH859,Concentrado!$A$2:$A859,"="&amp;$A27,Concentrado!$B$2:$B859, "=San Luis Potosí")</f>
        <v>16.818328416445599</v>
      </c>
      <c r="AH27" s="9">
        <f>SUMIFS(Concentrado!AI$2:AI859,Concentrado!$A$2:$A859,"="&amp;$A27,Concentrado!$B$2:$B859, "=San Luis Potosí")</f>
        <v>3.76607519464662</v>
      </c>
      <c r="AI27" s="9">
        <f>SUMIFS(Concentrado!AJ$2:AJ859,Concentrado!$A$2:$A859,"="&amp;$A27,Concentrado!$B$2:$B859, "=San Luis Potosí")</f>
        <v>10.2979983265753</v>
      </c>
      <c r="AJ27" s="9">
        <f>SUMIFS(Concentrado!AK$2:AK859,Concentrado!$A$2:$A859,"="&amp;$A27,Concentrado!$B$2:$B859, "=San Luis Potosí")</f>
        <v>14.653</v>
      </c>
      <c r="AK27" s="9">
        <f>SUMIFS(Concentrado!AL$2:AL859,Concentrado!$A$2:$A859,"="&amp;$A27,Concentrado!$B$2:$B859, "=San Luis Potosí")</f>
        <v>2.2599999999999998</v>
      </c>
      <c r="AL27" s="9">
        <f>SUMIFS(Concentrado!AM$2:AM859,Concentrado!$A$2:$A859,"="&amp;$A27,Concentrado!$B$2:$B859, "=San Luis Potosí")</f>
        <v>8.2910000000000004</v>
      </c>
      <c r="AM27" s="9">
        <f>SUMIFS(Concentrado!AN$2:AN859,Concentrado!$A$2:$A859,"="&amp;$A27,Concentrado!$B$2:$B859, "=San Luis Potosí")</f>
        <v>70.391000000000005</v>
      </c>
      <c r="AN27" s="9">
        <f>SUMIFS(Concentrado!AO$2:AO859,Concentrado!$A$2:$A859,"="&amp;$A27,Concentrado!$B$2:$B859, "=San Luis Potosí")</f>
        <v>56.621000000000002</v>
      </c>
      <c r="AO27" s="9">
        <f>SUMIFS(Concentrado!AP$2:AP859,Concentrado!$A$2:$A859,"="&amp;$A27,Concentrado!$B$2:$B859, "=San Luis Potosí")</f>
        <v>63.322000000000003</v>
      </c>
      <c r="AP27" s="9">
        <f>SUMIFS(Concentrado!AQ$2:AQ859,Concentrado!$A$2:$A859,"="&amp;$A27,Concentrado!$B$2:$B859, "=San Luis Potosí")</f>
        <v>3.085</v>
      </c>
      <c r="AQ27" s="9">
        <f>SUMIFS(Concentrado!AR$2:AR859,Concentrado!$A$2:$A859,"="&amp;$A27,Concentrado!$B$2:$B859, "=San Luis Potosí")</f>
        <v>1.728</v>
      </c>
      <c r="AR27" s="9">
        <f>SUMIFS(Concentrado!AS$2:AS859,Concentrado!$A$2:$A859,"="&amp;$A27,Concentrado!$B$2:$B859, "=San Luis Potosí")</f>
        <v>2.3879999999999999</v>
      </c>
      <c r="AS27" s="9">
        <f>SUMIFS(Concentrado!AT$2:AT859,Concentrado!$A$2:$A859,"="&amp;$A27,Concentrado!$B$2:$B859, "=San Luis Potosí")</f>
        <v>4.8380000000000001</v>
      </c>
      <c r="AT27" s="9">
        <f>SUMIFS(Concentrado!AU$2:AU859,Concentrado!$A$2:$A859,"="&amp;$A27,Concentrado!$B$2:$B859, "=San Luis Potosí")</f>
        <v>0.46500000000000002</v>
      </c>
      <c r="AU27" s="9">
        <f>SUMIFS(Concentrado!AV$2:AV859,Concentrado!$A$2:$A859,"="&amp;$A27,Concentrado!$B$2:$B859, "=San Luis Potosí")</f>
        <v>2.593</v>
      </c>
      <c r="AV27" s="9">
        <f>SUMIFS(Concentrado!AW$2:AW859,Concentrado!$A$2:$A859,"="&amp;$A27,Concentrado!$B$2:$B859, "=San Luis Potosí")</f>
        <v>719.47500000000002</v>
      </c>
      <c r="AW27" s="9">
        <f>SUMIFS(Concentrado!AX$2:AX859,Concentrado!$A$2:$A859,"="&amp;$A27,Concentrado!$B$2:$B859, "=San Luis Potosí")</f>
        <v>554.18399999999997</v>
      </c>
      <c r="AX27" s="9">
        <f>SUMIFS(Concentrado!AY$2:AY859,Concentrado!$A$2:$A859,"="&amp;$A27,Concentrado!$B$2:$B859, "=San Luis Potosí")</f>
        <v>634.65300000000002</v>
      </c>
      <c r="AY27" s="9">
        <f>SUMIFS(Concentrado!AZ$2:AZ859,Concentrado!$A$2:$A859,"="&amp;$A27,Concentrado!$B$2:$B859, "=San Luis Potosí")</f>
        <v>7.1950000000000003</v>
      </c>
      <c r="AZ27" s="9">
        <f>SUMIFS(Concentrado!BA$2:BA859,Concentrado!$A$2:$A859,"="&amp;$A27,Concentrado!$B$2:$B859, "=San Luis Potosí")</f>
        <v>5.5419999999999998</v>
      </c>
      <c r="BA27" s="9">
        <f>SUMIFS(Concentrado!BB$2:BB859,Concentrado!$A$2:$A859,"="&amp;$A27,Concentrado!$B$2:$B859, "=San Luis Potosí")</f>
        <v>6.3470000000000004</v>
      </c>
      <c r="BB27" s="9">
        <f>SUMIFS(Concentrado!BC$2:BC859,Concentrado!$A$2:$A859,"="&amp;$A27,Concentrado!$B$2:$B859, "=San Luis Potosí")</f>
        <v>11.569000000000001</v>
      </c>
      <c r="BC27" s="9">
        <f>SUMIFS(Concentrado!BD$2:BD859,Concentrado!$A$2:$A859,"="&amp;$A27,Concentrado!$B$2:$B859, "=San Luis Potosí")</f>
        <v>5.3710000000000004</v>
      </c>
      <c r="BD27" s="9">
        <f>SUMIFS(Concentrado!BE$2:BE859,Concentrado!$A$2:$A859,"="&amp;$A27,Concentrado!$B$2:$B859, "=San Luis Potosí")</f>
        <v>12.425000000000001</v>
      </c>
      <c r="BE27" s="9">
        <f>SUMIFS(Concentrado!BF$2:BF859,Concentrado!$A$2:$A859,"="&amp;$A27,Concentrado!$B$2:$B859, "=San Luis Potosí")</f>
        <v>15.09</v>
      </c>
      <c r="BF27" s="9">
        <f>SUMIFS(Concentrado!BG$2:BG859,Concentrado!$A$2:$A859,"="&amp;$A27,Concentrado!$B$2:$B859, "=San Luis Potosí")</f>
        <v>13.593999999999999</v>
      </c>
      <c r="BG27" s="9">
        <f>SUMIFS(Concentrado!BH$2:BH859,Concentrado!$A$2:$A859,"="&amp;$A27,Concentrado!$B$2:$B859, "=San Luis Potosí")</f>
        <v>8.0478520935290927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2" workbookViewId="0">
      <selection activeCell="B5" sqref="B5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"=Sinaloa")</f>
        <v>28.885999999999999</v>
      </c>
      <c r="C2" s="9">
        <f>SUMIFS(Concentrado!D$2:D826,Concentrado!$A$2:$A826,"="&amp;$A2,Concentrado!$B$2:$B826, "=Sinaloa")</f>
        <v>6.4189999999999996</v>
      </c>
      <c r="D2" s="9">
        <f>SUMIFS(Concentrado!E$2:E826,Concentrado!$A$2:$A826,"="&amp;$A2,Concentrado!$B$2:$B826, "=Sinaloa")</f>
        <v>17.722000000000001</v>
      </c>
      <c r="E2" s="9">
        <f>SUMIFS(Concentrado!F$2:F826,Concentrado!$A$2:$A826,"="&amp;$A2,Concentrado!$B$2:$B826, "=Sinaloa")</f>
        <v>21.213999999999999</v>
      </c>
      <c r="F2" s="9">
        <f>SUMIFS(Concentrado!G$2:G826,Concentrado!$A$2:$A826,"="&amp;$A2,Concentrado!$B$2:$B826, "=Sinaloa")</f>
        <v>21.213999999999999</v>
      </c>
      <c r="G2" s="9">
        <f>SUMIFS(Concentrado!H$2:H826,Concentrado!$A$2:$A826,"="&amp;$A2,Concentrado!$B$2:$B826, "=Sinaloa")</f>
        <v>2.0350000000000001</v>
      </c>
      <c r="H2" s="9">
        <f>SUMIFS(Concentrado!I$2:I826,Concentrado!$A$2:$A826,"="&amp;$A2,Concentrado!$B$2:$B826, "=Sinaloa")</f>
        <v>1.9810000000000001</v>
      </c>
      <c r="I2" s="9">
        <f>SUMIFS(Concentrado!J$2:J826,Concentrado!$A$2:$A826,"="&amp;$A2,Concentrado!$B$2:$B826, "=Sinaloa")</f>
        <v>2.008</v>
      </c>
      <c r="J2" s="9">
        <f>SUMIFS(Concentrado!K$2:K826,Concentrado!$A$2:$A826,"="&amp;$A2,Concentrado!$B$2:$B826, "=Sinaloa")</f>
        <v>22.702000000000002</v>
      </c>
      <c r="K2" s="9">
        <f>SUMIFS(Concentrado!L$2:L826,Concentrado!$A$2:$A826,"="&amp;$A2,Concentrado!$B$2:$B826, "=Sinaloa")</f>
        <v>6.4189999999999996</v>
      </c>
      <c r="L2" s="9">
        <f>SUMIFS(Concentrado!M$2:M826,Concentrado!$A$2:$A826,"="&amp;$A2,Concentrado!$B$2:$B826, "=Sinaloa")</f>
        <v>14.611000000000001</v>
      </c>
      <c r="M2" s="9">
        <f>SUMIFS(Concentrado!N$2:N826,Concentrado!$A$2:$A826,"="&amp;$A2,Concentrado!$B$2:$B826, "=Sinaloa")</f>
        <v>51.177</v>
      </c>
      <c r="N2" s="9">
        <f>SUMIFS(Concentrado!O$2:O826,Concentrado!$A$2:$A826,"="&amp;$A2,Concentrado!$B$2:$B826, "=Sinaloa")</f>
        <v>113.58799999999999</v>
      </c>
      <c r="O2" s="9">
        <f>SUMIFS(Concentrado!P$2:P826,Concentrado!$A$2:$A826,"="&amp;$A2,Concentrado!$B$2:$B826, "=Sinaloa")</f>
        <v>16.484000000000002</v>
      </c>
      <c r="P2" s="9">
        <f>SUMIFS(Concentrado!Q$2:Q826,Concentrado!$A$2:$A826,"="&amp;$A2,Concentrado!$B$2:$B826, "=Sinaloa")</f>
        <v>65.334000000000003</v>
      </c>
      <c r="Q2" s="9">
        <f>SUMIFS(Concentrado!R$2:R826,Concentrado!$A$2:$A826,"="&amp;$A2,Concentrado!$B$2:$B826, "=Sinaloa")</f>
        <v>33.113</v>
      </c>
      <c r="R2" s="9">
        <f>SUMIFS(Concentrado!S$2:S826,Concentrado!$A$2:$A826,"="&amp;$A2,Concentrado!$B$2:$B826, "=Sinaloa")</f>
        <v>37.484999999999999</v>
      </c>
      <c r="S2" s="9">
        <f>SUMIFS(Concentrado!T$2:T826,Concentrado!$A$2:$A826,"="&amp;$A2,Concentrado!$B$2:$B826, "=Sinaloa")</f>
        <v>35.286000000000001</v>
      </c>
      <c r="T2" s="9">
        <f>SUMIFS(Concentrado!U$2:U826,Concentrado!$A$2:$A826,"="&amp;$A2,Concentrado!$B$2:$B826, "=Sinaloa")</f>
        <v>9.3940000000000001</v>
      </c>
      <c r="U2" s="9">
        <f>SUMIFS(Concentrado!V$2:V826,Concentrado!$A$2:$A826,"="&amp;$A2,Concentrado!$B$2:$B826, "=Sinaloa")</f>
        <v>10.856999999999999</v>
      </c>
      <c r="V2" s="9">
        <f>SUMIFS(Concentrado!W$2:W826,Concentrado!$A$2:$A826,"="&amp;$A2,Concentrado!$B$2:$B826, "=Sinaloa")</f>
        <v>10.121</v>
      </c>
      <c r="W2" s="9">
        <f>SUMIFS(Concentrado!X$2:X826,Concentrado!$A$2:$A826,"="&amp;$A2,Concentrado!$B$2:$B826, "=Sinaloa")</f>
        <v>42.194000000000003</v>
      </c>
      <c r="X2" s="9">
        <f>SUMIFS(Concentrado!Y$2:Y826,Concentrado!$A$2:$A826,"="&amp;$A2,Concentrado!$B$2:$B826, "=Sinaloa")</f>
        <v>2.694</v>
      </c>
      <c r="Y2" s="9">
        <f>SUMIFS(Concentrado!Z$2:Z826,Concentrado!$A$2:$A826,"="&amp;$A2,Concentrado!$B$2:$B826, "=Sinaloa")</f>
        <v>22.565999999999999</v>
      </c>
      <c r="Z2" s="9">
        <f>SUMIFS(Concentrado!AA$2:AA826,Concentrado!$A$2:$A826,"="&amp;$A2,Concentrado!$B$2:$B826, "=Sinaloa")</f>
        <v>63.408999999999999</v>
      </c>
      <c r="AA2" s="9">
        <f>SUMIFS(Concentrado!AB$2:AB826,Concentrado!$A$2:$A826,"="&amp;$A2,Concentrado!$B$2:$B826, "=Sinaloa")</f>
        <v>47.232999999999997</v>
      </c>
      <c r="AB2" s="9">
        <f>SUMIFS(Concentrado!AC$2:AC826,Concentrado!$A$2:$A826,"="&amp;$A2,Concentrado!$B$2:$B826, "=Sinaloa")</f>
        <v>55.448999999999998</v>
      </c>
      <c r="AC2" s="9">
        <f>SUMIFS(Concentrado!AD$2:AD826,Concentrado!$A$2:$A826,"="&amp;$A2,Concentrado!$B$2:$B826, "=Sinaloa")</f>
        <v>311.798</v>
      </c>
      <c r="AD2" s="9">
        <f>SUMIFS(Concentrado!AE$2:AE826,Concentrado!$A$2:$A826,"="&amp;$A2,Concentrado!$B$2:$B826, "=Sinaloa")</f>
        <v>263.74299999999999</v>
      </c>
      <c r="AE2" s="9">
        <f>SUMIFS(Concentrado!AF$2:AF826,Concentrado!$A$2:$A826,"="&amp;$A2,Concentrado!$B$2:$B826, "=Sinaloa")</f>
        <v>288.036</v>
      </c>
      <c r="AF2" s="9">
        <f>SUMIFS(Concentrado!AG$2:AG826,Concentrado!$A$2:$A826,"="&amp;$A2,Concentrado!$B$2:$B826, "=Sinaloa")</f>
        <v>9.0809999999999995</v>
      </c>
      <c r="AG2" s="9">
        <f>SUMIFS(Concentrado!AH$2:AH826,Concentrado!$A$2:$A826,"="&amp;$A2,Concentrado!$B$2:$B826, "=Sinaloa")</f>
        <v>5.2774677536947197</v>
      </c>
      <c r="AH2" s="9">
        <f>SUMIFS(Concentrado!AI$2:AI826,Concentrado!$A$2:$A826,"="&amp;$A2,Concentrado!$B$2:$B826, "=Sinaloa")</f>
        <v>1.1949667998390801</v>
      </c>
      <c r="AI2" s="9">
        <f>SUMIFS(Concentrado!AJ$2:AJ826,Concentrado!$A$2:$A826,"="&amp;$A2,Concentrado!$B$2:$B826, "=Sinaloa")</f>
        <v>3.2553528358562298</v>
      </c>
      <c r="AJ2" s="9">
        <f>SUMIFS(Concentrado!AK$2:AK826,Concentrado!$A$2:$A826,"="&amp;$A2,Concentrado!$B$2:$B826, "=Sinaloa")</f>
        <v>5.4009999999999998</v>
      </c>
      <c r="AK2" s="9">
        <f>SUMIFS(Concentrado!AL$2:AL826,Concentrado!$A$2:$A826,"="&amp;$A2,Concentrado!$B$2:$B826, "=Sinaloa")</f>
        <v>0.79200000000000004</v>
      </c>
      <c r="AL2" s="9">
        <f>SUMIFS(Concentrado!AM$2:AM826,Concentrado!$A$2:$A826,"="&amp;$A2,Concentrado!$B$2:$B826, "=Sinaloa")</f>
        <v>3.1110000000000002</v>
      </c>
      <c r="AM2" s="9">
        <f>SUMIFS(Concentrado!AN$2:AN826,Concentrado!$A$2:$A826,"="&amp;$A2,Concentrado!$B$2:$B826, "=Sinaloa")</f>
        <v>48.613</v>
      </c>
      <c r="AN2" s="9">
        <f>SUMIFS(Concentrado!AO$2:AO826,Concentrado!$A$2:$A826,"="&amp;$A2,Concentrado!$B$2:$B826, "=Sinaloa")</f>
        <v>36.454999999999998</v>
      </c>
      <c r="AO2" s="9">
        <f>SUMIFS(Concentrado!AP$2:AP826,Concentrado!$A$2:$A826,"="&amp;$A2,Concentrado!$B$2:$B826, "=Sinaloa")</f>
        <v>42.570999999999998</v>
      </c>
      <c r="AP2" s="9">
        <f>SUMIFS(Concentrado!AQ$2:AQ826,Concentrado!$A$2:$A826,"="&amp;$A2,Concentrado!$B$2:$B826, "=Sinaloa")</f>
        <v>7.4370000000000003</v>
      </c>
      <c r="AQ2" s="9">
        <f>SUMIFS(Concentrado!AR$2:AR826,Concentrado!$A$2:$A826,"="&amp;$A2,Concentrado!$B$2:$B826, "=Sinaloa")</f>
        <v>2.8530000000000002</v>
      </c>
      <c r="AR2" s="9">
        <f>SUMIFS(Concentrado!AS$2:AS826,Concentrado!$A$2:$A826,"="&amp;$A2,Concentrado!$B$2:$B826, "=Sinaloa")</f>
        <v>5.1589999999999998</v>
      </c>
      <c r="AS2" s="9">
        <f>SUMIFS(Concentrado!AT$2:AT826,Concentrado!$A$2:$A826,"="&amp;$A2,Concentrado!$B$2:$B826, "=Sinaloa")</f>
        <v>4.4619999999999997</v>
      </c>
      <c r="AT2" s="9">
        <f>SUMIFS(Concentrado!AU$2:AU826,Concentrado!$A$2:$A826,"="&amp;$A2,Concentrado!$B$2:$B826, "=Sinaloa")</f>
        <v>0.95099999999999996</v>
      </c>
      <c r="AU2" s="9">
        <f>SUMIFS(Concentrado!AV$2:AV826,Concentrado!$A$2:$A826,"="&amp;$A2,Concentrado!$B$2:$B826, "=Sinaloa")</f>
        <v>2.7170000000000001</v>
      </c>
      <c r="AV2" s="9">
        <f>SUMIFS(Concentrado!AW$2:AW826,Concentrado!$A$2:$A826,"="&amp;$A2,Concentrado!$B$2:$B826, "=Sinaloa")</f>
        <v>480.18400000000003</v>
      </c>
      <c r="AW2" s="9">
        <f>SUMIFS(Concentrado!AX$2:AX826,Concentrado!$A$2:$A826,"="&amp;$A2,Concentrado!$B$2:$B826, "=Sinaloa")</f>
        <v>324.36900000000003</v>
      </c>
      <c r="AX2" s="9">
        <f>SUMIFS(Concentrado!AY$2:AY826,Concentrado!$A$2:$A826,"="&amp;$A2,Concentrado!$B$2:$B826, "=Sinaloa")</f>
        <v>402.87299999999999</v>
      </c>
      <c r="AY2" s="9">
        <f>SUMIFS(Concentrado!AZ$2:AZ826,Concentrado!$A$2:$A826,"="&amp;$A2,Concentrado!$B$2:$B826, "=Sinaloa")</f>
        <v>4.8019999999999996</v>
      </c>
      <c r="AZ2" s="9">
        <f>SUMIFS(Concentrado!BA$2:BA826,Concentrado!$A$2:$A826,"="&amp;$A2,Concentrado!$B$2:$B826, "=Sinaloa")</f>
        <v>3.2440000000000002</v>
      </c>
      <c r="BA2" s="9">
        <f>SUMIFS(Concentrado!BB$2:BB826,Concentrado!$A$2:$A826,"="&amp;$A2,Concentrado!$B$2:$B826, "=Sinaloa")</f>
        <v>4.0289999999999999</v>
      </c>
      <c r="BB2" s="9">
        <f>SUMIFS(Concentrado!BC$2:BC826,Concentrado!$A$2:$A826,"="&amp;$A2,Concentrado!$B$2:$B826, "=Sinaloa")</f>
        <v>22.510999999999999</v>
      </c>
      <c r="BC2" s="9">
        <f>SUMIFS(Concentrado!BD$2:BD826,Concentrado!$A$2:$A826,"="&amp;$A2,Concentrado!$B$2:$B826, "=Sinaloa")</f>
        <v>32.298000000000002</v>
      </c>
      <c r="BD2" s="9">
        <f>SUMIFS(Concentrado!BE$2:BE826,Concentrado!$A$2:$A826,"="&amp;$A2,Concentrado!$B$2:$B826, "=Sinaloa")</f>
        <v>21.571000000000002</v>
      </c>
      <c r="BE2" s="9">
        <f>SUMIFS(Concentrado!BF$2:BF826,Concentrado!$A$2:$A826,"="&amp;$A2,Concentrado!$B$2:$B826, "=Sinaloa")</f>
        <v>24.507999999999999</v>
      </c>
      <c r="BF2" s="9">
        <f>SUMIFS(Concentrado!BG$2:BG826,Concentrado!$A$2:$A826,"="&amp;$A2,Concentrado!$B$2:$B826, "=Sinaloa")</f>
        <v>40.15</v>
      </c>
      <c r="BG2" s="9">
        <f>SUMIFS(Concentrado!BH$2:BH826,Concentrado!$A$2:$A826,"="&amp;$A2,Concentrado!$B$2:$B826, "=Sinaloa")</f>
        <v>2.6820415636141712</v>
      </c>
    </row>
    <row r="3" spans="1:59" x14ac:dyDescent="0.25">
      <c r="A3" s="4">
        <v>1999</v>
      </c>
      <c r="B3" s="9">
        <f>SUMIFS(Concentrado!C$2:C859,Concentrado!$A$2:$A859,"="&amp;$A3,Concentrado!$B$2:$B859, "=Sinaloa")</f>
        <v>22.291</v>
      </c>
      <c r="C3" s="9">
        <f>SUMIFS(Concentrado!D$2:D859,Concentrado!$A$2:$A859,"="&amp;$A3,Concentrado!$B$2:$B859, "=Sinaloa")</f>
        <v>6.0490000000000004</v>
      </c>
      <c r="D3" s="9">
        <f>SUMIFS(Concentrado!E$2:E859,Concentrado!$A$2:$A859,"="&amp;$A3,Concentrado!$B$2:$B859, "=Sinaloa")</f>
        <v>14.215999999999999</v>
      </c>
      <c r="E3" s="9">
        <f>SUMIFS(Concentrado!F$2:F859,Concentrado!$A$2:$A859,"="&amp;$A3,Concentrado!$B$2:$B859, "=Sinaloa")</f>
        <v>20.875</v>
      </c>
      <c r="F3" s="9">
        <f>SUMIFS(Concentrado!G$2:G859,Concentrado!$A$2:$A859,"="&amp;$A3,Concentrado!$B$2:$B859, "=Sinaloa")</f>
        <v>13.629</v>
      </c>
      <c r="G3" s="9">
        <f>SUMIFS(Concentrado!H$2:H859,Concentrado!$A$2:$A859,"="&amp;$A3,Concentrado!$B$2:$B859, "=Sinaloa")</f>
        <v>2.33</v>
      </c>
      <c r="H3" s="9">
        <f>SUMIFS(Concentrado!I$2:I859,Concentrado!$A$2:$A859,"="&amp;$A3,Concentrado!$B$2:$B859, "=Sinaloa")</f>
        <v>1.8069999999999999</v>
      </c>
      <c r="I3" s="9">
        <f>SUMIFS(Concentrado!J$2:J859,Concentrado!$A$2:$A859,"="&amp;$A3,Concentrado!$B$2:$B859, "=Sinaloa")</f>
        <v>2.0699999999999998</v>
      </c>
      <c r="J3" s="9">
        <f>SUMIFS(Concentrado!K$2:K859,Concentrado!$A$2:$A859,"="&amp;$A3,Concentrado!$B$2:$B859, "=Sinaloa")</f>
        <v>21.902999999999999</v>
      </c>
      <c r="K3" s="9">
        <f>SUMIFS(Concentrado!L$2:L859,Concentrado!$A$2:$A859,"="&amp;$A3,Concentrado!$B$2:$B859, "=Sinaloa")</f>
        <v>6.2060000000000004</v>
      </c>
      <c r="L3" s="9">
        <f>SUMIFS(Concentrado!M$2:M859,Concentrado!$A$2:$A859,"="&amp;$A3,Concentrado!$B$2:$B859, "=Sinaloa")</f>
        <v>14.099</v>
      </c>
      <c r="M3" s="9">
        <f>SUMIFS(Concentrado!N$2:N859,Concentrado!$A$2:$A859,"="&amp;$A3,Concentrado!$B$2:$B859, "=Sinaloa")</f>
        <v>49.868000000000002</v>
      </c>
      <c r="N3" s="9">
        <f>SUMIFS(Concentrado!O$2:O859,Concentrado!$A$2:$A859,"="&amp;$A3,Concentrado!$B$2:$B859, "=Sinaloa")</f>
        <v>107.962</v>
      </c>
      <c r="O3" s="9">
        <f>SUMIFS(Concentrado!P$2:P859,Concentrado!$A$2:$A859,"="&amp;$A3,Concentrado!$B$2:$B859, "=Sinaloa")</f>
        <v>20.739000000000001</v>
      </c>
      <c r="P3" s="9">
        <f>SUMIFS(Concentrado!Q$2:Q859,Concentrado!$A$2:$A859,"="&amp;$A3,Concentrado!$B$2:$B859, "=Sinaloa")</f>
        <v>64.637</v>
      </c>
      <c r="Q3" s="9">
        <f>SUMIFS(Concentrado!R$2:R859,Concentrado!$A$2:$A859,"="&amp;$A3,Concentrado!$B$2:$B859, "=Sinaloa")</f>
        <v>35.262</v>
      </c>
      <c r="R3" s="9">
        <f>SUMIFS(Concentrado!S$2:S859,Concentrado!$A$2:$A859,"="&amp;$A3,Concentrado!$B$2:$B859, "=Sinaloa")</f>
        <v>40.378</v>
      </c>
      <c r="S3" s="9">
        <f>SUMIFS(Concentrado!T$2:T859,Concentrado!$A$2:$A859,"="&amp;$A3,Concentrado!$B$2:$B859, "=Sinaloa")</f>
        <v>37.805999999999997</v>
      </c>
      <c r="T3" s="9">
        <f>SUMIFS(Concentrado!U$2:U859,Concentrado!$A$2:$A859,"="&amp;$A3,Concentrado!$B$2:$B859, "=Sinaloa")</f>
        <v>8.3109999999999999</v>
      </c>
      <c r="U3" s="9">
        <f>SUMIFS(Concentrado!V$2:V859,Concentrado!$A$2:$A859,"="&amp;$A3,Concentrado!$B$2:$B859, "=Sinaloa")</f>
        <v>11.391</v>
      </c>
      <c r="V3" s="9">
        <f>SUMIFS(Concentrado!W$2:W859,Concentrado!$A$2:$A859,"="&amp;$A3,Concentrado!$B$2:$B859, "=Sinaloa")</f>
        <v>9.8420000000000005</v>
      </c>
      <c r="W3" s="9">
        <f>SUMIFS(Concentrado!X$2:X859,Concentrado!$A$2:$A859,"="&amp;$A3,Concentrado!$B$2:$B859, "=Sinaloa")</f>
        <v>39.301000000000002</v>
      </c>
      <c r="X3" s="9">
        <f>SUMIFS(Concentrado!Y$2:Y859,Concentrado!$A$2:$A859,"="&amp;$A3,Concentrado!$B$2:$B859, "=Sinaloa")</f>
        <v>3.0640000000000001</v>
      </c>
      <c r="Y3" s="9">
        <f>SUMIFS(Concentrado!Z$2:Z859,Concentrado!$A$2:$A859,"="&amp;$A3,Concentrado!$B$2:$B859, "=Sinaloa")</f>
        <v>21.324000000000002</v>
      </c>
      <c r="Z3" s="9">
        <f>SUMIFS(Concentrado!AA$2:AA859,Concentrado!$A$2:$A859,"="&amp;$A3,Concentrado!$B$2:$B859, "=Sinaloa")</f>
        <v>60.970999999999997</v>
      </c>
      <c r="AA3" s="9">
        <f>SUMIFS(Concentrado!AB$2:AB859,Concentrado!$A$2:$A859,"="&amp;$A3,Concentrado!$B$2:$B859, "=Sinaloa")</f>
        <v>45.17</v>
      </c>
      <c r="AB3" s="9">
        <f>SUMIFS(Concentrado!AC$2:AC859,Concentrado!$A$2:$A859,"="&amp;$A3,Concentrado!$B$2:$B859, "=Sinaloa")</f>
        <v>53.115000000000002</v>
      </c>
      <c r="AC3" s="9">
        <f>SUMIFS(Concentrado!AD$2:AD859,Concentrado!$A$2:$A859,"="&amp;$A3,Concentrado!$B$2:$B859, "=Sinaloa")</f>
        <v>310.44900000000001</v>
      </c>
      <c r="AD3" s="9">
        <f>SUMIFS(Concentrado!AE$2:AE859,Concentrado!$A$2:$A859,"="&amp;$A3,Concentrado!$B$2:$B859, "=Sinaloa")</f>
        <v>260.17700000000002</v>
      </c>
      <c r="AE3" s="9">
        <f>SUMIFS(Concentrado!AF$2:AF859,Concentrado!$A$2:$A859,"="&amp;$A3,Concentrado!$B$2:$B859, "=Sinaloa")</f>
        <v>285.49400000000003</v>
      </c>
      <c r="AF3" s="9">
        <f>SUMIFS(Concentrado!AG$2:AG859,Concentrado!$A$2:$A859,"="&amp;$A3,Concentrado!$B$2:$B859, "=Sinaloa")</f>
        <v>9.01</v>
      </c>
      <c r="AG3" s="9">
        <f>SUMIFS(Concentrado!AH$2:AH859,Concentrado!$A$2:$A859,"="&amp;$A3,Concentrado!$B$2:$B859, "=Sinaloa")</f>
        <v>6.8488191657355504</v>
      </c>
      <c r="AH3" s="9">
        <f>SUMIFS(Concentrado!AI$2:AI859,Concentrado!$A$2:$A859,"="&amp;$A3,Concentrado!$B$2:$B859, "=Sinaloa")</f>
        <v>0.79642088454485505</v>
      </c>
      <c r="AI3" s="9">
        <f>SUMIFS(Concentrado!AJ$2:AJ859,Concentrado!$A$2:$A859,"="&amp;$A3,Concentrado!$B$2:$B859, "=Sinaloa")</f>
        <v>3.8488715898010799</v>
      </c>
      <c r="AJ3" s="9">
        <f>SUMIFS(Concentrado!AK$2:AK859,Concentrado!$A$2:$A859,"="&amp;$A3,Concentrado!$B$2:$B859, "=Sinaloa")</f>
        <v>5.1260000000000003</v>
      </c>
      <c r="AK3" s="9">
        <f>SUMIFS(Concentrado!AL$2:AL859,Concentrado!$A$2:$A859,"="&amp;$A3,Concentrado!$B$2:$B859, "=Sinaloa")</f>
        <v>0.47099999999999997</v>
      </c>
      <c r="AL3" s="9">
        <f>SUMIFS(Concentrado!AM$2:AM859,Concentrado!$A$2:$A859,"="&amp;$A3,Concentrado!$B$2:$B859, "=Sinaloa")</f>
        <v>2.8119999999999998</v>
      </c>
      <c r="AM3" s="9">
        <f>SUMIFS(Concentrado!AN$2:AN859,Concentrado!$A$2:$A859,"="&amp;$A3,Concentrado!$B$2:$B859, "=Sinaloa")</f>
        <v>46.912999999999997</v>
      </c>
      <c r="AN3" s="9">
        <f>SUMIFS(Concentrado!AO$2:AO859,Concentrado!$A$2:$A859,"="&amp;$A3,Concentrado!$B$2:$B859, "=Sinaloa")</f>
        <v>38.335000000000001</v>
      </c>
      <c r="AO3" s="9">
        <f>SUMIFS(Concentrado!AP$2:AP859,Concentrado!$A$2:$A859,"="&amp;$A3,Concentrado!$B$2:$B859, "=Sinaloa")</f>
        <v>42.686999999999998</v>
      </c>
      <c r="AP3" s="9">
        <f>SUMIFS(Concentrado!AQ$2:AQ859,Concentrado!$A$2:$A859,"="&amp;$A3,Concentrado!$B$2:$B859, "=Sinaloa")</f>
        <v>6.99</v>
      </c>
      <c r="AQ3" s="9">
        <f>SUMIFS(Concentrado!AR$2:AR859,Concentrado!$A$2:$A859,"="&amp;$A3,Concentrado!$B$2:$B859, "=Sinaloa")</f>
        <v>3.3780000000000001</v>
      </c>
      <c r="AR3" s="9">
        <f>SUMIFS(Concentrado!AS$2:AS859,Concentrado!$A$2:$A859,"="&amp;$A3,Concentrado!$B$2:$B859, "=Sinaloa")</f>
        <v>5.194</v>
      </c>
      <c r="AS3" s="9">
        <f>SUMIFS(Concentrado!AT$2:AT859,Concentrado!$A$2:$A859,"="&amp;$A3,Concentrado!$B$2:$B859, "=Sinaloa")</f>
        <v>5.4370000000000003</v>
      </c>
      <c r="AT3" s="9">
        <f>SUMIFS(Concentrado!AU$2:AU859,Concentrado!$A$2:$A859,"="&amp;$A3,Concentrado!$B$2:$B859, "=Sinaloa")</f>
        <v>0.39300000000000002</v>
      </c>
      <c r="AU3" s="9">
        <f>SUMIFS(Concentrado!AV$2:AV859,Concentrado!$A$2:$A859,"="&amp;$A3,Concentrado!$B$2:$B859, "=Sinaloa")</f>
        <v>2.9289999999999998</v>
      </c>
      <c r="AV3" s="9">
        <f>SUMIFS(Concentrado!AW$2:AW859,Concentrado!$A$2:$A859,"="&amp;$A3,Concentrado!$B$2:$B859, "=Sinaloa")</f>
        <v>473.40199999999999</v>
      </c>
      <c r="AW3" s="9">
        <f>SUMIFS(Concentrado!AX$2:AX859,Concentrado!$A$2:$A859,"="&amp;$A3,Concentrado!$B$2:$B859, "=Sinaloa")</f>
        <v>327.73500000000001</v>
      </c>
      <c r="AX3" s="9">
        <f>SUMIFS(Concentrado!AY$2:AY859,Concentrado!$A$2:$A859,"="&amp;$A3,Concentrado!$B$2:$B859, "=Sinaloa")</f>
        <v>401.09800000000001</v>
      </c>
      <c r="AY3" s="9">
        <f>SUMIFS(Concentrado!AZ$2:AZ859,Concentrado!$A$2:$A859,"="&amp;$A3,Concentrado!$B$2:$B859, "=Sinaloa")</f>
        <v>4.734</v>
      </c>
      <c r="AZ3" s="9">
        <f>SUMIFS(Concentrado!BA$2:BA859,Concentrado!$A$2:$A859,"="&amp;$A3,Concentrado!$B$2:$B859, "=Sinaloa")</f>
        <v>3.2770000000000001</v>
      </c>
      <c r="BA3" s="9">
        <f>SUMIFS(Concentrado!BB$2:BB859,Concentrado!$A$2:$A859,"="&amp;$A3,Concentrado!$B$2:$B859, "=Sinaloa")</f>
        <v>4.0110000000000001</v>
      </c>
      <c r="BB3" s="9">
        <f>SUMIFS(Concentrado!BC$2:BC859,Concentrado!$A$2:$A859,"="&amp;$A3,Concentrado!$B$2:$B859, "=Sinaloa")</f>
        <v>32.325000000000003</v>
      </c>
      <c r="BC3" s="9">
        <f>SUMIFS(Concentrado!BD$2:BD859,Concentrado!$A$2:$A859,"="&amp;$A3,Concentrado!$B$2:$B859, "=Sinaloa")</f>
        <v>21.77</v>
      </c>
      <c r="BD3" s="9">
        <f>SUMIFS(Concentrado!BE$2:BE859,Concentrado!$A$2:$A859,"="&amp;$A3,Concentrado!$B$2:$B859, "=Sinaloa")</f>
        <v>21.236000000000001</v>
      </c>
      <c r="BE3" s="9">
        <f>SUMIFS(Concentrado!BF$2:BF859,Concentrado!$A$2:$A859,"="&amp;$A3,Concentrado!$B$2:$B859, "=Sinaloa")</f>
        <v>24.189</v>
      </c>
      <c r="BF3" s="9">
        <f>SUMIFS(Concentrado!BG$2:BG859,Concentrado!$A$2:$A859,"="&amp;$A3,Concentrado!$B$2:$B859, "=Sinaloa")</f>
        <v>50.057000000000002</v>
      </c>
      <c r="BG3" s="9">
        <f>SUMIFS(Concentrado!BH$2:BH859,Concentrado!$A$2:$A859,"="&amp;$A3,Concentrado!$B$2:$B859, "=Sinaloa")</f>
        <v>2.9872436621992575</v>
      </c>
    </row>
    <row r="4" spans="1:59" x14ac:dyDescent="0.25">
      <c r="A4" s="4">
        <v>2000</v>
      </c>
      <c r="B4" s="9">
        <f>SUMIFS(Concentrado!C$2:C859,Concentrado!$A$2:$A859,"="&amp;$A4,Concentrado!$B$2:$B859, "=Sinaloa")</f>
        <v>22.138999999999999</v>
      </c>
      <c r="C4" s="9">
        <f>SUMIFS(Concentrado!D$2:D859,Concentrado!$A$2:$A859,"="&amp;$A4,Concentrado!$B$2:$B859, "=Sinaloa")</f>
        <v>4.9859999999999998</v>
      </c>
      <c r="D4" s="9">
        <f>SUMIFS(Concentrado!E$2:E859,Concentrado!$A$2:$A859,"="&amp;$A4,Concentrado!$B$2:$B859, "=Sinaloa")</f>
        <v>13.605</v>
      </c>
      <c r="E4" s="9">
        <f>SUMIFS(Concentrado!F$2:F859,Concentrado!$A$2:$A859,"="&amp;$A4,Concentrado!$B$2:$B859, "=Sinaloa")</f>
        <v>19.693999999999999</v>
      </c>
      <c r="F4" s="9">
        <f>SUMIFS(Concentrado!G$2:G859,Concentrado!$A$2:$A859,"="&amp;$A4,Concentrado!$B$2:$B859, "=Sinaloa")</f>
        <v>15.654</v>
      </c>
      <c r="G4" s="9">
        <f>SUMIFS(Concentrado!H$2:H859,Concentrado!$A$2:$A859,"="&amp;$A4,Concentrado!$B$2:$B859, "=Sinaloa")</f>
        <v>2.16</v>
      </c>
      <c r="H4" s="9">
        <f>SUMIFS(Concentrado!I$2:I859,Concentrado!$A$2:$A859,"="&amp;$A4,Concentrado!$B$2:$B859, "=Sinaloa")</f>
        <v>3.1160000000000001</v>
      </c>
      <c r="I4" s="9">
        <f>SUMIFS(Concentrado!J$2:J859,Concentrado!$A$2:$A859,"="&amp;$A4,Concentrado!$B$2:$B859, "=Sinaloa")</f>
        <v>2.6360000000000001</v>
      </c>
      <c r="J4" s="9">
        <f>SUMIFS(Concentrado!K$2:K859,Concentrado!$A$2:$A859,"="&amp;$A4,Concentrado!$B$2:$B859, "=Sinaloa")</f>
        <v>22.91</v>
      </c>
      <c r="K4" s="9">
        <f>SUMIFS(Concentrado!L$2:L859,Concentrado!$A$2:$A859,"="&amp;$A4,Concentrado!$B$2:$B859, "=Sinaloa")</f>
        <v>4.9080000000000004</v>
      </c>
      <c r="L4" s="9">
        <f>SUMIFS(Concentrado!M$2:M859,Concentrado!$A$2:$A859,"="&amp;$A4,Concentrado!$B$2:$B859, "=Sinaloa")</f>
        <v>13.952999999999999</v>
      </c>
      <c r="M4" s="9">
        <f>SUMIFS(Concentrado!N$2:N859,Concentrado!$A$2:$A859,"="&amp;$A4,Concentrado!$B$2:$B859, "=Sinaloa")</f>
        <v>67.016999999999996</v>
      </c>
      <c r="N4" s="9">
        <f>SUMIFS(Concentrado!O$2:O859,Concentrado!$A$2:$A859,"="&amp;$A4,Concentrado!$B$2:$B859, "=Sinaloa")</f>
        <v>101.824</v>
      </c>
      <c r="O4" s="9">
        <f>SUMIFS(Concentrado!P$2:P859,Concentrado!$A$2:$A859,"="&amp;$A4,Concentrado!$B$2:$B859, "=Sinaloa")</f>
        <v>21.111999999999998</v>
      </c>
      <c r="P4" s="9">
        <f>SUMIFS(Concentrado!Q$2:Q859,Concentrado!$A$2:$A859,"="&amp;$A4,Concentrado!$B$2:$B859, "=Sinaloa")</f>
        <v>61.665999999999997</v>
      </c>
      <c r="Q4" s="9">
        <f>SUMIFS(Concentrado!R$2:R859,Concentrado!$A$2:$A859,"="&amp;$A4,Concentrado!$B$2:$B859, "=Sinaloa")</f>
        <v>38.106999999999999</v>
      </c>
      <c r="R4" s="9">
        <f>SUMIFS(Concentrado!S$2:S859,Concentrado!$A$2:$A859,"="&amp;$A4,Concentrado!$B$2:$B859, "=Sinaloa")</f>
        <v>39.029000000000003</v>
      </c>
      <c r="S4" s="9">
        <f>SUMIFS(Concentrado!T$2:T859,Concentrado!$A$2:$A859,"="&amp;$A4,Concentrado!$B$2:$B859, "=Sinaloa")</f>
        <v>38.566000000000003</v>
      </c>
      <c r="T4" s="9">
        <f>SUMIFS(Concentrado!U$2:U859,Concentrado!$A$2:$A859,"="&amp;$A4,Concentrado!$B$2:$B859, "=Sinaloa")</f>
        <v>9.4879999999999995</v>
      </c>
      <c r="U4" s="9">
        <f>SUMIFS(Concentrado!V$2:V859,Concentrado!$A$2:$A859,"="&amp;$A4,Concentrado!$B$2:$B859, "=Sinaloa")</f>
        <v>13.01</v>
      </c>
      <c r="V4" s="9">
        <f>SUMIFS(Concentrado!W$2:W859,Concentrado!$A$2:$A859,"="&amp;$A4,Concentrado!$B$2:$B859, "=Sinaloa")</f>
        <v>11.24</v>
      </c>
      <c r="W4" s="9">
        <f>SUMIFS(Concentrado!X$2:X859,Concentrado!$A$2:$A859,"="&amp;$A4,Concentrado!$B$2:$B859, "=Sinaloa")</f>
        <v>34.095999999999997</v>
      </c>
      <c r="X4" s="9">
        <f>SUMIFS(Concentrado!Y$2:Y859,Concentrado!$A$2:$A859,"="&amp;$A4,Concentrado!$B$2:$B859, "=Sinaloa")</f>
        <v>2.415</v>
      </c>
      <c r="Y4" s="9">
        <f>SUMIFS(Concentrado!Z$2:Z859,Concentrado!$A$2:$A859,"="&amp;$A4,Concentrado!$B$2:$B859, "=Sinaloa")</f>
        <v>18.332999999999998</v>
      </c>
      <c r="Z4" s="9">
        <f>SUMIFS(Concentrado!AA$2:AA859,Concentrado!$A$2:$A859,"="&amp;$A4,Concentrado!$B$2:$B859, "=Sinaloa")</f>
        <v>59.936999999999998</v>
      </c>
      <c r="AA4" s="9">
        <f>SUMIFS(Concentrado!AB$2:AB859,Concentrado!$A$2:$A859,"="&amp;$A4,Concentrado!$B$2:$B859, "=Sinaloa")</f>
        <v>47.286999999999999</v>
      </c>
      <c r="AB4" s="9">
        <f>SUMIFS(Concentrado!AC$2:AC859,Concentrado!$A$2:$A859,"="&amp;$A4,Concentrado!$B$2:$B859, "=Sinaloa")</f>
        <v>53.682000000000002</v>
      </c>
      <c r="AC4" s="9">
        <f>SUMIFS(Concentrado!AD$2:AD859,Concentrado!$A$2:$A859,"="&amp;$A4,Concentrado!$B$2:$B859, "=Sinaloa")</f>
        <v>312.26100000000002</v>
      </c>
      <c r="AD4" s="9">
        <f>SUMIFS(Concentrado!AE$2:AE859,Concentrado!$A$2:$A859,"="&amp;$A4,Concentrado!$B$2:$B859, "=Sinaloa")</f>
        <v>254.89699999999999</v>
      </c>
      <c r="AE4" s="9">
        <f>SUMIFS(Concentrado!AF$2:AF859,Concentrado!$A$2:$A859,"="&amp;$A4,Concentrado!$B$2:$B859, "=Sinaloa")</f>
        <v>283.75900000000001</v>
      </c>
      <c r="AF4" s="9">
        <f>SUMIFS(Concentrado!AG$2:AG859,Concentrado!$A$2:$A859,"="&amp;$A4,Concentrado!$B$2:$B859, "=Sinaloa")</f>
        <v>12.342000000000001</v>
      </c>
      <c r="AG4" s="9">
        <f>SUMIFS(Concentrado!AH$2:AH859,Concentrado!$A$2:$A859,"="&amp;$A4,Concentrado!$B$2:$B859, "=Sinaloa")</f>
        <v>5.4905298165182597</v>
      </c>
      <c r="AH4" s="9">
        <f>SUMIFS(Concentrado!AI$2:AI859,Concentrado!$A$2:$A859,"="&amp;$A4,Concentrado!$B$2:$B859, "=Sinaloa")</f>
        <v>0.79666833303126305</v>
      </c>
      <c r="AI4" s="9">
        <f>SUMIFS(Concentrado!AJ$2:AJ859,Concentrado!$A$2:$A859,"="&amp;$A4,Concentrado!$B$2:$B859, "=Sinaloa")</f>
        <v>3.1618678734462402</v>
      </c>
      <c r="AJ4" s="9">
        <f>SUMIFS(Concentrado!AK$2:AK859,Concentrado!$A$2:$A859,"="&amp;$A4,Concentrado!$B$2:$B859, "=Sinaloa")</f>
        <v>5.0140000000000002</v>
      </c>
      <c r="AK4" s="9">
        <f>SUMIFS(Concentrado!AL$2:AL859,Concentrado!$A$2:$A859,"="&amp;$A4,Concentrado!$B$2:$B859, "=Sinaloa")</f>
        <v>0.623</v>
      </c>
      <c r="AL4" s="9">
        <f>SUMIFS(Concentrado!AM$2:AM859,Concentrado!$A$2:$A859,"="&amp;$A4,Concentrado!$B$2:$B859, "=Sinaloa")</f>
        <v>2.8290000000000002</v>
      </c>
      <c r="AM4" s="9">
        <f>SUMIFS(Concentrado!AN$2:AN859,Concentrado!$A$2:$A859,"="&amp;$A4,Concentrado!$B$2:$B859, "=Sinaloa")</f>
        <v>40.960999999999999</v>
      </c>
      <c r="AN4" s="9">
        <f>SUMIFS(Concentrado!AO$2:AO859,Concentrado!$A$2:$A859,"="&amp;$A4,Concentrado!$B$2:$B859, "=Sinaloa")</f>
        <v>32.796999999999997</v>
      </c>
      <c r="AO4" s="9">
        <f>SUMIFS(Concentrado!AP$2:AP859,Concentrado!$A$2:$A859,"="&amp;$A4,Concentrado!$B$2:$B859, "=Sinaloa")</f>
        <v>36.899000000000001</v>
      </c>
      <c r="AP4" s="9">
        <f>SUMIFS(Concentrado!AQ$2:AQ859,Concentrado!$A$2:$A859,"="&amp;$A4,Concentrado!$B$2:$B859, "=Sinaloa")</f>
        <v>5.2450000000000001</v>
      </c>
      <c r="AQ4" s="9">
        <f>SUMIFS(Concentrado!AR$2:AR859,Concentrado!$A$2:$A859,"="&amp;$A4,Concentrado!$B$2:$B859, "=Sinaloa")</f>
        <v>2.181</v>
      </c>
      <c r="AR4" s="9">
        <f>SUMIFS(Concentrado!AS$2:AS859,Concentrado!$A$2:$A859,"="&amp;$A4,Concentrado!$B$2:$B859, "=Sinaloa")</f>
        <v>3.7210000000000001</v>
      </c>
      <c r="AS4" s="9">
        <f>SUMIFS(Concentrado!AT$2:AT859,Concentrado!$A$2:$A859,"="&amp;$A4,Concentrado!$B$2:$B859, "=Sinaloa")</f>
        <v>3.78</v>
      </c>
      <c r="AT4" s="9">
        <f>SUMIFS(Concentrado!AU$2:AU859,Concentrado!$A$2:$A859,"="&amp;$A4,Concentrado!$B$2:$B859, "=Sinaloa")</f>
        <v>0.623</v>
      </c>
      <c r="AU4" s="9">
        <f>SUMIFS(Concentrado!AV$2:AV859,Concentrado!$A$2:$A859,"="&amp;$A4,Concentrado!$B$2:$B859, "=Sinaloa")</f>
        <v>2.2090000000000001</v>
      </c>
      <c r="AV4" s="9">
        <f>SUMIFS(Concentrado!AW$2:AW859,Concentrado!$A$2:$A859,"="&amp;$A4,Concentrado!$B$2:$B859, "=Sinaloa")</f>
        <v>462.06599999999997</v>
      </c>
      <c r="AW4" s="9">
        <f>SUMIFS(Concentrado!AX$2:AX859,Concentrado!$A$2:$A859,"="&amp;$A4,Concentrado!$B$2:$B859, "=Sinaloa")</f>
        <v>316.44</v>
      </c>
      <c r="AX4" s="9">
        <f>SUMIFS(Concentrado!AY$2:AY859,Concentrado!$A$2:$A859,"="&amp;$A4,Concentrado!$B$2:$B859, "=Sinaloa")</f>
        <v>389.65</v>
      </c>
      <c r="AY4" s="9">
        <f>SUMIFS(Concentrado!AZ$2:AZ859,Concentrado!$A$2:$A859,"="&amp;$A4,Concentrado!$B$2:$B859, "=Sinaloa")</f>
        <v>4.6210000000000004</v>
      </c>
      <c r="AZ4" s="9">
        <f>SUMIFS(Concentrado!BA$2:BA859,Concentrado!$A$2:$A859,"="&amp;$A4,Concentrado!$B$2:$B859, "=Sinaloa")</f>
        <v>3.1640000000000001</v>
      </c>
      <c r="BA4" s="9">
        <f>SUMIFS(Concentrado!BB$2:BB859,Concentrado!$A$2:$A859,"="&amp;$A4,Concentrado!$B$2:$B859, "=Sinaloa")</f>
        <v>3.8969999999999998</v>
      </c>
      <c r="BB4" s="9">
        <f>SUMIFS(Concentrado!BC$2:BC859,Concentrado!$A$2:$A859,"="&amp;$A4,Concentrado!$B$2:$B859, "=Sinaloa")</f>
        <v>29.742000000000001</v>
      </c>
      <c r="BC4" s="9">
        <f>SUMIFS(Concentrado!BD$2:BD859,Concentrado!$A$2:$A859,"="&amp;$A4,Concentrado!$B$2:$B859, "=Sinaloa")</f>
        <v>19.047999999999998</v>
      </c>
      <c r="BD4" s="9">
        <f>SUMIFS(Concentrado!BE$2:BE859,Concentrado!$A$2:$A859,"="&amp;$A4,Concentrado!$B$2:$B859, "=Sinaloa")</f>
        <v>20.844999999999999</v>
      </c>
      <c r="BE4" s="9">
        <f>SUMIFS(Concentrado!BF$2:BF859,Concentrado!$A$2:$A859,"="&amp;$A4,Concentrado!$B$2:$B859, "=Sinaloa")</f>
        <v>23.576000000000001</v>
      </c>
      <c r="BF4" s="9">
        <f>SUMIFS(Concentrado!BG$2:BG859,Concentrado!$A$2:$A859,"="&amp;$A4,Concentrado!$B$2:$B859, "=Sinaloa")</f>
        <v>55.665999999999997</v>
      </c>
      <c r="BG4" s="9">
        <f>SUMIFS(Concentrado!BH$2:BH859,Concentrado!$A$2:$A859,"="&amp;$A4,Concentrado!$B$2:$B859, "=Sinaloa")</f>
        <v>2.6523027554478626</v>
      </c>
    </row>
    <row r="5" spans="1:59" x14ac:dyDescent="0.25">
      <c r="A5" s="4">
        <v>2001</v>
      </c>
      <c r="B5" s="9">
        <f>SUMIFS(Concentrado!C$2:C859,Concentrado!$A$2:$A859,"="&amp;$A5,Concentrado!$B$2:$B859, "=Sinaloa")</f>
        <v>23.587</v>
      </c>
      <c r="C5" s="9">
        <f>SUMIFS(Concentrado!D$2:D859,Concentrado!$A$2:$A859,"="&amp;$A5,Concentrado!$B$2:$B859, "=Sinaloa")</f>
        <v>4.2469999999999999</v>
      </c>
      <c r="D5" s="9">
        <f>SUMIFS(Concentrado!E$2:E859,Concentrado!$A$2:$A859,"="&amp;$A5,Concentrado!$B$2:$B859, "=Sinaloa")</f>
        <v>13.996</v>
      </c>
      <c r="E5" s="9">
        <f>SUMIFS(Concentrado!F$2:F859,Concentrado!$A$2:$A859,"="&amp;$A5,Concentrado!$B$2:$B859, "=Sinaloa")</f>
        <v>19.372</v>
      </c>
      <c r="F5" s="9">
        <f>SUMIFS(Concentrado!G$2:G859,Concentrado!$A$2:$A859,"="&amp;$A5,Concentrado!$B$2:$B859, "=Sinaloa")</f>
        <v>12.641</v>
      </c>
      <c r="G5" s="9">
        <f>SUMIFS(Concentrado!H$2:H859,Concentrado!$A$2:$A859,"="&amp;$A5,Concentrado!$B$2:$B859, "=Sinaloa")</f>
        <v>1.7609999999999999</v>
      </c>
      <c r="H5" s="9">
        <f>SUMIFS(Concentrado!I$2:I859,Concentrado!$A$2:$A859,"="&amp;$A5,Concentrado!$B$2:$B859, "=Sinaloa")</f>
        <v>2.9340000000000002</v>
      </c>
      <c r="I5" s="9">
        <f>SUMIFS(Concentrado!J$2:J859,Concentrado!$A$2:$A859,"="&amp;$A5,Concentrado!$B$2:$B859, "=Sinaloa")</f>
        <v>2.3450000000000002</v>
      </c>
      <c r="J5" s="9">
        <f>SUMIFS(Concentrado!K$2:K859,Concentrado!$A$2:$A859,"="&amp;$A5,Concentrado!$B$2:$B859, "=Sinaloa")</f>
        <v>23.664000000000001</v>
      </c>
      <c r="K5" s="9">
        <f>SUMIFS(Concentrado!L$2:L859,Concentrado!$A$2:$A859,"="&amp;$A5,Concentrado!$B$2:$B859, "=Sinaloa")</f>
        <v>6.5640000000000001</v>
      </c>
      <c r="L5" s="9">
        <f>SUMIFS(Concentrado!M$2:M859,Concentrado!$A$2:$A859,"="&amp;$A5,Concentrado!$B$2:$B859, "=Sinaloa")</f>
        <v>15.148999999999999</v>
      </c>
      <c r="M5" s="9">
        <f>SUMIFS(Concentrado!N$2:N859,Concentrado!$A$2:$A859,"="&amp;$A5,Concentrado!$B$2:$B859, "=Sinaloa")</f>
        <v>47.831000000000003</v>
      </c>
      <c r="N5" s="9">
        <f>SUMIFS(Concentrado!O$2:O859,Concentrado!$A$2:$A859,"="&amp;$A5,Concentrado!$B$2:$B859, "=Sinaloa")</f>
        <v>97.334999999999994</v>
      </c>
      <c r="O5" s="9">
        <f>SUMIFS(Concentrado!P$2:P859,Concentrado!$A$2:$A859,"="&amp;$A5,Concentrado!$B$2:$B859, "=Sinaloa")</f>
        <v>18.997</v>
      </c>
      <c r="P5" s="9">
        <f>SUMIFS(Concentrado!Q$2:Q859,Concentrado!$A$2:$A859,"="&amp;$A5,Concentrado!$B$2:$B859, "=Sinaloa")</f>
        <v>58.405999999999999</v>
      </c>
      <c r="Q5" s="9">
        <f>SUMIFS(Concentrado!R$2:R859,Concentrado!$A$2:$A859,"="&amp;$A5,Concentrado!$B$2:$B859, "=Sinaloa")</f>
        <v>39.286000000000001</v>
      </c>
      <c r="R5" s="9">
        <f>SUMIFS(Concentrado!S$2:S859,Concentrado!$A$2:$A859,"="&amp;$A5,Concentrado!$B$2:$B859, "=Sinaloa")</f>
        <v>44.789000000000001</v>
      </c>
      <c r="S5" s="9">
        <f>SUMIFS(Concentrado!T$2:T859,Concentrado!$A$2:$A859,"="&amp;$A5,Concentrado!$B$2:$B859, "=Sinaloa")</f>
        <v>42.026000000000003</v>
      </c>
      <c r="T5" s="9">
        <f>SUMIFS(Concentrado!U$2:U859,Concentrado!$A$2:$A859,"="&amp;$A5,Concentrado!$B$2:$B859, "=Sinaloa")</f>
        <v>10.032</v>
      </c>
      <c r="U5" s="9">
        <f>SUMIFS(Concentrado!V$2:V859,Concentrado!$A$2:$A859,"="&amp;$A5,Concentrado!$B$2:$B859, "=Sinaloa")</f>
        <v>13.667999999999999</v>
      </c>
      <c r="V5" s="9">
        <f>SUMIFS(Concentrado!W$2:W859,Concentrado!$A$2:$A859,"="&amp;$A5,Concentrado!$B$2:$B859, "=Sinaloa")</f>
        <v>11.843</v>
      </c>
      <c r="W5" s="9">
        <f>SUMIFS(Concentrado!X$2:X859,Concentrado!$A$2:$A859,"="&amp;$A5,Concentrado!$B$2:$B859, "=Sinaloa")</f>
        <v>35.993000000000002</v>
      </c>
      <c r="X5" s="9">
        <f>SUMIFS(Concentrado!Y$2:Y859,Concentrado!$A$2:$A859,"="&amp;$A5,Concentrado!$B$2:$B859, "=Sinaloa")</f>
        <v>1.776</v>
      </c>
      <c r="Y5" s="9">
        <f>SUMIFS(Concentrado!Z$2:Z859,Concentrado!$A$2:$A859,"="&amp;$A5,Concentrado!$B$2:$B859, "=Sinaloa")</f>
        <v>18.956</v>
      </c>
      <c r="Z5" s="9">
        <f>SUMIFS(Concentrado!AA$2:AA859,Concentrado!$A$2:$A859,"="&amp;$A5,Concentrado!$B$2:$B859, "=Sinaloa")</f>
        <v>61.417999999999999</v>
      </c>
      <c r="AA5" s="9">
        <f>SUMIFS(Concentrado!AB$2:AB859,Concentrado!$A$2:$A859,"="&amp;$A5,Concentrado!$B$2:$B859, "=Sinaloa")</f>
        <v>46.564999999999998</v>
      </c>
      <c r="AB5" s="9">
        <f>SUMIFS(Concentrado!AC$2:AC859,Concentrado!$A$2:$A859,"="&amp;$A5,Concentrado!$B$2:$B859, "=Sinaloa")</f>
        <v>54.021999999999998</v>
      </c>
      <c r="AC5" s="9">
        <f>SUMIFS(Concentrado!AD$2:AD859,Concentrado!$A$2:$A859,"="&amp;$A5,Concentrado!$B$2:$B859, "=Sinaloa")</f>
        <v>315.36200000000002</v>
      </c>
      <c r="AD5" s="9">
        <f>SUMIFS(Concentrado!AE$2:AE859,Concentrado!$A$2:$A859,"="&amp;$A5,Concentrado!$B$2:$B859, "=Sinaloa")</f>
        <v>254.83199999999999</v>
      </c>
      <c r="AE5" s="9">
        <f>SUMIFS(Concentrado!AF$2:AF859,Concentrado!$A$2:$A859,"="&amp;$A5,Concentrado!$B$2:$B859, "=Sinaloa")</f>
        <v>285.26100000000002</v>
      </c>
      <c r="AF5" s="9">
        <f>SUMIFS(Concentrado!AG$2:AG859,Concentrado!$A$2:$A859,"="&amp;$A5,Concentrado!$B$2:$B859, "=Sinaloa")</f>
        <v>9.0370000000000008</v>
      </c>
      <c r="AG5" s="9">
        <f>SUMIFS(Concentrado!AH$2:AH859,Concentrado!$A$2:$A859,"="&amp;$A5,Concentrado!$B$2:$B859, "=Sinaloa")</f>
        <v>5.8864388222413204</v>
      </c>
      <c r="AH5" s="9">
        <f>SUMIFS(Concentrado!AI$2:AI859,Concentrado!$A$2:$A859,"="&amp;$A5,Concentrado!$B$2:$B859, "=Sinaloa")</f>
        <v>0.79641612742658097</v>
      </c>
      <c r="AI5" s="9">
        <f>SUMIFS(Concentrado!AJ$2:AJ859,Concentrado!$A$2:$A859,"="&amp;$A5,Concentrado!$B$2:$B859, "=Sinaloa")</f>
        <v>3.3600290938989801</v>
      </c>
      <c r="AJ5" s="9">
        <f>SUMIFS(Concentrado!AK$2:AK859,Concentrado!$A$2:$A859,"="&amp;$A5,Concentrado!$B$2:$B859, "=Sinaloa")</f>
        <v>5.7439999999999998</v>
      </c>
      <c r="AK5" s="9">
        <f>SUMIFS(Concentrado!AL$2:AL859,Concentrado!$A$2:$A859,"="&amp;$A5,Concentrado!$B$2:$B859, "=Sinaloa")</f>
        <v>0.54100000000000004</v>
      </c>
      <c r="AL5" s="9">
        <f>SUMIFS(Concentrado!AM$2:AM859,Concentrado!$A$2:$A859,"="&amp;$A5,Concentrado!$B$2:$B859, "=Sinaloa")</f>
        <v>3.153</v>
      </c>
      <c r="AM5" s="9">
        <f>SUMIFS(Concentrado!AN$2:AN859,Concentrado!$A$2:$A859,"="&amp;$A5,Concentrado!$B$2:$B859, "=Sinaloa")</f>
        <v>37.984000000000002</v>
      </c>
      <c r="AN5" s="9">
        <f>SUMIFS(Concentrado!AO$2:AO859,Concentrado!$A$2:$A859,"="&amp;$A5,Concentrado!$B$2:$B859, "=Sinaloa")</f>
        <v>30.503</v>
      </c>
      <c r="AO5" s="9">
        <f>SUMIFS(Concentrado!AP$2:AP859,Concentrado!$A$2:$A859,"="&amp;$A5,Concentrado!$B$2:$B859, "=Sinaloa")</f>
        <v>34.296999999999997</v>
      </c>
      <c r="AP5" s="9">
        <f>SUMIFS(Concentrado!AQ$2:AQ859,Concentrado!$A$2:$A859,"="&amp;$A5,Concentrado!$B$2:$B859, "=Sinaloa")</f>
        <v>5.5140000000000002</v>
      </c>
      <c r="AQ5" s="9">
        <f>SUMIFS(Concentrado!AR$2:AR859,Concentrado!$A$2:$A859,"="&amp;$A5,Concentrado!$B$2:$B859, "=Sinaloa")</f>
        <v>2.548</v>
      </c>
      <c r="AR5" s="9">
        <f>SUMIFS(Concentrado!AS$2:AS859,Concentrado!$A$2:$A859,"="&amp;$A5,Concentrado!$B$2:$B859, "=Sinaloa")</f>
        <v>4.0369999999999999</v>
      </c>
      <c r="AS5" s="9">
        <f>SUMIFS(Concentrado!AT$2:AT859,Concentrado!$A$2:$A859,"="&amp;$A5,Concentrado!$B$2:$B859, "=Sinaloa")</f>
        <v>5.7439999999999998</v>
      </c>
      <c r="AT5" s="9">
        <f>SUMIFS(Concentrado!AU$2:AU859,Concentrado!$A$2:$A859,"="&amp;$A5,Concentrado!$B$2:$B859, "=Sinaloa")</f>
        <v>0.46300000000000002</v>
      </c>
      <c r="AU5" s="9">
        <f>SUMIFS(Concentrado!AV$2:AV859,Concentrado!$A$2:$A859,"="&amp;$A5,Concentrado!$B$2:$B859, "=Sinaloa")</f>
        <v>3.1139999999999999</v>
      </c>
      <c r="AV5" s="9">
        <f>SUMIFS(Concentrado!AW$2:AW859,Concentrado!$A$2:$A859,"="&amp;$A5,Concentrado!$B$2:$B859, "=Sinaloa")</f>
        <v>457.49599999999998</v>
      </c>
      <c r="AW5" s="9">
        <f>SUMIFS(Concentrado!AX$2:AX859,Concentrado!$A$2:$A859,"="&amp;$A5,Concentrado!$B$2:$B859, "=Sinaloa")</f>
        <v>313.21199999999999</v>
      </c>
      <c r="AX5" s="9">
        <f>SUMIFS(Concentrado!AY$2:AY859,Concentrado!$A$2:$A859,"="&amp;$A5,Concentrado!$B$2:$B859, "=Sinaloa")</f>
        <v>385.80799999999999</v>
      </c>
      <c r="AY5" s="9">
        <f>SUMIFS(Concentrado!AZ$2:AZ859,Concentrado!$A$2:$A859,"="&amp;$A5,Concentrado!$B$2:$B859, "=Sinaloa")</f>
        <v>4.5750000000000002</v>
      </c>
      <c r="AZ5" s="9">
        <f>SUMIFS(Concentrado!BA$2:BA859,Concentrado!$A$2:$A859,"="&amp;$A5,Concentrado!$B$2:$B859, "=Sinaloa")</f>
        <v>3.1320000000000001</v>
      </c>
      <c r="BA5" s="9">
        <f>SUMIFS(Concentrado!BB$2:BB859,Concentrado!$A$2:$A859,"="&amp;$A5,Concentrado!$B$2:$B859, "=Sinaloa")</f>
        <v>3.8580000000000001</v>
      </c>
      <c r="BB5" s="9">
        <f>SUMIFS(Concentrado!BC$2:BC859,Concentrado!$A$2:$A859,"="&amp;$A5,Concentrado!$B$2:$B859, "=Sinaloa")</f>
        <v>18.626000000000001</v>
      </c>
      <c r="BC5" s="9">
        <f>SUMIFS(Concentrado!BD$2:BD859,Concentrado!$A$2:$A859,"="&amp;$A5,Concentrado!$B$2:$B859, "=Sinaloa")</f>
        <v>13.885</v>
      </c>
      <c r="BD5" s="9">
        <f>SUMIFS(Concentrado!BE$2:BE859,Concentrado!$A$2:$A859,"="&amp;$A5,Concentrado!$B$2:$B859, "=Sinaloa")</f>
        <v>20.268000000000001</v>
      </c>
      <c r="BE5" s="9">
        <f>SUMIFS(Concentrado!BF$2:BF859,Concentrado!$A$2:$A859,"="&amp;$A5,Concentrado!$B$2:$B859, "=Sinaloa")</f>
        <v>23.023</v>
      </c>
      <c r="BF5" s="9">
        <f>SUMIFS(Concentrado!BG$2:BG859,Concentrado!$A$2:$A859,"="&amp;$A5,Concentrado!$B$2:$B859, "=Sinaloa")</f>
        <v>26.751000000000001</v>
      </c>
      <c r="BG5" s="9">
        <f>SUMIFS(Concentrado!BH$2:BH859,Concentrado!$A$2:$A859,"="&amp;$A5,Concentrado!$B$2:$B859, "=Sinaloa")</f>
        <v>2.2738292287371888</v>
      </c>
    </row>
    <row r="6" spans="1:59" x14ac:dyDescent="0.25">
      <c r="A6" s="4">
        <v>2002</v>
      </c>
      <c r="B6" s="9">
        <f>SUMIFS(Concentrado!C$2:C859,Concentrado!$A$2:$A859,"="&amp;$A6,Concentrado!$B$2:$B859, "=Sinaloa")</f>
        <v>24.617000000000001</v>
      </c>
      <c r="C6" s="9">
        <f>SUMIFS(Concentrado!D$2:D859,Concentrado!$A$2:$A859,"="&amp;$A6,Concentrado!$B$2:$B859, "=Sinaloa")</f>
        <v>5.8920000000000003</v>
      </c>
      <c r="D6" s="9">
        <f>SUMIFS(Concentrado!E$2:E859,Concentrado!$A$2:$A859,"="&amp;$A6,Concentrado!$B$2:$B859, "=Sinaloa")</f>
        <v>15.288</v>
      </c>
      <c r="E6" s="9">
        <f>SUMIFS(Concentrado!F$2:F859,Concentrado!$A$2:$A859,"="&amp;$A6,Concentrado!$B$2:$B859, "=Sinaloa")</f>
        <v>15.382</v>
      </c>
      <c r="F6" s="9">
        <f>SUMIFS(Concentrado!G$2:G859,Concentrado!$A$2:$A859,"="&amp;$A6,Concentrado!$B$2:$B859, "=Sinaloa")</f>
        <v>16.023</v>
      </c>
      <c r="G6" s="9">
        <f>SUMIFS(Concentrado!H$2:H859,Concentrado!$A$2:$A859,"="&amp;$A6,Concentrado!$B$2:$B859, "=Sinaloa")</f>
        <v>2.2029999999999998</v>
      </c>
      <c r="H6" s="9">
        <f>SUMIFS(Concentrado!I$2:I859,Concentrado!$A$2:$A859,"="&amp;$A6,Concentrado!$B$2:$B859, "=Sinaloa")</f>
        <v>2.1429999999999998</v>
      </c>
      <c r="I6" s="9">
        <f>SUMIFS(Concentrado!J$2:J859,Concentrado!$A$2:$A859,"="&amp;$A6,Concentrado!$B$2:$B859, "=Sinaloa")</f>
        <v>2.173</v>
      </c>
      <c r="J6" s="9">
        <f>SUMIFS(Concentrado!K$2:K859,Concentrado!$A$2:$A859,"="&amp;$A6,Concentrado!$B$2:$B859, "=Sinaloa")</f>
        <v>22.946000000000002</v>
      </c>
      <c r="K6" s="9">
        <f>SUMIFS(Concentrado!L$2:L859,Concentrado!$A$2:$A859,"="&amp;$A6,Concentrado!$B$2:$B859, "=Sinaloa")</f>
        <v>6.9630000000000001</v>
      </c>
      <c r="L6" s="9">
        <f>SUMIFS(Concentrado!M$2:M859,Concentrado!$A$2:$A859,"="&amp;$A6,Concentrado!$B$2:$B859, "=Sinaloa")</f>
        <v>14.983000000000001</v>
      </c>
      <c r="M6" s="9">
        <f>SUMIFS(Concentrado!N$2:N859,Concentrado!$A$2:$A859,"="&amp;$A6,Concentrado!$B$2:$B859, "=Sinaloa")</f>
        <v>56.298999999999999</v>
      </c>
      <c r="N6" s="9">
        <f>SUMIFS(Concentrado!O$2:O859,Concentrado!$A$2:$A859,"="&amp;$A6,Concentrado!$B$2:$B859, "=Sinaloa")</f>
        <v>97.100999999999999</v>
      </c>
      <c r="O6" s="9">
        <f>SUMIFS(Concentrado!P$2:P859,Concentrado!$A$2:$A859,"="&amp;$A6,Concentrado!$B$2:$B859, "=Sinaloa")</f>
        <v>19.512</v>
      </c>
      <c r="P6" s="9">
        <f>SUMIFS(Concentrado!Q$2:Q859,Concentrado!$A$2:$A859,"="&amp;$A6,Concentrado!$B$2:$B859, "=Sinaloa")</f>
        <v>58.444000000000003</v>
      </c>
      <c r="Q6" s="9">
        <f>SUMIFS(Concentrado!R$2:R859,Concentrado!$A$2:$A859,"="&amp;$A6,Concentrado!$B$2:$B859, "=Sinaloa")</f>
        <v>43.46</v>
      </c>
      <c r="R6" s="9">
        <f>SUMIFS(Concentrado!S$2:S859,Concentrado!$A$2:$A859,"="&amp;$A6,Concentrado!$B$2:$B859, "=Sinaloa")</f>
        <v>49.737000000000002</v>
      </c>
      <c r="S6" s="9">
        <f>SUMIFS(Concentrado!T$2:T859,Concentrado!$A$2:$A859,"="&amp;$A6,Concentrado!$B$2:$B859, "=Sinaloa")</f>
        <v>46.587000000000003</v>
      </c>
      <c r="T6" s="9">
        <f>SUMIFS(Concentrado!U$2:U859,Concentrado!$A$2:$A859,"="&amp;$A6,Concentrado!$B$2:$B859, "=Sinaloa")</f>
        <v>10.333</v>
      </c>
      <c r="U6" s="9">
        <f>SUMIFS(Concentrado!V$2:V859,Concentrado!$A$2:$A859,"="&amp;$A6,Concentrado!$B$2:$B859, "=Sinaloa")</f>
        <v>13.696999999999999</v>
      </c>
      <c r="V6" s="9">
        <f>SUMIFS(Concentrado!W$2:W859,Concentrado!$A$2:$A859,"="&amp;$A6,Concentrado!$B$2:$B859, "=Sinaloa")</f>
        <v>12.009</v>
      </c>
      <c r="W6" s="9">
        <f>SUMIFS(Concentrado!X$2:X859,Concentrado!$A$2:$A859,"="&amp;$A6,Concentrado!$B$2:$B859, "=Sinaloa")</f>
        <v>33.582999999999998</v>
      </c>
      <c r="X6" s="9">
        <f>SUMIFS(Concentrado!Y$2:Y859,Concentrado!$A$2:$A859,"="&amp;$A6,Concentrado!$B$2:$B859, "=Sinaloa")</f>
        <v>1.913</v>
      </c>
      <c r="Y6" s="9">
        <f>SUMIFS(Concentrado!Z$2:Z859,Concentrado!$A$2:$A859,"="&amp;$A6,Concentrado!$B$2:$B859, "=Sinaloa")</f>
        <v>17.803999999999998</v>
      </c>
      <c r="Z6" s="9">
        <f>SUMIFS(Concentrado!AA$2:AA859,Concentrado!$A$2:$A859,"="&amp;$A6,Concentrado!$B$2:$B859, "=Sinaloa")</f>
        <v>73.471000000000004</v>
      </c>
      <c r="AA6" s="9">
        <f>SUMIFS(Concentrado!AB$2:AB859,Concentrado!$A$2:$A859,"="&amp;$A6,Concentrado!$B$2:$B859, "=Sinaloa")</f>
        <v>54.021999999999998</v>
      </c>
      <c r="AB6" s="9">
        <f>SUMIFS(Concentrado!AC$2:AC859,Concentrado!$A$2:$A859,"="&amp;$A6,Concentrado!$B$2:$B859, "=Sinaloa")</f>
        <v>63.780999999999999</v>
      </c>
      <c r="AC6" s="9">
        <f>SUMIFS(Concentrado!AD$2:AD859,Concentrado!$A$2:$A859,"="&amp;$A6,Concentrado!$B$2:$B859, "=Sinaloa")</f>
        <v>337.11700000000002</v>
      </c>
      <c r="AD6" s="9">
        <f>SUMIFS(Concentrado!AE$2:AE859,Concentrado!$A$2:$A859,"="&amp;$A6,Concentrado!$B$2:$B859, "=Sinaloa")</f>
        <v>271.33499999999998</v>
      </c>
      <c r="AE6" s="9">
        <f>SUMIFS(Concentrado!AF$2:AF859,Concentrado!$A$2:$A859,"="&amp;$A6,Concentrado!$B$2:$B859, "=Sinaloa")</f>
        <v>304.41800000000001</v>
      </c>
      <c r="AF6" s="9">
        <f>SUMIFS(Concentrado!AG$2:AG859,Concentrado!$A$2:$A859,"="&amp;$A6,Concentrado!$B$2:$B859, "=Sinaloa")</f>
        <v>10.865</v>
      </c>
      <c r="AG6" s="9">
        <f>SUMIFS(Concentrado!AH$2:AH859,Concentrado!$A$2:$A859,"="&amp;$A6,Concentrado!$B$2:$B859, "=Sinaloa")</f>
        <v>6.0757270783396402</v>
      </c>
      <c r="AH6" s="9">
        <f>SUMIFS(Concentrado!AI$2:AI859,Concentrado!$A$2:$A859,"="&amp;$A6,Concentrado!$B$2:$B859, "=Sinaloa")</f>
        <v>2.1880749912974302</v>
      </c>
      <c r="AI6" s="9">
        <f>SUMIFS(Concentrado!AJ$2:AJ859,Concentrado!$A$2:$A859,"="&amp;$A6,Concentrado!$B$2:$B859, "=Sinaloa")</f>
        <v>4.1462971591941198</v>
      </c>
      <c r="AJ6" s="9">
        <f>SUMIFS(Concentrado!AK$2:AK859,Concentrado!$A$2:$A859,"="&amp;$A6,Concentrado!$B$2:$B859, "=Sinaloa")</f>
        <v>5.6980000000000004</v>
      </c>
      <c r="AK6" s="9">
        <f>SUMIFS(Concentrado!AL$2:AL859,Concentrado!$A$2:$A859,"="&amp;$A6,Concentrado!$B$2:$B859, "=Sinaloa")</f>
        <v>1.377</v>
      </c>
      <c r="AL6" s="9">
        <f>SUMIFS(Concentrado!AM$2:AM859,Concentrado!$A$2:$A859,"="&amp;$A6,Concentrado!$B$2:$B859, "=Sinaloa")</f>
        <v>3.5459999999999998</v>
      </c>
      <c r="AM6" s="9">
        <f>SUMIFS(Concentrado!AN$2:AN859,Concentrado!$A$2:$A859,"="&amp;$A6,Concentrado!$B$2:$B859, "=Sinaloa")</f>
        <v>44.067999999999998</v>
      </c>
      <c r="AN6" s="9">
        <f>SUMIFS(Concentrado!AO$2:AO859,Concentrado!$A$2:$A859,"="&amp;$A6,Concentrado!$B$2:$B859, "=Sinaloa")</f>
        <v>37.341000000000001</v>
      </c>
      <c r="AO6" s="9">
        <f>SUMIFS(Concentrado!AP$2:AP859,Concentrado!$A$2:$A859,"="&amp;$A6,Concentrado!$B$2:$B859, "=Sinaloa")</f>
        <v>40.945</v>
      </c>
      <c r="AP6" s="9">
        <f>SUMIFS(Concentrado!AQ$2:AQ859,Concentrado!$A$2:$A859,"="&amp;$A6,Concentrado!$B$2:$B859, "=Sinaloa")</f>
        <v>5.3940000000000001</v>
      </c>
      <c r="AQ6" s="9">
        <f>SUMIFS(Concentrado!AR$2:AR859,Concentrado!$A$2:$A859,"="&amp;$A6,Concentrado!$B$2:$B859, "=Sinaloa")</f>
        <v>3.214</v>
      </c>
      <c r="AR6" s="9">
        <f>SUMIFS(Concentrado!AS$2:AS859,Concentrado!$A$2:$A859,"="&amp;$A6,Concentrado!$B$2:$B859, "=Sinaloa")</f>
        <v>4.3079999999999998</v>
      </c>
      <c r="AS6" s="9">
        <f>SUMIFS(Concentrado!AT$2:AT859,Concentrado!$A$2:$A859,"="&amp;$A6,Concentrado!$B$2:$B859, "=Sinaloa")</f>
        <v>5.5460000000000003</v>
      </c>
      <c r="AT6" s="9">
        <f>SUMIFS(Concentrado!AU$2:AU859,Concentrado!$A$2:$A859,"="&amp;$A6,Concentrado!$B$2:$B859, "=Sinaloa")</f>
        <v>0.995</v>
      </c>
      <c r="AU6" s="9">
        <f>SUMIFS(Concentrado!AV$2:AV859,Concentrado!$A$2:$A859,"="&amp;$A6,Concentrado!$B$2:$B859, "=Sinaloa")</f>
        <v>3.2789999999999999</v>
      </c>
      <c r="AV6" s="9">
        <f>SUMIFS(Concentrado!AW$2:AW859,Concentrado!$A$2:$A859,"="&amp;$A6,Concentrado!$B$2:$B859, "=Sinaloa")</f>
        <v>485.88299999999998</v>
      </c>
      <c r="AW6" s="9">
        <f>SUMIFS(Concentrado!AX$2:AX859,Concentrado!$A$2:$A859,"="&amp;$A6,Concentrado!$B$2:$B859, "=Sinaloa")</f>
        <v>336.29899999999998</v>
      </c>
      <c r="AX6" s="9">
        <f>SUMIFS(Concentrado!AY$2:AY859,Concentrado!$A$2:$A859,"="&amp;$A6,Concentrado!$B$2:$B859, "=Sinaloa")</f>
        <v>411.661</v>
      </c>
      <c r="AY6" s="9">
        <f>SUMIFS(Concentrado!AZ$2:AZ859,Concentrado!$A$2:$A859,"="&amp;$A6,Concentrado!$B$2:$B859, "=Sinaloa")</f>
        <v>4.859</v>
      </c>
      <c r="AZ6" s="9">
        <f>SUMIFS(Concentrado!BA$2:BA859,Concentrado!$A$2:$A859,"="&amp;$A6,Concentrado!$B$2:$B859, "=Sinaloa")</f>
        <v>3.363</v>
      </c>
      <c r="BA6" s="9">
        <f>SUMIFS(Concentrado!BB$2:BB859,Concentrado!$A$2:$A859,"="&amp;$A6,Concentrado!$B$2:$B859, "=Sinaloa")</f>
        <v>4.117</v>
      </c>
      <c r="BB6" s="9">
        <f>SUMIFS(Concentrado!BC$2:BC859,Concentrado!$A$2:$A859,"="&amp;$A6,Concentrado!$B$2:$B859, "=Sinaloa")</f>
        <v>15.763999999999999</v>
      </c>
      <c r="BC6" s="9">
        <f>SUMIFS(Concentrado!BD$2:BD859,Concentrado!$A$2:$A859,"="&amp;$A6,Concentrado!$B$2:$B859, "=Sinaloa")</f>
        <v>15.763999999999999</v>
      </c>
      <c r="BD6" s="9">
        <f>SUMIFS(Concentrado!BE$2:BE859,Concentrado!$A$2:$A859,"="&amp;$A6,Concentrado!$B$2:$B859, "=Sinaloa")</f>
        <v>19.547999999999998</v>
      </c>
      <c r="BE6" s="9">
        <f>SUMIFS(Concentrado!BF$2:BF859,Concentrado!$A$2:$A859,"="&amp;$A6,Concentrado!$B$2:$B859, "=Sinaloa")</f>
        <v>22.094999999999999</v>
      </c>
      <c r="BF6" s="9">
        <f>SUMIFS(Concentrado!BG$2:BG859,Concentrado!$A$2:$A859,"="&amp;$A6,Concentrado!$B$2:$B859, "=Sinaloa")</f>
        <v>32.542999999999999</v>
      </c>
      <c r="BG6" s="9">
        <f>SUMIFS(Concentrado!BH$2:BH859,Concentrado!$A$2:$A859,"="&amp;$A6,Concentrado!$B$2:$B859, "=Sinaloa")</f>
        <v>4.1963551657988489</v>
      </c>
    </row>
    <row r="7" spans="1:59" x14ac:dyDescent="0.25">
      <c r="A7" s="4">
        <v>2003</v>
      </c>
      <c r="B7" s="9">
        <f>SUMIFS(Concentrado!C$2:C859,Concentrado!$A$2:$A859,"="&amp;$A7,Concentrado!$B$2:$B859, "=Sinaloa")</f>
        <v>21.72</v>
      </c>
      <c r="C7" s="9">
        <f>SUMIFS(Concentrado!D$2:D859,Concentrado!$A$2:$A859,"="&amp;$A7,Concentrado!$B$2:$B859, "=Sinaloa")</f>
        <v>4.7770000000000001</v>
      </c>
      <c r="D7" s="9">
        <f>SUMIFS(Concentrado!E$2:E859,Concentrado!$A$2:$A859,"="&amp;$A7,Concentrado!$B$2:$B859, "=Sinaloa")</f>
        <v>13.271000000000001</v>
      </c>
      <c r="E7" s="9">
        <f>SUMIFS(Concentrado!F$2:F859,Concentrado!$A$2:$A859,"="&amp;$A7,Concentrado!$B$2:$B859, "=Sinaloa")</f>
        <v>15.805</v>
      </c>
      <c r="F7" s="9">
        <f>SUMIFS(Concentrado!G$2:G859,Concentrado!$A$2:$A859,"="&amp;$A7,Concentrado!$B$2:$B859, "=Sinaloa")</f>
        <v>17.37</v>
      </c>
      <c r="G7" s="9">
        <f>SUMIFS(Concentrado!H$2:H859,Concentrado!$A$2:$A859,"="&amp;$A7,Concentrado!$B$2:$B859, "=Sinaloa")</f>
        <v>1.659</v>
      </c>
      <c r="H7" s="9">
        <f>SUMIFS(Concentrado!I$2:I859,Concentrado!$A$2:$A859,"="&amp;$A7,Concentrado!$B$2:$B859, "=Sinaloa")</f>
        <v>1.9710000000000001</v>
      </c>
      <c r="I7" s="9">
        <f>SUMIFS(Concentrado!J$2:J859,Concentrado!$A$2:$A859,"="&amp;$A7,Concentrado!$B$2:$B859, "=Sinaloa")</f>
        <v>1.8149999999999999</v>
      </c>
      <c r="J7" s="9">
        <f>SUMIFS(Concentrado!K$2:K859,Concentrado!$A$2:$A859,"="&amp;$A7,Concentrado!$B$2:$B859, "=Sinaloa")</f>
        <v>21.72</v>
      </c>
      <c r="K7" s="9">
        <f>SUMIFS(Concentrado!L$2:L859,Concentrado!$A$2:$A859,"="&amp;$A7,Concentrado!$B$2:$B859, "=Sinaloa")</f>
        <v>5.9139999999999997</v>
      </c>
      <c r="L7" s="9">
        <f>SUMIFS(Concentrado!M$2:M859,Concentrado!$A$2:$A859,"="&amp;$A7,Concentrado!$B$2:$B859, "=Sinaloa")</f>
        <v>13.837999999999999</v>
      </c>
      <c r="M7" s="9">
        <f>SUMIFS(Concentrado!N$2:N859,Concentrado!$A$2:$A859,"="&amp;$A7,Concentrado!$B$2:$B859, "=Sinaloa")</f>
        <v>57.677</v>
      </c>
      <c r="N7" s="9">
        <f>SUMIFS(Concentrado!O$2:O859,Concentrado!$A$2:$A859,"="&amp;$A7,Concentrado!$B$2:$B859, "=Sinaloa")</f>
        <v>93.289000000000001</v>
      </c>
      <c r="O7" s="9">
        <f>SUMIFS(Concentrado!P$2:P859,Concentrado!$A$2:$A859,"="&amp;$A7,Concentrado!$B$2:$B859, "=Sinaloa")</f>
        <v>18.423999999999999</v>
      </c>
      <c r="P7" s="9">
        <f>SUMIFS(Concentrado!Q$2:Q859,Concentrado!$A$2:$A859,"="&amp;$A7,Concentrado!$B$2:$B859, "=Sinaloa")</f>
        <v>55.957000000000001</v>
      </c>
      <c r="Q7" s="9">
        <f>SUMIFS(Concentrado!R$2:R859,Concentrado!$A$2:$A859,"="&amp;$A7,Concentrado!$B$2:$B859, "=Sinaloa")</f>
        <v>47.813000000000002</v>
      </c>
      <c r="R7" s="9">
        <f>SUMIFS(Concentrado!S$2:S859,Concentrado!$A$2:$A859,"="&amp;$A7,Concentrado!$B$2:$B859, "=Sinaloa")</f>
        <v>51.634</v>
      </c>
      <c r="S7" s="9">
        <f>SUMIFS(Concentrado!T$2:T859,Concentrado!$A$2:$A859,"="&amp;$A7,Concentrado!$B$2:$B859, "=Sinaloa")</f>
        <v>49.718000000000004</v>
      </c>
      <c r="T7" s="9">
        <f>SUMIFS(Concentrado!U$2:U859,Concentrado!$A$2:$A859,"="&amp;$A7,Concentrado!$B$2:$B859, "=Sinaloa")</f>
        <v>11.010999999999999</v>
      </c>
      <c r="U7" s="9">
        <f>SUMIFS(Concentrado!V$2:V859,Concentrado!$A$2:$A859,"="&amp;$A7,Concentrado!$B$2:$B859, "=Sinaloa")</f>
        <v>14.406000000000001</v>
      </c>
      <c r="V7" s="9">
        <f>SUMIFS(Concentrado!W$2:W859,Concentrado!$A$2:$A859,"="&amp;$A7,Concentrado!$B$2:$B859, "=Sinaloa")</f>
        <v>12.704000000000001</v>
      </c>
      <c r="W7" s="9">
        <f>SUMIFS(Concentrado!X$2:X859,Concentrado!$A$2:$A859,"="&amp;$A7,Concentrado!$B$2:$B859, "=Sinaloa")</f>
        <v>30.166</v>
      </c>
      <c r="X7" s="9">
        <f>SUMIFS(Concentrado!Y$2:Y859,Concentrado!$A$2:$A859,"="&amp;$A7,Concentrado!$B$2:$B859, "=Sinaloa")</f>
        <v>1.9710000000000001</v>
      </c>
      <c r="Y7" s="9">
        <f>SUMIFS(Concentrado!Z$2:Z859,Concentrado!$A$2:$A859,"="&amp;$A7,Concentrado!$B$2:$B859, "=Sinaloa")</f>
        <v>16.106000000000002</v>
      </c>
      <c r="Z7" s="9">
        <f>SUMIFS(Concentrado!AA$2:AA859,Concentrado!$A$2:$A859,"="&amp;$A7,Concentrado!$B$2:$B859, "=Sinaloa")</f>
        <v>71.644999999999996</v>
      </c>
      <c r="AA7" s="9">
        <f>SUMIFS(Concentrado!AB$2:AB859,Concentrado!$A$2:$A859,"="&amp;$A7,Concentrado!$B$2:$B859, "=Sinaloa")</f>
        <v>52.997999999999998</v>
      </c>
      <c r="AB7" s="9">
        <f>SUMIFS(Concentrado!AC$2:AC859,Concentrado!$A$2:$A859,"="&amp;$A7,Concentrado!$B$2:$B859, "=Sinaloa")</f>
        <v>62.345999999999997</v>
      </c>
      <c r="AC7" s="9">
        <f>SUMIFS(Concentrado!AD$2:AD859,Concentrado!$A$2:$A859,"="&amp;$A7,Concentrado!$B$2:$B859, "=Sinaloa")</f>
        <v>342.76299999999998</v>
      </c>
      <c r="AD7" s="9">
        <f>SUMIFS(Concentrado!AE$2:AE859,Concentrado!$A$2:$A859,"="&amp;$A7,Concentrado!$B$2:$B859, "=Sinaloa")</f>
        <v>283.416</v>
      </c>
      <c r="AE7" s="9">
        <f>SUMIFS(Concentrado!AF$2:AF859,Concentrado!$A$2:$A859,"="&amp;$A7,Concentrado!$B$2:$B859, "=Sinaloa")</f>
        <v>313.16899999999998</v>
      </c>
      <c r="AF7" s="9">
        <f>SUMIFS(Concentrado!AG$2:AG859,Concentrado!$A$2:$A859,"="&amp;$A7,Concentrado!$B$2:$B859, "=Sinaloa")</f>
        <v>11.311999999999999</v>
      </c>
      <c r="AG7" s="9">
        <f>SUMIFS(Concentrado!AH$2:AH859,Concentrado!$A$2:$A859,"="&amp;$A7,Concentrado!$B$2:$B859, "=Sinaloa")</f>
        <v>7.8330617871913804</v>
      </c>
      <c r="AH7" s="9">
        <f>SUMIFS(Concentrado!AI$2:AI859,Concentrado!$A$2:$A859,"="&amp;$A7,Concentrado!$B$2:$B859, "=Sinaloa")</f>
        <v>1.19257502787644</v>
      </c>
      <c r="AI7" s="9">
        <f>SUMIFS(Concentrado!AJ$2:AJ859,Concentrado!$A$2:$A859,"="&amp;$A7,Concentrado!$B$2:$B859, "=Sinaloa")</f>
        <v>4.5375228479071703</v>
      </c>
      <c r="AJ7" s="9">
        <f>SUMIFS(Concentrado!AK$2:AK859,Concentrado!$A$2:$A859,"="&amp;$A7,Concentrado!$B$2:$B859, "=Sinaloa")</f>
        <v>8.0690000000000008</v>
      </c>
      <c r="AK7" s="9">
        <f>SUMIFS(Concentrado!AL$2:AL859,Concentrado!$A$2:$A859,"="&amp;$A7,Concentrado!$B$2:$B859, "=Sinaloa")</f>
        <v>0.60699999999999998</v>
      </c>
      <c r="AL7" s="9">
        <f>SUMIFS(Concentrado!AM$2:AM859,Concentrado!$A$2:$A859,"="&amp;$A7,Concentrado!$B$2:$B859, "=Sinaloa")</f>
        <v>4.3479999999999999</v>
      </c>
      <c r="AM7" s="9">
        <f>SUMIFS(Concentrado!AN$2:AN859,Concentrado!$A$2:$A859,"="&amp;$A7,Concentrado!$B$2:$B859, "=Sinaloa")</f>
        <v>44.42</v>
      </c>
      <c r="AN7" s="9">
        <f>SUMIFS(Concentrado!AO$2:AO859,Concentrado!$A$2:$A859,"="&amp;$A7,Concentrado!$B$2:$B859, "=Sinaloa")</f>
        <v>36.165999999999997</v>
      </c>
      <c r="AO7" s="9">
        <f>SUMIFS(Concentrado!AP$2:AP859,Concentrado!$A$2:$A859,"="&amp;$A7,Concentrado!$B$2:$B859, "=Sinaloa")</f>
        <v>40.304000000000002</v>
      </c>
      <c r="AP7" s="9">
        <f>SUMIFS(Concentrado!AQ$2:AQ859,Concentrado!$A$2:$A859,"="&amp;$A7,Concentrado!$B$2:$B859, "=Sinaloa")</f>
        <v>6.8630000000000004</v>
      </c>
      <c r="AQ7" s="9">
        <f>SUMIFS(Concentrado!AR$2:AR859,Concentrado!$A$2:$A859,"="&amp;$A7,Concentrado!$B$2:$B859, "=Sinaloa")</f>
        <v>1.744</v>
      </c>
      <c r="AR7" s="9">
        <f>SUMIFS(Concentrado!AS$2:AS859,Concentrado!$A$2:$A859,"="&amp;$A7,Concentrado!$B$2:$B859, "=Sinaloa")</f>
        <v>4.3099999999999996</v>
      </c>
      <c r="AS7" s="9">
        <f>SUMIFS(Concentrado!AT$2:AT859,Concentrado!$A$2:$A859,"="&amp;$A7,Concentrado!$B$2:$B859, "=Sinaloa")</f>
        <v>5.1280000000000001</v>
      </c>
      <c r="AT7" s="9">
        <f>SUMIFS(Concentrado!AU$2:AU859,Concentrado!$A$2:$A859,"="&amp;$A7,Concentrado!$B$2:$B859, "=Sinaloa")</f>
        <v>1.0609999999999999</v>
      </c>
      <c r="AU7" s="9">
        <f>SUMIFS(Concentrado!AV$2:AV859,Concentrado!$A$2:$A859,"="&amp;$A7,Concentrado!$B$2:$B859, "=Sinaloa")</f>
        <v>3.1</v>
      </c>
      <c r="AV7" s="9">
        <f>SUMIFS(Concentrado!AW$2:AW859,Concentrado!$A$2:$A859,"="&amp;$A7,Concentrado!$B$2:$B859, "=Sinaloa")</f>
        <v>487.56</v>
      </c>
      <c r="AW7" s="9">
        <f>SUMIFS(Concentrado!AX$2:AX859,Concentrado!$A$2:$A859,"="&amp;$A7,Concentrado!$B$2:$B859, "=Sinaloa")</f>
        <v>346.87799999999999</v>
      </c>
      <c r="AX7" s="9">
        <f>SUMIFS(Concentrado!AY$2:AY859,Concentrado!$A$2:$A859,"="&amp;$A7,Concentrado!$B$2:$B859, "=Sinaloa")</f>
        <v>417.40699999999998</v>
      </c>
      <c r="AY7" s="9">
        <f>SUMIFS(Concentrado!AZ$2:AZ859,Concentrado!$A$2:$A859,"="&amp;$A7,Concentrado!$B$2:$B859, "=Sinaloa")</f>
        <v>4.8760000000000003</v>
      </c>
      <c r="AZ7" s="9">
        <f>SUMIFS(Concentrado!BA$2:BA859,Concentrado!$A$2:$A859,"="&amp;$A7,Concentrado!$B$2:$B859, "=Sinaloa")</f>
        <v>3.4689999999999999</v>
      </c>
      <c r="BA7" s="9">
        <f>SUMIFS(Concentrado!BB$2:BB859,Concentrado!$A$2:$A859,"="&amp;$A7,Concentrado!$B$2:$B859, "=Sinaloa")</f>
        <v>4.1740000000000004</v>
      </c>
      <c r="BB7" s="9">
        <f>SUMIFS(Concentrado!BC$2:BC859,Concentrado!$A$2:$A859,"="&amp;$A7,Concentrado!$B$2:$B859, "=Sinaloa")</f>
        <v>24.3</v>
      </c>
      <c r="BC7" s="9">
        <f>SUMIFS(Concentrado!BD$2:BD859,Concentrado!$A$2:$A859,"="&amp;$A7,Concentrado!$B$2:$B859, "=Sinaloa")</f>
        <v>12.497</v>
      </c>
      <c r="BD7" s="9">
        <f>SUMIFS(Concentrado!BE$2:BE859,Concentrado!$A$2:$A859,"="&amp;$A7,Concentrado!$B$2:$B859, "=Sinaloa")</f>
        <v>18.843</v>
      </c>
      <c r="BE7" s="9">
        <f>SUMIFS(Concentrado!BF$2:BF859,Concentrado!$A$2:$A859,"="&amp;$A7,Concentrado!$B$2:$B859, "=Sinaloa")</f>
        <v>21.425000000000001</v>
      </c>
      <c r="BF7" s="9">
        <f>SUMIFS(Concentrado!BG$2:BG859,Concentrado!$A$2:$A859,"="&amp;$A7,Concentrado!$B$2:$B859, "=Sinaloa")</f>
        <v>19.239000000000001</v>
      </c>
      <c r="BG7" s="9">
        <f>SUMIFS(Concentrado!BH$2:BH859,Concentrado!$A$2:$A859,"="&amp;$A7,Concentrado!$B$2:$B859, "=Sinaloa")</f>
        <v>3.2530562988614302</v>
      </c>
    </row>
    <row r="8" spans="1:59" x14ac:dyDescent="0.25">
      <c r="A8" s="4">
        <v>2004</v>
      </c>
      <c r="B8" s="9">
        <f>SUMIFS(Concentrado!C$2:C859,Concentrado!$A$2:$A859,"="&amp;$A8,Concentrado!$B$2:$B859, "=Sinaloa")</f>
        <v>22.027000000000001</v>
      </c>
      <c r="C8" s="9">
        <f>SUMIFS(Concentrado!D$2:D859,Concentrado!$A$2:$A859,"="&amp;$A8,Concentrado!$B$2:$B859, "=Sinaloa")</f>
        <v>6.0110000000000001</v>
      </c>
      <c r="D8" s="9">
        <f>SUMIFS(Concentrado!E$2:E859,Concentrado!$A$2:$A859,"="&amp;$A8,Concentrado!$B$2:$B859, "=Sinaloa")</f>
        <v>14.03</v>
      </c>
      <c r="E8" s="9">
        <f>SUMIFS(Concentrado!F$2:F859,Concentrado!$A$2:$A859,"="&amp;$A8,Concentrado!$B$2:$B859, "=Sinaloa")</f>
        <v>16.974</v>
      </c>
      <c r="F8" s="9">
        <f>SUMIFS(Concentrado!G$2:G859,Concentrado!$A$2:$A859,"="&amp;$A8,Concentrado!$B$2:$B859, "=Sinaloa")</f>
        <v>18.196999999999999</v>
      </c>
      <c r="G8" s="9">
        <f>SUMIFS(Concentrado!H$2:H859,Concentrado!$A$2:$A859,"="&amp;$A8,Concentrado!$B$2:$B859, "=Sinaloa")</f>
        <v>2.2480000000000002</v>
      </c>
      <c r="H8" s="9">
        <f>SUMIFS(Concentrado!I$2:I859,Concentrado!$A$2:$A859,"="&amp;$A8,Concentrado!$B$2:$B859, "=Sinaloa")</f>
        <v>2.3290000000000002</v>
      </c>
      <c r="I8" s="9">
        <f>SUMIFS(Concentrado!J$2:J859,Concentrado!$A$2:$A859,"="&amp;$A8,Concentrado!$B$2:$B859, "=Sinaloa")</f>
        <v>2.2879999999999998</v>
      </c>
      <c r="J8" s="9">
        <f>SUMIFS(Concentrado!K$2:K859,Concentrado!$A$2:$A859,"="&amp;$A8,Concentrado!$B$2:$B859, "=Sinaloa")</f>
        <v>21.202999999999999</v>
      </c>
      <c r="K8" s="9">
        <f>SUMIFS(Concentrado!L$2:L859,Concentrado!$A$2:$A859,"="&amp;$A8,Concentrado!$B$2:$B859, "=Sinaloa")</f>
        <v>6.8369999999999997</v>
      </c>
      <c r="L8" s="9">
        <f>SUMIFS(Concentrado!M$2:M859,Concentrado!$A$2:$A859,"="&amp;$A8,Concentrado!$B$2:$B859, "=Sinaloa")</f>
        <v>14.03</v>
      </c>
      <c r="M8" s="9">
        <f>SUMIFS(Concentrado!N$2:N859,Concentrado!$A$2:$A859,"="&amp;$A8,Concentrado!$B$2:$B859, "=Sinaloa")</f>
        <v>64.125</v>
      </c>
      <c r="N8" s="9">
        <f>SUMIFS(Concentrado!O$2:O859,Concentrado!$A$2:$A859,"="&amp;$A8,Concentrado!$B$2:$B859, "=Sinaloa")</f>
        <v>95.748999999999995</v>
      </c>
      <c r="O8" s="9">
        <f>SUMIFS(Concentrado!P$2:P859,Concentrado!$A$2:$A859,"="&amp;$A8,Concentrado!$B$2:$B859, "=Sinaloa")</f>
        <v>19.686</v>
      </c>
      <c r="P8" s="9">
        <f>SUMIFS(Concentrado!Q$2:Q859,Concentrado!$A$2:$A859,"="&amp;$A8,Concentrado!$B$2:$B859, "=Sinaloa")</f>
        <v>57.808999999999997</v>
      </c>
      <c r="Q8" s="9">
        <f>SUMIFS(Concentrado!R$2:R859,Concentrado!$A$2:$A859,"="&amp;$A8,Concentrado!$B$2:$B859, "=Sinaloa")</f>
        <v>47.2</v>
      </c>
      <c r="R8" s="9">
        <f>SUMIFS(Concentrado!S$2:S859,Concentrado!$A$2:$A859,"="&amp;$A8,Concentrado!$B$2:$B859, "=Sinaloa")</f>
        <v>52.37</v>
      </c>
      <c r="S8" s="9">
        <f>SUMIFS(Concentrado!T$2:T859,Concentrado!$A$2:$A859,"="&amp;$A8,Concentrado!$B$2:$B859, "=Sinaloa")</f>
        <v>49.780999999999999</v>
      </c>
      <c r="T8" s="9">
        <f>SUMIFS(Concentrado!U$2:U859,Concentrado!$A$2:$A859,"="&amp;$A8,Concentrado!$B$2:$B859, "=Sinaloa")</f>
        <v>12.811999999999999</v>
      </c>
      <c r="U8" s="9">
        <f>SUMIFS(Concentrado!V$2:V859,Concentrado!$A$2:$A859,"="&amp;$A8,Concentrado!$B$2:$B859, "=Sinaloa")</f>
        <v>15.403</v>
      </c>
      <c r="V8" s="9">
        <f>SUMIFS(Concentrado!W$2:W859,Concentrado!$A$2:$A859,"="&amp;$A8,Concentrado!$B$2:$B859, "=Sinaloa")</f>
        <v>14.105</v>
      </c>
      <c r="W8" s="9">
        <f>SUMIFS(Concentrado!X$2:X859,Concentrado!$A$2:$A859,"="&amp;$A8,Concentrado!$B$2:$B859, "=Sinaloa")</f>
        <v>27.646000000000001</v>
      </c>
      <c r="X8" s="9">
        <f>SUMIFS(Concentrado!Y$2:Y859,Concentrado!$A$2:$A859,"="&amp;$A8,Concentrado!$B$2:$B859, "=Sinaloa")</f>
        <v>1.8029999999999999</v>
      </c>
      <c r="Y8" s="9">
        <f>SUMIFS(Concentrado!Z$2:Z859,Concentrado!$A$2:$A859,"="&amp;$A8,Concentrado!$B$2:$B859, "=Sinaloa")</f>
        <v>14.743</v>
      </c>
      <c r="Z8" s="9">
        <f>SUMIFS(Concentrado!AA$2:AA859,Concentrado!$A$2:$A859,"="&amp;$A8,Concentrado!$B$2:$B859, "=Sinaloa")</f>
        <v>68.703000000000003</v>
      </c>
      <c r="AA8" s="9">
        <f>SUMIFS(Concentrado!AB$2:AB859,Concentrado!$A$2:$A859,"="&amp;$A8,Concentrado!$B$2:$B859, "=Sinaloa")</f>
        <v>51.393000000000001</v>
      </c>
      <c r="AB8" s="9">
        <f>SUMIFS(Concentrado!AC$2:AC859,Concentrado!$A$2:$A859,"="&amp;$A8,Concentrado!$B$2:$B859, "=Sinaloa")</f>
        <v>60.06</v>
      </c>
      <c r="AC8" s="9">
        <f>SUMIFS(Concentrado!AD$2:AD859,Concentrado!$A$2:$A859,"="&amp;$A8,Concentrado!$B$2:$B859, "=Sinaloa")</f>
        <v>338.49400000000003</v>
      </c>
      <c r="AD8" s="9">
        <f>SUMIFS(Concentrado!AE$2:AE859,Concentrado!$A$2:$A859,"="&amp;$A8,Concentrado!$B$2:$B859, "=Sinaloa")</f>
        <v>282.88600000000002</v>
      </c>
      <c r="AE8" s="9">
        <f>SUMIFS(Concentrado!AF$2:AF859,Concentrado!$A$2:$A859,"="&amp;$A8,Concentrado!$B$2:$B859, "=Sinaloa")</f>
        <v>310.72899999999998</v>
      </c>
      <c r="AF8" s="9">
        <f>SUMIFS(Concentrado!AG$2:AG859,Concentrado!$A$2:$A859,"="&amp;$A8,Concentrado!$B$2:$B859, "=Sinaloa")</f>
        <v>12.885999999999999</v>
      </c>
      <c r="AG8" s="9">
        <f>SUMIFS(Concentrado!AH$2:AH859,Concentrado!$A$2:$A859,"="&amp;$A8,Concentrado!$B$2:$B859, "=Sinaloa")</f>
        <v>5.0945828908230899</v>
      </c>
      <c r="AH8" s="9">
        <f>SUMIFS(Concentrado!AI$2:AI859,Concentrado!$A$2:$A859,"="&amp;$A8,Concentrado!$B$2:$B859, "=Sinaloa")</f>
        <v>1.19256080569408</v>
      </c>
      <c r="AI8" s="9">
        <f>SUMIFS(Concentrado!AJ$2:AJ859,Concentrado!$A$2:$A859,"="&amp;$A8,Concentrado!$B$2:$B859, "=Sinaloa")</f>
        <v>3.1574844715900401</v>
      </c>
      <c r="AJ8" s="9">
        <f>SUMIFS(Concentrado!AK$2:AK859,Concentrado!$A$2:$A859,"="&amp;$A8,Concentrado!$B$2:$B859, "=Sinaloa")</f>
        <v>5.7690000000000001</v>
      </c>
      <c r="AK8" s="9">
        <f>SUMIFS(Concentrado!AL$2:AL859,Concentrado!$A$2:$A859,"="&amp;$A8,Concentrado!$B$2:$B859, "=Sinaloa")</f>
        <v>0.82599999999999996</v>
      </c>
      <c r="AL8" s="9">
        <f>SUMIFS(Concentrado!AM$2:AM859,Concentrado!$A$2:$A859,"="&amp;$A8,Concentrado!$B$2:$B859, "=Sinaloa")</f>
        <v>3.3010000000000002</v>
      </c>
      <c r="AM8" s="9">
        <f>SUMIFS(Concentrado!AN$2:AN859,Concentrado!$A$2:$A859,"="&amp;$A8,Concentrado!$B$2:$B859, "=Sinaloa")</f>
        <v>44.953000000000003</v>
      </c>
      <c r="AN8" s="9">
        <f>SUMIFS(Concentrado!AO$2:AO859,Concentrado!$A$2:$A859,"="&amp;$A8,Concentrado!$B$2:$B859, "=Sinaloa")</f>
        <v>33.886000000000003</v>
      </c>
      <c r="AO8" s="9">
        <f>SUMIFS(Concentrado!AP$2:AP859,Concentrado!$A$2:$A859,"="&amp;$A8,Concentrado!$B$2:$B859, "=Sinaloa")</f>
        <v>39.427</v>
      </c>
      <c r="AP8" s="9">
        <f>SUMIFS(Concentrado!AQ$2:AQ859,Concentrado!$A$2:$A859,"="&amp;$A8,Concentrado!$B$2:$B859, "=Sinaloa")</f>
        <v>5.6189999999999998</v>
      </c>
      <c r="AQ8" s="9">
        <f>SUMIFS(Concentrado!AR$2:AR859,Concentrado!$A$2:$A859,"="&amp;$A8,Concentrado!$B$2:$B859, "=Sinaloa")</f>
        <v>1.5780000000000001</v>
      </c>
      <c r="AR8" s="9">
        <f>SUMIFS(Concentrado!AS$2:AS859,Concentrado!$A$2:$A859,"="&amp;$A8,Concentrado!$B$2:$B859, "=Sinaloa")</f>
        <v>3.601</v>
      </c>
      <c r="AS8" s="9">
        <f>SUMIFS(Concentrado!AT$2:AT859,Concentrado!$A$2:$A859,"="&amp;$A8,Concentrado!$B$2:$B859, "=Sinaloa")</f>
        <v>6.3680000000000003</v>
      </c>
      <c r="AT8" s="9">
        <f>SUMIFS(Concentrado!AU$2:AU859,Concentrado!$A$2:$A859,"="&amp;$A8,Concentrado!$B$2:$B859, "=Sinaloa")</f>
        <v>1.3520000000000001</v>
      </c>
      <c r="AU8" s="9">
        <f>SUMIFS(Concentrado!AV$2:AV859,Concentrado!$A$2:$A859,"="&amp;$A8,Concentrado!$B$2:$B859, "=Sinaloa")</f>
        <v>3.8639999999999999</v>
      </c>
      <c r="AV8" s="9">
        <f>SUMIFS(Concentrado!AW$2:AW859,Concentrado!$A$2:$A859,"="&amp;$A8,Concentrado!$B$2:$B859, "=Sinaloa")</f>
        <v>486.98700000000002</v>
      </c>
      <c r="AW8" s="9">
        <f>SUMIFS(Concentrado!AX$2:AX859,Concentrado!$A$2:$A859,"="&amp;$A8,Concentrado!$B$2:$B859, "=Sinaloa")</f>
        <v>345.02300000000002</v>
      </c>
      <c r="AX8" s="9">
        <f>SUMIFS(Concentrado!AY$2:AY859,Concentrado!$A$2:$A859,"="&amp;$A8,Concentrado!$B$2:$B859, "=Sinaloa")</f>
        <v>416.14400000000001</v>
      </c>
      <c r="AY8" s="9">
        <f>SUMIFS(Concentrado!AZ$2:AZ859,Concentrado!$A$2:$A859,"="&amp;$A8,Concentrado!$B$2:$B859, "=Sinaloa")</f>
        <v>4.87</v>
      </c>
      <c r="AZ8" s="9">
        <f>SUMIFS(Concentrado!BA$2:BA859,Concentrado!$A$2:$A859,"="&amp;$A8,Concentrado!$B$2:$B859, "=Sinaloa")</f>
        <v>3.45</v>
      </c>
      <c r="BA8" s="9">
        <f>SUMIFS(Concentrado!BB$2:BB859,Concentrado!$A$2:$A859,"="&amp;$A8,Concentrado!$B$2:$B859, "=Sinaloa")</f>
        <v>4.1609999999999996</v>
      </c>
      <c r="BB8" s="9">
        <f>SUMIFS(Concentrado!BC$2:BC859,Concentrado!$A$2:$A859,"="&amp;$A8,Concentrado!$B$2:$B859, "=Sinaloa")</f>
        <v>21.489000000000001</v>
      </c>
      <c r="BC8" s="9">
        <f>SUMIFS(Concentrado!BD$2:BD859,Concentrado!$A$2:$A859,"="&amp;$A8,Concentrado!$B$2:$B859, "=Sinaloa")</f>
        <v>13.034000000000001</v>
      </c>
      <c r="BD8" s="9">
        <f>SUMIFS(Concentrado!BE$2:BE859,Concentrado!$A$2:$A859,"="&amp;$A8,Concentrado!$B$2:$B859, "=Sinaloa")</f>
        <v>18.132000000000001</v>
      </c>
      <c r="BE8" s="9">
        <f>SUMIFS(Concentrado!BF$2:BF859,Concentrado!$A$2:$A859,"="&amp;$A8,Concentrado!$B$2:$B859, "=Sinaloa")</f>
        <v>20.803999999999998</v>
      </c>
      <c r="BF8" s="9">
        <f>SUMIFS(Concentrado!BG$2:BG859,Concentrado!$A$2:$A859,"="&amp;$A8,Concentrado!$B$2:$B859, "=Sinaloa")</f>
        <v>31.951000000000001</v>
      </c>
      <c r="BG8" s="9">
        <f>SUMIFS(Concentrado!BH$2:BH859,Concentrado!$A$2:$A859,"="&amp;$A8,Concentrado!$B$2:$B859, "=Sinaloa")</f>
        <v>3.2661175802328883</v>
      </c>
    </row>
    <row r="9" spans="1:59" x14ac:dyDescent="0.25">
      <c r="A9" s="4">
        <v>2005</v>
      </c>
      <c r="B9" s="9">
        <f>SUMIFS(Concentrado!C$2:C859,Concentrado!$A$2:$A859,"="&amp;$A9,Concentrado!$B$2:$B859, "=Sinaloa")</f>
        <v>24.568000000000001</v>
      </c>
      <c r="C9" s="9">
        <f>SUMIFS(Concentrado!D$2:D859,Concentrado!$A$2:$A859,"="&amp;$A9,Concentrado!$B$2:$B859, "=Sinaloa")</f>
        <v>5.4320000000000004</v>
      </c>
      <c r="D9" s="9">
        <f>SUMIFS(Concentrado!E$2:E859,Concentrado!$A$2:$A859,"="&amp;$A9,Concentrado!$B$2:$B859, "=Sinaloa")</f>
        <v>14.997999999999999</v>
      </c>
      <c r="E9" s="9">
        <f>SUMIFS(Concentrado!F$2:F859,Concentrado!$A$2:$A859,"="&amp;$A9,Concentrado!$B$2:$B859, "=Sinaloa")</f>
        <v>14.657999999999999</v>
      </c>
      <c r="F9" s="9">
        <f>SUMIFS(Concentrado!G$2:G859,Concentrado!$A$2:$A859,"="&amp;$A9,Concentrado!$B$2:$B859, "=Sinaloa")</f>
        <v>19.295000000000002</v>
      </c>
      <c r="G9" s="9">
        <f>SUMIFS(Concentrado!H$2:H859,Concentrado!$A$2:$A859,"="&amp;$A9,Concentrado!$B$2:$B859, "=Sinaloa")</f>
        <v>3.6480000000000001</v>
      </c>
      <c r="H9" s="9">
        <f>SUMIFS(Concentrado!I$2:I859,Concentrado!$A$2:$A859,"="&amp;$A9,Concentrado!$B$2:$B859, "=Sinaloa")</f>
        <v>2.3069999999999999</v>
      </c>
      <c r="I9" s="9">
        <f>SUMIFS(Concentrado!J$2:J859,Concentrado!$A$2:$A859,"="&amp;$A9,Concentrado!$B$2:$B859, "=Sinaloa")</f>
        <v>2.9769999999999999</v>
      </c>
      <c r="J9" s="9">
        <f>SUMIFS(Concentrado!K$2:K859,Concentrado!$A$2:$A859,"="&amp;$A9,Concentrado!$B$2:$B859, "=Sinaloa")</f>
        <v>20.25</v>
      </c>
      <c r="K9" s="9">
        <f>SUMIFS(Concentrado!L$2:L859,Concentrado!$A$2:$A859,"="&amp;$A9,Concentrado!$B$2:$B859, "=Sinaloa")</f>
        <v>5.4320000000000004</v>
      </c>
      <c r="L9" s="9">
        <f>SUMIFS(Concentrado!M$2:M859,Concentrado!$A$2:$A859,"="&amp;$A9,Concentrado!$B$2:$B859, "=Sinaloa")</f>
        <v>12.839</v>
      </c>
      <c r="M9" s="9">
        <f>SUMIFS(Concentrado!N$2:N859,Concentrado!$A$2:$A859,"="&amp;$A9,Concentrado!$B$2:$B859, "=Sinaloa")</f>
        <v>61.167999999999999</v>
      </c>
      <c r="N9" s="9">
        <f>SUMIFS(Concentrado!O$2:O859,Concentrado!$A$2:$A859,"="&amp;$A9,Concentrado!$B$2:$B859, "=Sinaloa")</f>
        <v>101.77</v>
      </c>
      <c r="O9" s="9">
        <f>SUMIFS(Concentrado!P$2:P859,Concentrado!$A$2:$A859,"="&amp;$A9,Concentrado!$B$2:$B859, "=Sinaloa")</f>
        <v>21.728999999999999</v>
      </c>
      <c r="P9" s="9">
        <f>SUMIFS(Concentrado!Q$2:Q859,Concentrado!$A$2:$A859,"="&amp;$A9,Concentrado!$B$2:$B859, "=Sinaloa")</f>
        <v>61.741</v>
      </c>
      <c r="Q9" s="9">
        <f>SUMIFS(Concentrado!R$2:R859,Concentrado!$A$2:$A859,"="&amp;$A9,Concentrado!$B$2:$B859, "=Sinaloa")</f>
        <v>48.018999999999998</v>
      </c>
      <c r="R9" s="9">
        <f>SUMIFS(Concentrado!S$2:S859,Concentrado!$A$2:$A859,"="&amp;$A9,Concentrado!$B$2:$B859, "=Sinaloa")</f>
        <v>54.173999999999999</v>
      </c>
      <c r="S9" s="9">
        <f>SUMIFS(Concentrado!T$2:T859,Concentrado!$A$2:$A859,"="&amp;$A9,Concentrado!$B$2:$B859, "=Sinaloa")</f>
        <v>51.097000000000001</v>
      </c>
      <c r="T9" s="9">
        <f>SUMIFS(Concentrado!U$2:U859,Concentrado!$A$2:$A859,"="&amp;$A9,Concentrado!$B$2:$B859, "=Sinaloa")</f>
        <v>10.795</v>
      </c>
      <c r="U9" s="9">
        <f>SUMIFS(Concentrado!V$2:V859,Concentrado!$A$2:$A859,"="&amp;$A9,Concentrado!$B$2:$B859, "=Sinaloa")</f>
        <v>14.510999999999999</v>
      </c>
      <c r="V9" s="9">
        <f>SUMIFS(Concentrado!W$2:W859,Concentrado!$A$2:$A859,"="&amp;$A9,Concentrado!$B$2:$B859, "=Sinaloa")</f>
        <v>12.653</v>
      </c>
      <c r="W9" s="9">
        <f>SUMIFS(Concentrado!X$2:X859,Concentrado!$A$2:$A859,"="&amp;$A9,Concentrado!$B$2:$B859, "=Sinaloa")</f>
        <v>31.417000000000002</v>
      </c>
      <c r="X9" s="9">
        <f>SUMIFS(Concentrado!Y$2:Y859,Concentrado!$A$2:$A859,"="&amp;$A9,Concentrado!$B$2:$B859, "=Sinaloa")</f>
        <v>1.86</v>
      </c>
      <c r="Y9" s="9">
        <f>SUMIFS(Concentrado!Z$2:Z859,Concentrado!$A$2:$A859,"="&amp;$A9,Concentrado!$B$2:$B859, "=Sinaloa")</f>
        <v>16.635000000000002</v>
      </c>
      <c r="Z9" s="9">
        <f>SUMIFS(Concentrado!AA$2:AA859,Concentrado!$A$2:$A859,"="&amp;$A9,Concentrado!$B$2:$B859, "=Sinaloa")</f>
        <v>74.373000000000005</v>
      </c>
      <c r="AA9" s="9">
        <f>SUMIFS(Concentrado!AB$2:AB859,Concentrado!$A$2:$A859,"="&amp;$A9,Concentrado!$B$2:$B859, "=Sinaloa")</f>
        <v>50.973999999999997</v>
      </c>
      <c r="AB9" s="9">
        <f>SUMIFS(Concentrado!AC$2:AC859,Concentrado!$A$2:$A859,"="&amp;$A9,Concentrado!$B$2:$B859, "=Sinaloa")</f>
        <v>62.670999999999999</v>
      </c>
      <c r="AC9" s="9">
        <f>SUMIFS(Concentrado!AD$2:AD859,Concentrado!$A$2:$A859,"="&amp;$A9,Concentrado!$B$2:$B859, "=Sinaloa")</f>
        <v>350.649</v>
      </c>
      <c r="AD9" s="9">
        <f>SUMIFS(Concentrado!AE$2:AE859,Concentrado!$A$2:$A859,"="&amp;$A9,Concentrado!$B$2:$B859, "=Sinaloa")</f>
        <v>282.70299999999997</v>
      </c>
      <c r="AE9" s="9">
        <f>SUMIFS(Concentrado!AF$2:AF859,Concentrado!$A$2:$A859,"="&amp;$A9,Concentrado!$B$2:$B859, "=Sinaloa")</f>
        <v>316.66800000000001</v>
      </c>
      <c r="AF9" s="9">
        <f>SUMIFS(Concentrado!AG$2:AG859,Concentrado!$A$2:$A859,"="&amp;$A9,Concentrado!$B$2:$B859, "=Sinaloa")</f>
        <v>12.879</v>
      </c>
      <c r="AG9" s="9">
        <f>SUMIFS(Concentrado!AH$2:AH859,Concentrado!$A$2:$A859,"="&amp;$A9,Concentrado!$B$2:$B859, "=Sinaloa")</f>
        <v>4.7047937928087196</v>
      </c>
      <c r="AH9" s="9">
        <f>SUMIFS(Concentrado!AI$2:AI859,Concentrado!$A$2:$A859,"="&amp;$A9,Concentrado!$B$2:$B859, "=Sinaloa")</f>
        <v>2.1829424874034302</v>
      </c>
      <c r="AI9" s="9">
        <f>SUMIFS(Concentrado!AJ$2:AJ859,Concentrado!$A$2:$A859,"="&amp;$A9,Concentrado!$B$2:$B859, "=Sinaloa")</f>
        <v>3.4515914301915598</v>
      </c>
      <c r="AJ9" s="9">
        <f>SUMIFS(Concentrado!AK$2:AK859,Concentrado!$A$2:$A859,"="&amp;$A9,Concentrado!$B$2:$B859, "=Sinaloa")</f>
        <v>6.7750000000000004</v>
      </c>
      <c r="AK9" s="9">
        <f>SUMIFS(Concentrado!AL$2:AL859,Concentrado!$A$2:$A859,"="&amp;$A9,Concentrado!$B$2:$B859, "=Sinaloa")</f>
        <v>1.1160000000000001</v>
      </c>
      <c r="AL9" s="9">
        <f>SUMIFS(Concentrado!AM$2:AM859,Concentrado!$A$2:$A859,"="&amp;$A9,Concentrado!$B$2:$B859, "=Sinaloa")</f>
        <v>3.9449999999999998</v>
      </c>
      <c r="AM9" s="9">
        <f>SUMIFS(Concentrado!AN$2:AN859,Concentrado!$A$2:$A859,"="&amp;$A9,Concentrado!$B$2:$B859, "=Sinaloa")</f>
        <v>49.283999999999999</v>
      </c>
      <c r="AN9" s="9">
        <f>SUMIFS(Concentrado!AO$2:AO859,Concentrado!$A$2:$A859,"="&amp;$A9,Concentrado!$B$2:$B859, "=Sinaloa")</f>
        <v>39.514000000000003</v>
      </c>
      <c r="AO9" s="9">
        <f>SUMIFS(Concentrado!AP$2:AP859,Concentrado!$A$2:$A859,"="&amp;$A9,Concentrado!$B$2:$B859, "=Sinaloa")</f>
        <v>44.398000000000003</v>
      </c>
      <c r="AP9" s="9">
        <f>SUMIFS(Concentrado!AQ$2:AQ859,Concentrado!$A$2:$A859,"="&amp;$A9,Concentrado!$B$2:$B859, "=Sinaloa")</f>
        <v>4.6159999999999997</v>
      </c>
      <c r="AQ9" s="9">
        <f>SUMIFS(Concentrado!AR$2:AR859,Concentrado!$A$2:$A859,"="&amp;$A9,Concentrado!$B$2:$B859, "=Sinaloa")</f>
        <v>3.274</v>
      </c>
      <c r="AR9" s="9">
        <f>SUMIFS(Concentrado!AS$2:AS859,Concentrado!$A$2:$A859,"="&amp;$A9,Concentrado!$B$2:$B859, "=Sinaloa")</f>
        <v>3.9449999999999998</v>
      </c>
      <c r="AS9" s="9">
        <f>SUMIFS(Concentrado!AT$2:AT859,Concentrado!$A$2:$A859,"="&amp;$A9,Concentrado!$B$2:$B859, "=Sinaloa")</f>
        <v>5.9560000000000004</v>
      </c>
      <c r="AT9" s="9">
        <f>SUMIFS(Concentrado!AU$2:AU859,Concentrado!$A$2:$A859,"="&amp;$A9,Concentrado!$B$2:$B859, "=Sinaloa")</f>
        <v>0.81899999999999995</v>
      </c>
      <c r="AU9" s="9">
        <f>SUMIFS(Concentrado!AV$2:AV859,Concentrado!$A$2:$A859,"="&amp;$A9,Concentrado!$B$2:$B859, "=Sinaloa")</f>
        <v>3.387</v>
      </c>
      <c r="AV9" s="9">
        <f>SUMIFS(Concentrado!AW$2:AW859,Concentrado!$A$2:$A859,"="&amp;$A9,Concentrado!$B$2:$B859, "=Sinaloa")</f>
        <v>509.89299999999997</v>
      </c>
      <c r="AW9" s="9">
        <f>SUMIFS(Concentrado!AX$2:AX859,Concentrado!$A$2:$A859,"="&amp;$A9,Concentrado!$B$2:$B859, "=Sinaloa")</f>
        <v>352.35500000000002</v>
      </c>
      <c r="AX9" s="9">
        <f>SUMIFS(Concentrado!AY$2:AY859,Concentrado!$A$2:$A859,"="&amp;$A9,Concentrado!$B$2:$B859, "=Sinaloa")</f>
        <v>431.10700000000003</v>
      </c>
      <c r="AY9" s="9">
        <f>SUMIFS(Concentrado!AZ$2:AZ859,Concentrado!$A$2:$A859,"="&amp;$A9,Concentrado!$B$2:$B859, "=Sinaloa")</f>
        <v>5.0990000000000002</v>
      </c>
      <c r="AZ9" s="9">
        <f>SUMIFS(Concentrado!BA$2:BA859,Concentrado!$A$2:$A859,"="&amp;$A9,Concentrado!$B$2:$B859, "=Sinaloa")</f>
        <v>3.524</v>
      </c>
      <c r="BA9" s="9">
        <f>SUMIFS(Concentrado!BB$2:BB859,Concentrado!$A$2:$A859,"="&amp;$A9,Concentrado!$B$2:$B859, "=Sinaloa")</f>
        <v>4.3109999999999999</v>
      </c>
      <c r="BB9" s="9">
        <f>SUMIFS(Concentrado!BC$2:BC859,Concentrado!$A$2:$A859,"="&amp;$A9,Concentrado!$B$2:$B859, "=Sinaloa")</f>
        <v>18.928000000000001</v>
      </c>
      <c r="BC9" s="9">
        <f>SUMIFS(Concentrado!BD$2:BD859,Concentrado!$A$2:$A859,"="&amp;$A9,Concentrado!$B$2:$B859, "=Sinaloa")</f>
        <v>9.6430000000000007</v>
      </c>
      <c r="BD9" s="9">
        <f>SUMIFS(Concentrado!BE$2:BE859,Concentrado!$A$2:$A859,"="&amp;$A9,Concentrado!$B$2:$B859, "=Sinaloa")</f>
        <v>17.428000000000001</v>
      </c>
      <c r="BE9" s="9">
        <f>SUMIFS(Concentrado!BF$2:BF859,Concentrado!$A$2:$A859,"="&amp;$A9,Concentrado!$B$2:$B859, "=Sinaloa")</f>
        <v>20.045999999999999</v>
      </c>
      <c r="BF9" s="9">
        <f>SUMIFS(Concentrado!BG$2:BG859,Concentrado!$A$2:$A859,"="&amp;$A9,Concentrado!$B$2:$B859, "=Sinaloa")</f>
        <v>41.13</v>
      </c>
      <c r="BG9" s="9">
        <f>SUMIFS(Concentrado!BH$2:BH859,Concentrado!$A$2:$A859,"="&amp;$A9,Concentrado!$B$2:$B859, "=Sinaloa")</f>
        <v>4.8104434907010019</v>
      </c>
    </row>
    <row r="10" spans="1:59" x14ac:dyDescent="0.25">
      <c r="A10" s="4">
        <v>2006</v>
      </c>
      <c r="B10" s="9">
        <f>SUMIFS(Concentrado!C$2:C859,Concentrado!$A$2:$A859,"="&amp;$A10,Concentrado!$B$2:$B859, "=Sinaloa")</f>
        <v>27.794</v>
      </c>
      <c r="C10" s="9">
        <f>SUMIFS(Concentrado!D$2:D859,Concentrado!$A$2:$A859,"="&amp;$A10,Concentrado!$B$2:$B859, "=Sinaloa")</f>
        <v>7.0670000000000002</v>
      </c>
      <c r="D10" s="9">
        <f>SUMIFS(Concentrado!E$2:E859,Concentrado!$A$2:$A859,"="&amp;$A10,Concentrado!$B$2:$B859, "=Sinaloa")</f>
        <v>17.408999999999999</v>
      </c>
      <c r="E10" s="9">
        <f>SUMIFS(Concentrado!F$2:F859,Concentrado!$A$2:$A859,"="&amp;$A10,Concentrado!$B$2:$B859, "=Sinaloa")</f>
        <v>11.856</v>
      </c>
      <c r="F10" s="9">
        <f>SUMIFS(Concentrado!G$2:G859,Concentrado!$A$2:$A859,"="&amp;$A10,Concentrado!$B$2:$B859, "=Sinaloa")</f>
        <v>18.588000000000001</v>
      </c>
      <c r="G10" s="9">
        <f>SUMIFS(Concentrado!H$2:H859,Concentrado!$A$2:$A859,"="&amp;$A10,Concentrado!$B$2:$B859, "=Sinaloa")</f>
        <v>2.4390000000000001</v>
      </c>
      <c r="H10" s="9">
        <f>SUMIFS(Concentrado!I$2:I859,Concentrado!$A$2:$A859,"="&amp;$A10,Concentrado!$B$2:$B859, "=Sinaloa")</f>
        <v>3.2389999999999999</v>
      </c>
      <c r="I10" s="9">
        <f>SUMIFS(Concentrado!J$2:J859,Concentrado!$A$2:$A859,"="&amp;$A10,Concentrado!$B$2:$B859, "=Sinaloa")</f>
        <v>2.84</v>
      </c>
      <c r="J10" s="9">
        <f>SUMIFS(Concentrado!K$2:K859,Concentrado!$A$2:$A859,"="&amp;$A10,Concentrado!$B$2:$B859, "=Sinaloa")</f>
        <v>20.032</v>
      </c>
      <c r="K10" s="9">
        <f>SUMIFS(Concentrado!L$2:L859,Concentrado!$A$2:$A859,"="&amp;$A10,Concentrado!$B$2:$B859, "=Sinaloa")</f>
        <v>5.8890000000000002</v>
      </c>
      <c r="L10" s="9">
        <f>SUMIFS(Concentrado!M$2:M859,Concentrado!$A$2:$A859,"="&amp;$A10,Concentrado!$B$2:$B859, "=Sinaloa")</f>
        <v>12.946</v>
      </c>
      <c r="M10" s="9">
        <f>SUMIFS(Concentrado!N$2:N859,Concentrado!$A$2:$A859,"="&amp;$A10,Concentrado!$B$2:$B859, "=Sinaloa")</f>
        <v>48.901000000000003</v>
      </c>
      <c r="N10" s="9">
        <f>SUMIFS(Concentrado!O$2:O859,Concentrado!$A$2:$A859,"="&amp;$A10,Concentrado!$B$2:$B859, "=Sinaloa")</f>
        <v>104.67100000000001</v>
      </c>
      <c r="O10" s="9">
        <f>SUMIFS(Concentrado!P$2:P859,Concentrado!$A$2:$A859,"="&amp;$A10,Concentrado!$B$2:$B859, "=Sinaloa")</f>
        <v>20.686</v>
      </c>
      <c r="P10" s="9">
        <f>SUMIFS(Concentrado!Q$2:Q859,Concentrado!$A$2:$A859,"="&amp;$A10,Concentrado!$B$2:$B859, "=Sinaloa")</f>
        <v>62.591999999999999</v>
      </c>
      <c r="Q10" s="9">
        <f>SUMIFS(Concentrado!R$2:R859,Concentrado!$A$2:$A859,"="&amp;$A10,Concentrado!$B$2:$B859, "=Sinaloa")</f>
        <v>54.774999999999999</v>
      </c>
      <c r="R10" s="9">
        <f>SUMIFS(Concentrado!S$2:S859,Concentrado!$A$2:$A859,"="&amp;$A10,Concentrado!$B$2:$B859, "=Sinaloa")</f>
        <v>53.076000000000001</v>
      </c>
      <c r="S10" s="9">
        <f>SUMIFS(Concentrado!T$2:T859,Concentrado!$A$2:$A859,"="&amp;$A10,Concentrado!$B$2:$B859, "=Sinaloa")</f>
        <v>53.923999999999999</v>
      </c>
      <c r="T10" s="9">
        <f>SUMIFS(Concentrado!U$2:U859,Concentrado!$A$2:$A859,"="&amp;$A10,Concentrado!$B$2:$B859, "=Sinaloa")</f>
        <v>10.053000000000001</v>
      </c>
      <c r="U10" s="9">
        <f>SUMIFS(Concentrado!V$2:V859,Concentrado!$A$2:$A859,"="&amp;$A10,Concentrado!$B$2:$B859, "=Sinaloa")</f>
        <v>15.459</v>
      </c>
      <c r="V10" s="9">
        <f>SUMIFS(Concentrado!W$2:W859,Concentrado!$A$2:$A859,"="&amp;$A10,Concentrado!$B$2:$B859, "=Sinaloa")</f>
        <v>12.762</v>
      </c>
      <c r="W10" s="9">
        <f>SUMIFS(Concentrado!X$2:X859,Concentrado!$A$2:$A859,"="&amp;$A10,Concentrado!$B$2:$B859, "=Sinaloa")</f>
        <v>34.298999999999999</v>
      </c>
      <c r="X10" s="9">
        <f>SUMIFS(Concentrado!Y$2:Y859,Concentrado!$A$2:$A859,"="&amp;$A10,Concentrado!$B$2:$B859, "=Sinaloa")</f>
        <v>1.84</v>
      </c>
      <c r="Y10" s="9">
        <f>SUMIFS(Concentrado!Z$2:Z859,Concentrado!$A$2:$A859,"="&amp;$A10,Concentrado!$B$2:$B859, "=Sinaloa")</f>
        <v>18.036000000000001</v>
      </c>
      <c r="Z10" s="9">
        <f>SUMIFS(Concentrado!AA$2:AA859,Concentrado!$A$2:$A859,"="&amp;$A10,Concentrado!$B$2:$B859, "=Sinaloa")</f>
        <v>75.399000000000001</v>
      </c>
      <c r="AA10" s="9">
        <f>SUMIFS(Concentrado!AB$2:AB859,Concentrado!$A$2:$A859,"="&amp;$A10,Concentrado!$B$2:$B859, "=Sinaloa")</f>
        <v>52.929000000000002</v>
      </c>
      <c r="AB10" s="9">
        <f>SUMIFS(Concentrado!AC$2:AC859,Concentrado!$A$2:$A859,"="&amp;$A10,Concentrado!$B$2:$B859, "=Sinaloa")</f>
        <v>64.141000000000005</v>
      </c>
      <c r="AC10" s="9">
        <f>SUMIFS(Concentrado!AD$2:AD859,Concentrado!$A$2:$A859,"="&amp;$A10,Concentrado!$B$2:$B859, "=Sinaloa")</f>
        <v>355.63</v>
      </c>
      <c r="AD10" s="9">
        <f>SUMIFS(Concentrado!AE$2:AE859,Concentrado!$A$2:$A859,"="&amp;$A10,Concentrado!$B$2:$B859, "=Sinaloa")</f>
        <v>282.68099999999998</v>
      </c>
      <c r="AE10" s="9">
        <f>SUMIFS(Concentrado!AF$2:AF859,Concentrado!$A$2:$A859,"="&amp;$A10,Concentrado!$B$2:$B859, "=Sinaloa")</f>
        <v>319.11700000000002</v>
      </c>
      <c r="AF10" s="9">
        <f>SUMIFS(Concentrado!AG$2:AG859,Concentrado!$A$2:$A859,"="&amp;$A10,Concentrado!$B$2:$B859, "=Sinaloa")</f>
        <v>10.349</v>
      </c>
      <c r="AG10" s="9">
        <f>SUMIFS(Concentrado!AH$2:AH859,Concentrado!$A$2:$A859,"="&amp;$A10,Concentrado!$B$2:$B859, "=Sinaloa")</f>
        <v>3.52313919531501</v>
      </c>
      <c r="AH10" s="9">
        <f>SUMIFS(Concentrado!AI$2:AI859,Concentrado!$A$2:$A859,"="&amp;$A10,Concentrado!$B$2:$B859, "=Sinaloa")</f>
        <v>1.38352225000247</v>
      </c>
      <c r="AI10" s="9">
        <f>SUMIFS(Concentrado!AJ$2:AJ859,Concentrado!$A$2:$A859,"="&amp;$A10,Concentrado!$B$2:$B859, "=Sinaloa")</f>
        <v>2.4585416127836299</v>
      </c>
      <c r="AJ10" s="9">
        <f>SUMIFS(Concentrado!AK$2:AK859,Concentrado!$A$2:$A859,"="&amp;$A10,Concentrado!$B$2:$B859, "=Sinaloa")</f>
        <v>5.0999999999999996</v>
      </c>
      <c r="AK10" s="9">
        <f>SUMIFS(Concentrado!AL$2:AL859,Concentrado!$A$2:$A859,"="&amp;$A10,Concentrado!$B$2:$B859, "=Sinaloa")</f>
        <v>0.95699999999999996</v>
      </c>
      <c r="AL10" s="9">
        <f>SUMIFS(Concentrado!AM$2:AM859,Concentrado!$A$2:$A859,"="&amp;$A10,Concentrado!$B$2:$B859, "=Sinaloa")</f>
        <v>3.024</v>
      </c>
      <c r="AM10" s="9">
        <f>SUMIFS(Concentrado!AN$2:AN859,Concentrado!$A$2:$A859,"="&amp;$A10,Concentrado!$B$2:$B859, "=Sinaloa")</f>
        <v>52.04</v>
      </c>
      <c r="AN10" s="9">
        <f>SUMIFS(Concentrado!AO$2:AO859,Concentrado!$A$2:$A859,"="&amp;$A10,Concentrado!$B$2:$B859, "=Sinaloa")</f>
        <v>40.783000000000001</v>
      </c>
      <c r="AO10" s="9">
        <f>SUMIFS(Concentrado!AP$2:AP859,Concentrado!$A$2:$A859,"="&amp;$A10,Concentrado!$B$2:$B859, "=Sinaloa")</f>
        <v>46.4</v>
      </c>
      <c r="AP10" s="9">
        <f>SUMIFS(Concentrado!AQ$2:AQ859,Concentrado!$A$2:$A859,"="&amp;$A10,Concentrado!$B$2:$B859, "=Sinaloa")</f>
        <v>4.657</v>
      </c>
      <c r="AQ10" s="9">
        <f>SUMIFS(Concentrado!AR$2:AR859,Concentrado!$A$2:$A859,"="&amp;$A10,Concentrado!$B$2:$B859, "=Sinaloa")</f>
        <v>1.7669999999999999</v>
      </c>
      <c r="AR10" s="9">
        <f>SUMIFS(Concentrado!AS$2:AS859,Concentrado!$A$2:$A859,"="&amp;$A10,Concentrado!$B$2:$B859, "=Sinaloa")</f>
        <v>3.2090000000000001</v>
      </c>
      <c r="AS10" s="9">
        <f>SUMIFS(Concentrado!AT$2:AT859,Concentrado!$A$2:$A859,"="&amp;$A10,Concentrado!$B$2:$B859, "=Sinaloa")</f>
        <v>7.4660000000000002</v>
      </c>
      <c r="AT10" s="9">
        <f>SUMIFS(Concentrado!AU$2:AU859,Concentrado!$A$2:$A859,"="&amp;$A10,Concentrado!$B$2:$B859, "=Sinaloa")</f>
        <v>0.73599999999999999</v>
      </c>
      <c r="AU10" s="9">
        <f>SUMIFS(Concentrado!AV$2:AV859,Concentrado!$A$2:$A859,"="&amp;$A10,Concentrado!$B$2:$B859, "=Sinaloa")</f>
        <v>4.0940000000000003</v>
      </c>
      <c r="AV10" s="9">
        <f>SUMIFS(Concentrado!AW$2:AW859,Concentrado!$A$2:$A859,"="&amp;$A10,Concentrado!$B$2:$B859, "=Sinaloa")</f>
        <v>518.846</v>
      </c>
      <c r="AW10" s="9">
        <f>SUMIFS(Concentrado!AX$2:AX859,Concentrado!$A$2:$A859,"="&amp;$A10,Concentrado!$B$2:$B859, "=Sinaloa")</f>
        <v>351.14299999999997</v>
      </c>
      <c r="AX10" s="9">
        <f>SUMIFS(Concentrado!AY$2:AY859,Concentrado!$A$2:$A859,"="&amp;$A10,Concentrado!$B$2:$B859, "=Sinaloa")</f>
        <v>434.858</v>
      </c>
      <c r="AY10" s="9">
        <f>SUMIFS(Concentrado!AZ$2:AZ859,Concentrado!$A$2:$A859,"="&amp;$A10,Concentrado!$B$2:$B859, "=Sinaloa")</f>
        <v>5.1879999999999997</v>
      </c>
      <c r="AZ10" s="9">
        <f>SUMIFS(Concentrado!BA$2:BA859,Concentrado!$A$2:$A859,"="&amp;$A10,Concentrado!$B$2:$B859, "=Sinaloa")</f>
        <v>3.5110000000000001</v>
      </c>
      <c r="BA10" s="9">
        <f>SUMIFS(Concentrado!BB$2:BB859,Concentrado!$A$2:$A859,"="&amp;$A10,Concentrado!$B$2:$B859, "=Sinaloa")</f>
        <v>4.3490000000000002</v>
      </c>
      <c r="BB10" s="9">
        <f>SUMIFS(Concentrado!BC$2:BC859,Concentrado!$A$2:$A859,"="&amp;$A10,Concentrado!$B$2:$B859, "=Sinaloa")</f>
        <v>18.032</v>
      </c>
      <c r="BC10" s="9">
        <f>SUMIFS(Concentrado!BD$2:BD859,Concentrado!$A$2:$A859,"="&amp;$A10,Concentrado!$B$2:$B859, "=Sinaloa")</f>
        <v>8.6549999999999994</v>
      </c>
      <c r="BD10" s="9">
        <f>SUMIFS(Concentrado!BE$2:BE859,Concentrado!$A$2:$A859,"="&amp;$A10,Concentrado!$B$2:$B859, "=Sinaloa")</f>
        <v>16.826000000000001</v>
      </c>
      <c r="BE10" s="9">
        <f>SUMIFS(Concentrado!BF$2:BF859,Concentrado!$A$2:$A859,"="&amp;$A10,Concentrado!$B$2:$B859, "=Sinaloa")</f>
        <v>19.353999999999999</v>
      </c>
      <c r="BF10" s="9">
        <f>SUMIFS(Concentrado!BG$2:BG859,Concentrado!$A$2:$A859,"="&amp;$A10,Concentrado!$B$2:$B859, "=Sinaloa")</f>
        <v>35.774000000000001</v>
      </c>
      <c r="BG10" s="9">
        <f>SUMIFS(Concentrado!BH$2:BH859,Concentrado!$A$2:$A859,"="&amp;$A10,Concentrado!$B$2:$B859, "=Sinaloa")</f>
        <v>5.7595649918614846</v>
      </c>
    </row>
    <row r="11" spans="1:59" x14ac:dyDescent="0.25">
      <c r="A11" s="4">
        <v>2007</v>
      </c>
      <c r="B11" s="9">
        <f>SUMIFS(Concentrado!C$2:C859,Concentrado!$A$2:$A859,"="&amp;$A11,Concentrado!$B$2:$B859, "=Sinaloa")</f>
        <v>28.300999999999998</v>
      </c>
      <c r="C11" s="9">
        <f>SUMIFS(Concentrado!D$2:D859,Concentrado!$A$2:$A859,"="&amp;$A11,Concentrado!$B$2:$B859, "=Sinaloa")</f>
        <v>5.8929999999999998</v>
      </c>
      <c r="D11" s="9">
        <f>SUMIFS(Concentrado!E$2:E859,Concentrado!$A$2:$A859,"="&amp;$A11,Concentrado!$B$2:$B859, "=Sinaloa")</f>
        <v>17.053999999999998</v>
      </c>
      <c r="E11" s="9">
        <f>SUMIFS(Concentrado!F$2:F859,Concentrado!$A$2:$A859,"="&amp;$A11,Concentrado!$B$2:$B859, "=Sinaloa")</f>
        <v>11.737</v>
      </c>
      <c r="F11" s="9">
        <f>SUMIFS(Concentrado!G$2:G859,Concentrado!$A$2:$A859,"="&amp;$A11,Concentrado!$B$2:$B859, "=Sinaloa")</f>
        <v>16.317</v>
      </c>
      <c r="G11" s="9">
        <f>SUMIFS(Concentrado!H$2:H859,Concentrado!$A$2:$A859,"="&amp;$A11,Concentrado!$B$2:$B859, "=Sinaloa")</f>
        <v>2.3460000000000001</v>
      </c>
      <c r="H11" s="9">
        <f>SUMIFS(Concentrado!I$2:I859,Concentrado!$A$2:$A859,"="&amp;$A11,Concentrado!$B$2:$B859, "=Sinaloa")</f>
        <v>2.91</v>
      </c>
      <c r="I11" s="9">
        <f>SUMIFS(Concentrado!J$2:J859,Concentrado!$A$2:$A859,"="&amp;$A11,Concentrado!$B$2:$B859, "=Sinaloa")</f>
        <v>2.629</v>
      </c>
      <c r="J11" s="9">
        <f>SUMIFS(Concentrado!K$2:K859,Concentrado!$A$2:$A859,"="&amp;$A11,Concentrado!$B$2:$B859, "=Sinaloa")</f>
        <v>20.309000000000001</v>
      </c>
      <c r="K11" s="9">
        <f>SUMIFS(Concentrado!L$2:L859,Concentrado!$A$2:$A859,"="&amp;$A11,Concentrado!$B$2:$B859, "=Sinaloa")</f>
        <v>5.9660000000000002</v>
      </c>
      <c r="L11" s="9">
        <f>SUMIFS(Concentrado!M$2:M859,Concentrado!$A$2:$A859,"="&amp;$A11,Concentrado!$B$2:$B859, "=Sinaloa")</f>
        <v>13.11</v>
      </c>
      <c r="M11" s="9">
        <f>SUMIFS(Concentrado!N$2:N859,Concentrado!$A$2:$A859,"="&amp;$A11,Concentrado!$B$2:$B859, "=Sinaloa")</f>
        <v>55.036000000000001</v>
      </c>
      <c r="N11" s="9">
        <f>SUMIFS(Concentrado!O$2:O859,Concentrado!$A$2:$A859,"="&amp;$A11,Concentrado!$B$2:$B859, "=Sinaloa")</f>
        <v>112.324</v>
      </c>
      <c r="O11" s="9">
        <f>SUMIFS(Concentrado!P$2:P859,Concentrado!$A$2:$A859,"="&amp;$A11,Concentrado!$B$2:$B859, "=Sinaloa")</f>
        <v>21.535</v>
      </c>
      <c r="P11" s="9">
        <f>SUMIFS(Concentrado!Q$2:Q859,Concentrado!$A$2:$A859,"="&amp;$A11,Concentrado!$B$2:$B859, "=Sinaloa")</f>
        <v>66.754000000000005</v>
      </c>
      <c r="Q11" s="9">
        <f>SUMIFS(Concentrado!R$2:R859,Concentrado!$A$2:$A859,"="&amp;$A11,Concentrado!$B$2:$B859, "=Sinaloa")</f>
        <v>46.411000000000001</v>
      </c>
      <c r="R11" s="9">
        <f>SUMIFS(Concentrado!S$2:S859,Concentrado!$A$2:$A859,"="&amp;$A11,Concentrado!$B$2:$B859, "=Sinaloa")</f>
        <v>48.454000000000001</v>
      </c>
      <c r="S11" s="9">
        <f>SUMIFS(Concentrado!T$2:T859,Concentrado!$A$2:$A859,"="&amp;$A11,Concentrado!$B$2:$B859, "=Sinaloa")</f>
        <v>47.436</v>
      </c>
      <c r="T11" s="9">
        <f>SUMIFS(Concentrado!U$2:U859,Concentrado!$A$2:$A859,"="&amp;$A11,Concentrado!$B$2:$B859, "=Sinaloa")</f>
        <v>11.657999999999999</v>
      </c>
      <c r="U11" s="9">
        <f>SUMIFS(Concentrado!V$2:V859,Concentrado!$A$2:$A859,"="&amp;$A11,Concentrado!$B$2:$B859, "=Sinaloa")</f>
        <v>13.387</v>
      </c>
      <c r="V11" s="9">
        <f>SUMIFS(Concentrado!W$2:W859,Concentrado!$A$2:$A859,"="&amp;$A11,Concentrado!$B$2:$B859, "=Sinaloa")</f>
        <v>12.526</v>
      </c>
      <c r="W11" s="9">
        <f>SUMIFS(Concentrado!X$2:X859,Concentrado!$A$2:$A859,"="&amp;$A11,Concentrado!$B$2:$B859, "=Sinaloa")</f>
        <v>27.201000000000001</v>
      </c>
      <c r="X11" s="9">
        <f>SUMIFS(Concentrado!Y$2:Y859,Concentrado!$A$2:$A859,"="&amp;$A11,Concentrado!$B$2:$B859, "=Sinaloa")</f>
        <v>2.2549999999999999</v>
      </c>
      <c r="Y11" s="9">
        <f>SUMIFS(Concentrado!Z$2:Z859,Concentrado!$A$2:$A859,"="&amp;$A11,Concentrado!$B$2:$B859, "=Sinaloa")</f>
        <v>14.68</v>
      </c>
      <c r="Z11" s="9">
        <f>SUMIFS(Concentrado!AA$2:AA859,Concentrado!$A$2:$A859,"="&amp;$A11,Concentrado!$B$2:$B859, "=Sinaloa")</f>
        <v>75.957999999999998</v>
      </c>
      <c r="AA11" s="9">
        <f>SUMIFS(Concentrado!AB$2:AB859,Concentrado!$A$2:$A859,"="&amp;$A11,Concentrado!$B$2:$B859, "=Sinaloa")</f>
        <v>52.164999999999999</v>
      </c>
      <c r="AB11" s="9">
        <f>SUMIFS(Concentrado!AC$2:AC859,Concentrado!$A$2:$A859,"="&amp;$A11,Concentrado!$B$2:$B859, "=Sinaloa")</f>
        <v>64.016000000000005</v>
      </c>
      <c r="AC11" s="9">
        <f>SUMIFS(Concentrado!AD$2:AD859,Concentrado!$A$2:$A859,"="&amp;$A11,Concentrado!$B$2:$B859, "=Sinaloa")</f>
        <v>345.55099999999999</v>
      </c>
      <c r="AD11" s="9">
        <f>SUMIFS(Concentrado!AE$2:AE859,Concentrado!$A$2:$A859,"="&amp;$A11,Concentrado!$B$2:$B859, "=Sinaloa")</f>
        <v>267.00799999999998</v>
      </c>
      <c r="AE11" s="9">
        <f>SUMIFS(Concentrado!AF$2:AF859,Concentrado!$A$2:$A859,"="&amp;$A11,Concentrado!$B$2:$B859, "=Sinaloa")</f>
        <v>306.16399999999999</v>
      </c>
      <c r="AF11" s="9">
        <f>SUMIFS(Concentrado!AG$2:AG859,Concentrado!$A$2:$A859,"="&amp;$A11,Concentrado!$B$2:$B859, "=Sinaloa")</f>
        <v>11.804</v>
      </c>
      <c r="AG11" s="9">
        <f>SUMIFS(Concentrado!AH$2:AH859,Concentrado!$A$2:$A859,"="&amp;$A11,Concentrado!$B$2:$B859, "=Sinaloa")</f>
        <v>4.6807348753754301</v>
      </c>
      <c r="AH11" s="9">
        <f>SUMIFS(Concentrado!AI$2:AI859,Concentrado!$A$2:$A859,"="&amp;$A11,Concentrado!$B$2:$B859, "=Sinaloa")</f>
        <v>1.17976467627257</v>
      </c>
      <c r="AI11" s="9">
        <f>SUMIFS(Concentrado!AJ$2:AJ859,Concentrado!$A$2:$A859,"="&amp;$A11,Concentrado!$B$2:$B859, "=Sinaloa")</f>
        <v>2.9373866658311401</v>
      </c>
      <c r="AJ11" s="9">
        <f>SUMIFS(Concentrado!AK$2:AK859,Concentrado!$A$2:$A859,"="&amp;$A11,Concentrado!$B$2:$B859, "=Sinaloa")</f>
        <v>6.2320000000000002</v>
      </c>
      <c r="AK11" s="9">
        <f>SUMIFS(Concentrado!AL$2:AL859,Concentrado!$A$2:$A859,"="&amp;$A11,Concentrado!$B$2:$B859, "=Sinaloa")</f>
        <v>0.72799999999999998</v>
      </c>
      <c r="AL11" s="9">
        <f>SUMIFS(Concentrado!AM$2:AM859,Concentrado!$A$2:$A859,"="&amp;$A11,Concentrado!$B$2:$B859, "=Sinaloa")</f>
        <v>3.4689999999999999</v>
      </c>
      <c r="AM11" s="9">
        <f>SUMIFS(Concentrado!AN$2:AN859,Concentrado!$A$2:$A859,"="&amp;$A11,Concentrado!$B$2:$B859, "=Sinaloa")</f>
        <v>46.116999999999997</v>
      </c>
      <c r="AN11" s="9">
        <f>SUMIFS(Concentrado!AO$2:AO859,Concentrado!$A$2:$A859,"="&amp;$A11,Concentrado!$B$2:$B859, "=Sinaloa")</f>
        <v>37.031999999999996</v>
      </c>
      <c r="AO11" s="9">
        <f>SUMIFS(Concentrado!AP$2:AP859,Concentrado!$A$2:$A859,"="&amp;$A11,Concentrado!$B$2:$B859, "=Sinaloa")</f>
        <v>41.557000000000002</v>
      </c>
      <c r="AP11" s="9">
        <f>SUMIFS(Concentrado!AQ$2:AQ859,Concentrado!$A$2:$A859,"="&amp;$A11,Concentrado!$B$2:$B859, "=Sinaloa")</f>
        <v>4.1059999999999999</v>
      </c>
      <c r="AQ11" s="9">
        <f>SUMIFS(Concentrado!AR$2:AR859,Concentrado!$A$2:$A859,"="&amp;$A11,Concentrado!$B$2:$B859, "=Sinaloa")</f>
        <v>1.673</v>
      </c>
      <c r="AR11" s="9">
        <f>SUMIFS(Concentrado!AS$2:AS859,Concentrado!$A$2:$A859,"="&amp;$A11,Concentrado!$B$2:$B859, "=Sinaloa")</f>
        <v>2.8849999999999998</v>
      </c>
      <c r="AS11" s="9">
        <f>SUMIFS(Concentrado!AT$2:AT859,Concentrado!$A$2:$A859,"="&amp;$A11,Concentrado!$B$2:$B859, "=Sinaloa")</f>
        <v>5.4989999999999997</v>
      </c>
      <c r="AT11" s="9">
        <f>SUMIFS(Concentrado!AU$2:AU859,Concentrado!$A$2:$A859,"="&amp;$A11,Concentrado!$B$2:$B859, "=Sinaloa")</f>
        <v>1.601</v>
      </c>
      <c r="AU11" s="9">
        <f>SUMIFS(Concentrado!AV$2:AV859,Concentrado!$A$2:$A859,"="&amp;$A11,Concentrado!$B$2:$B859, "=Sinaloa")</f>
        <v>3.5419999999999998</v>
      </c>
      <c r="AV11" s="9">
        <f>SUMIFS(Concentrado!AW$2:AW859,Concentrado!$A$2:$A859,"="&amp;$A11,Concentrado!$B$2:$B859, "=Sinaloa")</f>
        <v>511.54399999999998</v>
      </c>
      <c r="AW11" s="9">
        <f>SUMIFS(Concentrado!AX$2:AX859,Concentrado!$A$2:$A859,"="&amp;$A11,Concentrado!$B$2:$B859, "=Sinaloa")</f>
        <v>334.233</v>
      </c>
      <c r="AX11" s="9">
        <f>SUMIFS(Concentrado!AY$2:AY859,Concentrado!$A$2:$A859,"="&amp;$A11,Concentrado!$B$2:$B859, "=Sinaloa")</f>
        <v>422.58300000000003</v>
      </c>
      <c r="AY11" s="9">
        <f>SUMIFS(Concentrado!AZ$2:AZ859,Concentrado!$A$2:$A859,"="&amp;$A11,Concentrado!$B$2:$B859, "=Sinaloa")</f>
        <v>5.1150000000000002</v>
      </c>
      <c r="AZ11" s="9">
        <f>SUMIFS(Concentrado!BA$2:BA859,Concentrado!$A$2:$A859,"="&amp;$A11,Concentrado!$B$2:$B859, "=Sinaloa")</f>
        <v>3.3420000000000001</v>
      </c>
      <c r="BA11" s="9">
        <f>SUMIFS(Concentrado!BB$2:BB859,Concentrado!$A$2:$A859,"="&amp;$A11,Concentrado!$B$2:$B859, "=Sinaloa")</f>
        <v>4.226</v>
      </c>
      <c r="BB11" s="9">
        <f>SUMIFS(Concentrado!BC$2:BC859,Concentrado!$A$2:$A859,"="&amp;$A11,Concentrado!$B$2:$B859, "=Sinaloa")</f>
        <v>18.858000000000001</v>
      </c>
      <c r="BC11" s="9">
        <f>SUMIFS(Concentrado!BD$2:BD859,Concentrado!$A$2:$A859,"="&amp;$A11,Concentrado!$B$2:$B859, "=Sinaloa")</f>
        <v>7.2530000000000001</v>
      </c>
      <c r="BD11" s="9">
        <f>SUMIFS(Concentrado!BE$2:BE859,Concentrado!$A$2:$A859,"="&amp;$A11,Concentrado!$B$2:$B859, "=Sinaloa")</f>
        <v>16.256</v>
      </c>
      <c r="BE11" s="9">
        <f>SUMIFS(Concentrado!BF$2:BF859,Concentrado!$A$2:$A859,"="&amp;$A11,Concentrado!$B$2:$B859, "=Sinaloa")</f>
        <v>18.667000000000002</v>
      </c>
      <c r="BF11" s="9">
        <f>SUMIFS(Concentrado!BG$2:BG859,Concentrado!$A$2:$A859,"="&amp;$A11,Concentrado!$B$2:$B859, "=Sinaloa")</f>
        <v>44.573999999999998</v>
      </c>
      <c r="BG11" s="9">
        <f>SUMIFS(Concentrado!BH$2:BH859,Concentrado!$A$2:$A859,"="&amp;$A11,Concentrado!$B$2:$B859, "=Sinaloa")</f>
        <v>5.4379802806354416</v>
      </c>
    </row>
    <row r="12" spans="1:59" x14ac:dyDescent="0.25">
      <c r="A12" s="4">
        <v>2008</v>
      </c>
      <c r="B12" s="9">
        <f>SUMIFS(Concentrado!C$2:C859,Concentrado!$A$2:$A859,"="&amp;$A12,Concentrado!$B$2:$B859, "=Sinaloa")</f>
        <v>27.887</v>
      </c>
      <c r="C12" s="9">
        <f>SUMIFS(Concentrado!D$2:D859,Concentrado!$A$2:$A859,"="&amp;$A12,Concentrado!$B$2:$B859, "=Sinaloa")</f>
        <v>5.3949999999999996</v>
      </c>
      <c r="D12" s="9">
        <f>SUMIFS(Concentrado!E$2:E859,Concentrado!$A$2:$A859,"="&amp;$A12,Concentrado!$B$2:$B859, "=Sinaloa")</f>
        <v>16.587</v>
      </c>
      <c r="E12" s="9">
        <f>SUMIFS(Concentrado!F$2:F859,Concentrado!$A$2:$A859,"="&amp;$A12,Concentrado!$B$2:$B859, "=Sinaloa")</f>
        <v>10.923</v>
      </c>
      <c r="F12" s="9">
        <f>SUMIFS(Concentrado!G$2:G859,Concentrado!$A$2:$A859,"="&amp;$A12,Concentrado!$B$2:$B859, "=Sinaloa")</f>
        <v>15.965</v>
      </c>
      <c r="G12" s="9">
        <f>SUMIFS(Concentrado!H$2:H859,Concentrado!$A$2:$A859,"="&amp;$A12,Concentrado!$B$2:$B859, "=Sinaloa")</f>
        <v>3.6309999999999998</v>
      </c>
      <c r="H12" s="9">
        <f>SUMIFS(Concentrado!I$2:I859,Concentrado!$A$2:$A859,"="&amp;$A12,Concentrado!$B$2:$B859, "=Sinaloa")</f>
        <v>3.0209999999999999</v>
      </c>
      <c r="I12" s="9">
        <f>SUMIFS(Concentrado!J$2:J859,Concentrado!$A$2:$A859,"="&amp;$A12,Concentrado!$B$2:$B859, "=Sinaloa")</f>
        <v>3.3250000000000002</v>
      </c>
      <c r="J12" s="9">
        <f>SUMIFS(Concentrado!K$2:K859,Concentrado!$A$2:$A859,"="&amp;$A12,Concentrado!$B$2:$B859, "=Sinaloa")</f>
        <v>18.591999999999999</v>
      </c>
      <c r="K12" s="9">
        <f>SUMIFS(Concentrado!L$2:L859,Concentrado!$A$2:$A859,"="&amp;$A12,Concentrado!$B$2:$B859, "=Sinaloa")</f>
        <v>4.0279999999999996</v>
      </c>
      <c r="L12" s="9">
        <f>SUMIFS(Concentrado!M$2:M859,Concentrado!$A$2:$A859,"="&amp;$A12,Concentrado!$B$2:$B859, "=Sinaloa")</f>
        <v>11.275</v>
      </c>
      <c r="M12" s="9">
        <f>SUMIFS(Concentrado!N$2:N859,Concentrado!$A$2:$A859,"="&amp;$A12,Concentrado!$B$2:$B859, "=Sinaloa")</f>
        <v>59.435000000000002</v>
      </c>
      <c r="N12" s="9">
        <f>SUMIFS(Concentrado!O$2:O859,Concentrado!$A$2:$A859,"="&amp;$A12,Concentrado!$B$2:$B859, "=Sinaloa")</f>
        <v>145.17400000000001</v>
      </c>
      <c r="O12" s="9">
        <f>SUMIFS(Concentrado!P$2:P859,Concentrado!$A$2:$A859,"="&amp;$A12,Concentrado!$B$2:$B859, "=Sinaloa")</f>
        <v>19.565000000000001</v>
      </c>
      <c r="P12" s="9">
        <f>SUMIFS(Concentrado!Q$2:Q859,Concentrado!$A$2:$A859,"="&amp;$A12,Concentrado!$B$2:$B859, "=Sinaloa")</f>
        <v>82.067999999999998</v>
      </c>
      <c r="Q12" s="9">
        <f>SUMIFS(Concentrado!R$2:R859,Concentrado!$A$2:$A859,"="&amp;$A12,Concentrado!$B$2:$B859, "=Sinaloa")</f>
        <v>51.271999999999998</v>
      </c>
      <c r="R12" s="9">
        <f>SUMIFS(Concentrado!S$2:S859,Concentrado!$A$2:$A859,"="&amp;$A12,Concentrado!$B$2:$B859, "=Sinaloa")</f>
        <v>56.752000000000002</v>
      </c>
      <c r="S12" s="9">
        <f>SUMIFS(Concentrado!T$2:T859,Concentrado!$A$2:$A859,"="&amp;$A12,Concentrado!$B$2:$B859, "=Sinaloa")</f>
        <v>54.024999999999999</v>
      </c>
      <c r="T12" s="9">
        <f>SUMIFS(Concentrado!U$2:U859,Concentrado!$A$2:$A859,"="&amp;$A12,Concentrado!$B$2:$B859, "=Sinaloa")</f>
        <v>14.016</v>
      </c>
      <c r="U12" s="9">
        <f>SUMIFS(Concentrado!V$2:V859,Concentrado!$A$2:$A859,"="&amp;$A12,Concentrado!$B$2:$B859, "=Sinaloa")</f>
        <v>14.961</v>
      </c>
      <c r="V12" s="9">
        <f>SUMIFS(Concentrado!W$2:W859,Concentrado!$A$2:$A859,"="&amp;$A12,Concentrado!$B$2:$B859, "=Sinaloa")</f>
        <v>14.491</v>
      </c>
      <c r="W12" s="9">
        <f>SUMIFS(Concentrado!X$2:X859,Concentrado!$A$2:$A859,"="&amp;$A12,Concentrado!$B$2:$B859, "=Sinaloa")</f>
        <v>58.533999999999999</v>
      </c>
      <c r="X12" s="9">
        <f>SUMIFS(Concentrado!Y$2:Y859,Concentrado!$A$2:$A859,"="&amp;$A12,Concentrado!$B$2:$B859, "=Sinaloa")</f>
        <v>2.23</v>
      </c>
      <c r="Y12" s="9">
        <f>SUMIFS(Concentrado!Z$2:Z859,Concentrado!$A$2:$A859,"="&amp;$A12,Concentrado!$B$2:$B859, "=Sinaloa")</f>
        <v>30.247</v>
      </c>
      <c r="Z12" s="9">
        <f>SUMIFS(Concentrado!AA$2:AA859,Concentrado!$A$2:$A859,"="&amp;$A12,Concentrado!$B$2:$B859, "=Sinaloa")</f>
        <v>78.578000000000003</v>
      </c>
      <c r="AA12" s="9">
        <f>SUMIFS(Concentrado!AB$2:AB859,Concentrado!$A$2:$A859,"="&amp;$A12,Concentrado!$B$2:$B859, "=Sinaloa")</f>
        <v>56.968000000000004</v>
      </c>
      <c r="AB12" s="9">
        <f>SUMIFS(Concentrado!AC$2:AC859,Concentrado!$A$2:$A859,"="&amp;$A12,Concentrado!$B$2:$B859, "=Sinaloa")</f>
        <v>67.721000000000004</v>
      </c>
      <c r="AC12" s="9">
        <f>SUMIFS(Concentrado!AD$2:AD859,Concentrado!$A$2:$A859,"="&amp;$A12,Concentrado!$B$2:$B859, "=Sinaloa")</f>
        <v>385.19400000000002</v>
      </c>
      <c r="AD12" s="9">
        <f>SUMIFS(Concentrado!AE$2:AE859,Concentrado!$A$2:$A859,"="&amp;$A12,Concentrado!$B$2:$B859, "=Sinaloa")</f>
        <v>307.13900000000001</v>
      </c>
      <c r="AE12" s="9">
        <f>SUMIFS(Concentrado!AF$2:AF859,Concentrado!$A$2:$A859,"="&amp;$A12,Concentrado!$B$2:$B859, "=Sinaloa")</f>
        <v>345.97899999999998</v>
      </c>
      <c r="AF12" s="9">
        <f>SUMIFS(Concentrado!AG$2:AG859,Concentrado!$A$2:$A859,"="&amp;$A12,Concentrado!$B$2:$B859, "=Sinaloa")</f>
        <v>13.071999999999999</v>
      </c>
      <c r="AG12" s="9">
        <f>SUMIFS(Concentrado!AH$2:AH859,Concentrado!$A$2:$A859,"="&amp;$A12,Concentrado!$B$2:$B859, "=Sinaloa")</f>
        <v>5.8150353554149596</v>
      </c>
      <c r="AH12" s="9">
        <f>SUMIFS(Concentrado!AI$2:AI859,Concentrado!$A$2:$A859,"="&amp;$A12,Concentrado!$B$2:$B859, "=Sinaloa")</f>
        <v>1.3692065448072801</v>
      </c>
      <c r="AI12" s="9">
        <f>SUMIFS(Concentrado!AJ$2:AJ859,Concentrado!$A$2:$A859,"="&amp;$A12,Concentrado!$B$2:$B859, "=Sinaloa")</f>
        <v>3.60220376985228</v>
      </c>
      <c r="AJ12" s="9">
        <f>SUMIFS(Concentrado!AK$2:AK859,Concentrado!$A$2:$A859,"="&amp;$A12,Concentrado!$B$2:$B859, "=Sinaloa")</f>
        <v>5.7370000000000001</v>
      </c>
      <c r="AK12" s="9">
        <f>SUMIFS(Concentrado!AL$2:AL859,Concentrado!$A$2:$A859,"="&amp;$A12,Concentrado!$B$2:$B859, "=Sinaloa")</f>
        <v>1.079</v>
      </c>
      <c r="AL12" s="9">
        <f>SUMIFS(Concentrado!AM$2:AM859,Concentrado!$A$2:$A859,"="&amp;$A12,Concentrado!$B$2:$B859, "=Sinaloa")</f>
        <v>3.3969999999999998</v>
      </c>
      <c r="AM12" s="9">
        <f>SUMIFS(Concentrado!AN$2:AN859,Concentrado!$A$2:$A859,"="&amp;$A12,Concentrado!$B$2:$B859, "=Sinaloa")</f>
        <v>51.49</v>
      </c>
      <c r="AN12" s="9">
        <f>SUMIFS(Concentrado!AO$2:AO859,Concentrado!$A$2:$A859,"="&amp;$A12,Concentrado!$B$2:$B859, "=Sinaloa")</f>
        <v>39.993000000000002</v>
      </c>
      <c r="AO12" s="9">
        <f>SUMIFS(Concentrado!AP$2:AP859,Concentrado!$A$2:$A859,"="&amp;$A12,Concentrado!$B$2:$B859, "=Sinaloa")</f>
        <v>45.713999999999999</v>
      </c>
      <c r="AP12" s="9">
        <f>SUMIFS(Concentrado!AQ$2:AQ859,Concentrado!$A$2:$A859,"="&amp;$A12,Concentrado!$B$2:$B859, "=Sinaloa")</f>
        <v>5.0110000000000001</v>
      </c>
      <c r="AQ12" s="9">
        <f>SUMIFS(Concentrado!AR$2:AR859,Concentrado!$A$2:$A859,"="&amp;$A12,Concentrado!$B$2:$B859, "=Sinaloa")</f>
        <v>2.0859999999999999</v>
      </c>
      <c r="AR12" s="9">
        <f>SUMIFS(Concentrado!AS$2:AS859,Concentrado!$A$2:$A859,"="&amp;$A12,Concentrado!$B$2:$B859, "=Sinaloa")</f>
        <v>3.5409999999999999</v>
      </c>
      <c r="AS12" s="9">
        <f>SUMIFS(Concentrado!AT$2:AT859,Concentrado!$A$2:$A859,"="&amp;$A12,Concentrado!$B$2:$B859, "=Sinaloa")</f>
        <v>7.0439999999999996</v>
      </c>
      <c r="AT12" s="9">
        <f>SUMIFS(Concentrado!AU$2:AU859,Concentrado!$A$2:$A859,"="&amp;$A12,Concentrado!$B$2:$B859, "=Sinaloa")</f>
        <v>1.5109999999999999</v>
      </c>
      <c r="AU12" s="9">
        <f>SUMIFS(Concentrado!AV$2:AV859,Concentrado!$A$2:$A859,"="&amp;$A12,Concentrado!$B$2:$B859, "=Sinaloa")</f>
        <v>4.2640000000000002</v>
      </c>
      <c r="AV12" s="9">
        <f>SUMIFS(Concentrado!AW$2:AW859,Concentrado!$A$2:$A859,"="&amp;$A12,Concentrado!$B$2:$B859, "=Sinaloa")</f>
        <v>589.55600000000004</v>
      </c>
      <c r="AW12" s="9">
        <f>SUMIFS(Concentrado!AX$2:AX859,Concentrado!$A$2:$A859,"="&amp;$A12,Concentrado!$B$2:$B859, "=Sinaloa")</f>
        <v>372.66699999999997</v>
      </c>
      <c r="AX12" s="9">
        <f>SUMIFS(Concentrado!AY$2:AY859,Concentrado!$A$2:$A859,"="&amp;$A12,Concentrado!$B$2:$B859, "=Sinaloa")</f>
        <v>480.59100000000001</v>
      </c>
      <c r="AY12" s="9">
        <f>SUMIFS(Concentrado!AZ$2:AZ859,Concentrado!$A$2:$A859,"="&amp;$A12,Concentrado!$B$2:$B859, "=Sinaloa")</f>
        <v>5.8959999999999999</v>
      </c>
      <c r="AZ12" s="9">
        <f>SUMIFS(Concentrado!BA$2:BA859,Concentrado!$A$2:$A859,"="&amp;$A12,Concentrado!$B$2:$B859, "=Sinaloa")</f>
        <v>3.7269999999999999</v>
      </c>
      <c r="BA12" s="9">
        <f>SUMIFS(Concentrado!BB$2:BB859,Concentrado!$A$2:$A859,"="&amp;$A12,Concentrado!$B$2:$B859, "=Sinaloa")</f>
        <v>4.806</v>
      </c>
      <c r="BB12" s="9">
        <f>SUMIFS(Concentrado!BC$2:BC859,Concentrado!$A$2:$A859,"="&amp;$A12,Concentrado!$B$2:$B859, "=Sinaloa")</f>
        <v>12.726000000000001</v>
      </c>
      <c r="BC12" s="9">
        <f>SUMIFS(Concentrado!BD$2:BD859,Concentrado!$A$2:$A859,"="&amp;$A12,Concentrado!$B$2:$B859, "=Sinaloa")</f>
        <v>9.09</v>
      </c>
      <c r="BD12" s="9">
        <f>SUMIFS(Concentrado!BE$2:BE859,Concentrado!$A$2:$A859,"="&amp;$A12,Concentrado!$B$2:$B859, "=Sinaloa")</f>
        <v>15.759</v>
      </c>
      <c r="BE12" s="9">
        <f>SUMIFS(Concentrado!BF$2:BF859,Concentrado!$A$2:$A859,"="&amp;$A12,Concentrado!$B$2:$B859, "=Sinaloa")</f>
        <v>17.952000000000002</v>
      </c>
      <c r="BF12" s="9">
        <f>SUMIFS(Concentrado!BG$2:BG859,Concentrado!$A$2:$A859,"="&amp;$A12,Concentrado!$B$2:$B859, "=Sinaloa")</f>
        <v>32.024000000000001</v>
      </c>
      <c r="BG12" s="9">
        <f>SUMIFS(Concentrado!BH$2:BH859,Concentrado!$A$2:$A859,"="&amp;$A12,Concentrado!$B$2:$B859, "=Sinaloa")</f>
        <v>5.1417083281441816</v>
      </c>
    </row>
    <row r="13" spans="1:59" x14ac:dyDescent="0.25">
      <c r="A13" s="4">
        <v>2009</v>
      </c>
      <c r="B13" s="9">
        <f>SUMIFS(Concentrado!C$2:C859,Concentrado!$A$2:$A859,"="&amp;$A13,Concentrado!$B$2:$B859, "=Sinaloa")</f>
        <v>35.363999999999997</v>
      </c>
      <c r="C13" s="9">
        <f>SUMIFS(Concentrado!D$2:D859,Concentrado!$A$2:$A859,"="&amp;$A13,Concentrado!$B$2:$B859, "=Sinaloa")</f>
        <v>6.7640000000000002</v>
      </c>
      <c r="D13" s="9">
        <f>SUMIFS(Concentrado!E$2:E859,Concentrado!$A$2:$A859,"="&amp;$A13,Concentrado!$B$2:$B859, "=Sinaloa")</f>
        <v>20.995000000000001</v>
      </c>
      <c r="E13" s="9">
        <f>SUMIFS(Concentrado!F$2:F859,Concentrado!$A$2:$A859,"="&amp;$A13,Concentrado!$B$2:$B859, "=Sinaloa")</f>
        <v>11.384</v>
      </c>
      <c r="F13" s="9">
        <f>SUMIFS(Concentrado!G$2:G859,Concentrado!$A$2:$A859,"="&amp;$A13,Concentrado!$B$2:$B859, "=Sinaloa")</f>
        <v>20.163</v>
      </c>
      <c r="G13" s="9">
        <f>SUMIFS(Concentrado!H$2:H859,Concentrado!$A$2:$A859,"="&amp;$A13,Concentrado!$B$2:$B859, "=Sinaloa")</f>
        <v>4.3129999999999997</v>
      </c>
      <c r="H13" s="9">
        <f>SUMIFS(Concentrado!I$2:I859,Concentrado!$A$2:$A859,"="&amp;$A13,Concentrado!$B$2:$B859, "=Sinaloa")</f>
        <v>2.3490000000000002</v>
      </c>
      <c r="I13" s="9">
        <f>SUMIFS(Concentrado!J$2:J859,Concentrado!$A$2:$A859,"="&amp;$A13,Concentrado!$B$2:$B859, "=Sinaloa")</f>
        <v>3.3260000000000001</v>
      </c>
      <c r="J13" s="9">
        <f>SUMIFS(Concentrado!K$2:K859,Concentrado!$A$2:$A859,"="&amp;$A13,Concentrado!$B$2:$B859, "=Sinaloa")</f>
        <v>18.832000000000001</v>
      </c>
      <c r="K13" s="9">
        <f>SUMIFS(Concentrado!L$2:L859,Concentrado!$A$2:$A859,"="&amp;$A13,Concentrado!$B$2:$B859, "=Sinaloa")</f>
        <v>5.6239999999999997</v>
      </c>
      <c r="L13" s="9">
        <f>SUMIFS(Concentrado!M$2:M859,Concentrado!$A$2:$A859,"="&amp;$A13,Concentrado!$B$2:$B859, "=Sinaloa")</f>
        <v>12.196999999999999</v>
      </c>
      <c r="M13" s="9">
        <f>SUMIFS(Concentrado!N$2:N859,Concentrado!$A$2:$A859,"="&amp;$A13,Concentrado!$B$2:$B859, "=Sinaloa")</f>
        <v>54.819000000000003</v>
      </c>
      <c r="N13" s="9">
        <f>SUMIFS(Concentrado!O$2:O859,Concentrado!$A$2:$A859,"="&amp;$A13,Concentrado!$B$2:$B859, "=Sinaloa")</f>
        <v>190.04400000000001</v>
      </c>
      <c r="O13" s="9">
        <f>SUMIFS(Concentrado!P$2:P859,Concentrado!$A$2:$A859,"="&amp;$A13,Concentrado!$B$2:$B859, "=Sinaloa")</f>
        <v>27.196999999999999</v>
      </c>
      <c r="P13" s="9">
        <f>SUMIFS(Concentrado!Q$2:Q859,Concentrado!$A$2:$A859,"="&amp;$A13,Concentrado!$B$2:$B859, "=Sinaloa")</f>
        <v>108.375</v>
      </c>
      <c r="Q13" s="9">
        <f>SUMIFS(Concentrado!R$2:R859,Concentrado!$A$2:$A859,"="&amp;$A13,Concentrado!$B$2:$B859, "=Sinaloa")</f>
        <v>50.746000000000002</v>
      </c>
      <c r="R13" s="9">
        <f>SUMIFS(Concentrado!S$2:S859,Concentrado!$A$2:$A859,"="&amp;$A13,Concentrado!$B$2:$B859, "=Sinaloa")</f>
        <v>51.332000000000001</v>
      </c>
      <c r="S13" s="9">
        <f>SUMIFS(Concentrado!T$2:T859,Concentrado!$A$2:$A859,"="&amp;$A13,Concentrado!$B$2:$B859, "=Sinaloa")</f>
        <v>51.04</v>
      </c>
      <c r="T13" s="9">
        <f>SUMIFS(Concentrado!U$2:U859,Concentrado!$A$2:$A859,"="&amp;$A13,Concentrado!$B$2:$B859, "=Sinaloa")</f>
        <v>13.01</v>
      </c>
      <c r="U13" s="9">
        <f>SUMIFS(Concentrado!V$2:V859,Concentrado!$A$2:$A859,"="&amp;$A13,Concentrado!$B$2:$B859, "=Sinaloa")</f>
        <v>14.452999999999999</v>
      </c>
      <c r="V13" s="9">
        <f>SUMIFS(Concentrado!W$2:W859,Concentrado!$A$2:$A859,"="&amp;$A13,Concentrado!$B$2:$B859, "=Sinaloa")</f>
        <v>13.734999999999999</v>
      </c>
      <c r="W13" s="9">
        <f>SUMIFS(Concentrado!X$2:X859,Concentrado!$A$2:$A859,"="&amp;$A13,Concentrado!$B$2:$B859, "=Sinaloa")</f>
        <v>99.046999999999997</v>
      </c>
      <c r="X13" s="9">
        <f>SUMIFS(Concentrado!Y$2:Y859,Concentrado!$A$2:$A859,"="&amp;$A13,Concentrado!$B$2:$B859, "=Sinaloa")</f>
        <v>5.6959999999999997</v>
      </c>
      <c r="Y13" s="9">
        <f>SUMIFS(Concentrado!Z$2:Z859,Concentrado!$A$2:$A859,"="&amp;$A13,Concentrado!$B$2:$B859, "=Sinaloa")</f>
        <v>52.292000000000002</v>
      </c>
      <c r="Z13" s="9">
        <f>SUMIFS(Concentrado!AA$2:AA859,Concentrado!$A$2:$A859,"="&amp;$A13,Concentrado!$B$2:$B859, "=Sinaloa")</f>
        <v>77.052999999999997</v>
      </c>
      <c r="AA13" s="9">
        <f>SUMIFS(Concentrado!AB$2:AB859,Concentrado!$A$2:$A859,"="&amp;$A13,Concentrado!$B$2:$B859, "=Sinaloa")</f>
        <v>54.536000000000001</v>
      </c>
      <c r="AB13" s="9">
        <f>SUMIFS(Concentrado!AC$2:AC859,Concentrado!$A$2:$A859,"="&amp;$A13,Concentrado!$B$2:$B859, "=Sinaloa")</f>
        <v>65.741</v>
      </c>
      <c r="AC13" s="9">
        <f>SUMIFS(Concentrado!AD$2:AD859,Concentrado!$A$2:$A859,"="&amp;$A13,Concentrado!$B$2:$B859, "=Sinaloa")</f>
        <v>367.29500000000002</v>
      </c>
      <c r="AD13" s="9">
        <f>SUMIFS(Concentrado!AE$2:AE859,Concentrado!$A$2:$A859,"="&amp;$A13,Concentrado!$B$2:$B859, "=Sinaloa")</f>
        <v>296.88400000000001</v>
      </c>
      <c r="AE13" s="9">
        <f>SUMIFS(Concentrado!AF$2:AF859,Concentrado!$A$2:$A859,"="&amp;$A13,Concentrado!$B$2:$B859, "=Sinaloa")</f>
        <v>331.92200000000003</v>
      </c>
      <c r="AF13" s="9">
        <f>SUMIFS(Concentrado!AG$2:AG859,Concentrado!$A$2:$A859,"="&amp;$A13,Concentrado!$B$2:$B859, "=Sinaloa")</f>
        <v>12.218999999999999</v>
      </c>
      <c r="AG13" s="9">
        <f>SUMIFS(Concentrado!AH$2:AH859,Concentrado!$A$2:$A859,"="&amp;$A13,Concentrado!$B$2:$B859, "=Sinaloa")</f>
        <v>4.8071006645335999</v>
      </c>
      <c r="AH13" s="9">
        <f>SUMIFS(Concentrado!AI$2:AI859,Concentrado!$A$2:$A859,"="&amp;$A13,Concentrado!$B$2:$B859, "=Sinaloa")</f>
        <v>1.55775978565225</v>
      </c>
      <c r="AI13" s="9">
        <f>SUMIFS(Concentrado!AJ$2:AJ859,Concentrado!$A$2:$A859,"="&amp;$A13,Concentrado!$B$2:$B859, "=Sinaloa")</f>
        <v>3.1926565030543101</v>
      </c>
      <c r="AJ13" s="9">
        <f>SUMIFS(Concentrado!AK$2:AK859,Concentrado!$A$2:$A859,"="&amp;$A13,Concentrado!$B$2:$B859, "=Sinaloa")</f>
        <v>6.2530000000000001</v>
      </c>
      <c r="AK13" s="9">
        <f>SUMIFS(Concentrado!AL$2:AL859,Concentrado!$A$2:$A859,"="&amp;$A13,Concentrado!$B$2:$B859, "=Sinaloa")</f>
        <v>0.997</v>
      </c>
      <c r="AL13" s="9">
        <f>SUMIFS(Concentrado!AM$2:AM859,Concentrado!$A$2:$A859,"="&amp;$A13,Concentrado!$B$2:$B859, "=Sinaloa")</f>
        <v>3.613</v>
      </c>
      <c r="AM13" s="9">
        <f>SUMIFS(Concentrado!AN$2:AN859,Concentrado!$A$2:$A859,"="&amp;$A13,Concentrado!$B$2:$B859, "=Sinaloa")</f>
        <v>47.152000000000001</v>
      </c>
      <c r="AN13" s="9">
        <f>SUMIFS(Concentrado!AO$2:AO859,Concentrado!$A$2:$A859,"="&amp;$A13,Concentrado!$B$2:$B859, "=Sinaloa")</f>
        <v>35.384</v>
      </c>
      <c r="AO13" s="9">
        <f>SUMIFS(Concentrado!AP$2:AP859,Concentrado!$A$2:$A859,"="&amp;$A13,Concentrado!$B$2:$B859, "=Sinaloa")</f>
        <v>41.24</v>
      </c>
      <c r="AP13" s="9">
        <f>SUMIFS(Concentrado!AQ$2:AQ859,Concentrado!$A$2:$A859,"="&amp;$A13,Concentrado!$B$2:$B859, "=Sinaloa")</f>
        <v>3.738</v>
      </c>
      <c r="AQ13" s="9">
        <f>SUMIFS(Concentrado!AR$2:AR859,Concentrado!$A$2:$A859,"="&amp;$A13,Concentrado!$B$2:$B859, "=Sinaloa")</f>
        <v>1.353</v>
      </c>
      <c r="AR13" s="9">
        <f>SUMIFS(Concentrado!AS$2:AS859,Concentrado!$A$2:$A859,"="&amp;$A13,Concentrado!$B$2:$B859, "=Sinaloa")</f>
        <v>2.5390000000000001</v>
      </c>
      <c r="AS13" s="9">
        <f>SUMIFS(Concentrado!AT$2:AT859,Concentrado!$A$2:$A859,"="&amp;$A13,Concentrado!$B$2:$B859, "=Sinaloa")</f>
        <v>5.319</v>
      </c>
      <c r="AT13" s="9">
        <f>SUMIFS(Concentrado!AU$2:AU859,Concentrado!$A$2:$A859,"="&amp;$A13,Concentrado!$B$2:$B859, "=Sinaloa")</f>
        <v>0.92600000000000005</v>
      </c>
      <c r="AU13" s="9">
        <f>SUMIFS(Concentrado!AV$2:AV859,Concentrado!$A$2:$A859,"="&amp;$A13,Concentrado!$B$2:$B859, "=Sinaloa")</f>
        <v>3.1120000000000001</v>
      </c>
      <c r="AV13" s="9">
        <f>SUMIFS(Concentrado!AW$2:AW859,Concentrado!$A$2:$A859,"="&amp;$A13,Concentrado!$B$2:$B859, "=Sinaloa")</f>
        <v>613.69100000000003</v>
      </c>
      <c r="AW13" s="9">
        <f>SUMIFS(Concentrado!AX$2:AX859,Concentrado!$A$2:$A859,"="&amp;$A13,Concentrado!$B$2:$B859, "=Sinaloa")</f>
        <v>368.22199999999998</v>
      </c>
      <c r="AX13" s="9">
        <f>SUMIFS(Concentrado!AY$2:AY859,Concentrado!$A$2:$A859,"="&amp;$A13,Concentrado!$B$2:$B859, "=Sinaloa")</f>
        <v>490.72899999999998</v>
      </c>
      <c r="AY13" s="9">
        <f>SUMIFS(Concentrado!AZ$2:AZ859,Concentrado!$A$2:$A859,"="&amp;$A13,Concentrado!$B$2:$B859, "=Sinaloa")</f>
        <v>6.1369999999999996</v>
      </c>
      <c r="AZ13" s="9">
        <f>SUMIFS(Concentrado!BA$2:BA859,Concentrado!$A$2:$A859,"="&amp;$A13,Concentrado!$B$2:$B859, "=Sinaloa")</f>
        <v>3.6819999999999999</v>
      </c>
      <c r="BA13" s="9">
        <f>SUMIFS(Concentrado!BB$2:BB859,Concentrado!$A$2:$A859,"="&amp;$A13,Concentrado!$B$2:$B859, "=Sinaloa")</f>
        <v>4.907</v>
      </c>
      <c r="BB13" s="9">
        <f>SUMIFS(Concentrado!BC$2:BC859,Concentrado!$A$2:$A859,"="&amp;$A13,Concentrado!$B$2:$B859, "=Sinaloa")</f>
        <v>14.208</v>
      </c>
      <c r="BC13" s="9">
        <f>SUMIFS(Concentrado!BD$2:BD859,Concentrado!$A$2:$A859,"="&amp;$A13,Concentrado!$B$2:$B859, "=Sinaloa")</f>
        <v>6.5579999999999998</v>
      </c>
      <c r="BD13" s="9">
        <f>SUMIFS(Concentrado!BE$2:BE859,Concentrado!$A$2:$A859,"="&amp;$A13,Concentrado!$B$2:$B859, "=Sinaloa")</f>
        <v>15.295999999999999</v>
      </c>
      <c r="BE13" s="9">
        <f>SUMIFS(Concentrado!BF$2:BF859,Concentrado!$A$2:$A859,"="&amp;$A13,Concentrado!$B$2:$B859, "=Sinaloa")</f>
        <v>17.084</v>
      </c>
      <c r="BF13" s="9">
        <f>SUMIFS(Concentrado!BG$2:BG859,Concentrado!$A$2:$A859,"="&amp;$A13,Concentrado!$B$2:$B859, "=Sinaloa")</f>
        <v>32.134</v>
      </c>
      <c r="BG13" s="9">
        <f>SUMIFS(Concentrado!BH$2:BH859,Concentrado!$A$2:$A859,"="&amp;$A13,Concentrado!$B$2:$B859, "=Sinaloa")</f>
        <v>6.2482147957726362</v>
      </c>
    </row>
    <row r="14" spans="1:59" x14ac:dyDescent="0.25">
      <c r="A14" s="4">
        <v>2010</v>
      </c>
      <c r="B14" s="9">
        <f>SUMIFS(Concentrado!C$2:C859,Concentrado!$A$2:$A859,"="&amp;$A14,Concentrado!$B$2:$B859, "=Sinaloa")</f>
        <v>32.396000000000001</v>
      </c>
      <c r="C14" s="9">
        <f>SUMIFS(Concentrado!D$2:D859,Concentrado!$A$2:$A859,"="&amp;$A14,Concentrado!$B$2:$B859, "=Sinaloa")</f>
        <v>7.0380000000000003</v>
      </c>
      <c r="D14" s="9">
        <f>SUMIFS(Concentrado!E$2:E859,Concentrado!$A$2:$A859,"="&amp;$A14,Concentrado!$B$2:$B859, "=Sinaloa")</f>
        <v>19.657</v>
      </c>
      <c r="E14" s="9">
        <f>SUMIFS(Concentrado!F$2:F859,Concentrado!$A$2:$A859,"="&amp;$A14,Concentrado!$B$2:$B859, "=Sinaloa")</f>
        <v>14.095000000000001</v>
      </c>
      <c r="F14" s="9">
        <f>SUMIFS(Concentrado!G$2:G859,Concentrado!$A$2:$A859,"="&amp;$A14,Concentrado!$B$2:$B859, "=Sinaloa")</f>
        <v>18.39</v>
      </c>
      <c r="G14" s="9">
        <f>SUMIFS(Concentrado!H$2:H859,Concentrado!$A$2:$A859,"="&amp;$A14,Concentrado!$B$2:$B859, "=Sinaloa")</f>
        <v>4.476</v>
      </c>
      <c r="H14" s="9">
        <f>SUMIFS(Concentrado!I$2:I859,Concentrado!$A$2:$A859,"="&amp;$A14,Concentrado!$B$2:$B859, "=Sinaloa")</f>
        <v>2.8149999999999999</v>
      </c>
      <c r="I14" s="9">
        <f>SUMIFS(Concentrado!J$2:J859,Concentrado!$A$2:$A859,"="&amp;$A14,Concentrado!$B$2:$B859, "=Sinaloa")</f>
        <v>3.641</v>
      </c>
      <c r="J14" s="9">
        <f>SUMIFS(Concentrado!K$2:K859,Concentrado!$A$2:$A859,"="&amp;$A14,Concentrado!$B$2:$B859, "=Sinaloa")</f>
        <v>17.760999999999999</v>
      </c>
      <c r="K14" s="9">
        <f>SUMIFS(Concentrado!L$2:L859,Concentrado!$A$2:$A859,"="&amp;$A14,Concentrado!$B$2:$B859, "=Sinaloa")</f>
        <v>6.2640000000000002</v>
      </c>
      <c r="L14" s="9">
        <f>SUMIFS(Concentrado!M$2:M859,Concentrado!$A$2:$A859,"="&amp;$A14,Concentrado!$B$2:$B859, "=Sinaloa")</f>
        <v>11.984999999999999</v>
      </c>
      <c r="M14" s="9">
        <f>SUMIFS(Concentrado!N$2:N859,Concentrado!$A$2:$A859,"="&amp;$A14,Concentrado!$B$2:$B859, "=Sinaloa")</f>
        <v>56.619</v>
      </c>
      <c r="N14" s="9">
        <f>SUMIFS(Concentrado!O$2:O859,Concentrado!$A$2:$A859,"="&amp;$A14,Concentrado!$B$2:$B859, "=Sinaloa")</f>
        <v>255.9</v>
      </c>
      <c r="O14" s="9">
        <f>SUMIFS(Concentrado!P$2:P859,Concentrado!$A$2:$A859,"="&amp;$A14,Concentrado!$B$2:$B859, "=Sinaloa")</f>
        <v>28.501999999999999</v>
      </c>
      <c r="P14" s="9">
        <f>SUMIFS(Concentrado!Q$2:Q859,Concentrado!$A$2:$A859,"="&amp;$A14,Concentrado!$B$2:$B859, "=Sinaloa")</f>
        <v>142.089</v>
      </c>
      <c r="Q14" s="9">
        <f>SUMIFS(Concentrado!R$2:R859,Concentrado!$A$2:$A859,"="&amp;$A14,Concentrado!$B$2:$B859, "=Sinaloa")</f>
        <v>55.84</v>
      </c>
      <c r="R14" s="9">
        <f>SUMIFS(Concentrado!S$2:S859,Concentrado!$A$2:$A859,"="&amp;$A14,Concentrado!$B$2:$B859, "=Sinaloa")</f>
        <v>56.09</v>
      </c>
      <c r="S14" s="9">
        <f>SUMIFS(Concentrado!T$2:T859,Concentrado!$A$2:$A859,"="&amp;$A14,Concentrado!$B$2:$B859, "=Sinaloa")</f>
        <v>55.966000000000001</v>
      </c>
      <c r="T14" s="9">
        <f>SUMIFS(Concentrado!U$2:U859,Concentrado!$A$2:$A859,"="&amp;$A14,Concentrado!$B$2:$B859, "=Sinaloa")</f>
        <v>11.651</v>
      </c>
      <c r="U14" s="9">
        <f>SUMIFS(Concentrado!V$2:V859,Concentrado!$A$2:$A859,"="&amp;$A14,Concentrado!$B$2:$B859, "=Sinaloa")</f>
        <v>16.538</v>
      </c>
      <c r="V14" s="9">
        <f>SUMIFS(Concentrado!W$2:W859,Concentrado!$A$2:$A859,"="&amp;$A14,Concentrado!$B$2:$B859, "=Sinaloa")</f>
        <v>14.106</v>
      </c>
      <c r="W14" s="9">
        <f>SUMIFS(Concentrado!X$2:X859,Concentrado!$A$2:$A859,"="&amp;$A14,Concentrado!$B$2:$B859, "=Sinaloa")</f>
        <v>165.46100000000001</v>
      </c>
      <c r="X14" s="9">
        <f>SUMIFS(Concentrado!Y$2:Y859,Concentrado!$A$2:$A859,"="&amp;$A14,Concentrado!$B$2:$B859, "=Sinaloa")</f>
        <v>7.9530000000000003</v>
      </c>
      <c r="Y14" s="9">
        <f>SUMIFS(Concentrado!Z$2:Z859,Concentrado!$A$2:$A859,"="&amp;$A14,Concentrado!$B$2:$B859, "=Sinaloa")</f>
        <v>86.582999999999998</v>
      </c>
      <c r="Z14" s="9">
        <f>SUMIFS(Concentrado!AA$2:AA859,Concentrado!$A$2:$A859,"="&amp;$A14,Concentrado!$B$2:$B859, "=Sinaloa")</f>
        <v>85.679000000000002</v>
      </c>
      <c r="AA14" s="9">
        <f>SUMIFS(Concentrado!AB$2:AB859,Concentrado!$A$2:$A859,"="&amp;$A14,Concentrado!$B$2:$B859, "=Sinaloa")</f>
        <v>58.905000000000001</v>
      </c>
      <c r="AB14" s="9">
        <f>SUMIFS(Concentrado!AC$2:AC859,Concentrado!$A$2:$A859,"="&amp;$A14,Concentrado!$B$2:$B859, "=Sinaloa")</f>
        <v>72.228999999999999</v>
      </c>
      <c r="AC14" s="9">
        <f>SUMIFS(Concentrado!AD$2:AD859,Concentrado!$A$2:$A859,"="&amp;$A14,Concentrado!$B$2:$B859, "=Sinaloa")</f>
        <v>389.39100000000002</v>
      </c>
      <c r="AD14" s="9">
        <f>SUMIFS(Concentrado!AE$2:AE859,Concentrado!$A$2:$A859,"="&amp;$A14,Concentrado!$B$2:$B859, "=Sinaloa")</f>
        <v>321.69099999999997</v>
      </c>
      <c r="AE14" s="9">
        <f>SUMIFS(Concentrado!AF$2:AF859,Concentrado!$A$2:$A859,"="&amp;$A14,Concentrado!$B$2:$B859, "=Sinaloa")</f>
        <v>355.48700000000002</v>
      </c>
      <c r="AF14" s="9">
        <f>SUMIFS(Concentrado!AG$2:AG859,Concentrado!$A$2:$A859,"="&amp;$A14,Concentrado!$B$2:$B859, "=Sinaloa")</f>
        <v>12.859</v>
      </c>
      <c r="AG14" s="9">
        <f>SUMIFS(Concentrado!AH$2:AH859,Concentrado!$A$2:$A859,"="&amp;$A14,Concentrado!$B$2:$B859, "=Sinaloa")</f>
        <v>6.4661033549567399</v>
      </c>
      <c r="AH14" s="9">
        <f>SUMIFS(Concentrado!AI$2:AI859,Concentrado!$A$2:$A859,"="&amp;$A14,Concentrado!$B$2:$B859, "=Sinaloa")</f>
        <v>1.9339180212150799</v>
      </c>
      <c r="AI14" s="9">
        <f>SUMIFS(Concentrado!AJ$2:AJ859,Concentrado!$A$2:$A859,"="&amp;$A14,Concentrado!$B$2:$B859, "=Sinaloa")</f>
        <v>4.2189885166803496</v>
      </c>
      <c r="AJ14" s="9">
        <f>SUMIFS(Concentrado!AK$2:AK859,Concentrado!$A$2:$A859,"="&amp;$A14,Concentrado!$B$2:$B859, "=Sinaloa")</f>
        <v>6.891</v>
      </c>
      <c r="AK14" s="9">
        <f>SUMIFS(Concentrado!AL$2:AL859,Concentrado!$A$2:$A859,"="&amp;$A14,Concentrado!$B$2:$B859, "=Sinaloa")</f>
        <v>1.1259999999999999</v>
      </c>
      <c r="AL14" s="9">
        <f>SUMIFS(Concentrado!AM$2:AM859,Concentrado!$A$2:$A859,"="&amp;$A14,Concentrado!$B$2:$B859, "=Sinaloa")</f>
        <v>3.9950000000000001</v>
      </c>
      <c r="AM14" s="9">
        <f>SUMIFS(Concentrado!AN$2:AN859,Concentrado!$A$2:$A859,"="&amp;$A14,Concentrado!$B$2:$B859, "=Sinaloa")</f>
        <v>43.337000000000003</v>
      </c>
      <c r="AN14" s="9">
        <f>SUMIFS(Concentrado!AO$2:AO859,Concentrado!$A$2:$A859,"="&amp;$A14,Concentrado!$B$2:$B859, "=Sinaloa")</f>
        <v>35.329000000000001</v>
      </c>
      <c r="AO14" s="9">
        <f>SUMIFS(Concentrado!AP$2:AP859,Concentrado!$A$2:$A859,"="&amp;$A14,Concentrado!$B$2:$B859, "=Sinaloa")</f>
        <v>39.42</v>
      </c>
      <c r="AP14" s="9">
        <f>SUMIFS(Concentrado!AQ$2:AQ859,Concentrado!$A$2:$A859,"="&amp;$A14,Concentrado!$B$2:$B859, "=Sinaloa")</f>
        <v>3.1970000000000001</v>
      </c>
      <c r="AQ14" s="9">
        <f>SUMIFS(Concentrado!AR$2:AR859,Concentrado!$A$2:$A859,"="&amp;$A14,Concentrado!$B$2:$B859, "=Sinaloa")</f>
        <v>1.478</v>
      </c>
      <c r="AR14" s="9">
        <f>SUMIFS(Concentrado!AS$2:AS859,Concentrado!$A$2:$A859,"="&amp;$A14,Concentrado!$B$2:$B859, "=Sinaloa")</f>
        <v>2.3330000000000002</v>
      </c>
      <c r="AS14" s="9">
        <f>SUMIFS(Concentrado!AT$2:AT859,Concentrado!$A$2:$A859,"="&amp;$A14,Concentrado!$B$2:$B859, "=Sinaloa")</f>
        <v>5.2569999999999997</v>
      </c>
      <c r="AT14" s="9">
        <f>SUMIFS(Concentrado!AU$2:AU859,Concentrado!$A$2:$A859,"="&amp;$A14,Concentrado!$B$2:$B859, "=Sinaloa")</f>
        <v>0.98499999999999999</v>
      </c>
      <c r="AU14" s="9">
        <f>SUMIFS(Concentrado!AV$2:AV859,Concentrado!$A$2:$A859,"="&amp;$A14,Concentrado!$B$2:$B859, "=Sinaloa")</f>
        <v>3.1110000000000002</v>
      </c>
      <c r="AV14" s="9">
        <f>SUMIFS(Concentrado!AW$2:AW859,Concentrado!$A$2:$A859,"="&amp;$A14,Concentrado!$B$2:$B859, "=Sinaloa")</f>
        <v>700.06500000000005</v>
      </c>
      <c r="AW14" s="9">
        <f>SUMIFS(Concentrado!AX$2:AX859,Concentrado!$A$2:$A859,"="&amp;$A14,Concentrado!$B$2:$B859, "=Sinaloa")</f>
        <v>393.19299999999998</v>
      </c>
      <c r="AX14" s="9">
        <f>SUMIFS(Concentrado!AY$2:AY859,Concentrado!$A$2:$A859,"="&amp;$A14,Concentrado!$B$2:$B859, "=Sinaloa")</f>
        <v>546.82399999999996</v>
      </c>
      <c r="AY14" s="9">
        <f>SUMIFS(Concentrado!AZ$2:AZ859,Concentrado!$A$2:$A859,"="&amp;$A14,Concentrado!$B$2:$B859, "=Sinaloa")</f>
        <v>7.0010000000000003</v>
      </c>
      <c r="AZ14" s="9">
        <f>SUMIFS(Concentrado!BA$2:BA859,Concentrado!$A$2:$A859,"="&amp;$A14,Concentrado!$B$2:$B859, "=Sinaloa")</f>
        <v>3.9319999999999999</v>
      </c>
      <c r="BA14" s="9">
        <f>SUMIFS(Concentrado!BB$2:BB859,Concentrado!$A$2:$A859,"="&amp;$A14,Concentrado!$B$2:$B859, "=Sinaloa")</f>
        <v>5.468</v>
      </c>
      <c r="BB14" s="9">
        <f>SUMIFS(Concentrado!BC$2:BC859,Concentrado!$A$2:$A859,"="&amp;$A14,Concentrado!$B$2:$B859, "=Sinaloa")</f>
        <v>9.4849999999999994</v>
      </c>
      <c r="BC14" s="9">
        <f>SUMIFS(Concentrado!BD$2:BD859,Concentrado!$A$2:$A859,"="&amp;$A14,Concentrado!$B$2:$B859, "=Sinaloa")</f>
        <v>9.1199999999999992</v>
      </c>
      <c r="BD14" s="9">
        <f>SUMIFS(Concentrado!BE$2:BE859,Concentrado!$A$2:$A859,"="&amp;$A14,Concentrado!$B$2:$B859, "=Sinaloa")</f>
        <v>14.965</v>
      </c>
      <c r="BE14" s="9">
        <f>SUMIFS(Concentrado!BF$2:BF859,Concentrado!$A$2:$A859,"="&amp;$A14,Concentrado!$B$2:$B859, "=Sinaloa")</f>
        <v>16.663</v>
      </c>
      <c r="BF14" s="9">
        <f>SUMIFS(Concentrado!BG$2:BG859,Concentrado!$A$2:$A859,"="&amp;$A14,Concentrado!$B$2:$B859, "=Sinaloa")</f>
        <v>32.46</v>
      </c>
      <c r="BG14" s="9">
        <f>SUMIFS(Concentrado!BH$2:BH859,Concentrado!$A$2:$A859,"="&amp;$A14,Concentrado!$B$2:$B859, "=Sinaloa")</f>
        <v>4.3820893369159473</v>
      </c>
    </row>
    <row r="15" spans="1:59" x14ac:dyDescent="0.25">
      <c r="A15" s="4">
        <v>2011</v>
      </c>
      <c r="B15" s="9">
        <f>SUMIFS(Concentrado!C$2:C859,Concentrado!$A$2:$A859,"="&amp;$A15,Concentrado!$B$2:$B859, "=Sinaloa")</f>
        <v>41.392000000000003</v>
      </c>
      <c r="C15" s="9">
        <f>SUMIFS(Concentrado!D$2:D859,Concentrado!$A$2:$A859,"="&amp;$A15,Concentrado!$B$2:$B859, "=Sinaloa")</f>
        <v>8.2539999999999996</v>
      </c>
      <c r="D15" s="9">
        <f>SUMIFS(Concentrado!E$2:E859,Concentrado!$A$2:$A859,"="&amp;$A15,Concentrado!$B$2:$B859, "=Sinaloa")</f>
        <v>24.812999999999999</v>
      </c>
      <c r="E15" s="9">
        <f>SUMIFS(Concentrado!F$2:F859,Concentrado!$A$2:$A859,"="&amp;$A15,Concentrado!$B$2:$B859, "=Sinaloa")</f>
        <v>11.925000000000001</v>
      </c>
      <c r="F15" s="9">
        <f>SUMIFS(Concentrado!G$2:G859,Concentrado!$A$2:$A859,"="&amp;$A15,Concentrado!$B$2:$B859, "=Sinaloa")</f>
        <v>15.725</v>
      </c>
      <c r="G15" s="9">
        <f>SUMIFS(Concentrado!H$2:H859,Concentrado!$A$2:$A859,"="&amp;$A15,Concentrado!$B$2:$B859, "=Sinaloa")</f>
        <v>4.4119999999999999</v>
      </c>
      <c r="H15" s="9">
        <f>SUMIFS(Concentrado!I$2:I859,Concentrado!$A$2:$A859,"="&amp;$A15,Concentrado!$B$2:$B859, "=Sinaloa")</f>
        <v>2.6360000000000001</v>
      </c>
      <c r="I15" s="9">
        <f>SUMIFS(Concentrado!J$2:J859,Concentrado!$A$2:$A859,"="&amp;$A15,Concentrado!$B$2:$B859, "=Sinaloa")</f>
        <v>3.52</v>
      </c>
      <c r="J15" s="9">
        <f>SUMIFS(Concentrado!K$2:K859,Concentrado!$A$2:$A859,"="&amp;$A15,Concentrado!$B$2:$B859, "=Sinaloa")</f>
        <v>18.420000000000002</v>
      </c>
      <c r="K15" s="9">
        <f>SUMIFS(Concentrado!L$2:L859,Concentrado!$A$2:$A859,"="&amp;$A15,Concentrado!$B$2:$B859, "=Sinaloa")</f>
        <v>5.202</v>
      </c>
      <c r="L15" s="9">
        <f>SUMIFS(Concentrado!M$2:M859,Concentrado!$A$2:$A859,"="&amp;$A15,Concentrado!$B$2:$B859, "=Sinaloa")</f>
        <v>11.779</v>
      </c>
      <c r="M15" s="9">
        <f>SUMIFS(Concentrado!N$2:N859,Concentrado!$A$2:$A859,"="&amp;$A15,Concentrado!$B$2:$B859, "=Sinaloa")</f>
        <v>56.59</v>
      </c>
      <c r="N15" s="9">
        <f>SUMIFS(Concentrado!O$2:O859,Concentrado!$A$2:$A859,"="&amp;$A15,Concentrado!$B$2:$B859, "=Sinaloa")</f>
        <v>225.31100000000001</v>
      </c>
      <c r="O15" s="9">
        <f>SUMIFS(Concentrado!P$2:P859,Concentrado!$A$2:$A859,"="&amp;$A15,Concentrado!$B$2:$B859, "=Sinaloa")</f>
        <v>30.451000000000001</v>
      </c>
      <c r="P15" s="9">
        <f>SUMIFS(Concentrado!Q$2:Q859,Concentrado!$A$2:$A859,"="&amp;$A15,Concentrado!$B$2:$B859, "=Sinaloa")</f>
        <v>127.932</v>
      </c>
      <c r="Q15" s="9">
        <f>SUMIFS(Concentrado!R$2:R859,Concentrado!$A$2:$A859,"="&amp;$A15,Concentrado!$B$2:$B859, "=Sinaloa")</f>
        <v>54.209000000000003</v>
      </c>
      <c r="R15" s="9">
        <f>SUMIFS(Concentrado!S$2:S859,Concentrado!$A$2:$A859,"="&amp;$A15,Concentrado!$B$2:$B859, "=Sinaloa")</f>
        <v>56.462000000000003</v>
      </c>
      <c r="S15" s="9">
        <f>SUMIFS(Concentrado!T$2:T859,Concentrado!$A$2:$A859,"="&amp;$A15,Concentrado!$B$2:$B859, "=Sinaloa")</f>
        <v>55.341000000000001</v>
      </c>
      <c r="T15" s="9">
        <f>SUMIFS(Concentrado!U$2:U859,Concentrado!$A$2:$A859,"="&amp;$A15,Concentrado!$B$2:$B859, "=Sinaloa")</f>
        <v>14.708</v>
      </c>
      <c r="U15" s="9">
        <f>SUMIFS(Concentrado!V$2:V859,Concentrado!$A$2:$A859,"="&amp;$A15,Concentrado!$B$2:$B859, "=Sinaloa")</f>
        <v>16.091999999999999</v>
      </c>
      <c r="V15" s="9">
        <f>SUMIFS(Concentrado!W$2:W859,Concentrado!$A$2:$A859,"="&amp;$A15,Concentrado!$B$2:$B859, "=Sinaloa")</f>
        <v>15.403</v>
      </c>
      <c r="W15" s="9">
        <f>SUMIFS(Concentrado!X$2:X859,Concentrado!$A$2:$A859,"="&amp;$A15,Concentrado!$B$2:$B859, "=Sinaloa")</f>
        <v>131.321</v>
      </c>
      <c r="X15" s="9">
        <f>SUMIFS(Concentrado!Y$2:Y859,Concentrado!$A$2:$A859,"="&amp;$A15,Concentrado!$B$2:$B859, "=Sinaloa")</f>
        <v>7.907</v>
      </c>
      <c r="Y15" s="9">
        <f>SUMIFS(Concentrado!Z$2:Z859,Concentrado!$A$2:$A859,"="&amp;$A15,Concentrado!$B$2:$B859, "=Sinaloa")</f>
        <v>69.558999999999997</v>
      </c>
      <c r="Z15" s="9">
        <f>SUMIFS(Concentrado!AA$2:AA859,Concentrado!$A$2:$A859,"="&amp;$A15,Concentrado!$B$2:$B859, "=Sinaloa")</f>
        <v>90.978999999999999</v>
      </c>
      <c r="AA15" s="9">
        <f>SUMIFS(Concentrado!AB$2:AB859,Concentrado!$A$2:$A859,"="&amp;$A15,Concentrado!$B$2:$B859, "=Sinaloa")</f>
        <v>58.680999999999997</v>
      </c>
      <c r="AB15" s="9">
        <f>SUMIFS(Concentrado!AC$2:AC859,Concentrado!$A$2:$A859,"="&amp;$A15,Concentrado!$B$2:$B859, "=Sinaloa")</f>
        <v>74.751999999999995</v>
      </c>
      <c r="AC15" s="9">
        <f>SUMIFS(Concentrado!AD$2:AD859,Concentrado!$A$2:$A859,"="&amp;$A15,Concentrado!$B$2:$B859, "=Sinaloa")</f>
        <v>401.52600000000001</v>
      </c>
      <c r="AD15" s="9">
        <f>SUMIFS(Concentrado!AE$2:AE859,Concentrado!$A$2:$A859,"="&amp;$A15,Concentrado!$B$2:$B859, "=Sinaloa")</f>
        <v>323.58</v>
      </c>
      <c r="AE15" s="9">
        <f>SUMIFS(Concentrado!AF$2:AF859,Concentrado!$A$2:$A859,"="&amp;$A15,Concentrado!$B$2:$B859, "=Sinaloa")</f>
        <v>362.53899999999999</v>
      </c>
      <c r="AF15" s="9">
        <f>SUMIFS(Concentrado!AG$2:AG859,Concentrado!$A$2:$A859,"="&amp;$A15,Concentrado!$B$2:$B859, "=Sinaloa")</f>
        <v>13.097</v>
      </c>
      <c r="AG15" s="9">
        <f>SUMIFS(Concentrado!AH$2:AH859,Concentrado!$A$2:$A859,"="&amp;$A15,Concentrado!$B$2:$B859, "=Sinaloa")</f>
        <v>7.4971791863311399</v>
      </c>
      <c r="AH15" s="9">
        <f>SUMIFS(Concentrado!AI$2:AI859,Concentrado!$A$2:$A859,"="&amp;$A15,Concentrado!$B$2:$B859, "=Sinaloa")</f>
        <v>2.1051906345810099</v>
      </c>
      <c r="AI15" s="9">
        <f>SUMIFS(Concentrado!AJ$2:AJ859,Concentrado!$A$2:$A859,"="&amp;$A15,Concentrado!$B$2:$B859, "=Sinaloa")</f>
        <v>4.8293076477294701</v>
      </c>
      <c r="AJ15" s="9">
        <f>SUMIFS(Concentrado!AK$2:AK859,Concentrado!$A$2:$A859,"="&amp;$A15,Concentrado!$B$2:$B859, "=Sinaloa")</f>
        <v>6.4429999999999996</v>
      </c>
      <c r="AK15" s="9">
        <f>SUMIFS(Concentrado!AL$2:AL859,Concentrado!$A$2:$A859,"="&amp;$A15,Concentrado!$B$2:$B859, "=Sinaloa")</f>
        <v>1.3180000000000001</v>
      </c>
      <c r="AL15" s="9">
        <f>SUMIFS(Concentrado!AM$2:AM859,Concentrado!$A$2:$A859,"="&amp;$A15,Concentrado!$B$2:$B859, "=Sinaloa")</f>
        <v>3.8679999999999999</v>
      </c>
      <c r="AM15" s="9">
        <f>SUMIFS(Concentrado!AN$2:AN859,Concentrado!$A$2:$A859,"="&amp;$A15,Concentrado!$B$2:$B859, "=Sinaloa")</f>
        <v>52.948</v>
      </c>
      <c r="AN15" s="9">
        <f>SUMIFS(Concentrado!AO$2:AO859,Concentrado!$A$2:$A859,"="&amp;$A15,Concentrado!$B$2:$B859, "=Sinaloa")</f>
        <v>36.692999999999998</v>
      </c>
      <c r="AO15" s="9">
        <f>SUMIFS(Concentrado!AP$2:AP859,Concentrado!$A$2:$A859,"="&amp;$A15,Concentrado!$B$2:$B859, "=Sinaloa")</f>
        <v>44.850999999999999</v>
      </c>
      <c r="AP15" s="9">
        <f>SUMIFS(Concentrado!AQ$2:AQ859,Concentrado!$A$2:$A859,"="&amp;$A15,Concentrado!$B$2:$B859, "=Sinaloa")</f>
        <v>5.1130000000000004</v>
      </c>
      <c r="AQ15" s="9">
        <f>SUMIFS(Concentrado!AR$2:AR859,Concentrado!$A$2:$A859,"="&amp;$A15,Concentrado!$B$2:$B859, "=Sinaloa")</f>
        <v>1.873</v>
      </c>
      <c r="AR15" s="9">
        <f>SUMIFS(Concentrado!AS$2:AS859,Concentrado!$A$2:$A859,"="&amp;$A15,Concentrado!$B$2:$B859, "=Sinaloa")</f>
        <v>3.4849999999999999</v>
      </c>
      <c r="AS15" s="9">
        <f>SUMIFS(Concentrado!AT$2:AT859,Concentrado!$A$2:$A859,"="&amp;$A15,Concentrado!$B$2:$B859, "=Sinaloa")</f>
        <v>6.2329999999999997</v>
      </c>
      <c r="AT15" s="9">
        <f>SUMIFS(Concentrado!AU$2:AU859,Concentrado!$A$2:$A859,"="&amp;$A15,Concentrado!$B$2:$B859, "=Sinaloa")</f>
        <v>0.83199999999999996</v>
      </c>
      <c r="AU15" s="9">
        <f>SUMIFS(Concentrado!AV$2:AV859,Concentrado!$A$2:$A859,"="&amp;$A15,Concentrado!$B$2:$B859, "=Sinaloa")</f>
        <v>3.5550000000000002</v>
      </c>
      <c r="AV15" s="9">
        <f>SUMIFS(Concentrado!AW$2:AW859,Concentrado!$A$2:$A859,"="&amp;$A15,Concentrado!$B$2:$B859, "=Sinaloa")</f>
        <v>690.43100000000004</v>
      </c>
      <c r="AW15" s="9">
        <f>SUMIFS(Concentrado!AX$2:AX859,Concentrado!$A$2:$A859,"="&amp;$A15,Concentrado!$B$2:$B859, "=Sinaloa")</f>
        <v>401.19799999999998</v>
      </c>
      <c r="AX15" s="9">
        <f>SUMIFS(Concentrado!AY$2:AY859,Concentrado!$A$2:$A859,"="&amp;$A15,Concentrado!$B$2:$B859, "=Sinaloa")</f>
        <v>546.05600000000004</v>
      </c>
      <c r="AY15" s="9">
        <f>SUMIFS(Concentrado!AZ$2:AZ859,Concentrado!$A$2:$A859,"="&amp;$A15,Concentrado!$B$2:$B859, "=Sinaloa")</f>
        <v>6.9039999999999999</v>
      </c>
      <c r="AZ15" s="9">
        <f>SUMIFS(Concentrado!BA$2:BA859,Concentrado!$A$2:$A859,"="&amp;$A15,Concentrado!$B$2:$B859, "=Sinaloa")</f>
        <v>4.0119999999999996</v>
      </c>
      <c r="BA15" s="9">
        <f>SUMIFS(Concentrado!BB$2:BB859,Concentrado!$A$2:$A859,"="&amp;$A15,Concentrado!$B$2:$B859, "=Sinaloa")</f>
        <v>5.4610000000000003</v>
      </c>
      <c r="BB15" s="9">
        <f>SUMIFS(Concentrado!BC$2:BC859,Concentrado!$A$2:$A859,"="&amp;$A15,Concentrado!$B$2:$B859, "=Sinaloa")</f>
        <v>13.888</v>
      </c>
      <c r="BC15" s="9">
        <f>SUMIFS(Concentrado!BD$2:BD859,Concentrado!$A$2:$A859,"="&amp;$A15,Concentrado!$B$2:$B859, "=Sinaloa")</f>
        <v>3.2890000000000001</v>
      </c>
      <c r="BD15" s="9">
        <f>SUMIFS(Concentrado!BE$2:BE859,Concentrado!$A$2:$A859,"="&amp;$A15,Concentrado!$B$2:$B859, "=Sinaloa")</f>
        <v>16.335999999999999</v>
      </c>
      <c r="BE15" s="9">
        <f>SUMIFS(Concentrado!BF$2:BF859,Concentrado!$A$2:$A859,"="&amp;$A15,Concentrado!$B$2:$B859, "=Sinaloa")</f>
        <v>18.803000000000001</v>
      </c>
      <c r="BF15" s="9">
        <f>SUMIFS(Concentrado!BG$2:BG859,Concentrado!$A$2:$A859,"="&amp;$A15,Concentrado!$B$2:$B859, "=Sinaloa")</f>
        <v>16.821999999999999</v>
      </c>
      <c r="BG15" s="9">
        <f>SUMIFS(Concentrado!BH$2:BH859,Concentrado!$A$2:$A859,"="&amp;$A15,Concentrado!$B$2:$B859, "=Sinaloa")</f>
        <v>5.4017681912487623</v>
      </c>
    </row>
    <row r="16" spans="1:59" x14ac:dyDescent="0.25">
      <c r="A16" s="4">
        <v>2012</v>
      </c>
      <c r="B16" s="9">
        <f>SUMIFS(Concentrado!C$2:C859,Concentrado!$A$2:$A859,"="&amp;$A16,Concentrado!$B$2:$B859, "=Sinaloa")</f>
        <v>33.613</v>
      </c>
      <c r="C16" s="9">
        <f>SUMIFS(Concentrado!D$2:D859,Concentrado!$A$2:$A859,"="&amp;$A16,Concentrado!$B$2:$B859, "=Sinaloa")</f>
        <v>6.7629999999999999</v>
      </c>
      <c r="D16" s="9">
        <f>SUMIFS(Concentrado!E$2:E859,Concentrado!$A$2:$A859,"="&amp;$A16,Concentrado!$B$2:$B859, "=Sinaloa")</f>
        <v>20.154</v>
      </c>
      <c r="E16" s="9">
        <f>SUMIFS(Concentrado!F$2:F859,Concentrado!$A$2:$A859,"="&amp;$A16,Concentrado!$B$2:$B859, "=Sinaloa")</f>
        <v>8.69</v>
      </c>
      <c r="F16" s="9">
        <f>SUMIFS(Concentrado!G$2:G859,Concentrado!$A$2:$A859,"="&amp;$A16,Concentrado!$B$2:$B859, "=Sinaloa")</f>
        <v>21.213000000000001</v>
      </c>
      <c r="G16" s="9">
        <f>SUMIFS(Concentrado!H$2:H859,Concentrado!$A$2:$A859,"="&amp;$A16,Concentrado!$B$2:$B859, "=Sinaloa")</f>
        <v>3.589</v>
      </c>
      <c r="H16" s="9">
        <f>SUMIFS(Concentrado!I$2:I859,Concentrado!$A$2:$A859,"="&amp;$A16,Concentrado!$B$2:$B859, "=Sinaloa")</f>
        <v>3.0739999999999998</v>
      </c>
      <c r="I16" s="9">
        <f>SUMIFS(Concentrado!J$2:J859,Concentrado!$A$2:$A859,"="&amp;$A16,Concentrado!$B$2:$B859, "=Sinaloa")</f>
        <v>3.33</v>
      </c>
      <c r="J16" s="9">
        <f>SUMIFS(Concentrado!K$2:K859,Concentrado!$A$2:$A859,"="&amp;$A16,Concentrado!$B$2:$B859, "=Sinaloa")</f>
        <v>17.669</v>
      </c>
      <c r="K16" s="9">
        <f>SUMIFS(Concentrado!L$2:L859,Concentrado!$A$2:$A859,"="&amp;$A16,Concentrado!$B$2:$B859, "=Sinaloa")</f>
        <v>4.577</v>
      </c>
      <c r="L16" s="9">
        <f>SUMIFS(Concentrado!M$2:M859,Concentrado!$A$2:$A859,"="&amp;$A16,Concentrado!$B$2:$B859, "=Sinaloa")</f>
        <v>11.09</v>
      </c>
      <c r="M16" s="9">
        <f>SUMIFS(Concentrado!N$2:N859,Concentrado!$A$2:$A859,"="&amp;$A16,Concentrado!$B$2:$B859, "=Sinaloa")</f>
        <v>58.79</v>
      </c>
      <c r="N16" s="9">
        <f>SUMIFS(Concentrado!O$2:O859,Concentrado!$A$2:$A859,"="&amp;$A16,Concentrado!$B$2:$B859, "=Sinaloa")</f>
        <v>182.423</v>
      </c>
      <c r="O16" s="9">
        <f>SUMIFS(Concentrado!P$2:P859,Concentrado!$A$2:$A859,"="&amp;$A16,Concentrado!$B$2:$B859, "=Sinaloa")</f>
        <v>24.798999999999999</v>
      </c>
      <c r="P16" s="9">
        <f>SUMIFS(Concentrado!Q$2:Q859,Concentrado!$A$2:$A859,"="&amp;$A16,Concentrado!$B$2:$B859, "=Sinaloa")</f>
        <v>103.41200000000001</v>
      </c>
      <c r="Q16" s="9">
        <f>SUMIFS(Concentrado!R$2:R859,Concentrado!$A$2:$A859,"="&amp;$A16,Concentrado!$B$2:$B859, "=Sinaloa")</f>
        <v>55.423999999999999</v>
      </c>
      <c r="R16" s="9">
        <f>SUMIFS(Concentrado!S$2:S859,Concentrado!$A$2:$A859,"="&amp;$A16,Concentrado!$B$2:$B859, "=Sinaloa")</f>
        <v>52.055999999999997</v>
      </c>
      <c r="S16" s="9">
        <f>SUMIFS(Concentrado!T$2:T859,Concentrado!$A$2:$A859,"="&amp;$A16,Concentrado!$B$2:$B859, "=Sinaloa")</f>
        <v>53.731999999999999</v>
      </c>
      <c r="T16" s="9">
        <f>SUMIFS(Concentrado!U$2:U859,Concentrado!$A$2:$A859,"="&amp;$A16,Concentrado!$B$2:$B859, "=Sinaloa")</f>
        <v>13.321</v>
      </c>
      <c r="U16" s="9">
        <f>SUMIFS(Concentrado!V$2:V859,Concentrado!$A$2:$A859,"="&amp;$A16,Concentrado!$B$2:$B859, "=Sinaloa")</f>
        <v>14.62</v>
      </c>
      <c r="V16" s="9">
        <f>SUMIFS(Concentrado!W$2:W859,Concentrado!$A$2:$A859,"="&amp;$A16,Concentrado!$B$2:$B859, "=Sinaloa")</f>
        <v>13.974</v>
      </c>
      <c r="W16" s="9">
        <f>SUMIFS(Concentrado!X$2:X859,Concentrado!$A$2:$A859,"="&amp;$A16,Concentrado!$B$2:$B859, "=Sinaloa")</f>
        <v>91.522000000000006</v>
      </c>
      <c r="X16" s="9">
        <f>SUMIFS(Concentrado!Y$2:Y859,Concentrado!$A$2:$A859,"="&amp;$A16,Concentrado!$B$2:$B859, "=Sinaloa")</f>
        <v>4.9870000000000001</v>
      </c>
      <c r="Y16" s="9">
        <f>SUMIFS(Concentrado!Z$2:Z859,Concentrado!$A$2:$A859,"="&amp;$A16,Concentrado!$B$2:$B859, "=Sinaloa")</f>
        <v>48.067</v>
      </c>
      <c r="Z16" s="9">
        <f>SUMIFS(Concentrado!AA$2:AA859,Concentrado!$A$2:$A859,"="&amp;$A16,Concentrado!$B$2:$B859, "=Sinaloa")</f>
        <v>80.340999999999994</v>
      </c>
      <c r="AA16" s="9">
        <f>SUMIFS(Concentrado!AB$2:AB859,Concentrado!$A$2:$A859,"="&amp;$A16,Concentrado!$B$2:$B859, "=Sinaloa")</f>
        <v>55.335999999999999</v>
      </c>
      <c r="AB16" s="9">
        <f>SUMIFS(Concentrado!AC$2:AC859,Concentrado!$A$2:$A859,"="&amp;$A16,Concentrado!$B$2:$B859, "=Sinaloa")</f>
        <v>67.774000000000001</v>
      </c>
      <c r="AC16" s="9">
        <f>SUMIFS(Concentrado!AD$2:AD859,Concentrado!$A$2:$A859,"="&amp;$A16,Concentrado!$B$2:$B859, "=Sinaloa")</f>
        <v>378.995</v>
      </c>
      <c r="AD16" s="9">
        <f>SUMIFS(Concentrado!AE$2:AE859,Concentrado!$A$2:$A859,"="&amp;$A16,Concentrado!$B$2:$B859, "=Sinaloa")</f>
        <v>299.7</v>
      </c>
      <c r="AE16" s="9">
        <f>SUMIFS(Concentrado!AF$2:AF859,Concentrado!$A$2:$A859,"="&amp;$A16,Concentrado!$B$2:$B859, "=Sinaloa")</f>
        <v>339.178</v>
      </c>
      <c r="AF16" s="9">
        <f>SUMIFS(Concentrado!AG$2:AG859,Concentrado!$A$2:$A859,"="&amp;$A16,Concentrado!$B$2:$B859, "=Sinaloa")</f>
        <v>13.872999999999999</v>
      </c>
      <c r="AG16" s="9">
        <f>SUMIFS(Concentrado!AH$2:AH859,Concentrado!$A$2:$A859,"="&amp;$A16,Concentrado!$B$2:$B859, "=Sinaloa")</f>
        <v>4.2510248666472004</v>
      </c>
      <c r="AH16" s="9">
        <f>SUMIFS(Concentrado!AI$2:AI859,Concentrado!$A$2:$A859,"="&amp;$A16,Concentrado!$B$2:$B859, "=Sinaloa")</f>
        <v>1.5147068568886</v>
      </c>
      <c r="AI16" s="9">
        <f>SUMIFS(Concentrado!AJ$2:AJ859,Concentrado!$A$2:$A859,"="&amp;$A16,Concentrado!$B$2:$B859, "=Sinaloa")</f>
        <v>2.8993612987642199</v>
      </c>
      <c r="AJ16" s="9">
        <f>SUMIFS(Concentrado!AK$2:AK859,Concentrado!$A$2:$A859,"="&amp;$A16,Concentrado!$B$2:$B859, "=Sinaloa")</f>
        <v>5.5220000000000002</v>
      </c>
      <c r="AK16" s="9">
        <f>SUMIFS(Concentrado!AL$2:AL859,Concentrado!$A$2:$A859,"="&amp;$A16,Concentrado!$B$2:$B859, "=Sinaloa")</f>
        <v>1.298</v>
      </c>
      <c r="AL16" s="9">
        <f>SUMIFS(Concentrado!AM$2:AM859,Concentrado!$A$2:$A859,"="&amp;$A16,Concentrado!$B$2:$B859, "=Sinaloa")</f>
        <v>3.399</v>
      </c>
      <c r="AM16" s="9">
        <f>SUMIFS(Concentrado!AN$2:AN859,Concentrado!$A$2:$A859,"="&amp;$A16,Concentrado!$B$2:$B859, "=Sinaloa")</f>
        <v>45.484999999999999</v>
      </c>
      <c r="AN16" s="9">
        <f>SUMIFS(Concentrado!AO$2:AO859,Concentrado!$A$2:$A859,"="&amp;$A16,Concentrado!$B$2:$B859, "=Sinaloa")</f>
        <v>37.914999999999999</v>
      </c>
      <c r="AO16" s="9">
        <f>SUMIFS(Concentrado!AP$2:AP859,Concentrado!$A$2:$A859,"="&amp;$A16,Concentrado!$B$2:$B859, "=Sinaloa")</f>
        <v>41.680999999999997</v>
      </c>
      <c r="AP16" s="9">
        <f>SUMIFS(Concentrado!AQ$2:AQ859,Concentrado!$A$2:$A859,"="&amp;$A16,Concentrado!$B$2:$B859, "=Sinaloa")</f>
        <v>3.52</v>
      </c>
      <c r="AQ16" s="9">
        <f>SUMIFS(Concentrado!AR$2:AR859,Concentrado!$A$2:$A859,"="&amp;$A16,Concentrado!$B$2:$B859, "=Sinaloa")</f>
        <v>1.64</v>
      </c>
      <c r="AR16" s="9">
        <f>SUMIFS(Concentrado!AS$2:AS859,Concentrado!$A$2:$A859,"="&amp;$A16,Concentrado!$B$2:$B859, "=Sinaloa")</f>
        <v>2.5750000000000002</v>
      </c>
      <c r="AS16" s="9">
        <f>SUMIFS(Concentrado!AT$2:AT859,Concentrado!$A$2:$A859,"="&amp;$A16,Concentrado!$B$2:$B859, "=Sinaloa")</f>
        <v>4.8310000000000004</v>
      </c>
      <c r="AT16" s="9">
        <f>SUMIFS(Concentrado!AU$2:AU859,Concentrado!$A$2:$A859,"="&amp;$A16,Concentrado!$B$2:$B859, "=Sinaloa")</f>
        <v>0.95599999999999996</v>
      </c>
      <c r="AU16" s="9">
        <f>SUMIFS(Concentrado!AV$2:AV859,Concentrado!$A$2:$A859,"="&amp;$A16,Concentrado!$B$2:$B859, "=Sinaloa")</f>
        <v>2.8839999999999999</v>
      </c>
      <c r="AV16" s="9">
        <f>SUMIFS(Concentrado!AW$2:AW859,Concentrado!$A$2:$A859,"="&amp;$A16,Concentrado!$B$2:$B859, "=Sinaloa")</f>
        <v>614.90899999999999</v>
      </c>
      <c r="AW16" s="9">
        <f>SUMIFS(Concentrado!AX$2:AX859,Concentrado!$A$2:$A859,"="&amp;$A16,Concentrado!$B$2:$B859, "=Sinaloa")</f>
        <v>370.54300000000001</v>
      </c>
      <c r="AX16" s="9">
        <f>SUMIFS(Concentrado!AY$2:AY859,Concentrado!$A$2:$A859,"="&amp;$A16,Concentrado!$B$2:$B859, "=Sinaloa")</f>
        <v>492.476</v>
      </c>
      <c r="AY16" s="9">
        <f>SUMIFS(Concentrado!AZ$2:AZ859,Concentrado!$A$2:$A859,"="&amp;$A16,Concentrado!$B$2:$B859, "=Sinaloa")</f>
        <v>6.149</v>
      </c>
      <c r="AZ16" s="9">
        <f>SUMIFS(Concentrado!BA$2:BA859,Concentrado!$A$2:$A859,"="&amp;$A16,Concentrado!$B$2:$B859, "=Sinaloa")</f>
        <v>3.7050000000000001</v>
      </c>
      <c r="BA16" s="9">
        <f>SUMIFS(Concentrado!BB$2:BB859,Concentrado!$A$2:$A859,"="&amp;$A16,Concentrado!$B$2:$B859, "=Sinaloa")</f>
        <v>4.9249999999999998</v>
      </c>
      <c r="BB16" s="9">
        <f>SUMIFS(Concentrado!BC$2:BC859,Concentrado!$A$2:$A859,"="&amp;$A16,Concentrado!$B$2:$B859, "=Sinaloa")</f>
        <v>10.29</v>
      </c>
      <c r="BC16" s="9">
        <f>SUMIFS(Concentrado!BD$2:BD859,Concentrado!$A$2:$A859,"="&amp;$A16,Concentrado!$B$2:$B859, "=Sinaloa")</f>
        <v>3.3069999999999999</v>
      </c>
      <c r="BD16" s="9">
        <f>SUMIFS(Concentrado!BE$2:BE859,Concentrado!$A$2:$A859,"="&amp;$A16,Concentrado!$B$2:$B859, "=Sinaloa")</f>
        <v>14.145</v>
      </c>
      <c r="BE16" s="9">
        <f>SUMIFS(Concentrado!BF$2:BF859,Concentrado!$A$2:$A859,"="&amp;$A16,Concentrado!$B$2:$B859, "=Sinaloa")</f>
        <v>16.161999999999999</v>
      </c>
      <c r="BF16" s="9">
        <f>SUMIFS(Concentrado!BG$2:BG859,Concentrado!$A$2:$A859,"="&amp;$A16,Concentrado!$B$2:$B859, "=Sinaloa")</f>
        <v>41.491</v>
      </c>
      <c r="BG16" s="9">
        <f>SUMIFS(Concentrado!BH$2:BH859,Concentrado!$A$2:$A859,"="&amp;$A16,Concentrado!$B$2:$B859, "=Sinaloa")</f>
        <v>5.5446590223295109</v>
      </c>
    </row>
    <row r="17" spans="1:59" x14ac:dyDescent="0.25">
      <c r="A17" s="4">
        <v>2013</v>
      </c>
      <c r="B17" s="9">
        <f>SUMIFS(Concentrado!C$2:C859,Concentrado!$A$2:$A859,"="&amp;$A17,Concentrado!$B$2:$B859, "=Sinaloa")</f>
        <v>30.369</v>
      </c>
      <c r="C17" s="9">
        <f>SUMIFS(Concentrado!D$2:D859,Concentrado!$A$2:$A859,"="&amp;$A17,Concentrado!$B$2:$B859, "=Sinaloa")</f>
        <v>5.7240000000000002</v>
      </c>
      <c r="D17" s="9">
        <f>SUMIFS(Concentrado!E$2:E859,Concentrado!$A$2:$A859,"="&amp;$A17,Concentrado!$B$2:$B859, "=Sinaloa")</f>
        <v>17.977</v>
      </c>
      <c r="E17" s="9">
        <f>SUMIFS(Concentrado!F$2:F859,Concentrado!$A$2:$A859,"="&amp;$A17,Concentrado!$B$2:$B859, "=Sinaloa")</f>
        <v>10.598000000000001</v>
      </c>
      <c r="F17" s="9">
        <f>SUMIFS(Concentrado!G$2:G859,Concentrado!$A$2:$A859,"="&amp;$A17,Concentrado!$B$2:$B859, "=Sinaloa")</f>
        <v>19.949000000000002</v>
      </c>
      <c r="G17" s="9">
        <f>SUMIFS(Concentrado!H$2:H859,Concentrado!$A$2:$A859,"="&amp;$A17,Concentrado!$B$2:$B859, "=Sinaloa")</f>
        <v>3.7450000000000001</v>
      </c>
      <c r="H17" s="9">
        <f>SUMIFS(Concentrado!I$2:I859,Concentrado!$A$2:$A859,"="&amp;$A17,Concentrado!$B$2:$B859, "=Sinaloa")</f>
        <v>3.367</v>
      </c>
      <c r="I17" s="9">
        <f>SUMIFS(Concentrado!J$2:J859,Concentrado!$A$2:$A859,"="&amp;$A17,Concentrado!$B$2:$B859, "=Sinaloa")</f>
        <v>3.5550000000000002</v>
      </c>
      <c r="J17" s="9">
        <f>SUMIFS(Concentrado!K$2:K859,Concentrado!$A$2:$A859,"="&amp;$A17,Concentrado!$B$2:$B859, "=Sinaloa")</f>
        <v>15.865</v>
      </c>
      <c r="K17" s="9">
        <f>SUMIFS(Concentrado!L$2:L859,Concentrado!$A$2:$A859,"="&amp;$A17,Concentrado!$B$2:$B859, "=Sinaloa")</f>
        <v>5.8579999999999997</v>
      </c>
      <c r="L17" s="9">
        <f>SUMIFS(Concentrado!M$2:M859,Concentrado!$A$2:$A859,"="&amp;$A17,Concentrado!$B$2:$B859, "=Sinaloa")</f>
        <v>10.834</v>
      </c>
      <c r="M17" s="9">
        <f>SUMIFS(Concentrado!N$2:N859,Concentrado!$A$2:$A859,"="&amp;$A17,Concentrado!$B$2:$B859, "=Sinaloa")</f>
        <v>50.076000000000001</v>
      </c>
      <c r="N17" s="9">
        <f>SUMIFS(Concentrado!O$2:O859,Concentrado!$A$2:$A859,"="&amp;$A17,Concentrado!$B$2:$B859, "=Sinaloa")</f>
        <v>163.625</v>
      </c>
      <c r="O17" s="9">
        <f>SUMIFS(Concentrado!P$2:P859,Concentrado!$A$2:$A859,"="&amp;$A17,Concentrado!$B$2:$B859, "=Sinaloa")</f>
        <v>22.018999999999998</v>
      </c>
      <c r="P17" s="9">
        <f>SUMIFS(Concentrado!Q$2:Q859,Concentrado!$A$2:$A859,"="&amp;$A17,Concentrado!$B$2:$B859, "=Sinaloa")</f>
        <v>92.427000000000007</v>
      </c>
      <c r="Q17" s="9">
        <f>SUMIFS(Concentrado!R$2:R859,Concentrado!$A$2:$A859,"="&amp;$A17,Concentrado!$B$2:$B859, "=Sinaloa")</f>
        <v>53.929000000000002</v>
      </c>
      <c r="R17" s="9">
        <f>SUMIFS(Concentrado!S$2:S859,Concentrado!$A$2:$A859,"="&amp;$A17,Concentrado!$B$2:$B859, "=Sinaloa")</f>
        <v>53.396999999999998</v>
      </c>
      <c r="S17" s="9">
        <f>SUMIFS(Concentrado!T$2:T859,Concentrado!$A$2:$A859,"="&amp;$A17,Concentrado!$B$2:$B859, "=Sinaloa")</f>
        <v>53.661999999999999</v>
      </c>
      <c r="T17" s="9">
        <f>SUMIFS(Concentrado!U$2:U859,Concentrado!$A$2:$A859,"="&amp;$A17,Concentrado!$B$2:$B859, "=Sinaloa")</f>
        <v>15.116</v>
      </c>
      <c r="U17" s="9">
        <f>SUMIFS(Concentrado!V$2:V859,Concentrado!$A$2:$A859,"="&amp;$A17,Concentrado!$B$2:$B859, "=Sinaloa")</f>
        <v>19.123000000000001</v>
      </c>
      <c r="V17" s="9">
        <f>SUMIFS(Concentrado!W$2:W859,Concentrado!$A$2:$A859,"="&amp;$A17,Concentrado!$B$2:$B859, "=Sinaloa")</f>
        <v>17.131</v>
      </c>
      <c r="W17" s="9">
        <f>SUMIFS(Concentrado!X$2:X859,Concentrado!$A$2:$A859,"="&amp;$A17,Concentrado!$B$2:$B859, "=Sinaloa")</f>
        <v>79.599999999999994</v>
      </c>
      <c r="X17" s="9">
        <f>SUMIFS(Concentrado!Y$2:Y859,Concentrado!$A$2:$A859,"="&amp;$A17,Concentrado!$B$2:$B859, "=Sinaloa")</f>
        <v>4.242</v>
      </c>
      <c r="Y17" s="9">
        <f>SUMIFS(Concentrado!Z$2:Z859,Concentrado!$A$2:$A859,"="&amp;$A17,Concentrado!$B$2:$B859, "=Sinaloa")</f>
        <v>41.71</v>
      </c>
      <c r="Z17" s="9">
        <f>SUMIFS(Concentrado!AA$2:AA859,Concentrado!$A$2:$A859,"="&amp;$A17,Concentrado!$B$2:$B859, "=Sinaloa")</f>
        <v>84.638000000000005</v>
      </c>
      <c r="AA17" s="9">
        <f>SUMIFS(Concentrado!AB$2:AB859,Concentrado!$A$2:$A859,"="&amp;$A17,Concentrado!$B$2:$B859, "=Sinaloa")</f>
        <v>62.353000000000002</v>
      </c>
      <c r="AB17" s="9">
        <f>SUMIFS(Concentrado!AC$2:AC859,Concentrado!$A$2:$A859,"="&amp;$A17,Concentrado!$B$2:$B859, "=Sinaloa")</f>
        <v>73.433000000000007</v>
      </c>
      <c r="AC17" s="9">
        <f>SUMIFS(Concentrado!AD$2:AD859,Concentrado!$A$2:$A859,"="&amp;$A17,Concentrado!$B$2:$B859, "=Sinaloa")</f>
        <v>384.38</v>
      </c>
      <c r="AD17" s="9">
        <f>SUMIFS(Concentrado!AE$2:AE859,Concentrado!$A$2:$A859,"="&amp;$A17,Concentrado!$B$2:$B859, "=Sinaloa")</f>
        <v>322.94200000000001</v>
      </c>
      <c r="AE17" s="9">
        <f>SUMIFS(Concentrado!AF$2:AF859,Concentrado!$A$2:$A859,"="&amp;$A17,Concentrado!$B$2:$B859, "=Sinaloa")</f>
        <v>353.52300000000002</v>
      </c>
      <c r="AF17" s="9">
        <f>SUMIFS(Concentrado!AG$2:AG859,Concentrado!$A$2:$A859,"="&amp;$A17,Concentrado!$B$2:$B859, "=Sinaloa")</f>
        <v>12.052</v>
      </c>
      <c r="AG17" s="9">
        <f>SUMIFS(Concentrado!AH$2:AH859,Concentrado!$A$2:$A859,"="&amp;$A17,Concentrado!$B$2:$B859, "=Sinaloa")</f>
        <v>6.3940020606955201</v>
      </c>
      <c r="AH17" s="9">
        <f>SUMIFS(Concentrado!AI$2:AI859,Concentrado!$A$2:$A859,"="&amp;$A17,Concentrado!$B$2:$B859, "=Sinaloa")</f>
        <v>1.87589456722174</v>
      </c>
      <c r="AI17" s="9">
        <f>SUMIFS(Concentrado!AJ$2:AJ859,Concentrado!$A$2:$A859,"="&amp;$A17,Concentrado!$B$2:$B859, "=Sinaloa")</f>
        <v>4.1648657478664299</v>
      </c>
      <c r="AJ17" s="9">
        <f>SUMIFS(Concentrado!AK$2:AK859,Concentrado!$A$2:$A859,"="&amp;$A17,Concentrado!$B$2:$B859, "=Sinaloa")</f>
        <v>7.2859999999999996</v>
      </c>
      <c r="AK17" s="9">
        <f>SUMIFS(Concentrado!AL$2:AL859,Concentrado!$A$2:$A859,"="&amp;$A17,Concentrado!$B$2:$B859, "=Sinaloa")</f>
        <v>1.077</v>
      </c>
      <c r="AL17" s="9">
        <f>SUMIFS(Concentrado!AM$2:AM859,Concentrado!$A$2:$A859,"="&amp;$A17,Concentrado!$B$2:$B859, "=Sinaloa")</f>
        <v>4.1639999999999997</v>
      </c>
      <c r="AM17" s="9">
        <f>SUMIFS(Concentrado!AN$2:AN859,Concentrado!$A$2:$A859,"="&amp;$A17,Concentrado!$B$2:$B859, "=Sinaloa")</f>
        <v>52.634999999999998</v>
      </c>
      <c r="AN17" s="9">
        <f>SUMIFS(Concentrado!AO$2:AO859,Concentrado!$A$2:$A859,"="&amp;$A17,Concentrado!$B$2:$B859, "=Sinaloa")</f>
        <v>42.758000000000003</v>
      </c>
      <c r="AO17" s="9">
        <f>SUMIFS(Concentrado!AP$2:AP859,Concentrado!$A$2:$A859,"="&amp;$A17,Concentrado!$B$2:$B859, "=Sinaloa")</f>
        <v>47.771000000000001</v>
      </c>
      <c r="AP17" s="9">
        <f>SUMIFS(Concentrado!AQ$2:AQ859,Concentrado!$A$2:$A859,"="&amp;$A17,Concentrado!$B$2:$B859, "=Sinaloa")</f>
        <v>5.2430000000000003</v>
      </c>
      <c r="AQ17" s="9">
        <f>SUMIFS(Concentrado!AR$2:AR859,Concentrado!$A$2:$A859,"="&amp;$A17,Concentrado!$B$2:$B859, "=Sinaloa")</f>
        <v>1.6830000000000001</v>
      </c>
      <c r="AR17" s="9">
        <f>SUMIFS(Concentrado!AS$2:AS859,Concentrado!$A$2:$A859,"="&amp;$A17,Concentrado!$B$2:$B859, "=Sinaloa")</f>
        <v>3.4529999999999998</v>
      </c>
      <c r="AS17" s="9">
        <f>SUMIFS(Concentrado!AT$2:AT859,Concentrado!$A$2:$A859,"="&amp;$A17,Concentrado!$B$2:$B859, "=Sinaloa")</f>
        <v>5.1749999999999998</v>
      </c>
      <c r="AT17" s="9">
        <f>SUMIFS(Concentrado!AU$2:AU859,Concentrado!$A$2:$A859,"="&amp;$A17,Concentrado!$B$2:$B859, "=Sinaloa")</f>
        <v>1.01</v>
      </c>
      <c r="AU17" s="9">
        <f>SUMIFS(Concentrado!AV$2:AV859,Concentrado!$A$2:$A859,"="&amp;$A17,Concentrado!$B$2:$B859, "=Sinaloa")</f>
        <v>3.081</v>
      </c>
      <c r="AV17" s="9">
        <f>SUMIFS(Concentrado!AW$2:AW859,Concentrado!$A$2:$A859,"="&amp;$A17,Concentrado!$B$2:$B859, "=Sinaloa")</f>
        <v>609.90099999999995</v>
      </c>
      <c r="AW17" s="9">
        <f>SUMIFS(Concentrado!AX$2:AX859,Concentrado!$A$2:$A859,"="&amp;$A17,Concentrado!$B$2:$B859, "=Sinaloa")</f>
        <v>396.40499999999997</v>
      </c>
      <c r="AX17" s="9">
        <f>SUMIFS(Concentrado!AY$2:AY859,Concentrado!$A$2:$A859,"="&amp;$A17,Concentrado!$B$2:$B859, "=Sinaloa")</f>
        <v>502.69200000000001</v>
      </c>
      <c r="AY17" s="9">
        <f>SUMIFS(Concentrado!AZ$2:AZ859,Concentrado!$A$2:$A859,"="&amp;$A17,Concentrado!$B$2:$B859, "=Sinaloa")</f>
        <v>6.0990000000000002</v>
      </c>
      <c r="AZ17" s="9">
        <f>SUMIFS(Concentrado!BA$2:BA859,Concentrado!$A$2:$A859,"="&amp;$A17,Concentrado!$B$2:$B859, "=Sinaloa")</f>
        <v>3.964</v>
      </c>
      <c r="BA17" s="9">
        <f>SUMIFS(Concentrado!BB$2:BB859,Concentrado!$A$2:$A859,"="&amp;$A17,Concentrado!$B$2:$B859, "=Sinaloa")</f>
        <v>5.0270000000000001</v>
      </c>
      <c r="BB17" s="9">
        <f>SUMIFS(Concentrado!BC$2:BC859,Concentrado!$A$2:$A859,"="&amp;$A17,Concentrado!$B$2:$B859, "=Sinaloa")</f>
        <v>13.36</v>
      </c>
      <c r="BC17" s="9">
        <f>SUMIFS(Concentrado!BD$2:BD859,Concentrado!$A$2:$A859,"="&amp;$A17,Concentrado!$B$2:$B859, "=Sinaloa")</f>
        <v>4.4530000000000003</v>
      </c>
      <c r="BD17" s="9">
        <f>SUMIFS(Concentrado!BE$2:BE859,Concentrado!$A$2:$A859,"="&amp;$A17,Concentrado!$B$2:$B859, "=Sinaloa")</f>
        <v>14.815</v>
      </c>
      <c r="BE17" s="9">
        <f>SUMIFS(Concentrado!BF$2:BF859,Concentrado!$A$2:$A859,"="&amp;$A17,Concentrado!$B$2:$B859, "=Sinaloa")</f>
        <v>16.779</v>
      </c>
      <c r="BF17" s="9">
        <f>SUMIFS(Concentrado!BG$2:BG859,Concentrado!$A$2:$A859,"="&amp;$A17,Concentrado!$B$2:$B859, "=Sinaloa")</f>
        <v>26.693999999999999</v>
      </c>
      <c r="BG17" s="9">
        <f>SUMIFS(Concentrado!BH$2:BH859,Concentrado!$A$2:$A859,"="&amp;$A17,Concentrado!$B$2:$B859, "=Sinaloa")</f>
        <v>6.5208686864834977</v>
      </c>
    </row>
    <row r="18" spans="1:59" x14ac:dyDescent="0.25">
      <c r="A18" s="4">
        <v>2014</v>
      </c>
      <c r="B18" s="9">
        <f>SUMIFS(Concentrado!C$2:C859,Concentrado!$A$2:$A859,"="&amp;$A18,Concentrado!$B$2:$B859, "=Sinaloa")</f>
        <v>34.424999999999997</v>
      </c>
      <c r="C18" s="9">
        <f>SUMIFS(Concentrado!D$2:D859,Concentrado!$A$2:$A859,"="&amp;$A18,Concentrado!$B$2:$B859, "=Sinaloa")</f>
        <v>7.1740000000000004</v>
      </c>
      <c r="D18" s="9">
        <f>SUMIFS(Concentrado!E$2:E859,Concentrado!$A$2:$A859,"="&amp;$A18,Concentrado!$B$2:$B859, "=Sinaloa")</f>
        <v>20.716999999999999</v>
      </c>
      <c r="E18" s="9">
        <f>SUMIFS(Concentrado!F$2:F859,Concentrado!$A$2:$A859,"="&amp;$A18,Concentrado!$B$2:$B859, "=Sinaloa")</f>
        <v>11.932</v>
      </c>
      <c r="F18" s="9">
        <f>SUMIFS(Concentrado!G$2:G859,Concentrado!$A$2:$A859,"="&amp;$A18,Concentrado!$B$2:$B859, "=Sinaloa")</f>
        <v>18.02</v>
      </c>
      <c r="G18" s="9">
        <f>SUMIFS(Concentrado!H$2:H859,Concentrado!$A$2:$A859,"="&amp;$A18,Concentrado!$B$2:$B859, "=Sinaloa")</f>
        <v>4.2359999999999998</v>
      </c>
      <c r="H18" s="9">
        <f>SUMIFS(Concentrado!I$2:I859,Concentrado!$A$2:$A859,"="&amp;$A18,Concentrado!$B$2:$B859, "=Sinaloa")</f>
        <v>3.9860000000000002</v>
      </c>
      <c r="I18" s="9">
        <f>SUMIFS(Concentrado!J$2:J859,Concentrado!$A$2:$A859,"="&amp;$A18,Concentrado!$B$2:$B859, "=Sinaloa")</f>
        <v>4.1100000000000003</v>
      </c>
      <c r="J18" s="9">
        <f>SUMIFS(Concentrado!K$2:K859,Concentrado!$A$2:$A859,"="&amp;$A18,Concentrado!$B$2:$B859, "=Sinaloa")</f>
        <v>15.599</v>
      </c>
      <c r="K18" s="9">
        <f>SUMIFS(Concentrado!L$2:L859,Concentrado!$A$2:$A859,"="&amp;$A18,Concentrado!$B$2:$B859, "=Sinaloa")</f>
        <v>5.4470000000000001</v>
      </c>
      <c r="L18" s="9">
        <f>SUMIFS(Concentrado!M$2:M859,Concentrado!$A$2:$A859,"="&amp;$A18,Concentrado!$B$2:$B859, "=Sinaloa")</f>
        <v>10.492000000000001</v>
      </c>
      <c r="M18" s="9">
        <f>SUMIFS(Concentrado!N$2:N859,Concentrado!$A$2:$A859,"="&amp;$A18,Concentrado!$B$2:$B859, "=Sinaloa")</f>
        <v>56.97</v>
      </c>
      <c r="N18" s="9">
        <f>SUMIFS(Concentrado!O$2:O859,Concentrado!$A$2:$A859,"="&amp;$A18,Concentrado!$B$2:$B859, "=Sinaloa")</f>
        <v>149.87</v>
      </c>
      <c r="O18" s="9">
        <f>SUMIFS(Concentrado!P$2:P859,Concentrado!$A$2:$A859,"="&amp;$A18,Concentrado!$B$2:$B859, "=Sinaloa")</f>
        <v>26.704000000000001</v>
      </c>
      <c r="P18" s="9">
        <f>SUMIFS(Concentrado!Q$2:Q859,Concentrado!$A$2:$A859,"="&amp;$A18,Concentrado!$B$2:$B859, "=Sinaloa")</f>
        <v>87.914000000000001</v>
      </c>
      <c r="Q18" s="9">
        <f>SUMIFS(Concentrado!R$2:R859,Concentrado!$A$2:$A859,"="&amp;$A18,Concentrado!$B$2:$B859, "=Sinaloa")</f>
        <v>54.731000000000002</v>
      </c>
      <c r="R18" s="9">
        <f>SUMIFS(Concentrado!S$2:S859,Concentrado!$A$2:$A859,"="&amp;$A18,Concentrado!$B$2:$B859, "=Sinaloa")</f>
        <v>51.945999999999998</v>
      </c>
      <c r="S18" s="9">
        <f>SUMIFS(Concentrado!T$2:T859,Concentrado!$A$2:$A859,"="&amp;$A18,Concentrado!$B$2:$B859, "=Sinaloa")</f>
        <v>53.33</v>
      </c>
      <c r="T18" s="9">
        <f>SUMIFS(Concentrado!U$2:U859,Concentrado!$A$2:$A859,"="&amp;$A18,Concentrado!$B$2:$B859, "=Sinaloa")</f>
        <v>14.725</v>
      </c>
      <c r="U18" s="9">
        <f>SUMIFS(Concentrado!V$2:V859,Concentrado!$A$2:$A859,"="&amp;$A18,Concentrado!$B$2:$B859, "=Sinaloa")</f>
        <v>19.396999999999998</v>
      </c>
      <c r="V18" s="9">
        <f>SUMIFS(Concentrado!W$2:W859,Concentrado!$A$2:$A859,"="&amp;$A18,Concentrado!$B$2:$B859, "=Sinaloa")</f>
        <v>17.074999999999999</v>
      </c>
      <c r="W18" s="9">
        <f>SUMIFS(Concentrado!X$2:X859,Concentrado!$A$2:$A859,"="&amp;$A18,Concentrado!$B$2:$B859, "=Sinaloa")</f>
        <v>72.75</v>
      </c>
      <c r="X18" s="9">
        <f>SUMIFS(Concentrado!Y$2:Y859,Concentrado!$A$2:$A859,"="&amp;$A18,Concentrado!$B$2:$B859, "=Sinaloa")</f>
        <v>6.1779999999999999</v>
      </c>
      <c r="Y18" s="9">
        <f>SUMIFS(Concentrado!Z$2:Z859,Concentrado!$A$2:$A859,"="&amp;$A18,Concentrado!$B$2:$B859, "=Sinaloa")</f>
        <v>39.262</v>
      </c>
      <c r="Z18" s="9">
        <f>SUMIFS(Concentrado!AA$2:AA859,Concentrado!$A$2:$A859,"="&amp;$A18,Concentrado!$B$2:$B859, "=Sinaloa")</f>
        <v>83.305999999999997</v>
      </c>
      <c r="AA18" s="9">
        <f>SUMIFS(Concentrado!AB$2:AB859,Concentrado!$A$2:$A859,"="&amp;$A18,Concentrado!$B$2:$B859, "=Sinaloa")</f>
        <v>57.46</v>
      </c>
      <c r="AB18" s="9">
        <f>SUMIFS(Concentrado!AC$2:AC859,Concentrado!$A$2:$A859,"="&amp;$A18,Concentrado!$B$2:$B859, "=Sinaloa")</f>
        <v>70.305000000000007</v>
      </c>
      <c r="AC18" s="9">
        <f>SUMIFS(Concentrado!AD$2:AD859,Concentrado!$A$2:$A859,"="&amp;$A18,Concentrado!$B$2:$B859, "=Sinaloa")</f>
        <v>394.00599999999997</v>
      </c>
      <c r="AD18" s="9">
        <f>SUMIFS(Concentrado!AE$2:AE859,Concentrado!$A$2:$A859,"="&amp;$A18,Concentrado!$B$2:$B859, "=Sinaloa")</f>
        <v>321.90699999999998</v>
      </c>
      <c r="AE18" s="9">
        <f>SUMIFS(Concentrado!AF$2:AF859,Concentrado!$A$2:$A859,"="&amp;$A18,Concentrado!$B$2:$B859, "=Sinaloa")</f>
        <v>357.738</v>
      </c>
      <c r="AF18" s="9">
        <f>SUMIFS(Concentrado!AG$2:AG859,Concentrado!$A$2:$A859,"="&amp;$A18,Concentrado!$B$2:$B859, "=Sinaloa")</f>
        <v>14.052</v>
      </c>
      <c r="AG18" s="9">
        <f>SUMIFS(Concentrado!AH$2:AH859,Concentrado!$A$2:$A859,"="&amp;$A18,Concentrado!$B$2:$B859, "=Sinaloa")</f>
        <v>6.1524875954992702</v>
      </c>
      <c r="AH18" s="9">
        <f>SUMIFS(Concentrado!AI$2:AI859,Concentrado!$A$2:$A859,"="&amp;$A18,Concentrado!$B$2:$B859, "=Sinaloa")</f>
        <v>3.16435668628568</v>
      </c>
      <c r="AI18" s="9">
        <f>SUMIFS(Concentrado!AJ$2:AJ859,Concentrado!$A$2:$A859,"="&amp;$A18,Concentrado!$B$2:$B859, "=Sinaloa")</f>
        <v>4.67951729402784</v>
      </c>
      <c r="AJ18" s="9">
        <f>SUMIFS(Concentrado!AK$2:AK859,Concentrado!$A$2:$A859,"="&amp;$A18,Concentrado!$B$2:$B859, "=Sinaloa")</f>
        <v>7.665</v>
      </c>
      <c r="AK18" s="9">
        <f>SUMIFS(Concentrado!AL$2:AL859,Concentrado!$A$2:$A859,"="&amp;$A18,Concentrado!$B$2:$B859, "=Sinaloa")</f>
        <v>1.9259999999999999</v>
      </c>
      <c r="AL18" s="9">
        <f>SUMIFS(Concentrado!AM$2:AM859,Concentrado!$A$2:$A859,"="&amp;$A18,Concentrado!$B$2:$B859, "=Sinaloa")</f>
        <v>4.7779999999999996</v>
      </c>
      <c r="AM18" s="9">
        <f>SUMIFS(Concentrado!AN$2:AN859,Concentrado!$A$2:$A859,"="&amp;$A18,Concentrado!$B$2:$B859, "=Sinaloa")</f>
        <v>50.628999999999998</v>
      </c>
      <c r="AN18" s="9">
        <f>SUMIFS(Concentrado!AO$2:AO859,Concentrado!$A$2:$A859,"="&amp;$A18,Concentrado!$B$2:$B859, "=Sinaloa")</f>
        <v>35.604999999999997</v>
      </c>
      <c r="AO18" s="9">
        <f>SUMIFS(Concentrado!AP$2:AP859,Concentrado!$A$2:$A859,"="&amp;$A18,Concentrado!$B$2:$B859, "=Sinaloa")</f>
        <v>43.072000000000003</v>
      </c>
      <c r="AP18" s="9">
        <f>SUMIFS(Concentrado!AQ$2:AQ859,Concentrado!$A$2:$A859,"="&amp;$A18,Concentrado!$B$2:$B859, "=Sinaloa")</f>
        <v>4.774</v>
      </c>
      <c r="AQ18" s="9">
        <f>SUMIFS(Concentrado!AR$2:AR859,Concentrado!$A$2:$A859,"="&amp;$A18,Concentrado!$B$2:$B859, "=Sinaloa")</f>
        <v>1.196</v>
      </c>
      <c r="AR18" s="9">
        <f>SUMIFS(Concentrado!AS$2:AS859,Concentrado!$A$2:$A859,"="&amp;$A18,Concentrado!$B$2:$B859, "=Sinaloa")</f>
        <v>2.9740000000000002</v>
      </c>
      <c r="AS18" s="9">
        <f>SUMIFS(Concentrado!AT$2:AT859,Concentrado!$A$2:$A859,"="&amp;$A18,Concentrado!$B$2:$B859, "=Sinaloa")</f>
        <v>4.2359999999999998</v>
      </c>
      <c r="AT18" s="9">
        <f>SUMIFS(Concentrado!AU$2:AU859,Concentrado!$A$2:$A859,"="&amp;$A18,Concentrado!$B$2:$B859, "=Sinaloa")</f>
        <v>1.129</v>
      </c>
      <c r="AU18" s="9">
        <f>SUMIFS(Concentrado!AV$2:AV859,Concentrado!$A$2:$A859,"="&amp;$A18,Concentrado!$B$2:$B859, "=Sinaloa")</f>
        <v>2.673</v>
      </c>
      <c r="AV18" s="9">
        <f>SUMIFS(Concentrado!AW$2:AW859,Concentrado!$A$2:$A859,"="&amp;$A18,Concentrado!$B$2:$B859, "=Sinaloa")</f>
        <v>603.71699999999998</v>
      </c>
      <c r="AW18" s="9">
        <f>SUMIFS(Concentrado!AX$2:AX859,Concentrado!$A$2:$A859,"="&amp;$A18,Concentrado!$B$2:$B859, "=Sinaloa")</f>
        <v>392.05399999999997</v>
      </c>
      <c r="AX18" s="9">
        <f>SUMIFS(Concentrado!AY$2:AY859,Concentrado!$A$2:$A859,"="&amp;$A18,Concentrado!$B$2:$B859, "=Sinaloa")</f>
        <v>497.245</v>
      </c>
      <c r="AY18" s="9">
        <f>SUMIFS(Concentrado!AZ$2:AZ859,Concentrado!$A$2:$A859,"="&amp;$A18,Concentrado!$B$2:$B859, "=Sinaloa")</f>
        <v>6.0369999999999999</v>
      </c>
      <c r="AZ18" s="9">
        <f>SUMIFS(Concentrado!BA$2:BA859,Concentrado!$A$2:$A859,"="&amp;$A18,Concentrado!$B$2:$B859, "=Sinaloa")</f>
        <v>3.9209999999999998</v>
      </c>
      <c r="BA18" s="9">
        <f>SUMIFS(Concentrado!BB$2:BB859,Concentrado!$A$2:$A859,"="&amp;$A18,Concentrado!$B$2:$B859, "=Sinaloa")</f>
        <v>4.9720000000000004</v>
      </c>
      <c r="BB18" s="9">
        <f>SUMIFS(Concentrado!BC$2:BC859,Concentrado!$A$2:$A859,"="&amp;$A18,Concentrado!$B$2:$B859, "=Sinaloa")</f>
        <v>12.398</v>
      </c>
      <c r="BC18" s="9">
        <f>SUMIFS(Concentrado!BD$2:BD859,Concentrado!$A$2:$A859,"="&amp;$A18,Concentrado!$B$2:$B859, "=Sinaloa")</f>
        <v>4.5090000000000003</v>
      </c>
      <c r="BD18" s="9">
        <f>SUMIFS(Concentrado!BE$2:BE859,Concentrado!$A$2:$A859,"="&amp;$A18,Concentrado!$B$2:$B859, "=Sinaloa")</f>
        <v>14.178000000000001</v>
      </c>
      <c r="BE18" s="9">
        <f>SUMIFS(Concentrado!BF$2:BF859,Concentrado!$A$2:$A859,"="&amp;$A18,Concentrado!$B$2:$B859, "=Sinaloa")</f>
        <v>16.329999999999998</v>
      </c>
      <c r="BF18" s="9">
        <f>SUMIFS(Concentrado!BG$2:BG859,Concentrado!$A$2:$A859,"="&amp;$A18,Concentrado!$B$2:$B859, "=Sinaloa")</f>
        <v>33.569000000000003</v>
      </c>
      <c r="BG18" s="9">
        <f>SUMIFS(Concentrado!BH$2:BH859,Concentrado!$A$2:$A859,"="&amp;$A18,Concentrado!$B$2:$B859, "=Sinaloa")</f>
        <v>5.7264720982583626</v>
      </c>
    </row>
    <row r="19" spans="1:59" x14ac:dyDescent="0.25">
      <c r="A19" s="4">
        <v>2015</v>
      </c>
      <c r="B19" s="9">
        <f>SUMIFS(Concentrado!C$2:C859,Concentrado!$A$2:$A859,"="&amp;$A19,Concentrado!$B$2:$B859, "=Sinaloa")</f>
        <v>31.265999999999998</v>
      </c>
      <c r="C19" s="9">
        <f>SUMIFS(Concentrado!D$2:D859,Concentrado!$A$2:$A859,"="&amp;$A19,Concentrado!$B$2:$B859, "=Sinaloa")</f>
        <v>8.2919999999999998</v>
      </c>
      <c r="D19" s="9">
        <f>SUMIFS(Concentrado!E$2:E859,Concentrado!$A$2:$A859,"="&amp;$A19,Concentrado!$B$2:$B859, "=Sinaloa")</f>
        <v>19.704999999999998</v>
      </c>
      <c r="E19" s="9">
        <f>SUMIFS(Concentrado!F$2:F859,Concentrado!$A$2:$A859,"="&amp;$A19,Concentrado!$B$2:$B859, "=Sinaloa")</f>
        <v>10.619</v>
      </c>
      <c r="F19" s="9">
        <f>SUMIFS(Concentrado!G$2:G859,Concentrado!$A$2:$A859,"="&amp;$A19,Concentrado!$B$2:$B859, "=Sinaloa")</f>
        <v>22.550999999999998</v>
      </c>
      <c r="G19" s="9">
        <f>SUMIFS(Concentrado!H$2:H859,Concentrado!$A$2:$A859,"="&amp;$A19,Concentrado!$B$2:$B859, "=Sinaloa")</f>
        <v>4.2670000000000003</v>
      </c>
      <c r="H19" s="9">
        <f>SUMIFS(Concentrado!I$2:I859,Concentrado!$A$2:$A859,"="&amp;$A19,Concentrado!$B$2:$B859, "=Sinaloa")</f>
        <v>5.133</v>
      </c>
      <c r="I19" s="9">
        <f>SUMIFS(Concentrado!J$2:J859,Concentrado!$A$2:$A859,"="&amp;$A19,Concentrado!$B$2:$B859, "=Sinaloa")</f>
        <v>4.7030000000000003</v>
      </c>
      <c r="J19" s="9">
        <f>SUMIFS(Concentrado!K$2:K859,Concentrado!$A$2:$A859,"="&amp;$A19,Concentrado!$B$2:$B859, "=Sinaloa")</f>
        <v>17.2</v>
      </c>
      <c r="K19" s="9">
        <f>SUMIFS(Concentrado!L$2:L859,Concentrado!$A$2:$A859,"="&amp;$A19,Concentrado!$B$2:$B859, "=Sinaloa")</f>
        <v>5.33</v>
      </c>
      <c r="L19" s="9">
        <f>SUMIFS(Concentrado!M$2:M859,Concentrado!$A$2:$A859,"="&amp;$A19,Concentrado!$B$2:$B859, "=Sinaloa")</f>
        <v>11.227</v>
      </c>
      <c r="M19" s="9">
        <f>SUMIFS(Concentrado!N$2:N859,Concentrado!$A$2:$A859,"="&amp;$A19,Concentrado!$B$2:$B859, "=Sinaloa")</f>
        <v>58.787999999999997</v>
      </c>
      <c r="N19" s="9">
        <f>SUMIFS(Concentrado!O$2:O859,Concentrado!$A$2:$A859,"="&amp;$A19,Concentrado!$B$2:$B859, "=Sinaloa")</f>
        <v>146.66499999999999</v>
      </c>
      <c r="O19" s="9">
        <f>SUMIFS(Concentrado!P$2:P859,Concentrado!$A$2:$A859,"="&amp;$A19,Concentrado!$B$2:$B859, "=Sinaloa")</f>
        <v>24.085999999999999</v>
      </c>
      <c r="P19" s="9">
        <f>SUMIFS(Concentrado!Q$2:Q859,Concentrado!$A$2:$A859,"="&amp;$A19,Concentrado!$B$2:$B859, "=Sinaloa")</f>
        <v>85.144000000000005</v>
      </c>
      <c r="Q19" s="9">
        <f>SUMIFS(Concentrado!R$2:R859,Concentrado!$A$2:$A859,"="&amp;$A19,Concentrado!$B$2:$B859, "=Sinaloa")</f>
        <v>57.999000000000002</v>
      </c>
      <c r="R19" s="9">
        <f>SUMIFS(Concentrado!S$2:S859,Concentrado!$A$2:$A859,"="&amp;$A19,Concentrado!$B$2:$B859, "=Sinaloa")</f>
        <v>56.069000000000003</v>
      </c>
      <c r="S19" s="9">
        <f>SUMIFS(Concentrado!T$2:T859,Concentrado!$A$2:$A859,"="&amp;$A19,Concentrado!$B$2:$B859, "=Sinaloa")</f>
        <v>57.027999999999999</v>
      </c>
      <c r="T19" s="9">
        <f>SUMIFS(Concentrado!U$2:U859,Concentrado!$A$2:$A859,"="&amp;$A19,Concentrado!$B$2:$B859, "=Sinaloa")</f>
        <v>15.333</v>
      </c>
      <c r="U19" s="9">
        <f>SUMIFS(Concentrado!V$2:V859,Concentrado!$A$2:$A859,"="&amp;$A19,Concentrado!$B$2:$B859, "=Sinaloa")</f>
        <v>19.873999999999999</v>
      </c>
      <c r="V19" s="9">
        <f>SUMIFS(Concentrado!W$2:W859,Concentrado!$A$2:$A859,"="&amp;$A19,Concentrado!$B$2:$B859, "=Sinaloa")</f>
        <v>17.617999999999999</v>
      </c>
      <c r="W19" s="9">
        <f>SUMIFS(Concentrado!X$2:X859,Concentrado!$A$2:$A859,"="&amp;$A19,Concentrado!$B$2:$B859, "=Sinaloa")</f>
        <v>68.933000000000007</v>
      </c>
      <c r="X19" s="9">
        <f>SUMIFS(Concentrado!Y$2:Y859,Concentrado!$A$2:$A859,"="&amp;$A19,Concentrado!$B$2:$B859, "=Sinaloa")</f>
        <v>3.5539999999999998</v>
      </c>
      <c r="Y19" s="9">
        <f>SUMIFS(Concentrado!Z$2:Z859,Concentrado!$A$2:$A859,"="&amp;$A19,Concentrado!$B$2:$B859, "=Sinaloa")</f>
        <v>36.197000000000003</v>
      </c>
      <c r="Z19" s="9">
        <f>SUMIFS(Concentrado!AA$2:AA859,Concentrado!$A$2:$A859,"="&amp;$A19,Concentrado!$B$2:$B859, "=Sinaloa")</f>
        <v>88.266000000000005</v>
      </c>
      <c r="AA19" s="9">
        <f>SUMIFS(Concentrado!AB$2:AB859,Concentrado!$A$2:$A859,"="&amp;$A19,Concentrado!$B$2:$B859, "=Sinaloa")</f>
        <v>60.082999999999998</v>
      </c>
      <c r="AB19" s="9">
        <f>SUMIFS(Concentrado!AC$2:AC859,Concentrado!$A$2:$A859,"="&amp;$A19,Concentrado!$B$2:$B859, "=Sinaloa")</f>
        <v>74.082999999999998</v>
      </c>
      <c r="AC19" s="9">
        <f>SUMIFS(Concentrado!AD$2:AD859,Concentrado!$A$2:$A859,"="&amp;$A19,Concentrado!$B$2:$B859, "=Sinaloa")</f>
        <v>401.596</v>
      </c>
      <c r="AD19" s="9">
        <f>SUMIFS(Concentrado!AE$2:AE859,Concentrado!$A$2:$A859,"="&amp;$A19,Concentrado!$B$2:$B859, "=Sinaloa")</f>
        <v>335.62299999999999</v>
      </c>
      <c r="AE19" s="9">
        <f>SUMIFS(Concentrado!AF$2:AF859,Concentrado!$A$2:$A859,"="&amp;$A19,Concentrado!$B$2:$B859, "=Sinaloa")</f>
        <v>368.39600000000002</v>
      </c>
      <c r="AF19" s="9">
        <f>SUMIFS(Concentrado!AG$2:AG859,Concentrado!$A$2:$A859,"="&amp;$A19,Concentrado!$B$2:$B859, "=Sinaloa")</f>
        <v>14.733000000000001</v>
      </c>
      <c r="AG19" s="9">
        <f>SUMIFS(Concentrado!AH$2:AH859,Concentrado!$A$2:$A859,"="&amp;$A19,Concentrado!$B$2:$B859, "=Sinaloa")</f>
        <v>6.3112302030232597</v>
      </c>
      <c r="AH19" s="9">
        <f>SUMIFS(Concentrado!AI$2:AI859,Concentrado!$A$2:$A859,"="&amp;$A19,Concentrado!$B$2:$B859, "=Sinaloa")</f>
        <v>1.4850455908996401</v>
      </c>
      <c r="AI19" s="9">
        <f>SUMIFS(Concentrado!AJ$2:AJ859,Concentrado!$A$2:$A859,"="&amp;$A19,Concentrado!$B$2:$B859, "=Sinaloa")</f>
        <v>3.9331510668443599</v>
      </c>
      <c r="AJ19" s="9">
        <f>SUMIFS(Concentrado!AK$2:AK859,Concentrado!$A$2:$A859,"="&amp;$A19,Concentrado!$B$2:$B859, "=Sinaloa")</f>
        <v>8.3330000000000002</v>
      </c>
      <c r="AK19" s="9">
        <f>SUMIFS(Concentrado!AL$2:AL859,Concentrado!$A$2:$A859,"="&amp;$A19,Concentrado!$B$2:$B859, "=Sinaloa")</f>
        <v>1.119</v>
      </c>
      <c r="AL19" s="9">
        <f>SUMIFS(Concentrado!AM$2:AM859,Concentrado!$A$2:$A859,"="&amp;$A19,Concentrado!$B$2:$B859, "=Sinaloa")</f>
        <v>4.7030000000000003</v>
      </c>
      <c r="AM19" s="9">
        <f>SUMIFS(Concentrado!AN$2:AN859,Concentrado!$A$2:$A859,"="&amp;$A19,Concentrado!$B$2:$B859, "=Sinaloa")</f>
        <v>50.198999999999998</v>
      </c>
      <c r="AN19" s="9">
        <f>SUMIFS(Concentrado!AO$2:AO859,Concentrado!$A$2:$A859,"="&amp;$A19,Concentrado!$B$2:$B859, "=Sinaloa")</f>
        <v>43.499000000000002</v>
      </c>
      <c r="AO19" s="9">
        <f>SUMIFS(Concentrado!AP$2:AP859,Concentrado!$A$2:$A859,"="&amp;$A19,Concentrado!$B$2:$B859, "=Sinaloa")</f>
        <v>46.828000000000003</v>
      </c>
      <c r="AP19" s="9">
        <f>SUMIFS(Concentrado!AQ$2:AQ859,Concentrado!$A$2:$A859,"="&amp;$A19,Concentrado!$B$2:$B859, "=Sinaloa")</f>
        <v>3.867</v>
      </c>
      <c r="AQ19" s="9">
        <f>SUMIFS(Concentrado!AR$2:AR859,Concentrado!$A$2:$A859,"="&amp;$A19,Concentrado!$B$2:$B859, "=Sinaloa")</f>
        <v>1.119</v>
      </c>
      <c r="AR19" s="9">
        <f>SUMIFS(Concentrado!AS$2:AS859,Concentrado!$A$2:$A859,"="&amp;$A19,Concentrado!$B$2:$B859, "=Sinaloa")</f>
        <v>2.484</v>
      </c>
      <c r="AS19" s="9">
        <f>SUMIFS(Concentrado!AT$2:AT859,Concentrado!$A$2:$A859,"="&amp;$A19,Concentrado!$B$2:$B859, "=Sinaloa")</f>
        <v>3.9329999999999998</v>
      </c>
      <c r="AT19" s="9">
        <f>SUMIFS(Concentrado!AU$2:AU859,Concentrado!$A$2:$A859,"="&amp;$A19,Concentrado!$B$2:$B859, "=Sinaloa")</f>
        <v>1.514</v>
      </c>
      <c r="AU19" s="9">
        <f>SUMIFS(Concentrado!AV$2:AV859,Concentrado!$A$2:$A859,"="&amp;$A19,Concentrado!$B$2:$B859, "=Sinaloa")</f>
        <v>2.7160000000000002</v>
      </c>
      <c r="AV19" s="9">
        <f>SUMIFS(Concentrado!AW$2:AW859,Concentrado!$A$2:$A859,"="&amp;$A19,Concentrado!$B$2:$B859, "=Sinaloa")</f>
        <v>605.79399999999998</v>
      </c>
      <c r="AW19" s="9">
        <f>SUMIFS(Concentrado!AX$2:AX859,Concentrado!$A$2:$A859,"="&amp;$A19,Concentrado!$B$2:$B859, "=Sinaloa")</f>
        <v>412.29</v>
      </c>
      <c r="AX19" s="9">
        <f>SUMIFS(Concentrado!AY$2:AY859,Concentrado!$A$2:$A859,"="&amp;$A19,Concentrado!$B$2:$B859, "=Sinaloa")</f>
        <v>508.58100000000002</v>
      </c>
      <c r="AY19" s="9">
        <f>SUMIFS(Concentrado!AZ$2:AZ859,Concentrado!$A$2:$A859,"="&amp;$A19,Concentrado!$B$2:$B859, "=Sinaloa")</f>
        <v>6.0579999999999998</v>
      </c>
      <c r="AZ19" s="9">
        <f>SUMIFS(Concentrado!BA$2:BA859,Concentrado!$A$2:$A859,"="&amp;$A19,Concentrado!$B$2:$B859, "=Sinaloa")</f>
        <v>4.1230000000000002</v>
      </c>
      <c r="BA19" s="9">
        <f>SUMIFS(Concentrado!BB$2:BB859,Concentrado!$A$2:$A859,"="&amp;$A19,Concentrado!$B$2:$B859, "=Sinaloa")</f>
        <v>5.0860000000000003</v>
      </c>
      <c r="BB19" s="9">
        <f>SUMIFS(Concentrado!BC$2:BC859,Concentrado!$A$2:$A859,"="&amp;$A19,Concentrado!$B$2:$B859, "=Sinaloa")</f>
        <v>16.791</v>
      </c>
      <c r="BC19" s="9">
        <f>SUMIFS(Concentrado!BD$2:BD859,Concentrado!$A$2:$A859,"="&amp;$A19,Concentrado!$B$2:$B859, "=Sinaloa")</f>
        <v>3.0529999999999999</v>
      </c>
      <c r="BD19" s="9">
        <f>SUMIFS(Concentrado!BE$2:BE859,Concentrado!$A$2:$A859,"="&amp;$A19,Concentrado!$B$2:$B859, "=Sinaloa")</f>
        <v>10.811</v>
      </c>
      <c r="BE19" s="9">
        <f>SUMIFS(Concentrado!BF$2:BF859,Concentrado!$A$2:$A859,"="&amp;$A19,Concentrado!$B$2:$B859, "=Sinaloa")</f>
        <v>13.045999999999999</v>
      </c>
      <c r="BF19" s="9">
        <f>SUMIFS(Concentrado!BG$2:BG859,Concentrado!$A$2:$A859,"="&amp;$A19,Concentrado!$B$2:$B859, "=Sinaloa")</f>
        <v>24.385000000000002</v>
      </c>
      <c r="BG19" s="9">
        <f>SUMIFS(Concentrado!BH$2:BH859,Concentrado!$A$2:$A859,"="&amp;$A19,Concentrado!$B$2:$B859, "=Sinaloa")</f>
        <v>7.2343019711440757</v>
      </c>
    </row>
    <row r="20" spans="1:59" x14ac:dyDescent="0.25">
      <c r="A20" s="4">
        <v>2016</v>
      </c>
      <c r="B20" s="9">
        <f>SUMIFS(Concentrado!C$2:C859,Concentrado!$A$2:$A859,"="&amp;$A20,Concentrado!$B$2:$B859, "=Sinaloa")</f>
        <v>33.4</v>
      </c>
      <c r="C20" s="9">
        <f>SUMIFS(Concentrado!D$2:D859,Concentrado!$A$2:$A859,"="&amp;$A20,Concentrado!$B$2:$B859, "=Sinaloa")</f>
        <v>7.9249999999999998</v>
      </c>
      <c r="D20" s="9">
        <f>SUMIFS(Concentrado!E$2:E859,Concentrado!$A$2:$A859,"="&amp;$A20,Concentrado!$B$2:$B859, "=Sinaloa")</f>
        <v>20.576000000000001</v>
      </c>
      <c r="E20" s="9">
        <f>SUMIFS(Concentrado!F$2:F859,Concentrado!$A$2:$A859,"="&amp;$A20,Concentrado!$B$2:$B859, "=Sinaloa")</f>
        <v>11.034000000000001</v>
      </c>
      <c r="F20" s="9">
        <f>SUMIFS(Concentrado!G$2:G859,Concentrado!$A$2:$A859,"="&amp;$A20,Concentrado!$B$2:$B859, "=Sinaloa")</f>
        <v>25.591000000000001</v>
      </c>
      <c r="G20" s="9">
        <f>SUMIFS(Concentrado!H$2:H859,Concentrado!$A$2:$A859,"="&amp;$A20,Concentrado!$B$2:$B859, "=Sinaloa")</f>
        <v>5.91</v>
      </c>
      <c r="H20" s="9">
        <f>SUMIFS(Concentrado!I$2:I859,Concentrado!$A$2:$A859,"="&amp;$A20,Concentrado!$B$2:$B859, "=Sinaloa")</f>
        <v>5.24</v>
      </c>
      <c r="I20" s="9">
        <f>SUMIFS(Concentrado!J$2:J859,Concentrado!$A$2:$A859,"="&amp;$A20,Concentrado!$B$2:$B859, "=Sinaloa")</f>
        <v>5.5730000000000004</v>
      </c>
      <c r="J20" s="9">
        <f>SUMIFS(Concentrado!K$2:K859,Concentrado!$A$2:$A859,"="&amp;$A20,Concentrado!$B$2:$B859, "=Sinaloa")</f>
        <v>16.401</v>
      </c>
      <c r="K20" s="9">
        <f>SUMIFS(Concentrado!L$2:L859,Concentrado!$A$2:$A859,"="&amp;$A20,Concentrado!$B$2:$B859, "=Sinaloa")</f>
        <v>5.8289999999999997</v>
      </c>
      <c r="L20" s="9">
        <f>SUMIFS(Concentrado!M$2:M859,Concentrado!$A$2:$A859,"="&amp;$A20,Concentrado!$B$2:$B859, "=Sinaloa")</f>
        <v>11.079000000000001</v>
      </c>
      <c r="M20" s="9">
        <f>SUMIFS(Concentrado!N$2:N859,Concentrado!$A$2:$A859,"="&amp;$A20,Concentrado!$B$2:$B859, "=Sinaloa")</f>
        <v>60.941000000000003</v>
      </c>
      <c r="N20" s="9">
        <f>SUMIFS(Concentrado!O$2:O859,Concentrado!$A$2:$A859,"="&amp;$A20,Concentrado!$B$2:$B859, "=Sinaloa")</f>
        <v>159.364</v>
      </c>
      <c r="O20" s="9">
        <f>SUMIFS(Concentrado!P$2:P859,Concentrado!$A$2:$A859,"="&amp;$A20,Concentrado!$B$2:$B859, "=Sinaloa")</f>
        <v>27.312999999999999</v>
      </c>
      <c r="P20" s="9">
        <f>SUMIFS(Concentrado!Q$2:Q859,Concentrado!$A$2:$A859,"="&amp;$A20,Concentrado!$B$2:$B859, "=Sinaloa")</f>
        <v>92.984999999999999</v>
      </c>
      <c r="Q20" s="9">
        <f>SUMIFS(Concentrado!R$2:R859,Concentrado!$A$2:$A859,"="&amp;$A20,Concentrado!$B$2:$B859, "=Sinaloa")</f>
        <v>60.691000000000003</v>
      </c>
      <c r="R20" s="9">
        <f>SUMIFS(Concentrado!S$2:S859,Concentrado!$A$2:$A859,"="&amp;$A20,Concentrado!$B$2:$B859, "=Sinaloa")</f>
        <v>59.866</v>
      </c>
      <c r="S20" s="9">
        <f>SUMIFS(Concentrado!T$2:T859,Concentrado!$A$2:$A859,"="&amp;$A20,Concentrado!$B$2:$B859, "=Sinaloa")</f>
        <v>60.276000000000003</v>
      </c>
      <c r="T20" s="9">
        <f>SUMIFS(Concentrado!U$2:U859,Concentrado!$A$2:$A859,"="&amp;$A20,Concentrado!$B$2:$B859, "=Sinaloa")</f>
        <v>16.003</v>
      </c>
      <c r="U20" s="9">
        <f>SUMIFS(Concentrado!V$2:V859,Concentrado!$A$2:$A859,"="&amp;$A20,Concentrado!$B$2:$B859, "=Sinaloa")</f>
        <v>19.257000000000001</v>
      </c>
      <c r="V20" s="9">
        <f>SUMIFS(Concentrado!W$2:W859,Concentrado!$A$2:$A859,"="&amp;$A20,Concentrado!$B$2:$B859, "=Sinaloa")</f>
        <v>17.640999999999998</v>
      </c>
      <c r="W20" s="9">
        <f>SUMIFS(Concentrado!X$2:X859,Concentrado!$A$2:$A859,"="&amp;$A20,Concentrado!$B$2:$B859, "=Sinaloa")</f>
        <v>79.084000000000003</v>
      </c>
      <c r="X20" s="9">
        <f>SUMIFS(Concentrado!Y$2:Y859,Concentrado!$A$2:$A859,"="&amp;$A20,Concentrado!$B$2:$B859, "=Sinaloa")</f>
        <v>5.3710000000000004</v>
      </c>
      <c r="Y20" s="9">
        <f>SUMIFS(Concentrado!Z$2:Z859,Concentrado!$A$2:$A859,"="&amp;$A20,Concentrado!$B$2:$B859, "=Sinaloa")</f>
        <v>42.073999999999998</v>
      </c>
      <c r="Z20" s="9">
        <f>SUMIFS(Concentrado!AA$2:AA859,Concentrado!$A$2:$A859,"="&amp;$A20,Concentrado!$B$2:$B859, "=Sinaloa")</f>
        <v>96.016999999999996</v>
      </c>
      <c r="AA20" s="9">
        <f>SUMIFS(Concentrado!AB$2:AB859,Concentrado!$A$2:$A859,"="&amp;$A20,Concentrado!$B$2:$B859, "=Sinaloa")</f>
        <v>61.765000000000001</v>
      </c>
      <c r="AB20" s="9">
        <f>SUMIFS(Concentrado!AC$2:AC859,Concentrado!$A$2:$A859,"="&amp;$A20,Concentrado!$B$2:$B859, "=Sinaloa")</f>
        <v>78.774000000000001</v>
      </c>
      <c r="AC20" s="9">
        <f>SUMIFS(Concentrado!AD$2:AD859,Concentrado!$A$2:$A859,"="&amp;$A20,Concentrado!$B$2:$B859, "=Sinaloa")</f>
        <v>419.99</v>
      </c>
      <c r="AD20" s="9">
        <f>SUMIFS(Concentrado!AE$2:AE859,Concentrado!$A$2:$A859,"="&amp;$A20,Concentrado!$B$2:$B859, "=Sinaloa")</f>
        <v>342.03500000000003</v>
      </c>
      <c r="AE20" s="9">
        <f>SUMIFS(Concentrado!AF$2:AF859,Concentrado!$A$2:$A859,"="&amp;$A20,Concentrado!$B$2:$B859, "=Sinaloa")</f>
        <v>380.74599999999998</v>
      </c>
      <c r="AF20" s="9">
        <f>SUMIFS(Concentrado!AG$2:AG859,Concentrado!$A$2:$A859,"="&amp;$A20,Concentrado!$B$2:$B859, "=Sinaloa")</f>
        <v>15.670999999999999</v>
      </c>
      <c r="AG20" s="9">
        <f>SUMIFS(Concentrado!AH$2:AH859,Concentrado!$A$2:$A859,"="&amp;$A20,Concentrado!$B$2:$B859, "=Sinaloa")</f>
        <v>5.2420375257582901</v>
      </c>
      <c r="AH20" s="9">
        <f>SUMIFS(Concentrado!AI$2:AI859,Concentrado!$A$2:$A859,"="&amp;$A20,Concentrado!$B$2:$B859, "=Sinaloa")</f>
        <v>1.8607524510761699</v>
      </c>
      <c r="AI20" s="9">
        <f>SUMIFS(Concentrado!AJ$2:AJ859,Concentrado!$A$2:$A859,"="&amp;$A20,Concentrado!$B$2:$B859, "=Sinaloa")</f>
        <v>3.5758918870348202</v>
      </c>
      <c r="AJ20" s="9">
        <f>SUMIFS(Concentrado!AK$2:AK859,Concentrado!$A$2:$A859,"="&amp;$A20,Concentrado!$B$2:$B859, "=Sinaloa")</f>
        <v>9.6280000000000001</v>
      </c>
      <c r="AK20" s="9">
        <f>SUMIFS(Concentrado!AL$2:AL859,Concentrado!$A$2:$A859,"="&amp;$A20,Concentrado!$B$2:$B859, "=Sinaloa")</f>
        <v>1.31</v>
      </c>
      <c r="AL20" s="9">
        <f>SUMIFS(Concentrado!AM$2:AM859,Concentrado!$A$2:$A859,"="&amp;$A20,Concentrado!$B$2:$B859, "=Sinaloa")</f>
        <v>5.4409999999999998</v>
      </c>
      <c r="AM20" s="9">
        <f>SUMIFS(Concentrado!AN$2:AN859,Concentrado!$A$2:$A859,"="&amp;$A20,Concentrado!$B$2:$B859, "=Sinaloa")</f>
        <v>57.637</v>
      </c>
      <c r="AN20" s="9">
        <f>SUMIFS(Concentrado!AO$2:AO859,Concentrado!$A$2:$A859,"="&amp;$A20,Concentrado!$B$2:$B859, "=Sinaloa")</f>
        <v>41.198999999999998</v>
      </c>
      <c r="AO20" s="9">
        <f>SUMIFS(Concentrado!AP$2:AP859,Concentrado!$A$2:$A859,"="&amp;$A20,Concentrado!$B$2:$B859, "=Sinaloa")</f>
        <v>49.360999999999997</v>
      </c>
      <c r="AP20" s="9">
        <f>SUMIFS(Concentrado!AQ$2:AQ859,Concentrado!$A$2:$A859,"="&amp;$A20,Concentrado!$B$2:$B859, "=Sinaloa")</f>
        <v>4.05</v>
      </c>
      <c r="AQ20" s="9">
        <f>SUMIFS(Concentrado!AR$2:AR859,Concentrado!$A$2:$A859,"="&amp;$A20,Concentrado!$B$2:$B859, "=Sinaloa")</f>
        <v>1.048</v>
      </c>
      <c r="AR20" s="9">
        <f>SUMIFS(Concentrado!AS$2:AS859,Concentrado!$A$2:$A859,"="&amp;$A20,Concentrado!$B$2:$B859, "=Sinaloa")</f>
        <v>2.5390000000000001</v>
      </c>
      <c r="AS20" s="9">
        <f>SUMIFS(Concentrado!AT$2:AT859,Concentrado!$A$2:$A859,"="&amp;$A20,Concentrado!$B$2:$B859, "=Sinaloa")</f>
        <v>4.6479999999999997</v>
      </c>
      <c r="AT20" s="9">
        <f>SUMIFS(Concentrado!AU$2:AU859,Concentrado!$A$2:$A859,"="&amp;$A20,Concentrado!$B$2:$B859, "=Sinaloa")</f>
        <v>0.98199999999999998</v>
      </c>
      <c r="AU20" s="9">
        <f>SUMIFS(Concentrado!AV$2:AV859,Concentrado!$A$2:$A859,"="&amp;$A20,Concentrado!$B$2:$B859, "=Sinaloa")</f>
        <v>2.8029999999999999</v>
      </c>
      <c r="AV20" s="9">
        <f>SUMIFS(Concentrado!AW$2:AW859,Concentrado!$A$2:$A859,"="&amp;$A20,Concentrado!$B$2:$B859, "=Sinaloa")</f>
        <v>645.35699999999997</v>
      </c>
      <c r="AW20" s="9">
        <f>SUMIFS(Concentrado!AX$2:AX859,Concentrado!$A$2:$A859,"="&amp;$A20,Concentrado!$B$2:$B859, "=Sinaloa")</f>
        <v>419.58600000000001</v>
      </c>
      <c r="AX20" s="9">
        <f>SUMIFS(Concentrado!AY$2:AY859,Concentrado!$A$2:$A859,"="&amp;$A20,Concentrado!$B$2:$B859, "=Sinaloa")</f>
        <v>531.798</v>
      </c>
      <c r="AY20" s="9">
        <f>SUMIFS(Concentrado!AZ$2:AZ859,Concentrado!$A$2:$A859,"="&amp;$A20,Concentrado!$B$2:$B859, "=Sinaloa")</f>
        <v>6.4539999999999997</v>
      </c>
      <c r="AZ20" s="9">
        <f>SUMIFS(Concentrado!BA$2:BA859,Concentrado!$A$2:$A859,"="&amp;$A20,Concentrado!$B$2:$B859, "=Sinaloa")</f>
        <v>4.1959999999999997</v>
      </c>
      <c r="BA20" s="9">
        <f>SUMIFS(Concentrado!BB$2:BB859,Concentrado!$A$2:$A859,"="&amp;$A20,Concentrado!$B$2:$B859, "=Sinaloa")</f>
        <v>5.3179999999999996</v>
      </c>
      <c r="BB20" s="9">
        <f>SUMIFS(Concentrado!BC$2:BC859,Concentrado!$A$2:$A859,"="&amp;$A20,Concentrado!$B$2:$B859, "=Sinaloa")</f>
        <v>29.539000000000001</v>
      </c>
      <c r="BC20" s="9">
        <f>SUMIFS(Concentrado!BD$2:BD859,Concentrado!$A$2:$A859,"="&amp;$A20,Concentrado!$B$2:$B859, "=Sinaloa")</f>
        <v>8.9390000000000001</v>
      </c>
      <c r="BD20" s="9">
        <f>SUMIFS(Concentrado!BE$2:BE859,Concentrado!$A$2:$A859,"="&amp;$A20,Concentrado!$B$2:$B859, "=Sinaloa")</f>
        <v>13.871</v>
      </c>
      <c r="BE20" s="9">
        <f>SUMIFS(Concentrado!BF$2:BF859,Concentrado!$A$2:$A859,"="&amp;$A20,Concentrado!$B$2:$B859, "=Sinaloa")</f>
        <v>15.835000000000001</v>
      </c>
      <c r="BF20" s="9">
        <f>SUMIFS(Concentrado!BG$2:BG859,Concentrado!$A$2:$A859,"="&amp;$A20,Concentrado!$B$2:$B859, "=Sinaloa")</f>
        <v>42.962000000000003</v>
      </c>
      <c r="BG20" s="9">
        <f>SUMIFS(Concentrado!BH$2:BH859,Concentrado!$A$2:$A859,"="&amp;$A20,Concentrado!$B$2:$B859, "=Sinaloa")</f>
        <v>5.4214402618657935</v>
      </c>
    </row>
    <row r="21" spans="1:59" x14ac:dyDescent="0.25">
      <c r="A21" s="4">
        <v>2017</v>
      </c>
      <c r="B21" s="9">
        <f>SUMIFS(Concentrado!C$2:C859,Concentrado!$A$2:$A859,"="&amp;$A21,Concentrado!$B$2:$B859, "=Sinaloa")</f>
        <v>31.972000000000001</v>
      </c>
      <c r="C21" s="9">
        <f>SUMIFS(Concentrado!D$2:D859,Concentrado!$A$2:$A859,"="&amp;$A21,Concentrado!$B$2:$B859, "=Sinaloa")</f>
        <v>6.9809999999999999</v>
      </c>
      <c r="D21" s="9">
        <f>SUMIFS(Concentrado!E$2:E859,Concentrado!$A$2:$A859,"="&amp;$A21,Concentrado!$B$2:$B859, "=Sinaloa")</f>
        <v>19.385999999999999</v>
      </c>
      <c r="E21" s="9">
        <f>SUMIFS(Concentrado!F$2:F859,Concentrado!$A$2:$A859,"="&amp;$A21,Concentrado!$B$2:$B859, "=Sinaloa")</f>
        <v>10.983000000000001</v>
      </c>
      <c r="F21" s="9">
        <f>SUMIFS(Concentrado!G$2:G859,Concentrado!$A$2:$A859,"="&amp;$A21,Concentrado!$B$2:$B859, "=Sinaloa")</f>
        <v>22.545000000000002</v>
      </c>
      <c r="G21" s="9">
        <f>SUMIFS(Concentrado!H$2:H859,Concentrado!$A$2:$A859,"="&amp;$A21,Concentrado!$B$2:$B859, "=Sinaloa")</f>
        <v>5.4279999999999999</v>
      </c>
      <c r="H21" s="9">
        <f>SUMIFS(Concentrado!I$2:I859,Concentrado!$A$2:$A859,"="&amp;$A21,Concentrado!$B$2:$B859, "=Sinaloa")</f>
        <v>4.306</v>
      </c>
      <c r="I21" s="9">
        <f>SUMIFS(Concentrado!J$2:J859,Concentrado!$A$2:$A859,"="&amp;$A21,Concentrado!$B$2:$B859, "=Sinaloa")</f>
        <v>4.8630000000000004</v>
      </c>
      <c r="J21" s="9">
        <f>SUMIFS(Concentrado!K$2:K859,Concentrado!$A$2:$A859,"="&amp;$A21,Concentrado!$B$2:$B859, "=Sinaloa")</f>
        <v>15.952999999999999</v>
      </c>
      <c r="K21" s="9">
        <f>SUMIFS(Concentrado!L$2:L859,Concentrado!$A$2:$A859,"="&amp;$A21,Concentrado!$B$2:$B859, "=Sinaloa")</f>
        <v>6.133</v>
      </c>
      <c r="L21" s="9">
        <f>SUMIFS(Concentrado!M$2:M859,Concentrado!$A$2:$A859,"="&amp;$A21,Concentrado!$B$2:$B859, "=Sinaloa")</f>
        <v>11.007</v>
      </c>
      <c r="M21" s="9">
        <f>SUMIFS(Concentrado!N$2:N859,Concentrado!$A$2:$A859,"="&amp;$A21,Concentrado!$B$2:$B859, "=Sinaloa")</f>
        <v>47.572000000000003</v>
      </c>
      <c r="N21" s="9">
        <f>SUMIFS(Concentrado!O$2:O859,Concentrado!$A$2:$A859,"="&amp;$A21,Concentrado!$B$2:$B859, "=Sinaloa")</f>
        <v>171.51</v>
      </c>
      <c r="O21" s="9">
        <f>SUMIFS(Concentrado!P$2:P859,Concentrado!$A$2:$A859,"="&amp;$A21,Concentrado!$B$2:$B859, "=Sinaloa")</f>
        <v>25.837</v>
      </c>
      <c r="P21" s="9">
        <f>SUMIFS(Concentrado!Q$2:Q859,Concentrado!$A$2:$A859,"="&amp;$A21,Concentrado!$B$2:$B859, "=Sinaloa")</f>
        <v>98.147000000000006</v>
      </c>
      <c r="Q21" s="9">
        <f>SUMIFS(Concentrado!R$2:R859,Concentrado!$A$2:$A859,"="&amp;$A21,Concentrado!$B$2:$B859, "=Sinaloa")</f>
        <v>57.985999999999997</v>
      </c>
      <c r="R21" s="9">
        <f>SUMIFS(Concentrado!S$2:S859,Concentrado!$A$2:$A859,"="&amp;$A21,Concentrado!$B$2:$B859, "=Sinaloa")</f>
        <v>60.024999999999999</v>
      </c>
      <c r="S21" s="9">
        <f>SUMIFS(Concentrado!T$2:T859,Concentrado!$A$2:$A859,"="&amp;$A21,Concentrado!$B$2:$B859, "=Sinaloa")</f>
        <v>59.012999999999998</v>
      </c>
      <c r="T21" s="9">
        <f>SUMIFS(Concentrado!U$2:U859,Concentrado!$A$2:$A859,"="&amp;$A21,Concentrado!$B$2:$B859, "=Sinaloa")</f>
        <v>17.343</v>
      </c>
      <c r="U21" s="9">
        <f>SUMIFS(Concentrado!V$2:V859,Concentrado!$A$2:$A859,"="&amp;$A21,Concentrado!$B$2:$B859, "=Sinaloa")</f>
        <v>17.094000000000001</v>
      </c>
      <c r="V21" s="9">
        <f>SUMIFS(Concentrado!W$2:W859,Concentrado!$A$2:$A859,"="&amp;$A21,Concentrado!$B$2:$B859, "=Sinaloa")</f>
        <v>17.218</v>
      </c>
      <c r="W21" s="9">
        <f>SUMIFS(Concentrado!X$2:X859,Concentrado!$A$2:$A859,"="&amp;$A21,Concentrado!$B$2:$B859, "=Sinaloa")</f>
        <v>92.275000000000006</v>
      </c>
      <c r="X21" s="9">
        <f>SUMIFS(Concentrado!Y$2:Y859,Concentrado!$A$2:$A859,"="&amp;$A21,Concentrado!$B$2:$B859, "=Sinaloa")</f>
        <v>5.0890000000000004</v>
      </c>
      <c r="Y21" s="9">
        <f>SUMIFS(Concentrado!Z$2:Z859,Concentrado!$A$2:$A859,"="&amp;$A21,Concentrado!$B$2:$B859, "=Sinaloa")</f>
        <v>48.366999999999997</v>
      </c>
      <c r="Z21" s="9">
        <f>SUMIFS(Concentrado!AA$2:AA859,Concentrado!$A$2:$A859,"="&amp;$A21,Concentrado!$B$2:$B859, "=Sinaloa")</f>
        <v>100.351</v>
      </c>
      <c r="AA21" s="9">
        <f>SUMIFS(Concentrado!AB$2:AB859,Concentrado!$A$2:$A859,"="&amp;$A21,Concentrado!$B$2:$B859, "=Sinaloa")</f>
        <v>67.984999999999999</v>
      </c>
      <c r="AB21" s="9">
        <f>SUMIFS(Concentrado!AC$2:AC859,Concentrado!$A$2:$A859,"="&amp;$A21,Concentrado!$B$2:$B859, "=Sinaloa")</f>
        <v>84.051000000000002</v>
      </c>
      <c r="AC21" s="9">
        <f>SUMIFS(Concentrado!AD$2:AD859,Concentrado!$A$2:$A859,"="&amp;$A21,Concentrado!$B$2:$B859, "=Sinaloa")</f>
        <v>416.43</v>
      </c>
      <c r="AD21" s="9">
        <f>SUMIFS(Concentrado!AE$2:AE859,Concentrado!$A$2:$A859,"="&amp;$A21,Concentrado!$B$2:$B859, "=Sinaloa")</f>
        <v>346.58199999999999</v>
      </c>
      <c r="AE21" s="9">
        <f>SUMIFS(Concentrado!AF$2:AF859,Concentrado!$A$2:$A859,"="&amp;$A21,Concentrado!$B$2:$B859, "=Sinaloa")</f>
        <v>381.25400000000002</v>
      </c>
      <c r="AF21" s="9">
        <f>SUMIFS(Concentrado!AG$2:AG859,Concentrado!$A$2:$A859,"="&amp;$A21,Concentrado!$B$2:$B859, "=Sinaloa")</f>
        <v>12.510999999999999</v>
      </c>
      <c r="AG21" s="9">
        <f>SUMIFS(Concentrado!AH$2:AH859,Concentrado!$A$2:$A859,"="&amp;$A21,Concentrado!$B$2:$B859, "=Sinaloa")</f>
        <v>7.9843216955795899</v>
      </c>
      <c r="AH21" s="9">
        <f>SUMIFS(Concentrado!AI$2:AI859,Concentrado!$A$2:$A859,"="&amp;$A21,Concentrado!$B$2:$B859, "=Sinaloa")</f>
        <v>1.3068844807467901</v>
      </c>
      <c r="AI21" s="9">
        <f>SUMIFS(Concentrado!AJ$2:AJ859,Concentrado!$A$2:$A859,"="&amp;$A21,Concentrado!$B$2:$B859, "=Sinaloa")</f>
        <v>4.6930859800957903</v>
      </c>
      <c r="AJ21" s="9">
        <f>SUMIFS(Concentrado!AK$2:AK859,Concentrado!$A$2:$A859,"="&amp;$A21,Concentrado!$B$2:$B859, "=Sinaloa")</f>
        <v>9.7970000000000006</v>
      </c>
      <c r="AK21" s="9">
        <f>SUMIFS(Concentrado!AL$2:AL859,Concentrado!$A$2:$A859,"="&amp;$A21,Concentrado!$B$2:$B859, "=Sinaloa")</f>
        <v>1.3049999999999999</v>
      </c>
      <c r="AL21" s="9">
        <f>SUMIFS(Concentrado!AM$2:AM859,Concentrado!$A$2:$A859,"="&amp;$A21,Concentrado!$B$2:$B859, "=Sinaloa")</f>
        <v>5.52</v>
      </c>
      <c r="AM21" s="9">
        <f>SUMIFS(Concentrado!AN$2:AN859,Concentrado!$A$2:$A859,"="&amp;$A21,Concentrado!$B$2:$B859, "=Sinaloa")</f>
        <v>52.889000000000003</v>
      </c>
      <c r="AN21" s="9">
        <f>SUMIFS(Concentrado!AO$2:AO859,Concentrado!$A$2:$A859,"="&amp;$A21,Concentrado!$B$2:$B859, "=Sinaloa")</f>
        <v>42.996000000000002</v>
      </c>
      <c r="AO21" s="9">
        <f>SUMIFS(Concentrado!AP$2:AP859,Concentrado!$A$2:$A859,"="&amp;$A21,Concentrado!$B$2:$B859, "=Sinaloa")</f>
        <v>47.906999999999996</v>
      </c>
      <c r="AP21" s="9">
        <f>SUMIFS(Concentrado!AQ$2:AQ859,Concentrado!$A$2:$A859,"="&amp;$A21,Concentrado!$B$2:$B859, "=Sinaloa")</f>
        <v>4.1040000000000001</v>
      </c>
      <c r="AQ21" s="9">
        <f>SUMIFS(Concentrado!AR$2:AR859,Concentrado!$A$2:$A859,"="&amp;$A21,Concentrado!$B$2:$B859, "=Sinaloa")</f>
        <v>1.109</v>
      </c>
      <c r="AR21" s="9">
        <f>SUMIFS(Concentrado!AS$2:AS859,Concentrado!$A$2:$A859,"="&amp;$A21,Concentrado!$B$2:$B859, "=Sinaloa")</f>
        <v>2.5960000000000001</v>
      </c>
      <c r="AS21" s="9">
        <f>SUMIFS(Concentrado!AT$2:AT859,Concentrado!$A$2:$A859,"="&amp;$A21,Concentrado!$B$2:$B859, "=Sinaloa")</f>
        <v>4.766</v>
      </c>
      <c r="AT21" s="9">
        <f>SUMIFS(Concentrado!AU$2:AU859,Concentrado!$A$2:$A859,"="&amp;$A21,Concentrado!$B$2:$B859, "=Sinaloa")</f>
        <v>1.109</v>
      </c>
      <c r="AU21" s="9">
        <f>SUMIFS(Concentrado!AV$2:AV859,Concentrado!$A$2:$A859,"="&amp;$A21,Concentrado!$B$2:$B859, "=Sinaloa")</f>
        <v>2.9239999999999999</v>
      </c>
      <c r="AV21" s="9">
        <f>SUMIFS(Concentrado!AW$2:AW859,Concentrado!$A$2:$A859,"="&amp;$A21,Concentrado!$B$2:$B859, "=Sinaloa")</f>
        <v>648.97199999999998</v>
      </c>
      <c r="AW21" s="9">
        <f>SUMIFS(Concentrado!AX$2:AX859,Concentrado!$A$2:$A859,"="&amp;$A21,Concentrado!$B$2:$B859, "=Sinaloa")</f>
        <v>422.46199999999999</v>
      </c>
      <c r="AX21" s="9">
        <f>SUMIFS(Concentrado!AY$2:AY859,Concentrado!$A$2:$A859,"="&amp;$A21,Concentrado!$B$2:$B859, "=Sinaloa")</f>
        <v>534.899</v>
      </c>
      <c r="AY21" s="9">
        <f>SUMIFS(Concentrado!AZ$2:AZ859,Concentrado!$A$2:$A859,"="&amp;$A21,Concentrado!$B$2:$B859, "=Sinaloa")</f>
        <v>6.49</v>
      </c>
      <c r="AZ21" s="9">
        <f>SUMIFS(Concentrado!BA$2:BA859,Concentrado!$A$2:$A859,"="&amp;$A21,Concentrado!$B$2:$B859, "=Sinaloa")</f>
        <v>4.2249999999999996</v>
      </c>
      <c r="BA21" s="9">
        <f>SUMIFS(Concentrado!BB$2:BB859,Concentrado!$A$2:$A859,"="&amp;$A21,Concentrado!$B$2:$B859, "=Sinaloa")</f>
        <v>5.3490000000000002</v>
      </c>
      <c r="BB21" s="9">
        <f>SUMIFS(Concentrado!BC$2:BC859,Concentrado!$A$2:$A859,"="&amp;$A21,Concentrado!$B$2:$B859, "=Sinaloa")</f>
        <v>24.49</v>
      </c>
      <c r="BC21" s="9">
        <f>SUMIFS(Concentrado!BD$2:BD859,Concentrado!$A$2:$A859,"="&amp;$A21,Concentrado!$B$2:$B859, "=Sinaloa")</f>
        <v>3.95</v>
      </c>
      <c r="BD21" s="9">
        <f>SUMIFS(Concentrado!BE$2:BE859,Concentrado!$A$2:$A859,"="&amp;$A21,Concentrado!$B$2:$B859, "=Sinaloa")</f>
        <v>14.632999999999999</v>
      </c>
      <c r="BE21" s="9">
        <f>SUMIFS(Concentrado!BF$2:BF859,Concentrado!$A$2:$A859,"="&amp;$A21,Concentrado!$B$2:$B859, "=Sinaloa")</f>
        <v>16.492999999999999</v>
      </c>
      <c r="BF21" s="9">
        <f>SUMIFS(Concentrado!BG$2:BG859,Concentrado!$A$2:$A859,"="&amp;$A21,Concentrado!$B$2:$B859, "=Sinaloa")</f>
        <v>16.169</v>
      </c>
      <c r="BG21" s="9">
        <f>SUMIFS(Concentrado!BH$2:BH859,Concentrado!$A$2:$A859,"="&amp;$A21,Concentrado!$B$2:$B859, "=Sinaloa")</f>
        <v>6.0029105020616056</v>
      </c>
    </row>
    <row r="22" spans="1:59" x14ac:dyDescent="0.25">
      <c r="A22" s="4">
        <v>2018</v>
      </c>
      <c r="B22" s="9">
        <f>SUMIFS(Concentrado!C$2:C859,Concentrado!$A$2:$A859,"="&amp;$A22,Concentrado!$B$2:$B859, "=Sinaloa")</f>
        <v>26.783999999999999</v>
      </c>
      <c r="C22" s="9">
        <f>SUMIFS(Concentrado!D$2:D859,Concentrado!$A$2:$A859,"="&amp;$A22,Concentrado!$B$2:$B859, "=Sinaloa")</f>
        <v>5.4569999999999999</v>
      </c>
      <c r="D22" s="9">
        <f>SUMIFS(Concentrado!E$2:E859,Concentrado!$A$2:$A859,"="&amp;$A22,Concentrado!$B$2:$B859, "=Sinaloa")</f>
        <v>16.039000000000001</v>
      </c>
      <c r="E22" s="9">
        <f>SUMIFS(Concentrado!F$2:F859,Concentrado!$A$2:$A859,"="&amp;$A22,Concentrado!$B$2:$B859, "=Sinaloa")</f>
        <v>9.452</v>
      </c>
      <c r="F22" s="9">
        <f>SUMIFS(Concentrado!G$2:G859,Concentrado!$A$2:$A859,"="&amp;$A22,Concentrado!$B$2:$B859, "=Sinaloa")</f>
        <v>24.143000000000001</v>
      </c>
      <c r="G22" s="9">
        <f>SUMIFS(Concentrado!H$2:H859,Concentrado!$A$2:$A859,"="&amp;$A22,Concentrado!$B$2:$B859, "=Sinaloa")</f>
        <v>5.2119999999999997</v>
      </c>
      <c r="H22" s="9">
        <f>SUMIFS(Concentrado!I$2:I859,Concentrado!$A$2:$A859,"="&amp;$A22,Concentrado!$B$2:$B859, "=Sinaloa")</f>
        <v>5.0679999999999996</v>
      </c>
      <c r="I22" s="9">
        <f>SUMIFS(Concentrado!J$2:J859,Concentrado!$A$2:$A859,"="&amp;$A22,Concentrado!$B$2:$B859, "=Sinaloa")</f>
        <v>5.1390000000000002</v>
      </c>
      <c r="J22" s="9">
        <f>SUMIFS(Concentrado!K$2:K859,Concentrado!$A$2:$A859,"="&amp;$A22,Concentrado!$B$2:$B859, "=Sinaloa")</f>
        <v>14.052</v>
      </c>
      <c r="K22" s="9">
        <f>SUMIFS(Concentrado!L$2:L859,Concentrado!$A$2:$A859,"="&amp;$A22,Concentrado!$B$2:$B859, "=Sinaloa")</f>
        <v>6.1070000000000002</v>
      </c>
      <c r="L22" s="9">
        <f>SUMIFS(Concentrado!M$2:M859,Concentrado!$A$2:$A859,"="&amp;$A22,Concentrado!$B$2:$B859, "=Sinaloa")</f>
        <v>10.048999999999999</v>
      </c>
      <c r="M22" s="9">
        <f>SUMIFS(Concentrado!N$2:N859,Concentrado!$A$2:$A859,"="&amp;$A22,Concentrado!$B$2:$B859, "=Sinaloa")</f>
        <v>57.305</v>
      </c>
      <c r="N22" s="9">
        <f>SUMIFS(Concentrado!O$2:O859,Concentrado!$A$2:$A859,"="&amp;$A22,Concentrado!$B$2:$B859, "=Sinaloa")</f>
        <v>139.33000000000001</v>
      </c>
      <c r="O22" s="9">
        <f>SUMIFS(Concentrado!P$2:P859,Concentrado!$A$2:$A859,"="&amp;$A22,Concentrado!$B$2:$B859, "=Sinaloa")</f>
        <v>21.245000000000001</v>
      </c>
      <c r="P22" s="9">
        <f>SUMIFS(Concentrado!Q$2:Q859,Concentrado!$A$2:$A859,"="&amp;$A22,Concentrado!$B$2:$B859, "=Sinaloa")</f>
        <v>79.834999999999994</v>
      </c>
      <c r="Q22" s="9">
        <f>SUMIFS(Concentrado!R$2:R859,Concentrado!$A$2:$A859,"="&amp;$A22,Concentrado!$B$2:$B859, "=Sinaloa")</f>
        <v>55.414999999999999</v>
      </c>
      <c r="R22" s="9">
        <f>SUMIFS(Concentrado!S$2:S859,Concentrado!$A$2:$A859,"="&amp;$A22,Concentrado!$B$2:$B859, "=Sinaloa")</f>
        <v>52.558999999999997</v>
      </c>
      <c r="S22" s="9">
        <f>SUMIFS(Concentrado!T$2:T859,Concentrado!$A$2:$A859,"="&amp;$A22,Concentrado!$B$2:$B859, "=Sinaloa")</f>
        <v>53.975999999999999</v>
      </c>
      <c r="T22" s="9">
        <f>SUMIFS(Concentrado!U$2:U859,Concentrado!$A$2:$A859,"="&amp;$A22,Concentrado!$B$2:$B859, "=Sinaloa")</f>
        <v>16.823</v>
      </c>
      <c r="U22" s="9">
        <f>SUMIFS(Concentrado!V$2:V859,Concentrado!$A$2:$A859,"="&amp;$A22,Concentrado!$B$2:$B859, "=Sinaloa")</f>
        <v>15.462</v>
      </c>
      <c r="V22" s="9">
        <f>SUMIFS(Concentrado!W$2:W859,Concentrado!$A$2:$A859,"="&amp;$A22,Concentrado!$B$2:$B859, "=Sinaloa")</f>
        <v>16.137</v>
      </c>
      <c r="W22" s="9">
        <f>SUMIFS(Concentrado!X$2:X859,Concentrado!$A$2:$A859,"="&amp;$A22,Concentrado!$B$2:$B859, "=Sinaloa")</f>
        <v>65.376999999999995</v>
      </c>
      <c r="X22" s="9">
        <f>SUMIFS(Concentrado!Y$2:Y859,Concentrado!$A$2:$A859,"="&amp;$A22,Concentrado!$B$2:$B859, "=Sinaloa")</f>
        <v>2.9239999999999999</v>
      </c>
      <c r="Y22" s="9">
        <f>SUMIFS(Concentrado!Z$2:Z859,Concentrado!$A$2:$A859,"="&amp;$A22,Concentrado!$B$2:$B859, "=Sinaloa")</f>
        <v>33.911000000000001</v>
      </c>
      <c r="Z22" s="9">
        <f>SUMIFS(Concentrado!AA$2:AA859,Concentrado!$A$2:$A859,"="&amp;$A22,Concentrado!$B$2:$B859, "=Sinaloa")</f>
        <v>109.04900000000001</v>
      </c>
      <c r="AA22" s="9">
        <f>SUMIFS(Concentrado!AB$2:AB859,Concentrado!$A$2:$A859,"="&amp;$A22,Concentrado!$B$2:$B859, "=Sinaloa")</f>
        <v>70.489999999999995</v>
      </c>
      <c r="AB22" s="9">
        <f>SUMIFS(Concentrado!AC$2:AC859,Concentrado!$A$2:$A859,"="&amp;$A22,Concentrado!$B$2:$B859, "=Sinaloa")</f>
        <v>89.622</v>
      </c>
      <c r="AC22" s="9">
        <f>SUMIFS(Concentrado!AD$2:AD859,Concentrado!$A$2:$A859,"="&amp;$A22,Concentrado!$B$2:$B859, "=Sinaloa")</f>
        <v>426.5</v>
      </c>
      <c r="AD22" s="9">
        <f>SUMIFS(Concentrado!AE$2:AE859,Concentrado!$A$2:$A859,"="&amp;$A22,Concentrado!$B$2:$B859, "=Sinaloa")</f>
        <v>339.26299999999998</v>
      </c>
      <c r="AE22" s="9">
        <f>SUMIFS(Concentrado!AF$2:AF859,Concentrado!$A$2:$A859,"="&amp;$A22,Concentrado!$B$2:$B859, "=Sinaloa")</f>
        <v>382.613</v>
      </c>
      <c r="AF22" s="9">
        <f>SUMIFS(Concentrado!AG$2:AG859,Concentrado!$A$2:$A859,"="&amp;$A22,Concentrado!$B$2:$B859, "=Sinaloa")</f>
        <v>15.371</v>
      </c>
      <c r="AG22" s="9">
        <f>SUMIFS(Concentrado!AH$2:AH859,Concentrado!$A$2:$A859,"="&amp;$A22,Concentrado!$B$2:$B859, "=Sinaloa")</f>
        <v>4.7375834315774501</v>
      </c>
      <c r="AH22" s="9">
        <f>SUMIFS(Concentrado!AI$2:AI859,Concentrado!$A$2:$A859,"="&amp;$A22,Concentrado!$B$2:$B859, "=Sinaloa")</f>
        <v>1.3110602919169401</v>
      </c>
      <c r="AI22" s="9">
        <f>SUMIFS(Concentrado!AJ$2:AJ859,Concentrado!$A$2:$A859,"="&amp;$A22,Concentrado!$B$2:$B859, "=Sinaloa")</f>
        <v>3.04787378477578</v>
      </c>
      <c r="AJ22" s="9">
        <f>SUMIFS(Concentrado!AK$2:AK859,Concentrado!$A$2:$A859,"="&amp;$A22,Concentrado!$B$2:$B859, "=Sinaloa")</f>
        <v>7.6529999999999996</v>
      </c>
      <c r="AK22" s="9">
        <f>SUMIFS(Concentrado!AL$2:AL859,Concentrado!$A$2:$A859,"="&amp;$A22,Concentrado!$B$2:$B859, "=Sinaloa")</f>
        <v>1.234</v>
      </c>
      <c r="AL22" s="9">
        <f>SUMIFS(Concentrado!AM$2:AM859,Concentrado!$A$2:$A859,"="&amp;$A22,Concentrado!$B$2:$B859, "=Sinaloa")</f>
        <v>4.4189999999999996</v>
      </c>
      <c r="AM22" s="9">
        <f>SUMIFS(Concentrado!AN$2:AN859,Concentrado!$A$2:$A859,"="&amp;$A22,Concentrado!$B$2:$B859, "=Sinaloa")</f>
        <v>63.661999999999999</v>
      </c>
      <c r="AN22" s="9">
        <f>SUMIFS(Concentrado!AO$2:AO859,Concentrado!$A$2:$A859,"="&amp;$A22,Concentrado!$B$2:$B859, "=Sinaloa")</f>
        <v>47.686999999999998</v>
      </c>
      <c r="AO22" s="9">
        <f>SUMIFS(Concentrado!AP$2:AP859,Concentrado!$A$2:$A859,"="&amp;$A22,Concentrado!$B$2:$B859, "=Sinaloa")</f>
        <v>55.646000000000001</v>
      </c>
      <c r="AP22" s="9">
        <f>SUMIFS(Concentrado!AQ$2:AQ859,Concentrado!$A$2:$A859,"="&amp;$A22,Concentrado!$B$2:$B859, "=Sinaloa")</f>
        <v>4.4859999999999998</v>
      </c>
      <c r="AQ22" s="9">
        <f>SUMIFS(Concentrado!AR$2:AR859,Concentrado!$A$2:$A859,"="&amp;$A22,Concentrado!$B$2:$B859, "=Sinaloa")</f>
        <v>1.819</v>
      </c>
      <c r="AR22" s="9">
        <f>SUMIFS(Concentrado!AS$2:AS859,Concentrado!$A$2:$A859,"="&amp;$A22,Concentrado!$B$2:$B859, "=Sinaloa")</f>
        <v>3.1419999999999999</v>
      </c>
      <c r="AS22" s="9">
        <f>SUMIFS(Concentrado!AT$2:AT859,Concentrado!$A$2:$A859,"="&amp;$A22,Concentrado!$B$2:$B859, "=Sinaloa")</f>
        <v>5.08</v>
      </c>
      <c r="AT22" s="9">
        <f>SUMIFS(Concentrado!AU$2:AU859,Concentrado!$A$2:$A859,"="&amp;$A22,Concentrado!$B$2:$B859, "=Sinaloa")</f>
        <v>0.78</v>
      </c>
      <c r="AU22" s="9">
        <f>SUMIFS(Concentrado!AV$2:AV859,Concentrado!$A$2:$A859,"="&amp;$A22,Concentrado!$B$2:$B859, "=Sinaloa")</f>
        <v>2.9129999999999998</v>
      </c>
      <c r="AV22" s="9">
        <f>SUMIFS(Concentrado!AW$2:AW859,Concentrado!$A$2:$A859,"="&amp;$A22,Concentrado!$B$2:$B859, "=Sinaloa")</f>
        <v>634.96699999999998</v>
      </c>
      <c r="AW22" s="9">
        <f>SUMIFS(Concentrado!AX$2:AX859,Concentrado!$A$2:$A859,"="&amp;$A22,Concentrado!$B$2:$B859, "=Sinaloa")</f>
        <v>414.69099999999997</v>
      </c>
      <c r="AX22" s="9">
        <f>SUMIFS(Concentrado!AY$2:AY859,Concentrado!$A$2:$A859,"="&amp;$A22,Concentrado!$B$2:$B859, "=Sinaloa")</f>
        <v>524.08399999999995</v>
      </c>
      <c r="AY22" s="9">
        <f>SUMIFS(Concentrado!AZ$2:AZ859,Concentrado!$A$2:$A859,"="&amp;$A22,Concentrado!$B$2:$B859, "=Sinaloa")</f>
        <v>6.35</v>
      </c>
      <c r="AZ22" s="9">
        <f>SUMIFS(Concentrado!BA$2:BA859,Concentrado!$A$2:$A859,"="&amp;$A22,Concentrado!$B$2:$B859, "=Sinaloa")</f>
        <v>4.1470000000000002</v>
      </c>
      <c r="BA22" s="9">
        <f>SUMIFS(Concentrado!BB$2:BB859,Concentrado!$A$2:$A859,"="&amp;$A22,Concentrado!$B$2:$B859, "=Sinaloa")</f>
        <v>5.2409999999999997</v>
      </c>
      <c r="BB22" s="9">
        <f>SUMIFS(Concentrado!BC$2:BC859,Concentrado!$A$2:$A859,"="&amp;$A22,Concentrado!$B$2:$B859, "=Sinaloa")</f>
        <v>7.1950000000000003</v>
      </c>
      <c r="BC22" s="9">
        <f>SUMIFS(Concentrado!BD$2:BD859,Concentrado!$A$2:$A859,"="&amp;$A22,Concentrado!$B$2:$B859, "=Sinaloa")</f>
        <v>1.9990000000000001</v>
      </c>
      <c r="BD22" s="9">
        <f>SUMIFS(Concentrado!BE$2:BE859,Concentrado!$A$2:$A859,"="&amp;$A22,Concentrado!$B$2:$B859, "=Sinaloa")</f>
        <v>10.99</v>
      </c>
      <c r="BE22" s="9">
        <f>SUMIFS(Concentrado!BF$2:BF859,Concentrado!$A$2:$A859,"="&amp;$A22,Concentrado!$B$2:$B859, "=Sinaloa")</f>
        <v>12.832000000000001</v>
      </c>
      <c r="BF22" s="9">
        <f>SUMIFS(Concentrado!BG$2:BG859,Concentrado!$A$2:$A859,"="&amp;$A22,Concentrado!$B$2:$B859, "=Sinaloa")</f>
        <v>43.871000000000002</v>
      </c>
      <c r="BG22" s="9">
        <f>SUMIFS(Concentrado!BH$2:BH859,Concentrado!$A$2:$A859,"="&amp;$A22,Concentrado!$B$2:$B859, "=Sinaloa")</f>
        <v>7.4361674124769683</v>
      </c>
    </row>
    <row r="23" spans="1:59" x14ac:dyDescent="0.25">
      <c r="A23" s="4">
        <v>2019</v>
      </c>
      <c r="B23" s="9">
        <f>SUMIFS(Concentrado!C$2:C859,Concentrado!$A$2:$A859,"="&amp;$A23,Concentrado!$B$2:$B859, "=Sinaloa")</f>
        <v>26.568000000000001</v>
      </c>
      <c r="C23" s="9">
        <f>SUMIFS(Concentrado!D$2:D859,Concentrado!$A$2:$A859,"="&amp;$A23,Concentrado!$B$2:$B859, "=Sinaloa")</f>
        <v>5.6929999999999996</v>
      </c>
      <c r="D23" s="9">
        <f>SUMIFS(Concentrado!E$2:E859,Concentrado!$A$2:$A859,"="&amp;$A23,Concentrado!$B$2:$B859, "=Sinaloa")</f>
        <v>16.045000000000002</v>
      </c>
      <c r="E23" s="9">
        <f>SUMIFS(Concentrado!F$2:F859,Concentrado!$A$2:$A859,"="&amp;$A23,Concentrado!$B$2:$B859, "=Sinaloa")</f>
        <v>10.997999999999999</v>
      </c>
      <c r="F23" s="9">
        <f>SUMIFS(Concentrado!G$2:G859,Concentrado!$A$2:$A859,"="&amp;$A23,Concentrado!$B$2:$B859, "=Sinaloa")</f>
        <v>22.782</v>
      </c>
      <c r="G23" s="9">
        <f>SUMIFS(Concentrado!H$2:H859,Concentrado!$A$2:$A859,"="&amp;$A23,Concentrado!$B$2:$B859, "=Sinaloa")</f>
        <v>5.8529999999999998</v>
      </c>
      <c r="H23" s="9">
        <f>SUMIFS(Concentrado!I$2:I859,Concentrado!$A$2:$A859,"="&amp;$A23,Concentrado!$B$2:$B859, "=Sinaloa")</f>
        <v>5.4989999999999997</v>
      </c>
      <c r="I23" s="9">
        <f>SUMIFS(Concentrado!J$2:J859,Concentrado!$A$2:$A859,"="&amp;$A23,Concentrado!$B$2:$B859, "=Sinaloa")</f>
        <v>5.6740000000000004</v>
      </c>
      <c r="J23" s="9">
        <f>SUMIFS(Concentrado!K$2:K859,Concentrado!$A$2:$A859,"="&amp;$A23,Concentrado!$B$2:$B859, "=Sinaloa")</f>
        <v>13.153</v>
      </c>
      <c r="K23" s="9">
        <f>SUMIFS(Concentrado!L$2:L859,Concentrado!$A$2:$A859,"="&amp;$A23,Concentrado!$B$2:$B859, "=Sinaloa")</f>
        <v>5.8220000000000001</v>
      </c>
      <c r="L23" s="9">
        <f>SUMIFS(Concentrado!M$2:M859,Concentrado!$A$2:$A859,"="&amp;$A23,Concentrado!$B$2:$B859, "=Sinaloa")</f>
        <v>9.4570000000000007</v>
      </c>
      <c r="M23" s="9">
        <f>SUMIFS(Concentrado!N$2:N859,Concentrado!$A$2:$A859,"="&amp;$A23,Concentrado!$B$2:$B859, "=Sinaloa")</f>
        <v>53.593000000000004</v>
      </c>
      <c r="N23" s="9">
        <f>SUMIFS(Concentrado!O$2:O859,Concentrado!$A$2:$A859,"="&amp;$A23,Concentrado!$B$2:$B859, "=Sinaloa")</f>
        <v>131.98599999999999</v>
      </c>
      <c r="O23" s="9">
        <f>SUMIFS(Concentrado!P$2:P859,Concentrado!$A$2:$A859,"="&amp;$A23,Concentrado!$B$2:$B859, "=Sinaloa")</f>
        <v>19.989999999999998</v>
      </c>
      <c r="P23" s="9">
        <f>SUMIFS(Concentrado!Q$2:Q859,Concentrado!$A$2:$A859,"="&amp;$A23,Concentrado!$B$2:$B859, "=Sinaloa")</f>
        <v>75.528000000000006</v>
      </c>
      <c r="Q23" s="9">
        <f>SUMIFS(Concentrado!R$2:R859,Concentrado!$A$2:$A859,"="&amp;$A23,Concentrado!$B$2:$B859, "=Sinaloa")</f>
        <v>58.069000000000003</v>
      </c>
      <c r="R23" s="9">
        <f>SUMIFS(Concentrado!S$2:S859,Concentrado!$A$2:$A859,"="&amp;$A23,Concentrado!$B$2:$B859, "=Sinaloa")</f>
        <v>53.5</v>
      </c>
      <c r="S23" s="9">
        <f>SUMIFS(Concentrado!T$2:T859,Concentrado!$A$2:$A859,"="&amp;$A23,Concentrado!$B$2:$B859, "=Sinaloa")</f>
        <v>55.765999999999998</v>
      </c>
      <c r="T23" s="9">
        <f>SUMIFS(Concentrado!U$2:U859,Concentrado!$A$2:$A859,"="&amp;$A23,Concentrado!$B$2:$B859, "=Sinaloa")</f>
        <v>15.717000000000001</v>
      </c>
      <c r="U23" s="9">
        <f>SUMIFS(Concentrado!V$2:V859,Concentrado!$A$2:$A859,"="&amp;$A23,Concentrado!$B$2:$B859, "=Sinaloa")</f>
        <v>18.242999999999999</v>
      </c>
      <c r="V23" s="9">
        <f>SUMIFS(Concentrado!W$2:W859,Concentrado!$A$2:$A859,"="&amp;$A23,Concentrado!$B$2:$B859, "=Sinaloa")</f>
        <v>16.991</v>
      </c>
      <c r="W23" s="9">
        <f>SUMIFS(Concentrado!X$2:X859,Concentrado!$A$2:$A859,"="&amp;$A23,Concentrado!$B$2:$B859, "=Sinaloa")</f>
        <v>61.423000000000002</v>
      </c>
      <c r="X23" s="9">
        <f>SUMIFS(Concentrado!Y$2:Y859,Concentrado!$A$2:$A859,"="&amp;$A23,Concentrado!$B$2:$B859, "=Sinaloa")</f>
        <v>3.2989999999999999</v>
      </c>
      <c r="Y23" s="9">
        <f>SUMIFS(Concentrado!Z$2:Z859,Concentrado!$A$2:$A859,"="&amp;$A23,Concentrado!$B$2:$B859, "=Sinaloa")</f>
        <v>32.122</v>
      </c>
      <c r="Z23" s="9">
        <f>SUMIFS(Concentrado!AA$2:AA859,Concentrado!$A$2:$A859,"="&amp;$A23,Concentrado!$B$2:$B859, "=Sinaloa")</f>
        <v>110.876</v>
      </c>
      <c r="AA23" s="9">
        <f>SUMIFS(Concentrado!AB$2:AB859,Concentrado!$A$2:$A859,"="&amp;$A23,Concentrado!$B$2:$B859, "=Sinaloa")</f>
        <v>72.260999999999996</v>
      </c>
      <c r="AB23" s="9">
        <f>SUMIFS(Concentrado!AC$2:AC859,Concentrado!$A$2:$A859,"="&amp;$A23,Concentrado!$B$2:$B859, "=Sinaloa")</f>
        <v>91.41</v>
      </c>
      <c r="AC23" s="9">
        <f>SUMIFS(Concentrado!AD$2:AD859,Concentrado!$A$2:$A859,"="&amp;$A23,Concentrado!$B$2:$B859, "=Sinaloa")</f>
        <v>442.51900000000001</v>
      </c>
      <c r="AD23" s="9">
        <f>SUMIFS(Concentrado!AE$2:AE859,Concentrado!$A$2:$A859,"="&amp;$A23,Concentrado!$B$2:$B859, "=Sinaloa")</f>
        <v>359.49200000000002</v>
      </c>
      <c r="AE23" s="9">
        <f>SUMIFS(Concentrado!AF$2:AF859,Concentrado!$A$2:$A859,"="&amp;$A23,Concentrado!$B$2:$B859, "=Sinaloa")</f>
        <v>400.697</v>
      </c>
      <c r="AF23" s="9">
        <f>SUMIFS(Concentrado!AG$2:AG859,Concentrado!$A$2:$A859,"="&amp;$A23,Concentrado!$B$2:$B859, "=Sinaloa")</f>
        <v>14.599</v>
      </c>
      <c r="AG23" s="9">
        <f>SUMIFS(Concentrado!AH$2:AH859,Concentrado!$A$2:$A859,"="&amp;$A23,Concentrado!$B$2:$B859, "=Sinaloa")</f>
        <v>4.9437148904692503</v>
      </c>
      <c r="AH23" s="9">
        <f>SUMIFS(Concentrado!AI$2:AI859,Concentrado!$A$2:$A859,"="&amp;$A23,Concentrado!$B$2:$B859, "=Sinaloa")</f>
        <v>2.6313266961249999</v>
      </c>
      <c r="AI23" s="9">
        <f>SUMIFS(Concentrado!AJ$2:AJ859,Concentrado!$A$2:$A859,"="&amp;$A23,Concentrado!$B$2:$B859, "=Sinaloa")</f>
        <v>3.8026375465011601</v>
      </c>
      <c r="AJ23" s="9">
        <f>SUMIFS(Concentrado!AK$2:AK859,Concentrado!$A$2:$A859,"="&amp;$A23,Concentrado!$B$2:$B859, "=Sinaloa")</f>
        <v>8.2859999999999996</v>
      </c>
      <c r="AK23" s="9">
        <f>SUMIFS(Concentrado!AL$2:AL859,Concentrado!$A$2:$A859,"="&amp;$A23,Concentrado!$B$2:$B859, "=Sinaloa")</f>
        <v>1.6819999999999999</v>
      </c>
      <c r="AL23" s="9">
        <f>SUMIFS(Concentrado!AM$2:AM859,Concentrado!$A$2:$A859,"="&amp;$A23,Concentrado!$B$2:$B859, "=Sinaloa")</f>
        <v>4.9569999999999999</v>
      </c>
      <c r="AM23" s="9">
        <f>SUMIFS(Concentrado!AN$2:AN859,Concentrado!$A$2:$A859,"="&amp;$A23,Concentrado!$B$2:$B859, "=Sinaloa")</f>
        <v>63.987000000000002</v>
      </c>
      <c r="AN23" s="9">
        <f>SUMIFS(Concentrado!AO$2:AO859,Concentrado!$A$2:$A859,"="&amp;$A23,Concentrado!$B$2:$B859, "=Sinaloa")</f>
        <v>47.16</v>
      </c>
      <c r="AO23" s="9">
        <f>SUMIFS(Concentrado!AP$2:AP859,Concentrado!$A$2:$A859,"="&amp;$A23,Concentrado!$B$2:$B859, "=Sinaloa")</f>
        <v>55.505000000000003</v>
      </c>
      <c r="AP23" s="9">
        <f>SUMIFS(Concentrado!AQ$2:AQ859,Concentrado!$A$2:$A859,"="&amp;$A23,Concentrado!$B$2:$B859, "=Sinaloa")</f>
        <v>4.8659999999999997</v>
      </c>
      <c r="AQ23" s="9">
        <f>SUMIFS(Concentrado!AR$2:AR859,Concentrado!$A$2:$A859,"="&amp;$A23,Concentrado!$B$2:$B859, "=Sinaloa")</f>
        <v>1.1639999999999999</v>
      </c>
      <c r="AR23" s="9">
        <f>SUMIFS(Concentrado!AS$2:AS859,Concentrado!$A$2:$A859,"="&amp;$A23,Concentrado!$B$2:$B859, "=Sinaloa")</f>
        <v>3</v>
      </c>
      <c r="AS23" s="9">
        <f>SUMIFS(Concentrado!AT$2:AT859,Concentrado!$A$2:$A859,"="&amp;$A23,Concentrado!$B$2:$B859, "=Sinaloa")</f>
        <v>5.0640000000000001</v>
      </c>
      <c r="AT23" s="9">
        <f>SUMIFS(Concentrado!AU$2:AU859,Concentrado!$A$2:$A859,"="&amp;$A23,Concentrado!$B$2:$B859, "=Sinaloa")</f>
        <v>1.294</v>
      </c>
      <c r="AU23" s="9">
        <f>SUMIFS(Concentrado!AV$2:AV859,Concentrado!$A$2:$A859,"="&amp;$A23,Concentrado!$B$2:$B859, "=Sinaloa")</f>
        <v>3.1629999999999998</v>
      </c>
      <c r="AV23" s="9">
        <f>SUMIFS(Concentrado!AW$2:AW859,Concentrado!$A$2:$A859,"="&amp;$A23,Concentrado!$B$2:$B859, "=Sinaloa")</f>
        <v>644.80600000000004</v>
      </c>
      <c r="AW23" s="9">
        <f>SUMIFS(Concentrado!AX$2:AX859,Concentrado!$A$2:$A859,"="&amp;$A23,Concentrado!$B$2:$B859, "=Sinaloa")</f>
        <v>432.78800000000001</v>
      </c>
      <c r="AX23" s="9">
        <f>SUMIFS(Concentrado!AY$2:AY859,Concentrado!$A$2:$A859,"="&amp;$A23,Concentrado!$B$2:$B859, "=Sinaloa")</f>
        <v>537.95899999999995</v>
      </c>
      <c r="AY23" s="9">
        <f>SUMIFS(Concentrado!AZ$2:AZ859,Concentrado!$A$2:$A859,"="&amp;$A23,Concentrado!$B$2:$B859, "=Sinaloa")</f>
        <v>6.4480000000000004</v>
      </c>
      <c r="AZ23" s="9">
        <f>SUMIFS(Concentrado!BA$2:BA859,Concentrado!$A$2:$A859,"="&amp;$A23,Concentrado!$B$2:$B859, "=Sinaloa")</f>
        <v>4.3280000000000003</v>
      </c>
      <c r="BA23" s="9">
        <f>SUMIFS(Concentrado!BB$2:BB859,Concentrado!$A$2:$A859,"="&amp;$A23,Concentrado!$B$2:$B859, "=Sinaloa")</f>
        <v>5.38</v>
      </c>
      <c r="BB23" s="9">
        <f>SUMIFS(Concentrado!BC$2:BC859,Concentrado!$A$2:$A859,"="&amp;$A23,Concentrado!$B$2:$B859, "=Sinaloa")</f>
        <v>21.794</v>
      </c>
      <c r="BC23" s="9">
        <f>SUMIFS(Concentrado!BD$2:BD859,Concentrado!$A$2:$A859,"="&amp;$A23,Concentrado!$B$2:$B859, "=Sinaloa")</f>
        <v>4.843</v>
      </c>
      <c r="BD23" s="9">
        <f>SUMIFS(Concentrado!BE$2:BE859,Concentrado!$A$2:$A859,"="&amp;$A23,Concentrado!$B$2:$B859, "=Sinaloa")</f>
        <v>14.023</v>
      </c>
      <c r="BE23" s="9">
        <f>SUMIFS(Concentrado!BF$2:BF859,Concentrado!$A$2:$A859,"="&amp;$A23,Concentrado!$B$2:$B859, "=Sinaloa")</f>
        <v>15.888</v>
      </c>
      <c r="BF23" s="9">
        <f>SUMIFS(Concentrado!BG$2:BG859,Concentrado!$A$2:$A859,"="&amp;$A23,Concentrado!$B$2:$B859, "=Sinaloa")</f>
        <v>29.215</v>
      </c>
      <c r="BG23" s="9">
        <f>SUMIFS(Concentrado!BH$2:BH859,Concentrado!$A$2:$A859,"="&amp;$A23,Concentrado!$B$2:$B859, "=Sinaloa")</f>
        <v>6.6070385185851048</v>
      </c>
    </row>
    <row r="24" spans="1:59" x14ac:dyDescent="0.25">
      <c r="A24" s="4">
        <v>2020</v>
      </c>
      <c r="B24" s="9">
        <f>SUMIFS(Concentrado!C$2:C859,Concentrado!$A$2:$A859,"="&amp;$A24,Concentrado!$B$2:$B859, "=Sinaloa")</f>
        <v>26.077999999999999</v>
      </c>
      <c r="C24" s="9">
        <f>SUMIFS(Concentrado!D$2:D859,Concentrado!$A$2:$A859,"="&amp;$A24,Concentrado!$B$2:$B859, "=Sinaloa")</f>
        <v>5.0209999999999999</v>
      </c>
      <c r="D24" s="9">
        <f>SUMIFS(Concentrado!E$2:E859,Concentrado!$A$2:$A859,"="&amp;$A24,Concentrado!$B$2:$B859, "=Sinaloa")</f>
        <v>15.456</v>
      </c>
      <c r="E24" s="9">
        <f>SUMIFS(Concentrado!F$2:F859,Concentrado!$A$2:$A859,"="&amp;$A24,Concentrado!$B$2:$B859, "=Sinaloa")</f>
        <v>9.7349999999999994</v>
      </c>
      <c r="F24" s="9">
        <f>SUMIFS(Concentrado!G$2:G859,Concentrado!$A$2:$A859,"="&amp;$A24,Concentrado!$B$2:$B859, "=Sinaloa")</f>
        <v>23.12</v>
      </c>
      <c r="G24" s="9">
        <f>SUMIFS(Concentrado!H$2:H859,Concentrado!$A$2:$A859,"="&amp;$A24,Concentrado!$B$2:$B859, "=Sinaloa")</f>
        <v>5.6349999999999998</v>
      </c>
      <c r="H24" s="9">
        <f>SUMIFS(Concentrado!I$2:I859,Concentrado!$A$2:$A859,"="&amp;$A24,Concentrado!$B$2:$B859, "=Sinaloa")</f>
        <v>4.5060000000000002</v>
      </c>
      <c r="I24" s="9">
        <f>SUMIFS(Concentrado!J$2:J859,Concentrado!$A$2:$A859,"="&amp;$A24,Concentrado!$B$2:$B859, "=Sinaloa")</f>
        <v>5.0650000000000004</v>
      </c>
      <c r="J24" s="9">
        <f>SUMIFS(Concentrado!K$2:K859,Concentrado!$A$2:$A859,"="&amp;$A24,Concentrado!$B$2:$B859, "=Sinaloa")</f>
        <v>13.957000000000001</v>
      </c>
      <c r="K24" s="9">
        <f>SUMIFS(Concentrado!L$2:L859,Concentrado!$A$2:$A859,"="&amp;$A24,Concentrado!$B$2:$B859, "=Sinaloa")</f>
        <v>6.1150000000000002</v>
      </c>
      <c r="L24" s="9">
        <f>SUMIFS(Concentrado!M$2:M859,Concentrado!$A$2:$A859,"="&amp;$A24,Concentrado!$B$2:$B859, "=Sinaloa")</f>
        <v>10.000999999999999</v>
      </c>
      <c r="M24" s="9">
        <f>SUMIFS(Concentrado!N$2:N859,Concentrado!$A$2:$A859,"="&amp;$A24,Concentrado!$B$2:$B859, "=Sinaloa")</f>
        <v>60.718000000000004</v>
      </c>
      <c r="N24" s="9">
        <f>SUMIFS(Concentrado!O$2:O859,Concentrado!$A$2:$A859,"="&amp;$A24,Concentrado!$B$2:$B859, "=Sinaloa")</f>
        <v>122.726</v>
      </c>
      <c r="O24" s="9">
        <f>SUMIFS(Concentrado!P$2:P859,Concentrado!$A$2:$A859,"="&amp;$A24,Concentrado!$B$2:$B859, "=Sinaloa")</f>
        <v>16.478000000000002</v>
      </c>
      <c r="P24" s="9">
        <f>SUMIFS(Concentrado!Q$2:Q859,Concentrado!$A$2:$A859,"="&amp;$A24,Concentrado!$B$2:$B859, "=Sinaloa")</f>
        <v>69.161000000000001</v>
      </c>
      <c r="Q24" s="9">
        <f>SUMIFS(Concentrado!R$2:R859,Concentrado!$A$2:$A859,"="&amp;$A24,Concentrado!$B$2:$B859, "=Sinaloa")</f>
        <v>72.403999999999996</v>
      </c>
      <c r="R24" s="9">
        <f>SUMIFS(Concentrado!S$2:S859,Concentrado!$A$2:$A859,"="&amp;$A24,Concentrado!$B$2:$B859, "=Sinaloa")</f>
        <v>66.619</v>
      </c>
      <c r="S24" s="9">
        <f>SUMIFS(Concentrado!T$2:T859,Concentrado!$A$2:$A859,"="&amp;$A24,Concentrado!$B$2:$B859, "=Sinaloa")</f>
        <v>69.486000000000004</v>
      </c>
      <c r="T24" s="9">
        <f>SUMIFS(Concentrado!U$2:U859,Concentrado!$A$2:$A859,"="&amp;$A24,Concentrado!$B$2:$B859, "=Sinaloa")</f>
        <v>19.067</v>
      </c>
      <c r="U24" s="9">
        <f>SUMIFS(Concentrado!V$2:V859,Concentrado!$A$2:$A859,"="&amp;$A24,Concentrado!$B$2:$B859, "=Sinaloa")</f>
        <v>19.760000000000002</v>
      </c>
      <c r="V24" s="9">
        <f>SUMIFS(Concentrado!W$2:W859,Concentrado!$A$2:$A859,"="&amp;$A24,Concentrado!$B$2:$B859, "=Sinaloa")</f>
        <v>19.417000000000002</v>
      </c>
      <c r="W24" s="9">
        <f>SUMIFS(Concentrado!X$2:X859,Concentrado!$A$2:$A859,"="&amp;$A24,Concentrado!$B$2:$B859, "=Sinaloa")</f>
        <v>44.753</v>
      </c>
      <c r="X24" s="9">
        <f>SUMIFS(Concentrado!Y$2:Y859,Concentrado!$A$2:$A859,"="&amp;$A24,Concentrado!$B$2:$B859, "=Sinaloa")</f>
        <v>2.4460000000000002</v>
      </c>
      <c r="Y24" s="9">
        <f>SUMIFS(Concentrado!Z$2:Z859,Concentrado!$A$2:$A859,"="&amp;$A24,Concentrado!$B$2:$B859, "=Sinaloa")</f>
        <v>23.411000000000001</v>
      </c>
      <c r="Z24" s="9">
        <f>SUMIFS(Concentrado!AA$2:AA859,Concentrado!$A$2:$A859,"="&amp;$A24,Concentrado!$B$2:$B859, "=Sinaloa")</f>
        <v>163.416</v>
      </c>
      <c r="AA24" s="9">
        <f>SUMIFS(Concentrado!AB$2:AB859,Concentrado!$A$2:$A859,"="&amp;$A24,Concentrado!$B$2:$B859, "=Sinaloa")</f>
        <v>100.154</v>
      </c>
      <c r="AB24" s="9">
        <f>SUMIFS(Concentrado!AC$2:AC859,Concentrado!$A$2:$A859,"="&amp;$A24,Concentrado!$B$2:$B859, "=Sinaloa")</f>
        <v>131.50299999999999</v>
      </c>
      <c r="AC24" s="9">
        <f>SUMIFS(Concentrado!AD$2:AD859,Concentrado!$A$2:$A859,"="&amp;$A24,Concentrado!$B$2:$B859, "=Sinaloa")</f>
        <v>507.41500000000002</v>
      </c>
      <c r="AD24" s="9">
        <f>SUMIFS(Concentrado!AE$2:AE859,Concentrado!$A$2:$A859,"="&amp;$A24,Concentrado!$B$2:$B859, "=Sinaloa")</f>
        <v>380.72699999999998</v>
      </c>
      <c r="AE24" s="9">
        <f>SUMIFS(Concentrado!AF$2:AF859,Concentrado!$A$2:$A859,"="&amp;$A24,Concentrado!$B$2:$B859, "=Sinaloa")</f>
        <v>443.637</v>
      </c>
      <c r="AF24" s="9">
        <f>SUMIFS(Concentrado!AG$2:AG859,Concentrado!$A$2:$A859,"="&amp;$A24,Concentrado!$B$2:$B859, "=Sinaloa")</f>
        <v>16.84</v>
      </c>
      <c r="AG24" s="9">
        <f>SUMIFS(Concentrado!AH$2:AH859,Concentrado!$A$2:$A859,"="&amp;$A24,Concentrado!$B$2:$B859, "=Sinaloa")</f>
        <v>4.4054804176395397</v>
      </c>
      <c r="AH24" s="9">
        <f>SUMIFS(Concentrado!AI$2:AI859,Concentrado!$A$2:$A859,"="&amp;$A24,Concentrado!$B$2:$B859, "=Sinaloa")</f>
        <v>1.3183270053637099</v>
      </c>
      <c r="AI24" s="9">
        <f>SUMIFS(Concentrado!AJ$2:AJ859,Concentrado!$A$2:$A859,"="&amp;$A24,Concentrado!$B$2:$B859, "=Sinaloa")</f>
        <v>2.8817050770065999</v>
      </c>
      <c r="AJ24" s="9">
        <f>SUMIFS(Concentrado!AK$2:AK859,Concentrado!$A$2:$A859,"="&amp;$A24,Concentrado!$B$2:$B859, "=Sinaloa")</f>
        <v>6.9459999999999997</v>
      </c>
      <c r="AK24" s="9">
        <f>SUMIFS(Concentrado!AL$2:AL859,Concentrado!$A$2:$A859,"="&amp;$A24,Concentrado!$B$2:$B859, "=Sinaloa")</f>
        <v>0.57899999999999996</v>
      </c>
      <c r="AL24" s="9">
        <f>SUMIFS(Concentrado!AM$2:AM859,Concentrado!$A$2:$A859,"="&amp;$A24,Concentrado!$B$2:$B859, "=Sinaloa")</f>
        <v>3.734</v>
      </c>
      <c r="AM24" s="9">
        <f>SUMIFS(Concentrado!AN$2:AN859,Concentrado!$A$2:$A859,"="&amp;$A24,Concentrado!$B$2:$B859, "=Sinaloa")</f>
        <v>308.81299999999999</v>
      </c>
      <c r="AN24" s="9">
        <f>SUMIFS(Concentrado!AO$2:AO859,Concentrado!$A$2:$A859,"="&amp;$A24,Concentrado!$B$2:$B859, "=Sinaloa")</f>
        <v>210.54300000000001</v>
      </c>
      <c r="AO24" s="9">
        <f>SUMIFS(Concentrado!AP$2:AP859,Concentrado!$A$2:$A859,"="&amp;$A24,Concentrado!$B$2:$B859, "=Sinaloa")</f>
        <v>259.30500000000001</v>
      </c>
      <c r="AP24" s="9">
        <f>SUMIFS(Concentrado!AQ$2:AQ859,Concentrado!$A$2:$A859,"="&amp;$A24,Concentrado!$B$2:$B859, "=Sinaloa")</f>
        <v>3.8660000000000001</v>
      </c>
      <c r="AQ24" s="9">
        <f>SUMIFS(Concentrado!AR$2:AR859,Concentrado!$A$2:$A859,"="&amp;$A24,Concentrado!$B$2:$B859, "=Sinaloa")</f>
        <v>1.3520000000000001</v>
      </c>
      <c r="AR24" s="9">
        <f>SUMIFS(Concentrado!AS$2:AS859,Concentrado!$A$2:$A859,"="&amp;$A24,Concentrado!$B$2:$B859, "=Sinaloa")</f>
        <v>2.5979999999999999</v>
      </c>
      <c r="AS24" s="9">
        <f>SUMIFS(Concentrado!AT$2:AT859,Concentrado!$A$2:$A859,"="&amp;$A24,Concentrado!$B$2:$B859, "=Sinaloa")</f>
        <v>4.1280000000000001</v>
      </c>
      <c r="AT24" s="9">
        <f>SUMIFS(Concentrado!AU$2:AU859,Concentrado!$A$2:$A859,"="&amp;$A24,Concentrado!$B$2:$B859, "=Sinaloa")</f>
        <v>0.64400000000000002</v>
      </c>
      <c r="AU24" s="9">
        <f>SUMIFS(Concentrado!AV$2:AV859,Concentrado!$A$2:$A859,"="&amp;$A24,Concentrado!$B$2:$B859, "=Sinaloa")</f>
        <v>2.37</v>
      </c>
      <c r="AV24" s="9">
        <f>SUMIFS(Concentrado!AW$2:AW859,Concentrado!$A$2:$A859,"="&amp;$A24,Concentrado!$B$2:$B859, "=Sinaloa")</f>
        <v>946.35699999999997</v>
      </c>
      <c r="AW24" s="9">
        <f>SUMIFS(Concentrado!AX$2:AX859,Concentrado!$A$2:$A859,"="&amp;$A24,Concentrado!$B$2:$B859, "=Sinaloa")</f>
        <v>612.25300000000004</v>
      </c>
      <c r="AX24" s="9">
        <f>SUMIFS(Concentrado!AY$2:AY859,Concentrado!$A$2:$A859,"="&amp;$A24,Concentrado!$B$2:$B859, "=Sinaloa")</f>
        <v>778.04399999999998</v>
      </c>
      <c r="AY24" s="9">
        <f>SUMIFS(Concentrado!AZ$2:AZ859,Concentrado!$A$2:$A859,"="&amp;$A24,Concentrado!$B$2:$B859, "=Sinaloa")</f>
        <v>9.4640000000000004</v>
      </c>
      <c r="AZ24" s="9">
        <f>SUMIFS(Concentrado!BA$2:BA859,Concentrado!$A$2:$A859,"="&amp;$A24,Concentrado!$B$2:$B859, "=Sinaloa")</f>
        <v>6.1230000000000002</v>
      </c>
      <c r="BA24" s="9">
        <f>SUMIFS(Concentrado!BB$2:BB859,Concentrado!$A$2:$A859,"="&amp;$A24,Concentrado!$B$2:$B859, "=Sinaloa")</f>
        <v>7.78</v>
      </c>
      <c r="BB24" s="9">
        <f>SUMIFS(Concentrado!BC$2:BC859,Concentrado!$A$2:$A859,"="&amp;$A24,Concentrado!$B$2:$B859, "=Sinaloa")</f>
        <v>7.3380000000000001</v>
      </c>
      <c r="BC24" s="9">
        <f>SUMIFS(Concentrado!BD$2:BD859,Concentrado!$A$2:$A859,"="&amp;$A24,Concentrado!$B$2:$B859, "=Sinaloa")</f>
        <v>2.8540000000000001</v>
      </c>
      <c r="BD24" s="9">
        <f>SUMIFS(Concentrado!BE$2:BE859,Concentrado!$A$2:$A859,"="&amp;$A24,Concentrado!$B$2:$B859, "=Sinaloa")</f>
        <v>6.8860000000000001</v>
      </c>
      <c r="BE24" s="9">
        <f>SUMIFS(Concentrado!BF$2:BF859,Concentrado!$A$2:$A859,"="&amp;$A24,Concentrado!$B$2:$B859, "=Sinaloa")</f>
        <v>8.7279999999999998</v>
      </c>
      <c r="BF24" s="9">
        <f>SUMIFS(Concentrado!BG$2:BG859,Concentrado!$A$2:$A859,"="&amp;$A24,Concentrado!$B$2:$B859, "=Sinaloa")</f>
        <v>74.125</v>
      </c>
      <c r="BG24" s="9">
        <f>SUMIFS(Concentrado!BH$2:BH859,Concentrado!$A$2:$A859,"="&amp;$A24,Concentrado!$B$2:$B859, "=Sinaloa")</f>
        <v>4.4236149302981751</v>
      </c>
    </row>
    <row r="25" spans="1:59" x14ac:dyDescent="0.25">
      <c r="A25" s="4">
        <v>2021</v>
      </c>
      <c r="B25" s="9">
        <f>SUMIFS(Concentrado!C$2:C859,Concentrado!$A$2:$A859,"="&amp;$A25,Concentrado!$B$2:$B859, "=Sinaloa")</f>
        <v>31.292999999999999</v>
      </c>
      <c r="C25" s="9">
        <f>SUMIFS(Concentrado!D$2:D859,Concentrado!$A$2:$A859,"="&amp;$A25,Concentrado!$B$2:$B859, "=Sinaloa")</f>
        <v>5.3739999999999997</v>
      </c>
      <c r="D25" s="9">
        <f>SUMIFS(Concentrado!E$2:E859,Concentrado!$A$2:$A859,"="&amp;$A25,Concentrado!$B$2:$B859, "=Sinaloa")</f>
        <v>18.212</v>
      </c>
      <c r="E25" s="9">
        <f>SUMIFS(Concentrado!F$2:F859,Concentrado!$A$2:$A859,"="&amp;$A25,Concentrado!$B$2:$B859, "=Sinaloa")</f>
        <v>10.244999999999999</v>
      </c>
      <c r="F25" s="9">
        <f>SUMIFS(Concentrado!G$2:G859,Concentrado!$A$2:$A859,"="&amp;$A25,Concentrado!$B$2:$B859, "=Sinaloa")</f>
        <v>22.126000000000001</v>
      </c>
      <c r="G25" s="9">
        <f>SUMIFS(Concentrado!H$2:H859,Concentrado!$A$2:$A859,"="&amp;$A25,Concentrado!$B$2:$B859, "=Sinaloa")</f>
        <v>7.1710000000000003</v>
      </c>
      <c r="H25" s="9">
        <f>SUMIFS(Concentrado!I$2:I859,Concentrado!$A$2:$A859,"="&amp;$A25,Concentrado!$B$2:$B859, "=Sinaloa")</f>
        <v>4.6059999999999999</v>
      </c>
      <c r="I25" s="9">
        <f>SUMIFS(Concentrado!J$2:J859,Concentrado!$A$2:$A859,"="&amp;$A25,Concentrado!$B$2:$B859, "=Sinaloa")</f>
        <v>5.8769999999999998</v>
      </c>
      <c r="J25" s="9">
        <f>SUMIFS(Concentrado!K$2:K859,Concentrado!$A$2:$A859,"="&amp;$A25,Concentrado!$B$2:$B859, "=Sinaloa")</f>
        <v>12.648</v>
      </c>
      <c r="K25" s="9">
        <f>SUMIFS(Concentrado!L$2:L859,Concentrado!$A$2:$A859,"="&amp;$A25,Concentrado!$B$2:$B859, "=Sinaloa")</f>
        <v>6.59</v>
      </c>
      <c r="L25" s="9">
        <f>SUMIFS(Concentrado!M$2:M859,Concentrado!$A$2:$A859,"="&amp;$A25,Concentrado!$B$2:$B859, "=Sinaloa")</f>
        <v>9.59</v>
      </c>
      <c r="M25" s="9">
        <f>SUMIFS(Concentrado!N$2:N859,Concentrado!$A$2:$A859,"="&amp;$A25,Concentrado!$B$2:$B859, "=Sinaloa")</f>
        <v>59.585000000000001</v>
      </c>
      <c r="N25" s="9">
        <f>SUMIFS(Concentrado!O$2:O859,Concentrado!$A$2:$A859,"="&amp;$A25,Concentrado!$B$2:$B859, "=Sinaloa")</f>
        <v>117.35</v>
      </c>
      <c r="O25" s="9">
        <f>SUMIFS(Concentrado!P$2:P859,Concentrado!$A$2:$A859,"="&amp;$A25,Concentrado!$B$2:$B859, "=Sinaloa")</f>
        <v>20.856999999999999</v>
      </c>
      <c r="P25" s="9">
        <f>SUMIFS(Concentrado!Q$2:Q859,Concentrado!$A$2:$A859,"="&amp;$A25,Concentrado!$B$2:$B859, "=Sinaloa")</f>
        <v>68.649000000000001</v>
      </c>
      <c r="Q25" s="9">
        <f>SUMIFS(Concentrado!R$2:R859,Concentrado!$A$2:$A859,"="&amp;$A25,Concentrado!$B$2:$B859, "=Sinaloa")</f>
        <v>62.912999999999997</v>
      </c>
      <c r="R25" s="9">
        <f>SUMIFS(Concentrado!S$2:S859,Concentrado!$A$2:$A859,"="&amp;$A25,Concentrado!$B$2:$B859, "=Sinaloa")</f>
        <v>52.014000000000003</v>
      </c>
      <c r="S25" s="9">
        <f>SUMIFS(Concentrado!T$2:T859,Concentrado!$A$2:$A859,"="&amp;$A25,Concentrado!$B$2:$B859, "=Sinaloa")</f>
        <v>57.411999999999999</v>
      </c>
      <c r="T25" s="9">
        <f>SUMIFS(Concentrado!U$2:U859,Concentrado!$A$2:$A859,"="&amp;$A25,Concentrado!$B$2:$B859, "=Sinaloa")</f>
        <v>14.93</v>
      </c>
      <c r="U25" s="9">
        <f>SUMIFS(Concentrado!V$2:V859,Concentrado!$A$2:$A859,"="&amp;$A25,Concentrado!$B$2:$B859, "=Sinaloa")</f>
        <v>18.106000000000002</v>
      </c>
      <c r="V25" s="9">
        <f>SUMIFS(Concentrado!W$2:W859,Concentrado!$A$2:$A859,"="&amp;$A25,Concentrado!$B$2:$B859, "=Sinaloa")</f>
        <v>16.533000000000001</v>
      </c>
      <c r="W25" s="9">
        <f>SUMIFS(Concentrado!X$2:X859,Concentrado!$A$2:$A859,"="&amp;$A25,Concentrado!$B$2:$B859, "=Sinaloa")</f>
        <v>34.618000000000002</v>
      </c>
      <c r="X25" s="9">
        <f>SUMIFS(Concentrado!Y$2:Y859,Concentrado!$A$2:$A859,"="&amp;$A25,Concentrado!$B$2:$B859, "=Sinaloa")</f>
        <v>2.1749999999999998</v>
      </c>
      <c r="Y25" s="9">
        <f>SUMIFS(Concentrado!Z$2:Z859,Concentrado!$A$2:$A859,"="&amp;$A25,Concentrado!$B$2:$B859, "=Sinaloa")</f>
        <v>18.244</v>
      </c>
      <c r="Z25" s="9">
        <f>SUMIFS(Concentrado!AA$2:AA859,Concentrado!$A$2:$A859,"="&amp;$A25,Concentrado!$B$2:$B859, "=Sinaloa")</f>
        <v>155.42400000000001</v>
      </c>
      <c r="AA25" s="9">
        <f>SUMIFS(Concentrado!AB$2:AB859,Concentrado!$A$2:$A859,"="&amp;$A25,Concentrado!$B$2:$B859, "=Sinaloa")</f>
        <v>108.44199999999999</v>
      </c>
      <c r="AB25" s="9">
        <f>SUMIFS(Concentrado!AC$2:AC859,Concentrado!$A$2:$A859,"="&amp;$A25,Concentrado!$B$2:$B859, "=Sinaloa")</f>
        <v>131.71100000000001</v>
      </c>
      <c r="AC25" s="9">
        <f>SUMIFS(Concentrado!AD$2:AD859,Concentrado!$A$2:$A859,"="&amp;$A25,Concentrado!$B$2:$B859, "=Sinaloa")</f>
        <v>486.09100000000001</v>
      </c>
      <c r="AD25" s="9">
        <f>SUMIFS(Concentrado!AE$2:AE859,Concentrado!$A$2:$A859,"="&amp;$A25,Concentrado!$B$2:$B859, "=Sinaloa")</f>
        <v>386.935</v>
      </c>
      <c r="AE25" s="9">
        <f>SUMIFS(Concentrado!AF$2:AF859,Concentrado!$A$2:$A859,"="&amp;$A25,Concentrado!$B$2:$B859, "=Sinaloa")</f>
        <v>436.07799999999997</v>
      </c>
      <c r="AF25" s="9">
        <f>SUMIFS(Concentrado!AG$2:AG859,Concentrado!$A$2:$A859,"="&amp;$A25,Concentrado!$B$2:$B859, "=Sinaloa")</f>
        <v>16.625</v>
      </c>
      <c r="AG25" s="9">
        <f>SUMIFS(Concentrado!AH$2:AH859,Concentrado!$A$2:$A859,"="&amp;$A25,Concentrado!$B$2:$B859, "=Sinaloa")</f>
        <v>6.9764965503060496</v>
      </c>
      <c r="AH25" s="9">
        <f>SUMIFS(Concentrado!AI$2:AI859,Concentrado!$A$2:$A859,"="&amp;$A25,Concentrado!$B$2:$B859, "=Sinaloa")</f>
        <v>2.4508232880999299</v>
      </c>
      <c r="AI25" s="9">
        <f>SUMIFS(Concentrado!AJ$2:AJ859,Concentrado!$A$2:$A859,"="&amp;$A25,Concentrado!$B$2:$B859, "=Sinaloa")</f>
        <v>4.7436565220626496</v>
      </c>
      <c r="AJ25" s="9">
        <f>SUMIFS(Concentrado!AK$2:AK859,Concentrado!$A$2:$A859,"="&amp;$A25,Concentrado!$B$2:$B859, "=Sinaloa")</f>
        <v>9.3230000000000004</v>
      </c>
      <c r="AK25" s="9">
        <f>SUMIFS(Concentrado!AL$2:AL859,Concentrado!$A$2:$A859,"="&amp;$A25,Concentrado!$B$2:$B859, "=Sinaloa")</f>
        <v>1.7909999999999999</v>
      </c>
      <c r="AL25" s="9">
        <f>SUMIFS(Concentrado!AM$2:AM859,Concentrado!$A$2:$A859,"="&amp;$A25,Concentrado!$B$2:$B859, "=Sinaloa")</f>
        <v>5.5220000000000002</v>
      </c>
      <c r="AM25" s="9">
        <f>SUMIFS(Concentrado!AN$2:AN859,Concentrado!$A$2:$A859,"="&amp;$A25,Concentrado!$B$2:$B859, "=Sinaloa")</f>
        <v>295.00599999999997</v>
      </c>
      <c r="AN25" s="9">
        <f>SUMIFS(Concentrado!AO$2:AO859,Concentrado!$A$2:$A859,"="&amp;$A25,Concentrado!$B$2:$B859, "=Sinaloa")</f>
        <v>217.715</v>
      </c>
      <c r="AO25" s="9">
        <f>SUMIFS(Concentrado!AP$2:AP859,Concentrado!$A$2:$A859,"="&amp;$A25,Concentrado!$B$2:$B859, "=Sinaloa")</f>
        <v>256.06099999999998</v>
      </c>
      <c r="AP25" s="9">
        <f>SUMIFS(Concentrado!AQ$2:AQ859,Concentrado!$A$2:$A859,"="&amp;$A25,Concentrado!$B$2:$B859, "=Sinaloa")</f>
        <v>5.9329999999999998</v>
      </c>
      <c r="AQ25" s="9">
        <f>SUMIFS(Concentrado!AR$2:AR859,Concentrado!$A$2:$A859,"="&amp;$A25,Concentrado!$B$2:$B859, "=Sinaloa")</f>
        <v>1.599</v>
      </c>
      <c r="AR25" s="9">
        <f>SUMIFS(Concentrado!AS$2:AS859,Concentrado!$A$2:$A859,"="&amp;$A25,Concentrado!$B$2:$B859, "=Sinaloa")</f>
        <v>3.746</v>
      </c>
      <c r="AS25" s="9">
        <f>SUMIFS(Concentrado!AT$2:AT859,Concentrado!$A$2:$A859,"="&amp;$A25,Concentrado!$B$2:$B859, "=Sinaloa")</f>
        <v>3.6509999999999998</v>
      </c>
      <c r="AT25" s="9">
        <f>SUMIFS(Concentrado!AU$2:AU859,Concentrado!$A$2:$A859,"="&amp;$A25,Concentrado!$B$2:$B859, "=Sinaloa")</f>
        <v>1.0880000000000001</v>
      </c>
      <c r="AU25" s="9">
        <f>SUMIFS(Concentrado!AV$2:AV859,Concentrado!$A$2:$A859,"="&amp;$A25,Concentrado!$B$2:$B859, "=Sinaloa")</f>
        <v>2.3570000000000002</v>
      </c>
      <c r="AV25" s="9">
        <f>SUMIFS(Concentrado!AW$2:AW859,Concentrado!$A$2:$A859,"="&amp;$A25,Concentrado!$B$2:$B859, "=Sinaloa")</f>
        <v>905.74900000000002</v>
      </c>
      <c r="AW25" s="9">
        <f>SUMIFS(Concentrado!AX$2:AX859,Concentrado!$A$2:$A859,"="&amp;$A25,Concentrado!$B$2:$B859, "=Sinaloa")</f>
        <v>631.20000000000005</v>
      </c>
      <c r="AX25" s="9">
        <f>SUMIFS(Concentrado!AY$2:AY859,Concentrado!$A$2:$A859,"="&amp;$A25,Concentrado!$B$2:$B859, "=Sinaloa")</f>
        <v>767.27800000000002</v>
      </c>
      <c r="AY25" s="9">
        <f>SUMIFS(Concentrado!AZ$2:AZ859,Concentrado!$A$2:$A859,"="&amp;$A25,Concentrado!$B$2:$B859, "=Sinaloa")</f>
        <v>9.0570000000000004</v>
      </c>
      <c r="AZ25" s="9">
        <f>SUMIFS(Concentrado!BA$2:BA859,Concentrado!$A$2:$A859,"="&amp;$A25,Concentrado!$B$2:$B859, "=Sinaloa")</f>
        <v>6.3120000000000003</v>
      </c>
      <c r="BA25" s="9">
        <f>SUMIFS(Concentrado!BB$2:BB859,Concentrado!$A$2:$A859,"="&amp;$A25,Concentrado!$B$2:$B859, "=Sinaloa")</f>
        <v>7.673</v>
      </c>
      <c r="BB25" s="9">
        <f>SUMIFS(Concentrado!BC$2:BC859,Concentrado!$A$2:$A859,"="&amp;$A25,Concentrado!$B$2:$B859, "=Sinaloa")</f>
        <v>9.4689999999999994</v>
      </c>
      <c r="BC25" s="9">
        <f>SUMIFS(Concentrado!BD$2:BD859,Concentrado!$A$2:$A859,"="&amp;$A25,Concentrado!$B$2:$B859, "=Sinaloa")</f>
        <v>2.0590000000000002</v>
      </c>
      <c r="BD25" s="9">
        <f>SUMIFS(Concentrado!BE$2:BE859,Concentrado!$A$2:$A859,"="&amp;$A25,Concentrado!$B$2:$B859, "=Sinaloa")</f>
        <v>9.8230000000000004</v>
      </c>
      <c r="BE25" s="9">
        <f>SUMIFS(Concentrado!BF$2:BF859,Concentrado!$A$2:$A859,"="&amp;$A25,Concentrado!$B$2:$B859, "=Sinaloa")</f>
        <v>11.803000000000001</v>
      </c>
      <c r="BF25" s="9">
        <f>SUMIFS(Concentrado!BG$2:BG859,Concentrado!$A$2:$A859,"="&amp;$A25,Concentrado!$B$2:$B859, "=Sinaloa")</f>
        <v>97.710999999999999</v>
      </c>
      <c r="BG25" s="9">
        <f>SUMIFS(Concentrado!BH$2:BH859,Concentrado!$A$2:$A859,"="&amp;$A25,Concentrado!$B$2:$B859, "=Sinaloa")</f>
        <v>6.3512471072255083</v>
      </c>
    </row>
    <row r="26" spans="1:59" x14ac:dyDescent="0.25">
      <c r="A26" s="4">
        <v>2022</v>
      </c>
      <c r="B26" s="9">
        <f>SUMIFS(Concentrado!C$2:C859,Concentrado!$A$2:$A859,"="&amp;$A26,Concentrado!$B$2:$B859, "=Sinaloa")</f>
        <v>28.558</v>
      </c>
      <c r="C26" s="9">
        <f>SUMIFS(Concentrado!D$2:D859,Concentrado!$A$2:$A859,"="&amp;$A26,Concentrado!$B$2:$B859, "=Sinaloa")</f>
        <v>5.0819999999999999</v>
      </c>
      <c r="D26" s="9">
        <f>SUMIFS(Concentrado!E$2:E859,Concentrado!$A$2:$A859,"="&amp;$A26,Concentrado!$B$2:$B859, "=Sinaloa")</f>
        <v>16.707000000000001</v>
      </c>
      <c r="E26" s="9">
        <f>SUMIFS(Concentrado!F$2:F859,Concentrado!$A$2:$A859,"="&amp;$A26,Concentrado!$B$2:$B859, "=Sinaloa")</f>
        <v>9.9670000000000005</v>
      </c>
      <c r="F26" s="9">
        <f>SUMIFS(Concentrado!G$2:G859,Concentrado!$A$2:$A859,"="&amp;$A26,Concentrado!$B$2:$B859, "=Sinaloa")</f>
        <v>20.148</v>
      </c>
      <c r="G26" s="9">
        <f>SUMIFS(Concentrado!H$2:H859,Concentrado!$A$2:$A859,"="&amp;$A26,Concentrado!$B$2:$B859, "=Sinaloa")</f>
        <v>6.2809999999999997</v>
      </c>
      <c r="H26" s="9">
        <f>SUMIFS(Concentrado!I$2:I859,Concentrado!$A$2:$A859,"="&amp;$A26,Concentrado!$B$2:$B859, "=Sinaloa")</f>
        <v>4.8280000000000003</v>
      </c>
      <c r="I26" s="9">
        <f>SUMIFS(Concentrado!J$2:J859,Concentrado!$A$2:$A859,"="&amp;$A26,Concentrado!$B$2:$B859, "=Sinaloa")</f>
        <v>5.548</v>
      </c>
      <c r="J26" s="9">
        <f>SUMIFS(Concentrado!K$2:K859,Concentrado!$A$2:$A859,"="&amp;$A26,Concentrado!$B$2:$B859, "=Sinaloa")</f>
        <v>11.526999999999999</v>
      </c>
      <c r="K26" s="9">
        <f>SUMIFS(Concentrado!L$2:L859,Concentrado!$A$2:$A859,"="&amp;$A26,Concentrado!$B$2:$B859, "=Sinaloa")</f>
        <v>5.2089999999999996</v>
      </c>
      <c r="L26" s="9">
        <f>SUMIFS(Concentrado!M$2:M859,Concentrado!$A$2:$A859,"="&amp;$A26,Concentrado!$B$2:$B859, "=Sinaloa")</f>
        <v>8.3369999999999997</v>
      </c>
      <c r="M26" s="9">
        <f>SUMIFS(Concentrado!N$2:N859,Concentrado!$A$2:$A859,"="&amp;$A26,Concentrado!$B$2:$B859, "=Sinaloa")</f>
        <v>53.588000000000001</v>
      </c>
      <c r="N26" s="9">
        <f>SUMIFS(Concentrado!O$2:O859,Concentrado!$A$2:$A859,"="&amp;$A26,Concentrado!$B$2:$B859, "=Sinaloa")</f>
        <v>108.14400000000001</v>
      </c>
      <c r="O26" s="9">
        <f>SUMIFS(Concentrado!P$2:P859,Concentrado!$A$2:$A859,"="&amp;$A26,Concentrado!$B$2:$B859, "=Sinaloa")</f>
        <v>19.818999999999999</v>
      </c>
      <c r="P26" s="9">
        <f>SUMIFS(Concentrado!Q$2:Q859,Concentrado!$A$2:$A859,"="&amp;$A26,Concentrado!$B$2:$B859, "=Sinaloa")</f>
        <v>63.588999999999999</v>
      </c>
      <c r="Q26" s="9">
        <f>SUMIFS(Concentrado!R$2:R859,Concentrado!$A$2:$A859,"="&amp;$A26,Concentrado!$B$2:$B859, "=Sinaloa")</f>
        <v>57.634</v>
      </c>
      <c r="R26" s="9">
        <f>SUMIFS(Concentrado!S$2:S859,Concentrado!$A$2:$A859,"="&amp;$A26,Concentrado!$B$2:$B859, "=Sinaloa")</f>
        <v>50.436999999999998</v>
      </c>
      <c r="S26" s="9">
        <f>SUMIFS(Concentrado!T$2:T859,Concentrado!$A$2:$A859,"="&amp;$A26,Concentrado!$B$2:$B859, "=Sinaloa")</f>
        <v>54.000999999999998</v>
      </c>
      <c r="T26" s="9">
        <f>SUMIFS(Concentrado!U$2:U859,Concentrado!$A$2:$A859,"="&amp;$A26,Concentrado!$B$2:$B859, "=Sinaloa")</f>
        <v>17.614000000000001</v>
      </c>
      <c r="U26" s="9">
        <f>SUMIFS(Concentrado!V$2:V859,Concentrado!$A$2:$A859,"="&amp;$A26,Concentrado!$B$2:$B859, "=Sinaloa")</f>
        <v>18.992999999999999</v>
      </c>
      <c r="V26" s="9">
        <f>SUMIFS(Concentrado!W$2:W859,Concentrado!$A$2:$A859,"="&amp;$A26,Concentrado!$B$2:$B859, "=Sinaloa")</f>
        <v>18.309999999999999</v>
      </c>
      <c r="W26" s="9">
        <f>SUMIFS(Concentrado!X$2:X859,Concentrado!$A$2:$A859,"="&amp;$A26,Concentrado!$B$2:$B859, "=Sinaloa")</f>
        <v>29.853000000000002</v>
      </c>
      <c r="X26" s="9">
        <f>SUMIFS(Concentrado!Y$2:Y859,Concentrado!$A$2:$A859,"="&amp;$A26,Concentrado!$B$2:$B859, "=Sinaloa")</f>
        <v>2.859</v>
      </c>
      <c r="Y26" s="9">
        <f>SUMIFS(Concentrado!Z$2:Z859,Concentrado!$A$2:$A859,"="&amp;$A26,Concentrado!$B$2:$B859, "=Sinaloa")</f>
        <v>16.257999999999999</v>
      </c>
      <c r="Z26" s="9">
        <f>SUMIFS(Concentrado!AA$2:AA859,Concentrado!$A$2:$A859,"="&amp;$A26,Concentrado!$B$2:$B859, "=Sinaloa")</f>
        <v>125.629</v>
      </c>
      <c r="AA26" s="9">
        <f>SUMIFS(Concentrado!AB$2:AB859,Concentrado!$A$2:$A859,"="&amp;$A26,Concentrado!$B$2:$B859, "=Sinaloa")</f>
        <v>89.694000000000003</v>
      </c>
      <c r="AB26" s="9">
        <f>SUMIFS(Concentrado!AC$2:AC859,Concentrado!$A$2:$A859,"="&amp;$A26,Concentrado!$B$2:$B859, "=Sinaloa")</f>
        <v>107.489</v>
      </c>
      <c r="AC26" s="9">
        <f>SUMIFS(Concentrado!AD$2:AD859,Concentrado!$A$2:$A859,"="&amp;$A26,Concentrado!$B$2:$B859, "=Sinaloa")</f>
        <v>446.88799999999998</v>
      </c>
      <c r="AD26" s="9">
        <f>SUMIFS(Concentrado!AE$2:AE859,Concentrado!$A$2:$A859,"="&amp;$A26,Concentrado!$B$2:$B859, "=Sinaloa")</f>
        <v>364.685</v>
      </c>
      <c r="AE26" s="9">
        <f>SUMIFS(Concentrado!AF$2:AF859,Concentrado!$A$2:$A859,"="&amp;$A26,Concentrado!$B$2:$B859, "=Sinaloa")</f>
        <v>405.39100000000002</v>
      </c>
      <c r="AF26" s="9">
        <f>SUMIFS(Concentrado!AG$2:AG859,Concentrado!$A$2:$A859,"="&amp;$A26,Concentrado!$B$2:$B859, "=Sinaloa")</f>
        <v>15.153</v>
      </c>
      <c r="AG26" s="9">
        <f>SUMIFS(Concentrado!AH$2:AH859,Concentrado!$A$2:$A859,"="&amp;$A26,Concentrado!$B$2:$B859, "=Sinaloa")</f>
        <v>6.80363424397832</v>
      </c>
      <c r="AH26" s="9">
        <f>SUMIFS(Concentrado!AI$2:AI859,Concentrado!$A$2:$A859,"="&amp;$A26,Concentrado!$B$2:$B859, "=Sinaloa")</f>
        <v>2.64565262581023</v>
      </c>
      <c r="AI26" s="9">
        <f>SUMIFS(Concentrado!AJ$2:AJ859,Concentrado!$A$2:$A859,"="&amp;$A26,Concentrado!$B$2:$B859, "=Sinaloa")</f>
        <v>4.7530421799874603</v>
      </c>
      <c r="AJ26" s="9">
        <f>SUMIFS(Concentrado!AK$2:AK859,Concentrado!$A$2:$A859,"="&amp;$A26,Concentrado!$B$2:$B859, "=Sinaloa")</f>
        <v>9.3249999999999993</v>
      </c>
      <c r="AK26" s="9">
        <f>SUMIFS(Concentrado!AL$2:AL859,Concentrado!$A$2:$A859,"="&amp;$A26,Concentrado!$B$2:$B859, "=Sinaloa")</f>
        <v>1.9690000000000001</v>
      </c>
      <c r="AL26" s="9">
        <f>SUMIFS(Concentrado!AM$2:AM859,Concentrado!$A$2:$A859,"="&amp;$A26,Concentrado!$B$2:$B859, "=Sinaloa")</f>
        <v>5.6120000000000001</v>
      </c>
      <c r="AM26" s="9">
        <f>SUMIFS(Concentrado!AN$2:AN859,Concentrado!$A$2:$A859,"="&amp;$A26,Concentrado!$B$2:$B859, "=Sinaloa")</f>
        <v>97.33</v>
      </c>
      <c r="AN26" s="9">
        <f>SUMIFS(Concentrado!AO$2:AO859,Concentrado!$A$2:$A859,"="&amp;$A26,Concentrado!$B$2:$B859, "=Sinaloa")</f>
        <v>71.019000000000005</v>
      </c>
      <c r="AO26" s="9">
        <f>SUMIFS(Concentrado!AP$2:AP859,Concentrado!$A$2:$A859,"="&amp;$A26,Concentrado!$B$2:$B859, "=Sinaloa")</f>
        <v>84.08</v>
      </c>
      <c r="AP26" s="9">
        <f>SUMIFS(Concentrado!AQ$2:AQ859,Concentrado!$A$2:$A859,"="&amp;$A26,Concentrado!$B$2:$B859, "=Sinaloa")</f>
        <v>6.0869999999999997</v>
      </c>
      <c r="AQ26" s="9">
        <f>SUMIFS(Concentrado!AR$2:AR859,Concentrado!$A$2:$A859,"="&amp;$A26,Concentrado!$B$2:$B859, "=Sinaloa")</f>
        <v>1.3340000000000001</v>
      </c>
      <c r="AR26" s="9">
        <f>SUMIFS(Concentrado!AS$2:AS859,Concentrado!$A$2:$A859,"="&amp;$A26,Concentrado!$B$2:$B859, "=Sinaloa")</f>
        <v>3.6880000000000002</v>
      </c>
      <c r="AS26" s="9">
        <f>SUMIFS(Concentrado!AT$2:AT859,Concentrado!$A$2:$A859,"="&amp;$A26,Concentrado!$B$2:$B859, "=Sinaloa")</f>
        <v>4.7919999999999998</v>
      </c>
      <c r="AT26" s="9">
        <f>SUMIFS(Concentrado!AU$2:AU859,Concentrado!$A$2:$A859,"="&amp;$A26,Concentrado!$B$2:$B859, "=Sinaloa")</f>
        <v>1.3340000000000001</v>
      </c>
      <c r="AU26" s="9">
        <f>SUMIFS(Concentrado!AV$2:AV859,Concentrado!$A$2:$A859,"="&amp;$A26,Concentrado!$B$2:$B859, "=Sinaloa")</f>
        <v>3.0459999999999998</v>
      </c>
      <c r="AV26" s="9">
        <f>SUMIFS(Concentrado!AW$2:AW859,Concentrado!$A$2:$A859,"="&amp;$A26,Concentrado!$B$2:$B859, "=Sinaloa")</f>
        <v>660.78099999999995</v>
      </c>
      <c r="AW26" s="9">
        <f>SUMIFS(Concentrado!AX$2:AX859,Concentrado!$A$2:$A859,"="&amp;$A26,Concentrado!$B$2:$B859, "=Sinaloa")</f>
        <v>461.303</v>
      </c>
      <c r="AX26" s="9">
        <f>SUMIFS(Concentrado!AY$2:AY859,Concentrado!$A$2:$A859,"="&amp;$A26,Concentrado!$B$2:$B859, "=Sinaloa")</f>
        <v>560.14599999999996</v>
      </c>
      <c r="AY26" s="9">
        <f>SUMIFS(Concentrado!AZ$2:AZ859,Concentrado!$A$2:$A859,"="&amp;$A26,Concentrado!$B$2:$B859, "=Sinaloa")</f>
        <v>6.6079999999999997</v>
      </c>
      <c r="AZ26" s="9">
        <f>SUMIFS(Concentrado!BA$2:BA859,Concentrado!$A$2:$A859,"="&amp;$A26,Concentrado!$B$2:$B859, "=Sinaloa")</f>
        <v>4.6130000000000004</v>
      </c>
      <c r="BA26" s="9">
        <f>SUMIFS(Concentrado!BB$2:BB859,Concentrado!$A$2:$A859,"="&amp;$A26,Concentrado!$B$2:$B859, "=Sinaloa")</f>
        <v>5.601</v>
      </c>
      <c r="BB26" s="9">
        <f>SUMIFS(Concentrado!BC$2:BC859,Concentrado!$A$2:$A859,"="&amp;$A26,Concentrado!$B$2:$B859, "=Sinaloa")</f>
        <v>18.274999999999999</v>
      </c>
      <c r="BC26" s="9">
        <f>SUMIFS(Concentrado!BD$2:BD859,Concentrado!$A$2:$A859,"="&amp;$A26,Concentrado!$B$2:$B859, "=Sinaloa")</f>
        <v>0.83099999999999996</v>
      </c>
      <c r="BD26" s="9">
        <f>SUMIFS(Concentrado!BE$2:BE859,Concentrado!$A$2:$A859,"="&amp;$A26,Concentrado!$B$2:$B859, "=Sinaloa")</f>
        <v>10.122999999999999</v>
      </c>
      <c r="BE26" s="9">
        <f>SUMIFS(Concentrado!BF$2:BF859,Concentrado!$A$2:$A859,"="&amp;$A26,Concentrado!$B$2:$B859, "=Sinaloa")</f>
        <v>14.034000000000001</v>
      </c>
      <c r="BF26" s="9">
        <f>SUMIFS(Concentrado!BG$2:BG859,Concentrado!$A$2:$A859,"="&amp;$A26,Concentrado!$B$2:$B859, "=Sinaloa")</f>
        <v>20.451000000000001</v>
      </c>
      <c r="BG26" s="9">
        <f>SUMIFS(Concentrado!BH$2:BH859,Concentrado!$A$2:$A859,"="&amp;$A26,Concentrado!$B$2:$B859, "=Sinaloa")</f>
        <v>6.4420471394243055</v>
      </c>
    </row>
    <row r="27" spans="1:59" x14ac:dyDescent="0.25">
      <c r="A27" s="4">
        <v>2023</v>
      </c>
      <c r="B27" s="9">
        <f>SUMIFS(Concentrado!C$2:C859,Concentrado!$A$2:$A859,"="&amp;$A27,Concentrado!$B$2:$B859, "=Sinaloa")</f>
        <v>25.318999999999999</v>
      </c>
      <c r="C27" s="9">
        <f>SUMIFS(Concentrado!D$2:D859,Concentrado!$A$2:$A859,"="&amp;$A27,Concentrado!$B$2:$B859, "=Sinaloa")</f>
        <v>5.2309999999999999</v>
      </c>
      <c r="D27" s="9">
        <f>SUMIFS(Concentrado!E$2:E859,Concentrado!$A$2:$A859,"="&amp;$A27,Concentrado!$B$2:$B859, "=Sinaloa")</f>
        <v>15.178000000000001</v>
      </c>
      <c r="E27" s="9">
        <f>SUMIFS(Concentrado!F$2:F859,Concentrado!$A$2:$A859,"="&amp;$A27,Concentrado!$B$2:$B859, "=Sinaloa")</f>
        <v>10.943</v>
      </c>
      <c r="F27" s="9">
        <f>SUMIFS(Concentrado!G$2:G859,Concentrado!$A$2:$A859,"="&amp;$A27,Concentrado!$B$2:$B859, "=Sinaloa")</f>
        <v>23.148</v>
      </c>
      <c r="G27" s="9">
        <f>SUMIFS(Concentrado!H$2:H859,Concentrado!$A$2:$A859,"="&amp;$A27,Concentrado!$B$2:$B859, "=Sinaloa")</f>
        <v>7.1970000000000001</v>
      </c>
      <c r="H27" s="9">
        <f>SUMIFS(Concentrado!I$2:I859,Concentrado!$A$2:$A859,"="&amp;$A27,Concentrado!$B$2:$B859, "=Sinaloa")</f>
        <v>5.7990000000000004</v>
      </c>
      <c r="I27" s="9">
        <f>SUMIFS(Concentrado!J$2:J859,Concentrado!$A$2:$A859,"="&amp;$A27,Concentrado!$B$2:$B859, "=Sinaloa")</f>
        <v>6.4909999999999997</v>
      </c>
      <c r="J27" s="9">
        <f>SUMIFS(Concentrado!K$2:K859,Concentrado!$A$2:$A859,"="&amp;$A27,Concentrado!$B$2:$B859, "=Sinaloa")</f>
        <v>11.374000000000001</v>
      </c>
      <c r="K27" s="9">
        <f>SUMIFS(Concentrado!L$2:L859,Concentrado!$A$2:$A859,"="&amp;$A27,Concentrado!$B$2:$B859, "=Sinaloa")</f>
        <v>4.79</v>
      </c>
      <c r="L27" s="9">
        <f>SUMIFS(Concentrado!M$2:M859,Concentrado!$A$2:$A859,"="&amp;$A27,Concentrado!$B$2:$B859, "=Sinaloa")</f>
        <v>8.0500000000000007</v>
      </c>
      <c r="M27" s="9">
        <f>SUMIFS(Concentrado!N$2:N859,Concentrado!$A$2:$A859,"="&amp;$A27,Concentrado!$B$2:$B859, "=Sinaloa")</f>
        <v>49.904000000000003</v>
      </c>
      <c r="N27" s="9">
        <f>SUMIFS(Concentrado!O$2:O859,Concentrado!$A$2:$A859,"="&amp;$A27,Concentrado!$B$2:$B859, "=Sinaloa")</f>
        <v>112.90900000000001</v>
      </c>
      <c r="O27" s="9">
        <f>SUMIFS(Concentrado!P$2:P859,Concentrado!$A$2:$A859,"="&amp;$A27,Concentrado!$B$2:$B859, "=Sinaloa")</f>
        <v>20.861999999999998</v>
      </c>
      <c r="P27" s="9">
        <f>SUMIFS(Concentrado!Q$2:Q859,Concentrado!$A$2:$A859,"="&amp;$A27,Concentrado!$B$2:$B859, "=Sinaloa")</f>
        <v>66.471999999999994</v>
      </c>
      <c r="Q27" s="9">
        <f>SUMIFS(Concentrado!R$2:R859,Concentrado!$A$2:$A859,"="&amp;$A27,Concentrado!$B$2:$B859, "=Sinaloa")</f>
        <v>52.951999999999998</v>
      </c>
      <c r="R27" s="9">
        <f>SUMIFS(Concentrado!S$2:S859,Concentrado!$A$2:$A859,"="&amp;$A27,Concentrado!$B$2:$B859, "=Sinaloa")</f>
        <v>46.893000000000001</v>
      </c>
      <c r="S27" s="9">
        <f>SUMIFS(Concentrado!T$2:T859,Concentrado!$A$2:$A859,"="&amp;$A27,Concentrado!$B$2:$B859, "=Sinaloa")</f>
        <v>49.893000000000001</v>
      </c>
      <c r="T27" s="9">
        <f>SUMIFS(Concentrado!U$2:U859,Concentrado!$A$2:$A859,"="&amp;$A27,Concentrado!$B$2:$B859, "=Sinaloa")</f>
        <v>17.672000000000001</v>
      </c>
      <c r="U27" s="9">
        <f>SUMIFS(Concentrado!V$2:V859,Concentrado!$A$2:$A859,"="&amp;$A27,Concentrado!$B$2:$B859, "=Sinaloa")</f>
        <v>18.908999999999999</v>
      </c>
      <c r="V27" s="9">
        <f>SUMIFS(Concentrado!W$2:W859,Concentrado!$A$2:$A859,"="&amp;$A27,Concentrado!$B$2:$B859, "=Sinaloa")</f>
        <v>18.295999999999999</v>
      </c>
      <c r="W27" s="9">
        <f>SUMIFS(Concentrado!X$2:X859,Concentrado!$A$2:$A859,"="&amp;$A27,Concentrado!$B$2:$B859, "=Sinaloa")</f>
        <v>33.930999999999997</v>
      </c>
      <c r="X27" s="9">
        <f>SUMIFS(Concentrado!Y$2:Y859,Concentrado!$A$2:$A859,"="&amp;$A27,Concentrado!$B$2:$B859, "=Sinaloa")</f>
        <v>2.9620000000000002</v>
      </c>
      <c r="Y27" s="9">
        <f>SUMIFS(Concentrado!Z$2:Z859,Concentrado!$A$2:$A859,"="&amp;$A27,Concentrado!$B$2:$B859, "=Sinaloa")</f>
        <v>18.295999999999999</v>
      </c>
      <c r="Z27" s="9">
        <f>SUMIFS(Concentrado!AA$2:AA859,Concentrado!$A$2:$A859,"="&amp;$A27,Concentrado!$B$2:$B859, "=Sinaloa")</f>
        <v>105.96899999999999</v>
      </c>
      <c r="AA27" s="9">
        <f>SUMIFS(Concentrado!AB$2:AB859,Concentrado!$A$2:$A859,"="&amp;$A27,Concentrado!$B$2:$B859, "=Sinaloa")</f>
        <v>66.747</v>
      </c>
      <c r="AB27" s="9">
        <f>SUMIFS(Concentrado!AC$2:AC859,Concentrado!$A$2:$A859,"="&amp;$A27,Concentrado!$B$2:$B859, "=Sinaloa")</f>
        <v>86.168000000000006</v>
      </c>
      <c r="AC27" s="9">
        <f>SUMIFS(Concentrado!AD$2:AD859,Concentrado!$A$2:$A859,"="&amp;$A27,Concentrado!$B$2:$B859, "=Sinaloa")</f>
        <v>437.62700000000001</v>
      </c>
      <c r="AD27" s="9">
        <f>SUMIFS(Concentrado!AE$2:AE859,Concentrado!$A$2:$A859,"="&amp;$A27,Concentrado!$B$2:$B859, "=Sinaloa")</f>
        <v>348.92700000000002</v>
      </c>
      <c r="AE27" s="9">
        <f>SUMIFS(Concentrado!AF$2:AF859,Concentrado!$A$2:$A859,"="&amp;$A27,Concentrado!$B$2:$B859, "=Sinaloa")</f>
        <v>392.87900000000002</v>
      </c>
      <c r="AF27" s="9">
        <f>SUMIFS(Concentrado!AG$2:AG859,Concentrado!$A$2:$A859,"="&amp;$A27,Concentrado!$B$2:$B859, "=Sinaloa")</f>
        <v>14.331</v>
      </c>
      <c r="AG27" s="9">
        <f>SUMIFS(Concentrado!AH$2:AH859,Concentrado!$A$2:$A859,"="&amp;$A27,Concentrado!$B$2:$B859, "=Sinaloa")</f>
        <v>5.90033595037817</v>
      </c>
      <c r="AH27" s="9">
        <f>SUMIFS(Concentrado!AI$2:AI859,Concentrado!$A$2:$A859,"="&amp;$A27,Concentrado!$B$2:$B859, "=Sinaloa")</f>
        <v>2.27549406664922</v>
      </c>
      <c r="AI27" s="9">
        <f>SUMIFS(Concentrado!AJ$2:AJ859,Concentrado!$A$2:$A859,"="&amp;$A27,Concentrado!$B$2:$B859, "=Sinaloa")</f>
        <v>4.11330279517622</v>
      </c>
      <c r="AJ27" s="9">
        <f>SUMIFS(Concentrado!AK$2:AK859,Concentrado!$A$2:$A859,"="&amp;$A27,Concentrado!$B$2:$B859, "=Sinaloa")</f>
        <v>9.7680000000000007</v>
      </c>
      <c r="AK27" s="9">
        <f>SUMIFS(Concentrado!AL$2:AL859,Concentrado!$A$2:$A859,"="&amp;$A27,Concentrado!$B$2:$B859, "=Sinaloa")</f>
        <v>1.702</v>
      </c>
      <c r="AL27" s="9">
        <f>SUMIFS(Concentrado!AM$2:AM859,Concentrado!$A$2:$A859,"="&amp;$A27,Concentrado!$B$2:$B859, "=Sinaloa")</f>
        <v>5.7279999999999998</v>
      </c>
      <c r="AM27" s="9">
        <f>SUMIFS(Concentrado!AN$2:AN859,Concentrado!$A$2:$A859,"="&amp;$A27,Concentrado!$B$2:$B859, "=Sinaloa")</f>
        <v>73.259</v>
      </c>
      <c r="AN27" s="9">
        <f>SUMIFS(Concentrado!AO$2:AO859,Concentrado!$A$2:$A859,"="&amp;$A27,Concentrado!$B$2:$B859, "=Sinaloa")</f>
        <v>51.81</v>
      </c>
      <c r="AO27" s="9">
        <f>SUMIFS(Concentrado!AP$2:AP859,Concentrado!$A$2:$A859,"="&amp;$A27,Concentrado!$B$2:$B859, "=Sinaloa")</f>
        <v>62.462000000000003</v>
      </c>
      <c r="AP27" s="9">
        <f>SUMIFS(Concentrado!AQ$2:AQ859,Concentrado!$A$2:$A859,"="&amp;$A27,Concentrado!$B$2:$B859, "=Sinaloa")</f>
        <v>7.39</v>
      </c>
      <c r="AQ27" s="9">
        <f>SUMIFS(Concentrado!AR$2:AR859,Concentrado!$A$2:$A859,"="&amp;$A27,Concentrado!$B$2:$B859, "=Sinaloa")</f>
        <v>1.954</v>
      </c>
      <c r="AR27" s="9">
        <f>SUMIFS(Concentrado!AS$2:AS859,Concentrado!$A$2:$A859,"="&amp;$A27,Concentrado!$B$2:$B859, "=Sinaloa")</f>
        <v>4.6459999999999999</v>
      </c>
      <c r="AS27" s="9">
        <f>SUMIFS(Concentrado!AT$2:AT859,Concentrado!$A$2:$A859,"="&amp;$A27,Concentrado!$B$2:$B859, "=Sinaloa")</f>
        <v>5.6550000000000002</v>
      </c>
      <c r="AT27" s="9">
        <f>SUMIFS(Concentrado!AU$2:AU859,Concentrado!$A$2:$A859,"="&amp;$A27,Concentrado!$B$2:$B859, "=Sinaloa")</f>
        <v>1.45</v>
      </c>
      <c r="AU27" s="9">
        <f>SUMIFS(Concentrado!AV$2:AV859,Concentrado!$A$2:$A859,"="&amp;$A27,Concentrado!$B$2:$B859, "=Sinaloa")</f>
        <v>3.532</v>
      </c>
      <c r="AV27" s="9">
        <f>SUMIFS(Concentrado!AW$2:AW859,Concentrado!$A$2:$A859,"="&amp;$A27,Concentrado!$B$2:$B859, "=Sinaloa")</f>
        <v>634.91300000000001</v>
      </c>
      <c r="AW27" s="9">
        <f>SUMIFS(Concentrado!AX$2:AX859,Concentrado!$A$2:$A859,"="&amp;$A27,Concentrado!$B$2:$B859, "=Sinaloa")</f>
        <v>431.17899999999997</v>
      </c>
      <c r="AX27" s="9">
        <f>SUMIFS(Concentrado!AY$2:AY859,Concentrado!$A$2:$A859,"="&amp;$A27,Concentrado!$B$2:$B859, "=Sinaloa")</f>
        <v>532.154</v>
      </c>
      <c r="AY27" s="9">
        <f>SUMIFS(Concentrado!AZ$2:AZ859,Concentrado!$A$2:$A859,"="&amp;$A27,Concentrado!$B$2:$B859, "=Sinaloa")</f>
        <v>6.3490000000000002</v>
      </c>
      <c r="AZ27" s="9">
        <f>SUMIFS(Concentrado!BA$2:BA859,Concentrado!$A$2:$A859,"="&amp;$A27,Concentrado!$B$2:$B859, "=Sinaloa")</f>
        <v>4.3120000000000003</v>
      </c>
      <c r="BA27" s="9">
        <f>SUMIFS(Concentrado!BB$2:BB859,Concentrado!$A$2:$A859,"="&amp;$A27,Concentrado!$B$2:$B859, "=Sinaloa")</f>
        <v>5.3220000000000001</v>
      </c>
      <c r="BB27" s="9">
        <f>SUMIFS(Concentrado!BC$2:BC859,Concentrado!$A$2:$A859,"="&amp;$A27,Concentrado!$B$2:$B859, "=Sinaloa")</f>
        <v>10.914</v>
      </c>
      <c r="BC27" s="9">
        <f>SUMIFS(Concentrado!BD$2:BD859,Concentrado!$A$2:$A859,"="&amp;$A27,Concentrado!$B$2:$B859, "=Sinaloa")</f>
        <v>5.8769999999999998</v>
      </c>
      <c r="BD27" s="9">
        <f>SUMIFS(Concentrado!BE$2:BE859,Concentrado!$A$2:$A859,"="&amp;$A27,Concentrado!$B$2:$B859, "=Sinaloa")</f>
        <v>10.875999999999999</v>
      </c>
      <c r="BE27" s="9">
        <f>SUMIFS(Concentrado!BF$2:BF859,Concentrado!$A$2:$A859,"="&amp;$A27,Concentrado!$B$2:$B859, "=Sinaloa")</f>
        <v>13.244999999999999</v>
      </c>
      <c r="BF27" s="9">
        <f>SUMIFS(Concentrado!BG$2:BG859,Concentrado!$A$2:$A859,"="&amp;$A27,Concentrado!$B$2:$B859, "=Sinaloa")</f>
        <v>16.152000000000001</v>
      </c>
      <c r="BG27" s="9">
        <f>SUMIFS(Concentrado!BH$2:BH859,Concentrado!$A$2:$A859,"="&amp;$A27,Concentrado!$B$2:$B859, "=Sinaloa")</f>
        <v>7.3761003580369877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"=Sonora")</f>
        <v>23.332999999999998</v>
      </c>
      <c r="C2" s="9">
        <f>SUMIFS(Concentrado!D$2:D826,Concentrado!$A$2:$A826,"="&amp;$A2,Concentrado!$B$2:$B826, "=Sonora")</f>
        <v>6.14</v>
      </c>
      <c r="D2" s="9">
        <f>SUMIFS(Concentrado!E$2:E826,Concentrado!$A$2:$A826,"="&amp;$A2,Concentrado!$B$2:$B826, "=Sonora")</f>
        <v>14.827</v>
      </c>
      <c r="E2" s="9">
        <f>SUMIFS(Concentrado!F$2:F826,Concentrado!$A$2:$A826,"="&amp;$A2,Concentrado!$B$2:$B826, "=Sonora")</f>
        <v>20.239999999999998</v>
      </c>
      <c r="F2" s="9">
        <f>SUMIFS(Concentrado!G$2:G826,Concentrado!$A$2:$A826,"="&amp;$A2,Concentrado!$B$2:$B826, "=Sonora")</f>
        <v>19.257999999999999</v>
      </c>
      <c r="G2" s="9">
        <f>SUMIFS(Concentrado!H$2:H826,Concentrado!$A$2:$A826,"="&amp;$A2,Concentrado!$B$2:$B826, "=Sonora")</f>
        <v>3.59</v>
      </c>
      <c r="H2" s="9">
        <f>SUMIFS(Concentrado!I$2:I826,Concentrado!$A$2:$A826,"="&amp;$A2,Concentrado!$B$2:$B826, "=Sonora")</f>
        <v>4.032</v>
      </c>
      <c r="I2" s="9">
        <f>SUMIFS(Concentrado!J$2:J826,Concentrado!$A$2:$A826,"="&amp;$A2,Concentrado!$B$2:$B826, "=Sonora")</f>
        <v>3.8090000000000002</v>
      </c>
      <c r="J2" s="9">
        <f>SUMIFS(Concentrado!K$2:K826,Concentrado!$A$2:$A826,"="&amp;$A2,Concentrado!$B$2:$B826, "=Sonora")</f>
        <v>21.628</v>
      </c>
      <c r="K2" s="9">
        <f>SUMIFS(Concentrado!L$2:L826,Concentrado!$A$2:$A826,"="&amp;$A2,Concentrado!$B$2:$B826, "=Sonora")</f>
        <v>6.3239999999999998</v>
      </c>
      <c r="L2" s="9">
        <f>SUMIFS(Concentrado!M$2:M826,Concentrado!$A$2:$A826,"="&amp;$A2,Concentrado!$B$2:$B826, "=Sonora")</f>
        <v>14.055999999999999</v>
      </c>
      <c r="M2" s="9">
        <f>SUMIFS(Concentrado!N$2:N826,Concentrado!$A$2:$A826,"="&amp;$A2,Concentrado!$B$2:$B826, "=Sonora")</f>
        <v>41.417999999999999</v>
      </c>
      <c r="N2" s="9">
        <f>SUMIFS(Concentrado!O$2:O826,Concentrado!$A$2:$A826,"="&amp;$A2,Concentrado!$B$2:$B826, "=Sonora")</f>
        <v>98.266999999999996</v>
      </c>
      <c r="O2" s="9">
        <f>SUMIFS(Concentrado!P$2:P826,Concentrado!$A$2:$A826,"="&amp;$A2,Concentrado!$B$2:$B826, "=Sonora")</f>
        <v>17.504999999999999</v>
      </c>
      <c r="P2" s="9">
        <f>SUMIFS(Concentrado!Q$2:Q826,Concentrado!$A$2:$A826,"="&amp;$A2,Concentrado!$B$2:$B826, "=Sonora")</f>
        <v>58.31</v>
      </c>
      <c r="Q2" s="9">
        <f>SUMIFS(Concentrado!R$2:R826,Concentrado!$A$2:$A826,"="&amp;$A2,Concentrado!$B$2:$B826, "=Sonora")</f>
        <v>41.101999999999997</v>
      </c>
      <c r="R2" s="9">
        <f>SUMIFS(Concentrado!S$2:S826,Concentrado!$A$2:$A826,"="&amp;$A2,Concentrado!$B$2:$B826, "=Sonora")</f>
        <v>53.064</v>
      </c>
      <c r="S2" s="9">
        <f>SUMIFS(Concentrado!T$2:T826,Concentrado!$A$2:$A826,"="&amp;$A2,Concentrado!$B$2:$B826, "=Sonora")</f>
        <v>47.02</v>
      </c>
      <c r="T2" s="9">
        <f>SUMIFS(Concentrado!U$2:U826,Concentrado!$A$2:$A826,"="&amp;$A2,Concentrado!$B$2:$B826, "=Sonora")</f>
        <v>9.782</v>
      </c>
      <c r="U2" s="9">
        <f>SUMIFS(Concentrado!V$2:V826,Concentrado!$A$2:$A826,"="&amp;$A2,Concentrado!$B$2:$B826, "=Sonora")</f>
        <v>15.03</v>
      </c>
      <c r="V2" s="9">
        <f>SUMIFS(Concentrado!W$2:W826,Concentrado!$A$2:$A826,"="&amp;$A2,Concentrado!$B$2:$B826, "=Sonora")</f>
        <v>12.378</v>
      </c>
      <c r="W2" s="9">
        <f>SUMIFS(Concentrado!X$2:X826,Concentrado!$A$2:$A826,"="&amp;$A2,Concentrado!$B$2:$B826, "=Sonora")</f>
        <v>23.242999999999999</v>
      </c>
      <c r="X2" s="9">
        <f>SUMIFS(Concentrado!Y$2:Y826,Concentrado!$A$2:$A826,"="&amp;$A2,Concentrado!$B$2:$B826, "=Sonora")</f>
        <v>1.925</v>
      </c>
      <c r="Y2" s="9">
        <f>SUMIFS(Concentrado!Z$2:Z826,Concentrado!$A$2:$A826,"="&amp;$A2,Concentrado!$B$2:$B826, "=Sonora")</f>
        <v>12.696</v>
      </c>
      <c r="Z2" s="9">
        <f>SUMIFS(Concentrado!AA$2:AA826,Concentrado!$A$2:$A826,"="&amp;$A2,Concentrado!$B$2:$B826, "=Sonora")</f>
        <v>83.998000000000005</v>
      </c>
      <c r="AA2" s="9">
        <f>SUMIFS(Concentrado!AB$2:AB826,Concentrado!$A$2:$A826,"="&amp;$A2,Concentrado!$B$2:$B826, "=Sonora")</f>
        <v>54.53</v>
      </c>
      <c r="AB2" s="9">
        <f>SUMIFS(Concentrado!AC$2:AC826,Concentrado!$A$2:$A826,"="&amp;$A2,Concentrado!$B$2:$B826, "=Sonora")</f>
        <v>69.418999999999997</v>
      </c>
      <c r="AC2" s="9">
        <f>SUMIFS(Concentrado!AD$2:AD826,Concentrado!$A$2:$A826,"="&amp;$A2,Concentrado!$B$2:$B826, "=Sonora")</f>
        <v>382.83800000000002</v>
      </c>
      <c r="AD2" s="9">
        <f>SUMIFS(Concentrado!AE$2:AE826,Concentrado!$A$2:$A826,"="&amp;$A2,Concentrado!$B$2:$B826, "=Sonora")</f>
        <v>318.01499999999999</v>
      </c>
      <c r="AE2" s="9">
        <f>SUMIFS(Concentrado!AF$2:AF826,Concentrado!$A$2:$A826,"="&amp;$A2,Concentrado!$B$2:$B826, "=Sonora")</f>
        <v>350.767</v>
      </c>
      <c r="AF2" s="9">
        <f>SUMIFS(Concentrado!AG$2:AG826,Concentrado!$A$2:$A826,"="&amp;$A2,Concentrado!$B$2:$B826, "=Sonora")</f>
        <v>7.4489999999999998</v>
      </c>
      <c r="AG2" s="9">
        <f>SUMIFS(Concentrado!AH$2:AH826,Concentrado!$A$2:$A826,"="&amp;$A2,Concentrado!$B$2:$B826, "=Sonora")</f>
        <v>11.5054409230125</v>
      </c>
      <c r="AH2" s="9">
        <f>SUMIFS(Concentrado!AI$2:AI826,Concentrado!$A$2:$A826,"="&amp;$A2,Concentrado!$B$2:$B826, "=Sonora")</f>
        <v>1.41770237701432</v>
      </c>
      <c r="AI2" s="9">
        <f>SUMIFS(Concentrado!AJ$2:AJ826,Concentrado!$A$2:$A826,"="&amp;$A2,Concentrado!$B$2:$B826, "=Sonora")</f>
        <v>6.5283511133753098</v>
      </c>
      <c r="AJ2" s="9">
        <f>SUMIFS(Concentrado!AK$2:AK826,Concentrado!$A$2:$A826,"="&amp;$A2,Concentrado!$B$2:$B826, "=Sonora")</f>
        <v>9.9610000000000003</v>
      </c>
      <c r="AK2" s="9">
        <f>SUMIFS(Concentrado!AL$2:AL826,Concentrado!$A$2:$A826,"="&amp;$A2,Concentrado!$B$2:$B826, "=Sonora")</f>
        <v>0.91600000000000004</v>
      </c>
      <c r="AL2" s="9">
        <f>SUMIFS(Concentrado!AM$2:AM826,Concentrado!$A$2:$A826,"="&amp;$A2,Concentrado!$B$2:$B826, "=Sonora")</f>
        <v>5.4859999999999998</v>
      </c>
      <c r="AM2" s="9">
        <f>SUMIFS(Concentrado!AN$2:AN826,Concentrado!$A$2:$A826,"="&amp;$A2,Concentrado!$B$2:$B826, "=Sonora")</f>
        <v>70.177999999999997</v>
      </c>
      <c r="AN2" s="9">
        <f>SUMIFS(Concentrado!AO$2:AO826,Concentrado!$A$2:$A826,"="&amp;$A2,Concentrado!$B$2:$B826, "=Sonora")</f>
        <v>53.338000000000001</v>
      </c>
      <c r="AO2" s="9">
        <f>SUMIFS(Concentrado!AP$2:AP826,Concentrado!$A$2:$A826,"="&amp;$A2,Concentrado!$B$2:$B826, "=Sonora")</f>
        <v>61.847000000000001</v>
      </c>
      <c r="AP2" s="9">
        <f>SUMIFS(Concentrado!AQ$2:AQ826,Concentrado!$A$2:$A826,"="&amp;$A2,Concentrado!$B$2:$B826, "=Sonora")</f>
        <v>6.7309999999999999</v>
      </c>
      <c r="AQ2" s="9">
        <f>SUMIFS(Concentrado!AR$2:AR826,Concentrado!$A$2:$A826,"="&amp;$A2,Concentrado!$B$2:$B826, "=Sonora")</f>
        <v>2.383</v>
      </c>
      <c r="AR2" s="9">
        <f>SUMIFS(Concentrado!AS$2:AS826,Concentrado!$A$2:$A826,"="&amp;$A2,Concentrado!$B$2:$B826, "=Sonora")</f>
        <v>4.58</v>
      </c>
      <c r="AS2" s="9">
        <f>SUMIFS(Concentrado!AT$2:AT826,Concentrado!$A$2:$A826,"="&amp;$A2,Concentrado!$B$2:$B826, "=Sonora")</f>
        <v>4.4870000000000001</v>
      </c>
      <c r="AT2" s="9">
        <f>SUMIFS(Concentrado!AU$2:AU826,Concentrado!$A$2:$A826,"="&amp;$A2,Concentrado!$B$2:$B826, "=Sonora")</f>
        <v>0.82499999999999996</v>
      </c>
      <c r="AU2" s="9">
        <f>SUMIFS(Concentrado!AV$2:AV826,Concentrado!$A$2:$A826,"="&amp;$A2,Concentrado!$B$2:$B826, "=Sonora")</f>
        <v>2.6749999999999998</v>
      </c>
      <c r="AV2" s="9">
        <f>SUMIFS(Concentrado!AW$2:AW826,Concentrado!$A$2:$A826,"="&amp;$A2,Concentrado!$B$2:$B826, "=Sonora")</f>
        <v>555.77</v>
      </c>
      <c r="AW2" s="9">
        <f>SUMIFS(Concentrado!AX$2:AX826,Concentrado!$A$2:$A826,"="&amp;$A2,Concentrado!$B$2:$B826, "=Sonora")</f>
        <v>393.89800000000002</v>
      </c>
      <c r="AX2" s="9">
        <f>SUMIFS(Concentrado!AY$2:AY826,Concentrado!$A$2:$A826,"="&amp;$A2,Concentrado!$B$2:$B826, "=Sonora")</f>
        <v>475.68400000000003</v>
      </c>
      <c r="AY2" s="9">
        <f>SUMIFS(Concentrado!AZ$2:AZ826,Concentrado!$A$2:$A826,"="&amp;$A2,Concentrado!$B$2:$B826, "=Sonora")</f>
        <v>5.5579999999999998</v>
      </c>
      <c r="AZ2" s="9">
        <f>SUMIFS(Concentrado!BA$2:BA826,Concentrado!$A$2:$A826,"="&amp;$A2,Concentrado!$B$2:$B826, "=Sonora")</f>
        <v>3.9390000000000001</v>
      </c>
      <c r="BA2" s="9">
        <f>SUMIFS(Concentrado!BB$2:BB826,Concentrado!$A$2:$A826,"="&amp;$A2,Concentrado!$B$2:$B826, "=Sonora")</f>
        <v>4.7569999999999997</v>
      </c>
      <c r="BB2" s="9">
        <f>SUMIFS(Concentrado!BC$2:BC826,Concentrado!$A$2:$A826,"="&amp;$A2,Concentrado!$B$2:$B826, "=Sonora")</f>
        <v>31.187999999999999</v>
      </c>
      <c r="BC2" s="9">
        <f>SUMIFS(Concentrado!BD$2:BD826,Concentrado!$A$2:$A826,"="&amp;$A2,Concentrado!$B$2:$B826, "=Sonora")</f>
        <v>21.417999999999999</v>
      </c>
      <c r="BD2" s="9">
        <f>SUMIFS(Concentrado!BE$2:BE826,Concentrado!$A$2:$A826,"="&amp;$A2,Concentrado!$B$2:$B826, "=Sonora")</f>
        <v>19.538</v>
      </c>
      <c r="BE2" s="9">
        <f>SUMIFS(Concentrado!BF$2:BF826,Concentrado!$A$2:$A826,"="&amp;$A2,Concentrado!$B$2:$B826, "=Sonora")</f>
        <v>22.023</v>
      </c>
      <c r="BF2" s="9">
        <f>SUMIFS(Concentrado!BG$2:BG826,Concentrado!$A$2:$A826,"="&amp;$A2,Concentrado!$B$2:$B826, "=Sonora")</f>
        <v>38.191000000000003</v>
      </c>
      <c r="BG2" s="9">
        <f>SUMIFS(Concentrado!BH$2:BH826,Concentrado!$A$2:$A826,"="&amp;$A2,Concentrado!$B$2:$B826, "=Sonora")</f>
        <v>9.4204084601814966</v>
      </c>
    </row>
    <row r="3" spans="1:59" x14ac:dyDescent="0.25">
      <c r="A3" s="4">
        <v>1999</v>
      </c>
      <c r="B3" s="9">
        <f>SUMIFS(Concentrado!C$2:C859,Concentrado!$A$2:$A859,"="&amp;$A3,Concentrado!$B$2:$B859, "=Sonora")</f>
        <v>20.309000000000001</v>
      </c>
      <c r="C3" s="9">
        <f>SUMIFS(Concentrado!D$2:D859,Concentrado!$A$2:$A859,"="&amp;$A3,Concentrado!$B$2:$B859, "=Sonora")</f>
        <v>5.9770000000000003</v>
      </c>
      <c r="D3" s="9">
        <f>SUMIFS(Concentrado!E$2:E859,Concentrado!$A$2:$A859,"="&amp;$A3,Concentrado!$B$2:$B859, "=Sonora")</f>
        <v>13.218</v>
      </c>
      <c r="E3" s="9">
        <f>SUMIFS(Concentrado!F$2:F859,Concentrado!$A$2:$A859,"="&amp;$A3,Concentrado!$B$2:$B859, "=Sonora")</f>
        <v>18.585999999999999</v>
      </c>
      <c r="F3" s="9">
        <f>SUMIFS(Concentrado!G$2:G859,Concentrado!$A$2:$A859,"="&amp;$A3,Concentrado!$B$2:$B859, "=Sonora")</f>
        <v>21.076000000000001</v>
      </c>
      <c r="G3" s="9">
        <f>SUMIFS(Concentrado!H$2:H859,Concentrado!$A$2:$A859,"="&amp;$A3,Concentrado!$B$2:$B859, "=Sonora")</f>
        <v>3.0150000000000001</v>
      </c>
      <c r="H3" s="9">
        <f>SUMIFS(Concentrado!I$2:I859,Concentrado!$A$2:$A859,"="&amp;$A3,Concentrado!$B$2:$B859, "=Sonora")</f>
        <v>3.0790000000000002</v>
      </c>
      <c r="I3" s="9">
        <f>SUMIFS(Concentrado!J$2:J859,Concentrado!$A$2:$A859,"="&amp;$A3,Concentrado!$B$2:$B859, "=Sonora")</f>
        <v>3.0470000000000002</v>
      </c>
      <c r="J3" s="9">
        <f>SUMIFS(Concentrado!K$2:K859,Concentrado!$A$2:$A859,"="&amp;$A3,Concentrado!$B$2:$B859, "=Sonora")</f>
        <v>22.437999999999999</v>
      </c>
      <c r="K3" s="9">
        <f>SUMIFS(Concentrado!L$2:L859,Concentrado!$A$2:$A859,"="&amp;$A3,Concentrado!$B$2:$B859, "=Sonora")</f>
        <v>6.0679999999999996</v>
      </c>
      <c r="L3" s="9">
        <f>SUMIFS(Concentrado!M$2:M859,Concentrado!$A$2:$A859,"="&amp;$A3,Concentrado!$B$2:$B859, "=Sonora")</f>
        <v>14.337999999999999</v>
      </c>
      <c r="M3" s="9">
        <f>SUMIFS(Concentrado!N$2:N859,Concentrado!$A$2:$A859,"="&amp;$A3,Concentrado!$B$2:$B859, "=Sonora")</f>
        <v>49.756</v>
      </c>
      <c r="N3" s="9">
        <f>SUMIFS(Concentrado!O$2:O859,Concentrado!$A$2:$A859,"="&amp;$A3,Concentrado!$B$2:$B859, "=Sonora")</f>
        <v>101.369</v>
      </c>
      <c r="O3" s="9">
        <f>SUMIFS(Concentrado!P$2:P859,Concentrado!$A$2:$A859,"="&amp;$A3,Concentrado!$B$2:$B859, "=Sonora")</f>
        <v>19.923999999999999</v>
      </c>
      <c r="P3" s="9">
        <f>SUMIFS(Concentrado!Q$2:Q859,Concentrado!$A$2:$A859,"="&amp;$A3,Concentrado!$B$2:$B859, "=Sonora")</f>
        <v>61.072000000000003</v>
      </c>
      <c r="Q3" s="9">
        <f>SUMIFS(Concentrado!R$2:R859,Concentrado!$A$2:$A859,"="&amp;$A3,Concentrado!$B$2:$B859, "=Sonora")</f>
        <v>42.835999999999999</v>
      </c>
      <c r="R3" s="9">
        <f>SUMIFS(Concentrado!S$2:S859,Concentrado!$A$2:$A859,"="&amp;$A3,Concentrado!$B$2:$B859, "=Sonora")</f>
        <v>55.423999999999999</v>
      </c>
      <c r="S3" s="9">
        <f>SUMIFS(Concentrado!T$2:T859,Concentrado!$A$2:$A859,"="&amp;$A3,Concentrado!$B$2:$B859, "=Sonora")</f>
        <v>49.064</v>
      </c>
      <c r="T3" s="9">
        <f>SUMIFS(Concentrado!U$2:U859,Concentrado!$A$2:$A859,"="&amp;$A3,Concentrado!$B$2:$B859, "=Sonora")</f>
        <v>8.8689999999999998</v>
      </c>
      <c r="U3" s="9">
        <f>SUMIFS(Concentrado!V$2:V859,Concentrado!$A$2:$A859,"="&amp;$A3,Concentrado!$B$2:$B859, "=Sonora")</f>
        <v>14.128</v>
      </c>
      <c r="V3" s="9">
        <f>SUMIFS(Concentrado!W$2:W859,Concentrado!$A$2:$A859,"="&amp;$A3,Concentrado!$B$2:$B859, "=Sonora")</f>
        <v>11.471</v>
      </c>
      <c r="W3" s="9">
        <f>SUMIFS(Concentrado!X$2:X859,Concentrado!$A$2:$A859,"="&amp;$A3,Concentrado!$B$2:$B859, "=Sonora")</f>
        <v>22.172000000000001</v>
      </c>
      <c r="X3" s="9">
        <f>SUMIFS(Concentrado!Y$2:Y859,Concentrado!$A$2:$A859,"="&amp;$A3,Concentrado!$B$2:$B859, "=Sonora")</f>
        <v>2.2639999999999998</v>
      </c>
      <c r="Y3" s="9">
        <f>SUMIFS(Concentrado!Z$2:Z859,Concentrado!$A$2:$A859,"="&amp;$A3,Concentrado!$B$2:$B859, "=Sonora")</f>
        <v>12.321999999999999</v>
      </c>
      <c r="Z3" s="9">
        <f>SUMIFS(Concentrado!AA$2:AA859,Concentrado!$A$2:$A859,"="&amp;$A3,Concentrado!$B$2:$B859, "=Sonora")</f>
        <v>83.099000000000004</v>
      </c>
      <c r="AA3" s="9">
        <f>SUMIFS(Concentrado!AB$2:AB859,Concentrado!$A$2:$A859,"="&amp;$A3,Concentrado!$B$2:$B859, "=Sonora")</f>
        <v>60.042000000000002</v>
      </c>
      <c r="AB3" s="9">
        <f>SUMIFS(Concentrado!AC$2:AC859,Concentrado!$A$2:$A859,"="&amp;$A3,Concentrado!$B$2:$B859, "=Sonora")</f>
        <v>71.691999999999993</v>
      </c>
      <c r="AC3" s="9">
        <f>SUMIFS(Concentrado!AD$2:AD859,Concentrado!$A$2:$A859,"="&amp;$A3,Concentrado!$B$2:$B859, "=Sonora")</f>
        <v>390.84199999999998</v>
      </c>
      <c r="AD3" s="9">
        <f>SUMIFS(Concentrado!AE$2:AE859,Concentrado!$A$2:$A859,"="&amp;$A3,Concentrado!$B$2:$B859, "=Sonora")</f>
        <v>321.13200000000001</v>
      </c>
      <c r="AE3" s="9">
        <f>SUMIFS(Concentrado!AF$2:AF859,Concentrado!$A$2:$A859,"="&amp;$A3,Concentrado!$B$2:$B859, "=Sonora")</f>
        <v>356.35199999999998</v>
      </c>
      <c r="AF3" s="9">
        <f>SUMIFS(Concentrado!AG$2:AG859,Concentrado!$A$2:$A859,"="&amp;$A3,Concentrado!$B$2:$B859, "=Sonora")</f>
        <v>9.0459999999999994</v>
      </c>
      <c r="AG3" s="9">
        <f>SUMIFS(Concentrado!AH$2:AH859,Concentrado!$A$2:$A859,"="&amp;$A3,Concentrado!$B$2:$B859, "=Sonora")</f>
        <v>14.2224342843248</v>
      </c>
      <c r="AH3" s="9">
        <f>SUMIFS(Concentrado!AI$2:AI859,Concentrado!$A$2:$A859,"="&amp;$A3,Concentrado!$B$2:$B859, "=Sonora")</f>
        <v>0.23534450905958701</v>
      </c>
      <c r="AI3" s="9">
        <f>SUMIFS(Concentrado!AJ$2:AJ859,Concentrado!$A$2:$A859,"="&amp;$A3,Concentrado!$B$2:$B859, "=Sonora")</f>
        <v>7.3184331583104898</v>
      </c>
      <c r="AJ3" s="9">
        <f>SUMIFS(Concentrado!AK$2:AK859,Concentrado!$A$2:$A859,"="&amp;$A3,Concentrado!$B$2:$B859, "=Sonora")</f>
        <v>10.997</v>
      </c>
      <c r="AK3" s="9">
        <f>SUMIFS(Concentrado!AL$2:AL859,Concentrado!$A$2:$A859,"="&amp;$A3,Concentrado!$B$2:$B859, "=Sonora")</f>
        <v>0.63400000000000001</v>
      </c>
      <c r="AL3" s="9">
        <f>SUMIFS(Concentrado!AM$2:AM859,Concentrado!$A$2:$A859,"="&amp;$A3,Concentrado!$B$2:$B859, "=Sonora")</f>
        <v>5.87</v>
      </c>
      <c r="AM3" s="9">
        <f>SUMIFS(Concentrado!AN$2:AN859,Concentrado!$A$2:$A859,"="&amp;$A3,Concentrado!$B$2:$B859, "=Sonora")</f>
        <v>69.441999999999993</v>
      </c>
      <c r="AN3" s="9">
        <f>SUMIFS(Concentrado!AO$2:AO859,Concentrado!$A$2:$A859,"="&amp;$A3,Concentrado!$B$2:$B859, "=Sonora")</f>
        <v>45.280999999999999</v>
      </c>
      <c r="AO3" s="9">
        <f>SUMIFS(Concentrado!AP$2:AP859,Concentrado!$A$2:$A859,"="&amp;$A3,Concentrado!$B$2:$B859, "=Sonora")</f>
        <v>57.488</v>
      </c>
      <c r="AP3" s="9">
        <f>SUMIFS(Concentrado!AQ$2:AQ859,Concentrado!$A$2:$A859,"="&amp;$A3,Concentrado!$B$2:$B859, "=Sonora")</f>
        <v>8.1590000000000007</v>
      </c>
      <c r="AQ3" s="9">
        <f>SUMIFS(Concentrado!AR$2:AR859,Concentrado!$A$2:$A859,"="&amp;$A3,Concentrado!$B$2:$B859, "=Sonora")</f>
        <v>2.8980000000000001</v>
      </c>
      <c r="AR3" s="9">
        <f>SUMIFS(Concentrado!AS$2:AS859,Concentrado!$A$2:$A859,"="&amp;$A3,Concentrado!$B$2:$B859, "=Sonora")</f>
        <v>5.556</v>
      </c>
      <c r="AS3" s="9">
        <f>SUMIFS(Concentrado!AT$2:AT859,Concentrado!$A$2:$A859,"="&amp;$A3,Concentrado!$B$2:$B859, "=Sonora")</f>
        <v>3.8140000000000001</v>
      </c>
      <c r="AT3" s="9">
        <f>SUMIFS(Concentrado!AU$2:AU859,Concentrado!$A$2:$A859,"="&amp;$A3,Concentrado!$B$2:$B859, "=Sonora")</f>
        <v>0.27200000000000002</v>
      </c>
      <c r="AU3" s="9">
        <f>SUMIFS(Concentrado!AV$2:AV859,Concentrado!$A$2:$A859,"="&amp;$A3,Concentrado!$B$2:$B859, "=Sonora")</f>
        <v>2.0609999999999999</v>
      </c>
      <c r="AV3" s="9">
        <f>SUMIFS(Concentrado!AW$2:AW859,Concentrado!$A$2:$A859,"="&amp;$A3,Concentrado!$B$2:$B859, "=Sonora")</f>
        <v>567.24</v>
      </c>
      <c r="AW3" s="9">
        <f>SUMIFS(Concentrado!AX$2:AX859,Concentrado!$A$2:$A859,"="&amp;$A3,Concentrado!$B$2:$B859, "=Sonora")</f>
        <v>392.495</v>
      </c>
      <c r="AX3" s="9">
        <f>SUMIFS(Concentrado!AY$2:AY859,Concentrado!$A$2:$A859,"="&amp;$A3,Concentrado!$B$2:$B859, "=Sonora")</f>
        <v>480.78199999999998</v>
      </c>
      <c r="AY3" s="9">
        <f>SUMIFS(Concentrado!AZ$2:AZ859,Concentrado!$A$2:$A859,"="&amp;$A3,Concentrado!$B$2:$B859, "=Sonora")</f>
        <v>5.6719999999999997</v>
      </c>
      <c r="AZ3" s="9">
        <f>SUMIFS(Concentrado!BA$2:BA859,Concentrado!$A$2:$A859,"="&amp;$A3,Concentrado!$B$2:$B859, "=Sonora")</f>
        <v>3.9249999999999998</v>
      </c>
      <c r="BA3" s="9">
        <f>SUMIFS(Concentrado!BB$2:BB859,Concentrado!$A$2:$A859,"="&amp;$A3,Concentrado!$B$2:$B859, "=Sonora")</f>
        <v>4.8079999999999998</v>
      </c>
      <c r="BB3" s="9">
        <f>SUMIFS(Concentrado!BC$2:BC859,Concentrado!$A$2:$A859,"="&amp;$A3,Concentrado!$B$2:$B859, "=Sonora")</f>
        <v>24.562999999999999</v>
      </c>
      <c r="BC3" s="9">
        <f>SUMIFS(Concentrado!BD$2:BD859,Concentrado!$A$2:$A859,"="&amp;$A3,Concentrado!$B$2:$B859, "=Sonora")</f>
        <v>20.783999999999999</v>
      </c>
      <c r="BD3" s="9">
        <f>SUMIFS(Concentrado!BE$2:BE859,Concentrado!$A$2:$A859,"="&amp;$A3,Concentrado!$B$2:$B859, "=Sonora")</f>
        <v>18.975000000000001</v>
      </c>
      <c r="BE3" s="9">
        <f>SUMIFS(Concentrado!BF$2:BF859,Concentrado!$A$2:$A859,"="&amp;$A3,Concentrado!$B$2:$B859, "=Sonora")</f>
        <v>21.295999999999999</v>
      </c>
      <c r="BF3" s="9">
        <f>SUMIFS(Concentrado!BG$2:BG859,Concentrado!$A$2:$A859,"="&amp;$A3,Concentrado!$B$2:$B859, "=Sonora")</f>
        <v>45.426000000000002</v>
      </c>
      <c r="BG3" s="9">
        <f>SUMIFS(Concentrado!BH$2:BH859,Concentrado!$A$2:$A859,"="&amp;$A3,Concentrado!$B$2:$B859, "=Sonora")</f>
        <v>8.5218497319887359</v>
      </c>
    </row>
    <row r="4" spans="1:59" x14ac:dyDescent="0.25">
      <c r="A4" s="4">
        <v>2000</v>
      </c>
      <c r="B4" s="9">
        <f>SUMIFS(Concentrado!C$2:C859,Concentrado!$A$2:$A859,"="&amp;$A4,Concentrado!$B$2:$B859, "=Sonora")</f>
        <v>18.902999999999999</v>
      </c>
      <c r="C4" s="9">
        <f>SUMIFS(Concentrado!D$2:D859,Concentrado!$A$2:$A859,"="&amp;$A4,Concentrado!$B$2:$B859, "=Sonora")</f>
        <v>6.3419999999999996</v>
      </c>
      <c r="D4" s="9">
        <f>SUMIFS(Concentrado!E$2:E859,Concentrado!$A$2:$A859,"="&amp;$A4,Concentrado!$B$2:$B859, "=Sonora")</f>
        <v>12.686999999999999</v>
      </c>
      <c r="E4" s="9">
        <f>SUMIFS(Concentrado!F$2:F859,Concentrado!$A$2:$A859,"="&amp;$A4,Concentrado!$B$2:$B859, "=Sonora")</f>
        <v>16.048999999999999</v>
      </c>
      <c r="F4" s="9">
        <f>SUMIFS(Concentrado!G$2:G859,Concentrado!$A$2:$A859,"="&amp;$A4,Concentrado!$B$2:$B859, "=Sonora")</f>
        <v>20.341000000000001</v>
      </c>
      <c r="G4" s="9">
        <f>SUMIFS(Concentrado!H$2:H859,Concentrado!$A$2:$A859,"="&amp;$A4,Concentrado!$B$2:$B859, "=Sonora")</f>
        <v>2.9750000000000001</v>
      </c>
      <c r="H4" s="9">
        <f>SUMIFS(Concentrado!I$2:I859,Concentrado!$A$2:$A859,"="&amp;$A4,Concentrado!$B$2:$B859, "=Sonora")</f>
        <v>3.2160000000000002</v>
      </c>
      <c r="I4" s="9">
        <f>SUMIFS(Concentrado!J$2:J859,Concentrado!$A$2:$A859,"="&amp;$A4,Concentrado!$B$2:$B859, "=Sonora")</f>
        <v>3.0939999999999999</v>
      </c>
      <c r="J4" s="9">
        <f>SUMIFS(Concentrado!K$2:K859,Concentrado!$A$2:$A859,"="&amp;$A4,Concentrado!$B$2:$B859, "=Sonora")</f>
        <v>23.103999999999999</v>
      </c>
      <c r="K4" s="9">
        <f>SUMIFS(Concentrado!L$2:L859,Concentrado!$A$2:$A859,"="&amp;$A4,Concentrado!$B$2:$B859, "=Sonora")</f>
        <v>7.5030000000000001</v>
      </c>
      <c r="L4" s="9">
        <f>SUMIFS(Concentrado!M$2:M859,Concentrado!$A$2:$A859,"="&amp;$A4,Concentrado!$B$2:$B859, "=Sonora")</f>
        <v>15.382999999999999</v>
      </c>
      <c r="M4" s="9">
        <f>SUMIFS(Concentrado!N$2:N859,Concentrado!$A$2:$A859,"="&amp;$A4,Concentrado!$B$2:$B859, "=Sonora")</f>
        <v>50.634</v>
      </c>
      <c r="N4" s="9">
        <f>SUMIFS(Concentrado!O$2:O859,Concentrado!$A$2:$A859,"="&amp;$A4,Concentrado!$B$2:$B859, "=Sonora")</f>
        <v>89.265000000000001</v>
      </c>
      <c r="O4" s="9">
        <f>SUMIFS(Concentrado!P$2:P859,Concentrado!$A$2:$A859,"="&amp;$A4,Concentrado!$B$2:$B859, "=Sonora")</f>
        <v>23.222999999999999</v>
      </c>
      <c r="P4" s="9">
        <f>SUMIFS(Concentrado!Q$2:Q859,Concentrado!$A$2:$A859,"="&amp;$A4,Concentrado!$B$2:$B859, "=Sonora")</f>
        <v>56.581000000000003</v>
      </c>
      <c r="Q4" s="9">
        <f>SUMIFS(Concentrado!R$2:R859,Concentrado!$A$2:$A859,"="&amp;$A4,Concentrado!$B$2:$B859, "=Sonora")</f>
        <v>40.957000000000001</v>
      </c>
      <c r="R4" s="9">
        <f>SUMIFS(Concentrado!S$2:S859,Concentrado!$A$2:$A859,"="&amp;$A4,Concentrado!$B$2:$B859, "=Sonora")</f>
        <v>49.750999999999998</v>
      </c>
      <c r="S4" s="9">
        <f>SUMIFS(Concentrado!T$2:T859,Concentrado!$A$2:$A859,"="&amp;$A4,Concentrado!$B$2:$B859, "=Sonora")</f>
        <v>45.308999999999997</v>
      </c>
      <c r="T4" s="9">
        <f>SUMIFS(Concentrado!U$2:U859,Concentrado!$A$2:$A859,"="&amp;$A4,Concentrado!$B$2:$B859, "=Sonora")</f>
        <v>9.7140000000000004</v>
      </c>
      <c r="U4" s="9">
        <f>SUMIFS(Concentrado!V$2:V859,Concentrado!$A$2:$A859,"="&amp;$A4,Concentrado!$B$2:$B859, "=Sonora")</f>
        <v>11.79</v>
      </c>
      <c r="V4" s="9">
        <f>SUMIFS(Concentrado!W$2:W859,Concentrado!$A$2:$A859,"="&amp;$A4,Concentrado!$B$2:$B859, "=Sonora")</f>
        <v>10.742000000000001</v>
      </c>
      <c r="W4" s="9">
        <f>SUMIFS(Concentrado!X$2:X859,Concentrado!$A$2:$A859,"="&amp;$A4,Concentrado!$B$2:$B859, "=Sonora")</f>
        <v>16.015000000000001</v>
      </c>
      <c r="X4" s="9">
        <f>SUMIFS(Concentrado!Y$2:Y859,Concentrado!$A$2:$A859,"="&amp;$A4,Concentrado!$B$2:$B859, "=Sonora")</f>
        <v>1.34</v>
      </c>
      <c r="Y4" s="9">
        <f>SUMIFS(Concentrado!Z$2:Z859,Concentrado!$A$2:$A859,"="&amp;$A4,Concentrado!$B$2:$B859, "=Sonora")</f>
        <v>8.7520000000000007</v>
      </c>
      <c r="Z4" s="9">
        <f>SUMIFS(Concentrado!AA$2:AA859,Concentrado!$A$2:$A859,"="&amp;$A4,Concentrado!$B$2:$B859, "=Sonora")</f>
        <v>84.013999999999996</v>
      </c>
      <c r="AA4" s="9">
        <f>SUMIFS(Concentrado!AB$2:AB859,Concentrado!$A$2:$A859,"="&amp;$A4,Concentrado!$B$2:$B859, "=Sonora")</f>
        <v>57.610999999999997</v>
      </c>
      <c r="AB4" s="9">
        <f>SUMIFS(Concentrado!AC$2:AC859,Concentrado!$A$2:$A859,"="&amp;$A4,Concentrado!$B$2:$B859, "=Sonora")</f>
        <v>70.991</v>
      </c>
      <c r="AC4" s="9">
        <f>SUMIFS(Concentrado!AD$2:AD859,Concentrado!$A$2:$A859,"="&amp;$A4,Concentrado!$B$2:$B859, "=Sonora")</f>
        <v>378.15</v>
      </c>
      <c r="AD4" s="9">
        <f>SUMIFS(Concentrado!AE$2:AE859,Concentrado!$A$2:$A859,"="&amp;$A4,Concentrado!$B$2:$B859, "=Sonora")</f>
        <v>299.13099999999997</v>
      </c>
      <c r="AE4" s="9">
        <f>SUMIFS(Concentrado!AF$2:AF859,Concentrado!$A$2:$A859,"="&amp;$A4,Concentrado!$B$2:$B859, "=Sonora")</f>
        <v>339.08800000000002</v>
      </c>
      <c r="AF4" s="9">
        <f>SUMIFS(Concentrado!AG$2:AG859,Concentrado!$A$2:$A859,"="&amp;$A4,Concentrado!$B$2:$B859, "=Sonora")</f>
        <v>9.1890000000000001</v>
      </c>
      <c r="AG4" s="9">
        <f>SUMIFS(Concentrado!AH$2:AH859,Concentrado!$A$2:$A859,"="&amp;$A4,Concentrado!$B$2:$B859, "=Sonora")</f>
        <v>11.4148996402024</v>
      </c>
      <c r="AH4" s="9">
        <f>SUMIFS(Concentrado!AI$2:AI859,Concentrado!$A$2:$A859,"="&amp;$A4,Concentrado!$B$2:$B859, "=Sonora")</f>
        <v>2.10605138765386</v>
      </c>
      <c r="AI4" s="9">
        <f>SUMIFS(Concentrado!AJ$2:AJ859,Concentrado!$A$2:$A859,"="&amp;$A4,Concentrado!$B$2:$B859, "=Sonora")</f>
        <v>6.8179401962642299</v>
      </c>
      <c r="AJ4" s="9">
        <f>SUMIFS(Concentrado!AK$2:AK859,Concentrado!$A$2:$A859,"="&amp;$A4,Concentrado!$B$2:$B859, "=Sonora")</f>
        <v>10.414</v>
      </c>
      <c r="AK4" s="9">
        <f>SUMIFS(Concentrado!AL$2:AL859,Concentrado!$A$2:$A859,"="&amp;$A4,Concentrado!$B$2:$B859, "=Sonora")</f>
        <v>1.0720000000000001</v>
      </c>
      <c r="AL4" s="9">
        <f>SUMIFS(Concentrado!AM$2:AM859,Concentrado!$A$2:$A859,"="&amp;$A4,Concentrado!$B$2:$B859, "=Sonora")</f>
        <v>5.7910000000000004</v>
      </c>
      <c r="AM4" s="9">
        <f>SUMIFS(Concentrado!AN$2:AN859,Concentrado!$A$2:$A859,"="&amp;$A4,Concentrado!$B$2:$B859, "=Sonora")</f>
        <v>69.311000000000007</v>
      </c>
      <c r="AN4" s="9">
        <f>SUMIFS(Concentrado!AO$2:AO859,Concentrado!$A$2:$A859,"="&amp;$A4,Concentrado!$B$2:$B859, "=Sonora")</f>
        <v>53.77</v>
      </c>
      <c r="AO4" s="9">
        <f>SUMIFS(Concentrado!AP$2:AP859,Concentrado!$A$2:$A859,"="&amp;$A4,Concentrado!$B$2:$B859, "=Sonora")</f>
        <v>61.62</v>
      </c>
      <c r="AP4" s="9">
        <f>SUMIFS(Concentrado!AQ$2:AQ859,Concentrado!$A$2:$A859,"="&amp;$A4,Concentrado!$B$2:$B859, "=Sonora")</f>
        <v>6.7389999999999999</v>
      </c>
      <c r="AQ4" s="9">
        <f>SUMIFS(Concentrado!AR$2:AR859,Concentrado!$A$2:$A859,"="&amp;$A4,Concentrado!$B$2:$B859, "=Sonora")</f>
        <v>2.68</v>
      </c>
      <c r="AR4" s="9">
        <f>SUMIFS(Concentrado!AS$2:AS859,Concentrado!$A$2:$A859,"="&amp;$A4,Concentrado!$B$2:$B859, "=Sonora")</f>
        <v>4.7300000000000004</v>
      </c>
      <c r="AS4" s="9">
        <f>SUMIFS(Concentrado!AT$2:AT859,Concentrado!$A$2:$A859,"="&amp;$A4,Concentrado!$B$2:$B859, "=Sonora")</f>
        <v>4.3760000000000003</v>
      </c>
      <c r="AT4" s="9">
        <f>SUMIFS(Concentrado!AU$2:AU859,Concentrado!$A$2:$A859,"="&amp;$A4,Concentrado!$B$2:$B859, "=Sonora")</f>
        <v>0.35699999999999998</v>
      </c>
      <c r="AU4" s="9">
        <f>SUMIFS(Concentrado!AV$2:AV859,Concentrado!$A$2:$A859,"="&amp;$A4,Concentrado!$B$2:$B859, "=Sonora")</f>
        <v>2.387</v>
      </c>
      <c r="AV4" s="9">
        <f>SUMIFS(Concentrado!AW$2:AW859,Concentrado!$A$2:$A859,"="&amp;$A4,Concentrado!$B$2:$B859, "=Sonora")</f>
        <v>541.18899999999996</v>
      </c>
      <c r="AW4" s="9">
        <f>SUMIFS(Concentrado!AX$2:AX859,Concentrado!$A$2:$A859,"="&amp;$A4,Concentrado!$B$2:$B859, "=Sonora")</f>
        <v>382.55599999999998</v>
      </c>
      <c r="AX4" s="9">
        <f>SUMIFS(Concentrado!AY$2:AY859,Concentrado!$A$2:$A859,"="&amp;$A4,Concentrado!$B$2:$B859, "=Sonora")</f>
        <v>462.726</v>
      </c>
      <c r="AY4" s="9">
        <f>SUMIFS(Concentrado!AZ$2:AZ859,Concentrado!$A$2:$A859,"="&amp;$A4,Concentrado!$B$2:$B859, "=Sonora")</f>
        <v>5.4119999999999999</v>
      </c>
      <c r="AZ4" s="9">
        <f>SUMIFS(Concentrado!BA$2:BA859,Concentrado!$A$2:$A859,"="&amp;$A4,Concentrado!$B$2:$B859, "=Sonora")</f>
        <v>3.8260000000000001</v>
      </c>
      <c r="BA4" s="9">
        <f>SUMIFS(Concentrado!BB$2:BB859,Concentrado!$A$2:$A859,"="&amp;$A4,Concentrado!$B$2:$B859, "=Sonora")</f>
        <v>4.6269999999999998</v>
      </c>
      <c r="BB4" s="9">
        <f>SUMIFS(Concentrado!BC$2:BC859,Concentrado!$A$2:$A859,"="&amp;$A4,Concentrado!$B$2:$B859, "=Sonora")</f>
        <v>26.562999999999999</v>
      </c>
      <c r="BC4" s="9">
        <f>SUMIFS(Concentrado!BD$2:BD859,Concentrado!$A$2:$A859,"="&amp;$A4,Concentrado!$B$2:$B859, "=Sonora")</f>
        <v>22.388999999999999</v>
      </c>
      <c r="BD4" s="9">
        <f>SUMIFS(Concentrado!BE$2:BE859,Concentrado!$A$2:$A859,"="&amp;$A4,Concentrado!$B$2:$B859, "=Sonora")</f>
        <v>18.440999999999999</v>
      </c>
      <c r="BE4" s="9">
        <f>SUMIFS(Concentrado!BF$2:BF859,Concentrado!$A$2:$A859,"="&amp;$A4,Concentrado!$B$2:$B859, "=Sonora")</f>
        <v>20.611999999999998</v>
      </c>
      <c r="BF4" s="9">
        <f>SUMIFS(Concentrado!BG$2:BG859,Concentrado!$A$2:$A859,"="&amp;$A4,Concentrado!$B$2:$B859, "=Sonora")</f>
        <v>40.235999999999997</v>
      </c>
      <c r="BG4" s="9">
        <f>SUMIFS(Concentrado!BH$2:BH859,Concentrado!$A$2:$A859,"="&amp;$A4,Concentrado!$B$2:$B859, "=Sonora")</f>
        <v>9.6382457295438755</v>
      </c>
    </row>
    <row r="5" spans="1:59" x14ac:dyDescent="0.25">
      <c r="A5" s="4">
        <v>2001</v>
      </c>
      <c r="B5" s="9">
        <f>SUMIFS(Concentrado!C$2:C859,Concentrado!$A$2:$A859,"="&amp;$A5,Concentrado!$B$2:$B859, "=Sonora")</f>
        <v>24.448</v>
      </c>
      <c r="C5" s="9">
        <f>SUMIFS(Concentrado!D$2:D859,Concentrado!$A$2:$A859,"="&amp;$A5,Concentrado!$B$2:$B859, "=Sonora")</f>
        <v>5.7969999999999997</v>
      </c>
      <c r="D5" s="9">
        <f>SUMIFS(Concentrado!E$2:E859,Concentrado!$A$2:$A859,"="&amp;$A5,Concentrado!$B$2:$B859, "=Sonora")</f>
        <v>15.215999999999999</v>
      </c>
      <c r="E5" s="9">
        <f>SUMIFS(Concentrado!F$2:F859,Concentrado!$A$2:$A859,"="&amp;$A5,Concentrado!$B$2:$B859, "=Sonora")</f>
        <v>17.419</v>
      </c>
      <c r="F5" s="9">
        <f>SUMIFS(Concentrado!G$2:G859,Concentrado!$A$2:$A859,"="&amp;$A5,Concentrado!$B$2:$B859, "=Sonora")</f>
        <v>18.689</v>
      </c>
      <c r="G5" s="9">
        <f>SUMIFS(Concentrado!H$2:H859,Concentrado!$A$2:$A859,"="&amp;$A5,Concentrado!$B$2:$B859, "=Sonora")</f>
        <v>3.1850000000000001</v>
      </c>
      <c r="H5" s="9">
        <f>SUMIFS(Concentrado!I$2:I859,Concentrado!$A$2:$A859,"="&amp;$A5,Concentrado!$B$2:$B859, "=Sonora")</f>
        <v>3.25</v>
      </c>
      <c r="I5" s="9">
        <f>SUMIFS(Concentrado!J$2:J859,Concentrado!$A$2:$A859,"="&amp;$A5,Concentrado!$B$2:$B859, "=Sonora")</f>
        <v>3.2170000000000001</v>
      </c>
      <c r="J5" s="9">
        <f>SUMIFS(Concentrado!K$2:K859,Concentrado!$A$2:$A859,"="&amp;$A5,Concentrado!$B$2:$B859, "=Sonora")</f>
        <v>19.196999999999999</v>
      </c>
      <c r="K5" s="9">
        <f>SUMIFS(Concentrado!L$2:L859,Concentrado!$A$2:$A859,"="&amp;$A5,Concentrado!$B$2:$B859, "=Sonora")</f>
        <v>5.3570000000000002</v>
      </c>
      <c r="L5" s="9">
        <f>SUMIFS(Concentrado!M$2:M859,Concentrado!$A$2:$A859,"="&amp;$A5,Concentrado!$B$2:$B859, "=Sonora")</f>
        <v>12.347</v>
      </c>
      <c r="M5" s="9">
        <f>SUMIFS(Concentrado!N$2:N859,Concentrado!$A$2:$A859,"="&amp;$A5,Concentrado!$B$2:$B859, "=Sonora")</f>
        <v>61.917000000000002</v>
      </c>
      <c r="N5" s="9">
        <f>SUMIFS(Concentrado!O$2:O859,Concentrado!$A$2:$A859,"="&amp;$A5,Concentrado!$B$2:$B859, "=Sonora")</f>
        <v>94.950999999999993</v>
      </c>
      <c r="O5" s="9">
        <f>SUMIFS(Concentrado!P$2:P859,Concentrado!$A$2:$A859,"="&amp;$A5,Concentrado!$B$2:$B859, "=Sonora")</f>
        <v>20.727</v>
      </c>
      <c r="P5" s="9">
        <f>SUMIFS(Concentrado!Q$2:Q859,Concentrado!$A$2:$A859,"="&amp;$A5,Concentrado!$B$2:$B859, "=Sonora")</f>
        <v>58.255000000000003</v>
      </c>
      <c r="Q5" s="9">
        <f>SUMIFS(Concentrado!R$2:R859,Concentrado!$A$2:$A859,"="&amp;$A5,Concentrado!$B$2:$B859, "=Sonora")</f>
        <v>45.366</v>
      </c>
      <c r="R5" s="9">
        <f>SUMIFS(Concentrado!S$2:S859,Concentrado!$A$2:$A859,"="&amp;$A5,Concentrado!$B$2:$B859, "=Sonora")</f>
        <v>55.244</v>
      </c>
      <c r="S5" s="9">
        <f>SUMIFS(Concentrado!T$2:T859,Concentrado!$A$2:$A859,"="&amp;$A5,Concentrado!$B$2:$B859, "=Sonora")</f>
        <v>50.255000000000003</v>
      </c>
      <c r="T5" s="9">
        <f>SUMIFS(Concentrado!U$2:U859,Concentrado!$A$2:$A859,"="&amp;$A5,Concentrado!$B$2:$B859, "=Sonora")</f>
        <v>11.965999999999999</v>
      </c>
      <c r="U5" s="9">
        <f>SUMIFS(Concentrado!V$2:V859,Concentrado!$A$2:$A859,"="&amp;$A5,Concentrado!$B$2:$B859, "=Sonora")</f>
        <v>10.715</v>
      </c>
      <c r="V5" s="9">
        <f>SUMIFS(Concentrado!W$2:W859,Concentrado!$A$2:$A859,"="&amp;$A5,Concentrado!$B$2:$B859, "=Sonora")</f>
        <v>11.347</v>
      </c>
      <c r="W5" s="9">
        <f>SUMIFS(Concentrado!X$2:X859,Concentrado!$A$2:$A859,"="&amp;$A5,Concentrado!$B$2:$B859, "=Sonora")</f>
        <v>19.111000000000001</v>
      </c>
      <c r="X5" s="9">
        <f>SUMIFS(Concentrado!Y$2:Y859,Concentrado!$A$2:$A859,"="&amp;$A5,Concentrado!$B$2:$B859, "=Sonora")</f>
        <v>1.669</v>
      </c>
      <c r="Y5" s="9">
        <f>SUMIFS(Concentrado!Z$2:Z859,Concentrado!$A$2:$A859,"="&amp;$A5,Concentrado!$B$2:$B859, "=Sonora")</f>
        <v>10.477</v>
      </c>
      <c r="Z5" s="9">
        <f>SUMIFS(Concentrado!AA$2:AA859,Concentrado!$A$2:$A859,"="&amp;$A5,Concentrado!$B$2:$B859, "=Sonora")</f>
        <v>89.183000000000007</v>
      </c>
      <c r="AA5" s="9">
        <f>SUMIFS(Concentrado!AB$2:AB859,Concentrado!$A$2:$A859,"="&amp;$A5,Concentrado!$B$2:$B859, "=Sonora")</f>
        <v>60.161999999999999</v>
      </c>
      <c r="AB5" s="9">
        <f>SUMIFS(Concentrado!AC$2:AC859,Concentrado!$A$2:$A859,"="&amp;$A5,Concentrado!$B$2:$B859, "=Sonora")</f>
        <v>74.861999999999995</v>
      </c>
      <c r="AC5" s="9">
        <f>SUMIFS(Concentrado!AD$2:AD859,Concentrado!$A$2:$A859,"="&amp;$A5,Concentrado!$B$2:$B859, "=Sonora")</f>
        <v>384.96899999999999</v>
      </c>
      <c r="AD5" s="9">
        <f>SUMIFS(Concentrado!AE$2:AE859,Concentrado!$A$2:$A859,"="&amp;$A5,Concentrado!$B$2:$B859, "=Sonora")</f>
        <v>310.91000000000003</v>
      </c>
      <c r="AE5" s="9">
        <f>SUMIFS(Concentrado!AF$2:AF859,Concentrado!$A$2:$A859,"="&amp;$A5,Concentrado!$B$2:$B859, "=Sonora")</f>
        <v>348.39800000000002</v>
      </c>
      <c r="AF5" s="9">
        <f>SUMIFS(Concentrado!AG$2:AG859,Concentrado!$A$2:$A859,"="&amp;$A5,Concentrado!$B$2:$B859, "=Sonora")</f>
        <v>11.449</v>
      </c>
      <c r="AG5" s="9">
        <f>SUMIFS(Concentrado!AH$2:AH859,Concentrado!$A$2:$A859,"="&amp;$A5,Concentrado!$B$2:$B859, "=Sonora")</f>
        <v>12.2144311241801</v>
      </c>
      <c r="AH5" s="9">
        <f>SUMIFS(Concentrado!AI$2:AI859,Concentrado!$A$2:$A859,"="&amp;$A5,Concentrado!$B$2:$B859, "=Sonora")</f>
        <v>2.0872953290969001</v>
      </c>
      <c r="AI5" s="9">
        <f>SUMIFS(Concentrado!AJ$2:AJ859,Concentrado!$A$2:$A859,"="&amp;$A5,Concentrado!$B$2:$B859, "=Sonora")</f>
        <v>7.2141810186881603</v>
      </c>
      <c r="AJ5" s="9">
        <f>SUMIFS(Concentrado!AK$2:AK859,Concentrado!$A$2:$A859,"="&amp;$A5,Concentrado!$B$2:$B859, "=Sonora")</f>
        <v>12.913</v>
      </c>
      <c r="AK5" s="9">
        <f>SUMIFS(Concentrado!AL$2:AL859,Concentrado!$A$2:$A859,"="&amp;$A5,Concentrado!$B$2:$B859, "=Sonora")</f>
        <v>1.7569999999999999</v>
      </c>
      <c r="AL5" s="9">
        <f>SUMIFS(Concentrado!AM$2:AM859,Concentrado!$A$2:$A859,"="&amp;$A5,Concentrado!$B$2:$B859, "=Sonora")</f>
        <v>7.391</v>
      </c>
      <c r="AM5" s="9">
        <f>SUMIFS(Concentrado!AN$2:AN859,Concentrado!$A$2:$A859,"="&amp;$A5,Concentrado!$B$2:$B859, "=Sonora")</f>
        <v>64.218999999999994</v>
      </c>
      <c r="AN5" s="9">
        <f>SUMIFS(Concentrado!AO$2:AO859,Concentrado!$A$2:$A859,"="&amp;$A5,Concentrado!$B$2:$B859, "=Sonora")</f>
        <v>51.027999999999999</v>
      </c>
      <c r="AO5" s="9">
        <f>SUMIFS(Concentrado!AP$2:AP859,Concentrado!$A$2:$A859,"="&amp;$A5,Concentrado!$B$2:$B859, "=Sonora")</f>
        <v>57.863</v>
      </c>
      <c r="AP5" s="9">
        <f>SUMIFS(Concentrado!AQ$2:AQ859,Concentrado!$A$2:$A859,"="&amp;$A5,Concentrado!$B$2:$B859, "=Sonora")</f>
        <v>5.6820000000000004</v>
      </c>
      <c r="AQ5" s="9">
        <f>SUMIFS(Concentrado!AR$2:AR859,Concentrado!$A$2:$A859,"="&amp;$A5,Concentrado!$B$2:$B859, "=Sonora")</f>
        <v>2.2839999999999998</v>
      </c>
      <c r="AR5" s="9">
        <f>SUMIFS(Concentrado!AS$2:AS859,Concentrado!$A$2:$A859,"="&amp;$A5,Concentrado!$B$2:$B859, "=Sonora")</f>
        <v>4</v>
      </c>
      <c r="AS5" s="9">
        <f>SUMIFS(Concentrado!AT$2:AT859,Concentrado!$A$2:$A859,"="&amp;$A5,Concentrado!$B$2:$B859, "=Sonora")</f>
        <v>4.5620000000000003</v>
      </c>
      <c r="AT5" s="9">
        <f>SUMIFS(Concentrado!AU$2:AU859,Concentrado!$A$2:$A859,"="&amp;$A5,Concentrado!$B$2:$B859, "=Sonora")</f>
        <v>0.52700000000000002</v>
      </c>
      <c r="AU5" s="9">
        <f>SUMIFS(Concentrado!AV$2:AV859,Concentrado!$A$2:$A859,"="&amp;$A5,Concentrado!$B$2:$B859, "=Sonora")</f>
        <v>2.5649999999999999</v>
      </c>
      <c r="AV5" s="9">
        <f>SUMIFS(Concentrado!AW$2:AW859,Concentrado!$A$2:$A859,"="&amp;$A5,Concentrado!$B$2:$B859, "=Sonora")</f>
        <v>549.39</v>
      </c>
      <c r="AW5" s="9">
        <f>SUMIFS(Concentrado!AX$2:AX859,Concentrado!$A$2:$A859,"="&amp;$A5,Concentrado!$B$2:$B859, "=Sonora")</f>
        <v>388.46199999999999</v>
      </c>
      <c r="AX5" s="9">
        <f>SUMIFS(Concentrado!AY$2:AY859,Concentrado!$A$2:$A859,"="&amp;$A5,Concentrado!$B$2:$B859, "=Sonora")</f>
        <v>470.03699999999998</v>
      </c>
      <c r="AY5" s="9">
        <f>SUMIFS(Concentrado!AZ$2:AZ859,Concentrado!$A$2:$A859,"="&amp;$A5,Concentrado!$B$2:$B859, "=Sonora")</f>
        <v>5.4939999999999998</v>
      </c>
      <c r="AZ5" s="9">
        <f>SUMIFS(Concentrado!BA$2:BA859,Concentrado!$A$2:$A859,"="&amp;$A5,Concentrado!$B$2:$B859, "=Sonora")</f>
        <v>3.8849999999999998</v>
      </c>
      <c r="BA5" s="9">
        <f>SUMIFS(Concentrado!BB$2:BB859,Concentrado!$A$2:$A859,"="&amp;$A5,Concentrado!$B$2:$B859, "=Sonora")</f>
        <v>4.7</v>
      </c>
      <c r="BB5" s="9">
        <f>SUMIFS(Concentrado!BC$2:BC859,Concentrado!$A$2:$A859,"="&amp;$A5,Concentrado!$B$2:$B859, "=Sonora")</f>
        <v>20.884</v>
      </c>
      <c r="BC5" s="9">
        <f>SUMIFS(Concentrado!BD$2:BD859,Concentrado!$A$2:$A859,"="&amp;$A5,Concentrado!$B$2:$B859, "=Sonora")</f>
        <v>19.745000000000001</v>
      </c>
      <c r="BD5" s="9">
        <f>SUMIFS(Concentrado!BE$2:BE859,Concentrado!$A$2:$A859,"="&amp;$A5,Concentrado!$B$2:$B859, "=Sonora")</f>
        <v>17.814</v>
      </c>
      <c r="BE5" s="9">
        <f>SUMIFS(Concentrado!BF$2:BF859,Concentrado!$A$2:$A859,"="&amp;$A5,Concentrado!$B$2:$B859, "=Sonora")</f>
        <v>19.901</v>
      </c>
      <c r="BF5" s="9">
        <f>SUMIFS(Concentrado!BG$2:BG859,Concentrado!$A$2:$A859,"="&amp;$A5,Concentrado!$B$2:$B859, "=Sonora")</f>
        <v>51.884</v>
      </c>
      <c r="BG5" s="9">
        <f>SUMIFS(Concentrado!BH$2:BH859,Concentrado!$A$2:$A859,"="&amp;$A5,Concentrado!$B$2:$B859, "=Sonora")</f>
        <v>8.4496080938351206</v>
      </c>
    </row>
    <row r="6" spans="1:59" x14ac:dyDescent="0.25">
      <c r="A6" s="4">
        <v>2002</v>
      </c>
      <c r="B6" s="9">
        <f>SUMIFS(Concentrado!C$2:C859,Concentrado!$A$2:$A859,"="&amp;$A6,Concentrado!$B$2:$B859, "=Sonora")</f>
        <v>22.25</v>
      </c>
      <c r="C6" s="9">
        <f>SUMIFS(Concentrado!D$2:D859,Concentrado!$A$2:$A859,"="&amp;$A6,Concentrado!$B$2:$B859, "=Sonora")</f>
        <v>6.3869999999999996</v>
      </c>
      <c r="D6" s="9">
        <f>SUMIFS(Concentrado!E$2:E859,Concentrado!$A$2:$A859,"="&amp;$A6,Concentrado!$B$2:$B859, "=Sonora")</f>
        <v>14.398</v>
      </c>
      <c r="E6" s="9">
        <f>SUMIFS(Concentrado!F$2:F859,Concentrado!$A$2:$A859,"="&amp;$A6,Concentrado!$B$2:$B859, "=Sonora")</f>
        <v>15.176</v>
      </c>
      <c r="F6" s="9">
        <f>SUMIFS(Concentrado!G$2:G859,Concentrado!$A$2:$A859,"="&amp;$A6,Concentrado!$B$2:$B859, "=Sonora")</f>
        <v>18.175999999999998</v>
      </c>
      <c r="G6" s="9">
        <f>SUMIFS(Concentrado!H$2:H859,Concentrado!$A$2:$A859,"="&amp;$A6,Concentrado!$B$2:$B859, "=Sonora")</f>
        <v>2.7069999999999999</v>
      </c>
      <c r="H6" s="9">
        <f>SUMIFS(Concentrado!I$2:I859,Concentrado!$A$2:$A859,"="&amp;$A6,Concentrado!$B$2:$B859, "=Sonora")</f>
        <v>3.28</v>
      </c>
      <c r="I6" s="9">
        <f>SUMIFS(Concentrado!J$2:J859,Concentrado!$A$2:$A859,"="&amp;$A6,Concentrado!$B$2:$B859, "=Sonora")</f>
        <v>2.9910000000000001</v>
      </c>
      <c r="J6" s="9">
        <f>SUMIFS(Concentrado!K$2:K859,Concentrado!$A$2:$A859,"="&amp;$A6,Concentrado!$B$2:$B859, "=Sonora")</f>
        <v>20.896000000000001</v>
      </c>
      <c r="K6" s="9">
        <f>SUMIFS(Concentrado!L$2:L859,Concentrado!$A$2:$A859,"="&amp;$A6,Concentrado!$B$2:$B859, "=Sonora")</f>
        <v>6.3</v>
      </c>
      <c r="L6" s="9">
        <f>SUMIFS(Concentrado!M$2:M859,Concentrado!$A$2:$A859,"="&amp;$A6,Concentrado!$B$2:$B859, "=Sonora")</f>
        <v>13.670999999999999</v>
      </c>
      <c r="M6" s="9">
        <f>SUMIFS(Concentrado!N$2:N859,Concentrado!$A$2:$A859,"="&amp;$A6,Concentrado!$B$2:$B859, "=Sonora")</f>
        <v>53.892000000000003</v>
      </c>
      <c r="N6" s="9">
        <f>SUMIFS(Concentrado!O$2:O859,Concentrado!$A$2:$A859,"="&amp;$A6,Concentrado!$B$2:$B859, "=Sonora")</f>
        <v>86.207999999999998</v>
      </c>
      <c r="O6" s="9">
        <f>SUMIFS(Concentrado!P$2:P859,Concentrado!$A$2:$A859,"="&amp;$A6,Concentrado!$B$2:$B859, "=Sonora")</f>
        <v>20.972999999999999</v>
      </c>
      <c r="P6" s="9">
        <f>SUMIFS(Concentrado!Q$2:Q859,Concentrado!$A$2:$A859,"="&amp;$A6,Concentrado!$B$2:$B859, "=Sonora")</f>
        <v>53.915999999999997</v>
      </c>
      <c r="Q6" s="9">
        <f>SUMIFS(Concentrado!R$2:R859,Concentrado!$A$2:$A859,"="&amp;$A6,Concentrado!$B$2:$B859, "=Sonora")</f>
        <v>50.338000000000001</v>
      </c>
      <c r="R6" s="9">
        <f>SUMIFS(Concentrado!S$2:S859,Concentrado!$A$2:$A859,"="&amp;$A6,Concentrado!$B$2:$B859, "=Sonora")</f>
        <v>49.713000000000001</v>
      </c>
      <c r="S6" s="9">
        <f>SUMIFS(Concentrado!T$2:T859,Concentrado!$A$2:$A859,"="&amp;$A6,Concentrado!$B$2:$B859, "=Sonora")</f>
        <v>50.029000000000003</v>
      </c>
      <c r="T6" s="9">
        <f>SUMIFS(Concentrado!U$2:U859,Concentrado!$A$2:$A859,"="&amp;$A6,Concentrado!$B$2:$B859, "=Sonora")</f>
        <v>10.997999999999999</v>
      </c>
      <c r="U6" s="9">
        <f>SUMIFS(Concentrado!V$2:V859,Concentrado!$A$2:$A859,"="&amp;$A6,Concentrado!$B$2:$B859, "=Sonora")</f>
        <v>11.997</v>
      </c>
      <c r="V6" s="9">
        <f>SUMIFS(Concentrado!W$2:W859,Concentrado!$A$2:$A859,"="&amp;$A6,Concentrado!$B$2:$B859, "=Sonora")</f>
        <v>11.492000000000001</v>
      </c>
      <c r="W6" s="9">
        <f>SUMIFS(Concentrado!X$2:X859,Concentrado!$A$2:$A859,"="&amp;$A6,Concentrado!$B$2:$B859, "=Sonora")</f>
        <v>14.974</v>
      </c>
      <c r="X6" s="9">
        <f>SUMIFS(Concentrado!Y$2:Y859,Concentrado!$A$2:$A859,"="&amp;$A6,Concentrado!$B$2:$B859, "=Sonora")</f>
        <v>2.6760000000000002</v>
      </c>
      <c r="Y6" s="9">
        <f>SUMIFS(Concentrado!Z$2:Z859,Concentrado!$A$2:$A859,"="&amp;$A6,Concentrado!$B$2:$B859, "=Sonora")</f>
        <v>8.8859999999999992</v>
      </c>
      <c r="Z6" s="9">
        <f>SUMIFS(Concentrado!AA$2:AA859,Concentrado!$A$2:$A859,"="&amp;$A6,Concentrado!$B$2:$B859, "=Sonora")</f>
        <v>84.600999999999999</v>
      </c>
      <c r="AA6" s="9">
        <f>SUMIFS(Concentrado!AB$2:AB859,Concentrado!$A$2:$A859,"="&amp;$A6,Concentrado!$B$2:$B859, "=Sonora")</f>
        <v>61.71</v>
      </c>
      <c r="AB6" s="9">
        <f>SUMIFS(Concentrado!AC$2:AC859,Concentrado!$A$2:$A859,"="&amp;$A6,Concentrado!$B$2:$B859, "=Sonora")</f>
        <v>73.27</v>
      </c>
      <c r="AC6" s="9">
        <f>SUMIFS(Concentrado!AD$2:AD859,Concentrado!$A$2:$A859,"="&amp;$A6,Concentrado!$B$2:$B859, "=Sonora")</f>
        <v>390.85700000000003</v>
      </c>
      <c r="AD6" s="9">
        <f>SUMIFS(Concentrado!AE$2:AE859,Concentrado!$A$2:$A859,"="&amp;$A6,Concentrado!$B$2:$B859, "=Sonora")</f>
        <v>304.839</v>
      </c>
      <c r="AE6" s="9">
        <f>SUMIFS(Concentrado!AF$2:AF859,Concentrado!$A$2:$A859,"="&amp;$A6,Concentrado!$B$2:$B859, "=Sonora")</f>
        <v>348.27699999999999</v>
      </c>
      <c r="AF6" s="9">
        <f>SUMIFS(Concentrado!AG$2:AG859,Concentrado!$A$2:$A859,"="&amp;$A6,Concentrado!$B$2:$B859, "=Sonora")</f>
        <v>10.321</v>
      </c>
      <c r="AG6" s="9">
        <f>SUMIFS(Concentrado!AH$2:AH859,Concentrado!$A$2:$A859,"="&amp;$A6,Concentrado!$B$2:$B859, "=Sonora")</f>
        <v>12.299985463653501</v>
      </c>
      <c r="AH6" s="9">
        <f>SUMIFS(Concentrado!AI$2:AI859,Concentrado!$A$2:$A859,"="&amp;$A6,Concentrado!$B$2:$B859, "=Sonora")</f>
        <v>2.75582052259543</v>
      </c>
      <c r="AI6" s="9">
        <f>SUMIFS(Concentrado!AJ$2:AJ859,Concentrado!$A$2:$A859,"="&amp;$A6,Concentrado!$B$2:$B859, "=Sonora")</f>
        <v>7.5912335981200902</v>
      </c>
      <c r="AJ6" s="9">
        <f>SUMIFS(Concentrado!AK$2:AK859,Concentrado!$A$2:$A859,"="&amp;$A6,Concentrado!$B$2:$B859, "=Sonora")</f>
        <v>12.098000000000001</v>
      </c>
      <c r="AK6" s="9">
        <f>SUMIFS(Concentrado!AL$2:AL859,Concentrado!$A$2:$A859,"="&amp;$A6,Concentrado!$B$2:$B859, "=Sonora")</f>
        <v>1.4670000000000001</v>
      </c>
      <c r="AL6" s="9">
        <f>SUMIFS(Concentrado!AM$2:AM859,Concentrado!$A$2:$A859,"="&amp;$A6,Concentrado!$B$2:$B859, "=Sonora")</f>
        <v>6.8360000000000003</v>
      </c>
      <c r="AM6" s="9">
        <f>SUMIFS(Concentrado!AN$2:AN859,Concentrado!$A$2:$A859,"="&amp;$A6,Concentrado!$B$2:$B859, "=Sonora")</f>
        <v>67.004000000000005</v>
      </c>
      <c r="AN6" s="9">
        <f>SUMIFS(Concentrado!AO$2:AO859,Concentrado!$A$2:$A859,"="&amp;$A6,Concentrado!$B$2:$B859, "=Sonora")</f>
        <v>54.115000000000002</v>
      </c>
      <c r="AO6" s="9">
        <f>SUMIFS(Concentrado!AP$2:AP859,Concentrado!$A$2:$A859,"="&amp;$A6,Concentrado!$B$2:$B859, "=Sonora")</f>
        <v>60.624000000000002</v>
      </c>
      <c r="AP6" s="9">
        <f>SUMIFS(Concentrado!AQ$2:AQ859,Concentrado!$A$2:$A859,"="&amp;$A6,Concentrado!$B$2:$B859, "=Sonora")</f>
        <v>6.5990000000000002</v>
      </c>
      <c r="AQ6" s="9">
        <f>SUMIFS(Concentrado!AR$2:AR859,Concentrado!$A$2:$A859,"="&amp;$A6,Concentrado!$B$2:$B859, "=Sonora")</f>
        <v>1.899</v>
      </c>
      <c r="AR6" s="9">
        <f>SUMIFS(Concentrado!AS$2:AS859,Concentrado!$A$2:$A859,"="&amp;$A6,Concentrado!$B$2:$B859, "=Sonora")</f>
        <v>4.2720000000000002</v>
      </c>
      <c r="AS6" s="9">
        <f>SUMIFS(Concentrado!AT$2:AT859,Concentrado!$A$2:$A859,"="&amp;$A6,Concentrado!$B$2:$B859, "=Sonora")</f>
        <v>5.2450000000000001</v>
      </c>
      <c r="AT6" s="9">
        <f>SUMIFS(Concentrado!AU$2:AU859,Concentrado!$A$2:$A859,"="&amp;$A6,Concentrado!$B$2:$B859, "=Sonora")</f>
        <v>0.60399999999999998</v>
      </c>
      <c r="AU6" s="9">
        <f>SUMIFS(Concentrado!AV$2:AV859,Concentrado!$A$2:$A859,"="&amp;$A6,Concentrado!$B$2:$B859, "=Sonora")</f>
        <v>2.948</v>
      </c>
      <c r="AV6" s="9">
        <f>SUMIFS(Concentrado!AW$2:AW859,Concentrado!$A$2:$A859,"="&amp;$A6,Concentrado!$B$2:$B859, "=Sonora")</f>
        <v>550.66800000000001</v>
      </c>
      <c r="AW6" s="9">
        <f>SUMIFS(Concentrado!AX$2:AX859,Concentrado!$A$2:$A859,"="&amp;$A6,Concentrado!$B$2:$B859, "=Sonora")</f>
        <v>387.17599999999999</v>
      </c>
      <c r="AX6" s="9">
        <f>SUMIFS(Concentrado!AY$2:AY859,Concentrado!$A$2:$A859,"="&amp;$A6,Concentrado!$B$2:$B859, "=Sonora")</f>
        <v>469.73899999999998</v>
      </c>
      <c r="AY6" s="9">
        <f>SUMIFS(Concentrado!AZ$2:AZ859,Concentrado!$A$2:$A859,"="&amp;$A6,Concentrado!$B$2:$B859, "=Sonora")</f>
        <v>5.5069999999999997</v>
      </c>
      <c r="AZ6" s="9">
        <f>SUMIFS(Concentrado!BA$2:BA859,Concentrado!$A$2:$A859,"="&amp;$A6,Concentrado!$B$2:$B859, "=Sonora")</f>
        <v>3.8719999999999999</v>
      </c>
      <c r="BA6" s="9">
        <f>SUMIFS(Concentrado!BB$2:BB859,Concentrado!$A$2:$A859,"="&amp;$A6,Concentrado!$B$2:$B859, "=Sonora")</f>
        <v>4.6970000000000001</v>
      </c>
      <c r="BB6" s="9">
        <f>SUMIFS(Concentrado!BC$2:BC859,Concentrado!$A$2:$A859,"="&amp;$A6,Concentrado!$B$2:$B859, "=Sonora")</f>
        <v>20.869</v>
      </c>
      <c r="BC6" s="9">
        <f>SUMIFS(Concentrado!BD$2:BD859,Concentrado!$A$2:$A859,"="&amp;$A6,Concentrado!$B$2:$B859, "=Sonora")</f>
        <v>9.1069999999999993</v>
      </c>
      <c r="BD6" s="9">
        <f>SUMIFS(Concentrado!BE$2:BE859,Concentrado!$A$2:$A859,"="&amp;$A6,Concentrado!$B$2:$B859, "=Sonora")</f>
        <v>17.239000000000001</v>
      </c>
      <c r="BE6" s="9">
        <f>SUMIFS(Concentrado!BF$2:BF859,Concentrado!$A$2:$A859,"="&amp;$A6,Concentrado!$B$2:$B859, "=Sonora")</f>
        <v>19.324000000000002</v>
      </c>
      <c r="BF6" s="9">
        <f>SUMIFS(Concentrado!BG$2:BG859,Concentrado!$A$2:$A859,"="&amp;$A6,Concentrado!$B$2:$B859, "=Sonora")</f>
        <v>43.36</v>
      </c>
      <c r="BG6" s="9">
        <f>SUMIFS(Concentrado!BH$2:BH859,Concentrado!$A$2:$A859,"="&amp;$A6,Concentrado!$B$2:$B859, "=Sonora")</f>
        <v>8.6531935751451616</v>
      </c>
    </row>
    <row r="7" spans="1:59" x14ac:dyDescent="0.25">
      <c r="A7" s="4">
        <v>2003</v>
      </c>
      <c r="B7" s="9">
        <f>SUMIFS(Concentrado!C$2:C859,Concentrado!$A$2:$A859,"="&amp;$A7,Concentrado!$B$2:$B859, "=Sonora")</f>
        <v>18.550999999999998</v>
      </c>
      <c r="C7" s="9">
        <f>SUMIFS(Concentrado!D$2:D859,Concentrado!$A$2:$A859,"="&amp;$A7,Concentrado!$B$2:$B859, "=Sonora")</f>
        <v>5.6829999999999998</v>
      </c>
      <c r="D7" s="9">
        <f>SUMIFS(Concentrado!E$2:E859,Concentrado!$A$2:$A859,"="&amp;$A7,Concentrado!$B$2:$B859, "=Sonora")</f>
        <v>12.179</v>
      </c>
      <c r="E7" s="9">
        <f>SUMIFS(Concentrado!F$2:F859,Concentrado!$A$2:$A859,"="&amp;$A7,Concentrado!$B$2:$B859, "=Sonora")</f>
        <v>15.627000000000001</v>
      </c>
      <c r="F7" s="9">
        <f>SUMIFS(Concentrado!G$2:G859,Concentrado!$A$2:$A859,"="&amp;$A7,Concentrado!$B$2:$B859, "=Sonora")</f>
        <v>18.89</v>
      </c>
      <c r="G7" s="9">
        <f>SUMIFS(Concentrado!H$2:H859,Concentrado!$A$2:$A859,"="&amp;$A7,Concentrado!$B$2:$B859, "=Sonora")</f>
        <v>4.2430000000000003</v>
      </c>
      <c r="H7" s="9">
        <f>SUMIFS(Concentrado!I$2:I859,Concentrado!$A$2:$A859,"="&amp;$A7,Concentrado!$B$2:$B859, "=Sonora")</f>
        <v>2.9689999999999999</v>
      </c>
      <c r="I7" s="9">
        <f>SUMIFS(Concentrado!J$2:J859,Concentrado!$A$2:$A859,"="&amp;$A7,Concentrado!$B$2:$B859, "=Sonora")</f>
        <v>3.6120000000000001</v>
      </c>
      <c r="J7" s="9">
        <f>SUMIFS(Concentrado!K$2:K859,Concentrado!$A$2:$A859,"="&amp;$A7,Concentrado!$B$2:$B859, "=Sonora")</f>
        <v>19.798999999999999</v>
      </c>
      <c r="K7" s="9">
        <f>SUMIFS(Concentrado!L$2:L859,Concentrado!$A$2:$A859,"="&amp;$A7,Concentrado!$B$2:$B859, "=Sonora")</f>
        <v>5.1740000000000004</v>
      </c>
      <c r="L7" s="9">
        <f>SUMIFS(Concentrado!M$2:M859,Concentrado!$A$2:$A859,"="&amp;$A7,Concentrado!$B$2:$B859, "=Sonora")</f>
        <v>12.557</v>
      </c>
      <c r="M7" s="9">
        <f>SUMIFS(Concentrado!N$2:N859,Concentrado!$A$2:$A859,"="&amp;$A7,Concentrado!$B$2:$B859, "=Sonora")</f>
        <v>52.41</v>
      </c>
      <c r="N7" s="9">
        <f>SUMIFS(Concentrado!O$2:O859,Concentrado!$A$2:$A859,"="&amp;$A7,Concentrado!$B$2:$B859, "=Sonora")</f>
        <v>83.186999999999998</v>
      </c>
      <c r="O7" s="9">
        <f>SUMIFS(Concentrado!P$2:P859,Concentrado!$A$2:$A859,"="&amp;$A7,Concentrado!$B$2:$B859, "=Sonora")</f>
        <v>19.763000000000002</v>
      </c>
      <c r="P7" s="9">
        <f>SUMIFS(Concentrado!Q$2:Q859,Concentrado!$A$2:$A859,"="&amp;$A7,Concentrado!$B$2:$B859, "=Sonora")</f>
        <v>51.783000000000001</v>
      </c>
      <c r="Q7" s="9">
        <f>SUMIFS(Concentrado!R$2:R859,Concentrado!$A$2:$A859,"="&amp;$A7,Concentrado!$B$2:$B859, "=Sonora")</f>
        <v>48.914000000000001</v>
      </c>
      <c r="R7" s="9">
        <f>SUMIFS(Concentrado!S$2:S859,Concentrado!$A$2:$A859,"="&amp;$A7,Concentrado!$B$2:$B859, "=Sonora")</f>
        <v>63.953000000000003</v>
      </c>
      <c r="S7" s="9">
        <f>SUMIFS(Concentrado!T$2:T859,Concentrado!$A$2:$A859,"="&amp;$A7,Concentrado!$B$2:$B859, "=Sonora")</f>
        <v>56.360999999999997</v>
      </c>
      <c r="T7" s="9">
        <f>SUMIFS(Concentrado!U$2:U859,Concentrado!$A$2:$A859,"="&amp;$A7,Concentrado!$B$2:$B859, "=Sonora")</f>
        <v>10.315</v>
      </c>
      <c r="U7" s="9">
        <f>SUMIFS(Concentrado!V$2:V859,Concentrado!$A$2:$A859,"="&amp;$A7,Concentrado!$B$2:$B859, "=Sonora")</f>
        <v>13.231999999999999</v>
      </c>
      <c r="V7" s="9">
        <f>SUMIFS(Concentrado!W$2:W859,Concentrado!$A$2:$A859,"="&amp;$A7,Concentrado!$B$2:$B859, "=Sonora")</f>
        <v>11.759</v>
      </c>
      <c r="W7" s="9">
        <f>SUMIFS(Concentrado!X$2:X859,Concentrado!$A$2:$A859,"="&amp;$A7,Concentrado!$B$2:$B859, "=Sonora")</f>
        <v>17.053000000000001</v>
      </c>
      <c r="X7" s="9">
        <f>SUMIFS(Concentrado!Y$2:Y859,Concentrado!$A$2:$A859,"="&amp;$A7,Concentrado!$B$2:$B859, "=Sonora")</f>
        <v>1.8660000000000001</v>
      </c>
      <c r="Y7" s="9">
        <f>SUMIFS(Concentrado!Z$2:Z859,Concentrado!$A$2:$A859,"="&amp;$A7,Concentrado!$B$2:$B859, "=Sonora")</f>
        <v>9.5329999999999995</v>
      </c>
      <c r="Z7" s="9">
        <f>SUMIFS(Concentrado!AA$2:AA859,Concentrado!$A$2:$A859,"="&amp;$A7,Concentrado!$B$2:$B859, "=Sonora")</f>
        <v>95.498999999999995</v>
      </c>
      <c r="AA7" s="9">
        <f>SUMIFS(Concentrado!AB$2:AB859,Concentrado!$A$2:$A859,"="&amp;$A7,Concentrado!$B$2:$B859, "=Sonora")</f>
        <v>63.274999999999999</v>
      </c>
      <c r="AB7" s="9">
        <f>SUMIFS(Concentrado!AC$2:AC859,Concentrado!$A$2:$A859,"="&amp;$A7,Concentrado!$B$2:$B859, "=Sonora")</f>
        <v>79.543000000000006</v>
      </c>
      <c r="AC7" s="9">
        <f>SUMIFS(Concentrado!AD$2:AD859,Concentrado!$A$2:$A859,"="&amp;$A7,Concentrado!$B$2:$B859, "=Sonora")</f>
        <v>402.62599999999998</v>
      </c>
      <c r="AD7" s="9">
        <f>SUMIFS(Concentrado!AE$2:AE859,Concentrado!$A$2:$A859,"="&amp;$A7,Concentrado!$B$2:$B859, "=Sonora")</f>
        <v>324.77100000000002</v>
      </c>
      <c r="AE7" s="9">
        <f>SUMIFS(Concentrado!AF$2:AF859,Concentrado!$A$2:$A859,"="&amp;$A7,Concentrado!$B$2:$B859, "=Sonora")</f>
        <v>364.077</v>
      </c>
      <c r="AF7" s="9">
        <f>SUMIFS(Concentrado!AG$2:AG859,Concentrado!$A$2:$A859,"="&amp;$A7,Concentrado!$B$2:$B859, "=Sonora")</f>
        <v>10.066000000000001</v>
      </c>
      <c r="AG7" s="9">
        <f>SUMIFS(Concentrado!AH$2:AH859,Concentrado!$A$2:$A859,"="&amp;$A7,Concentrado!$B$2:$B859, "=Sonora")</f>
        <v>14.154782547153101</v>
      </c>
      <c r="AH7" s="9">
        <f>SUMIFS(Concentrado!AI$2:AI859,Concentrado!$A$2:$A859,"="&amp;$A7,Concentrado!$B$2:$B859, "=Sonora")</f>
        <v>3.41162636777787</v>
      </c>
      <c r="AI7" s="9">
        <f>SUMIFS(Concentrado!AJ$2:AJ859,Concentrado!$A$2:$A859,"="&amp;$A7,Concentrado!$B$2:$B859, "=Sonora")</f>
        <v>8.8583195879872196</v>
      </c>
      <c r="AJ7" s="9">
        <f>SUMIFS(Concentrado!AK$2:AK859,Concentrado!$A$2:$A859,"="&amp;$A7,Concentrado!$B$2:$B859, "=Sonora")</f>
        <v>12.728</v>
      </c>
      <c r="AK7" s="9">
        <f>SUMIFS(Concentrado!AL$2:AL859,Concentrado!$A$2:$A859,"="&amp;$A7,Concentrado!$B$2:$B859, "=Sonora")</f>
        <v>1.9510000000000001</v>
      </c>
      <c r="AL7" s="9">
        <f>SUMIFS(Concentrado!AM$2:AM859,Concentrado!$A$2:$A859,"="&amp;$A7,Concentrado!$B$2:$B859, "=Sonora")</f>
        <v>7.3920000000000003</v>
      </c>
      <c r="AM7" s="9">
        <f>SUMIFS(Concentrado!AN$2:AN859,Concentrado!$A$2:$A859,"="&amp;$A7,Concentrado!$B$2:$B859, "=Sonora")</f>
        <v>76.614999999999995</v>
      </c>
      <c r="AN7" s="9">
        <f>SUMIFS(Concentrado!AO$2:AO859,Concentrado!$A$2:$A859,"="&amp;$A7,Concentrado!$B$2:$B859, "=Sonora")</f>
        <v>57.506999999999998</v>
      </c>
      <c r="AO7" s="9">
        <f>SUMIFS(Concentrado!AP$2:AP859,Concentrado!$A$2:$A859,"="&amp;$A7,Concentrado!$B$2:$B859, "=Sonora")</f>
        <v>67.153999999999996</v>
      </c>
      <c r="AP7" s="9">
        <f>SUMIFS(Concentrado!AQ$2:AQ859,Concentrado!$A$2:$A859,"="&amp;$A7,Concentrado!$B$2:$B859, "=Sonora")</f>
        <v>6.1559999999999997</v>
      </c>
      <c r="AQ7" s="9">
        <f>SUMIFS(Concentrado!AR$2:AR859,Concentrado!$A$2:$A859,"="&amp;$A7,Concentrado!$B$2:$B859, "=Sonora")</f>
        <v>2.629</v>
      </c>
      <c r="AR7" s="9">
        <f>SUMIFS(Concentrado!AS$2:AS859,Concentrado!$A$2:$A859,"="&amp;$A7,Concentrado!$B$2:$B859, "=Sonora")</f>
        <v>4.41</v>
      </c>
      <c r="AS7" s="9">
        <f>SUMIFS(Concentrado!AT$2:AT859,Concentrado!$A$2:$A859,"="&amp;$A7,Concentrado!$B$2:$B859, "=Sonora")</f>
        <v>6.1559999999999997</v>
      </c>
      <c r="AT7" s="9">
        <f>SUMIFS(Concentrado!AU$2:AU859,Concentrado!$A$2:$A859,"="&amp;$A7,Concentrado!$B$2:$B859, "=Sonora")</f>
        <v>0.59399999999999997</v>
      </c>
      <c r="AU7" s="9">
        <f>SUMIFS(Concentrado!AV$2:AV859,Concentrado!$A$2:$A859,"="&amp;$A7,Concentrado!$B$2:$B859, "=Sonora")</f>
        <v>3.4020000000000001</v>
      </c>
      <c r="AV7" s="9">
        <f>SUMIFS(Concentrado!AW$2:AW859,Concentrado!$A$2:$A859,"="&amp;$A7,Concentrado!$B$2:$B859, "=Sonora")</f>
        <v>569.91499999999996</v>
      </c>
      <c r="AW7" s="9">
        <f>SUMIFS(Concentrado!AX$2:AX859,Concentrado!$A$2:$A859,"="&amp;$A7,Concentrado!$B$2:$B859, "=Sonora")</f>
        <v>411.03199999999998</v>
      </c>
      <c r="AX7" s="9">
        <f>SUMIFS(Concentrado!AY$2:AY859,Concentrado!$A$2:$A859,"="&amp;$A7,Concentrado!$B$2:$B859, "=Sonora")</f>
        <v>491.245</v>
      </c>
      <c r="AY7" s="9">
        <f>SUMIFS(Concentrado!AZ$2:AZ859,Concentrado!$A$2:$A859,"="&amp;$A7,Concentrado!$B$2:$B859, "=Sonora")</f>
        <v>5.6989999999999998</v>
      </c>
      <c r="AZ7" s="9">
        <f>SUMIFS(Concentrado!BA$2:BA859,Concentrado!$A$2:$A859,"="&amp;$A7,Concentrado!$B$2:$B859, "=Sonora")</f>
        <v>4.1100000000000003</v>
      </c>
      <c r="BA7" s="9">
        <f>SUMIFS(Concentrado!BB$2:BB859,Concentrado!$A$2:$A859,"="&amp;$A7,Concentrado!$B$2:$B859, "=Sonora")</f>
        <v>4.9119999999999999</v>
      </c>
      <c r="BB7" s="9">
        <f>SUMIFS(Concentrado!BC$2:BC859,Concentrado!$A$2:$A859,"="&amp;$A7,Concentrado!$B$2:$B859, "=Sonora")</f>
        <v>18.992000000000001</v>
      </c>
      <c r="BC7" s="9">
        <f>SUMIFS(Concentrado!BD$2:BD859,Concentrado!$A$2:$A859,"="&amp;$A7,Concentrado!$B$2:$B859, "=Sonora")</f>
        <v>12.154999999999999</v>
      </c>
      <c r="BD7" s="9">
        <f>SUMIFS(Concentrado!BE$2:BE859,Concentrado!$A$2:$A859,"="&amp;$A7,Concentrado!$B$2:$B859, "=Sonora")</f>
        <v>16.765000000000001</v>
      </c>
      <c r="BE7" s="9">
        <f>SUMIFS(Concentrado!BF$2:BF859,Concentrado!$A$2:$A859,"="&amp;$A7,Concentrado!$B$2:$B859, "=Sonora")</f>
        <v>18.765999999999998</v>
      </c>
      <c r="BF7" s="9">
        <f>SUMIFS(Concentrado!BG$2:BG859,Concentrado!$A$2:$A859,"="&amp;$A7,Concentrado!$B$2:$B859, "=Sonora")</f>
        <v>34.468000000000004</v>
      </c>
      <c r="BG7" s="9">
        <f>SUMIFS(Concentrado!BH$2:BH859,Concentrado!$A$2:$A859,"="&amp;$A7,Concentrado!$B$2:$B859, "=Sonora")</f>
        <v>9.3447206158324079</v>
      </c>
    </row>
    <row r="8" spans="1:59" x14ac:dyDescent="0.25">
      <c r="A8" s="4">
        <v>2004</v>
      </c>
      <c r="B8" s="9">
        <f>SUMIFS(Concentrado!C$2:C859,Concentrado!$A$2:$A859,"="&amp;$A8,Concentrado!$B$2:$B859, "=Sonora")</f>
        <v>21.614999999999998</v>
      </c>
      <c r="C8" s="9">
        <f>SUMIFS(Concentrado!D$2:D859,Concentrado!$A$2:$A859,"="&amp;$A8,Concentrado!$B$2:$B859, "=Sonora")</f>
        <v>5.9189999999999996</v>
      </c>
      <c r="D8" s="9">
        <f>SUMIFS(Concentrado!E$2:E859,Concentrado!$A$2:$A859,"="&amp;$A8,Concentrado!$B$2:$B859, "=Sonora")</f>
        <v>13.837999999999999</v>
      </c>
      <c r="E8" s="9">
        <f>SUMIFS(Concentrado!F$2:F859,Concentrado!$A$2:$A859,"="&amp;$A8,Concentrado!$B$2:$B859, "=Sonora")</f>
        <v>15.882</v>
      </c>
      <c r="F8" s="9">
        <f>SUMIFS(Concentrado!G$2:G859,Concentrado!$A$2:$A859,"="&amp;$A8,Concentrado!$B$2:$B859, "=Sonora")</f>
        <v>22.402000000000001</v>
      </c>
      <c r="G8" s="9">
        <f>SUMIFS(Concentrado!H$2:H859,Concentrado!$A$2:$A859,"="&amp;$A8,Concentrado!$B$2:$B859, "=Sonora")</f>
        <v>4.0119999999999996</v>
      </c>
      <c r="H8" s="9">
        <f>SUMIFS(Concentrado!I$2:I859,Concentrado!$A$2:$A859,"="&amp;$A8,Concentrado!$B$2:$B859, "=Sonora")</f>
        <v>4.335</v>
      </c>
      <c r="I8" s="9">
        <f>SUMIFS(Concentrado!J$2:J859,Concentrado!$A$2:$A859,"="&amp;$A8,Concentrado!$B$2:$B859, "=Sonora")</f>
        <v>4.1719999999999997</v>
      </c>
      <c r="J8" s="9">
        <f>SUMIFS(Concentrado!K$2:K859,Concentrado!$A$2:$A859,"="&amp;$A8,Concentrado!$B$2:$B859, "=Sonora")</f>
        <v>20.059999999999999</v>
      </c>
      <c r="K8" s="9">
        <f>SUMIFS(Concentrado!L$2:L859,Concentrado!$A$2:$A859,"="&amp;$A8,Concentrado!$B$2:$B859, "=Sonora")</f>
        <v>6.5030000000000001</v>
      </c>
      <c r="L8" s="9">
        <f>SUMIFS(Concentrado!M$2:M859,Concentrado!$A$2:$A859,"="&amp;$A8,Concentrado!$B$2:$B859, "=Sonora")</f>
        <v>13.343</v>
      </c>
      <c r="M8" s="9">
        <f>SUMIFS(Concentrado!N$2:N859,Concentrado!$A$2:$A859,"="&amp;$A8,Concentrado!$B$2:$B859, "=Sonora")</f>
        <v>54.703000000000003</v>
      </c>
      <c r="N8" s="9">
        <f>SUMIFS(Concentrado!O$2:O859,Concentrado!$A$2:$A859,"="&amp;$A8,Concentrado!$B$2:$B859, "=Sonora")</f>
        <v>89.081000000000003</v>
      </c>
      <c r="O8" s="9">
        <f>SUMIFS(Concentrado!P$2:P859,Concentrado!$A$2:$A859,"="&amp;$A8,Concentrado!$B$2:$B859, "=Sonora")</f>
        <v>21.01</v>
      </c>
      <c r="P8" s="9">
        <f>SUMIFS(Concentrado!Q$2:Q859,Concentrado!$A$2:$A859,"="&amp;$A8,Concentrado!$B$2:$B859, "=Sonora")</f>
        <v>55.353000000000002</v>
      </c>
      <c r="Q8" s="9">
        <f>SUMIFS(Concentrado!R$2:R859,Concentrado!$A$2:$A859,"="&amp;$A8,Concentrado!$B$2:$B859, "=Sonora")</f>
        <v>49.698999999999998</v>
      </c>
      <c r="R8" s="9">
        <f>SUMIFS(Concentrado!S$2:S859,Concentrado!$A$2:$A859,"="&amp;$A8,Concentrado!$B$2:$B859, "=Sonora")</f>
        <v>63.362000000000002</v>
      </c>
      <c r="S8" s="9">
        <f>SUMIFS(Concentrado!T$2:T859,Concentrado!$A$2:$A859,"="&amp;$A8,Concentrado!$B$2:$B859, "=Sonora")</f>
        <v>56.469000000000001</v>
      </c>
      <c r="T8" s="9">
        <f>SUMIFS(Concentrado!U$2:U859,Concentrado!$A$2:$A859,"="&amp;$A8,Concentrado!$B$2:$B859, "=Sonora")</f>
        <v>11.298999999999999</v>
      </c>
      <c r="U8" s="9">
        <f>SUMIFS(Concentrado!V$2:V859,Concentrado!$A$2:$A859,"="&amp;$A8,Concentrado!$B$2:$B859, "=Sonora")</f>
        <v>15.257</v>
      </c>
      <c r="V8" s="9">
        <f>SUMIFS(Concentrado!W$2:W859,Concentrado!$A$2:$A859,"="&amp;$A8,Concentrado!$B$2:$B859, "=Sonora")</f>
        <v>13.26</v>
      </c>
      <c r="W8" s="9">
        <f>SUMIFS(Concentrado!X$2:X859,Concentrado!$A$2:$A859,"="&amp;$A8,Concentrado!$B$2:$B859, "=Sonora")</f>
        <v>19.158999999999999</v>
      </c>
      <c r="X8" s="9">
        <f>SUMIFS(Concentrado!Y$2:Y859,Concentrado!$A$2:$A859,"="&amp;$A8,Concentrado!$B$2:$B859, "=Sonora")</f>
        <v>1.7509999999999999</v>
      </c>
      <c r="Y8" s="9">
        <f>SUMIFS(Concentrado!Z$2:Z859,Concentrado!$A$2:$A859,"="&amp;$A8,Concentrado!$B$2:$B859, "=Sonora")</f>
        <v>10.534000000000001</v>
      </c>
      <c r="Z8" s="9">
        <f>SUMIFS(Concentrado!AA$2:AA859,Concentrado!$A$2:$A859,"="&amp;$A8,Concentrado!$B$2:$B859, "=Sonora")</f>
        <v>92.274000000000001</v>
      </c>
      <c r="AA8" s="9">
        <f>SUMIFS(Concentrado!AB$2:AB859,Concentrado!$A$2:$A859,"="&amp;$A8,Concentrado!$B$2:$B859, "=Sonora")</f>
        <v>61.195</v>
      </c>
      <c r="AB8" s="9">
        <f>SUMIFS(Concentrado!AC$2:AC859,Concentrado!$A$2:$A859,"="&amp;$A8,Concentrado!$B$2:$B859, "=Sonora")</f>
        <v>76.875</v>
      </c>
      <c r="AC8" s="9">
        <f>SUMIFS(Concentrado!AD$2:AD859,Concentrado!$A$2:$A859,"="&amp;$A8,Concentrado!$B$2:$B859, "=Sonora")</f>
        <v>389.73</v>
      </c>
      <c r="AD8" s="9">
        <f>SUMIFS(Concentrado!AE$2:AE859,Concentrado!$A$2:$A859,"="&amp;$A8,Concentrado!$B$2:$B859, "=Sonora")</f>
        <v>325.14800000000002</v>
      </c>
      <c r="AE8" s="9">
        <f>SUMIFS(Concentrado!AF$2:AF859,Concentrado!$A$2:$A859,"="&amp;$A8,Concentrado!$B$2:$B859, "=Sonora")</f>
        <v>357.77300000000002</v>
      </c>
      <c r="AF8" s="9">
        <f>SUMIFS(Concentrado!AG$2:AG859,Concentrado!$A$2:$A859,"="&amp;$A8,Concentrado!$B$2:$B859, "=Sonora")</f>
        <v>10.726000000000001</v>
      </c>
      <c r="AG8" s="9">
        <f>SUMIFS(Concentrado!AH$2:AH859,Concentrado!$A$2:$A859,"="&amp;$A8,Concentrado!$B$2:$B859, "=Sonora")</f>
        <v>12.4851054881895</v>
      </c>
      <c r="AH8" s="9">
        <f>SUMIFS(Concentrado!AI$2:AI859,Concentrado!$A$2:$A859,"="&amp;$A8,Concentrado!$B$2:$B859, "=Sonora")</f>
        <v>0.67628646592981501</v>
      </c>
      <c r="AI8" s="9">
        <f>SUMIFS(Concentrado!AJ$2:AJ859,Concentrado!$A$2:$A859,"="&amp;$A8,Concentrado!$B$2:$B859, "=Sonora")</f>
        <v>6.6656075756851996</v>
      </c>
      <c r="AJ8" s="9">
        <f>SUMIFS(Concentrado!AK$2:AK859,Concentrado!$A$2:$A859,"="&amp;$A8,Concentrado!$B$2:$B859, "=Sonora")</f>
        <v>11.462999999999999</v>
      </c>
      <c r="AK8" s="9">
        <f>SUMIFS(Concentrado!AL$2:AL859,Concentrado!$A$2:$A859,"="&amp;$A8,Concentrado!$B$2:$B859, "=Sonora")</f>
        <v>0.91700000000000004</v>
      </c>
      <c r="AL8" s="9">
        <f>SUMIFS(Concentrado!AM$2:AM859,Concentrado!$A$2:$A859,"="&amp;$A8,Concentrado!$B$2:$B859, "=Sonora")</f>
        <v>6.2380000000000004</v>
      </c>
      <c r="AM8" s="9">
        <f>SUMIFS(Concentrado!AN$2:AN859,Concentrado!$A$2:$A859,"="&amp;$A8,Concentrado!$B$2:$B859, "=Sonora")</f>
        <v>71.805000000000007</v>
      </c>
      <c r="AN8" s="9">
        <f>SUMIFS(Concentrado!AO$2:AO859,Concentrado!$A$2:$A859,"="&amp;$A8,Concentrado!$B$2:$B859, "=Sonora")</f>
        <v>55.692</v>
      </c>
      <c r="AO8" s="9">
        <f>SUMIFS(Concentrado!AP$2:AP859,Concentrado!$A$2:$A859,"="&amp;$A8,Concentrado!$B$2:$B859, "=Sonora")</f>
        <v>63.822000000000003</v>
      </c>
      <c r="AP8" s="9">
        <f>SUMIFS(Concentrado!AQ$2:AQ859,Concentrado!$A$2:$A859,"="&amp;$A8,Concentrado!$B$2:$B859, "=Sonora")</f>
        <v>5.24</v>
      </c>
      <c r="AQ8" s="9">
        <f>SUMIFS(Concentrado!AR$2:AR859,Concentrado!$A$2:$A859,"="&amp;$A8,Concentrado!$B$2:$B859, "=Sonora")</f>
        <v>2.835</v>
      </c>
      <c r="AR8" s="9">
        <f>SUMIFS(Concentrado!AS$2:AS859,Concentrado!$A$2:$A859,"="&amp;$A8,Concentrado!$B$2:$B859, "=Sonora")</f>
        <v>4.048</v>
      </c>
      <c r="AS8" s="9">
        <f>SUMIFS(Concentrado!AT$2:AT859,Concentrado!$A$2:$A859,"="&amp;$A8,Concentrado!$B$2:$B859, "=Sonora")</f>
        <v>6.0590000000000002</v>
      </c>
      <c r="AT8" s="9">
        <f>SUMIFS(Concentrado!AU$2:AU859,Concentrado!$A$2:$A859,"="&amp;$A8,Concentrado!$B$2:$B859, "=Sonora")</f>
        <v>0.83399999999999996</v>
      </c>
      <c r="AU8" s="9">
        <f>SUMIFS(Concentrado!AV$2:AV859,Concentrado!$A$2:$A859,"="&amp;$A8,Concentrado!$B$2:$B859, "=Sonora")</f>
        <v>3.47</v>
      </c>
      <c r="AV8" s="9">
        <f>SUMIFS(Concentrado!AW$2:AW859,Concentrado!$A$2:$A859,"="&amp;$A8,Concentrado!$B$2:$B859, "=Sonora")</f>
        <v>558.39499999999998</v>
      </c>
      <c r="AW8" s="9">
        <f>SUMIFS(Concentrado!AX$2:AX859,Concentrado!$A$2:$A859,"="&amp;$A8,Concentrado!$B$2:$B859, "=Sonora")</f>
        <v>408.68599999999998</v>
      </c>
      <c r="AX8" s="9">
        <f>SUMIFS(Concentrado!AY$2:AY859,Concentrado!$A$2:$A859,"="&amp;$A8,Concentrado!$B$2:$B859, "=Sonora")</f>
        <v>484.25900000000001</v>
      </c>
      <c r="AY8" s="9">
        <f>SUMIFS(Concentrado!AZ$2:AZ859,Concentrado!$A$2:$A859,"="&amp;$A8,Concentrado!$B$2:$B859, "=Sonora")</f>
        <v>5.5839999999999996</v>
      </c>
      <c r="AZ8" s="9">
        <f>SUMIFS(Concentrado!BA$2:BA859,Concentrado!$A$2:$A859,"="&amp;$A8,Concentrado!$B$2:$B859, "=Sonora")</f>
        <v>4.0869999999999997</v>
      </c>
      <c r="BA8" s="9">
        <f>SUMIFS(Concentrado!BB$2:BB859,Concentrado!$A$2:$A859,"="&amp;$A8,Concentrado!$B$2:$B859, "=Sonora")</f>
        <v>4.843</v>
      </c>
      <c r="BB8" s="9">
        <f>SUMIFS(Concentrado!BC$2:BC859,Concentrado!$A$2:$A859,"="&amp;$A8,Concentrado!$B$2:$B859, "=Sonora")</f>
        <v>20.202000000000002</v>
      </c>
      <c r="BC8" s="9">
        <f>SUMIFS(Concentrado!BD$2:BD859,Concentrado!$A$2:$A859,"="&amp;$A8,Concentrado!$B$2:$B859, "=Sonora")</f>
        <v>9.1479999999999997</v>
      </c>
      <c r="BD8" s="9">
        <f>SUMIFS(Concentrado!BE$2:BE859,Concentrado!$A$2:$A859,"="&amp;$A8,Concentrado!$B$2:$B859, "=Sonora")</f>
        <v>16.260000000000002</v>
      </c>
      <c r="BE8" s="9">
        <f>SUMIFS(Concentrado!BF$2:BF859,Concentrado!$A$2:$A859,"="&amp;$A8,Concentrado!$B$2:$B859, "=Sonora")</f>
        <v>18.36</v>
      </c>
      <c r="BF8" s="9">
        <f>SUMIFS(Concentrado!BG$2:BG859,Concentrado!$A$2:$A859,"="&amp;$A8,Concentrado!$B$2:$B859, "=Sonora")</f>
        <v>34.86</v>
      </c>
      <c r="BG8" s="9">
        <f>SUMIFS(Concentrado!BH$2:BH859,Concentrado!$A$2:$A859,"="&amp;$A8,Concentrado!$B$2:$B859, "=Sonora")</f>
        <v>8.3664181272392746</v>
      </c>
    </row>
    <row r="9" spans="1:59" x14ac:dyDescent="0.25">
      <c r="A9" s="4">
        <v>2005</v>
      </c>
      <c r="B9" s="9">
        <f>SUMIFS(Concentrado!C$2:C859,Concentrado!$A$2:$A859,"="&amp;$A9,Concentrado!$B$2:$B859, "=Sonora")</f>
        <v>25.073</v>
      </c>
      <c r="C9" s="9">
        <f>SUMIFS(Concentrado!D$2:D859,Concentrado!$A$2:$A859,"="&amp;$A9,Concentrado!$B$2:$B859, "=Sonora")</f>
        <v>6.3079999999999998</v>
      </c>
      <c r="D9" s="9">
        <f>SUMIFS(Concentrado!E$2:E859,Concentrado!$A$2:$A859,"="&amp;$A9,Concentrado!$B$2:$B859, "=Sonora")</f>
        <v>15.765000000000001</v>
      </c>
      <c r="E9" s="9">
        <f>SUMIFS(Concentrado!F$2:F859,Concentrado!$A$2:$A859,"="&amp;$A9,Concentrado!$B$2:$B859, "=Sonora")</f>
        <v>15.464</v>
      </c>
      <c r="F9" s="9">
        <f>SUMIFS(Concentrado!G$2:G859,Concentrado!$A$2:$A859,"="&amp;$A9,Concentrado!$B$2:$B859, "=Sonora")</f>
        <v>20.998000000000001</v>
      </c>
      <c r="G9" s="9">
        <f>SUMIFS(Concentrado!H$2:H859,Concentrado!$A$2:$A859,"="&amp;$A9,Concentrado!$B$2:$B859, "=Sonora")</f>
        <v>4.1120000000000001</v>
      </c>
      <c r="H9" s="9">
        <f>SUMIFS(Concentrado!I$2:I859,Concentrado!$A$2:$A859,"="&amp;$A9,Concentrado!$B$2:$B859, "=Sonora")</f>
        <v>4.5869999999999997</v>
      </c>
      <c r="I9" s="9">
        <f>SUMIFS(Concentrado!J$2:J859,Concentrado!$A$2:$A859,"="&amp;$A9,Concentrado!$B$2:$B859, "=Sonora")</f>
        <v>4.3479999999999999</v>
      </c>
      <c r="J9" s="9">
        <f>SUMIFS(Concentrado!K$2:K859,Concentrado!$A$2:$A859,"="&amp;$A9,Concentrado!$B$2:$B859, "=Sonora")</f>
        <v>20.638999999999999</v>
      </c>
      <c r="K9" s="9">
        <f>SUMIFS(Concentrado!L$2:L859,Concentrado!$A$2:$A859,"="&amp;$A9,Concentrado!$B$2:$B859, "=Sonora")</f>
        <v>7.2089999999999996</v>
      </c>
      <c r="L9" s="9">
        <f>SUMIFS(Concentrado!M$2:M859,Concentrado!$A$2:$A859,"="&amp;$A9,Concentrado!$B$2:$B859, "=Sonora")</f>
        <v>13.977</v>
      </c>
      <c r="M9" s="9">
        <f>SUMIFS(Concentrado!N$2:N859,Concentrado!$A$2:$A859,"="&amp;$A9,Concentrado!$B$2:$B859, "=Sonora")</f>
        <v>51.116</v>
      </c>
      <c r="N9" s="9">
        <f>SUMIFS(Concentrado!O$2:O859,Concentrado!$A$2:$A859,"="&amp;$A9,Concentrado!$B$2:$B859, "=Sonora")</f>
        <v>91.019000000000005</v>
      </c>
      <c r="O9" s="9">
        <f>SUMIFS(Concentrado!P$2:P859,Concentrado!$A$2:$A859,"="&amp;$A9,Concentrado!$B$2:$B859, "=Sonora")</f>
        <v>21.79</v>
      </c>
      <c r="P9" s="9">
        <f>SUMIFS(Concentrado!Q$2:Q859,Concentrado!$A$2:$A859,"="&amp;$A9,Concentrado!$B$2:$B859, "=Sonora")</f>
        <v>56.680999999999997</v>
      </c>
      <c r="Q9" s="9">
        <f>SUMIFS(Concentrado!R$2:R859,Concentrado!$A$2:$A859,"="&amp;$A9,Concentrado!$B$2:$B859, "=Sonora")</f>
        <v>50.225999999999999</v>
      </c>
      <c r="R9" s="9">
        <f>SUMIFS(Concentrado!S$2:S859,Concentrado!$A$2:$A859,"="&amp;$A9,Concentrado!$B$2:$B859, "=Sonora")</f>
        <v>60.454999999999998</v>
      </c>
      <c r="S9" s="9">
        <f>SUMIFS(Concentrado!T$2:T859,Concentrado!$A$2:$A859,"="&amp;$A9,Concentrado!$B$2:$B859, "=Sonora")</f>
        <v>55.3</v>
      </c>
      <c r="T9" s="9">
        <f>SUMIFS(Concentrado!U$2:U859,Concentrado!$A$2:$A859,"="&amp;$A9,Concentrado!$B$2:$B859, "=Sonora")</f>
        <v>12.818</v>
      </c>
      <c r="U9" s="9">
        <f>SUMIFS(Concentrado!V$2:V859,Concentrado!$A$2:$A859,"="&amp;$A9,Concentrado!$B$2:$B859, "=Sonora")</f>
        <v>14.991</v>
      </c>
      <c r="V9" s="9">
        <f>SUMIFS(Concentrado!W$2:W859,Concentrado!$A$2:$A859,"="&amp;$A9,Concentrado!$B$2:$B859, "=Sonora")</f>
        <v>13.896000000000001</v>
      </c>
      <c r="W9" s="9">
        <f>SUMIFS(Concentrado!X$2:X859,Concentrado!$A$2:$A859,"="&amp;$A9,Concentrado!$B$2:$B859, "=Sonora")</f>
        <v>17.494</v>
      </c>
      <c r="X9" s="9">
        <f>SUMIFS(Concentrado!Y$2:Y859,Concentrado!$A$2:$A859,"="&amp;$A9,Concentrado!$B$2:$B859, "=Sonora")</f>
        <v>2.294</v>
      </c>
      <c r="Y9" s="9">
        <f>SUMIFS(Concentrado!Z$2:Z859,Concentrado!$A$2:$A859,"="&amp;$A9,Concentrado!$B$2:$B859, "=Sonora")</f>
        <v>9.9550000000000001</v>
      </c>
      <c r="Z9" s="9">
        <f>SUMIFS(Concentrado!AA$2:AA859,Concentrado!$A$2:$A859,"="&amp;$A9,Concentrado!$B$2:$B859, "=Sonora")</f>
        <v>92.712000000000003</v>
      </c>
      <c r="AA9" s="9">
        <f>SUMIFS(Concentrado!AB$2:AB859,Concentrado!$A$2:$A859,"="&amp;$A9,Concentrado!$B$2:$B859, "=Sonora")</f>
        <v>56.768999999999998</v>
      </c>
      <c r="AB9" s="9">
        <f>SUMIFS(Concentrado!AC$2:AC859,Concentrado!$A$2:$A859,"="&amp;$A9,Concentrado!$B$2:$B859, "=Sonora")</f>
        <v>74.884</v>
      </c>
      <c r="AC9" s="9">
        <f>SUMIFS(Concentrado!AD$2:AD859,Concentrado!$A$2:$A859,"="&amp;$A9,Concentrado!$B$2:$B859, "=Sonora")</f>
        <v>407.93400000000003</v>
      </c>
      <c r="AD9" s="9">
        <f>SUMIFS(Concentrado!AE$2:AE859,Concentrado!$A$2:$A859,"="&amp;$A9,Concentrado!$B$2:$B859, "=Sonora")</f>
        <v>336.517</v>
      </c>
      <c r="AE9" s="9">
        <f>SUMIFS(Concentrado!AF$2:AF859,Concentrado!$A$2:$A859,"="&amp;$A9,Concentrado!$B$2:$B859, "=Sonora")</f>
        <v>372.51</v>
      </c>
      <c r="AF9" s="9">
        <f>SUMIFS(Concentrado!AG$2:AG859,Concentrado!$A$2:$A859,"="&amp;$A9,Concentrado!$B$2:$B859, "=Sonora")</f>
        <v>10.239000000000001</v>
      </c>
      <c r="AG9" s="9">
        <f>SUMIFS(Concentrado!AH$2:AH859,Concentrado!$A$2:$A859,"="&amp;$A9,Concentrado!$B$2:$B859, "=Sonora")</f>
        <v>14.7393199537879</v>
      </c>
      <c r="AH9" s="9">
        <f>SUMIFS(Concentrado!AI$2:AI859,Concentrado!$A$2:$A859,"="&amp;$A9,Concentrado!$B$2:$B859, "=Sonora")</f>
        <v>1.7839900274957501</v>
      </c>
      <c r="AI9" s="9">
        <f>SUMIFS(Concentrado!AJ$2:AJ859,Concentrado!$A$2:$A859,"="&amp;$A9,Concentrado!$B$2:$B859, "=Sonora")</f>
        <v>8.3536311915795398</v>
      </c>
      <c r="AJ9" s="9">
        <f>SUMIFS(Concentrado!AK$2:AK859,Concentrado!$A$2:$A859,"="&amp;$A9,Concentrado!$B$2:$B859, "=Sonora")</f>
        <v>12.254</v>
      </c>
      <c r="AK9" s="9">
        <f>SUMIFS(Concentrado!AL$2:AL859,Concentrado!$A$2:$A859,"="&amp;$A9,Concentrado!$B$2:$B859, "=Sonora")</f>
        <v>1.2290000000000001</v>
      </c>
      <c r="AL9" s="9">
        <f>SUMIFS(Concentrado!AM$2:AM859,Concentrado!$A$2:$A859,"="&amp;$A9,Concentrado!$B$2:$B859, "=Sonora")</f>
        <v>6.7850000000000001</v>
      </c>
      <c r="AM9" s="9">
        <f>SUMIFS(Concentrado!AN$2:AN859,Concentrado!$A$2:$A859,"="&amp;$A9,Concentrado!$B$2:$B859, "=Sonora")</f>
        <v>78.442999999999998</v>
      </c>
      <c r="AN9" s="9">
        <f>SUMIFS(Concentrado!AO$2:AO859,Concentrado!$A$2:$A859,"="&amp;$A9,Concentrado!$B$2:$B859, "=Sonora")</f>
        <v>56.850999999999999</v>
      </c>
      <c r="AO9" s="9">
        <f>SUMIFS(Concentrado!AP$2:AP859,Concentrado!$A$2:$A859,"="&amp;$A9,Concentrado!$B$2:$B859, "=Sonora")</f>
        <v>67.733000000000004</v>
      </c>
      <c r="AP9" s="9">
        <f>SUMIFS(Concentrado!AQ$2:AQ859,Concentrado!$A$2:$A859,"="&amp;$A9,Concentrado!$B$2:$B859, "=Sonora")</f>
        <v>6.2880000000000003</v>
      </c>
      <c r="AQ9" s="9">
        <f>SUMIFS(Concentrado!AR$2:AR859,Concentrado!$A$2:$A859,"="&amp;$A9,Concentrado!$B$2:$B859, "=Sonora")</f>
        <v>2.048</v>
      </c>
      <c r="AR9" s="9">
        <f>SUMIFS(Concentrado!AS$2:AS859,Concentrado!$A$2:$A859,"="&amp;$A9,Concentrado!$B$2:$B859, "=Sonora")</f>
        <v>4.1849999999999996</v>
      </c>
      <c r="AS9" s="9">
        <f>SUMIFS(Concentrado!AT$2:AT859,Concentrado!$A$2:$A859,"="&amp;$A9,Concentrado!$B$2:$B859, "=Sonora")</f>
        <v>6.6909999999999998</v>
      </c>
      <c r="AT9" s="9">
        <f>SUMIFS(Concentrado!AU$2:AU859,Concentrado!$A$2:$A859,"="&amp;$A9,Concentrado!$B$2:$B859, "=Sonora")</f>
        <v>0.90100000000000002</v>
      </c>
      <c r="AU9" s="9">
        <f>SUMIFS(Concentrado!AV$2:AV859,Concentrado!$A$2:$A859,"="&amp;$A9,Concentrado!$B$2:$B859, "=Sonora")</f>
        <v>3.819</v>
      </c>
      <c r="AV9" s="9">
        <f>SUMIFS(Concentrado!AW$2:AW859,Concentrado!$A$2:$A859,"="&amp;$A9,Concentrado!$B$2:$B859, "=Sonora")</f>
        <v>584.32899999999995</v>
      </c>
      <c r="AW9" s="9">
        <f>SUMIFS(Concentrado!AX$2:AX859,Concentrado!$A$2:$A859,"="&amp;$A9,Concentrado!$B$2:$B859, "=Sonora")</f>
        <v>422.12099999999998</v>
      </c>
      <c r="AX9" s="9">
        <f>SUMIFS(Concentrado!AY$2:AY859,Concentrado!$A$2:$A859,"="&amp;$A9,Concentrado!$B$2:$B859, "=Sonora")</f>
        <v>503.87200000000001</v>
      </c>
      <c r="AY9" s="9">
        <f>SUMIFS(Concentrado!AZ$2:AZ859,Concentrado!$A$2:$A859,"="&amp;$A9,Concentrado!$B$2:$B859, "=Sonora")</f>
        <v>5.843</v>
      </c>
      <c r="AZ9" s="9">
        <f>SUMIFS(Concentrado!BA$2:BA859,Concentrado!$A$2:$A859,"="&amp;$A9,Concentrado!$B$2:$B859, "=Sonora")</f>
        <v>4.2210000000000001</v>
      </c>
      <c r="BA9" s="9">
        <f>SUMIFS(Concentrado!BB$2:BB859,Concentrado!$A$2:$A859,"="&amp;$A9,Concentrado!$B$2:$B859, "=Sonora")</f>
        <v>5.0389999999999997</v>
      </c>
      <c r="BB9" s="9">
        <f>SUMIFS(Concentrado!BC$2:BC859,Concentrado!$A$2:$A859,"="&amp;$A9,Concentrado!$B$2:$B859, "=Sonora")</f>
        <v>19.928000000000001</v>
      </c>
      <c r="BC9" s="9">
        <f>SUMIFS(Concentrado!BD$2:BD859,Concentrado!$A$2:$A859,"="&amp;$A9,Concentrado!$B$2:$B859, "=Sonora")</f>
        <v>8.4309999999999992</v>
      </c>
      <c r="BD9" s="9">
        <f>SUMIFS(Concentrado!BE$2:BE859,Concentrado!$A$2:$A859,"="&amp;$A9,Concentrado!$B$2:$B859, "=Sonora")</f>
        <v>15.882</v>
      </c>
      <c r="BE9" s="9">
        <f>SUMIFS(Concentrado!BF$2:BF859,Concentrado!$A$2:$A859,"="&amp;$A9,Concentrado!$B$2:$B859, "=Sonora")</f>
        <v>17.914000000000001</v>
      </c>
      <c r="BF9" s="9">
        <f>SUMIFS(Concentrado!BG$2:BG859,Concentrado!$A$2:$A859,"="&amp;$A9,Concentrado!$B$2:$B859, "=Sonora")</f>
        <v>36.996000000000002</v>
      </c>
      <c r="BG9" s="9">
        <f>SUMIFS(Concentrado!BH$2:BH859,Concentrado!$A$2:$A859,"="&amp;$A9,Concentrado!$B$2:$B859, "=Sonora")</f>
        <v>8.9179663921179184</v>
      </c>
    </row>
    <row r="10" spans="1:59" x14ac:dyDescent="0.25">
      <c r="A10" s="4">
        <v>2006</v>
      </c>
      <c r="B10" s="9">
        <f>SUMIFS(Concentrado!C$2:C859,Concentrado!$A$2:$A859,"="&amp;$A10,Concentrado!$B$2:$B859, "=Sonora")</f>
        <v>27.199000000000002</v>
      </c>
      <c r="C10" s="9">
        <f>SUMIFS(Concentrado!D$2:D859,Concentrado!$A$2:$A859,"="&amp;$A10,Concentrado!$B$2:$B859, "=Sonora")</f>
        <v>7.8769999999999998</v>
      </c>
      <c r="D10" s="9">
        <f>SUMIFS(Concentrado!E$2:E859,Concentrado!$A$2:$A859,"="&amp;$A10,Concentrado!$B$2:$B859, "=Sonora")</f>
        <v>17.603999999999999</v>
      </c>
      <c r="E10" s="9">
        <f>SUMIFS(Concentrado!F$2:F859,Concentrado!$A$2:$A859,"="&amp;$A10,Concentrado!$B$2:$B859, "=Sonora")</f>
        <v>17.417999999999999</v>
      </c>
      <c r="F10" s="9">
        <f>SUMIFS(Concentrado!G$2:G859,Concentrado!$A$2:$A859,"="&amp;$A10,Concentrado!$B$2:$B859, "=Sonora")</f>
        <v>18.844000000000001</v>
      </c>
      <c r="G10" s="9">
        <f>SUMIFS(Concentrado!H$2:H859,Concentrado!$A$2:$A859,"="&amp;$A10,Concentrado!$B$2:$B859, "=Sonora")</f>
        <v>4.4409999999999998</v>
      </c>
      <c r="H10" s="9">
        <f>SUMIFS(Concentrado!I$2:I859,Concentrado!$A$2:$A859,"="&amp;$A10,Concentrado!$B$2:$B859, "=Sonora")</f>
        <v>3.698</v>
      </c>
      <c r="I10" s="9">
        <f>SUMIFS(Concentrado!J$2:J859,Concentrado!$A$2:$A859,"="&amp;$A10,Concentrado!$B$2:$B859, "=Sonora")</f>
        <v>4.0720000000000001</v>
      </c>
      <c r="J10" s="9">
        <f>SUMIFS(Concentrado!K$2:K859,Concentrado!$A$2:$A859,"="&amp;$A10,Concentrado!$B$2:$B859, "=Sonora")</f>
        <v>17.524999999999999</v>
      </c>
      <c r="K10" s="9">
        <f>SUMIFS(Concentrado!L$2:L859,Concentrado!$A$2:$A859,"="&amp;$A10,Concentrado!$B$2:$B859, "=Sonora")</f>
        <v>7.0739999999999998</v>
      </c>
      <c r="L10" s="9">
        <f>SUMIFS(Concentrado!M$2:M859,Concentrado!$A$2:$A859,"="&amp;$A10,Concentrado!$B$2:$B859, "=Sonora")</f>
        <v>12.335000000000001</v>
      </c>
      <c r="M10" s="9">
        <f>SUMIFS(Concentrado!N$2:N859,Concentrado!$A$2:$A859,"="&amp;$A10,Concentrado!$B$2:$B859, "=Sonora")</f>
        <v>55.055</v>
      </c>
      <c r="N10" s="9">
        <f>SUMIFS(Concentrado!O$2:O859,Concentrado!$A$2:$A859,"="&amp;$A10,Concentrado!$B$2:$B859, "=Sonora")</f>
        <v>92.778999999999996</v>
      </c>
      <c r="O10" s="9">
        <f>SUMIFS(Concentrado!P$2:P859,Concentrado!$A$2:$A859,"="&amp;$A10,Concentrado!$B$2:$B859, "=Sonora")</f>
        <v>24.195</v>
      </c>
      <c r="P10" s="9">
        <f>SUMIFS(Concentrado!Q$2:Q859,Concentrado!$A$2:$A859,"="&amp;$A10,Concentrado!$B$2:$B859, "=Sonora")</f>
        <v>58.72</v>
      </c>
      <c r="Q10" s="9">
        <f>SUMIFS(Concentrado!R$2:R859,Concentrado!$A$2:$A859,"="&amp;$A10,Concentrado!$B$2:$B859, "=Sonora")</f>
        <v>53.447000000000003</v>
      </c>
      <c r="R10" s="9">
        <f>SUMIFS(Concentrado!S$2:S859,Concentrado!$A$2:$A859,"="&amp;$A10,Concentrado!$B$2:$B859, "=Sonora")</f>
        <v>59.564</v>
      </c>
      <c r="S10" s="9">
        <f>SUMIFS(Concentrado!T$2:T859,Concentrado!$A$2:$A859,"="&amp;$A10,Concentrado!$B$2:$B859, "=Sonora")</f>
        <v>56.484000000000002</v>
      </c>
      <c r="T10" s="9">
        <f>SUMIFS(Concentrado!U$2:U859,Concentrado!$A$2:$A859,"="&amp;$A10,Concentrado!$B$2:$B859, "=Sonora")</f>
        <v>11.180999999999999</v>
      </c>
      <c r="U10" s="9">
        <f>SUMIFS(Concentrado!V$2:V859,Concentrado!$A$2:$A859,"="&amp;$A10,Concentrado!$B$2:$B859, "=Sonora")</f>
        <v>12.7</v>
      </c>
      <c r="V10" s="9">
        <f>SUMIFS(Concentrado!W$2:W859,Concentrado!$A$2:$A859,"="&amp;$A10,Concentrado!$B$2:$B859, "=Sonora")</f>
        <v>11.936</v>
      </c>
      <c r="W10" s="9">
        <f>SUMIFS(Concentrado!X$2:X859,Concentrado!$A$2:$A859,"="&amp;$A10,Concentrado!$B$2:$B859, "=Sonora")</f>
        <v>16.89</v>
      </c>
      <c r="X10" s="9">
        <f>SUMIFS(Concentrado!Y$2:Y859,Concentrado!$A$2:$A859,"="&amp;$A10,Concentrado!$B$2:$B859, "=Sonora")</f>
        <v>2.09</v>
      </c>
      <c r="Y10" s="9">
        <f>SUMIFS(Concentrado!Z$2:Z859,Concentrado!$A$2:$A859,"="&amp;$A10,Concentrado!$B$2:$B859, "=Sonora")</f>
        <v>9.5399999999999991</v>
      </c>
      <c r="Z10" s="9">
        <f>SUMIFS(Concentrado!AA$2:AA859,Concentrado!$A$2:$A859,"="&amp;$A10,Concentrado!$B$2:$B859, "=Sonora")</f>
        <v>87.783000000000001</v>
      </c>
      <c r="AA10" s="9">
        <f>SUMIFS(Concentrado!AB$2:AB859,Concentrado!$A$2:$A859,"="&amp;$A10,Concentrado!$B$2:$B859, "=Sonora")</f>
        <v>57.634</v>
      </c>
      <c r="AB10" s="9">
        <f>SUMIFS(Concentrado!AC$2:AC859,Concentrado!$A$2:$A859,"="&amp;$A10,Concentrado!$B$2:$B859, "=Sonora")</f>
        <v>72.811000000000007</v>
      </c>
      <c r="AC10" s="9">
        <f>SUMIFS(Concentrado!AD$2:AD859,Concentrado!$A$2:$A859,"="&amp;$A10,Concentrado!$B$2:$B859, "=Sonora")</f>
        <v>397.52100000000002</v>
      </c>
      <c r="AD10" s="9">
        <f>SUMIFS(Concentrado!AE$2:AE859,Concentrado!$A$2:$A859,"="&amp;$A10,Concentrado!$B$2:$B859, "=Sonora")</f>
        <v>321.37</v>
      </c>
      <c r="AE10" s="9">
        <f>SUMIFS(Concentrado!AF$2:AF859,Concentrado!$A$2:$A859,"="&amp;$A10,Concentrado!$B$2:$B859, "=Sonora")</f>
        <v>359.70400000000001</v>
      </c>
      <c r="AF10" s="9">
        <f>SUMIFS(Concentrado!AG$2:AG859,Concentrado!$A$2:$A859,"="&amp;$A10,Concentrado!$B$2:$B859, "=Sonora")</f>
        <v>11.34</v>
      </c>
      <c r="AG10" s="9">
        <f>SUMIFS(Concentrado!AH$2:AH859,Concentrado!$A$2:$A859,"="&amp;$A10,Concentrado!$B$2:$B859, "=Sonora")</f>
        <v>10.6904993532248</v>
      </c>
      <c r="AH10" s="9">
        <f>SUMIFS(Concentrado!AI$2:AI859,Concentrado!$A$2:$A859,"="&amp;$A10,Concentrado!$B$2:$B859, "=Sonora")</f>
        <v>2.4185072972961099</v>
      </c>
      <c r="AI10" s="9">
        <f>SUMIFS(Concentrado!AJ$2:AJ859,Concentrado!$A$2:$A859,"="&amp;$A10,Concentrado!$B$2:$B859, "=Sonora")</f>
        <v>6.6122439245943996</v>
      </c>
      <c r="AJ10" s="9">
        <f>SUMIFS(Concentrado!AK$2:AK859,Concentrado!$A$2:$A859,"="&amp;$A10,Concentrado!$B$2:$B859, "=Sonora")</f>
        <v>11.180999999999999</v>
      </c>
      <c r="AK10" s="9">
        <f>SUMIFS(Concentrado!AL$2:AL859,Concentrado!$A$2:$A859,"="&amp;$A10,Concentrado!$B$2:$B859, "=Sonora")</f>
        <v>1.4470000000000001</v>
      </c>
      <c r="AL10" s="9">
        <f>SUMIFS(Concentrado!AM$2:AM859,Concentrado!$A$2:$A859,"="&amp;$A10,Concentrado!$B$2:$B859, "=Sonora")</f>
        <v>6.3470000000000004</v>
      </c>
      <c r="AM10" s="9">
        <f>SUMIFS(Concentrado!AN$2:AN859,Concentrado!$A$2:$A859,"="&amp;$A10,Concentrado!$B$2:$B859, "=Sonora")</f>
        <v>71.843999999999994</v>
      </c>
      <c r="AN10" s="9">
        <f>SUMIFS(Concentrado!AO$2:AO859,Concentrado!$A$2:$A859,"="&amp;$A10,Concentrado!$B$2:$B859, "=Sonora")</f>
        <v>53.776000000000003</v>
      </c>
      <c r="AO10" s="9">
        <f>SUMIFS(Concentrado!AP$2:AP859,Concentrado!$A$2:$A859,"="&amp;$A10,Concentrado!$B$2:$B859, "=Sonora")</f>
        <v>62.871000000000002</v>
      </c>
      <c r="AP10" s="9">
        <f>SUMIFS(Concentrado!AQ$2:AQ859,Concentrado!$A$2:$A859,"="&amp;$A10,Concentrado!$B$2:$B859, "=Sonora")</f>
        <v>5.1539999999999999</v>
      </c>
      <c r="AQ10" s="9">
        <f>SUMIFS(Concentrado!AR$2:AR859,Concentrado!$A$2:$A859,"="&amp;$A10,Concentrado!$B$2:$B859, "=Sonora")</f>
        <v>1.768</v>
      </c>
      <c r="AR10" s="9">
        <f>SUMIFS(Concentrado!AS$2:AS859,Concentrado!$A$2:$A859,"="&amp;$A10,Concentrado!$B$2:$B859, "=Sonora")</f>
        <v>3.4729999999999999</v>
      </c>
      <c r="AS10" s="9">
        <f>SUMIFS(Concentrado!AT$2:AT859,Concentrado!$A$2:$A859,"="&amp;$A10,Concentrado!$B$2:$B859, "=Sonora")</f>
        <v>6.6609999999999996</v>
      </c>
      <c r="AT10" s="9">
        <f>SUMIFS(Concentrado!AU$2:AU859,Concentrado!$A$2:$A859,"="&amp;$A10,Concentrado!$B$2:$B859, "=Sonora")</f>
        <v>0.96499999999999997</v>
      </c>
      <c r="AU10" s="9">
        <f>SUMIFS(Concentrado!AV$2:AV859,Concentrado!$A$2:$A859,"="&amp;$A10,Concentrado!$B$2:$B859, "=Sonora")</f>
        <v>3.8319999999999999</v>
      </c>
      <c r="AV10" s="9">
        <f>SUMIFS(Concentrado!AW$2:AW859,Concentrado!$A$2:$A859,"="&amp;$A10,Concentrado!$B$2:$B859, "=Sonora")</f>
        <v>569.59799999999996</v>
      </c>
      <c r="AW10" s="9">
        <f>SUMIFS(Concentrado!AX$2:AX859,Concentrado!$A$2:$A859,"="&amp;$A10,Concentrado!$B$2:$B859, "=Sonora")</f>
        <v>406.57499999999999</v>
      </c>
      <c r="AX10" s="9">
        <f>SUMIFS(Concentrado!AY$2:AY859,Concentrado!$A$2:$A859,"="&amp;$A10,Concentrado!$B$2:$B859, "=Sonora")</f>
        <v>488.64</v>
      </c>
      <c r="AY10" s="9">
        <f>SUMIFS(Concentrado!AZ$2:AZ859,Concentrado!$A$2:$A859,"="&amp;$A10,Concentrado!$B$2:$B859, "=Sonora")</f>
        <v>5.6959999999999997</v>
      </c>
      <c r="AZ10" s="9">
        <f>SUMIFS(Concentrado!BA$2:BA859,Concentrado!$A$2:$A859,"="&amp;$A10,Concentrado!$B$2:$B859, "=Sonora")</f>
        <v>4.0659999999999998</v>
      </c>
      <c r="BA10" s="9">
        <f>SUMIFS(Concentrado!BB$2:BB859,Concentrado!$A$2:$A859,"="&amp;$A10,Concentrado!$B$2:$B859, "=Sonora")</f>
        <v>4.8860000000000001</v>
      </c>
      <c r="BB10" s="9">
        <f>SUMIFS(Concentrado!BC$2:BC859,Concentrado!$A$2:$A859,"="&amp;$A10,Concentrado!$B$2:$B859, "=Sonora")</f>
        <v>20.786000000000001</v>
      </c>
      <c r="BC10" s="9">
        <f>SUMIFS(Concentrado!BD$2:BD859,Concentrado!$A$2:$A859,"="&amp;$A10,Concentrado!$B$2:$B859, "=Sonora")</f>
        <v>11.548</v>
      </c>
      <c r="BD10" s="9">
        <f>SUMIFS(Concentrado!BE$2:BE859,Concentrado!$A$2:$A859,"="&amp;$A10,Concentrado!$B$2:$B859, "=Sonora")</f>
        <v>15.516</v>
      </c>
      <c r="BE10" s="9">
        <f>SUMIFS(Concentrado!BF$2:BF859,Concentrado!$A$2:$A859,"="&amp;$A10,Concentrado!$B$2:$B859, "=Sonora")</f>
        <v>17.564</v>
      </c>
      <c r="BF10" s="9">
        <f>SUMIFS(Concentrado!BG$2:BG859,Concentrado!$A$2:$A859,"="&amp;$A10,Concentrado!$B$2:$B859, "=Sonora")</f>
        <v>48.627000000000002</v>
      </c>
      <c r="BG10" s="9">
        <f>SUMIFS(Concentrado!BH$2:BH859,Concentrado!$A$2:$A859,"="&amp;$A10,Concentrado!$B$2:$B859, "=Sonora")</f>
        <v>7.3134676729168291</v>
      </c>
    </row>
    <row r="11" spans="1:59" x14ac:dyDescent="0.25">
      <c r="A11" s="4">
        <v>2007</v>
      </c>
      <c r="B11" s="9">
        <f>SUMIFS(Concentrado!C$2:C859,Concentrado!$A$2:$A859,"="&amp;$A11,Concentrado!$B$2:$B859, "=Sonora")</f>
        <v>26.635999999999999</v>
      </c>
      <c r="C11" s="9">
        <f>SUMIFS(Concentrado!D$2:D859,Concentrado!$A$2:$A859,"="&amp;$A11,Concentrado!$B$2:$B859, "=Sonora")</f>
        <v>8.2710000000000008</v>
      </c>
      <c r="D11" s="9">
        <f>SUMIFS(Concentrado!E$2:E859,Concentrado!$A$2:$A859,"="&amp;$A11,Concentrado!$B$2:$B859, "=Sonora")</f>
        <v>17.506</v>
      </c>
      <c r="E11" s="9">
        <f>SUMIFS(Concentrado!F$2:F859,Concentrado!$A$2:$A859,"="&amp;$A11,Concentrado!$B$2:$B859, "=Sonora")</f>
        <v>12.31</v>
      </c>
      <c r="F11" s="9">
        <f>SUMIFS(Concentrado!G$2:G859,Concentrado!$A$2:$A859,"="&amp;$A11,Concentrado!$B$2:$B859, "=Sonora")</f>
        <v>20.62</v>
      </c>
      <c r="G11" s="9">
        <f>SUMIFS(Concentrado!H$2:H859,Concentrado!$A$2:$A859,"="&amp;$A11,Concentrado!$B$2:$B859, "=Sonora")</f>
        <v>5.14</v>
      </c>
      <c r="H11" s="9">
        <f>SUMIFS(Concentrado!I$2:I859,Concentrado!$A$2:$A859,"="&amp;$A11,Concentrado!$B$2:$B859, "=Sonora")</f>
        <v>4.2539999999999996</v>
      </c>
      <c r="I11" s="9">
        <f>SUMIFS(Concentrado!J$2:J859,Concentrado!$A$2:$A859,"="&amp;$A11,Concentrado!$B$2:$B859, "=Sonora")</f>
        <v>4.7</v>
      </c>
      <c r="J11" s="9">
        <f>SUMIFS(Concentrado!K$2:K859,Concentrado!$A$2:$A859,"="&amp;$A11,Concentrado!$B$2:$B859, "=Sonora")</f>
        <v>17.523</v>
      </c>
      <c r="K11" s="9">
        <f>SUMIFS(Concentrado!L$2:L859,Concentrado!$A$2:$A859,"="&amp;$A11,Concentrado!$B$2:$B859, "=Sonora")</f>
        <v>4.9630000000000001</v>
      </c>
      <c r="L11" s="9">
        <f>SUMIFS(Concentrado!M$2:M859,Concentrado!$A$2:$A859,"="&amp;$A11,Concentrado!$B$2:$B859, "=Sonora")</f>
        <v>11.279</v>
      </c>
      <c r="M11" s="9">
        <f>SUMIFS(Concentrado!N$2:N859,Concentrado!$A$2:$A859,"="&amp;$A11,Concentrado!$B$2:$B859, "=Sonora")</f>
        <v>55.973999999999997</v>
      </c>
      <c r="N11" s="9">
        <f>SUMIFS(Concentrado!O$2:O859,Concentrado!$A$2:$A859,"="&amp;$A11,Concentrado!$B$2:$B859, "=Sonora")</f>
        <v>99.844999999999999</v>
      </c>
      <c r="O11" s="9">
        <f>SUMIFS(Concentrado!P$2:P859,Concentrado!$A$2:$A859,"="&amp;$A11,Concentrado!$B$2:$B859, "=Sonora")</f>
        <v>24.814</v>
      </c>
      <c r="P11" s="9">
        <f>SUMIFS(Concentrado!Q$2:Q859,Concentrado!$A$2:$A859,"="&amp;$A11,Concentrado!$B$2:$B859, "=Sonora")</f>
        <v>62.543999999999997</v>
      </c>
      <c r="Q11" s="9">
        <f>SUMIFS(Concentrado!R$2:R859,Concentrado!$A$2:$A859,"="&amp;$A11,Concentrado!$B$2:$B859, "=Sonora")</f>
        <v>56.932000000000002</v>
      </c>
      <c r="R11" s="9">
        <f>SUMIFS(Concentrado!S$2:S859,Concentrado!$A$2:$A859,"="&amp;$A11,Concentrado!$B$2:$B859, "=Sonora")</f>
        <v>56.954999999999998</v>
      </c>
      <c r="S11" s="9">
        <f>SUMIFS(Concentrado!T$2:T859,Concentrado!$A$2:$A859,"="&amp;$A11,Concentrado!$B$2:$B859, "=Sonora")</f>
        <v>56.942999999999998</v>
      </c>
      <c r="T11" s="9">
        <f>SUMIFS(Concentrado!U$2:U859,Concentrado!$A$2:$A859,"="&amp;$A11,Concentrado!$B$2:$B859, "=Sonora")</f>
        <v>12.539</v>
      </c>
      <c r="U11" s="9">
        <f>SUMIFS(Concentrado!V$2:V859,Concentrado!$A$2:$A859,"="&amp;$A11,Concentrado!$B$2:$B859, "=Sonora")</f>
        <v>15.361000000000001</v>
      </c>
      <c r="V11" s="9">
        <f>SUMIFS(Concentrado!W$2:W859,Concentrado!$A$2:$A859,"="&amp;$A11,Concentrado!$B$2:$B859, "=Sonora")</f>
        <v>13.942</v>
      </c>
      <c r="W11" s="9">
        <f>SUMIFS(Concentrado!X$2:X859,Concentrado!$A$2:$A859,"="&amp;$A11,Concentrado!$B$2:$B859, "=Sonora")</f>
        <v>21.885000000000002</v>
      </c>
      <c r="X11" s="9">
        <f>SUMIFS(Concentrado!Y$2:Y859,Concentrado!$A$2:$A859,"="&amp;$A11,Concentrado!$B$2:$B859, "=Sonora")</f>
        <v>1.9690000000000001</v>
      </c>
      <c r="Y11" s="9">
        <f>SUMIFS(Concentrado!Z$2:Z859,Concentrado!$A$2:$A859,"="&amp;$A11,Concentrado!$B$2:$B859, "=Sonora")</f>
        <v>11.984</v>
      </c>
      <c r="Z11" s="9">
        <f>SUMIFS(Concentrado!AA$2:AA859,Concentrado!$A$2:$A859,"="&amp;$A11,Concentrado!$B$2:$B859, "=Sonora")</f>
        <v>96.105999999999995</v>
      </c>
      <c r="AA11" s="9">
        <f>SUMIFS(Concentrado!AB$2:AB859,Concentrado!$A$2:$A859,"="&amp;$A11,Concentrado!$B$2:$B859, "=Sonora")</f>
        <v>54.828000000000003</v>
      </c>
      <c r="AB11" s="9">
        <f>SUMIFS(Concentrado!AC$2:AC859,Concentrado!$A$2:$A859,"="&amp;$A11,Concentrado!$B$2:$B859, "=Sonora")</f>
        <v>75.584999999999994</v>
      </c>
      <c r="AC11" s="9">
        <f>SUMIFS(Concentrado!AD$2:AD859,Concentrado!$A$2:$A859,"="&amp;$A11,Concentrado!$B$2:$B859, "=Sonora")</f>
        <v>410.98399999999998</v>
      </c>
      <c r="AD11" s="9">
        <f>SUMIFS(Concentrado!AE$2:AE859,Concentrado!$A$2:$A859,"="&amp;$A11,Concentrado!$B$2:$B859, "=Sonora")</f>
        <v>311.32299999999998</v>
      </c>
      <c r="AE11" s="9">
        <f>SUMIFS(Concentrado!AF$2:AF859,Concentrado!$A$2:$A859,"="&amp;$A11,Concentrado!$B$2:$B859, "=Sonora")</f>
        <v>361.47699999999998</v>
      </c>
      <c r="AF11" s="9">
        <f>SUMIFS(Concentrado!AG$2:AG859,Concentrado!$A$2:$A859,"="&amp;$A11,Concentrado!$B$2:$B859, "=Sonora")</f>
        <v>11.682</v>
      </c>
      <c r="AG11" s="9">
        <f>SUMIFS(Concentrado!AH$2:AH859,Concentrado!$A$2:$A859,"="&amp;$A11,Concentrado!$B$2:$B859, "=Sonora")</f>
        <v>9.6750446944999506</v>
      </c>
      <c r="AH11" s="9">
        <f>SUMIFS(Concentrado!AI$2:AI859,Concentrado!$A$2:$A859,"="&amp;$A11,Concentrado!$B$2:$B859, "=Sonora")</f>
        <v>1.2985551409798</v>
      </c>
      <c r="AI11" s="9">
        <f>SUMIFS(Concentrado!AJ$2:AJ859,Concentrado!$A$2:$A859,"="&amp;$A11,Concentrado!$B$2:$B859, "=Sonora")</f>
        <v>5.5466548338030197</v>
      </c>
      <c r="AJ11" s="9">
        <f>SUMIFS(Concentrado!AK$2:AK859,Concentrado!$A$2:$A859,"="&amp;$A11,Concentrado!$B$2:$B859, "=Sonora")</f>
        <v>11.837999999999999</v>
      </c>
      <c r="AK11" s="9">
        <f>SUMIFS(Concentrado!AL$2:AL859,Concentrado!$A$2:$A859,"="&amp;$A11,Concentrado!$B$2:$B859, "=Sonora")</f>
        <v>1.26</v>
      </c>
      <c r="AL11" s="9">
        <f>SUMIFS(Concentrado!AM$2:AM859,Concentrado!$A$2:$A859,"="&amp;$A11,Concentrado!$B$2:$B859, "=Sonora")</f>
        <v>6.5789999999999997</v>
      </c>
      <c r="AM11" s="9">
        <f>SUMIFS(Concentrado!AN$2:AN859,Concentrado!$A$2:$A859,"="&amp;$A11,Concentrado!$B$2:$B859, "=Sonora")</f>
        <v>63.707999999999998</v>
      </c>
      <c r="AN11" s="9">
        <f>SUMIFS(Concentrado!AO$2:AO859,Concentrado!$A$2:$A859,"="&amp;$A11,Concentrado!$B$2:$B859, "=Sonora")</f>
        <v>43.247999999999998</v>
      </c>
      <c r="AO11" s="9">
        <f>SUMIFS(Concentrado!AP$2:AP859,Concentrado!$A$2:$A859,"="&amp;$A11,Concentrado!$B$2:$B859, "=Sonora")</f>
        <v>53.536000000000001</v>
      </c>
      <c r="AP11" s="9">
        <f>SUMIFS(Concentrado!AQ$2:AQ859,Concentrado!$A$2:$A859,"="&amp;$A11,Concentrado!$B$2:$B859, "=Sonora")</f>
        <v>4.8289999999999997</v>
      </c>
      <c r="AQ11" s="9">
        <f>SUMIFS(Concentrado!AR$2:AR859,Concentrado!$A$2:$A859,"="&amp;$A11,Concentrado!$B$2:$B859, "=Sonora")</f>
        <v>1.1819999999999999</v>
      </c>
      <c r="AR11" s="9">
        <f>SUMIFS(Concentrado!AS$2:AS859,Concentrado!$A$2:$A859,"="&amp;$A11,Concentrado!$B$2:$B859, "=Sonora")</f>
        <v>3.016</v>
      </c>
      <c r="AS11" s="9">
        <f>SUMIFS(Concentrado!AT$2:AT859,Concentrado!$A$2:$A859,"="&amp;$A11,Concentrado!$B$2:$B859, "=Sonora")</f>
        <v>6.6980000000000004</v>
      </c>
      <c r="AT11" s="9">
        <f>SUMIFS(Concentrado!AU$2:AU859,Concentrado!$A$2:$A859,"="&amp;$A11,Concentrado!$B$2:$B859, "=Sonora")</f>
        <v>1.103</v>
      </c>
      <c r="AU11" s="9">
        <f>SUMIFS(Concentrado!AV$2:AV859,Concentrado!$A$2:$A859,"="&amp;$A11,Concentrado!$B$2:$B859, "=Sonora")</f>
        <v>3.9159999999999999</v>
      </c>
      <c r="AV11" s="9">
        <f>SUMIFS(Concentrado!AW$2:AW859,Concentrado!$A$2:$A859,"="&amp;$A11,Concentrado!$B$2:$B859, "=Sonora")</f>
        <v>584.11500000000001</v>
      </c>
      <c r="AW11" s="9">
        <f>SUMIFS(Concentrado!AX$2:AX859,Concentrado!$A$2:$A859,"="&amp;$A11,Concentrado!$B$2:$B859, "=Sonora")</f>
        <v>389.78300000000002</v>
      </c>
      <c r="AX11" s="9">
        <f>SUMIFS(Concentrado!AY$2:AY859,Concentrado!$A$2:$A859,"="&amp;$A11,Concentrado!$B$2:$B859, "=Sonora")</f>
        <v>487.54300000000001</v>
      </c>
      <c r="AY11" s="9">
        <f>SUMIFS(Concentrado!AZ$2:AZ859,Concentrado!$A$2:$A859,"="&amp;$A11,Concentrado!$B$2:$B859, "=Sonora")</f>
        <v>5.8410000000000002</v>
      </c>
      <c r="AZ11" s="9">
        <f>SUMIFS(Concentrado!BA$2:BA859,Concentrado!$A$2:$A859,"="&amp;$A11,Concentrado!$B$2:$B859, "=Sonora")</f>
        <v>3.8980000000000001</v>
      </c>
      <c r="BA11" s="9">
        <f>SUMIFS(Concentrado!BB$2:BB859,Concentrado!$A$2:$A859,"="&amp;$A11,Concentrado!$B$2:$B859, "=Sonora")</f>
        <v>4.875</v>
      </c>
      <c r="BB11" s="9">
        <f>SUMIFS(Concentrado!BC$2:BC859,Concentrado!$A$2:$A859,"="&amp;$A11,Concentrado!$B$2:$B859, "=Sonora")</f>
        <v>16.952000000000002</v>
      </c>
      <c r="BC11" s="9">
        <f>SUMIFS(Concentrado!BD$2:BD859,Concentrado!$A$2:$A859,"="&amp;$A11,Concentrado!$B$2:$B859, "=Sonora")</f>
        <v>7.32</v>
      </c>
      <c r="BD11" s="9">
        <f>SUMIFS(Concentrado!BE$2:BE859,Concentrado!$A$2:$A859,"="&amp;$A11,Concentrado!$B$2:$B859, "=Sonora")</f>
        <v>15.237</v>
      </c>
      <c r="BE11" s="9">
        <f>SUMIFS(Concentrado!BF$2:BF859,Concentrado!$A$2:$A859,"="&amp;$A11,Concentrado!$B$2:$B859, "=Sonora")</f>
        <v>17.254999999999999</v>
      </c>
      <c r="BF11" s="9">
        <f>SUMIFS(Concentrado!BG$2:BG859,Concentrado!$A$2:$A859,"="&amp;$A11,Concentrado!$B$2:$B859, "=Sonora")</f>
        <v>38.732999999999997</v>
      </c>
      <c r="BG11" s="9">
        <f>SUMIFS(Concentrado!BH$2:BH859,Concentrado!$A$2:$A859,"="&amp;$A11,Concentrado!$B$2:$B859, "=Sonora")</f>
        <v>7.0299790843597485</v>
      </c>
    </row>
    <row r="12" spans="1:59" x14ac:dyDescent="0.25">
      <c r="A12" s="4">
        <v>2008</v>
      </c>
      <c r="B12" s="9">
        <f>SUMIFS(Concentrado!C$2:C859,Concentrado!$A$2:$A859,"="&amp;$A12,Concentrado!$B$2:$B859, "=Sonora")</f>
        <v>24.672000000000001</v>
      </c>
      <c r="C12" s="9">
        <f>SUMIFS(Concentrado!D$2:D859,Concentrado!$A$2:$A859,"="&amp;$A12,Concentrado!$B$2:$B859, "=Sonora")</f>
        <v>7.2590000000000003</v>
      </c>
      <c r="D12" s="9">
        <f>SUMIFS(Concentrado!E$2:E859,Concentrado!$A$2:$A859,"="&amp;$A12,Concentrado!$B$2:$B859, "=Sonora")</f>
        <v>16.013999999999999</v>
      </c>
      <c r="E12" s="9">
        <f>SUMIFS(Concentrado!F$2:F859,Concentrado!$A$2:$A859,"="&amp;$A12,Concentrado!$B$2:$B859, "=Sonora")</f>
        <v>13.164999999999999</v>
      </c>
      <c r="F12" s="9">
        <f>SUMIFS(Concentrado!G$2:G859,Concentrado!$A$2:$A859,"="&amp;$A12,Concentrado!$B$2:$B859, "=Sonora")</f>
        <v>25.283000000000001</v>
      </c>
      <c r="G12" s="9">
        <f>SUMIFS(Concentrado!H$2:H859,Concentrado!$A$2:$A859,"="&amp;$A12,Concentrado!$B$2:$B859, "=Sonora")</f>
        <v>6.4930000000000003</v>
      </c>
      <c r="H12" s="9">
        <f>SUMIFS(Concentrado!I$2:I859,Concentrado!$A$2:$A859,"="&amp;$A12,Concentrado!$B$2:$B859, "=Sonora")</f>
        <v>5.4059999999999997</v>
      </c>
      <c r="I12" s="9">
        <f>SUMIFS(Concentrado!J$2:J859,Concentrado!$A$2:$A859,"="&amp;$A12,Concentrado!$B$2:$B859, "=Sonora")</f>
        <v>5.952</v>
      </c>
      <c r="J12" s="9">
        <f>SUMIFS(Concentrado!K$2:K859,Concentrado!$A$2:$A859,"="&amp;$A12,Concentrado!$B$2:$B859, "=Sonora")</f>
        <v>17.951000000000001</v>
      </c>
      <c r="K12" s="9">
        <f>SUMIFS(Concentrado!L$2:L859,Concentrado!$A$2:$A859,"="&amp;$A12,Concentrado!$B$2:$B859, "=Sonora")</f>
        <v>6.8730000000000002</v>
      </c>
      <c r="L12" s="9">
        <f>SUMIFS(Concentrado!M$2:M859,Concentrado!$A$2:$A859,"="&amp;$A12,Concentrado!$B$2:$B859, "=Sonora")</f>
        <v>12.442</v>
      </c>
      <c r="M12" s="9">
        <f>SUMIFS(Concentrado!N$2:N859,Concentrado!$A$2:$A859,"="&amp;$A12,Concentrado!$B$2:$B859, "=Sonora")</f>
        <v>49.545000000000002</v>
      </c>
      <c r="N12" s="9">
        <f>SUMIFS(Concentrado!O$2:O859,Concentrado!$A$2:$A859,"="&amp;$A12,Concentrado!$B$2:$B859, "=Sonora")</f>
        <v>102.43300000000001</v>
      </c>
      <c r="O12" s="9">
        <f>SUMIFS(Concentrado!P$2:P859,Concentrado!$A$2:$A859,"="&amp;$A12,Concentrado!$B$2:$B859, "=Sonora")</f>
        <v>24.094999999999999</v>
      </c>
      <c r="P12" s="9">
        <f>SUMIFS(Concentrado!Q$2:Q859,Concentrado!$A$2:$A859,"="&amp;$A12,Concentrado!$B$2:$B859, "=Sonora")</f>
        <v>63.478999999999999</v>
      </c>
      <c r="Q12" s="9">
        <f>SUMIFS(Concentrado!R$2:R859,Concentrado!$A$2:$A859,"="&amp;$A12,Concentrado!$B$2:$B859, "=Sonora")</f>
        <v>55.302999999999997</v>
      </c>
      <c r="R12" s="9">
        <f>SUMIFS(Concentrado!S$2:S859,Concentrado!$A$2:$A859,"="&amp;$A12,Concentrado!$B$2:$B859, "=Sonora")</f>
        <v>63.173000000000002</v>
      </c>
      <c r="S12" s="9">
        <f>SUMIFS(Concentrado!T$2:T859,Concentrado!$A$2:$A859,"="&amp;$A12,Concentrado!$B$2:$B859, "=Sonora")</f>
        <v>59.216000000000001</v>
      </c>
      <c r="T12" s="9">
        <f>SUMIFS(Concentrado!U$2:U859,Concentrado!$A$2:$A859,"="&amp;$A12,Concentrado!$B$2:$B859, "=Sonora")</f>
        <v>13.597</v>
      </c>
      <c r="U12" s="9">
        <f>SUMIFS(Concentrado!V$2:V859,Concentrado!$A$2:$A859,"="&amp;$A12,Concentrado!$B$2:$B859, "=Sonora")</f>
        <v>15.755000000000001</v>
      </c>
      <c r="V12" s="9">
        <f>SUMIFS(Concentrado!W$2:W859,Concentrado!$A$2:$A859,"="&amp;$A12,Concentrado!$B$2:$B859, "=Sonora")</f>
        <v>14.67</v>
      </c>
      <c r="W12" s="9">
        <f>SUMIFS(Concentrado!X$2:X859,Concentrado!$A$2:$A859,"="&amp;$A12,Concentrado!$B$2:$B859, "=Sonora")</f>
        <v>28.492000000000001</v>
      </c>
      <c r="X12" s="9">
        <f>SUMIFS(Concentrado!Y$2:Y859,Concentrado!$A$2:$A859,"="&amp;$A12,Concentrado!$B$2:$B859, "=Sonora")</f>
        <v>2.7029999999999998</v>
      </c>
      <c r="Y12" s="9">
        <f>SUMIFS(Concentrado!Z$2:Z859,Concentrado!$A$2:$A859,"="&amp;$A12,Concentrado!$B$2:$B859, "=Sonora")</f>
        <v>15.667999999999999</v>
      </c>
      <c r="Z12" s="9">
        <f>SUMIFS(Concentrado!AA$2:AA859,Concentrado!$A$2:$A859,"="&amp;$A12,Concentrado!$B$2:$B859, "=Sonora")</f>
        <v>98.843000000000004</v>
      </c>
      <c r="AA12" s="9">
        <f>SUMIFS(Concentrado!AB$2:AB859,Concentrado!$A$2:$A859,"="&amp;$A12,Concentrado!$B$2:$B859, "=Sonora")</f>
        <v>56.917000000000002</v>
      </c>
      <c r="AB12" s="9">
        <f>SUMIFS(Concentrado!AC$2:AC859,Concentrado!$A$2:$A859,"="&amp;$A12,Concentrado!$B$2:$B859, "=Sonora")</f>
        <v>77.995000000000005</v>
      </c>
      <c r="AC12" s="9">
        <f>SUMIFS(Concentrado!AD$2:AD859,Concentrado!$A$2:$A859,"="&amp;$A12,Concentrado!$B$2:$B859, "=Sonora")</f>
        <v>420.34899999999999</v>
      </c>
      <c r="AD12" s="9">
        <f>SUMIFS(Concentrado!AE$2:AE859,Concentrado!$A$2:$A859,"="&amp;$A12,Concentrado!$B$2:$B859, "=Sonora")</f>
        <v>333.78</v>
      </c>
      <c r="AE12" s="9">
        <f>SUMIFS(Concentrado!AF$2:AF859,Concentrado!$A$2:$A859,"="&amp;$A12,Concentrado!$B$2:$B859, "=Sonora")</f>
        <v>377.30200000000002</v>
      </c>
      <c r="AF12" s="9">
        <f>SUMIFS(Concentrado!AG$2:AG859,Concentrado!$A$2:$A859,"="&amp;$A12,Concentrado!$B$2:$B859, "=Sonora")</f>
        <v>10.618</v>
      </c>
      <c r="AG12" s="9">
        <f>SUMIFS(Concentrado!AH$2:AH859,Concentrado!$A$2:$A859,"="&amp;$A12,Concentrado!$B$2:$B859, "=Sonora")</f>
        <v>11.761331630347501</v>
      </c>
      <c r="AH12" s="9">
        <f>SUMIFS(Concentrado!AI$2:AI859,Concentrado!$A$2:$A859,"="&amp;$A12,Concentrado!$B$2:$B859, "=Sonora")</f>
        <v>4.0471945486419498</v>
      </c>
      <c r="AI12" s="9">
        <f>SUMIFS(Concentrado!AJ$2:AJ859,Concentrado!$A$2:$A859,"="&amp;$A12,Concentrado!$B$2:$B859, "=Sonora")</f>
        <v>7.9656220521957897</v>
      </c>
      <c r="AJ12" s="9">
        <f>SUMIFS(Concentrado!AK$2:AK859,Concentrado!$A$2:$A859,"="&amp;$A12,Concentrado!$B$2:$B859, "=Sonora")</f>
        <v>11.686999999999999</v>
      </c>
      <c r="AK12" s="9">
        <f>SUMIFS(Concentrado!AL$2:AL859,Concentrado!$A$2:$A859,"="&amp;$A12,Concentrado!$B$2:$B859, "=Sonora")</f>
        <v>2.8570000000000002</v>
      </c>
      <c r="AL12" s="9">
        <f>SUMIFS(Concentrado!AM$2:AM859,Concentrado!$A$2:$A859,"="&amp;$A12,Concentrado!$B$2:$B859, "=Sonora")</f>
        <v>7.2960000000000003</v>
      </c>
      <c r="AM12" s="9">
        <f>SUMIFS(Concentrado!AN$2:AN859,Concentrado!$A$2:$A859,"="&amp;$A12,Concentrado!$B$2:$B859, "=Sonora")</f>
        <v>63.935000000000002</v>
      </c>
      <c r="AN12" s="9">
        <f>SUMIFS(Concentrado!AO$2:AO859,Concentrado!$A$2:$A859,"="&amp;$A12,Concentrado!$B$2:$B859, "=Sonora")</f>
        <v>48.731000000000002</v>
      </c>
      <c r="AO12" s="9">
        <f>SUMIFS(Concentrado!AP$2:AP859,Concentrado!$A$2:$A859,"="&amp;$A12,Concentrado!$B$2:$B859, "=Sonora")</f>
        <v>56.451000000000001</v>
      </c>
      <c r="AP12" s="9">
        <f>SUMIFS(Concentrado!AQ$2:AQ859,Concentrado!$A$2:$A859,"="&amp;$A12,Concentrado!$B$2:$B859, "=Sonora")</f>
        <v>4.8890000000000002</v>
      </c>
      <c r="AQ12" s="9">
        <f>SUMIFS(Concentrado!AR$2:AR859,Concentrado!$A$2:$A859,"="&amp;$A12,Concentrado!$B$2:$B859, "=Sonora")</f>
        <v>1.3129999999999999</v>
      </c>
      <c r="AR12" s="9">
        <f>SUMIFS(Concentrado!AS$2:AS859,Concentrado!$A$2:$A859,"="&amp;$A12,Concentrado!$B$2:$B859, "=Sonora")</f>
        <v>3.1110000000000002</v>
      </c>
      <c r="AS12" s="9">
        <f>SUMIFS(Concentrado!AT$2:AT859,Concentrado!$A$2:$A859,"="&amp;$A12,Concentrado!$B$2:$B859, "=Sonora")</f>
        <v>6.9509999999999996</v>
      </c>
      <c r="AT12" s="9">
        <f>SUMIFS(Concentrado!AU$2:AU859,Concentrado!$A$2:$A859,"="&amp;$A12,Concentrado!$B$2:$B859, "=Sonora")</f>
        <v>1.5449999999999999</v>
      </c>
      <c r="AU12" s="9">
        <f>SUMIFS(Concentrado!AV$2:AV859,Concentrado!$A$2:$A859,"="&amp;$A12,Concentrado!$B$2:$B859, "=Sonora")</f>
        <v>4.2629999999999999</v>
      </c>
      <c r="AV12" s="9">
        <f>SUMIFS(Concentrado!AW$2:AW859,Concentrado!$A$2:$A859,"="&amp;$A12,Concentrado!$B$2:$B859, "=Sonora")</f>
        <v>596.72299999999996</v>
      </c>
      <c r="AW12" s="9">
        <f>SUMIFS(Concentrado!AX$2:AX859,Concentrado!$A$2:$A859,"="&amp;$A12,Concentrado!$B$2:$B859, "=Sonora")</f>
        <v>416.72300000000001</v>
      </c>
      <c r="AX12" s="9">
        <f>SUMIFS(Concentrado!AY$2:AY859,Concentrado!$A$2:$A859,"="&amp;$A12,Concentrado!$B$2:$B859, "=Sonora")</f>
        <v>507.29399999999998</v>
      </c>
      <c r="AY12" s="9">
        <f>SUMIFS(Concentrado!AZ$2:AZ859,Concentrado!$A$2:$A859,"="&amp;$A12,Concentrado!$B$2:$B859, "=Sonora")</f>
        <v>5.9669999999999996</v>
      </c>
      <c r="AZ12" s="9">
        <f>SUMIFS(Concentrado!BA$2:BA859,Concentrado!$A$2:$A859,"="&amp;$A12,Concentrado!$B$2:$B859, "=Sonora")</f>
        <v>4.1669999999999998</v>
      </c>
      <c r="BA12" s="9">
        <f>SUMIFS(Concentrado!BB$2:BB859,Concentrado!$A$2:$A859,"="&amp;$A12,Concentrado!$B$2:$B859, "=Sonora")</f>
        <v>5.0730000000000004</v>
      </c>
      <c r="BB12" s="9">
        <f>SUMIFS(Concentrado!BC$2:BC859,Concentrado!$A$2:$A859,"="&amp;$A12,Concentrado!$B$2:$B859, "=Sonora")</f>
        <v>15.766</v>
      </c>
      <c r="BC12" s="9">
        <f>SUMIFS(Concentrado!BD$2:BD859,Concentrado!$A$2:$A859,"="&amp;$A12,Concentrado!$B$2:$B859, "=Sonora")</f>
        <v>9.2289999999999992</v>
      </c>
      <c r="BD12" s="9">
        <f>SUMIFS(Concentrado!BE$2:BE859,Concentrado!$A$2:$A859,"="&amp;$A12,Concentrado!$B$2:$B859, "=Sonora")</f>
        <v>15</v>
      </c>
      <c r="BE12" s="9">
        <f>SUMIFS(Concentrado!BF$2:BF859,Concentrado!$A$2:$A859,"="&amp;$A12,Concentrado!$B$2:$B859, "=Sonora")</f>
        <v>16.914999999999999</v>
      </c>
      <c r="BF12" s="9">
        <f>SUMIFS(Concentrado!BG$2:BG859,Concentrado!$A$2:$A859,"="&amp;$A12,Concentrado!$B$2:$B859, "=Sonora")</f>
        <v>27.033999999999999</v>
      </c>
      <c r="BG12" s="9">
        <f>SUMIFS(Concentrado!BH$2:BH859,Concentrado!$A$2:$A859,"="&amp;$A12,Concentrado!$B$2:$B859, "=Sonora")</f>
        <v>7.2991291250699986</v>
      </c>
    </row>
    <row r="13" spans="1:59" x14ac:dyDescent="0.25">
      <c r="A13" s="4">
        <v>2009</v>
      </c>
      <c r="B13" s="9">
        <f>SUMIFS(Concentrado!C$2:C859,Concentrado!$A$2:$A859,"="&amp;$A13,Concentrado!$B$2:$B859, "=Sonora")</f>
        <v>28.745000000000001</v>
      </c>
      <c r="C13" s="9">
        <f>SUMIFS(Concentrado!D$2:D859,Concentrado!$A$2:$A859,"="&amp;$A13,Concentrado!$B$2:$B859, "=Sonora")</f>
        <v>8.8680000000000003</v>
      </c>
      <c r="D13" s="9">
        <f>SUMIFS(Concentrado!E$2:E859,Concentrado!$A$2:$A859,"="&amp;$A13,Concentrado!$B$2:$B859, "=Sonora")</f>
        <v>18.867999999999999</v>
      </c>
      <c r="E13" s="9">
        <f>SUMIFS(Concentrado!F$2:F859,Concentrado!$A$2:$A859,"="&amp;$A13,Concentrado!$B$2:$B859, "=Sonora")</f>
        <v>13.685</v>
      </c>
      <c r="F13" s="9">
        <f>SUMIFS(Concentrado!G$2:G859,Concentrado!$A$2:$A859,"="&amp;$A13,Concentrado!$B$2:$B859, "=Sonora")</f>
        <v>19.509</v>
      </c>
      <c r="G13" s="9">
        <f>SUMIFS(Concentrado!H$2:H859,Concentrado!$A$2:$A859,"="&amp;$A13,Concentrado!$B$2:$B859, "=Sonora")</f>
        <v>4.9400000000000004</v>
      </c>
      <c r="H13" s="9">
        <f>SUMIFS(Concentrado!I$2:I859,Concentrado!$A$2:$A859,"="&amp;$A13,Concentrado!$B$2:$B859, "=Sonora")</f>
        <v>3.8650000000000002</v>
      </c>
      <c r="I13" s="9">
        <f>SUMIFS(Concentrado!J$2:J859,Concentrado!$A$2:$A859,"="&amp;$A13,Concentrado!$B$2:$B859, "=Sonora")</f>
        <v>4.4059999999999997</v>
      </c>
      <c r="J13" s="9">
        <f>SUMIFS(Concentrado!K$2:K859,Concentrado!$A$2:$A859,"="&amp;$A13,Concentrado!$B$2:$B859, "=Sonora")</f>
        <v>16.468</v>
      </c>
      <c r="K13" s="9">
        <f>SUMIFS(Concentrado!L$2:L859,Concentrado!$A$2:$A859,"="&amp;$A13,Concentrado!$B$2:$B859, "=Sonora")</f>
        <v>5.6849999999999996</v>
      </c>
      <c r="L13" s="9">
        <f>SUMIFS(Concentrado!M$2:M859,Concentrado!$A$2:$A859,"="&amp;$A13,Concentrado!$B$2:$B859, "=Sonora")</f>
        <v>11.11</v>
      </c>
      <c r="M13" s="9">
        <f>SUMIFS(Concentrado!N$2:N859,Concentrado!$A$2:$A859,"="&amp;$A13,Concentrado!$B$2:$B859, "=Sonora")</f>
        <v>51.457999999999998</v>
      </c>
      <c r="N13" s="9">
        <f>SUMIFS(Concentrado!O$2:O859,Concentrado!$A$2:$A859,"="&amp;$A13,Concentrado!$B$2:$B859, "=Sonora")</f>
        <v>113.032</v>
      </c>
      <c r="O13" s="9">
        <f>SUMIFS(Concentrado!P$2:P859,Concentrado!$A$2:$A859,"="&amp;$A13,Concentrado!$B$2:$B859, "=Sonora")</f>
        <v>28.65</v>
      </c>
      <c r="P13" s="9">
        <f>SUMIFS(Concentrado!Q$2:Q859,Concentrado!$A$2:$A859,"="&amp;$A13,Concentrado!$B$2:$B859, "=Sonora")</f>
        <v>71.179000000000002</v>
      </c>
      <c r="Q13" s="9">
        <f>SUMIFS(Concentrado!R$2:R859,Concentrado!$A$2:$A859,"="&amp;$A13,Concentrado!$B$2:$B859, "=Sonora")</f>
        <v>54.045999999999999</v>
      </c>
      <c r="R13" s="9">
        <f>SUMIFS(Concentrado!S$2:S859,Concentrado!$A$2:$A859,"="&amp;$A13,Concentrado!$B$2:$B859, "=Sonora")</f>
        <v>59.725999999999999</v>
      </c>
      <c r="S13" s="9">
        <f>SUMIFS(Concentrado!T$2:T859,Concentrado!$A$2:$A859,"="&amp;$A13,Concentrado!$B$2:$B859, "=Sonora")</f>
        <v>56.868000000000002</v>
      </c>
      <c r="T13" s="9">
        <f>SUMIFS(Concentrado!U$2:U859,Concentrado!$A$2:$A859,"="&amp;$A13,Concentrado!$B$2:$B859, "=Sonora")</f>
        <v>14.896000000000001</v>
      </c>
      <c r="U13" s="9">
        <f>SUMIFS(Concentrado!V$2:V859,Concentrado!$A$2:$A859,"="&amp;$A13,Concentrado!$B$2:$B859, "=Sonora")</f>
        <v>19.251999999999999</v>
      </c>
      <c r="V13" s="9">
        <f>SUMIFS(Concentrado!W$2:W859,Concentrado!$A$2:$A859,"="&amp;$A13,Concentrado!$B$2:$B859, "=Sonora")</f>
        <v>17.059999999999999</v>
      </c>
      <c r="W13" s="9">
        <f>SUMIFS(Concentrado!X$2:X859,Concentrado!$A$2:$A859,"="&amp;$A13,Concentrado!$B$2:$B859, "=Sonora")</f>
        <v>35.631</v>
      </c>
      <c r="X13" s="9">
        <f>SUMIFS(Concentrado!Y$2:Y859,Concentrado!$A$2:$A859,"="&amp;$A13,Concentrado!$B$2:$B859, "=Sonora")</f>
        <v>4.548</v>
      </c>
      <c r="Y13" s="9">
        <f>SUMIFS(Concentrado!Z$2:Z859,Concentrado!$A$2:$A859,"="&amp;$A13,Concentrado!$B$2:$B859, "=Sonora")</f>
        <v>20.262</v>
      </c>
      <c r="Z13" s="9">
        <f>SUMIFS(Concentrado!AA$2:AA859,Concentrado!$A$2:$A859,"="&amp;$A13,Concentrado!$B$2:$B859, "=Sonora")</f>
        <v>98.66</v>
      </c>
      <c r="AA13" s="9">
        <f>SUMIFS(Concentrado!AB$2:AB859,Concentrado!$A$2:$A859,"="&amp;$A13,Concentrado!$B$2:$B859, "=Sonora")</f>
        <v>61.241999999999997</v>
      </c>
      <c r="AB13" s="9">
        <f>SUMIFS(Concentrado!AC$2:AC859,Concentrado!$A$2:$A859,"="&amp;$A13,Concentrado!$B$2:$B859, "=Sonora")</f>
        <v>80.066999999999993</v>
      </c>
      <c r="AC13" s="9">
        <f>SUMIFS(Concentrado!AD$2:AD859,Concentrado!$A$2:$A859,"="&amp;$A13,Concentrado!$B$2:$B859, "=Sonora")</f>
        <v>424.58199999999999</v>
      </c>
      <c r="AD13" s="9">
        <f>SUMIFS(Concentrado!AE$2:AE859,Concentrado!$A$2:$A859,"="&amp;$A13,Concentrado!$B$2:$B859, "=Sonora")</f>
        <v>345.92399999999998</v>
      </c>
      <c r="AE13" s="9">
        <f>SUMIFS(Concentrado!AF$2:AF859,Concentrado!$A$2:$A859,"="&amp;$A13,Concentrado!$B$2:$B859, "=Sonora")</f>
        <v>385.49799999999999</v>
      </c>
      <c r="AF13" s="9">
        <f>SUMIFS(Concentrado!AG$2:AG859,Concentrado!$A$2:$A859,"="&amp;$A13,Concentrado!$B$2:$B859, "=Sonora")</f>
        <v>11.228</v>
      </c>
      <c r="AG13" s="9">
        <f>SUMIFS(Concentrado!AH$2:AH859,Concentrado!$A$2:$A859,"="&amp;$A13,Concentrado!$B$2:$B859, "=Sonora")</f>
        <v>10.1017447733573</v>
      </c>
      <c r="AH13" s="9">
        <f>SUMIFS(Concentrado!AI$2:AI859,Concentrado!$A$2:$A859,"="&amp;$A13,Concentrado!$B$2:$B859, "=Sonora")</f>
        <v>1.8880868016438901</v>
      </c>
      <c r="AI13" s="9">
        <f>SUMIFS(Concentrado!AJ$2:AJ859,Concentrado!$A$2:$A859,"="&amp;$A13,Concentrado!$B$2:$B859, "=Sonora")</f>
        <v>6.0722265619773603</v>
      </c>
      <c r="AJ13" s="9">
        <f>SUMIFS(Concentrado!AK$2:AK859,Concentrado!$A$2:$A859,"="&amp;$A13,Concentrado!$B$2:$B859, "=Sonora")</f>
        <v>11.827</v>
      </c>
      <c r="AK13" s="9">
        <f>SUMIFS(Concentrado!AL$2:AL859,Concentrado!$A$2:$A859,"="&amp;$A13,Concentrado!$B$2:$B859, "=Sonora")</f>
        <v>1.288</v>
      </c>
      <c r="AL13" s="9">
        <f>SUMIFS(Concentrado!AM$2:AM859,Concentrado!$A$2:$A859,"="&amp;$A13,Concentrado!$B$2:$B859, "=Sonora")</f>
        <v>6.5910000000000002</v>
      </c>
      <c r="AM13" s="9">
        <f>SUMIFS(Concentrado!AN$2:AN859,Concentrado!$A$2:$A859,"="&amp;$A13,Concentrado!$B$2:$B859, "=Sonora")</f>
        <v>67.444999999999993</v>
      </c>
      <c r="AN13" s="9">
        <f>SUMIFS(Concentrado!AO$2:AO859,Concentrado!$A$2:$A859,"="&amp;$A13,Concentrado!$B$2:$B859, "=Sonora")</f>
        <v>47.75</v>
      </c>
      <c r="AO13" s="9">
        <f>SUMIFS(Concentrado!AP$2:AP859,Concentrado!$A$2:$A859,"="&amp;$A13,Concentrado!$B$2:$B859, "=Sonora")</f>
        <v>57.658999999999999</v>
      </c>
      <c r="AP13" s="9">
        <f>SUMIFS(Concentrado!AQ$2:AQ859,Concentrado!$A$2:$A859,"="&amp;$A13,Concentrado!$B$2:$B859, "=Sonora")</f>
        <v>6.2880000000000003</v>
      </c>
      <c r="AQ13" s="9">
        <f>SUMIFS(Concentrado!AR$2:AR859,Concentrado!$A$2:$A859,"="&amp;$A13,Concentrado!$B$2:$B859, "=Sonora")</f>
        <v>1.288</v>
      </c>
      <c r="AR13" s="9">
        <f>SUMIFS(Concentrado!AS$2:AS859,Concentrado!$A$2:$A859,"="&amp;$A13,Concentrado!$B$2:$B859, "=Sonora")</f>
        <v>3.8039999999999998</v>
      </c>
      <c r="AS13" s="9">
        <f>SUMIFS(Concentrado!AT$2:AT859,Concentrado!$A$2:$A859,"="&amp;$A13,Concentrado!$B$2:$B859, "=Sonora")</f>
        <v>8.3840000000000003</v>
      </c>
      <c r="AT13" s="9">
        <f>SUMIFS(Concentrado!AU$2:AU859,Concentrado!$A$2:$A859,"="&amp;$A13,Concentrado!$B$2:$B859, "=Sonora")</f>
        <v>1.137</v>
      </c>
      <c r="AU13" s="9">
        <f>SUMIFS(Concentrado!AV$2:AV859,Concentrado!$A$2:$A859,"="&amp;$A13,Concentrado!$B$2:$B859, "=Sonora")</f>
        <v>4.7830000000000004</v>
      </c>
      <c r="AV13" s="9">
        <f>SUMIFS(Concentrado!AW$2:AW859,Concentrado!$A$2:$A859,"="&amp;$A13,Concentrado!$B$2:$B859, "=Sonora")</f>
        <v>616.58699999999999</v>
      </c>
      <c r="AW13" s="9">
        <f>SUMIFS(Concentrado!AX$2:AX859,Concentrado!$A$2:$A859,"="&amp;$A13,Concentrado!$B$2:$B859, "=Sonora")</f>
        <v>432.17700000000002</v>
      </c>
      <c r="AX13" s="9">
        <f>SUMIFS(Concentrado!AY$2:AY859,Concentrado!$A$2:$A859,"="&amp;$A13,Concentrado!$B$2:$B859, "=Sonora")</f>
        <v>525.03200000000004</v>
      </c>
      <c r="AY13" s="9">
        <f>SUMIFS(Concentrado!AZ$2:AZ859,Concentrado!$A$2:$A859,"="&amp;$A13,Concentrado!$B$2:$B859, "=Sonora")</f>
        <v>6.1660000000000004</v>
      </c>
      <c r="AZ13" s="9">
        <f>SUMIFS(Concentrado!BA$2:BA859,Concentrado!$A$2:$A859,"="&amp;$A13,Concentrado!$B$2:$B859, "=Sonora")</f>
        <v>4.3220000000000001</v>
      </c>
      <c r="BA13" s="9">
        <f>SUMIFS(Concentrado!BB$2:BB859,Concentrado!$A$2:$A859,"="&amp;$A13,Concentrado!$B$2:$B859, "=Sonora")</f>
        <v>5.25</v>
      </c>
      <c r="BB13" s="9">
        <f>SUMIFS(Concentrado!BC$2:BC859,Concentrado!$A$2:$A859,"="&amp;$A13,Concentrado!$B$2:$B859, "=Sonora")</f>
        <v>14.573</v>
      </c>
      <c r="BC13" s="9">
        <f>SUMIFS(Concentrado!BD$2:BD859,Concentrado!$A$2:$A859,"="&amp;$A13,Concentrado!$B$2:$B859, "=Sonora")</f>
        <v>5.3689999999999998</v>
      </c>
      <c r="BD13" s="9">
        <f>SUMIFS(Concentrado!BE$2:BE859,Concentrado!$A$2:$A859,"="&amp;$A13,Concentrado!$B$2:$B859, "=Sonora")</f>
        <v>14.683</v>
      </c>
      <c r="BE13" s="9">
        <f>SUMIFS(Concentrado!BF$2:BF859,Concentrado!$A$2:$A859,"="&amp;$A13,Concentrado!$B$2:$B859, "=Sonora")</f>
        <v>16.271999999999998</v>
      </c>
      <c r="BF13" s="9">
        <f>SUMIFS(Concentrado!BG$2:BG859,Concentrado!$A$2:$A859,"="&amp;$A13,Concentrado!$B$2:$B859, "=Sonora")</f>
        <v>40.631999999999998</v>
      </c>
      <c r="BG13" s="9">
        <f>SUMIFS(Concentrado!BH$2:BH859,Concentrado!$A$2:$A859,"="&amp;$A13,Concentrado!$B$2:$B859, "=Sonora")</f>
        <v>6.7720527059187736</v>
      </c>
    </row>
    <row r="14" spans="1:59" x14ac:dyDescent="0.25">
      <c r="A14" s="4">
        <v>2010</v>
      </c>
      <c r="B14" s="9">
        <f>SUMIFS(Concentrado!C$2:C859,Concentrado!$A$2:$A859,"="&amp;$A14,Concentrado!$B$2:$B859, "=Sonora")</f>
        <v>22.562000000000001</v>
      </c>
      <c r="C14" s="9">
        <f>SUMIFS(Concentrado!D$2:D859,Concentrado!$A$2:$A859,"="&amp;$A14,Concentrado!$B$2:$B859, "=Sonora")</f>
        <v>6.55</v>
      </c>
      <c r="D14" s="9">
        <f>SUMIFS(Concentrado!E$2:E859,Concentrado!$A$2:$A859,"="&amp;$A14,Concentrado!$B$2:$B859, "=Sonora")</f>
        <v>14.606999999999999</v>
      </c>
      <c r="E14" s="9">
        <f>SUMIFS(Concentrado!F$2:F859,Concentrado!$A$2:$A859,"="&amp;$A14,Concentrado!$B$2:$B859, "=Sonora")</f>
        <v>15.172000000000001</v>
      </c>
      <c r="F14" s="9">
        <f>SUMIFS(Concentrado!G$2:G859,Concentrado!$A$2:$A859,"="&amp;$A14,Concentrado!$B$2:$B859, "=Sonora")</f>
        <v>23.254000000000001</v>
      </c>
      <c r="G14" s="9">
        <f>SUMIFS(Concentrado!H$2:H859,Concentrado!$A$2:$A859,"="&amp;$A14,Concentrado!$B$2:$B859, "=Sonora")</f>
        <v>5.3650000000000002</v>
      </c>
      <c r="H14" s="9">
        <f>SUMIFS(Concentrado!I$2:I859,Concentrado!$A$2:$A859,"="&amp;$A14,Concentrado!$B$2:$B859, "=Sonora")</f>
        <v>4.2430000000000003</v>
      </c>
      <c r="I14" s="9">
        <f>SUMIFS(Concentrado!J$2:J859,Concentrado!$A$2:$A859,"="&amp;$A14,Concentrado!$B$2:$B859, "=Sonora")</f>
        <v>4.8070000000000004</v>
      </c>
      <c r="J14" s="9">
        <f>SUMIFS(Concentrado!K$2:K859,Concentrado!$A$2:$A859,"="&amp;$A14,Concentrado!$B$2:$B859, "=Sonora")</f>
        <v>15.728</v>
      </c>
      <c r="K14" s="9">
        <f>SUMIFS(Concentrado!L$2:L859,Concentrado!$A$2:$A859,"="&amp;$A14,Concentrado!$B$2:$B859, "=Sonora")</f>
        <v>4.8380000000000001</v>
      </c>
      <c r="L14" s="9">
        <f>SUMIFS(Concentrado!M$2:M859,Concentrado!$A$2:$A859,"="&amp;$A14,Concentrado!$B$2:$B859, "=Sonora")</f>
        <v>10.317</v>
      </c>
      <c r="M14" s="9">
        <f>SUMIFS(Concentrado!N$2:N859,Concentrado!$A$2:$A859,"="&amp;$A14,Concentrado!$B$2:$B859, "=Sonora")</f>
        <v>56.906999999999996</v>
      </c>
      <c r="N14" s="9">
        <f>SUMIFS(Concentrado!O$2:O859,Concentrado!$A$2:$A859,"="&amp;$A14,Concentrado!$B$2:$B859, "=Sonora")</f>
        <v>121.557</v>
      </c>
      <c r="O14" s="9">
        <f>SUMIFS(Concentrado!P$2:P859,Concentrado!$A$2:$A859,"="&amp;$A14,Concentrado!$B$2:$B859, "=Sonora")</f>
        <v>25.082999999999998</v>
      </c>
      <c r="P14" s="9">
        <f>SUMIFS(Concentrado!Q$2:Q859,Concentrado!$A$2:$A859,"="&amp;$A14,Concentrado!$B$2:$B859, "=Sonora")</f>
        <v>73.811000000000007</v>
      </c>
      <c r="Q14" s="9">
        <f>SUMIFS(Concentrado!R$2:R859,Concentrado!$A$2:$A859,"="&amp;$A14,Concentrado!$B$2:$B859, "=Sonora")</f>
        <v>58.353000000000002</v>
      </c>
      <c r="R14" s="9">
        <f>SUMIFS(Concentrado!S$2:S859,Concentrado!$A$2:$A859,"="&amp;$A14,Concentrado!$B$2:$B859, "=Sonora")</f>
        <v>65.573999999999998</v>
      </c>
      <c r="S14" s="9">
        <f>SUMIFS(Concentrado!T$2:T859,Concentrado!$A$2:$A859,"="&amp;$A14,Concentrado!$B$2:$B859, "=Sonora")</f>
        <v>61.941000000000003</v>
      </c>
      <c r="T14" s="9">
        <f>SUMIFS(Concentrado!U$2:U859,Concentrado!$A$2:$A859,"="&amp;$A14,Concentrado!$B$2:$B859, "=Sonora")</f>
        <v>14.699</v>
      </c>
      <c r="U14" s="9">
        <f>SUMIFS(Concentrado!V$2:V859,Concentrado!$A$2:$A859,"="&amp;$A14,Concentrado!$B$2:$B859, "=Sonora")</f>
        <v>16.896000000000001</v>
      </c>
      <c r="V14" s="9">
        <f>SUMIFS(Concentrado!W$2:W859,Concentrado!$A$2:$A859,"="&amp;$A14,Concentrado!$B$2:$B859, "=Sonora")</f>
        <v>15.79</v>
      </c>
      <c r="W14" s="9">
        <f>SUMIFS(Concentrado!X$2:X859,Concentrado!$A$2:$A859,"="&amp;$A14,Concentrado!$B$2:$B859, "=Sonora")</f>
        <v>48.064</v>
      </c>
      <c r="X14" s="9">
        <f>SUMIFS(Concentrado!Y$2:Y859,Concentrado!$A$2:$A859,"="&amp;$A14,Concentrado!$B$2:$B859, "=Sonora")</f>
        <v>3.722</v>
      </c>
      <c r="Y14" s="9">
        <f>SUMIFS(Concentrado!Z$2:Z859,Concentrado!$A$2:$A859,"="&amp;$A14,Concentrado!$B$2:$B859, "=Sonora")</f>
        <v>26.181999999999999</v>
      </c>
      <c r="Z14" s="9">
        <f>SUMIFS(Concentrado!AA$2:AA859,Concentrado!$A$2:$A859,"="&amp;$A14,Concentrado!$B$2:$B859, "=Sonora")</f>
        <v>109.358</v>
      </c>
      <c r="AA14" s="9">
        <f>SUMIFS(Concentrado!AB$2:AB859,Concentrado!$A$2:$A859,"="&amp;$A14,Concentrado!$B$2:$B859, "=Sonora")</f>
        <v>72.495999999999995</v>
      </c>
      <c r="AB14" s="9">
        <f>SUMIFS(Concentrado!AC$2:AC859,Concentrado!$A$2:$A859,"="&amp;$A14,Concentrado!$B$2:$B859, "=Sonora")</f>
        <v>91.043999999999997</v>
      </c>
      <c r="AC14" s="9">
        <f>SUMIFS(Concentrado!AD$2:AD859,Concentrado!$A$2:$A859,"="&amp;$A14,Concentrado!$B$2:$B859, "=Sonora")</f>
        <v>449.04199999999997</v>
      </c>
      <c r="AD14" s="9">
        <f>SUMIFS(Concentrado!AE$2:AE859,Concentrado!$A$2:$A859,"="&amp;$A14,Concentrado!$B$2:$B859, "=Sonora")</f>
        <v>376.99599999999998</v>
      </c>
      <c r="AE14" s="9">
        <f>SUMIFS(Concentrado!AF$2:AF859,Concentrado!$A$2:$A859,"="&amp;$A14,Concentrado!$B$2:$B859, "=Sonora")</f>
        <v>413.28500000000003</v>
      </c>
      <c r="AF14" s="9">
        <f>SUMIFS(Concentrado!AG$2:AG859,Concentrado!$A$2:$A859,"="&amp;$A14,Concentrado!$B$2:$B859, "=Sonora")</f>
        <v>12.567</v>
      </c>
      <c r="AG14" s="9">
        <f>SUMIFS(Concentrado!AH$2:AH859,Concentrado!$A$2:$A859,"="&amp;$A14,Concentrado!$B$2:$B859, "=Sonora")</f>
        <v>8.3232925359883296</v>
      </c>
      <c r="AH14" s="9">
        <f>SUMIFS(Concentrado!AI$2:AI859,Concentrado!$A$2:$A859,"="&amp;$A14,Concentrado!$B$2:$B859, "=Sonora")</f>
        <v>3.0965376580266399</v>
      </c>
      <c r="AI14" s="9">
        <f>SUMIFS(Concentrado!AJ$2:AJ859,Concentrado!$A$2:$A859,"="&amp;$A14,Concentrado!$B$2:$B859, "=Sonora")</f>
        <v>5.7632808234413897</v>
      </c>
      <c r="AJ14" s="9">
        <f>SUMIFS(Concentrado!AK$2:AK859,Concentrado!$A$2:$A859,"="&amp;$A14,Concentrado!$B$2:$B859, "=Sonora")</f>
        <v>10.51</v>
      </c>
      <c r="AK14" s="9">
        <f>SUMIFS(Concentrado!AL$2:AL859,Concentrado!$A$2:$A859,"="&amp;$A14,Concentrado!$B$2:$B859, "=Sonora")</f>
        <v>2.0099999999999998</v>
      </c>
      <c r="AL14" s="9">
        <f>SUMIFS(Concentrado!AM$2:AM859,Concentrado!$A$2:$A859,"="&amp;$A14,Concentrado!$B$2:$B859, "=Sonora")</f>
        <v>6.2869999999999999</v>
      </c>
      <c r="AM14" s="9">
        <f>SUMIFS(Concentrado!AN$2:AN859,Concentrado!$A$2:$A859,"="&amp;$A14,Concentrado!$B$2:$B859, "=Sonora")</f>
        <v>64.747</v>
      </c>
      <c r="AN14" s="9">
        <f>SUMIFS(Concentrado!AO$2:AO859,Concentrado!$A$2:$A859,"="&amp;$A14,Concentrado!$B$2:$B859, "=Sonora")</f>
        <v>48.529000000000003</v>
      </c>
      <c r="AO14" s="9">
        <f>SUMIFS(Concentrado!AP$2:AP859,Concentrado!$A$2:$A859,"="&amp;$A14,Concentrado!$B$2:$B859, "=Sonora")</f>
        <v>56.726999999999997</v>
      </c>
      <c r="AP14" s="9">
        <f>SUMIFS(Concentrado!AQ$2:AQ859,Concentrado!$A$2:$A859,"="&amp;$A14,Concentrado!$B$2:$B859, "=Sonora")</f>
        <v>6.3940000000000001</v>
      </c>
      <c r="AQ14" s="9">
        <f>SUMIFS(Concentrado!AR$2:AR859,Concentrado!$A$2:$A859,"="&amp;$A14,Concentrado!$B$2:$B859, "=Sonora")</f>
        <v>1.786</v>
      </c>
      <c r="AR14" s="9">
        <f>SUMIFS(Concentrado!AS$2:AS859,Concentrado!$A$2:$A859,"="&amp;$A14,Concentrado!$B$2:$B859, "=Sonora")</f>
        <v>4.1050000000000004</v>
      </c>
      <c r="AS14" s="9">
        <f>SUMIFS(Concentrado!AT$2:AT859,Concentrado!$A$2:$A859,"="&amp;$A14,Concentrado!$B$2:$B859, "=Sonora")</f>
        <v>6.9080000000000004</v>
      </c>
      <c r="AT14" s="9">
        <f>SUMIFS(Concentrado!AU$2:AU859,Concentrado!$A$2:$A859,"="&amp;$A14,Concentrado!$B$2:$B859, "=Sonora")</f>
        <v>1.712</v>
      </c>
      <c r="AU14" s="9">
        <f>SUMIFS(Concentrado!AV$2:AV859,Concentrado!$A$2:$A859,"="&amp;$A14,Concentrado!$B$2:$B859, "=Sonora")</f>
        <v>4.327</v>
      </c>
      <c r="AV14" s="9">
        <f>SUMIFS(Concentrado!AW$2:AW859,Concentrado!$A$2:$A859,"="&amp;$A14,Concentrado!$B$2:$B859, "=Sonora")</f>
        <v>642.84400000000005</v>
      </c>
      <c r="AW14" s="9">
        <f>SUMIFS(Concentrado!AX$2:AX859,Concentrado!$A$2:$A859,"="&amp;$A14,Concentrado!$B$2:$B859, "=Sonora")</f>
        <v>458.27600000000001</v>
      </c>
      <c r="AX14" s="9">
        <f>SUMIFS(Concentrado!AY$2:AY859,Concentrado!$A$2:$A859,"="&amp;$A14,Concentrado!$B$2:$B859, "=Sonora")</f>
        <v>551.58900000000006</v>
      </c>
      <c r="AY14" s="9">
        <f>SUMIFS(Concentrado!AZ$2:AZ859,Concentrado!$A$2:$A859,"="&amp;$A14,Concentrado!$B$2:$B859, "=Sonora")</f>
        <v>6.4279999999999999</v>
      </c>
      <c r="AZ14" s="9">
        <f>SUMIFS(Concentrado!BA$2:BA859,Concentrado!$A$2:$A859,"="&amp;$A14,Concentrado!$B$2:$B859, "=Sonora")</f>
        <v>4.5830000000000002</v>
      </c>
      <c r="BA14" s="9">
        <f>SUMIFS(Concentrado!BB$2:BB859,Concentrado!$A$2:$A859,"="&amp;$A14,Concentrado!$B$2:$B859, "=Sonora")</f>
        <v>5.516</v>
      </c>
      <c r="BB14" s="9">
        <f>SUMIFS(Concentrado!BC$2:BC859,Concentrado!$A$2:$A859,"="&amp;$A14,Concentrado!$B$2:$B859, "=Sonora")</f>
        <v>13.016999999999999</v>
      </c>
      <c r="BC14" s="9">
        <f>SUMIFS(Concentrado!BD$2:BD859,Concentrado!$A$2:$A859,"="&amp;$A14,Concentrado!$B$2:$B859, "=Sonora")</f>
        <v>8.8059999999999992</v>
      </c>
      <c r="BD14" s="9">
        <f>SUMIFS(Concentrado!BE$2:BE859,Concentrado!$A$2:$A859,"="&amp;$A14,Concentrado!$B$2:$B859, "=Sonora")</f>
        <v>14.32</v>
      </c>
      <c r="BE14" s="9">
        <f>SUMIFS(Concentrado!BF$2:BF859,Concentrado!$A$2:$A859,"="&amp;$A14,Concentrado!$B$2:$B859, "=Sonora")</f>
        <v>15.510999999999999</v>
      </c>
      <c r="BF14" s="9">
        <f>SUMIFS(Concentrado!BG$2:BG859,Concentrado!$A$2:$A859,"="&amp;$A14,Concentrado!$B$2:$B859, "=Sonora")</f>
        <v>23.384</v>
      </c>
      <c r="BG14" s="9">
        <f>SUMIFS(Concentrado!BH$2:BH859,Concentrado!$A$2:$A859,"="&amp;$A14,Concentrado!$B$2:$B859, "=Sonora")</f>
        <v>7.5413605627764682</v>
      </c>
    </row>
    <row r="15" spans="1:59" x14ac:dyDescent="0.25">
      <c r="A15" s="4">
        <v>2011</v>
      </c>
      <c r="B15" s="9">
        <f>SUMIFS(Concentrado!C$2:C859,Concentrado!$A$2:$A859,"="&amp;$A15,Concentrado!$B$2:$B859, "=Sonora")</f>
        <v>26.129000000000001</v>
      </c>
      <c r="C15" s="9">
        <f>SUMIFS(Concentrado!D$2:D859,Concentrado!$A$2:$A859,"="&amp;$A15,Concentrado!$B$2:$B859, "=Sonora")</f>
        <v>7.1660000000000004</v>
      </c>
      <c r="D15" s="9">
        <f>SUMIFS(Concentrado!E$2:E859,Concentrado!$A$2:$A859,"="&amp;$A15,Concentrado!$B$2:$B859, "=Sonora")</f>
        <v>16.696000000000002</v>
      </c>
      <c r="E15" s="9">
        <f>SUMIFS(Concentrado!F$2:F859,Concentrado!$A$2:$A859,"="&amp;$A15,Concentrado!$B$2:$B859, "=Sonora")</f>
        <v>15.061</v>
      </c>
      <c r="F15" s="9">
        <f>SUMIFS(Concentrado!G$2:G859,Concentrado!$A$2:$A859,"="&amp;$A15,Concentrado!$B$2:$B859, "=Sonora")</f>
        <v>20.312000000000001</v>
      </c>
      <c r="G15" s="9">
        <f>SUMIFS(Concentrado!H$2:H859,Concentrado!$A$2:$A859,"="&amp;$A15,Concentrado!$B$2:$B859, "=Sonora")</f>
        <v>5.3559999999999999</v>
      </c>
      <c r="H15" s="9">
        <f>SUMIFS(Concentrado!I$2:I859,Concentrado!$A$2:$A859,"="&amp;$A15,Concentrado!$B$2:$B859, "=Sonora")</f>
        <v>5.1189999999999998</v>
      </c>
      <c r="I15" s="9">
        <f>SUMIFS(Concentrado!J$2:J859,Concentrado!$A$2:$A859,"="&amp;$A15,Concentrado!$B$2:$B859, "=Sonora")</f>
        <v>5.2380000000000004</v>
      </c>
      <c r="J15" s="9">
        <f>SUMIFS(Concentrado!K$2:K859,Concentrado!$A$2:$A859,"="&amp;$A15,Concentrado!$B$2:$B859, "=Sonora")</f>
        <v>16.14</v>
      </c>
      <c r="K15" s="9">
        <f>SUMIFS(Concentrado!L$2:L859,Concentrado!$A$2:$A859,"="&amp;$A15,Concentrado!$B$2:$B859, "=Sonora")</f>
        <v>5.63</v>
      </c>
      <c r="L15" s="9">
        <f>SUMIFS(Concentrado!M$2:M859,Concentrado!$A$2:$A859,"="&amp;$A15,Concentrado!$B$2:$B859, "=Sonora")</f>
        <v>10.912000000000001</v>
      </c>
      <c r="M15" s="9">
        <f>SUMIFS(Concentrado!N$2:N859,Concentrado!$A$2:$A859,"="&amp;$A15,Concentrado!$B$2:$B859, "=Sonora")</f>
        <v>59.826000000000001</v>
      </c>
      <c r="N15" s="9">
        <f>SUMIFS(Concentrado!O$2:O859,Concentrado!$A$2:$A859,"="&amp;$A15,Concentrado!$B$2:$B859, "=Sonora")</f>
        <v>112.693</v>
      </c>
      <c r="O15" s="9">
        <f>SUMIFS(Concentrado!P$2:P859,Concentrado!$A$2:$A859,"="&amp;$A15,Concentrado!$B$2:$B859, "=Sonora")</f>
        <v>24.202999999999999</v>
      </c>
      <c r="P15" s="9">
        <f>SUMIFS(Concentrado!Q$2:Q859,Concentrado!$A$2:$A859,"="&amp;$A15,Concentrado!$B$2:$B859, "=Sonora")</f>
        <v>68.929000000000002</v>
      </c>
      <c r="Q15" s="9">
        <f>SUMIFS(Concentrado!R$2:R859,Concentrado!$A$2:$A859,"="&amp;$A15,Concentrado!$B$2:$B859, "=Sonora")</f>
        <v>58.771000000000001</v>
      </c>
      <c r="R15" s="9">
        <f>SUMIFS(Concentrado!S$2:S859,Concentrado!$A$2:$A859,"="&amp;$A15,Concentrado!$B$2:$B859, "=Sonora")</f>
        <v>62.445999999999998</v>
      </c>
      <c r="S15" s="9">
        <f>SUMIFS(Concentrado!T$2:T859,Concentrado!$A$2:$A859,"="&amp;$A15,Concentrado!$B$2:$B859, "=Sonora")</f>
        <v>60.598999999999997</v>
      </c>
      <c r="T15" s="9">
        <f>SUMIFS(Concentrado!U$2:U859,Concentrado!$A$2:$A859,"="&amp;$A15,Concentrado!$B$2:$B859, "=Sonora")</f>
        <v>14.186</v>
      </c>
      <c r="U15" s="9">
        <f>SUMIFS(Concentrado!V$2:V859,Concentrado!$A$2:$A859,"="&amp;$A15,Concentrado!$B$2:$B859, "=Sonora")</f>
        <v>15.209</v>
      </c>
      <c r="V15" s="9">
        <f>SUMIFS(Concentrado!W$2:W859,Concentrado!$A$2:$A859,"="&amp;$A15,Concentrado!$B$2:$B859, "=Sonora")</f>
        <v>14.695</v>
      </c>
      <c r="W15" s="9">
        <f>SUMIFS(Concentrado!X$2:X859,Concentrado!$A$2:$A859,"="&amp;$A15,Concentrado!$B$2:$B859, "=Sonora")</f>
        <v>33.511000000000003</v>
      </c>
      <c r="X15" s="9">
        <f>SUMIFS(Concentrado!Y$2:Y859,Concentrado!$A$2:$A859,"="&amp;$A15,Concentrado!$B$2:$B859, "=Sonora")</f>
        <v>3.5830000000000002</v>
      </c>
      <c r="Y15" s="9">
        <f>SUMIFS(Concentrado!Z$2:Z859,Concentrado!$A$2:$A859,"="&amp;$A15,Concentrado!$B$2:$B859, "=Sonora")</f>
        <v>18.841999999999999</v>
      </c>
      <c r="Z15" s="9">
        <f>SUMIFS(Concentrado!AA$2:AA859,Concentrado!$A$2:$A859,"="&amp;$A15,Concentrado!$B$2:$B859, "=Sonora")</f>
        <v>111.39</v>
      </c>
      <c r="AA15" s="9">
        <f>SUMIFS(Concentrado!AB$2:AB859,Concentrado!$A$2:$A859,"="&amp;$A15,Concentrado!$B$2:$B859, "=Sonora")</f>
        <v>77.436000000000007</v>
      </c>
      <c r="AB15" s="9">
        <f>SUMIFS(Concentrado!AC$2:AC859,Concentrado!$A$2:$A859,"="&amp;$A15,Concentrado!$B$2:$B859, "=Sonora")</f>
        <v>94.5</v>
      </c>
      <c r="AC15" s="9">
        <f>SUMIFS(Concentrado!AD$2:AD859,Concentrado!$A$2:$A859,"="&amp;$A15,Concentrado!$B$2:$B859, "=Sonora")</f>
        <v>443.38900000000001</v>
      </c>
      <c r="AD15" s="9">
        <f>SUMIFS(Concentrado!AE$2:AE859,Concentrado!$A$2:$A859,"="&amp;$A15,Concentrado!$B$2:$B859, "=Sonora")</f>
        <v>359.54199999999997</v>
      </c>
      <c r="AE15" s="9">
        <f>SUMIFS(Concentrado!AF$2:AF859,Concentrado!$A$2:$A859,"="&amp;$A15,Concentrado!$B$2:$B859, "=Sonora")</f>
        <v>401.71600000000001</v>
      </c>
      <c r="AF15" s="9">
        <f>SUMIFS(Concentrado!AG$2:AG859,Concentrado!$A$2:$A859,"="&amp;$A15,Concentrado!$B$2:$B859, "=Sonora")</f>
        <v>13.535</v>
      </c>
      <c r="AG15" s="9">
        <f>SUMIFS(Concentrado!AH$2:AH859,Concentrado!$A$2:$A859,"="&amp;$A15,Concentrado!$B$2:$B859, "=Sonora")</f>
        <v>9.5615166516739496</v>
      </c>
      <c r="AH15" s="9">
        <f>SUMIFS(Concentrado!AI$2:AI859,Concentrado!$A$2:$A859,"="&amp;$A15,Concentrado!$B$2:$B859, "=Sonora")</f>
        <v>1.82724792099792</v>
      </c>
      <c r="AI15" s="9">
        <f>SUMIFS(Concentrado!AJ$2:AJ859,Concentrado!$A$2:$A859,"="&amp;$A15,Concentrado!$B$2:$B859, "=Sonora")</f>
        <v>5.7710581434107899</v>
      </c>
      <c r="AJ15" s="9">
        <f>SUMIFS(Concentrado!AK$2:AK859,Concentrado!$A$2:$A859,"="&amp;$A15,Concentrado!$B$2:$B859, "=Sonora")</f>
        <v>11.291</v>
      </c>
      <c r="AK15" s="9">
        <f>SUMIFS(Concentrado!AL$2:AL859,Concentrado!$A$2:$A859,"="&amp;$A15,Concentrado!$B$2:$B859, "=Sonora")</f>
        <v>1.609</v>
      </c>
      <c r="AL15" s="9">
        <f>SUMIFS(Concentrado!AM$2:AM859,Concentrado!$A$2:$A859,"="&amp;$A15,Concentrado!$B$2:$B859, "=Sonora")</f>
        <v>6.4749999999999996</v>
      </c>
      <c r="AM15" s="9">
        <f>SUMIFS(Concentrado!AN$2:AN859,Concentrado!$A$2:$A859,"="&amp;$A15,Concentrado!$B$2:$B859, "=Sonora")</f>
        <v>68.686999999999998</v>
      </c>
      <c r="AN15" s="9">
        <f>SUMIFS(Concentrado!AO$2:AO859,Concentrado!$A$2:$A859,"="&amp;$A15,Concentrado!$B$2:$B859, "=Sonora")</f>
        <v>52.281999999999996</v>
      </c>
      <c r="AO15" s="9">
        <f>SUMIFS(Concentrado!AP$2:AP859,Concentrado!$A$2:$A859,"="&amp;$A15,Concentrado!$B$2:$B859, "=Sonora")</f>
        <v>60.598999999999997</v>
      </c>
      <c r="AP15" s="9">
        <f>SUMIFS(Concentrado!AQ$2:AQ859,Concentrado!$A$2:$A859,"="&amp;$A15,Concentrado!$B$2:$B859, "=Sonora")</f>
        <v>7.5270000000000001</v>
      </c>
      <c r="AQ15" s="9">
        <f>SUMIFS(Concentrado!AR$2:AR859,Concentrado!$A$2:$A859,"="&amp;$A15,Concentrado!$B$2:$B859, "=Sonora")</f>
        <v>1.7549999999999999</v>
      </c>
      <c r="AR15" s="9">
        <f>SUMIFS(Concentrado!AS$2:AS859,Concentrado!$A$2:$A859,"="&amp;$A15,Concentrado!$B$2:$B859, "=Sonora")</f>
        <v>4.6559999999999997</v>
      </c>
      <c r="AS15" s="9">
        <f>SUMIFS(Concentrado!AT$2:AT859,Concentrado!$A$2:$A859,"="&amp;$A15,Concentrado!$B$2:$B859, "=Sonora")</f>
        <v>7.0209999999999999</v>
      </c>
      <c r="AT15" s="9">
        <f>SUMIFS(Concentrado!AU$2:AU859,Concentrado!$A$2:$A859,"="&amp;$A15,Concentrado!$B$2:$B859, "=Sonora")</f>
        <v>1.2430000000000001</v>
      </c>
      <c r="AU15" s="9">
        <f>SUMIFS(Concentrado!AV$2:AV859,Concentrado!$A$2:$A859,"="&amp;$A15,Concentrado!$B$2:$B859, "=Sonora")</f>
        <v>4.1470000000000002</v>
      </c>
      <c r="AV15" s="9">
        <f>SUMIFS(Concentrado!AW$2:AW859,Concentrado!$A$2:$A859,"="&amp;$A15,Concentrado!$B$2:$B859, "=Sonora")</f>
        <v>629.98</v>
      </c>
      <c r="AW15" s="9">
        <f>SUMIFS(Concentrado!AX$2:AX859,Concentrado!$A$2:$A859,"="&amp;$A15,Concentrado!$B$2:$B859, "=Sonora")</f>
        <v>441.512</v>
      </c>
      <c r="AX15" s="9">
        <f>SUMIFS(Concentrado!AY$2:AY859,Concentrado!$A$2:$A859,"="&amp;$A15,Concentrado!$B$2:$B859, "=Sonora")</f>
        <v>536.59100000000001</v>
      </c>
      <c r="AY15" s="9">
        <f>SUMIFS(Concentrado!AZ$2:AZ859,Concentrado!$A$2:$A859,"="&amp;$A15,Concentrado!$B$2:$B859, "=Sonora")</f>
        <v>6.3</v>
      </c>
      <c r="AZ15" s="9">
        <f>SUMIFS(Concentrado!BA$2:BA859,Concentrado!$A$2:$A859,"="&amp;$A15,Concentrado!$B$2:$B859, "=Sonora")</f>
        <v>4.415</v>
      </c>
      <c r="BA15" s="9">
        <f>SUMIFS(Concentrado!BB$2:BB859,Concentrado!$A$2:$A859,"="&amp;$A15,Concentrado!$B$2:$B859, "=Sonora")</f>
        <v>5.3659999999999997</v>
      </c>
      <c r="BB15" s="9">
        <f>SUMIFS(Concentrado!BC$2:BC859,Concentrado!$A$2:$A859,"="&amp;$A15,Concentrado!$B$2:$B859, "=Sonora")</f>
        <v>10.345000000000001</v>
      </c>
      <c r="BC15" s="9">
        <f>SUMIFS(Concentrado!BD$2:BD859,Concentrado!$A$2:$A859,"="&amp;$A15,Concentrado!$B$2:$B859, "=Sonora")</f>
        <v>6.13</v>
      </c>
      <c r="BD15" s="9">
        <f>SUMIFS(Concentrado!BE$2:BE859,Concentrado!$A$2:$A859,"="&amp;$A15,Concentrado!$B$2:$B859, "=Sonora")</f>
        <v>12.327999999999999</v>
      </c>
      <c r="BE15" s="9">
        <f>SUMIFS(Concentrado!BF$2:BF859,Concentrado!$A$2:$A859,"="&amp;$A15,Concentrado!$B$2:$B859, "=Sonora")</f>
        <v>14.864000000000001</v>
      </c>
      <c r="BF15" s="9">
        <f>SUMIFS(Concentrado!BG$2:BG859,Concentrado!$A$2:$A859,"="&amp;$A15,Concentrado!$B$2:$B859, "=Sonora")</f>
        <v>45.353000000000002</v>
      </c>
      <c r="BG15" s="9">
        <f>SUMIFS(Concentrado!BH$2:BH859,Concentrado!$A$2:$A859,"="&amp;$A15,Concentrado!$B$2:$B859, "=Sonora")</f>
        <v>7.9574503174734064</v>
      </c>
    </row>
    <row r="16" spans="1:59" x14ac:dyDescent="0.25">
      <c r="A16" s="4">
        <v>2012</v>
      </c>
      <c r="B16" s="9">
        <f>SUMIFS(Concentrado!C$2:C859,Concentrado!$A$2:$A859,"="&amp;$A16,Concentrado!$B$2:$B859, "=Sonora")</f>
        <v>22.428999999999998</v>
      </c>
      <c r="C16" s="9">
        <f>SUMIFS(Concentrado!D$2:D859,Concentrado!$A$2:$A859,"="&amp;$A16,Concentrado!$B$2:$B859, "=Sonora")</f>
        <v>6.3979999999999997</v>
      </c>
      <c r="D16" s="9">
        <f>SUMIFS(Concentrado!E$2:E859,Concentrado!$A$2:$A859,"="&amp;$A16,Concentrado!$B$2:$B859, "=Sonora")</f>
        <v>14.474</v>
      </c>
      <c r="E16" s="9">
        <f>SUMIFS(Concentrado!F$2:F859,Concentrado!$A$2:$A859,"="&amp;$A16,Concentrado!$B$2:$B859, "=Sonora")</f>
        <v>15.492000000000001</v>
      </c>
      <c r="F16" s="9">
        <f>SUMIFS(Concentrado!G$2:G859,Concentrado!$A$2:$A859,"="&amp;$A16,Concentrado!$B$2:$B859, "=Sonora")</f>
        <v>23.306000000000001</v>
      </c>
      <c r="G16" s="9">
        <f>SUMIFS(Concentrado!H$2:H859,Concentrado!$A$2:$A859,"="&amp;$A16,Concentrado!$B$2:$B859, "=Sonora")</f>
        <v>7.1429999999999998</v>
      </c>
      <c r="H16" s="9">
        <f>SUMIFS(Concentrado!I$2:I859,Concentrado!$A$2:$A859,"="&amp;$A16,Concentrado!$B$2:$B859, "=Sonora")</f>
        <v>4.2409999999999997</v>
      </c>
      <c r="I16" s="9">
        <f>SUMIFS(Concentrado!J$2:J859,Concentrado!$A$2:$A859,"="&amp;$A16,Concentrado!$B$2:$B859, "=Sonora")</f>
        <v>5.6970000000000001</v>
      </c>
      <c r="J16" s="9">
        <f>SUMIFS(Concentrado!K$2:K859,Concentrado!$A$2:$A859,"="&amp;$A16,Concentrado!$B$2:$B859, "=Sonora")</f>
        <v>15.786</v>
      </c>
      <c r="K16" s="9">
        <f>SUMIFS(Concentrado!L$2:L859,Concentrado!$A$2:$A859,"="&amp;$A16,Concentrado!$B$2:$B859, "=Sonora")</f>
        <v>5.8940000000000001</v>
      </c>
      <c r="L16" s="9">
        <f>SUMIFS(Concentrado!M$2:M859,Concentrado!$A$2:$A859,"="&amp;$A16,Concentrado!$B$2:$B859, "=Sonora")</f>
        <v>10.856</v>
      </c>
      <c r="M16" s="9">
        <f>SUMIFS(Concentrado!N$2:N859,Concentrado!$A$2:$A859,"="&amp;$A16,Concentrado!$B$2:$B859, "=Sonora")</f>
        <v>54.503</v>
      </c>
      <c r="N16" s="9">
        <f>SUMIFS(Concentrado!O$2:O859,Concentrado!$A$2:$A859,"="&amp;$A16,Concentrado!$B$2:$B859, "=Sonora")</f>
        <v>107.143</v>
      </c>
      <c r="O16" s="9">
        <f>SUMIFS(Concentrado!P$2:P859,Concentrado!$A$2:$A859,"="&amp;$A16,Concentrado!$B$2:$B859, "=Sonora")</f>
        <v>23.937000000000001</v>
      </c>
      <c r="P16" s="9">
        <f>SUMIFS(Concentrado!Q$2:Q859,Concentrado!$A$2:$A859,"="&amp;$A16,Concentrado!$B$2:$B859, "=Sonora")</f>
        <v>66.102000000000004</v>
      </c>
      <c r="Q16" s="9">
        <f>SUMIFS(Concentrado!R$2:R859,Concentrado!$A$2:$A859,"="&amp;$A16,Concentrado!$B$2:$B859, "=Sonora")</f>
        <v>55.856999999999999</v>
      </c>
      <c r="R16" s="9">
        <f>SUMIFS(Concentrado!S$2:S859,Concentrado!$A$2:$A859,"="&amp;$A16,Concentrado!$B$2:$B859, "=Sonora")</f>
        <v>60.526000000000003</v>
      </c>
      <c r="S16" s="9">
        <f>SUMIFS(Concentrado!T$2:T859,Concentrado!$A$2:$A859,"="&amp;$A16,Concentrado!$B$2:$B859, "=Sonora")</f>
        <v>58.183999999999997</v>
      </c>
      <c r="T16" s="9">
        <f>SUMIFS(Concentrado!U$2:U859,Concentrado!$A$2:$A859,"="&amp;$A16,Concentrado!$B$2:$B859, "=Sonora")</f>
        <v>16.213999999999999</v>
      </c>
      <c r="U16" s="9">
        <f>SUMIFS(Concentrado!V$2:V859,Concentrado!$A$2:$A859,"="&amp;$A16,Concentrado!$B$2:$B859, "=Sonora")</f>
        <v>15.382999999999999</v>
      </c>
      <c r="V16" s="9">
        <f>SUMIFS(Concentrado!W$2:W859,Concentrado!$A$2:$A859,"="&amp;$A16,Concentrado!$B$2:$B859, "=Sonora")</f>
        <v>15.8</v>
      </c>
      <c r="W16" s="9">
        <f>SUMIFS(Concentrado!X$2:X859,Concentrado!$A$2:$A859,"="&amp;$A16,Concentrado!$B$2:$B859, "=Sonora")</f>
        <v>33.929000000000002</v>
      </c>
      <c r="X16" s="9">
        <f>SUMIFS(Concentrado!Y$2:Y859,Concentrado!$A$2:$A859,"="&amp;$A16,Concentrado!$B$2:$B859, "=Sonora")</f>
        <v>3.0190000000000001</v>
      </c>
      <c r="Y16" s="9">
        <f>SUMIFS(Concentrado!Z$2:Z859,Concentrado!$A$2:$A859,"="&amp;$A16,Concentrado!$B$2:$B859, "=Sonora")</f>
        <v>18.702000000000002</v>
      </c>
      <c r="Z16" s="9">
        <f>SUMIFS(Concentrado!AA$2:AA859,Concentrado!$A$2:$A859,"="&amp;$A16,Concentrado!$B$2:$B859, "=Sonora")</f>
        <v>108.929</v>
      </c>
      <c r="AA16" s="9">
        <f>SUMIFS(Concentrado!AB$2:AB859,Concentrado!$A$2:$A859,"="&amp;$A16,Concentrado!$B$2:$B859, "=Sonora")</f>
        <v>72.027000000000001</v>
      </c>
      <c r="AB16" s="9">
        <f>SUMIFS(Concentrado!AC$2:AC859,Concentrado!$A$2:$A859,"="&amp;$A16,Concentrado!$B$2:$B859, "=Sonora")</f>
        <v>90.537000000000006</v>
      </c>
      <c r="AC16" s="9">
        <f>SUMIFS(Concentrado!AD$2:AD859,Concentrado!$A$2:$A859,"="&amp;$A16,Concentrado!$B$2:$B859, "=Sonora")</f>
        <v>443.71600000000001</v>
      </c>
      <c r="AD16" s="9">
        <f>SUMIFS(Concentrado!AE$2:AE859,Concentrado!$A$2:$A859,"="&amp;$A16,Concentrado!$B$2:$B859, "=Sonora")</f>
        <v>360.495</v>
      </c>
      <c r="AE16" s="9">
        <f>SUMIFS(Concentrado!AF$2:AF859,Concentrado!$A$2:$A859,"="&amp;$A16,Concentrado!$B$2:$B859, "=Sonora")</f>
        <v>402.238</v>
      </c>
      <c r="AF16" s="9">
        <f>SUMIFS(Concentrado!AG$2:AG859,Concentrado!$A$2:$A859,"="&amp;$A16,Concentrado!$B$2:$B859, "=Sonora")</f>
        <v>12.571</v>
      </c>
      <c r="AG16" s="9">
        <f>SUMIFS(Concentrado!AH$2:AH859,Concentrado!$A$2:$A859,"="&amp;$A16,Concentrado!$B$2:$B859, "=Sonora")</f>
        <v>8.8669229078880907</v>
      </c>
      <c r="AH16" s="9">
        <f>SUMIFS(Concentrado!AI$2:AI859,Concentrado!$A$2:$A859,"="&amp;$A16,Concentrado!$B$2:$B859, "=Sonora")</f>
        <v>3.5986684926577199</v>
      </c>
      <c r="AI16" s="9">
        <f>SUMIFS(Concentrado!AJ$2:AJ859,Concentrado!$A$2:$A859,"="&amp;$A16,Concentrado!$B$2:$B859, "=Sonora")</f>
        <v>6.2808707249596898</v>
      </c>
      <c r="AJ16" s="9">
        <f>SUMIFS(Concentrado!AK$2:AK859,Concentrado!$A$2:$A859,"="&amp;$A16,Concentrado!$B$2:$B859, "=Sonora")</f>
        <v>10.929</v>
      </c>
      <c r="AK16" s="9">
        <f>SUMIFS(Concentrado!AL$2:AL859,Concentrado!$A$2:$A859,"="&amp;$A16,Concentrado!$B$2:$B859, "=Sonora")</f>
        <v>2.2280000000000002</v>
      </c>
      <c r="AL16" s="9">
        <f>SUMIFS(Concentrado!AM$2:AM859,Concentrado!$A$2:$A859,"="&amp;$A16,Concentrado!$B$2:$B859, "=Sonora")</f>
        <v>6.5919999999999996</v>
      </c>
      <c r="AM16" s="9">
        <f>SUMIFS(Concentrado!AN$2:AN859,Concentrado!$A$2:$A859,"="&amp;$A16,Concentrado!$B$2:$B859, "=Sonora")</f>
        <v>72.143000000000001</v>
      </c>
      <c r="AN16" s="9">
        <f>SUMIFS(Concentrado!AO$2:AO859,Concentrado!$A$2:$A859,"="&amp;$A16,Concentrado!$B$2:$B859, "=Sonora")</f>
        <v>54.991</v>
      </c>
      <c r="AO16" s="9">
        <f>SUMIFS(Concentrado!AP$2:AP859,Concentrado!$A$2:$A859,"="&amp;$A16,Concentrado!$B$2:$B859, "=Sonora")</f>
        <v>63.665999999999997</v>
      </c>
      <c r="AP16" s="9">
        <f>SUMIFS(Concentrado!AQ$2:AQ859,Concentrado!$A$2:$A859,"="&amp;$A16,Concentrado!$B$2:$B859, "=Sonora")</f>
        <v>7.4290000000000003</v>
      </c>
      <c r="AQ16" s="9">
        <f>SUMIFS(Concentrado!AR$2:AR859,Concentrado!$A$2:$A859,"="&amp;$A16,Concentrado!$B$2:$B859, "=Sonora")</f>
        <v>1.7969999999999999</v>
      </c>
      <c r="AR16" s="9">
        <f>SUMIFS(Concentrado!AS$2:AS859,Concentrado!$A$2:$A859,"="&amp;$A16,Concentrado!$B$2:$B859, "=Sonora")</f>
        <v>4.6219999999999999</v>
      </c>
      <c r="AS16" s="9">
        <f>SUMIFS(Concentrado!AT$2:AT859,Concentrado!$A$2:$A859,"="&amp;$A16,Concentrado!$B$2:$B859, "=Sonora")</f>
        <v>7.7140000000000004</v>
      </c>
      <c r="AT16" s="9">
        <f>SUMIFS(Concentrado!AU$2:AU859,Concentrado!$A$2:$A859,"="&amp;$A16,Concentrado!$B$2:$B859, "=Sonora")</f>
        <v>1.7969999999999999</v>
      </c>
      <c r="AU16" s="9">
        <f>SUMIFS(Concentrado!AV$2:AV859,Concentrado!$A$2:$A859,"="&amp;$A16,Concentrado!$B$2:$B859, "=Sonora")</f>
        <v>4.8010000000000002</v>
      </c>
      <c r="AV16" s="9">
        <f>SUMIFS(Concentrado!AW$2:AW859,Concentrado!$A$2:$A859,"="&amp;$A16,Concentrado!$B$2:$B859, "=Sonora")</f>
        <v>628.86</v>
      </c>
      <c r="AW16" s="9">
        <f>SUMIFS(Concentrado!AX$2:AX859,Concentrado!$A$2:$A859,"="&amp;$A16,Concentrado!$B$2:$B859, "=Sonora")</f>
        <v>444.45499999999998</v>
      </c>
      <c r="AX16" s="9">
        <f>SUMIFS(Concentrado!AY$2:AY859,Concentrado!$A$2:$A859,"="&amp;$A16,Concentrado!$B$2:$B859, "=Sonora")</f>
        <v>537.45100000000002</v>
      </c>
      <c r="AY16" s="9">
        <f>SUMIFS(Concentrado!AZ$2:AZ859,Concentrado!$A$2:$A859,"="&amp;$A16,Concentrado!$B$2:$B859, "=Sonora")</f>
        <v>6.2889999999999997</v>
      </c>
      <c r="AZ16" s="9">
        <f>SUMIFS(Concentrado!BA$2:BA859,Concentrado!$A$2:$A859,"="&amp;$A16,Concentrado!$B$2:$B859, "=Sonora")</f>
        <v>4.4450000000000003</v>
      </c>
      <c r="BA16" s="9">
        <f>SUMIFS(Concentrado!BB$2:BB859,Concentrado!$A$2:$A859,"="&amp;$A16,Concentrado!$B$2:$B859, "=Sonora")</f>
        <v>5.375</v>
      </c>
      <c r="BB16" s="9">
        <f>SUMIFS(Concentrado!BC$2:BC859,Concentrado!$A$2:$A859,"="&amp;$A16,Concentrado!$B$2:$B859, "=Sonora")</f>
        <v>13.853999999999999</v>
      </c>
      <c r="BC16" s="9">
        <f>SUMIFS(Concentrado!BD$2:BD859,Concentrado!$A$2:$A859,"="&amp;$A16,Concentrado!$B$2:$B859, "=Sonora")</f>
        <v>6.157</v>
      </c>
      <c r="BD16" s="9">
        <f>SUMIFS(Concentrado!BE$2:BE859,Concentrado!$A$2:$A859,"="&amp;$A16,Concentrado!$B$2:$B859, "=Sonora")</f>
        <v>13.808</v>
      </c>
      <c r="BE16" s="9">
        <f>SUMIFS(Concentrado!BF$2:BF859,Concentrado!$A$2:$A859,"="&amp;$A16,Concentrado!$B$2:$B859, "=Sonora")</f>
        <v>16.157</v>
      </c>
      <c r="BF16" s="9">
        <f>SUMIFS(Concentrado!BG$2:BG859,Concentrado!$A$2:$A859,"="&amp;$A16,Concentrado!$B$2:$B859, "=Sonora")</f>
        <v>34.723999999999997</v>
      </c>
      <c r="BG16" s="9">
        <f>SUMIFS(Concentrado!BH$2:BH859,Concentrado!$A$2:$A859,"="&amp;$A16,Concentrado!$B$2:$B859, "=Sonora")</f>
        <v>8.1906940643000112</v>
      </c>
    </row>
    <row r="17" spans="1:59" x14ac:dyDescent="0.25">
      <c r="A17" s="4">
        <v>2013</v>
      </c>
      <c r="B17" s="9">
        <f>SUMIFS(Concentrado!C$2:C859,Concentrado!$A$2:$A859,"="&amp;$A17,Concentrado!$B$2:$B859, "=Sonora")</f>
        <v>21.027999999999999</v>
      </c>
      <c r="C17" s="9">
        <f>SUMIFS(Concentrado!D$2:D859,Concentrado!$A$2:$A859,"="&amp;$A17,Concentrado!$B$2:$B859, "=Sonora")</f>
        <v>4.8090000000000002</v>
      </c>
      <c r="D17" s="9">
        <f>SUMIFS(Concentrado!E$2:E859,Concentrado!$A$2:$A859,"="&amp;$A17,Concentrado!$B$2:$B859, "=Sonora")</f>
        <v>12.927</v>
      </c>
      <c r="E17" s="9">
        <f>SUMIFS(Concentrado!F$2:F859,Concentrado!$A$2:$A859,"="&amp;$A17,Concentrado!$B$2:$B859, "=Sonora")</f>
        <v>16.295999999999999</v>
      </c>
      <c r="F17" s="9">
        <f>SUMIFS(Concentrado!G$2:G859,Concentrado!$A$2:$A859,"="&amp;$A17,Concentrado!$B$2:$B859, "=Sonora")</f>
        <v>23.129000000000001</v>
      </c>
      <c r="G17" s="9">
        <f>SUMIFS(Concentrado!H$2:H859,Concentrado!$A$2:$A859,"="&amp;$A17,Concentrado!$B$2:$B859, "=Sonora")</f>
        <v>6.28</v>
      </c>
      <c r="H17" s="9">
        <f>SUMIFS(Concentrado!I$2:I859,Concentrado!$A$2:$A859,"="&amp;$A17,Concentrado!$B$2:$B859, "=Sonora")</f>
        <v>6.0819999999999999</v>
      </c>
      <c r="I17" s="9">
        <f>SUMIFS(Concentrado!J$2:J859,Concentrado!$A$2:$A859,"="&amp;$A17,Concentrado!$B$2:$B859, "=Sonora")</f>
        <v>6.181</v>
      </c>
      <c r="J17" s="9">
        <f>SUMIFS(Concentrado!K$2:K859,Concentrado!$A$2:$A859,"="&amp;$A17,Concentrado!$B$2:$B859, "=Sonora")</f>
        <v>16.3</v>
      </c>
      <c r="K17" s="9">
        <f>SUMIFS(Concentrado!L$2:L859,Concentrado!$A$2:$A859,"="&amp;$A17,Concentrado!$B$2:$B859, "=Sonora")</f>
        <v>6.1529999999999996</v>
      </c>
      <c r="L17" s="9">
        <f>SUMIFS(Concentrado!M$2:M859,Concentrado!$A$2:$A859,"="&amp;$A17,Concentrado!$B$2:$B859, "=Sonora")</f>
        <v>11.231999999999999</v>
      </c>
      <c r="M17" s="9">
        <f>SUMIFS(Concentrado!N$2:N859,Concentrado!$A$2:$A859,"="&amp;$A17,Concentrado!$B$2:$B859, "=Sonora")</f>
        <v>48.893999999999998</v>
      </c>
      <c r="N17" s="9">
        <f>SUMIFS(Concentrado!O$2:O859,Concentrado!$A$2:$A859,"="&amp;$A17,Concentrado!$B$2:$B859, "=Sonora")</f>
        <v>110.574</v>
      </c>
      <c r="O17" s="9">
        <f>SUMIFS(Concentrado!P$2:P859,Concentrado!$A$2:$A859,"="&amp;$A17,Concentrado!$B$2:$B859, "=Sonora")</f>
        <v>22.489000000000001</v>
      </c>
      <c r="P17" s="9">
        <f>SUMIFS(Concentrado!Q$2:Q859,Concentrado!$A$2:$A859,"="&amp;$A17,Concentrado!$B$2:$B859, "=Sonora")</f>
        <v>67.003</v>
      </c>
      <c r="Q17" s="9">
        <f>SUMIFS(Concentrado!R$2:R859,Concentrado!$A$2:$A859,"="&amp;$A17,Concentrado!$B$2:$B859, "=Sonora")</f>
        <v>61.179000000000002</v>
      </c>
      <c r="R17" s="9">
        <f>SUMIFS(Concentrado!S$2:S859,Concentrado!$A$2:$A859,"="&amp;$A17,Concentrado!$B$2:$B859, "=Sonora")</f>
        <v>61.03</v>
      </c>
      <c r="S17" s="9">
        <f>SUMIFS(Concentrado!T$2:T859,Concentrado!$A$2:$A859,"="&amp;$A17,Concentrado!$B$2:$B859, "=Sonora")</f>
        <v>61.104999999999997</v>
      </c>
      <c r="T17" s="9">
        <f>SUMIFS(Concentrado!U$2:U859,Concentrado!$A$2:$A859,"="&amp;$A17,Concentrado!$B$2:$B859, "=Sonora")</f>
        <v>14.677</v>
      </c>
      <c r="U17" s="9">
        <f>SUMIFS(Concentrado!V$2:V859,Concentrado!$A$2:$A859,"="&amp;$A17,Concentrado!$B$2:$B859, "=Sonora")</f>
        <v>17.326000000000001</v>
      </c>
      <c r="V17" s="9">
        <f>SUMIFS(Concentrado!W$2:W859,Concentrado!$A$2:$A859,"="&amp;$A17,Concentrado!$B$2:$B859, "=Sonora")</f>
        <v>16</v>
      </c>
      <c r="W17" s="9">
        <f>SUMIFS(Concentrado!X$2:X859,Concentrado!$A$2:$A859,"="&amp;$A17,Concentrado!$B$2:$B859, "=Sonora")</f>
        <v>39.656999999999996</v>
      </c>
      <c r="X17" s="9">
        <f>SUMIFS(Concentrado!Y$2:Y859,Concentrado!$A$2:$A859,"="&amp;$A17,Concentrado!$B$2:$B859, "=Sonora")</f>
        <v>3.89</v>
      </c>
      <c r="Y17" s="9">
        <f>SUMIFS(Concentrado!Z$2:Z859,Concentrado!$A$2:$A859,"="&amp;$A17,Concentrado!$B$2:$B859, "=Sonora")</f>
        <v>22.146000000000001</v>
      </c>
      <c r="Z17" s="9">
        <f>SUMIFS(Concentrado!AA$2:AA859,Concentrado!$A$2:$A859,"="&amp;$A17,Concentrado!$B$2:$B859, "=Sonora")</f>
        <v>114.172</v>
      </c>
      <c r="AA17" s="9">
        <f>SUMIFS(Concentrado!AB$2:AB859,Concentrado!$A$2:$A859,"="&amp;$A17,Concentrado!$B$2:$B859, "=Sonora")</f>
        <v>71.992000000000004</v>
      </c>
      <c r="AB17" s="9">
        <f>SUMIFS(Concentrado!AC$2:AC859,Concentrado!$A$2:$A859,"="&amp;$A17,Concentrado!$B$2:$B859, "=Sonora")</f>
        <v>93.105000000000004</v>
      </c>
      <c r="AC17" s="9">
        <f>SUMIFS(Concentrado!AD$2:AD859,Concentrado!$A$2:$A859,"="&amp;$A17,Concentrado!$B$2:$B859, "=Sonora")</f>
        <v>460.78199999999998</v>
      </c>
      <c r="AD17" s="9">
        <f>SUMIFS(Concentrado!AE$2:AE859,Concentrado!$A$2:$A859,"="&amp;$A17,Concentrado!$B$2:$B859, "=Sonora")</f>
        <v>367.596</v>
      </c>
      <c r="AE17" s="9">
        <f>SUMIFS(Concentrado!AF$2:AF859,Concentrado!$A$2:$A859,"="&amp;$A17,Concentrado!$B$2:$B859, "=Sonora")</f>
        <v>414.27499999999998</v>
      </c>
      <c r="AF17" s="9">
        <f>SUMIFS(Concentrado!AG$2:AG859,Concentrado!$A$2:$A859,"="&amp;$A17,Concentrado!$B$2:$B859, "=Sonora")</f>
        <v>11.502000000000001</v>
      </c>
      <c r="AG17" s="9">
        <f>SUMIFS(Concentrado!AH$2:AH859,Concentrado!$A$2:$A859,"="&amp;$A17,Concentrado!$B$2:$B859, "=Sonora")</f>
        <v>12.2149293156395</v>
      </c>
      <c r="AH17" s="9">
        <f>SUMIFS(Concentrado!AI$2:AI859,Concentrado!$A$2:$A859,"="&amp;$A17,Concentrado!$B$2:$B859, "=Sonora")</f>
        <v>2.7600945529534</v>
      </c>
      <c r="AI17" s="9">
        <f>SUMIFS(Concentrado!AJ$2:AJ859,Concentrado!$A$2:$A859,"="&amp;$A17,Concentrado!$B$2:$B859, "=Sonora")</f>
        <v>7.56416447984732</v>
      </c>
      <c r="AJ17" s="9">
        <f>SUMIFS(Concentrado!AK$2:AK859,Concentrado!$A$2:$A859,"="&amp;$A17,Concentrado!$B$2:$B859, "=Sonora")</f>
        <v>14.536</v>
      </c>
      <c r="AK17" s="9">
        <f>SUMIFS(Concentrado!AL$2:AL859,Concentrado!$A$2:$A859,"="&amp;$A17,Concentrado!$B$2:$B859, "=Sonora")</f>
        <v>2.1920000000000002</v>
      </c>
      <c r="AL17" s="9">
        <f>SUMIFS(Concentrado!AM$2:AM859,Concentrado!$A$2:$A859,"="&amp;$A17,Concentrado!$B$2:$B859, "=Sonora")</f>
        <v>8.3710000000000004</v>
      </c>
      <c r="AM17" s="9">
        <f>SUMIFS(Concentrado!AN$2:AN859,Concentrado!$A$2:$A859,"="&amp;$A17,Concentrado!$B$2:$B859, "=Sonora")</f>
        <v>67.741</v>
      </c>
      <c r="AN17" s="9">
        <f>SUMIFS(Concentrado!AO$2:AO859,Concentrado!$A$2:$A859,"="&amp;$A17,Concentrado!$B$2:$B859, "=Sonora")</f>
        <v>47.24</v>
      </c>
      <c r="AO17" s="9">
        <f>SUMIFS(Concentrado!AP$2:AP859,Concentrado!$A$2:$A859,"="&amp;$A17,Concentrado!$B$2:$B859, "=Sonora")</f>
        <v>57.573</v>
      </c>
      <c r="AP17" s="9">
        <f>SUMIFS(Concentrado!AQ$2:AQ859,Concentrado!$A$2:$A859,"="&amp;$A17,Concentrado!$B$2:$B859, "=Sonora")</f>
        <v>7.9740000000000002</v>
      </c>
      <c r="AQ17" s="9">
        <f>SUMIFS(Concentrado!AR$2:AR859,Concentrado!$A$2:$A859,"="&amp;$A17,Concentrado!$B$2:$B859, "=Sonora")</f>
        <v>1.556</v>
      </c>
      <c r="AR17" s="9">
        <f>SUMIFS(Concentrado!AS$2:AS859,Concentrado!$A$2:$A859,"="&amp;$A17,Concentrado!$B$2:$B859, "=Sonora")</f>
        <v>4.7679999999999998</v>
      </c>
      <c r="AS17" s="9">
        <f>SUMIFS(Concentrado!AT$2:AT859,Concentrado!$A$2:$A859,"="&amp;$A17,Concentrado!$B$2:$B859, "=Sonora")</f>
        <v>7.55</v>
      </c>
      <c r="AT17" s="9">
        <f>SUMIFS(Concentrado!AU$2:AU859,Concentrado!$A$2:$A859,"="&amp;$A17,Concentrado!$B$2:$B859, "=Sonora")</f>
        <v>1.4139999999999999</v>
      </c>
      <c r="AU17" s="9">
        <f>SUMIFS(Concentrado!AV$2:AV859,Concentrado!$A$2:$A859,"="&amp;$A17,Concentrado!$B$2:$B859, "=Sonora")</f>
        <v>4.4859999999999998</v>
      </c>
      <c r="AV17" s="9">
        <f>SUMIFS(Concentrado!AW$2:AW859,Concentrado!$A$2:$A859,"="&amp;$A17,Concentrado!$B$2:$B859, "=Sonora")</f>
        <v>645.79999999999995</v>
      </c>
      <c r="AW17" s="9">
        <f>SUMIFS(Concentrado!AX$2:AX859,Concentrado!$A$2:$A859,"="&amp;$A17,Concentrado!$B$2:$B859, "=Sonora")</f>
        <v>444.185</v>
      </c>
      <c r="AX17" s="9">
        <f>SUMIFS(Concentrado!AY$2:AY859,Concentrado!$A$2:$A859,"="&amp;$A17,Concentrado!$B$2:$B859, "=Sonora")</f>
        <v>545.73900000000003</v>
      </c>
      <c r="AY17" s="9">
        <f>SUMIFS(Concentrado!AZ$2:AZ859,Concentrado!$A$2:$A859,"="&amp;$A17,Concentrado!$B$2:$B859, "=Sonora")</f>
        <v>6.4580000000000002</v>
      </c>
      <c r="AZ17" s="9">
        <f>SUMIFS(Concentrado!BA$2:BA859,Concentrado!$A$2:$A859,"="&amp;$A17,Concentrado!$B$2:$B859, "=Sonora")</f>
        <v>4.4420000000000002</v>
      </c>
      <c r="BA17" s="9">
        <f>SUMIFS(Concentrado!BB$2:BB859,Concentrado!$A$2:$A859,"="&amp;$A17,Concentrado!$B$2:$B859, "=Sonora")</f>
        <v>5.4569999999999999</v>
      </c>
      <c r="BB17" s="9">
        <f>SUMIFS(Concentrado!BC$2:BC859,Concentrado!$A$2:$A859,"="&amp;$A17,Concentrado!$B$2:$B859, "=Sonora")</f>
        <v>11.255000000000001</v>
      </c>
      <c r="BC17" s="9">
        <f>SUMIFS(Concentrado!BD$2:BD859,Concentrado!$A$2:$A859,"="&amp;$A17,Concentrado!$B$2:$B859, "=Sonora")</f>
        <v>6.5979999999999999</v>
      </c>
      <c r="BD17" s="9">
        <f>SUMIFS(Concentrado!BE$2:BE859,Concentrado!$A$2:$A859,"="&amp;$A17,Concentrado!$B$2:$B859, "=Sonora")</f>
        <v>11.914999999999999</v>
      </c>
      <c r="BE17" s="9">
        <f>SUMIFS(Concentrado!BF$2:BF859,Concentrado!$A$2:$A859,"="&amp;$A17,Concentrado!$B$2:$B859, "=Sonora")</f>
        <v>14.420999999999999</v>
      </c>
      <c r="BF17" s="9">
        <f>SUMIFS(Concentrado!BG$2:BG859,Concentrado!$A$2:$A859,"="&amp;$A17,Concentrado!$B$2:$B859, "=Sonora")</f>
        <v>44.601999999999997</v>
      </c>
      <c r="BG17" s="9">
        <f>SUMIFS(Concentrado!BH$2:BH859,Concentrado!$A$2:$A859,"="&amp;$A17,Concentrado!$B$2:$B859, "=Sonora")</f>
        <v>7.2212900622305289</v>
      </c>
    </row>
    <row r="18" spans="1:59" x14ac:dyDescent="0.25">
      <c r="A18" s="4">
        <v>2014</v>
      </c>
      <c r="B18" s="9">
        <f>SUMIFS(Concentrado!C$2:C859,Concentrado!$A$2:$A859,"="&amp;$A18,Concentrado!$B$2:$B859, "=Sonora")</f>
        <v>22.468</v>
      </c>
      <c r="C18" s="9">
        <f>SUMIFS(Concentrado!D$2:D859,Concentrado!$A$2:$A859,"="&amp;$A18,Concentrado!$B$2:$B859, "=Sonora")</f>
        <v>4.5960000000000001</v>
      </c>
      <c r="D18" s="9">
        <f>SUMIFS(Concentrado!E$2:E859,Concentrado!$A$2:$A859,"="&amp;$A18,Concentrado!$B$2:$B859, "=Sonora")</f>
        <v>13.593</v>
      </c>
      <c r="E18" s="9">
        <f>SUMIFS(Concentrado!F$2:F859,Concentrado!$A$2:$A859,"="&amp;$A18,Concentrado!$B$2:$B859, "=Sonora")</f>
        <v>16.038</v>
      </c>
      <c r="F18" s="9">
        <f>SUMIFS(Concentrado!G$2:G859,Concentrado!$A$2:$A859,"="&amp;$A18,Concentrado!$B$2:$B859, "=Sonora")</f>
        <v>23.094000000000001</v>
      </c>
      <c r="G18" s="9">
        <f>SUMIFS(Concentrado!H$2:H859,Concentrado!$A$2:$A859,"="&amp;$A18,Concentrado!$B$2:$B859, "=Sonora")</f>
        <v>6.28</v>
      </c>
      <c r="H18" s="9">
        <f>SUMIFS(Concentrado!I$2:I859,Concentrado!$A$2:$A859,"="&amp;$A18,Concentrado!$B$2:$B859, "=Sonora")</f>
        <v>5.9189999999999996</v>
      </c>
      <c r="I18" s="9">
        <f>SUMIFS(Concentrado!J$2:J859,Concentrado!$A$2:$A859,"="&amp;$A18,Concentrado!$B$2:$B859, "=Sonora")</f>
        <v>6.0990000000000002</v>
      </c>
      <c r="J18" s="9">
        <f>SUMIFS(Concentrado!K$2:K859,Concentrado!$A$2:$A859,"="&amp;$A18,Concentrado!$B$2:$B859, "=Sonora")</f>
        <v>15.071999999999999</v>
      </c>
      <c r="K18" s="9">
        <f>SUMIFS(Concentrado!L$2:L859,Concentrado!$A$2:$A859,"="&amp;$A18,Concentrado!$B$2:$B859, "=Sonora")</f>
        <v>4.8049999999999997</v>
      </c>
      <c r="L18" s="9">
        <f>SUMIFS(Concentrado!M$2:M859,Concentrado!$A$2:$A859,"="&amp;$A18,Concentrado!$B$2:$B859, "=Sonora")</f>
        <v>9.9329999999999998</v>
      </c>
      <c r="M18" s="9">
        <f>SUMIFS(Concentrado!N$2:N859,Concentrado!$A$2:$A859,"="&amp;$A18,Concentrado!$B$2:$B859, "=Sonora")</f>
        <v>54.451999999999998</v>
      </c>
      <c r="N18" s="9">
        <f>SUMIFS(Concentrado!O$2:O859,Concentrado!$A$2:$A859,"="&amp;$A18,Concentrado!$B$2:$B859, "=Sonora")</f>
        <v>120.43300000000001</v>
      </c>
      <c r="O18" s="9">
        <f>SUMIFS(Concentrado!P$2:P859,Concentrado!$A$2:$A859,"="&amp;$A18,Concentrado!$B$2:$B859, "=Sonora")</f>
        <v>21.936</v>
      </c>
      <c r="P18" s="9">
        <f>SUMIFS(Concentrado!Q$2:Q859,Concentrado!$A$2:$A859,"="&amp;$A18,Concentrado!$B$2:$B859, "=Sonora")</f>
        <v>71.588999999999999</v>
      </c>
      <c r="Q18" s="9">
        <f>SUMIFS(Concentrado!R$2:R859,Concentrado!$A$2:$A859,"="&amp;$A18,Concentrado!$B$2:$B859, "=Sonora")</f>
        <v>58.820999999999998</v>
      </c>
      <c r="R18" s="9">
        <f>SUMIFS(Concentrado!S$2:S859,Concentrado!$A$2:$A859,"="&amp;$A18,Concentrado!$B$2:$B859, "=Sonora")</f>
        <v>64.066000000000003</v>
      </c>
      <c r="S18" s="9">
        <f>SUMIFS(Concentrado!T$2:T859,Concentrado!$A$2:$A859,"="&amp;$A18,Concentrado!$B$2:$B859, "=Sonora")</f>
        <v>61.445999999999998</v>
      </c>
      <c r="T18" s="9">
        <f>SUMIFS(Concentrado!U$2:U859,Concentrado!$A$2:$A859,"="&amp;$A18,Concentrado!$B$2:$B859, "=Sonora")</f>
        <v>16.956</v>
      </c>
      <c r="U18" s="9">
        <f>SUMIFS(Concentrado!V$2:V859,Concentrado!$A$2:$A859,"="&amp;$A18,Concentrado!$B$2:$B859, "=Sonora")</f>
        <v>19.428999999999998</v>
      </c>
      <c r="V18" s="9">
        <f>SUMIFS(Concentrado!W$2:W859,Concentrado!$A$2:$A859,"="&amp;$A18,Concentrado!$B$2:$B859, "=Sonora")</f>
        <v>18.193000000000001</v>
      </c>
      <c r="W18" s="9">
        <f>SUMIFS(Concentrado!X$2:X859,Concentrado!$A$2:$A859,"="&amp;$A18,Concentrado!$B$2:$B859, "=Sonora")</f>
        <v>40.47</v>
      </c>
      <c r="X18" s="9">
        <f>SUMIFS(Concentrado!Y$2:Y859,Concentrado!$A$2:$A859,"="&amp;$A18,Concentrado!$B$2:$B859, "=Sonora")</f>
        <v>3.76</v>
      </c>
      <c r="Y18" s="9">
        <f>SUMIFS(Concentrado!Z$2:Z859,Concentrado!$A$2:$A859,"="&amp;$A18,Concentrado!$B$2:$B859, "=Sonora")</f>
        <v>22.306000000000001</v>
      </c>
      <c r="Z18" s="9">
        <f>SUMIFS(Concentrado!AA$2:AA859,Concentrado!$A$2:$A859,"="&amp;$A18,Concentrado!$B$2:$B859, "=Sonora")</f>
        <v>115.2</v>
      </c>
      <c r="AA18" s="9">
        <f>SUMIFS(Concentrado!AB$2:AB859,Concentrado!$A$2:$A859,"="&amp;$A18,Concentrado!$B$2:$B859, "=Sonora")</f>
        <v>72.284000000000006</v>
      </c>
      <c r="AB18" s="9">
        <f>SUMIFS(Concentrado!AC$2:AC859,Concentrado!$A$2:$A859,"="&amp;$A18,Concentrado!$B$2:$B859, "=Sonora")</f>
        <v>93.72</v>
      </c>
      <c r="AC18" s="9">
        <f>SUMIFS(Concentrado!AD$2:AD859,Concentrado!$A$2:$A859,"="&amp;$A18,Concentrado!$B$2:$B859, "=Sonora")</f>
        <v>467.21800000000002</v>
      </c>
      <c r="AD18" s="9">
        <f>SUMIFS(Concentrado!AE$2:AE859,Concentrado!$A$2:$A859,"="&amp;$A18,Concentrado!$B$2:$B859, "=Sonora")</f>
        <v>375.27600000000001</v>
      </c>
      <c r="AE18" s="9">
        <f>SUMIFS(Concentrado!AF$2:AF859,Concentrado!$A$2:$A859,"="&amp;$A18,Concentrado!$B$2:$B859, "=Sonora")</f>
        <v>421.202</v>
      </c>
      <c r="AF18" s="9">
        <f>SUMIFS(Concentrado!AG$2:AG859,Concentrado!$A$2:$A859,"="&amp;$A18,Concentrado!$B$2:$B859, "=Sonora")</f>
        <v>13.048</v>
      </c>
      <c r="AG18" s="9">
        <f>SUMIFS(Concentrado!AH$2:AH859,Concentrado!$A$2:$A859,"="&amp;$A18,Concentrado!$B$2:$B859, "=Sonora")</f>
        <v>11.741668150157</v>
      </c>
      <c r="AH18" s="9">
        <f>SUMIFS(Concentrado!AI$2:AI859,Concentrado!$A$2:$A859,"="&amp;$A18,Concentrado!$B$2:$B859, "=Sonora")</f>
        <v>1.3629097734259901</v>
      </c>
      <c r="AI18" s="9">
        <f>SUMIFS(Concentrado!AJ$2:AJ859,Concentrado!$A$2:$A859,"="&amp;$A18,Concentrado!$B$2:$B859, "=Sonora")</f>
        <v>6.6241632193817299</v>
      </c>
      <c r="AJ18" s="9">
        <f>SUMIFS(Concentrado!AK$2:AK859,Concentrado!$A$2:$A859,"="&amp;$A18,Concentrado!$B$2:$B859, "=Sonora")</f>
        <v>14.723000000000001</v>
      </c>
      <c r="AK18" s="9">
        <f>SUMIFS(Concentrado!AL$2:AL859,Concentrado!$A$2:$A859,"="&amp;$A18,Concentrado!$B$2:$B859, "=Sonora")</f>
        <v>1.7410000000000001</v>
      </c>
      <c r="AL18" s="9">
        <f>SUMIFS(Concentrado!AM$2:AM859,Concentrado!$A$2:$A859,"="&amp;$A18,Concentrado!$B$2:$B859, "=Sonora")</f>
        <v>8.2249999999999996</v>
      </c>
      <c r="AM18" s="9">
        <f>SUMIFS(Concentrado!AN$2:AN859,Concentrado!$A$2:$A859,"="&amp;$A18,Concentrado!$B$2:$B859, "=Sonora")</f>
        <v>72.497</v>
      </c>
      <c r="AN18" s="9">
        <f>SUMIFS(Concentrado!AO$2:AO859,Concentrado!$A$2:$A859,"="&amp;$A18,Concentrado!$B$2:$B859, "=Sonora")</f>
        <v>51.531999999999996</v>
      </c>
      <c r="AO18" s="9">
        <f>SUMIFS(Concentrado!AP$2:AP859,Concentrado!$A$2:$A859,"="&amp;$A18,Concentrado!$B$2:$B859, "=Sonora")</f>
        <v>62.073999999999998</v>
      </c>
      <c r="AP18" s="9">
        <f>SUMIFS(Concentrado!AQ$2:AQ859,Concentrado!$A$2:$A859,"="&amp;$A18,Concentrado!$B$2:$B859, "=Sonora")</f>
        <v>6.7679999999999998</v>
      </c>
      <c r="AQ18" s="9">
        <f>SUMIFS(Concentrado!AR$2:AR859,Concentrado!$A$2:$A859,"="&amp;$A18,Concentrado!$B$2:$B859, "=Sonora")</f>
        <v>1.2529999999999999</v>
      </c>
      <c r="AR18" s="9">
        <f>SUMIFS(Concentrado!AS$2:AS859,Concentrado!$A$2:$A859,"="&amp;$A18,Concentrado!$B$2:$B859, "=Sonora")</f>
        <v>4.0430000000000001</v>
      </c>
      <c r="AS18" s="9">
        <f>SUMIFS(Concentrado!AT$2:AT859,Concentrado!$A$2:$A859,"="&amp;$A18,Concentrado!$B$2:$B859, "=Sonora")</f>
        <v>6.7679999999999998</v>
      </c>
      <c r="AT18" s="9">
        <f>SUMIFS(Concentrado!AU$2:AU859,Concentrado!$A$2:$A859,"="&amp;$A18,Concentrado!$B$2:$B859, "=Sonora")</f>
        <v>1.532</v>
      </c>
      <c r="AU18" s="9">
        <f>SUMIFS(Concentrado!AV$2:AV859,Concentrado!$A$2:$A859,"="&amp;$A18,Concentrado!$B$2:$B859, "=Sonora")</f>
        <v>4.1479999999999997</v>
      </c>
      <c r="AV18" s="9">
        <f>SUMIFS(Concentrado!AW$2:AW859,Concentrado!$A$2:$A859,"="&amp;$A18,Concentrado!$B$2:$B859, "=Sonora")</f>
        <v>664.33500000000004</v>
      </c>
      <c r="AW18" s="9">
        <f>SUMIFS(Concentrado!AX$2:AX859,Concentrado!$A$2:$A859,"="&amp;$A18,Concentrado!$B$2:$B859, "=Sonora")</f>
        <v>452.85199999999998</v>
      </c>
      <c r="AX18" s="9">
        <f>SUMIFS(Concentrado!AY$2:AY859,Concentrado!$A$2:$A859,"="&amp;$A18,Concentrado!$B$2:$B859, "=Sonora")</f>
        <v>559.08100000000002</v>
      </c>
      <c r="AY18" s="9">
        <f>SUMIFS(Concentrado!AZ$2:AZ859,Concentrado!$A$2:$A859,"="&amp;$A18,Concentrado!$B$2:$B859, "=Sonora")</f>
        <v>6.6429999999999998</v>
      </c>
      <c r="AZ18" s="9">
        <f>SUMIFS(Concentrado!BA$2:BA859,Concentrado!$A$2:$A859,"="&amp;$A18,Concentrado!$B$2:$B859, "=Sonora")</f>
        <v>4.5289999999999999</v>
      </c>
      <c r="BA18" s="9">
        <f>SUMIFS(Concentrado!BB$2:BB859,Concentrado!$A$2:$A859,"="&amp;$A18,Concentrado!$B$2:$B859, "=Sonora")</f>
        <v>5.5910000000000002</v>
      </c>
      <c r="BB18" s="9">
        <f>SUMIFS(Concentrado!BC$2:BC859,Concentrado!$A$2:$A859,"="&amp;$A18,Concentrado!$B$2:$B859, "=Sonora")</f>
        <v>10.208</v>
      </c>
      <c r="BC18" s="9">
        <f>SUMIFS(Concentrado!BD$2:BD859,Concentrado!$A$2:$A859,"="&amp;$A18,Concentrado!$B$2:$B859, "=Sonora")</f>
        <v>5.8890000000000002</v>
      </c>
      <c r="BD18" s="9">
        <f>SUMIFS(Concentrado!BE$2:BE859,Concentrado!$A$2:$A859,"="&amp;$A18,Concentrado!$B$2:$B859, "=Sonora")</f>
        <v>10.882999999999999</v>
      </c>
      <c r="BE18" s="9">
        <f>SUMIFS(Concentrado!BF$2:BF859,Concentrado!$A$2:$A859,"="&amp;$A18,Concentrado!$B$2:$B859, "=Sonora")</f>
        <v>13.268000000000001</v>
      </c>
      <c r="BF18" s="9">
        <f>SUMIFS(Concentrado!BG$2:BG859,Concentrado!$A$2:$A859,"="&amp;$A18,Concentrado!$B$2:$B859, "=Sonora")</f>
        <v>37.67</v>
      </c>
      <c r="BG18" s="9">
        <f>SUMIFS(Concentrado!BH$2:BH859,Concentrado!$A$2:$A859,"="&amp;$A18,Concentrado!$B$2:$B859, "=Sonora")</f>
        <v>6.7597262624782868</v>
      </c>
    </row>
    <row r="19" spans="1:59" x14ac:dyDescent="0.25">
      <c r="A19" s="4">
        <v>2015</v>
      </c>
      <c r="B19" s="9">
        <f>SUMIFS(Concentrado!C$2:C859,Concentrado!$A$2:$A859,"="&amp;$A19,Concentrado!$B$2:$B859, "=Sonora")</f>
        <v>16.239000000000001</v>
      </c>
      <c r="C19" s="9">
        <f>SUMIFS(Concentrado!D$2:D859,Concentrado!$A$2:$A859,"="&amp;$A19,Concentrado!$B$2:$B859, "=Sonora")</f>
        <v>4.1319999999999997</v>
      </c>
      <c r="D19" s="9">
        <f>SUMIFS(Concentrado!E$2:E859,Concentrado!$A$2:$A859,"="&amp;$A19,Concentrado!$B$2:$B859, "=Sonora")</f>
        <v>10.175000000000001</v>
      </c>
      <c r="E19" s="9">
        <f>SUMIFS(Concentrado!F$2:F859,Concentrado!$A$2:$A859,"="&amp;$A19,Concentrado!$B$2:$B859, "=Sonora")</f>
        <v>13.565</v>
      </c>
      <c r="F19" s="9">
        <f>SUMIFS(Concentrado!G$2:G859,Concentrado!$A$2:$A859,"="&amp;$A19,Concentrado!$B$2:$B859, "=Sonora")</f>
        <v>29.263999999999999</v>
      </c>
      <c r="G19" s="9">
        <f>SUMIFS(Concentrado!H$2:H859,Concentrado!$A$2:$A859,"="&amp;$A19,Concentrado!$B$2:$B859, "=Sonora")</f>
        <v>7.3940000000000001</v>
      </c>
      <c r="H19" s="9">
        <f>SUMIFS(Concentrado!I$2:I859,Concentrado!$A$2:$A859,"="&amp;$A19,Concentrado!$B$2:$B859, "=Sonora")</f>
        <v>6.1289999999999996</v>
      </c>
      <c r="I19" s="9">
        <f>SUMIFS(Concentrado!J$2:J859,Concentrado!$A$2:$A859,"="&amp;$A19,Concentrado!$B$2:$B859, "=Sonora")</f>
        <v>6.76</v>
      </c>
      <c r="J19" s="9">
        <f>SUMIFS(Concentrado!K$2:K859,Concentrado!$A$2:$A859,"="&amp;$A19,Concentrado!$B$2:$B859, "=Sonora")</f>
        <v>15.41</v>
      </c>
      <c r="K19" s="9">
        <f>SUMIFS(Concentrado!L$2:L859,Concentrado!$A$2:$A859,"="&amp;$A19,Concentrado!$B$2:$B859, "=Sonora")</f>
        <v>6.5419999999999998</v>
      </c>
      <c r="L19" s="9">
        <f>SUMIFS(Concentrado!M$2:M859,Concentrado!$A$2:$A859,"="&amp;$A19,Concentrado!$B$2:$B859, "=Sonora")</f>
        <v>10.968</v>
      </c>
      <c r="M19" s="9">
        <f>SUMIFS(Concentrado!N$2:N859,Concentrado!$A$2:$A859,"="&amp;$A19,Concentrado!$B$2:$B859, "=Sonora")</f>
        <v>51.36</v>
      </c>
      <c r="N19" s="9">
        <f>SUMIFS(Concentrado!O$2:O859,Concentrado!$A$2:$A859,"="&amp;$A19,Concentrado!$B$2:$B859, "=Sonora")</f>
        <v>108.352</v>
      </c>
      <c r="O19" s="9">
        <f>SUMIFS(Concentrado!P$2:P859,Concentrado!$A$2:$A859,"="&amp;$A19,Concentrado!$B$2:$B859, "=Sonora")</f>
        <v>24.103000000000002</v>
      </c>
      <c r="P19" s="9">
        <f>SUMIFS(Concentrado!Q$2:Q859,Concentrado!$A$2:$A859,"="&amp;$A19,Concentrado!$B$2:$B859, "=Sonora")</f>
        <v>66.361999999999995</v>
      </c>
      <c r="Q19" s="9">
        <f>SUMIFS(Concentrado!R$2:R859,Concentrado!$A$2:$A859,"="&amp;$A19,Concentrado!$B$2:$B859, "=Sonora")</f>
        <v>63.296999999999997</v>
      </c>
      <c r="R19" s="9">
        <f>SUMIFS(Concentrado!S$2:S859,Concentrado!$A$2:$A859,"="&amp;$A19,Concentrado!$B$2:$B859, "=Sonora")</f>
        <v>64.113</v>
      </c>
      <c r="S19" s="9">
        <f>SUMIFS(Concentrado!T$2:T859,Concentrado!$A$2:$A859,"="&amp;$A19,Concentrado!$B$2:$B859, "=Sonora")</f>
        <v>63.706000000000003</v>
      </c>
      <c r="T19" s="9">
        <f>SUMIFS(Concentrado!U$2:U859,Concentrado!$A$2:$A859,"="&amp;$A19,Concentrado!$B$2:$B859, "=Sonora")</f>
        <v>19.556000000000001</v>
      </c>
      <c r="U19" s="9">
        <f>SUMIFS(Concentrado!V$2:V859,Concentrado!$A$2:$A859,"="&amp;$A19,Concentrado!$B$2:$B859, "=Sonora")</f>
        <v>18.869</v>
      </c>
      <c r="V19" s="9">
        <f>SUMIFS(Concentrado!W$2:W859,Concentrado!$A$2:$A859,"="&amp;$A19,Concentrado!$B$2:$B859, "=Sonora")</f>
        <v>19.212</v>
      </c>
      <c r="W19" s="9">
        <f>SUMIFS(Concentrado!X$2:X859,Concentrado!$A$2:$A859,"="&amp;$A19,Concentrado!$B$2:$B859, "=Sonora")</f>
        <v>34.826999999999998</v>
      </c>
      <c r="X19" s="9">
        <f>SUMIFS(Concentrado!Y$2:Y859,Concentrado!$A$2:$A859,"="&amp;$A19,Concentrado!$B$2:$B859, "=Sonora")</f>
        <v>4.5449999999999999</v>
      </c>
      <c r="Y19" s="9">
        <f>SUMIFS(Concentrado!Z$2:Z859,Concentrado!$A$2:$A859,"="&amp;$A19,Concentrado!$B$2:$B859, "=Sonora")</f>
        <v>19.832999999999998</v>
      </c>
      <c r="Z19" s="9">
        <f>SUMIFS(Concentrado!AA$2:AA859,Concentrado!$A$2:$A859,"="&amp;$A19,Concentrado!$B$2:$B859, "=Sonora")</f>
        <v>121.68899999999999</v>
      </c>
      <c r="AA19" s="9">
        <f>SUMIFS(Concentrado!AB$2:AB859,Concentrado!$A$2:$A859,"="&amp;$A19,Concentrado!$B$2:$B859, "=Sonora")</f>
        <v>74.305000000000007</v>
      </c>
      <c r="AB19" s="9">
        <f>SUMIFS(Concentrado!AC$2:AC859,Concentrado!$A$2:$A859,"="&amp;$A19,Concentrado!$B$2:$B859, "=Sonora")</f>
        <v>97.956000000000003</v>
      </c>
      <c r="AC19" s="9">
        <f>SUMIFS(Concentrado!AD$2:AD859,Concentrado!$A$2:$A859,"="&amp;$A19,Concentrado!$B$2:$B859, "=Sonora")</f>
        <v>483.09199999999998</v>
      </c>
      <c r="AD19" s="9">
        <f>SUMIFS(Concentrado!AE$2:AE859,Concentrado!$A$2:$A859,"="&amp;$A19,Concentrado!$B$2:$B859, "=Sonora")</f>
        <v>392.52800000000002</v>
      </c>
      <c r="AE19" s="9">
        <f>SUMIFS(Concentrado!AF$2:AF859,Concentrado!$A$2:$A859,"="&amp;$A19,Concentrado!$B$2:$B859, "=Sonora")</f>
        <v>437.73200000000003</v>
      </c>
      <c r="AF19" s="9">
        <f>SUMIFS(Concentrado!AG$2:AG859,Concentrado!$A$2:$A859,"="&amp;$A19,Concentrado!$B$2:$B859, "=Sonora")</f>
        <v>12.507</v>
      </c>
      <c r="AG19" s="9">
        <f>SUMIFS(Concentrado!AH$2:AH859,Concentrado!$A$2:$A859,"="&amp;$A19,Concentrado!$B$2:$B859, "=Sonora")</f>
        <v>12.993053424046201</v>
      </c>
      <c r="AH19" s="9">
        <f>SUMIFS(Concentrado!AI$2:AI859,Concentrado!$A$2:$A859,"="&amp;$A19,Concentrado!$B$2:$B859, "=Sonora")</f>
        <v>1.7423862560572101</v>
      </c>
      <c r="AI19" s="9">
        <f>SUMIFS(Concentrado!AJ$2:AJ859,Concentrado!$A$2:$A859,"="&amp;$A19,Concentrado!$B$2:$B859, "=Sonora")</f>
        <v>7.4456894231117996</v>
      </c>
      <c r="AJ19" s="9">
        <f>SUMIFS(Concentrado!AK$2:AK859,Concentrado!$A$2:$A859,"="&amp;$A19,Concentrado!$B$2:$B859, "=Sonora")</f>
        <v>14.994999999999999</v>
      </c>
      <c r="AK19" s="9">
        <f>SUMIFS(Concentrado!AL$2:AL859,Concentrado!$A$2:$A859,"="&amp;$A19,Concentrado!$B$2:$B859, "=Sonora")</f>
        <v>2.2040000000000002</v>
      </c>
      <c r="AL19" s="9">
        <f>SUMIFS(Concentrado!AM$2:AM859,Concentrado!$A$2:$A859,"="&amp;$A19,Concentrado!$B$2:$B859, "=Sonora")</f>
        <v>8.5879999999999992</v>
      </c>
      <c r="AM19" s="9">
        <f>SUMIFS(Concentrado!AN$2:AN859,Concentrado!$A$2:$A859,"="&amp;$A19,Concentrado!$B$2:$B859, "=Sonora")</f>
        <v>69.930999999999997</v>
      </c>
      <c r="AN19" s="9">
        <f>SUMIFS(Concentrado!AO$2:AO859,Concentrado!$A$2:$A859,"="&amp;$A19,Concentrado!$B$2:$B859, "=Sonora")</f>
        <v>51.304000000000002</v>
      </c>
      <c r="AO19" s="9">
        <f>SUMIFS(Concentrado!AP$2:AP859,Concentrado!$A$2:$A859,"="&amp;$A19,Concentrado!$B$2:$B859, "=Sonora")</f>
        <v>60.704999999999998</v>
      </c>
      <c r="AP19" s="9">
        <f>SUMIFS(Concentrado!AQ$2:AQ859,Concentrado!$A$2:$A859,"="&amp;$A19,Concentrado!$B$2:$B859, "=Sonora")</f>
        <v>6.4960000000000004</v>
      </c>
      <c r="AQ19" s="9">
        <f>SUMIFS(Concentrado!AR$2:AR859,Concentrado!$A$2:$A859,"="&amp;$A19,Concentrado!$B$2:$B859, "=Sonora")</f>
        <v>1.5149999999999999</v>
      </c>
      <c r="AR19" s="9">
        <f>SUMIFS(Concentrado!AS$2:AS859,Concentrado!$A$2:$A859,"="&amp;$A19,Concentrado!$B$2:$B859, "=Sonora")</f>
        <v>4.0010000000000003</v>
      </c>
      <c r="AS19" s="9">
        <f>SUMIFS(Concentrado!AT$2:AT859,Concentrado!$A$2:$A859,"="&amp;$A19,Concentrado!$B$2:$B859, "=Sonora")</f>
        <v>6.9790000000000001</v>
      </c>
      <c r="AT19" s="9">
        <f>SUMIFS(Concentrado!AU$2:AU859,Concentrado!$A$2:$A859,"="&amp;$A19,Concentrado!$B$2:$B859, "=Sonora")</f>
        <v>1.1020000000000001</v>
      </c>
      <c r="AU19" s="9">
        <f>SUMIFS(Concentrado!AV$2:AV859,Concentrado!$A$2:$A859,"="&amp;$A19,Concentrado!$B$2:$B859, "=Sonora")</f>
        <v>4.0359999999999996</v>
      </c>
      <c r="AV19" s="9">
        <f>SUMIFS(Concentrado!AW$2:AW859,Concentrado!$A$2:$A859,"="&amp;$A19,Concentrado!$B$2:$B859, "=Sonora")</f>
        <v>666.21199999999999</v>
      </c>
      <c r="AW19" s="9">
        <f>SUMIFS(Concentrado!AX$2:AX859,Concentrado!$A$2:$A859,"="&amp;$A19,Concentrado!$B$2:$B859, "=Sonora")</f>
        <v>472.13600000000002</v>
      </c>
      <c r="AX19" s="9">
        <f>SUMIFS(Concentrado!AY$2:AY859,Concentrado!$A$2:$A859,"="&amp;$A19,Concentrado!$B$2:$B859, "=Sonora")</f>
        <v>569.35199999999998</v>
      </c>
      <c r="AY19" s="9">
        <f>SUMIFS(Concentrado!AZ$2:AZ859,Concentrado!$A$2:$A859,"="&amp;$A19,Concentrado!$B$2:$B859, "=Sonora")</f>
        <v>6.6619999999999999</v>
      </c>
      <c r="AZ19" s="9">
        <f>SUMIFS(Concentrado!BA$2:BA859,Concentrado!$A$2:$A859,"="&amp;$A19,Concentrado!$B$2:$B859, "=Sonora")</f>
        <v>4.7210000000000001</v>
      </c>
      <c r="BA19" s="9">
        <f>SUMIFS(Concentrado!BB$2:BB859,Concentrado!$A$2:$A859,"="&amp;$A19,Concentrado!$B$2:$B859, "=Sonora")</f>
        <v>5.694</v>
      </c>
      <c r="BB19" s="9">
        <f>SUMIFS(Concentrado!BC$2:BC859,Concentrado!$A$2:$A859,"="&amp;$A19,Concentrado!$B$2:$B859, "=Sonora")</f>
        <v>13.557</v>
      </c>
      <c r="BC19" s="9">
        <f>SUMIFS(Concentrado!BD$2:BD859,Concentrado!$A$2:$A859,"="&amp;$A19,Concentrado!$B$2:$B859, "=Sonora")</f>
        <v>4.7850000000000001</v>
      </c>
      <c r="BD19" s="9">
        <f>SUMIFS(Concentrado!BE$2:BE859,Concentrado!$A$2:$A859,"="&amp;$A19,Concentrado!$B$2:$B859, "=Sonora")</f>
        <v>11.412000000000001</v>
      </c>
      <c r="BE19" s="9">
        <f>SUMIFS(Concentrado!BF$2:BF859,Concentrado!$A$2:$A859,"="&amp;$A19,Concentrado!$B$2:$B859, "=Sonora")</f>
        <v>13.912000000000001</v>
      </c>
      <c r="BF19" s="9">
        <f>SUMIFS(Concentrado!BG$2:BG859,Concentrado!$A$2:$A859,"="&amp;$A19,Concentrado!$B$2:$B859, "=Sonora")</f>
        <v>36.329000000000001</v>
      </c>
      <c r="BG19" s="9">
        <f>SUMIFS(Concentrado!BH$2:BH859,Concentrado!$A$2:$A859,"="&amp;$A19,Concentrado!$B$2:$B859, "=Sonora")</f>
        <v>7.0308159165705</v>
      </c>
    </row>
    <row r="20" spans="1:59" x14ac:dyDescent="0.25">
      <c r="A20" s="4">
        <v>2016</v>
      </c>
      <c r="B20" s="9">
        <f>SUMIFS(Concentrado!C$2:C859,Concentrado!$A$2:$A859,"="&amp;$A20,Concentrado!$B$2:$B859, "=Sonora")</f>
        <v>18.228000000000002</v>
      </c>
      <c r="C20" s="9">
        <f>SUMIFS(Concentrado!D$2:D859,Concentrado!$A$2:$A859,"="&amp;$A20,Concentrado!$B$2:$B859, "=Sonora")</f>
        <v>4.1740000000000004</v>
      </c>
      <c r="D20" s="9">
        <f>SUMIFS(Concentrado!E$2:E859,Concentrado!$A$2:$A859,"="&amp;$A20,Concentrado!$B$2:$B859, "=Sonora")</f>
        <v>11.23</v>
      </c>
      <c r="E20" s="9">
        <f>SUMIFS(Concentrado!F$2:F859,Concentrado!$A$2:$A859,"="&amp;$A20,Concentrado!$B$2:$B859, "=Sonora")</f>
        <v>14.430999999999999</v>
      </c>
      <c r="F20" s="9">
        <f>SUMIFS(Concentrado!G$2:G859,Concentrado!$A$2:$A859,"="&amp;$A20,Concentrado!$B$2:$B859, "=Sonora")</f>
        <v>25.161999999999999</v>
      </c>
      <c r="G20" s="9">
        <f>SUMIFS(Concentrado!H$2:H859,Concentrado!$A$2:$A859,"="&amp;$A20,Concentrado!$B$2:$B859, "=Sonora")</f>
        <v>7.0579999999999998</v>
      </c>
      <c r="H20" s="9">
        <f>SUMIFS(Concentrado!I$2:I859,Concentrado!$A$2:$A859,"="&amp;$A20,Concentrado!$B$2:$B859, "=Sonora")</f>
        <v>4.9950000000000001</v>
      </c>
      <c r="I20" s="9">
        <f>SUMIFS(Concentrado!J$2:J859,Concentrado!$A$2:$A859,"="&amp;$A20,Concentrado!$B$2:$B859, "=Sonora")</f>
        <v>6.0259999999999998</v>
      </c>
      <c r="J20" s="9">
        <f>SUMIFS(Concentrado!K$2:K859,Concentrado!$A$2:$A859,"="&amp;$A20,Concentrado!$B$2:$B859, "=Sonora")</f>
        <v>16.446000000000002</v>
      </c>
      <c r="K20" s="9">
        <f>SUMIFS(Concentrado!L$2:L859,Concentrado!$A$2:$A859,"="&amp;$A20,Concentrado!$B$2:$B859, "=Sonora")</f>
        <v>7.8</v>
      </c>
      <c r="L20" s="9">
        <f>SUMIFS(Concentrado!M$2:M859,Concentrado!$A$2:$A859,"="&amp;$A20,Concentrado!$B$2:$B859, "=Sonora")</f>
        <v>12.12</v>
      </c>
      <c r="M20" s="9">
        <f>SUMIFS(Concentrado!N$2:N859,Concentrado!$A$2:$A859,"="&amp;$A20,Concentrado!$B$2:$B859, "=Sonora")</f>
        <v>52.773000000000003</v>
      </c>
      <c r="N20" s="9">
        <f>SUMIFS(Concentrado!O$2:O859,Concentrado!$A$2:$A859,"="&amp;$A20,Concentrado!$B$2:$B859, "=Sonora")</f>
        <v>110.259</v>
      </c>
      <c r="O20" s="9">
        <f>SUMIFS(Concentrado!P$2:P859,Concentrado!$A$2:$A859,"="&amp;$A20,Concentrado!$B$2:$B859, "=Sonora")</f>
        <v>24.29</v>
      </c>
      <c r="P20" s="9">
        <f>SUMIFS(Concentrado!Q$2:Q859,Concentrado!$A$2:$A859,"="&amp;$A20,Concentrado!$B$2:$B859, "=Sonora")</f>
        <v>67.447000000000003</v>
      </c>
      <c r="Q20" s="9">
        <f>SUMIFS(Concentrado!R$2:R859,Concentrado!$A$2:$A859,"="&amp;$A20,Concentrado!$B$2:$B859, "=Sonora")</f>
        <v>64.141000000000005</v>
      </c>
      <c r="R20" s="9">
        <f>SUMIFS(Concentrado!S$2:S859,Concentrado!$A$2:$A859,"="&amp;$A20,Concentrado!$B$2:$B859, "=Sonora")</f>
        <v>61.716000000000001</v>
      </c>
      <c r="S20" s="9">
        <f>SUMIFS(Concentrado!T$2:T859,Concentrado!$A$2:$A859,"="&amp;$A20,Concentrado!$B$2:$B859, "=Sonora")</f>
        <v>62.927999999999997</v>
      </c>
      <c r="T20" s="9">
        <f>SUMIFS(Concentrado!U$2:U859,Concentrado!$A$2:$A859,"="&amp;$A20,Concentrado!$B$2:$B859, "=Sonora")</f>
        <v>16.721</v>
      </c>
      <c r="U20" s="9">
        <f>SUMIFS(Concentrado!V$2:V859,Concentrado!$A$2:$A859,"="&amp;$A20,Concentrado!$B$2:$B859, "=Sonora")</f>
        <v>20.39</v>
      </c>
      <c r="V20" s="9">
        <f>SUMIFS(Concentrado!W$2:W859,Concentrado!$A$2:$A859,"="&amp;$A20,Concentrado!$B$2:$B859, "=Sonora")</f>
        <v>18.556000000000001</v>
      </c>
      <c r="W20" s="9">
        <f>SUMIFS(Concentrado!X$2:X859,Concentrado!$A$2:$A859,"="&amp;$A20,Concentrado!$B$2:$B859, "=Sonora")</f>
        <v>35.497</v>
      </c>
      <c r="X20" s="9">
        <f>SUMIFS(Concentrado!Y$2:Y859,Concentrado!$A$2:$A859,"="&amp;$A20,Concentrado!$B$2:$B859, "=Sonora")</f>
        <v>3.49</v>
      </c>
      <c r="Y20" s="9">
        <f>SUMIFS(Concentrado!Z$2:Z859,Concentrado!$A$2:$A859,"="&amp;$A20,Concentrado!$B$2:$B859, "=Sonora")</f>
        <v>19.548999999999999</v>
      </c>
      <c r="Z20" s="9">
        <f>SUMIFS(Concentrado!AA$2:AA859,Concentrado!$A$2:$A859,"="&amp;$A20,Concentrado!$B$2:$B859, "=Sonora")</f>
        <v>121.292</v>
      </c>
      <c r="AA20" s="9">
        <f>SUMIFS(Concentrado!AB$2:AB859,Concentrado!$A$2:$A859,"="&amp;$A20,Concentrado!$B$2:$B859, "=Sonora")</f>
        <v>79.164000000000001</v>
      </c>
      <c r="AB20" s="9">
        <f>SUMIFS(Concentrado!AC$2:AC859,Concentrado!$A$2:$A859,"="&amp;$A20,Concentrado!$B$2:$B859, "=Sonora")</f>
        <v>100.246</v>
      </c>
      <c r="AC20" s="9">
        <f>SUMIFS(Concentrado!AD$2:AD859,Concentrado!$A$2:$A859,"="&amp;$A20,Concentrado!$B$2:$B859, "=Sonora")</f>
        <v>480.78300000000002</v>
      </c>
      <c r="AD20" s="9">
        <f>SUMIFS(Concentrado!AE$2:AE859,Concentrado!$A$2:$A859,"="&amp;$A20,Concentrado!$B$2:$B859, "=Sonora")</f>
        <v>396.161</v>
      </c>
      <c r="AE20" s="9">
        <f>SUMIFS(Concentrado!AF$2:AF859,Concentrado!$A$2:$A859,"="&amp;$A20,Concentrado!$B$2:$B859, "=Sonora")</f>
        <v>438.54199999999997</v>
      </c>
      <c r="AF20" s="9">
        <f>SUMIFS(Concentrado!AG$2:AG859,Concentrado!$A$2:$A859,"="&amp;$A20,Concentrado!$B$2:$B859, "=Sonora")</f>
        <v>13.157</v>
      </c>
      <c r="AG20" s="9">
        <f>SUMIFS(Concentrado!AH$2:AH859,Concentrado!$A$2:$A859,"="&amp;$A20,Concentrado!$B$2:$B859, "=Sonora")</f>
        <v>9.9359599262114404</v>
      </c>
      <c r="AH20" s="9">
        <f>SUMIFS(Concentrado!AI$2:AI859,Concentrado!$A$2:$A859,"="&amp;$A20,Concentrado!$B$2:$B859, "=Sonora")</f>
        <v>2.7136200466742602</v>
      </c>
      <c r="AI20" s="9">
        <f>SUMIFS(Concentrado!AJ$2:AJ859,Concentrado!$A$2:$A859,"="&amp;$A20,Concentrado!$B$2:$B859, "=Sonora")</f>
        <v>6.3850144663462096</v>
      </c>
      <c r="AJ20" s="9">
        <f>SUMIFS(Concentrado!AK$2:AK859,Concentrado!$A$2:$A859,"="&amp;$A20,Concentrado!$B$2:$B859, "=Sonora")</f>
        <v>13.02</v>
      </c>
      <c r="AK20" s="9">
        <f>SUMIFS(Concentrado!AL$2:AL859,Concentrado!$A$2:$A859,"="&amp;$A20,Concentrado!$B$2:$B859, "=Sonora")</f>
        <v>1.847</v>
      </c>
      <c r="AL20" s="9">
        <f>SUMIFS(Concentrado!AM$2:AM859,Concentrado!$A$2:$A859,"="&amp;$A20,Concentrado!$B$2:$B859, "=Sonora")</f>
        <v>7.4640000000000004</v>
      </c>
      <c r="AM20" s="9">
        <f>SUMIFS(Concentrado!AN$2:AN859,Concentrado!$A$2:$A859,"="&amp;$A20,Concentrado!$B$2:$B859, "=Sonora")</f>
        <v>78.188999999999993</v>
      </c>
      <c r="AN20" s="9">
        <f>SUMIFS(Concentrado!AO$2:AO859,Concentrado!$A$2:$A859,"="&amp;$A20,Concentrado!$B$2:$B859, "=Sonora")</f>
        <v>51.042999999999999</v>
      </c>
      <c r="AO20" s="9">
        <f>SUMIFS(Concentrado!AP$2:AP859,Concentrado!$A$2:$A859,"="&amp;$A20,Concentrado!$B$2:$B859, "=Sonora")</f>
        <v>64.674000000000007</v>
      </c>
      <c r="AP20" s="9">
        <f>SUMIFS(Concentrado!AQ$2:AQ859,Concentrado!$A$2:$A859,"="&amp;$A20,Concentrado!$B$2:$B859, "=Sonora")</f>
        <v>6.5789999999999997</v>
      </c>
      <c r="AQ20" s="9">
        <f>SUMIFS(Concentrado!AR$2:AR859,Concentrado!$A$2:$A859,"="&amp;$A20,Concentrado!$B$2:$B859, "=Sonora")</f>
        <v>1.163</v>
      </c>
      <c r="AR20" s="9">
        <f>SUMIFS(Concentrado!AS$2:AS859,Concentrado!$A$2:$A859,"="&amp;$A20,Concentrado!$B$2:$B859, "=Sonora")</f>
        <v>3.8690000000000002</v>
      </c>
      <c r="AS20" s="9">
        <f>SUMIFS(Concentrado!AT$2:AT859,Concentrado!$A$2:$A859,"="&amp;$A20,Concentrado!$B$2:$B859, "=Sonora")</f>
        <v>6.3730000000000002</v>
      </c>
      <c r="AT20" s="9">
        <f>SUMIFS(Concentrado!AU$2:AU859,Concentrado!$A$2:$A859,"="&amp;$A20,Concentrado!$B$2:$B859, "=Sonora")</f>
        <v>0.95799999999999996</v>
      </c>
      <c r="AU20" s="9">
        <f>SUMIFS(Concentrado!AV$2:AV859,Concentrado!$A$2:$A859,"="&amp;$A20,Concentrado!$B$2:$B859, "=Sonora")</f>
        <v>3.6629999999999998</v>
      </c>
      <c r="AV20" s="9">
        <f>SUMIFS(Concentrado!AW$2:AW859,Concentrado!$A$2:$A859,"="&amp;$A20,Concentrado!$B$2:$B859, "=Sonora")</f>
        <v>674.91899999999998</v>
      </c>
      <c r="AW20" s="9">
        <f>SUMIFS(Concentrado!AX$2:AX859,Concentrado!$A$2:$A859,"="&amp;$A20,Concentrado!$B$2:$B859, "=Sonora")</f>
        <v>475.18799999999999</v>
      </c>
      <c r="AX20" s="9">
        <f>SUMIFS(Concentrado!AY$2:AY859,Concentrado!$A$2:$A859,"="&amp;$A20,Concentrado!$B$2:$B859, "=Sonora")</f>
        <v>575.42200000000003</v>
      </c>
      <c r="AY20" s="9">
        <f>SUMIFS(Concentrado!AZ$2:AZ859,Concentrado!$A$2:$A859,"="&amp;$A20,Concentrado!$B$2:$B859, "=Sonora")</f>
        <v>6.7489999999999997</v>
      </c>
      <c r="AZ20" s="9">
        <f>SUMIFS(Concentrado!BA$2:BA859,Concentrado!$A$2:$A859,"="&amp;$A20,Concentrado!$B$2:$B859, "=Sonora")</f>
        <v>4.7519999999999998</v>
      </c>
      <c r="BA20" s="9">
        <f>SUMIFS(Concentrado!BB$2:BB859,Concentrado!$A$2:$A859,"="&amp;$A20,Concentrado!$B$2:$B859, "=Sonora")</f>
        <v>5.7539999999999996</v>
      </c>
      <c r="BB20" s="9">
        <f>SUMIFS(Concentrado!BC$2:BC859,Concentrado!$A$2:$A859,"="&amp;$A20,Concentrado!$B$2:$B859, "=Sonora")</f>
        <v>18.292000000000002</v>
      </c>
      <c r="BC20" s="9">
        <f>SUMIFS(Concentrado!BD$2:BD859,Concentrado!$A$2:$A859,"="&amp;$A20,Concentrado!$B$2:$B859, "=Sonora")</f>
        <v>7.7229999999999999</v>
      </c>
      <c r="BD20" s="9">
        <f>SUMIFS(Concentrado!BE$2:BE859,Concentrado!$A$2:$A859,"="&amp;$A20,Concentrado!$B$2:$B859, "=Sonora")</f>
        <v>11.917</v>
      </c>
      <c r="BE20" s="9">
        <f>SUMIFS(Concentrado!BF$2:BF859,Concentrado!$A$2:$A859,"="&amp;$A20,Concentrado!$B$2:$B859, "=Sonora")</f>
        <v>14.461</v>
      </c>
      <c r="BF20" s="9">
        <f>SUMIFS(Concentrado!BG$2:BG859,Concentrado!$A$2:$A859,"="&amp;$A20,Concentrado!$B$2:$B859, "=Sonora")</f>
        <v>45.665999999999997</v>
      </c>
      <c r="BG20" s="9">
        <f>SUMIFS(Concentrado!BH$2:BH859,Concentrado!$A$2:$A859,"="&amp;$A20,Concentrado!$B$2:$B859, "=Sonora")</f>
        <v>7.3500630626712482</v>
      </c>
    </row>
    <row r="21" spans="1:59" x14ac:dyDescent="0.25">
      <c r="A21" s="4">
        <v>2017</v>
      </c>
      <c r="B21" s="9">
        <f>SUMIFS(Concentrado!C$2:C859,Concentrado!$A$2:$A859,"="&amp;$A21,Concentrado!$B$2:$B859, "=Sonora")</f>
        <v>17.268000000000001</v>
      </c>
      <c r="C21" s="9">
        <f>SUMIFS(Concentrado!D$2:D859,Concentrado!$A$2:$A859,"="&amp;$A21,Concentrado!$B$2:$B859, "=Sonora")</f>
        <v>4.0149999999999997</v>
      </c>
      <c r="D21" s="9">
        <f>SUMIFS(Concentrado!E$2:E859,Concentrado!$A$2:$A859,"="&amp;$A21,Concentrado!$B$2:$B859, "=Sonora")</f>
        <v>10.645</v>
      </c>
      <c r="E21" s="9">
        <f>SUMIFS(Concentrado!F$2:F859,Concentrado!$A$2:$A859,"="&amp;$A21,Concentrado!$B$2:$B859, "=Sonora")</f>
        <v>12.731999999999999</v>
      </c>
      <c r="F21" s="9">
        <f>SUMIFS(Concentrado!G$2:G859,Concentrado!$A$2:$A859,"="&amp;$A21,Concentrado!$B$2:$B859, "=Sonora")</f>
        <v>25.95</v>
      </c>
      <c r="G21" s="9">
        <f>SUMIFS(Concentrado!H$2:H859,Concentrado!$A$2:$A859,"="&amp;$A21,Concentrado!$B$2:$B859, "=Sonora")</f>
        <v>8.8379999999999992</v>
      </c>
      <c r="H21" s="9">
        <f>SUMIFS(Concentrado!I$2:I859,Concentrado!$A$2:$A859,"="&amp;$A21,Concentrado!$B$2:$B859, "=Sonora")</f>
        <v>5.444</v>
      </c>
      <c r="I21" s="9">
        <f>SUMIFS(Concentrado!J$2:J859,Concentrado!$A$2:$A859,"="&amp;$A21,Concentrado!$B$2:$B859, "=Sonora")</f>
        <v>7.1420000000000003</v>
      </c>
      <c r="J21" s="9">
        <f>SUMIFS(Concentrado!K$2:K859,Concentrado!$A$2:$A859,"="&amp;$A21,Concentrado!$B$2:$B859, "=Sonora")</f>
        <v>13.121</v>
      </c>
      <c r="K21" s="9">
        <f>SUMIFS(Concentrado!L$2:L859,Concentrado!$A$2:$A859,"="&amp;$A21,Concentrado!$B$2:$B859, "=Sonora")</f>
        <v>5.7850000000000001</v>
      </c>
      <c r="L21" s="9">
        <f>SUMIFS(Concentrado!M$2:M859,Concentrado!$A$2:$A859,"="&amp;$A21,Concentrado!$B$2:$B859, "=Sonora")</f>
        <v>9.4550000000000001</v>
      </c>
      <c r="M21" s="9">
        <f>SUMIFS(Concentrado!N$2:N859,Concentrado!$A$2:$A859,"="&amp;$A21,Concentrado!$B$2:$B859, "=Sonora")</f>
        <v>42.350999999999999</v>
      </c>
      <c r="N21" s="9">
        <f>SUMIFS(Concentrado!O$2:O859,Concentrado!$A$2:$A859,"="&amp;$A21,Concentrado!$B$2:$B859, "=Sonora")</f>
        <v>116.59399999999999</v>
      </c>
      <c r="O21" s="9">
        <f>SUMIFS(Concentrado!P$2:P859,Concentrado!$A$2:$A859,"="&amp;$A21,Concentrado!$B$2:$B859, "=Sonora")</f>
        <v>23.818999999999999</v>
      </c>
      <c r="P21" s="9">
        <f>SUMIFS(Concentrado!Q$2:Q859,Concentrado!$A$2:$A859,"="&amp;$A21,Concentrado!$B$2:$B859, "=Sonora")</f>
        <v>70.263999999999996</v>
      </c>
      <c r="Q21" s="9">
        <f>SUMIFS(Concentrado!R$2:R859,Concentrado!$A$2:$A859,"="&amp;$A21,Concentrado!$B$2:$B859, "=Sonora")</f>
        <v>62.274000000000001</v>
      </c>
      <c r="R21" s="9">
        <f>SUMIFS(Concentrado!S$2:S859,Concentrado!$A$2:$A859,"="&amp;$A21,Concentrado!$B$2:$B859, "=Sonora")</f>
        <v>62.133000000000003</v>
      </c>
      <c r="S21" s="9">
        <f>SUMIFS(Concentrado!T$2:T859,Concentrado!$A$2:$A859,"="&amp;$A21,Concentrado!$B$2:$B859, "=Sonora")</f>
        <v>62.203000000000003</v>
      </c>
      <c r="T21" s="9">
        <f>SUMIFS(Concentrado!U$2:U859,Concentrado!$A$2:$A859,"="&amp;$A21,Concentrado!$B$2:$B859, "=Sonora")</f>
        <v>17.675999999999998</v>
      </c>
      <c r="U21" s="9">
        <f>SUMIFS(Concentrado!V$2:V859,Concentrado!$A$2:$A859,"="&amp;$A21,Concentrado!$B$2:$B859, "=Sonora")</f>
        <v>17.626000000000001</v>
      </c>
      <c r="V21" s="9">
        <f>SUMIFS(Concentrado!W$2:W859,Concentrado!$A$2:$A859,"="&amp;$A21,Concentrado!$B$2:$B859, "=Sonora")</f>
        <v>17.651</v>
      </c>
      <c r="W21" s="9">
        <f>SUMIFS(Concentrado!X$2:X859,Concentrado!$A$2:$A859,"="&amp;$A21,Concentrado!$B$2:$B859, "=Sonora")</f>
        <v>43.85</v>
      </c>
      <c r="X21" s="9">
        <f>SUMIFS(Concentrado!Y$2:Y859,Concentrado!$A$2:$A859,"="&amp;$A21,Concentrado!$B$2:$B859, "=Sonora")</f>
        <v>4.2190000000000003</v>
      </c>
      <c r="Y21" s="9">
        <f>SUMIFS(Concentrado!Z$2:Z859,Concentrado!$A$2:$A859,"="&amp;$A21,Concentrado!$B$2:$B859, "=Sonora")</f>
        <v>24.079000000000001</v>
      </c>
      <c r="Z21" s="9">
        <f>SUMIFS(Concentrado!AA$2:AA859,Concentrado!$A$2:$A859,"="&amp;$A21,Concentrado!$B$2:$B859, "=Sonora")</f>
        <v>123.733</v>
      </c>
      <c r="AA21" s="9">
        <f>SUMIFS(Concentrado!AB$2:AB859,Concentrado!$A$2:$A859,"="&amp;$A21,Concentrado!$B$2:$B859, "=Sonora")</f>
        <v>80.778999999999996</v>
      </c>
      <c r="AB21" s="9">
        <f>SUMIFS(Concentrado!AC$2:AC859,Concentrado!$A$2:$A859,"="&amp;$A21,Concentrado!$B$2:$B859, "=Sonora")</f>
        <v>102.267</v>
      </c>
      <c r="AC21" s="9">
        <f>SUMIFS(Concentrado!AD$2:AD859,Concentrado!$A$2:$A859,"="&amp;$A21,Concentrado!$B$2:$B859, "=Sonora")</f>
        <v>480.178</v>
      </c>
      <c r="AD21" s="9">
        <f>SUMIFS(Concentrado!AE$2:AE859,Concentrado!$A$2:$A859,"="&amp;$A21,Concentrado!$B$2:$B859, "=Sonora")</f>
        <v>387.08600000000001</v>
      </c>
      <c r="AE21" s="9">
        <f>SUMIFS(Concentrado!AF$2:AF859,Concentrado!$A$2:$A859,"="&amp;$A21,Concentrado!$B$2:$B859, "=Sonora")</f>
        <v>433.72399999999999</v>
      </c>
      <c r="AF21" s="9">
        <f>SUMIFS(Concentrado!AG$2:AG859,Concentrado!$A$2:$A859,"="&amp;$A21,Concentrado!$B$2:$B859, "=Sonora")</f>
        <v>10.878</v>
      </c>
      <c r="AG21" s="9">
        <f>SUMIFS(Concentrado!AH$2:AH859,Concentrado!$A$2:$A859,"="&amp;$A21,Concentrado!$B$2:$B859, "=Sonora")</f>
        <v>16.060956934224802</v>
      </c>
      <c r="AH21" s="9">
        <f>SUMIFS(Concentrado!AI$2:AI859,Concentrado!$A$2:$A859,"="&amp;$A21,Concentrado!$B$2:$B859, "=Sonora")</f>
        <v>1.55384761804872</v>
      </c>
      <c r="AI21" s="9">
        <f>SUMIFS(Concentrado!AJ$2:AJ859,Concentrado!$A$2:$A859,"="&amp;$A21,Concentrado!$B$2:$B859, "=Sonora")</f>
        <v>8.9497301275526997</v>
      </c>
      <c r="AJ21" s="9">
        <f>SUMIFS(Concentrado!AK$2:AK859,Concentrado!$A$2:$A859,"="&amp;$A21,Concentrado!$B$2:$B859, "=Sonora")</f>
        <v>15.773</v>
      </c>
      <c r="AK21" s="9">
        <f>SUMIFS(Concentrado!AL$2:AL859,Concentrado!$A$2:$A859,"="&amp;$A21,Concentrado!$B$2:$B859, "=Sonora")</f>
        <v>2.1779999999999999</v>
      </c>
      <c r="AL21" s="9">
        <f>SUMIFS(Concentrado!AM$2:AM859,Concentrado!$A$2:$A859,"="&amp;$A21,Concentrado!$B$2:$B859, "=Sonora")</f>
        <v>8.9789999999999992</v>
      </c>
      <c r="AM21" s="9">
        <f>SUMIFS(Concentrado!AN$2:AN859,Concentrado!$A$2:$A859,"="&amp;$A21,Concentrado!$B$2:$B859, "=Sonora")</f>
        <v>72.132000000000005</v>
      </c>
      <c r="AN21" s="9">
        <f>SUMIFS(Concentrado!AO$2:AO859,Concentrado!$A$2:$A859,"="&amp;$A21,Concentrado!$B$2:$B859, "=Sonora")</f>
        <v>49.201999999999998</v>
      </c>
      <c r="AO21" s="9">
        <f>SUMIFS(Concentrado!AP$2:AP859,Concentrado!$A$2:$A859,"="&amp;$A21,Concentrado!$B$2:$B859, "=Sonora")</f>
        <v>60.673000000000002</v>
      </c>
      <c r="AP21" s="9">
        <f>SUMIFS(Concentrado!AQ$2:AQ859,Concentrado!$A$2:$A859,"="&amp;$A21,Concentrado!$B$2:$B859, "=Sonora")</f>
        <v>4.9630000000000001</v>
      </c>
      <c r="AQ21" s="9">
        <f>SUMIFS(Concentrado!AR$2:AR859,Concentrado!$A$2:$A859,"="&amp;$A21,Concentrado!$B$2:$B859, "=Sonora")</f>
        <v>0.749</v>
      </c>
      <c r="AR21" s="9">
        <f>SUMIFS(Concentrado!AS$2:AS859,Concentrado!$A$2:$A859,"="&amp;$A21,Concentrado!$B$2:$B859, "=Sonora")</f>
        <v>2.8570000000000002</v>
      </c>
      <c r="AS21" s="9">
        <f>SUMIFS(Concentrado!AT$2:AT859,Concentrado!$A$2:$A859,"="&amp;$A21,Concentrado!$B$2:$B859, "=Sonora")</f>
        <v>7.9539999999999997</v>
      </c>
      <c r="AT21" s="9">
        <f>SUMIFS(Concentrado!AU$2:AU859,Concentrado!$A$2:$A859,"="&amp;$A21,Concentrado!$B$2:$B859, "=Sonora")</f>
        <v>1.5649999999999999</v>
      </c>
      <c r="AU21" s="9">
        <f>SUMIFS(Concentrado!AV$2:AV859,Concentrado!$A$2:$A859,"="&amp;$A21,Concentrado!$B$2:$B859, "=Sonora")</f>
        <v>4.7610000000000001</v>
      </c>
      <c r="AV21" s="9">
        <f>SUMIFS(Concentrado!AW$2:AW859,Concentrado!$A$2:$A859,"="&amp;$A21,Concentrado!$B$2:$B859, "=Sonora")</f>
        <v>673.46</v>
      </c>
      <c r="AW21" s="9">
        <f>SUMIFS(Concentrado!AX$2:AX859,Concentrado!$A$2:$A859,"="&amp;$A21,Concentrado!$B$2:$B859, "=Sonora")</f>
        <v>464.12200000000001</v>
      </c>
      <c r="AX21" s="9">
        <f>SUMIFS(Concentrado!AY$2:AY859,Concentrado!$A$2:$A859,"="&amp;$A21,Concentrado!$B$2:$B859, "=Sonora")</f>
        <v>568.94500000000005</v>
      </c>
      <c r="AY21" s="9">
        <f>SUMIFS(Concentrado!AZ$2:AZ859,Concentrado!$A$2:$A859,"="&amp;$A21,Concentrado!$B$2:$B859, "=Sonora")</f>
        <v>6.7350000000000003</v>
      </c>
      <c r="AZ21" s="9">
        <f>SUMIFS(Concentrado!BA$2:BA859,Concentrado!$A$2:$A859,"="&amp;$A21,Concentrado!$B$2:$B859, "=Sonora")</f>
        <v>4.641</v>
      </c>
      <c r="BA21" s="9">
        <f>SUMIFS(Concentrado!BB$2:BB859,Concentrado!$A$2:$A859,"="&amp;$A21,Concentrado!$B$2:$B859, "=Sonora")</f>
        <v>5.6890000000000001</v>
      </c>
      <c r="BB21" s="9">
        <f>SUMIFS(Concentrado!BC$2:BC859,Concentrado!$A$2:$A859,"="&amp;$A21,Concentrado!$B$2:$B859, "=Sonora")</f>
        <v>6.6369999999999996</v>
      </c>
      <c r="BC21" s="9">
        <f>SUMIFS(Concentrado!BD$2:BD859,Concentrado!$A$2:$A859,"="&amp;$A21,Concentrado!$B$2:$B859, "=Sonora")</f>
        <v>7.0519999999999996</v>
      </c>
      <c r="BD21" s="9">
        <f>SUMIFS(Concentrado!BE$2:BE859,Concentrado!$A$2:$A859,"="&amp;$A21,Concentrado!$B$2:$B859, "=Sonora")</f>
        <v>10.599</v>
      </c>
      <c r="BE21" s="9">
        <f>SUMIFS(Concentrado!BF$2:BF859,Concentrado!$A$2:$A859,"="&amp;$A21,Concentrado!$B$2:$B859, "=Sonora")</f>
        <v>12.589</v>
      </c>
      <c r="BF21" s="9">
        <f>SUMIFS(Concentrado!BG$2:BG859,Concentrado!$A$2:$A859,"="&amp;$A21,Concentrado!$B$2:$B859, "=Sonora")</f>
        <v>38.012</v>
      </c>
      <c r="BG21" s="9">
        <f>SUMIFS(Concentrado!BH$2:BH859,Concentrado!$A$2:$A859,"="&amp;$A21,Concentrado!$B$2:$B859, "=Sonora")</f>
        <v>6.8644768910851237</v>
      </c>
    </row>
    <row r="22" spans="1:59" x14ac:dyDescent="0.25">
      <c r="A22" s="4">
        <v>2018</v>
      </c>
      <c r="B22" s="9">
        <f>SUMIFS(Concentrado!C$2:C859,Concentrado!$A$2:$A859,"="&amp;$A22,Concentrado!$B$2:$B859, "=Sonora")</f>
        <v>17.061</v>
      </c>
      <c r="C22" s="9">
        <f>SUMIFS(Concentrado!D$2:D859,Concentrado!$A$2:$A859,"="&amp;$A22,Concentrado!$B$2:$B859, "=Sonora")</f>
        <v>3.5190000000000001</v>
      </c>
      <c r="D22" s="9">
        <f>SUMIFS(Concentrado!E$2:E859,Concentrado!$A$2:$A859,"="&amp;$A22,Concentrado!$B$2:$B859, "=Sonora")</f>
        <v>10.301</v>
      </c>
      <c r="E22" s="9">
        <f>SUMIFS(Concentrado!F$2:F859,Concentrado!$A$2:$A859,"="&amp;$A22,Concentrado!$B$2:$B859, "=Sonora")</f>
        <v>12.041</v>
      </c>
      <c r="F22" s="9">
        <f>SUMIFS(Concentrado!G$2:G859,Concentrado!$A$2:$A859,"="&amp;$A22,Concentrado!$B$2:$B859, "=Sonora")</f>
        <v>24.678000000000001</v>
      </c>
      <c r="G22" s="9">
        <f>SUMIFS(Concentrado!H$2:H859,Concentrado!$A$2:$A859,"="&amp;$A22,Concentrado!$B$2:$B859, "=Sonora")</f>
        <v>7.0129999999999999</v>
      </c>
      <c r="H22" s="9">
        <f>SUMIFS(Concentrado!I$2:I859,Concentrado!$A$2:$A859,"="&amp;$A22,Concentrado!$B$2:$B859, "=Sonora")</f>
        <v>5.21</v>
      </c>
      <c r="I22" s="9">
        <f>SUMIFS(Concentrado!J$2:J859,Concentrado!$A$2:$A859,"="&amp;$A22,Concentrado!$B$2:$B859, "=Sonora")</f>
        <v>6.1130000000000004</v>
      </c>
      <c r="J22" s="9">
        <f>SUMIFS(Concentrado!K$2:K859,Concentrado!$A$2:$A859,"="&amp;$A22,Concentrado!$B$2:$B859, "=Sonora")</f>
        <v>13.015000000000001</v>
      </c>
      <c r="K22" s="9">
        <f>SUMIFS(Concentrado!L$2:L859,Concentrado!$A$2:$A859,"="&amp;$A22,Concentrado!$B$2:$B859, "=Sonora")</f>
        <v>7.6459999999999999</v>
      </c>
      <c r="L22" s="9">
        <f>SUMIFS(Concentrado!M$2:M859,Concentrado!$A$2:$A859,"="&amp;$A22,Concentrado!$B$2:$B859, "=Sonora")</f>
        <v>10.335000000000001</v>
      </c>
      <c r="M22" s="9">
        <f>SUMIFS(Concentrado!N$2:N859,Concentrado!$A$2:$A859,"="&amp;$A22,Concentrado!$B$2:$B859, "=Sonora")</f>
        <v>43.899000000000001</v>
      </c>
      <c r="N22" s="9">
        <f>SUMIFS(Concentrado!O$2:O859,Concentrado!$A$2:$A859,"="&amp;$A22,Concentrado!$B$2:$B859, "=Sonora")</f>
        <v>125.35899999999999</v>
      </c>
      <c r="O22" s="9">
        <f>SUMIFS(Concentrado!P$2:P859,Concentrado!$A$2:$A859,"="&amp;$A22,Concentrado!$B$2:$B859, "=Sonora")</f>
        <v>21.652999999999999</v>
      </c>
      <c r="P22" s="9">
        <f>SUMIFS(Concentrado!Q$2:Q859,Concentrado!$A$2:$A859,"="&amp;$A22,Concentrado!$B$2:$B859, "=Sonora")</f>
        <v>73.594999999999999</v>
      </c>
      <c r="Q22" s="9">
        <f>SUMIFS(Concentrado!R$2:R859,Concentrado!$A$2:$A859,"="&amp;$A22,Concentrado!$B$2:$B859, "=Sonora")</f>
        <v>51.991</v>
      </c>
      <c r="R22" s="9">
        <f>SUMIFS(Concentrado!S$2:S859,Concentrado!$A$2:$A859,"="&amp;$A22,Concentrado!$B$2:$B859, "=Sonora")</f>
        <v>52.374000000000002</v>
      </c>
      <c r="S22" s="9">
        <f>SUMIFS(Concentrado!T$2:T859,Concentrado!$A$2:$A859,"="&amp;$A22,Concentrado!$B$2:$B859, "=Sonora")</f>
        <v>52.182000000000002</v>
      </c>
      <c r="T22" s="9">
        <f>SUMIFS(Concentrado!U$2:U859,Concentrado!$A$2:$A859,"="&amp;$A22,Concentrado!$B$2:$B859, "=Sonora")</f>
        <v>18.611999999999998</v>
      </c>
      <c r="U22" s="9">
        <f>SUMIFS(Concentrado!V$2:V859,Concentrado!$A$2:$A859,"="&amp;$A22,Concentrado!$B$2:$B859, "=Sonora")</f>
        <v>17.795999999999999</v>
      </c>
      <c r="V22" s="9">
        <f>SUMIFS(Concentrado!W$2:W859,Concentrado!$A$2:$A859,"="&amp;$A22,Concentrado!$B$2:$B859, "=Sonora")</f>
        <v>18.204999999999998</v>
      </c>
      <c r="W22" s="9">
        <f>SUMIFS(Concentrado!X$2:X859,Concentrado!$A$2:$A859,"="&amp;$A22,Concentrado!$B$2:$B859, "=Sonora")</f>
        <v>53.677</v>
      </c>
      <c r="X22" s="9">
        <f>SUMIFS(Concentrado!Y$2:Y859,Concentrado!$A$2:$A859,"="&amp;$A22,Concentrado!$B$2:$B859, "=Sonora")</f>
        <v>4.0599999999999996</v>
      </c>
      <c r="Y22" s="9">
        <f>SUMIFS(Concentrado!Z$2:Z859,Concentrado!$A$2:$A859,"="&amp;$A22,Concentrado!$B$2:$B859, "=Sonora")</f>
        <v>28.911000000000001</v>
      </c>
      <c r="Z22" s="9">
        <f>SUMIFS(Concentrado!AA$2:AA859,Concentrado!$A$2:$A859,"="&amp;$A22,Concentrado!$B$2:$B859, "=Sonora")</f>
        <v>133.65299999999999</v>
      </c>
      <c r="AA22" s="9">
        <f>SUMIFS(Concentrado!AB$2:AB859,Concentrado!$A$2:$A859,"="&amp;$A22,Concentrado!$B$2:$B859, "=Sonora")</f>
        <v>86.613</v>
      </c>
      <c r="AB22" s="9">
        <f>SUMIFS(Concentrado!AC$2:AC859,Concentrado!$A$2:$A859,"="&amp;$A22,Concentrado!$B$2:$B859, "=Sonora")</f>
        <v>110.17400000000001</v>
      </c>
      <c r="AC22" s="9">
        <f>SUMIFS(Concentrado!AD$2:AD859,Concentrado!$A$2:$A859,"="&amp;$A22,Concentrado!$B$2:$B859, "=Sonora")</f>
        <v>493.61200000000002</v>
      </c>
      <c r="AD22" s="9">
        <f>SUMIFS(Concentrado!AE$2:AE859,Concentrado!$A$2:$A859,"="&amp;$A22,Concentrado!$B$2:$B859, "=Sonora")</f>
        <v>394.02199999999999</v>
      </c>
      <c r="AE22" s="9">
        <f>SUMIFS(Concentrado!AF$2:AF859,Concentrado!$A$2:$A859,"="&amp;$A22,Concentrado!$B$2:$B859, "=Sonora")</f>
        <v>443.90300000000002</v>
      </c>
      <c r="AF22" s="9">
        <f>SUMIFS(Concentrado!AG$2:AG859,Concentrado!$A$2:$A859,"="&amp;$A22,Concentrado!$B$2:$B859, "=Sonora")</f>
        <v>11.464</v>
      </c>
      <c r="AG22" s="9">
        <f>SUMIFS(Concentrado!AH$2:AH859,Concentrado!$A$2:$A859,"="&amp;$A22,Concentrado!$B$2:$B859, "=Sonora")</f>
        <v>16.001637376847899</v>
      </c>
      <c r="AH22" s="9">
        <f>SUMIFS(Concentrado!AI$2:AI859,Concentrado!$A$2:$A859,"="&amp;$A22,Concentrado!$B$2:$B859, "=Sonora")</f>
        <v>3.3080494572852999</v>
      </c>
      <c r="AI22" s="9">
        <f>SUMIFS(Concentrado!AJ$2:AJ859,Concentrado!$A$2:$A859,"="&amp;$A22,Concentrado!$B$2:$B859, "=Sonora")</f>
        <v>9.7969929889674408</v>
      </c>
      <c r="AJ22" s="9">
        <f>SUMIFS(Concentrado!AK$2:AK859,Concentrado!$A$2:$A859,"="&amp;$A22,Concentrado!$B$2:$B859, "=Sonora")</f>
        <v>16.048999999999999</v>
      </c>
      <c r="AK22" s="9">
        <f>SUMIFS(Concentrado!AL$2:AL859,Concentrado!$A$2:$A859,"="&amp;$A22,Concentrado!$B$2:$B859, "=Sonora")</f>
        <v>1.962</v>
      </c>
      <c r="AL22" s="9">
        <f>SUMIFS(Concentrado!AM$2:AM859,Concentrado!$A$2:$A859,"="&amp;$A22,Concentrado!$B$2:$B859, "=Sonora")</f>
        <v>9.0180000000000007</v>
      </c>
      <c r="AM22" s="9">
        <f>SUMIFS(Concentrado!AN$2:AN859,Concentrado!$A$2:$A859,"="&amp;$A22,Concentrado!$B$2:$B859, "=Sonora")</f>
        <v>82.066000000000003</v>
      </c>
      <c r="AN22" s="9">
        <f>SUMIFS(Concentrado!AO$2:AO859,Concentrado!$A$2:$A859,"="&amp;$A22,Concentrado!$B$2:$B859, "=Sonora")</f>
        <v>66.989999999999995</v>
      </c>
      <c r="AO22" s="9">
        <f>SUMIFS(Concentrado!AP$2:AP859,Concentrado!$A$2:$A859,"="&amp;$A22,Concentrado!$B$2:$B859, "=Sonora")</f>
        <v>74.540999999999997</v>
      </c>
      <c r="AP22" s="9">
        <f>SUMIFS(Concentrado!AQ$2:AQ859,Concentrado!$A$2:$A859,"="&amp;$A22,Concentrado!$B$2:$B859, "=Sonora")</f>
        <v>5.26</v>
      </c>
      <c r="AQ22" s="9">
        <f>SUMIFS(Concentrado!AR$2:AR859,Concentrado!$A$2:$A859,"="&amp;$A22,Concentrado!$B$2:$B859, "=Sonora")</f>
        <v>1.4890000000000001</v>
      </c>
      <c r="AR22" s="9">
        <f>SUMIFS(Concentrado!AS$2:AS859,Concentrado!$A$2:$A859,"="&amp;$A22,Concentrado!$B$2:$B859, "=Sonora")</f>
        <v>3.3769999999999998</v>
      </c>
      <c r="AS22" s="9">
        <f>SUMIFS(Concentrado!AT$2:AT859,Concentrado!$A$2:$A859,"="&amp;$A22,Concentrado!$B$2:$B859, "=Sonora")</f>
        <v>8.4290000000000003</v>
      </c>
      <c r="AT22" s="9">
        <f>SUMIFS(Concentrado!AU$2:AU859,Concentrado!$A$2:$A859,"="&amp;$A22,Concentrado!$B$2:$B859, "=Sonora")</f>
        <v>1.962</v>
      </c>
      <c r="AU22" s="9">
        <f>SUMIFS(Concentrado!AV$2:AV859,Concentrado!$A$2:$A859,"="&amp;$A22,Concentrado!$B$2:$B859, "=Sonora")</f>
        <v>5.2009999999999996</v>
      </c>
      <c r="AV22" s="9">
        <f>SUMIFS(Concentrado!AW$2:AW859,Concentrado!$A$2:$A859,"="&amp;$A22,Concentrado!$B$2:$B859, "=Sonora")</f>
        <v>705.42100000000005</v>
      </c>
      <c r="AW22" s="9">
        <f>SUMIFS(Concentrado!AX$2:AX859,Concentrado!$A$2:$A859,"="&amp;$A22,Concentrado!$B$2:$B859, "=Sonora")</f>
        <v>486.048</v>
      </c>
      <c r="AX22" s="9">
        <f>SUMIFS(Concentrado!AY$2:AY859,Concentrado!$A$2:$A859,"="&amp;$A22,Concentrado!$B$2:$B859, "=Sonora")</f>
        <v>595.923</v>
      </c>
      <c r="AY22" s="9">
        <f>SUMIFS(Concentrado!AZ$2:AZ859,Concentrado!$A$2:$A859,"="&amp;$A22,Concentrado!$B$2:$B859, "=Sonora")</f>
        <v>7.0540000000000003</v>
      </c>
      <c r="AZ22" s="9">
        <f>SUMIFS(Concentrado!BA$2:BA859,Concentrado!$A$2:$A859,"="&amp;$A22,Concentrado!$B$2:$B859, "=Sonora")</f>
        <v>4.8600000000000003</v>
      </c>
      <c r="BA22" s="9">
        <f>SUMIFS(Concentrado!BB$2:BB859,Concentrado!$A$2:$A859,"="&amp;$A22,Concentrado!$B$2:$B859, "=Sonora")</f>
        <v>5.9589999999999996</v>
      </c>
      <c r="BB22" s="9">
        <f>SUMIFS(Concentrado!BC$2:BC859,Concentrado!$A$2:$A859,"="&amp;$A22,Concentrado!$B$2:$B859, "=Sonora")</f>
        <v>11.823</v>
      </c>
      <c r="BC22" s="9">
        <f>SUMIFS(Concentrado!BD$2:BD859,Concentrado!$A$2:$A859,"="&amp;$A22,Concentrado!$B$2:$B859, "=Sonora")</f>
        <v>3.8</v>
      </c>
      <c r="BD22" s="9">
        <f>SUMIFS(Concentrado!BE$2:BE859,Concentrado!$A$2:$A859,"="&amp;$A22,Concentrado!$B$2:$B859, "=Sonora")</f>
        <v>12.279</v>
      </c>
      <c r="BE22" s="9">
        <f>SUMIFS(Concentrado!BF$2:BF859,Concentrado!$A$2:$A859,"="&amp;$A22,Concentrado!$B$2:$B859, "=Sonora")</f>
        <v>14.268000000000001</v>
      </c>
      <c r="BF22" s="9">
        <f>SUMIFS(Concentrado!BG$2:BG859,Concentrado!$A$2:$A859,"="&amp;$A22,Concentrado!$B$2:$B859, "=Sonora")</f>
        <v>26.693000000000001</v>
      </c>
      <c r="BG22" s="9">
        <f>SUMIFS(Concentrado!BH$2:BH859,Concentrado!$A$2:$A859,"="&amp;$A22,Concentrado!$B$2:$B859, "=Sonora")</f>
        <v>7.9349672409609315</v>
      </c>
    </row>
    <row r="23" spans="1:59" x14ac:dyDescent="0.25">
      <c r="A23" s="4">
        <v>2019</v>
      </c>
      <c r="B23" s="9">
        <f>SUMIFS(Concentrado!C$2:C859,Concentrado!$A$2:$A859,"="&amp;$A23,Concentrado!$B$2:$B859, "=Sonora")</f>
        <v>17.658000000000001</v>
      </c>
      <c r="C23" s="9">
        <f>SUMIFS(Concentrado!D$2:D859,Concentrado!$A$2:$A859,"="&amp;$A23,Concentrado!$B$2:$B859, "=Sonora")</f>
        <v>4.1710000000000003</v>
      </c>
      <c r="D23" s="9">
        <f>SUMIFS(Concentrado!E$2:E859,Concentrado!$A$2:$A859,"="&amp;$A23,Concentrado!$B$2:$B859, "=Sonora")</f>
        <v>10.933</v>
      </c>
      <c r="E23" s="9">
        <f>SUMIFS(Concentrado!F$2:F859,Concentrado!$A$2:$A859,"="&amp;$A23,Concentrado!$B$2:$B859, "=Sonora")</f>
        <v>11.961</v>
      </c>
      <c r="F23" s="9">
        <f>SUMIFS(Concentrado!G$2:G859,Concentrado!$A$2:$A859,"="&amp;$A23,Concentrado!$B$2:$B859, "=Sonora")</f>
        <v>26.736000000000001</v>
      </c>
      <c r="G23" s="9">
        <f>SUMIFS(Concentrado!H$2:H859,Concentrado!$A$2:$A859,"="&amp;$A23,Concentrado!$B$2:$B859, "=Sonora")</f>
        <v>7.3570000000000002</v>
      </c>
      <c r="H23" s="9">
        <f>SUMIFS(Concentrado!I$2:I859,Concentrado!$A$2:$A859,"="&amp;$A23,Concentrado!$B$2:$B859, "=Sonora")</f>
        <v>5.8520000000000003</v>
      </c>
      <c r="I23" s="9">
        <f>SUMIFS(Concentrado!J$2:J859,Concentrado!$A$2:$A859,"="&amp;$A23,Concentrado!$B$2:$B859, "=Sonora")</f>
        <v>6.6070000000000002</v>
      </c>
      <c r="J23" s="9">
        <f>SUMIFS(Concentrado!K$2:K859,Concentrado!$A$2:$A859,"="&amp;$A23,Concentrado!$B$2:$B859, "=Sonora")</f>
        <v>14.314</v>
      </c>
      <c r="K23" s="9">
        <f>SUMIFS(Concentrado!L$2:L859,Concentrado!$A$2:$A859,"="&amp;$A23,Concentrado!$B$2:$B859, "=Sonora")</f>
        <v>6.7939999999999996</v>
      </c>
      <c r="L23" s="9">
        <f>SUMIFS(Concentrado!M$2:M859,Concentrado!$A$2:$A859,"="&amp;$A23,Concentrado!$B$2:$B859, "=Sonora")</f>
        <v>10.565</v>
      </c>
      <c r="M23" s="9">
        <f>SUMIFS(Concentrado!N$2:N859,Concentrado!$A$2:$A859,"="&amp;$A23,Concentrado!$B$2:$B859, "=Sonora")</f>
        <v>47.878</v>
      </c>
      <c r="N23" s="9">
        <f>SUMIFS(Concentrado!O$2:O859,Concentrado!$A$2:$A859,"="&amp;$A23,Concentrado!$B$2:$B859, "=Sonora")</f>
        <v>144.20599999999999</v>
      </c>
      <c r="O23" s="9">
        <f>SUMIFS(Concentrado!P$2:P859,Concentrado!$A$2:$A859,"="&amp;$A23,Concentrado!$B$2:$B859, "=Sonora")</f>
        <v>25.763999999999999</v>
      </c>
      <c r="P23" s="9">
        <f>SUMIFS(Concentrado!Q$2:Q859,Concentrado!$A$2:$A859,"="&amp;$A23,Concentrado!$B$2:$B859, "=Sonora")</f>
        <v>86.662999999999997</v>
      </c>
      <c r="Q23" s="9">
        <f>SUMIFS(Concentrado!R$2:R859,Concentrado!$A$2:$A859,"="&amp;$A23,Concentrado!$B$2:$B859, "=Sonora")</f>
        <v>54.311</v>
      </c>
      <c r="R23" s="9">
        <f>SUMIFS(Concentrado!S$2:S859,Concentrado!$A$2:$A859,"="&amp;$A23,Concentrado!$B$2:$B859, "=Sonora")</f>
        <v>53.948999999999998</v>
      </c>
      <c r="S23" s="9">
        <f>SUMIFS(Concentrado!T$2:T859,Concentrado!$A$2:$A859,"="&amp;$A23,Concentrado!$B$2:$B859, "=Sonora")</f>
        <v>54.131</v>
      </c>
      <c r="T23" s="9">
        <f>SUMIFS(Concentrado!U$2:U859,Concentrado!$A$2:$A859,"="&amp;$A23,Concentrado!$B$2:$B859, "=Sonora")</f>
        <v>17.925000000000001</v>
      </c>
      <c r="U23" s="9">
        <f>SUMIFS(Concentrado!V$2:V859,Concentrado!$A$2:$A859,"="&amp;$A23,Concentrado!$B$2:$B859, "=Sonora")</f>
        <v>19.373000000000001</v>
      </c>
      <c r="V23" s="9">
        <f>SUMIFS(Concentrado!W$2:W859,Concentrado!$A$2:$A859,"="&amp;$A23,Concentrado!$B$2:$B859, "=Sonora")</f>
        <v>18.646999999999998</v>
      </c>
      <c r="W23" s="9">
        <f>SUMIFS(Concentrado!X$2:X859,Concentrado!$A$2:$A859,"="&amp;$A23,Concentrado!$B$2:$B859, "=Sonora")</f>
        <v>73.707999999999998</v>
      </c>
      <c r="X23" s="9">
        <f>SUMIFS(Concentrado!Y$2:Y859,Concentrado!$A$2:$A859,"="&amp;$A23,Concentrado!$B$2:$B859, "=Sonora")</f>
        <v>7.399</v>
      </c>
      <c r="Y23" s="9">
        <f>SUMIFS(Concentrado!Z$2:Z859,Concentrado!$A$2:$A859,"="&amp;$A23,Concentrado!$B$2:$B859, "=Sonora")</f>
        <v>42.124000000000002</v>
      </c>
      <c r="Z23" s="9">
        <f>SUMIFS(Concentrado!AA$2:AA859,Concentrado!$A$2:$A859,"="&amp;$A23,Concentrado!$B$2:$B859, "=Sonora")</f>
        <v>143.404</v>
      </c>
      <c r="AA23" s="9">
        <f>SUMIFS(Concentrado!AB$2:AB859,Concentrado!$A$2:$A859,"="&amp;$A23,Concentrado!$B$2:$B859, "=Sonora")</f>
        <v>90.206000000000003</v>
      </c>
      <c r="AB23" s="9">
        <f>SUMIFS(Concentrado!AC$2:AC859,Concentrado!$A$2:$A859,"="&amp;$A23,Concentrado!$B$2:$B859, "=Sonora")</f>
        <v>116.881</v>
      </c>
      <c r="AC23" s="9">
        <f>SUMIFS(Concentrado!AD$2:AD859,Concentrado!$A$2:$A859,"="&amp;$A23,Concentrado!$B$2:$B859, "=Sonora")</f>
        <v>511.14299999999997</v>
      </c>
      <c r="AD23" s="9">
        <f>SUMIFS(Concentrado!AE$2:AE859,Concentrado!$A$2:$A859,"="&amp;$A23,Concentrado!$B$2:$B859, "=Sonora")</f>
        <v>401.59</v>
      </c>
      <c r="AE23" s="9">
        <f>SUMIFS(Concentrado!AF$2:AF859,Concentrado!$A$2:$A859,"="&amp;$A23,Concentrado!$B$2:$B859, "=Sonora")</f>
        <v>456.589</v>
      </c>
      <c r="AF23" s="9">
        <f>SUMIFS(Concentrado!AG$2:AG859,Concentrado!$A$2:$A859,"="&amp;$A23,Concentrado!$B$2:$B859, "=Sonora")</f>
        <v>12.775</v>
      </c>
      <c r="AG23" s="9">
        <f>SUMIFS(Concentrado!AH$2:AH859,Concentrado!$A$2:$A859,"="&amp;$A23,Concentrado!$B$2:$B859, "=Sonora")</f>
        <v>14.6536996881915</v>
      </c>
      <c r="AH23" s="9">
        <f>SUMIFS(Concentrado!AI$2:AI859,Concentrado!$A$2:$A859,"="&amp;$A23,Concentrado!$B$2:$B859, "=Sonora")</f>
        <v>2.7300506424394202</v>
      </c>
      <c r="AI23" s="9">
        <f>SUMIFS(Concentrado!AJ$2:AJ859,Concentrado!$A$2:$A859,"="&amp;$A23,Concentrado!$B$2:$B859, "=Sonora")</f>
        <v>8.8409428818051499</v>
      </c>
      <c r="AJ23" s="9">
        <f>SUMIFS(Concentrado!AK$2:AK859,Concentrado!$A$2:$A859,"="&amp;$A23,Concentrado!$B$2:$B859, "=Sonora")</f>
        <v>15.584</v>
      </c>
      <c r="AK23" s="9">
        <f>SUMIFS(Concentrado!AL$2:AL859,Concentrado!$A$2:$A859,"="&amp;$A23,Concentrado!$B$2:$B859, "=Sonora")</f>
        <v>2.0179999999999998</v>
      </c>
      <c r="AL23" s="9">
        <f>SUMIFS(Concentrado!AM$2:AM859,Concentrado!$A$2:$A859,"="&amp;$A23,Concentrado!$B$2:$B859, "=Sonora")</f>
        <v>8.8209999999999997</v>
      </c>
      <c r="AM23" s="9">
        <f>SUMIFS(Concentrado!AN$2:AN859,Concentrado!$A$2:$A859,"="&amp;$A23,Concentrado!$B$2:$B859, "=Sonora")</f>
        <v>80.664000000000001</v>
      </c>
      <c r="AN23" s="9">
        <f>SUMIFS(Concentrado!AO$2:AO859,Concentrado!$A$2:$A859,"="&amp;$A23,Concentrado!$B$2:$B859, "=Sonora")</f>
        <v>62.088000000000001</v>
      </c>
      <c r="AO23" s="9">
        <f>SUMIFS(Concentrado!AP$2:AP859,Concentrado!$A$2:$A859,"="&amp;$A23,Concentrado!$B$2:$B859, "=Sonora")</f>
        <v>71.403000000000006</v>
      </c>
      <c r="AP23" s="9">
        <f>SUMIFS(Concentrado!AQ$2:AQ859,Concentrado!$A$2:$A859,"="&amp;$A23,Concentrado!$B$2:$B859, "=Sonora")</f>
        <v>7.0229999999999997</v>
      </c>
      <c r="AQ23" s="9">
        <f>SUMIFS(Concentrado!AR$2:AR859,Concentrado!$A$2:$A859,"="&amp;$A23,Concentrado!$B$2:$B859, "=Sonora")</f>
        <v>2.2869999999999999</v>
      </c>
      <c r="AR23" s="9">
        <f>SUMIFS(Concentrado!AS$2:AS859,Concentrado!$A$2:$A859,"="&amp;$A23,Concentrado!$B$2:$B859, "=Sonora")</f>
        <v>4.6619999999999999</v>
      </c>
      <c r="AS23" s="9">
        <f>SUMIFS(Concentrado!AT$2:AT859,Concentrado!$A$2:$A859,"="&amp;$A23,Concentrado!$B$2:$B859, "=Sonora")</f>
        <v>7.8259999999999996</v>
      </c>
      <c r="AT23" s="9">
        <f>SUMIFS(Concentrado!AU$2:AU859,Concentrado!$A$2:$A859,"="&amp;$A23,Concentrado!$B$2:$B859, "=Sonora")</f>
        <v>1.9510000000000001</v>
      </c>
      <c r="AU23" s="9">
        <f>SUMIFS(Concentrado!AV$2:AV859,Concentrado!$A$2:$A859,"="&amp;$A23,Concentrado!$B$2:$B859, "=Sonora")</f>
        <v>4.8970000000000002</v>
      </c>
      <c r="AV23" s="9">
        <f>SUMIFS(Concentrado!AW$2:AW859,Concentrado!$A$2:$A859,"="&amp;$A23,Concentrado!$B$2:$B859, "=Sonora")</f>
        <v>742.43399999999997</v>
      </c>
      <c r="AW23" s="9">
        <f>SUMIFS(Concentrado!AX$2:AX859,Concentrado!$A$2:$A859,"="&amp;$A23,Concentrado!$B$2:$B859, "=Sonora")</f>
        <v>493.47800000000001</v>
      </c>
      <c r="AX23" s="9">
        <f>SUMIFS(Concentrado!AY$2:AY859,Concentrado!$A$2:$A859,"="&amp;$A23,Concentrado!$B$2:$B859, "=Sonora")</f>
        <v>619.95399999999995</v>
      </c>
      <c r="AY23" s="9">
        <f>SUMIFS(Concentrado!AZ$2:AZ859,Concentrado!$A$2:$A859,"="&amp;$A23,Concentrado!$B$2:$B859, "=Sonora")</f>
        <v>7.4240000000000004</v>
      </c>
      <c r="AZ23" s="9">
        <f>SUMIFS(Concentrado!BA$2:BA859,Concentrado!$A$2:$A859,"="&amp;$A23,Concentrado!$B$2:$B859, "=Sonora")</f>
        <v>4.9349999999999996</v>
      </c>
      <c r="BA23" s="9">
        <f>SUMIFS(Concentrado!BB$2:BB859,Concentrado!$A$2:$A859,"="&amp;$A23,Concentrado!$B$2:$B859, "=Sonora")</f>
        <v>6.2</v>
      </c>
      <c r="BB23" s="9">
        <f>SUMIFS(Concentrado!BC$2:BC859,Concentrado!$A$2:$A859,"="&amp;$A23,Concentrado!$B$2:$B859, "=Sonora")</f>
        <v>12.411</v>
      </c>
      <c r="BC23" s="9">
        <f>SUMIFS(Concentrado!BD$2:BD859,Concentrado!$A$2:$A859,"="&amp;$A23,Concentrado!$B$2:$B859, "=Sonora")</f>
        <v>4.7080000000000002</v>
      </c>
      <c r="BD23" s="9">
        <f>SUMIFS(Concentrado!BE$2:BE859,Concentrado!$A$2:$A859,"="&amp;$A23,Concentrado!$B$2:$B859, "=Sonora")</f>
        <v>12.557</v>
      </c>
      <c r="BE23" s="9">
        <f>SUMIFS(Concentrado!BF$2:BF859,Concentrado!$A$2:$A859,"="&amp;$A23,Concentrado!$B$2:$B859, "=Sonora")</f>
        <v>15.029</v>
      </c>
      <c r="BF23" s="9">
        <f>SUMIFS(Concentrado!BG$2:BG859,Concentrado!$A$2:$A859,"="&amp;$A23,Concentrado!$B$2:$B859, "=Sonora")</f>
        <v>32.454999999999998</v>
      </c>
      <c r="BG23" s="9">
        <f>SUMIFS(Concentrado!BH$2:BH859,Concentrado!$A$2:$A859,"="&amp;$A23,Concentrado!$B$2:$B859, "=Sonora")</f>
        <v>6.8404234072298786</v>
      </c>
    </row>
    <row r="24" spans="1:59" x14ac:dyDescent="0.25">
      <c r="A24" s="4">
        <v>2020</v>
      </c>
      <c r="B24" s="9">
        <f>SUMIFS(Concentrado!C$2:C859,Concentrado!$A$2:$A859,"="&amp;$A24,Concentrado!$B$2:$B859, "=Sonora")</f>
        <v>18.324000000000002</v>
      </c>
      <c r="C24" s="9">
        <f>SUMIFS(Concentrado!D$2:D859,Concentrado!$A$2:$A859,"="&amp;$A24,Concentrado!$B$2:$B859, "=Sonora")</f>
        <v>3.476</v>
      </c>
      <c r="D24" s="9">
        <f>SUMIFS(Concentrado!E$2:E859,Concentrado!$A$2:$A859,"="&amp;$A24,Concentrado!$B$2:$B859, "=Sonora")</f>
        <v>10.958</v>
      </c>
      <c r="E24" s="9">
        <f>SUMIFS(Concentrado!F$2:F859,Concentrado!$A$2:$A859,"="&amp;$A24,Concentrado!$B$2:$B859, "=Sonora")</f>
        <v>11.999000000000001</v>
      </c>
      <c r="F24" s="9">
        <f>SUMIFS(Concentrado!G$2:G859,Concentrado!$A$2:$A859,"="&amp;$A24,Concentrado!$B$2:$B859, "=Sonora")</f>
        <v>27.92</v>
      </c>
      <c r="G24" s="9">
        <f>SUMIFS(Concentrado!H$2:H859,Concentrado!$A$2:$A859,"="&amp;$A24,Concentrado!$B$2:$B859, "=Sonora")</f>
        <v>8.2319999999999993</v>
      </c>
      <c r="H24" s="9">
        <f>SUMIFS(Concentrado!I$2:I859,Concentrado!$A$2:$A859,"="&amp;$A24,Concentrado!$B$2:$B859, "=Sonora")</f>
        <v>6.4169999999999998</v>
      </c>
      <c r="I24" s="9">
        <f>SUMIFS(Concentrado!J$2:J859,Concentrado!$A$2:$A859,"="&amp;$A24,Concentrado!$B$2:$B859, "=Sonora")</f>
        <v>7.3280000000000003</v>
      </c>
      <c r="J24" s="9">
        <f>SUMIFS(Concentrado!K$2:K859,Concentrado!$A$2:$A859,"="&amp;$A24,Concentrado!$B$2:$B859, "=Sonora")</f>
        <v>15.667999999999999</v>
      </c>
      <c r="K24" s="9">
        <f>SUMIFS(Concentrado!L$2:L859,Concentrado!$A$2:$A859,"="&amp;$A24,Concentrado!$B$2:$B859, "=Sonora")</f>
        <v>6.8849999999999998</v>
      </c>
      <c r="L24" s="9">
        <f>SUMIFS(Concentrado!M$2:M859,Concentrado!$A$2:$A859,"="&amp;$A24,Concentrado!$B$2:$B859, "=Sonora")</f>
        <v>11.291</v>
      </c>
      <c r="M24" s="9">
        <f>SUMIFS(Concentrado!N$2:N859,Concentrado!$A$2:$A859,"="&amp;$A24,Concentrado!$B$2:$B859, "=Sonora")</f>
        <v>54.786000000000001</v>
      </c>
      <c r="N24" s="9">
        <f>SUMIFS(Concentrado!O$2:O859,Concentrado!$A$2:$A859,"="&amp;$A24,Concentrado!$B$2:$B859, "=Sonora")</f>
        <v>157.27799999999999</v>
      </c>
      <c r="O24" s="9">
        <f>SUMIFS(Concentrado!P$2:P859,Concentrado!$A$2:$A859,"="&amp;$A24,Concentrado!$B$2:$B859, "=Sonora")</f>
        <v>21.992000000000001</v>
      </c>
      <c r="P24" s="9">
        <f>SUMIFS(Concentrado!Q$2:Q859,Concentrado!$A$2:$A859,"="&amp;$A24,Concentrado!$B$2:$B859, "=Sonora")</f>
        <v>90.230999999999995</v>
      </c>
      <c r="Q24" s="9">
        <f>SUMIFS(Concentrado!R$2:R859,Concentrado!$A$2:$A859,"="&amp;$A24,Concentrado!$B$2:$B859, "=Sonora")</f>
        <v>76.281999999999996</v>
      </c>
      <c r="R24" s="9">
        <f>SUMIFS(Concentrado!S$2:S859,Concentrado!$A$2:$A859,"="&amp;$A24,Concentrado!$B$2:$B859, "=Sonora")</f>
        <v>74.664000000000001</v>
      </c>
      <c r="S24" s="9">
        <f>SUMIFS(Concentrado!T$2:T859,Concentrado!$A$2:$A859,"="&amp;$A24,Concentrado!$B$2:$B859, "=Sonora")</f>
        <v>75.509</v>
      </c>
      <c r="T24" s="9">
        <f>SUMIFS(Concentrado!U$2:U859,Concentrado!$A$2:$A859,"="&amp;$A24,Concentrado!$B$2:$B859, "=Sonora")</f>
        <v>22.771999999999998</v>
      </c>
      <c r="U24" s="9">
        <f>SUMIFS(Concentrado!V$2:V859,Concentrado!$A$2:$A859,"="&amp;$A24,Concentrado!$B$2:$B859, "=Sonora")</f>
        <v>22.459</v>
      </c>
      <c r="V24" s="9">
        <f>SUMIFS(Concentrado!W$2:W859,Concentrado!$A$2:$A859,"="&amp;$A24,Concentrado!$B$2:$B859, "=Sonora")</f>
        <v>22.616</v>
      </c>
      <c r="W24" s="9">
        <f>SUMIFS(Concentrado!X$2:X859,Concentrado!$A$2:$A859,"="&amp;$A24,Concentrado!$B$2:$B859, "=Sonora")</f>
        <v>84.513999999999996</v>
      </c>
      <c r="X24" s="9">
        <f>SUMIFS(Concentrado!Y$2:Y859,Concentrado!$A$2:$A859,"="&amp;$A24,Concentrado!$B$2:$B859, "=Sonora")</f>
        <v>6.15</v>
      </c>
      <c r="Y24" s="9">
        <f>SUMIFS(Concentrado!Z$2:Z859,Concentrado!$A$2:$A859,"="&amp;$A24,Concentrado!$B$2:$B859, "=Sonora")</f>
        <v>45.798000000000002</v>
      </c>
      <c r="Z24" s="9">
        <f>SUMIFS(Concentrado!AA$2:AA859,Concentrado!$A$2:$A859,"="&amp;$A24,Concentrado!$B$2:$B859, "=Sonora")</f>
        <v>184.89599999999999</v>
      </c>
      <c r="AA24" s="9">
        <f>SUMIFS(Concentrado!AB$2:AB859,Concentrado!$A$2:$A859,"="&amp;$A24,Concentrado!$B$2:$B859, "=Sonora")</f>
        <v>122.858</v>
      </c>
      <c r="AB24" s="9">
        <f>SUMIFS(Concentrado!AC$2:AC859,Concentrado!$A$2:$A859,"="&amp;$A24,Concentrado!$B$2:$B859, "=Sonora")</f>
        <v>153.983</v>
      </c>
      <c r="AC24" s="9">
        <f>SUMIFS(Concentrado!AD$2:AD859,Concentrado!$A$2:$A859,"="&amp;$A24,Concentrado!$B$2:$B859, "=Sonora")</f>
        <v>597.30999999999995</v>
      </c>
      <c r="AD24" s="9">
        <f>SUMIFS(Concentrado!AE$2:AE859,Concentrado!$A$2:$A859,"="&amp;$A24,Concentrado!$B$2:$B859, "=Sonora")</f>
        <v>467.83800000000002</v>
      </c>
      <c r="AE24" s="9">
        <f>SUMIFS(Concentrado!AF$2:AF859,Concentrado!$A$2:$A859,"="&amp;$A24,Concentrado!$B$2:$B859, "=Sonora")</f>
        <v>532.86099999999999</v>
      </c>
      <c r="AF24" s="9">
        <f>SUMIFS(Concentrado!AG$2:AG859,Concentrado!$A$2:$A859,"="&amp;$A24,Concentrado!$B$2:$B859, "=Sonora")</f>
        <v>14.938000000000001</v>
      </c>
      <c r="AG24" s="9">
        <f>SUMIFS(Concentrado!AH$2:AH859,Concentrado!$A$2:$A859,"="&amp;$A24,Concentrado!$B$2:$B859, "=Sonora")</f>
        <v>16.2769749242103</v>
      </c>
      <c r="AH24" s="9">
        <f>SUMIFS(Concentrado!AI$2:AI859,Concentrado!$A$2:$A859,"="&amp;$A24,Concentrado!$B$2:$B859, "=Sonora")</f>
        <v>3.1197780277933198</v>
      </c>
      <c r="AI24" s="9">
        <f>SUMIFS(Concentrado!AJ$2:AJ859,Concentrado!$A$2:$A859,"="&amp;$A24,Concentrado!$B$2:$B859, "=Sonora")</f>
        <v>9.8718744601318704</v>
      </c>
      <c r="AJ24" s="9">
        <f>SUMIFS(Concentrado!AK$2:AK859,Concentrado!$A$2:$A859,"="&amp;$A24,Concentrado!$B$2:$B859, "=Sonora")</f>
        <v>17.725999999999999</v>
      </c>
      <c r="AK24" s="9">
        <f>SUMIFS(Concentrado!AL$2:AL859,Concentrado!$A$2:$A859,"="&amp;$A24,Concentrado!$B$2:$B859, "=Sonora")</f>
        <v>2.4729999999999999</v>
      </c>
      <c r="AL24" s="9">
        <f>SUMIFS(Concentrado!AM$2:AM859,Concentrado!$A$2:$A859,"="&amp;$A24,Concentrado!$B$2:$B859, "=Sonora")</f>
        <v>10.125999999999999</v>
      </c>
      <c r="AM24" s="9">
        <f>SUMIFS(Concentrado!AN$2:AN859,Concentrado!$A$2:$A859,"="&amp;$A24,Concentrado!$B$2:$B859, "=Sonora")</f>
        <v>349.67500000000001</v>
      </c>
      <c r="AN24" s="9">
        <f>SUMIFS(Concentrado!AO$2:AO859,Concentrado!$A$2:$A859,"="&amp;$A24,Concentrado!$B$2:$B859, "=Sonora")</f>
        <v>244.447</v>
      </c>
      <c r="AO24" s="9">
        <f>SUMIFS(Concentrado!AP$2:AP859,Concentrado!$A$2:$A859,"="&amp;$A24,Concentrado!$B$2:$B859, "=Sonora")</f>
        <v>297.24</v>
      </c>
      <c r="AP24" s="9">
        <f>SUMIFS(Concentrado!AQ$2:AQ859,Concentrado!$A$2:$A859,"="&amp;$A24,Concentrado!$B$2:$B859, "=Sonora")</f>
        <v>8.3650000000000002</v>
      </c>
      <c r="AQ24" s="9">
        <f>SUMIFS(Concentrado!AR$2:AR859,Concentrado!$A$2:$A859,"="&amp;$A24,Concentrado!$B$2:$B859, "=Sonora")</f>
        <v>1.8049999999999999</v>
      </c>
      <c r="AR24" s="9">
        <f>SUMIFS(Concentrado!AS$2:AS859,Concentrado!$A$2:$A859,"="&amp;$A24,Concentrado!$B$2:$B859, "=Sonora")</f>
        <v>5.0960000000000001</v>
      </c>
      <c r="AS24" s="9">
        <f>SUMIFS(Concentrado!AT$2:AT859,Concentrado!$A$2:$A859,"="&amp;$A24,Concentrado!$B$2:$B859, "=Sonora")</f>
        <v>6.8380000000000001</v>
      </c>
      <c r="AT24" s="9">
        <f>SUMIFS(Concentrado!AU$2:AU859,Concentrado!$A$2:$A859,"="&amp;$A24,Concentrado!$B$2:$B859, "=Sonora")</f>
        <v>0.66800000000000004</v>
      </c>
      <c r="AU24" s="9">
        <f>SUMIFS(Concentrado!AV$2:AV859,Concentrado!$A$2:$A859,"="&amp;$A24,Concentrado!$B$2:$B859, "=Sonora")</f>
        <v>3.7639999999999998</v>
      </c>
      <c r="AV24" s="9">
        <f>SUMIFS(Concentrado!AW$2:AW859,Concentrado!$A$2:$A859,"="&amp;$A24,Concentrado!$B$2:$B859, "=Sonora")</f>
        <v>1112.296</v>
      </c>
      <c r="AW24" s="9">
        <f>SUMIFS(Concentrado!AX$2:AX859,Concentrado!$A$2:$A859,"="&amp;$A24,Concentrado!$B$2:$B859, "=Sonora")</f>
        <v>738.42</v>
      </c>
      <c r="AX24" s="9">
        <f>SUMIFS(Concentrado!AY$2:AY859,Concentrado!$A$2:$A859,"="&amp;$A24,Concentrado!$B$2:$B859, "=Sonora")</f>
        <v>926.42700000000002</v>
      </c>
      <c r="AY24" s="9">
        <f>SUMIFS(Concentrado!AZ$2:AZ859,Concentrado!$A$2:$A859,"="&amp;$A24,Concentrado!$B$2:$B859, "=Sonora")</f>
        <v>11.122999999999999</v>
      </c>
      <c r="AZ24" s="9">
        <f>SUMIFS(Concentrado!BA$2:BA859,Concentrado!$A$2:$A859,"="&amp;$A24,Concentrado!$B$2:$B859, "=Sonora")</f>
        <v>7.3840000000000003</v>
      </c>
      <c r="BA24" s="9">
        <f>SUMIFS(Concentrado!BB$2:BB859,Concentrado!$A$2:$A859,"="&amp;$A24,Concentrado!$B$2:$B859, "=Sonora")</f>
        <v>9.2639999999999993</v>
      </c>
      <c r="BB24" s="9">
        <f>SUMIFS(Concentrado!BC$2:BC859,Concentrado!$A$2:$A859,"="&amp;$A24,Concentrado!$B$2:$B859, "=Sonora")</f>
        <v>6.9580000000000002</v>
      </c>
      <c r="BC24" s="9">
        <f>SUMIFS(Concentrado!BD$2:BD859,Concentrado!$A$2:$A859,"="&amp;$A24,Concentrado!$B$2:$B859, "=Sonora")</f>
        <v>2.1749999999999998</v>
      </c>
      <c r="BD24" s="9">
        <f>SUMIFS(Concentrado!BE$2:BE859,Concentrado!$A$2:$A859,"="&amp;$A24,Concentrado!$B$2:$B859, "=Sonora")</f>
        <v>9.06</v>
      </c>
      <c r="BE24" s="9">
        <f>SUMIFS(Concentrado!BF$2:BF859,Concentrado!$A$2:$A859,"="&amp;$A24,Concentrado!$B$2:$B859, "=Sonora")</f>
        <v>11.215</v>
      </c>
      <c r="BF24" s="9">
        <f>SUMIFS(Concentrado!BG$2:BG859,Concentrado!$A$2:$A859,"="&amp;$A24,Concentrado!$B$2:$B859, "=Sonora")</f>
        <v>59.707999999999998</v>
      </c>
      <c r="BG24" s="9">
        <f>SUMIFS(Concentrado!BH$2:BH859,Concentrado!$A$2:$A859,"="&amp;$A24,Concentrado!$B$2:$B859, "=Sonora")</f>
        <v>5.892889592689702</v>
      </c>
    </row>
    <row r="25" spans="1:59" x14ac:dyDescent="0.25">
      <c r="A25" s="4">
        <v>2021</v>
      </c>
      <c r="B25" s="9">
        <f>SUMIFS(Concentrado!C$2:C859,Concentrado!$A$2:$A859,"="&amp;$A25,Concentrado!$B$2:$B859, "=Sonora")</f>
        <v>17.065999999999999</v>
      </c>
      <c r="C25" s="9">
        <f>SUMIFS(Concentrado!D$2:D859,Concentrado!$A$2:$A859,"="&amp;$A25,Concentrado!$B$2:$B859, "=Sonora")</f>
        <v>4.1159999999999997</v>
      </c>
      <c r="D25" s="9">
        <f>SUMIFS(Concentrado!E$2:E859,Concentrado!$A$2:$A859,"="&amp;$A25,Concentrado!$B$2:$B859, "=Sonora")</f>
        <v>10.648</v>
      </c>
      <c r="E25" s="9">
        <f>SUMIFS(Concentrado!F$2:F859,Concentrado!$A$2:$A859,"="&amp;$A25,Concentrado!$B$2:$B859, "=Sonora")</f>
        <v>11.459</v>
      </c>
      <c r="F25" s="9">
        <f>SUMIFS(Concentrado!G$2:G859,Concentrado!$A$2:$A859,"="&amp;$A25,Concentrado!$B$2:$B859, "=Sonora")</f>
        <v>26.776</v>
      </c>
      <c r="G25" s="9">
        <f>SUMIFS(Concentrado!H$2:H859,Concentrado!$A$2:$A859,"="&amp;$A25,Concentrado!$B$2:$B859, "=Sonora")</f>
        <v>8.3019999999999996</v>
      </c>
      <c r="H25" s="9">
        <f>SUMIFS(Concentrado!I$2:I859,Concentrado!$A$2:$A859,"="&amp;$A25,Concentrado!$B$2:$B859, "=Sonora")</f>
        <v>7.5010000000000003</v>
      </c>
      <c r="I25" s="9">
        <f>SUMIFS(Concentrado!J$2:J859,Concentrado!$A$2:$A859,"="&amp;$A25,Concentrado!$B$2:$B859, "=Sonora")</f>
        <v>7.9029999999999996</v>
      </c>
      <c r="J25" s="9">
        <f>SUMIFS(Concentrado!K$2:K859,Concentrado!$A$2:$A859,"="&amp;$A25,Concentrado!$B$2:$B859, "=Sonora")</f>
        <v>11.663</v>
      </c>
      <c r="K25" s="9">
        <f>SUMIFS(Concentrado!L$2:L859,Concentrado!$A$2:$A859,"="&amp;$A25,Concentrado!$B$2:$B859, "=Sonora")</f>
        <v>5.5090000000000003</v>
      </c>
      <c r="L25" s="9">
        <f>SUMIFS(Concentrado!M$2:M859,Concentrado!$A$2:$A859,"="&amp;$A25,Concentrado!$B$2:$B859, "=Sonora")</f>
        <v>8.5969999999999995</v>
      </c>
      <c r="M25" s="9">
        <f>SUMIFS(Concentrado!N$2:N859,Concentrado!$A$2:$A859,"="&amp;$A25,Concentrado!$B$2:$B859, "=Sonora")</f>
        <v>42.828000000000003</v>
      </c>
      <c r="N25" s="9">
        <f>SUMIFS(Concentrado!O$2:O859,Concentrado!$A$2:$A859,"="&amp;$A25,Concentrado!$B$2:$B859, "=Sonora")</f>
        <v>181.2</v>
      </c>
      <c r="O25" s="9">
        <f>SUMIFS(Concentrado!P$2:P859,Concentrado!$A$2:$A859,"="&amp;$A25,Concentrado!$B$2:$B859, "=Sonora")</f>
        <v>29.937000000000001</v>
      </c>
      <c r="P25" s="9">
        <f>SUMIFS(Concentrado!Q$2:Q859,Concentrado!$A$2:$A859,"="&amp;$A25,Concentrado!$B$2:$B859, "=Sonora")</f>
        <v>106.741</v>
      </c>
      <c r="Q25" s="9">
        <f>SUMIFS(Concentrado!R$2:R859,Concentrado!$A$2:$A859,"="&amp;$A25,Concentrado!$B$2:$B859, "=Sonora")</f>
        <v>59.302</v>
      </c>
      <c r="R25" s="9">
        <f>SUMIFS(Concentrado!S$2:S859,Concentrado!$A$2:$A859,"="&amp;$A25,Concentrado!$B$2:$B859, "=Sonora")</f>
        <v>58.679000000000002</v>
      </c>
      <c r="S25" s="9">
        <f>SUMIFS(Concentrado!T$2:T859,Concentrado!$A$2:$A859,"="&amp;$A25,Concentrado!$B$2:$B859, "=Sonora")</f>
        <v>58.991999999999997</v>
      </c>
      <c r="T25" s="9">
        <f>SUMIFS(Concentrado!U$2:U859,Concentrado!$A$2:$A859,"="&amp;$A25,Concentrado!$B$2:$B859, "=Sonora")</f>
        <v>17.658999999999999</v>
      </c>
      <c r="U25" s="9">
        <f>SUMIFS(Concentrado!V$2:V859,Concentrado!$A$2:$A859,"="&amp;$A25,Concentrado!$B$2:$B859, "=Sonora")</f>
        <v>20.975999999999999</v>
      </c>
      <c r="V25" s="9">
        <f>SUMIFS(Concentrado!W$2:W859,Concentrado!$A$2:$A859,"="&amp;$A25,Concentrado!$B$2:$B859, "=Sonora")</f>
        <v>19.311</v>
      </c>
      <c r="W25" s="9">
        <f>SUMIFS(Concentrado!X$2:X859,Concentrado!$A$2:$A859,"="&amp;$A25,Concentrado!$B$2:$B859, "=Sonora")</f>
        <v>105.623</v>
      </c>
      <c r="X25" s="9">
        <f>SUMIFS(Concentrado!Y$2:Y859,Concentrado!$A$2:$A859,"="&amp;$A25,Concentrado!$B$2:$B859, "=Sonora")</f>
        <v>9.8239999999999998</v>
      </c>
      <c r="Y25" s="9">
        <f>SUMIFS(Concentrado!Z$2:Z859,Concentrado!$A$2:$A859,"="&amp;$A25,Concentrado!$B$2:$B859, "=Sonora")</f>
        <v>58.694000000000003</v>
      </c>
      <c r="Z25" s="9">
        <f>SUMIFS(Concentrado!AA$2:AA859,Concentrado!$A$2:$A859,"="&amp;$A25,Concentrado!$B$2:$B859, "=Sonora")</f>
        <v>172.63499999999999</v>
      </c>
      <c r="AA25" s="9">
        <f>SUMIFS(Concentrado!AB$2:AB859,Concentrado!$A$2:$A859,"="&amp;$A25,Concentrado!$B$2:$B859, "=Sonora")</f>
        <v>112.51300000000001</v>
      </c>
      <c r="AB25" s="9">
        <f>SUMIFS(Concentrado!AC$2:AC859,Concentrado!$A$2:$A859,"="&amp;$A25,Concentrado!$B$2:$B859, "=Sonora")</f>
        <v>142.685</v>
      </c>
      <c r="AC25" s="9">
        <f>SUMIFS(Concentrado!AD$2:AD859,Concentrado!$A$2:$A859,"="&amp;$A25,Concentrado!$B$2:$B859, "=Sonora")</f>
        <v>528.31399999999996</v>
      </c>
      <c r="AD25" s="9">
        <f>SUMIFS(Concentrado!AE$2:AE859,Concentrado!$A$2:$A859,"="&amp;$A25,Concentrado!$B$2:$B859, "=Sonora")</f>
        <v>426.82</v>
      </c>
      <c r="AE25" s="9">
        <f>SUMIFS(Concentrado!AF$2:AF859,Concentrado!$A$2:$A859,"="&amp;$A25,Concentrado!$B$2:$B859, "=Sonora")</f>
        <v>477.78800000000001</v>
      </c>
      <c r="AF25" s="9">
        <f>SUMIFS(Concentrado!AG$2:AG859,Concentrado!$A$2:$A859,"="&amp;$A25,Concentrado!$B$2:$B859, "=Sonora")</f>
        <v>11.794</v>
      </c>
      <c r="AG25" s="9">
        <f>SUMIFS(Concentrado!AH$2:AH859,Concentrado!$A$2:$A859,"="&amp;$A25,Concentrado!$B$2:$B859, "=Sonora")</f>
        <v>15.130798371040401</v>
      </c>
      <c r="AH25" s="9">
        <f>SUMIFS(Concentrado!AI$2:AI859,Concentrado!$A$2:$A859,"="&amp;$A25,Concentrado!$B$2:$B859, "=Sonora")</f>
        <v>4.4763889943110904</v>
      </c>
      <c r="AI25" s="9">
        <f>SUMIFS(Concentrado!AJ$2:AJ859,Concentrado!$A$2:$A859,"="&amp;$A25,Concentrado!$B$2:$B859, "=Sonora")</f>
        <v>9.9455551893065408</v>
      </c>
      <c r="AJ25" s="9">
        <f>SUMIFS(Concentrado!AK$2:AK859,Concentrado!$A$2:$A859,"="&amp;$A25,Concentrado!$B$2:$B859, "=Sonora")</f>
        <v>18.251999999999999</v>
      </c>
      <c r="AK25" s="9">
        <f>SUMIFS(Concentrado!AL$2:AL859,Concentrado!$A$2:$A859,"="&amp;$A25,Concentrado!$B$2:$B859, "=Sonora")</f>
        <v>3.3849999999999998</v>
      </c>
      <c r="AL25" s="9">
        <f>SUMIFS(Concentrado!AM$2:AM859,Concentrado!$A$2:$A859,"="&amp;$A25,Concentrado!$B$2:$B859, "=Sonora")</f>
        <v>10.846</v>
      </c>
      <c r="AM25" s="9">
        <f>SUMIFS(Concentrado!AN$2:AN859,Concentrado!$A$2:$A859,"="&amp;$A25,Concentrado!$B$2:$B859, "=Sonora")</f>
        <v>279.24599999999998</v>
      </c>
      <c r="AN25" s="9">
        <f>SUMIFS(Concentrado!AO$2:AO859,Concentrado!$A$2:$A859,"="&amp;$A25,Concentrado!$B$2:$B859, "=Sonora")</f>
        <v>208.166</v>
      </c>
      <c r="AO25" s="9">
        <f>SUMIFS(Concentrado!AP$2:AP859,Concentrado!$A$2:$A859,"="&amp;$A25,Concentrado!$B$2:$B859, "=Sonora")</f>
        <v>243.87</v>
      </c>
      <c r="AP25" s="9">
        <f>SUMIFS(Concentrado!AQ$2:AQ859,Concentrado!$A$2:$A859,"="&amp;$A25,Concentrado!$B$2:$B859, "=Sonora")</f>
        <v>7.1820000000000004</v>
      </c>
      <c r="AQ25" s="9">
        <f>SUMIFS(Concentrado!AR$2:AR859,Concentrado!$A$2:$A859,"="&amp;$A25,Concentrado!$B$2:$B859, "=Sonora")</f>
        <v>2.323</v>
      </c>
      <c r="AR25" s="9">
        <f>SUMIFS(Concentrado!AS$2:AS859,Concentrado!$A$2:$A859,"="&amp;$A25,Concentrado!$B$2:$B859, "=Sonora")</f>
        <v>4.7619999999999996</v>
      </c>
      <c r="AS25" s="9">
        <f>SUMIFS(Concentrado!AT$2:AT859,Concentrado!$A$2:$A859,"="&amp;$A25,Concentrado!$B$2:$B859, "=Sonora")</f>
        <v>6.1280000000000001</v>
      </c>
      <c r="AT25" s="9">
        <f>SUMIFS(Concentrado!AU$2:AU859,Concentrado!$A$2:$A859,"="&amp;$A25,Concentrado!$B$2:$B859, "=Sonora")</f>
        <v>1.659</v>
      </c>
      <c r="AU25" s="9">
        <f>SUMIFS(Concentrado!AV$2:AV859,Concentrado!$A$2:$A859,"="&amp;$A25,Concentrado!$B$2:$B859, "=Sonora")</f>
        <v>3.9020000000000001</v>
      </c>
      <c r="AV25" s="9">
        <f>SUMIFS(Concentrado!AW$2:AW859,Concentrado!$A$2:$A859,"="&amp;$A25,Concentrado!$B$2:$B859, "=Sonora")</f>
        <v>997.524</v>
      </c>
      <c r="AW25" s="9">
        <f>SUMIFS(Concentrado!AX$2:AX859,Concentrado!$A$2:$A859,"="&amp;$A25,Concentrado!$B$2:$B859, "=Sonora")</f>
        <v>670.76400000000001</v>
      </c>
      <c r="AX25" s="9">
        <f>SUMIFS(Concentrado!AY$2:AY859,Concentrado!$A$2:$A859,"="&amp;$A25,Concentrado!$B$2:$B859, "=Sonora")</f>
        <v>835.70699999999999</v>
      </c>
      <c r="AY25" s="9">
        <f>SUMIFS(Concentrado!AZ$2:AZ859,Concentrado!$A$2:$A859,"="&amp;$A25,Concentrado!$B$2:$B859, "=Sonora")</f>
        <v>9.9749999999999996</v>
      </c>
      <c r="AZ25" s="9">
        <f>SUMIFS(Concentrado!BA$2:BA859,Concentrado!$A$2:$A859,"="&amp;$A25,Concentrado!$B$2:$B859, "=Sonora")</f>
        <v>6.7080000000000002</v>
      </c>
      <c r="BA25" s="9">
        <f>SUMIFS(Concentrado!BB$2:BB859,Concentrado!$A$2:$A859,"="&amp;$A25,Concentrado!$B$2:$B859, "=Sonora")</f>
        <v>8.3569999999999993</v>
      </c>
      <c r="BB25" s="9">
        <f>SUMIFS(Concentrado!BC$2:BC859,Concentrado!$A$2:$A859,"="&amp;$A25,Concentrado!$B$2:$B859, "=Sonora")</f>
        <v>4.8689999999999998</v>
      </c>
      <c r="BC25" s="9">
        <f>SUMIFS(Concentrado!BD$2:BD859,Concentrado!$A$2:$A859,"="&amp;$A25,Concentrado!$B$2:$B859, "=Sonora")</f>
        <v>3.0990000000000002</v>
      </c>
      <c r="BD25" s="9">
        <f>SUMIFS(Concentrado!BE$2:BE859,Concentrado!$A$2:$A859,"="&amp;$A25,Concentrado!$B$2:$B859, "=Sonora")</f>
        <v>10.702</v>
      </c>
      <c r="BE25" s="9">
        <f>SUMIFS(Concentrado!BF$2:BF859,Concentrado!$A$2:$A859,"="&amp;$A25,Concentrado!$B$2:$B859, "=Sonora")</f>
        <v>12.91</v>
      </c>
      <c r="BF25" s="9">
        <f>SUMIFS(Concentrado!BG$2:BG859,Concentrado!$A$2:$A859,"="&amp;$A25,Concentrado!$B$2:$B859, "=Sonora")</f>
        <v>65.114999999999995</v>
      </c>
      <c r="BG25" s="9">
        <f>SUMIFS(Concentrado!BH$2:BH859,Concentrado!$A$2:$A859,"="&amp;$A25,Concentrado!$B$2:$B859, "=Sonora")</f>
        <v>6.8229432081988559</v>
      </c>
    </row>
    <row r="26" spans="1:59" x14ac:dyDescent="0.25">
      <c r="A26" s="4">
        <v>2022</v>
      </c>
      <c r="B26" s="9">
        <f>SUMIFS(Concentrado!C$2:C859,Concentrado!$A$2:$A859,"="&amp;$A26,Concentrado!$B$2:$B859, "=Sonora")</f>
        <v>20.622</v>
      </c>
      <c r="C26" s="9">
        <f>SUMIFS(Concentrado!D$2:D859,Concentrado!$A$2:$A859,"="&amp;$A26,Concentrado!$B$2:$B859, "=Sonora")</f>
        <v>6.1890000000000001</v>
      </c>
      <c r="D26" s="9">
        <f>SUMIFS(Concentrado!E$2:E859,Concentrado!$A$2:$A859,"="&amp;$A26,Concentrado!$B$2:$B859, "=Sonora")</f>
        <v>13.436999999999999</v>
      </c>
      <c r="E26" s="9">
        <f>SUMIFS(Concentrado!F$2:F859,Concentrado!$A$2:$A859,"="&amp;$A26,Concentrado!$B$2:$B859, "=Sonora")</f>
        <v>12.472</v>
      </c>
      <c r="F26" s="9">
        <f>SUMIFS(Concentrado!G$2:G859,Concentrado!$A$2:$A859,"="&amp;$A26,Concentrado!$B$2:$B859, "=Sonora")</f>
        <v>25.611000000000001</v>
      </c>
      <c r="G26" s="9">
        <f>SUMIFS(Concentrado!H$2:H859,Concentrado!$A$2:$A859,"="&amp;$A26,Concentrado!$B$2:$B859, "=Sonora")</f>
        <v>8.5489999999999995</v>
      </c>
      <c r="H26" s="9">
        <f>SUMIFS(Concentrado!I$2:I859,Concentrado!$A$2:$A859,"="&amp;$A26,Concentrado!$B$2:$B859, "=Sonora")</f>
        <v>6.7160000000000002</v>
      </c>
      <c r="I26" s="9">
        <f>SUMIFS(Concentrado!J$2:J859,Concentrado!$A$2:$A859,"="&amp;$A26,Concentrado!$B$2:$B859, "=Sonora")</f>
        <v>7.6360000000000001</v>
      </c>
      <c r="J26" s="9">
        <f>SUMIFS(Concentrado!K$2:K859,Concentrado!$A$2:$A859,"="&amp;$A26,Concentrado!$B$2:$B859, "=Sonora")</f>
        <v>11.159000000000001</v>
      </c>
      <c r="K26" s="9">
        <f>SUMIFS(Concentrado!L$2:L859,Concentrado!$A$2:$A859,"="&amp;$A26,Concentrado!$B$2:$B859, "=Sonora")</f>
        <v>5.7279999999999998</v>
      </c>
      <c r="L26" s="9">
        <f>SUMIFS(Concentrado!M$2:M859,Concentrado!$A$2:$A859,"="&amp;$A26,Concentrado!$B$2:$B859, "=Sonora")</f>
        <v>8.4559999999999995</v>
      </c>
      <c r="M26" s="9">
        <f>SUMIFS(Concentrado!N$2:N859,Concentrado!$A$2:$A859,"="&amp;$A26,Concentrado!$B$2:$B859, "=Sonora")</f>
        <v>47.067</v>
      </c>
      <c r="N26" s="9">
        <f>SUMIFS(Concentrado!O$2:O859,Concentrado!$A$2:$A859,"="&amp;$A26,Concentrado!$B$2:$B859, "=Sonora")</f>
        <v>164.58500000000001</v>
      </c>
      <c r="O26" s="9">
        <f>SUMIFS(Concentrado!P$2:P859,Concentrado!$A$2:$A859,"="&amp;$A26,Concentrado!$B$2:$B859, "=Sonora")</f>
        <v>31.076000000000001</v>
      </c>
      <c r="P26" s="9">
        <f>SUMIFS(Concentrado!Q$2:Q859,Concentrado!$A$2:$A859,"="&amp;$A26,Concentrado!$B$2:$B859, "=Sonora")</f>
        <v>98.322000000000003</v>
      </c>
      <c r="Q26" s="9">
        <f>SUMIFS(Concentrado!R$2:R859,Concentrado!$A$2:$A859,"="&amp;$A26,Concentrado!$B$2:$B859, "=Sonora")</f>
        <v>52.533999999999999</v>
      </c>
      <c r="R26" s="9">
        <f>SUMIFS(Concentrado!S$2:S859,Concentrado!$A$2:$A859,"="&amp;$A26,Concentrado!$B$2:$B859, "=Sonora")</f>
        <v>54.186</v>
      </c>
      <c r="S26" s="9">
        <f>SUMIFS(Concentrado!T$2:T859,Concentrado!$A$2:$A859,"="&amp;$A26,Concentrado!$B$2:$B859, "=Sonora")</f>
        <v>53.356000000000002</v>
      </c>
      <c r="T26" s="9">
        <f>SUMIFS(Concentrado!U$2:U859,Concentrado!$A$2:$A859,"="&amp;$A26,Concentrado!$B$2:$B859, "=Sonora")</f>
        <v>19.056000000000001</v>
      </c>
      <c r="U26" s="9">
        <f>SUMIFS(Concentrado!V$2:V859,Concentrado!$A$2:$A859,"="&amp;$A26,Concentrado!$B$2:$B859, "=Sonora")</f>
        <v>19.818000000000001</v>
      </c>
      <c r="V26" s="9">
        <f>SUMIFS(Concentrado!W$2:W859,Concentrado!$A$2:$A859,"="&amp;$A26,Concentrado!$B$2:$B859, "=Sonora")</f>
        <v>19.468</v>
      </c>
      <c r="W26" s="9">
        <f>SUMIFS(Concentrado!X$2:X859,Concentrado!$A$2:$A859,"="&amp;$A26,Concentrado!$B$2:$B859, "=Sonora")</f>
        <v>90.710999999999999</v>
      </c>
      <c r="X26" s="9">
        <f>SUMIFS(Concentrado!Y$2:Y859,Concentrado!$A$2:$A859,"="&amp;$A26,Concentrado!$B$2:$B859, "=Sonora")</f>
        <v>9.02</v>
      </c>
      <c r="Y26" s="9">
        <f>SUMIFS(Concentrado!Z$2:Z859,Concentrado!$A$2:$A859,"="&amp;$A26,Concentrado!$B$2:$B859, "=Sonora")</f>
        <v>50.177</v>
      </c>
      <c r="Z26" s="9">
        <f>SUMIFS(Concentrado!AA$2:AA859,Concentrado!$A$2:$A859,"="&amp;$A26,Concentrado!$B$2:$B859, "=Sonora")</f>
        <v>162.49700000000001</v>
      </c>
      <c r="AA26" s="9">
        <f>SUMIFS(Concentrado!AB$2:AB859,Concentrado!$A$2:$A859,"="&amp;$A26,Concentrado!$B$2:$B859, "=Sonora")</f>
        <v>111.59699999999999</v>
      </c>
      <c r="AB26" s="9">
        <f>SUMIFS(Concentrado!AC$2:AC859,Concentrado!$A$2:$A859,"="&amp;$A26,Concentrado!$B$2:$B859, "=Sonora")</f>
        <v>137.19200000000001</v>
      </c>
      <c r="AC26" s="9">
        <f>SUMIFS(Concentrado!AD$2:AD859,Concentrado!$A$2:$A859,"="&amp;$A26,Concentrado!$B$2:$B859, "=Sonora")</f>
        <v>528.53899999999999</v>
      </c>
      <c r="AD26" s="9">
        <f>SUMIFS(Concentrado!AE$2:AE859,Concentrado!$A$2:$A859,"="&amp;$A26,Concentrado!$B$2:$B859, "=Sonora")</f>
        <v>431.37799999999999</v>
      </c>
      <c r="AE26" s="9">
        <f>SUMIFS(Concentrado!AF$2:AF859,Concentrado!$A$2:$A859,"="&amp;$A26,Concentrado!$B$2:$B859, "=Sonora")</f>
        <v>480.33699999999999</v>
      </c>
      <c r="AF26" s="9">
        <f>SUMIFS(Concentrado!AG$2:AG859,Concentrado!$A$2:$A859,"="&amp;$A26,Concentrado!$B$2:$B859, "=Sonora")</f>
        <v>13.182</v>
      </c>
      <c r="AG26" s="9">
        <f>SUMIFS(Concentrado!AH$2:AH859,Concentrado!$A$2:$A859,"="&amp;$A26,Concentrado!$B$2:$B859, "=Sonora")</f>
        <v>13.633817763759099</v>
      </c>
      <c r="AH26" s="9">
        <f>SUMIFS(Concentrado!AI$2:AI859,Concentrado!$A$2:$A859,"="&amp;$A26,Concentrado!$B$2:$B859, "=Sonora")</f>
        <v>3.1119686313561998</v>
      </c>
      <c r="AI26" s="9">
        <f>SUMIFS(Concentrado!AJ$2:AJ859,Concentrado!$A$2:$A859,"="&amp;$A26,Concentrado!$B$2:$B859, "=Sonora")</f>
        <v>8.5153730868795101</v>
      </c>
      <c r="AJ26" s="9">
        <f>SUMIFS(Concentrado!AK$2:AK859,Concentrado!$A$2:$A859,"="&amp;$A26,Concentrado!$B$2:$B859, "=Sonora")</f>
        <v>15.597</v>
      </c>
      <c r="AK26" s="9">
        <f>SUMIFS(Concentrado!AL$2:AL859,Concentrado!$A$2:$A859,"="&amp;$A26,Concentrado!$B$2:$B859, "=Sonora")</f>
        <v>2.5680000000000001</v>
      </c>
      <c r="AL26" s="9">
        <f>SUMIFS(Concentrado!AM$2:AM859,Concentrado!$A$2:$A859,"="&amp;$A26,Concentrado!$B$2:$B859, "=Sonora")</f>
        <v>9.1440000000000001</v>
      </c>
      <c r="AM26" s="9">
        <f>SUMIFS(Concentrado!AN$2:AN859,Concentrado!$A$2:$A859,"="&amp;$A26,Concentrado!$B$2:$B859, "=Sonora")</f>
        <v>146.76900000000001</v>
      </c>
      <c r="AN26" s="9">
        <f>SUMIFS(Concentrado!AO$2:AO859,Concentrado!$A$2:$A859,"="&amp;$A26,Concentrado!$B$2:$B859, "=Sonora")</f>
        <v>102.77500000000001</v>
      </c>
      <c r="AO26" s="9">
        <f>SUMIFS(Concentrado!AP$2:AP859,Concentrado!$A$2:$A859,"="&amp;$A26,Concentrado!$B$2:$B859, "=Sonora")</f>
        <v>124.902</v>
      </c>
      <c r="AP26" s="9">
        <f>SUMIFS(Concentrado!AQ$2:AQ859,Concentrado!$A$2:$A859,"="&amp;$A26,Concentrado!$B$2:$B859, "=Sonora")</f>
        <v>8.4190000000000005</v>
      </c>
      <c r="AQ26" s="9">
        <f>SUMIFS(Concentrado!AR$2:AR859,Concentrado!$A$2:$A859,"="&amp;$A26,Concentrado!$B$2:$B859, "=Sonora")</f>
        <v>1.778</v>
      </c>
      <c r="AR26" s="9">
        <f>SUMIFS(Concentrado!AS$2:AS859,Concentrado!$A$2:$A859,"="&amp;$A26,Concentrado!$B$2:$B859, "=Sonora")</f>
        <v>5.1130000000000004</v>
      </c>
      <c r="AS26" s="9">
        <f>SUMIFS(Concentrado!AT$2:AT859,Concentrado!$A$2:$A859,"="&amp;$A26,Concentrado!$B$2:$B859, "=Sonora")</f>
        <v>5.6779999999999999</v>
      </c>
      <c r="AT26" s="9">
        <f>SUMIFS(Concentrado!AU$2:AU859,Concentrado!$A$2:$A859,"="&amp;$A26,Concentrado!$B$2:$B859, "=Sonora")</f>
        <v>1.778</v>
      </c>
      <c r="AU26" s="9">
        <f>SUMIFS(Concentrado!AV$2:AV859,Concentrado!$A$2:$A859,"="&amp;$A26,Concentrado!$B$2:$B859, "=Sonora")</f>
        <v>3.7360000000000002</v>
      </c>
      <c r="AV26" s="9">
        <f>SUMIFS(Concentrado!AW$2:AW859,Concentrado!$A$2:$A859,"="&amp;$A26,Concentrado!$B$2:$B859, "=Sonora")</f>
        <v>848.70399999999995</v>
      </c>
      <c r="AW26" s="9">
        <f>SUMIFS(Concentrado!AX$2:AX859,Concentrado!$A$2:$A859,"="&amp;$A26,Concentrado!$B$2:$B859, "=Sonora")</f>
        <v>573.06399999999996</v>
      </c>
      <c r="AX26" s="9">
        <f>SUMIFS(Concentrado!AY$2:AY859,Concentrado!$A$2:$A859,"="&amp;$A26,Concentrado!$B$2:$B859, "=Sonora")</f>
        <v>711.88699999999994</v>
      </c>
      <c r="AY26" s="9">
        <f>SUMIFS(Concentrado!AZ$2:AZ859,Concentrado!$A$2:$A859,"="&amp;$A26,Concentrado!$B$2:$B859, "=Sonora")</f>
        <v>8.4870000000000001</v>
      </c>
      <c r="AZ26" s="9">
        <f>SUMIFS(Concentrado!BA$2:BA859,Concentrado!$A$2:$A859,"="&amp;$A26,Concentrado!$B$2:$B859, "=Sonora")</f>
        <v>5.7309999999999999</v>
      </c>
      <c r="BA26" s="9">
        <f>SUMIFS(Concentrado!BB$2:BB859,Concentrado!$A$2:$A859,"="&amp;$A26,Concentrado!$B$2:$B859, "=Sonora")</f>
        <v>7.1189999999999998</v>
      </c>
      <c r="BB26" s="9">
        <f>SUMIFS(Concentrado!BC$2:BC859,Concentrado!$A$2:$A859,"="&amp;$A26,Concentrado!$B$2:$B859, "=Sonora")</f>
        <v>10.752000000000001</v>
      </c>
      <c r="BC26" s="9">
        <f>SUMIFS(Concentrado!BD$2:BD859,Concentrado!$A$2:$A859,"="&amp;$A26,Concentrado!$B$2:$B859, "=Sonora")</f>
        <v>1.3440000000000001</v>
      </c>
      <c r="BD26" s="9">
        <f>SUMIFS(Concentrado!BE$2:BE859,Concentrado!$A$2:$A859,"="&amp;$A26,Concentrado!$B$2:$B859, "=Sonora")</f>
        <v>8.625</v>
      </c>
      <c r="BE26" s="9">
        <f>SUMIFS(Concentrado!BF$2:BF859,Concentrado!$A$2:$A859,"="&amp;$A26,Concentrado!$B$2:$B859, "=Sonora")</f>
        <v>10.345000000000001</v>
      </c>
      <c r="BF26" s="9">
        <f>SUMIFS(Concentrado!BG$2:BG859,Concentrado!$A$2:$A859,"="&amp;$A26,Concentrado!$B$2:$B859, "=Sonora")</f>
        <v>31.280999999999999</v>
      </c>
      <c r="BG26" s="9">
        <f>SUMIFS(Concentrado!BH$2:BH859,Concentrado!$A$2:$A859,"="&amp;$A26,Concentrado!$B$2:$B859, "=Sonora")</f>
        <v>5.1613191527392983</v>
      </c>
    </row>
    <row r="27" spans="1:59" x14ac:dyDescent="0.25">
      <c r="A27" s="4">
        <v>2023</v>
      </c>
      <c r="B27" s="9">
        <f>SUMIFS(Concentrado!C$2:C859,Concentrado!$A$2:$A859,"="&amp;$A27,Concentrado!$B$2:$B859, "=Sonora")</f>
        <v>15.555999999999999</v>
      </c>
      <c r="C27" s="9">
        <f>SUMIFS(Concentrado!D$2:D859,Concentrado!$A$2:$A859,"="&amp;$A27,Concentrado!$B$2:$B859, "=Sonora")</f>
        <v>4.4370000000000003</v>
      </c>
      <c r="D27" s="9">
        <f>SUMIFS(Concentrado!E$2:E859,Concentrado!$A$2:$A859,"="&amp;$A27,Concentrado!$B$2:$B859, "=Sonora")</f>
        <v>10.026999999999999</v>
      </c>
      <c r="E27" s="9">
        <f>SUMIFS(Concentrado!F$2:F859,Concentrado!$A$2:$A859,"="&amp;$A27,Concentrado!$B$2:$B859, "=Sonora")</f>
        <v>10.804</v>
      </c>
      <c r="F27" s="9">
        <f>SUMIFS(Concentrado!G$2:G859,Concentrado!$A$2:$A859,"="&amp;$A27,Concentrado!$B$2:$B859, "=Sonora")</f>
        <v>30.667000000000002</v>
      </c>
      <c r="G27" s="9">
        <f>SUMIFS(Concentrado!H$2:H859,Concentrado!$A$2:$A859,"="&amp;$A27,Concentrado!$B$2:$B859, "=Sonora")</f>
        <v>8.0690000000000008</v>
      </c>
      <c r="H27" s="9">
        <f>SUMIFS(Concentrado!I$2:I859,Concentrado!$A$2:$A859,"="&amp;$A27,Concentrado!$B$2:$B859, "=Sonora")</f>
        <v>5.6120000000000001</v>
      </c>
      <c r="I27" s="9">
        <f>SUMIFS(Concentrado!J$2:J859,Concentrado!$A$2:$A859,"="&amp;$A27,Concentrado!$B$2:$B859, "=Sonora")</f>
        <v>6.8470000000000004</v>
      </c>
      <c r="J27" s="9">
        <f>SUMIFS(Concentrado!K$2:K859,Concentrado!$A$2:$A859,"="&amp;$A27,Concentrado!$B$2:$B859, "=Sonora")</f>
        <v>10.586</v>
      </c>
      <c r="K27" s="9">
        <f>SUMIFS(Concentrado!L$2:L859,Concentrado!$A$2:$A859,"="&amp;$A27,Concentrado!$B$2:$B859, "=Sonora")</f>
        <v>4.9589999999999996</v>
      </c>
      <c r="L27" s="9">
        <f>SUMIFS(Concentrado!M$2:M859,Concentrado!$A$2:$A859,"="&amp;$A27,Concentrado!$B$2:$B859, "=Sonora")</f>
        <v>7.7880000000000003</v>
      </c>
      <c r="M27" s="9">
        <f>SUMIFS(Concentrado!N$2:N859,Concentrado!$A$2:$A859,"="&amp;$A27,Concentrado!$B$2:$B859, "=Sonora")</f>
        <v>41.658999999999999</v>
      </c>
      <c r="N27" s="9">
        <f>SUMIFS(Concentrado!O$2:O859,Concentrado!$A$2:$A859,"="&amp;$A27,Concentrado!$B$2:$B859, "=Sonora")</f>
        <v>148.07400000000001</v>
      </c>
      <c r="O27" s="9">
        <f>SUMIFS(Concentrado!P$2:P859,Concentrado!$A$2:$A859,"="&amp;$A27,Concentrado!$B$2:$B859, "=Sonora")</f>
        <v>30.081</v>
      </c>
      <c r="P27" s="9">
        <f>SUMIFS(Concentrado!Q$2:Q859,Concentrado!$A$2:$A859,"="&amp;$A27,Concentrado!$B$2:$B859, "=Sonora")</f>
        <v>89.625</v>
      </c>
      <c r="Q27" s="9">
        <f>SUMIFS(Concentrado!R$2:R859,Concentrado!$A$2:$A859,"="&amp;$A27,Concentrado!$B$2:$B859, "=Sonora")</f>
        <v>50.993000000000002</v>
      </c>
      <c r="R27" s="9">
        <f>SUMIFS(Concentrado!S$2:S859,Concentrado!$A$2:$A859,"="&amp;$A27,Concentrado!$B$2:$B859, "=Sonora")</f>
        <v>50.570999999999998</v>
      </c>
      <c r="S27" s="9">
        <f>SUMIFS(Concentrado!T$2:T859,Concentrado!$A$2:$A859,"="&amp;$A27,Concentrado!$B$2:$B859, "=Sonora")</f>
        <v>50.783000000000001</v>
      </c>
      <c r="T27" s="9">
        <f>SUMIFS(Concentrado!U$2:U859,Concentrado!$A$2:$A859,"="&amp;$A27,Concentrado!$B$2:$B859, "=Sonora")</f>
        <v>16.588999999999999</v>
      </c>
      <c r="U27" s="9">
        <f>SUMIFS(Concentrado!V$2:V859,Concentrado!$A$2:$A859,"="&amp;$A27,Concentrado!$B$2:$B859, "=Sonora")</f>
        <v>18.858000000000001</v>
      </c>
      <c r="V27" s="9">
        <f>SUMIFS(Concentrado!W$2:W859,Concentrado!$A$2:$A859,"="&amp;$A27,Concentrado!$B$2:$B859, "=Sonora")</f>
        <v>17.716999999999999</v>
      </c>
      <c r="W27" s="9">
        <f>SUMIFS(Concentrado!X$2:X859,Concentrado!$A$2:$A859,"="&amp;$A27,Concentrado!$B$2:$B859, "=Sonora")</f>
        <v>76.296000000000006</v>
      </c>
      <c r="X27" s="9">
        <f>SUMIFS(Concentrado!Y$2:Y859,Concentrado!$A$2:$A859,"="&amp;$A27,Concentrado!$B$2:$B859, "=Sonora")</f>
        <v>9.7880000000000003</v>
      </c>
      <c r="Y27" s="9">
        <f>SUMIFS(Concentrado!Z$2:Z859,Concentrado!$A$2:$A859,"="&amp;$A27,Concentrado!$B$2:$B859, "=Sonora")</f>
        <v>43.45</v>
      </c>
      <c r="Z27" s="9">
        <f>SUMIFS(Concentrado!AA$2:AA859,Concentrado!$A$2:$A859,"="&amp;$A27,Concentrado!$B$2:$B859, "=Sonora")</f>
        <v>150.01</v>
      </c>
      <c r="AA27" s="9">
        <f>SUMIFS(Concentrado!AB$2:AB859,Concentrado!$A$2:$A859,"="&amp;$A27,Concentrado!$B$2:$B859, "=Sonora")</f>
        <v>91.68</v>
      </c>
      <c r="AB27" s="9">
        <f>SUMIFS(Concentrado!AC$2:AC859,Concentrado!$A$2:$A859,"="&amp;$A27,Concentrado!$B$2:$B859, "=Sonora")</f>
        <v>121.003</v>
      </c>
      <c r="AC27" s="9">
        <f>SUMIFS(Concentrado!AD$2:AD859,Concentrado!$A$2:$A859,"="&amp;$A27,Concentrado!$B$2:$B859, "=Sonora")</f>
        <v>514.45000000000005</v>
      </c>
      <c r="AD27" s="9">
        <f>SUMIFS(Concentrado!AE$2:AE859,Concentrado!$A$2:$A859,"="&amp;$A27,Concentrado!$B$2:$B859, "=Sonora")</f>
        <v>417.29</v>
      </c>
      <c r="AE27" s="9">
        <f>SUMIFS(Concentrado!AF$2:AF859,Concentrado!$A$2:$A859,"="&amp;$A27,Concentrado!$B$2:$B859, "=Sonora")</f>
        <v>466.13400000000001</v>
      </c>
      <c r="AF27" s="9">
        <f>SUMIFS(Concentrado!AG$2:AG859,Concentrado!$A$2:$A859,"="&amp;$A27,Concentrado!$B$2:$B859, "=Sonora")</f>
        <v>12.006</v>
      </c>
      <c r="AG27" s="9">
        <f>SUMIFS(Concentrado!AH$2:AH859,Concentrado!$A$2:$A859,"="&amp;$A27,Concentrado!$B$2:$B859, "=Sonora")</f>
        <v>12.3322491997843</v>
      </c>
      <c r="AH27" s="9">
        <f>SUMIFS(Concentrado!AI$2:AI859,Concentrado!$A$2:$A859,"="&amp;$A27,Concentrado!$B$2:$B859, "=Sonora")</f>
        <v>3.5020477251281701</v>
      </c>
      <c r="AI27" s="9">
        <f>SUMIFS(Concentrado!AJ$2:AJ859,Concentrado!$A$2:$A859,"="&amp;$A27,Concentrado!$B$2:$B859, "=Sonora")</f>
        <v>8.0395279945823006</v>
      </c>
      <c r="AJ27" s="9">
        <f>SUMIFS(Concentrado!AK$2:AK859,Concentrado!$A$2:$A859,"="&amp;$A27,Concentrado!$B$2:$B859, "=Sonora")</f>
        <v>15.555999999999999</v>
      </c>
      <c r="AK27" s="9">
        <f>SUMIFS(Concentrado!AL$2:AL859,Concentrado!$A$2:$A859,"="&amp;$A27,Concentrado!$B$2:$B859, "=Sonora")</f>
        <v>2.0230000000000001</v>
      </c>
      <c r="AL27" s="9">
        <f>SUMIFS(Concentrado!AM$2:AM859,Concentrado!$A$2:$A859,"="&amp;$A27,Concentrado!$B$2:$B859, "=Sonora")</f>
        <v>8.8260000000000005</v>
      </c>
      <c r="AM27" s="9">
        <f>SUMIFS(Concentrado!AN$2:AN859,Concentrado!$A$2:$A859,"="&amp;$A27,Concentrado!$B$2:$B859, "=Sonora")</f>
        <v>93.724000000000004</v>
      </c>
      <c r="AN27" s="9">
        <f>SUMIFS(Concentrado!AO$2:AO859,Concentrado!$A$2:$A859,"="&amp;$A27,Concentrado!$B$2:$B859, "=Sonora")</f>
        <v>65.057000000000002</v>
      </c>
      <c r="AO27" s="9">
        <f>SUMIFS(Concentrado!AP$2:AP859,Concentrado!$A$2:$A859,"="&amp;$A27,Concentrado!$B$2:$B859, "=Sonora")</f>
        <v>79.501000000000005</v>
      </c>
      <c r="AP27" s="9">
        <f>SUMIFS(Concentrado!AQ$2:AQ859,Concentrado!$A$2:$A859,"="&amp;$A27,Concentrado!$B$2:$B859, "=Sonora")</f>
        <v>8.0690000000000008</v>
      </c>
      <c r="AQ27" s="9">
        <f>SUMIFS(Concentrado!AR$2:AR859,Concentrado!$A$2:$A859,"="&amp;$A27,Concentrado!$B$2:$B859, "=Sonora")</f>
        <v>1.762</v>
      </c>
      <c r="AR27" s="9">
        <f>SUMIFS(Concentrado!AS$2:AS859,Concentrado!$A$2:$A859,"="&amp;$A27,Concentrado!$B$2:$B859, "=Sonora")</f>
        <v>4.9320000000000004</v>
      </c>
      <c r="AS27" s="9">
        <f>SUMIFS(Concentrado!AT$2:AT859,Concentrado!$A$2:$A859,"="&amp;$A27,Concentrado!$B$2:$B859, "=Sonora")</f>
        <v>5.8739999999999997</v>
      </c>
      <c r="AT27" s="9">
        <f>SUMIFS(Concentrado!AU$2:AU859,Concentrado!$A$2:$A859,"="&amp;$A27,Concentrado!$B$2:$B859, "=Sonora")</f>
        <v>1.044</v>
      </c>
      <c r="AU27" s="9">
        <f>SUMIFS(Concentrado!AV$2:AV859,Concentrado!$A$2:$A859,"="&amp;$A27,Concentrado!$B$2:$B859, "=Sonora")</f>
        <v>3.472</v>
      </c>
      <c r="AV27" s="9">
        <f>SUMIFS(Concentrado!AW$2:AW859,Concentrado!$A$2:$A859,"="&amp;$A27,Concentrado!$B$2:$B859, "=Sonora")</f>
        <v>762.63900000000001</v>
      </c>
      <c r="AW27" s="9">
        <f>SUMIFS(Concentrado!AX$2:AX859,Concentrado!$A$2:$A859,"="&amp;$A27,Concentrado!$B$2:$B859, "=Sonora")</f>
        <v>518.88800000000003</v>
      </c>
      <c r="AX27" s="9">
        <f>SUMIFS(Concentrado!AY$2:AY859,Concentrado!$A$2:$A859,"="&amp;$A27,Concentrado!$B$2:$B859, "=Sonora")</f>
        <v>641.68399999999997</v>
      </c>
      <c r="AY27" s="9">
        <f>SUMIFS(Concentrado!AZ$2:AZ859,Concentrado!$A$2:$A859,"="&amp;$A27,Concentrado!$B$2:$B859, "=Sonora")</f>
        <v>7.6260000000000003</v>
      </c>
      <c r="AZ27" s="9">
        <f>SUMIFS(Concentrado!BA$2:BA859,Concentrado!$A$2:$A859,"="&amp;$A27,Concentrado!$B$2:$B859, "=Sonora")</f>
        <v>5.1890000000000001</v>
      </c>
      <c r="BA27" s="9">
        <f>SUMIFS(Concentrado!BB$2:BB859,Concentrado!$A$2:$A859,"="&amp;$A27,Concentrado!$B$2:$B859, "=Sonora")</f>
        <v>6.4169999999999998</v>
      </c>
      <c r="BB27" s="9">
        <f>SUMIFS(Concentrado!BC$2:BC859,Concentrado!$A$2:$A859,"="&amp;$A27,Concentrado!$B$2:$B859, "=Sonora")</f>
        <v>14.91</v>
      </c>
      <c r="BC27" s="9">
        <f>SUMIFS(Concentrado!BD$2:BD859,Concentrado!$A$2:$A859,"="&amp;$A27,Concentrado!$B$2:$B859, "=Sonora")</f>
        <v>2.7109999999999999</v>
      </c>
      <c r="BD27" s="9">
        <f>SUMIFS(Concentrado!BE$2:BE859,Concentrado!$A$2:$A859,"="&amp;$A27,Concentrado!$B$2:$B859, "=Sonora")</f>
        <v>11.916</v>
      </c>
      <c r="BE27" s="9">
        <f>SUMIFS(Concentrado!BF$2:BF859,Concentrado!$A$2:$A859,"="&amp;$A27,Concentrado!$B$2:$B859, "=Sonora")</f>
        <v>14.715</v>
      </c>
      <c r="BF27" s="9">
        <f>SUMIFS(Concentrado!BG$2:BG859,Concentrado!$A$2:$A859,"="&amp;$A27,Concentrado!$B$2:$B859, "=Sonora")</f>
        <v>28</v>
      </c>
      <c r="BG27" s="9">
        <f>SUMIFS(Concentrado!BH$2:BH859,Concentrado!$A$2:$A859,"="&amp;$A27,Concentrado!$B$2:$B859, "=Sonora")</f>
        <v>7.7777432100301773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"=Tabasco")</f>
        <v>19.661999999999999</v>
      </c>
      <c r="C2" s="9">
        <f>SUMIFS(Concentrado!D$2:D826,Concentrado!$A$2:$A826,"="&amp;$A2,Concentrado!$B$2:$B826, "=Tabasco")</f>
        <v>3.6280000000000001</v>
      </c>
      <c r="D2" s="9">
        <f>SUMIFS(Concentrado!E$2:E826,Concentrado!$A$2:$A826,"="&amp;$A2,Concentrado!$B$2:$B826, "=Tabasco")</f>
        <v>11.64</v>
      </c>
      <c r="E2" s="9">
        <f>SUMIFS(Concentrado!F$2:F826,Concentrado!$A$2:$A826,"="&amp;$A2,Concentrado!$B$2:$B826, "=Tabasco")</f>
        <v>23.577999999999999</v>
      </c>
      <c r="F2" s="9">
        <f>SUMIFS(Concentrado!G$2:G826,Concentrado!$A$2:$A826,"="&amp;$A2,Concentrado!$B$2:$B826, "=Tabasco")</f>
        <v>11.917999999999999</v>
      </c>
      <c r="G2" s="9">
        <f>SUMIFS(Concentrado!H$2:H826,Concentrado!$A$2:$A826,"="&amp;$A2,Concentrado!$B$2:$B826, "=Tabasco")</f>
        <v>2.351</v>
      </c>
      <c r="H2" s="9">
        <f>SUMIFS(Concentrado!I$2:I826,Concentrado!$A$2:$A826,"="&amp;$A2,Concentrado!$B$2:$B826, "=Tabasco")</f>
        <v>2.3479999999999999</v>
      </c>
      <c r="I2" s="9">
        <f>SUMIFS(Concentrado!J$2:J826,Concentrado!$A$2:$A826,"="&amp;$A2,Concentrado!$B$2:$B826, "=Tabasco")</f>
        <v>2.3490000000000002</v>
      </c>
      <c r="J2" s="9">
        <f>SUMIFS(Concentrado!K$2:K826,Concentrado!$A$2:$A826,"="&amp;$A2,Concentrado!$B$2:$B826, "=Tabasco")</f>
        <v>6.3049999999999997</v>
      </c>
      <c r="K2" s="9">
        <f>SUMIFS(Concentrado!L$2:L826,Concentrado!$A$2:$A826,"="&amp;$A2,Concentrado!$B$2:$B826, "=Tabasco")</f>
        <v>2.1339999999999999</v>
      </c>
      <c r="L2" s="9">
        <f>SUMIFS(Concentrado!M$2:M826,Concentrado!$A$2:$A826,"="&amp;$A2,Concentrado!$B$2:$B826, "=Tabasco")</f>
        <v>4.218</v>
      </c>
      <c r="M2" s="9">
        <f>SUMIFS(Concentrado!N$2:N826,Concentrado!$A$2:$A826,"="&amp;$A2,Concentrado!$B$2:$B826, "=Tabasco")</f>
        <v>61.542000000000002</v>
      </c>
      <c r="N2" s="9">
        <f>SUMIFS(Concentrado!O$2:O826,Concentrado!$A$2:$A826,"="&amp;$A2,Concentrado!$B$2:$B826, "=Tabasco")</f>
        <v>114.233</v>
      </c>
      <c r="O2" s="9">
        <f>SUMIFS(Concentrado!P$2:P826,Concentrado!$A$2:$A826,"="&amp;$A2,Concentrado!$B$2:$B826, "=Tabasco")</f>
        <v>20.382000000000001</v>
      </c>
      <c r="P2" s="9">
        <f>SUMIFS(Concentrado!Q$2:Q826,Concentrado!$A$2:$A826,"="&amp;$A2,Concentrado!$B$2:$B826, "=Tabasco")</f>
        <v>67.275000000000006</v>
      </c>
      <c r="Q2" s="9">
        <f>SUMIFS(Concentrado!R$2:R826,Concentrado!$A$2:$A826,"="&amp;$A2,Concentrado!$B$2:$B826, "=Tabasco")</f>
        <v>33.981000000000002</v>
      </c>
      <c r="R2" s="9">
        <f>SUMIFS(Concentrado!S$2:S826,Concentrado!$A$2:$A826,"="&amp;$A2,Concentrado!$B$2:$B826, "=Tabasco")</f>
        <v>41.298000000000002</v>
      </c>
      <c r="S2" s="9">
        <f>SUMIFS(Concentrado!T$2:T826,Concentrado!$A$2:$A826,"="&amp;$A2,Concentrado!$B$2:$B826, "=Tabasco")</f>
        <v>37.695</v>
      </c>
      <c r="T2" s="9">
        <f>SUMIFS(Concentrado!U$2:U826,Concentrado!$A$2:$A826,"="&amp;$A2,Concentrado!$B$2:$B826, "=Tabasco")</f>
        <v>9.5109999999999992</v>
      </c>
      <c r="U2" s="9">
        <f>SUMIFS(Concentrado!V$2:V826,Concentrado!$A$2:$A826,"="&amp;$A2,Concentrado!$B$2:$B826, "=Tabasco")</f>
        <v>10.351000000000001</v>
      </c>
      <c r="V2" s="9">
        <f>SUMIFS(Concentrado!W$2:W826,Concentrado!$A$2:$A826,"="&amp;$A2,Concentrado!$B$2:$B826, "=Tabasco")</f>
        <v>9.9309999999999992</v>
      </c>
      <c r="W2" s="9">
        <f>SUMIFS(Concentrado!X$2:X826,Concentrado!$A$2:$A826,"="&amp;$A2,Concentrado!$B$2:$B826, "=Tabasco")</f>
        <v>13.250999999999999</v>
      </c>
      <c r="X2" s="9">
        <f>SUMIFS(Concentrado!Y$2:Y826,Concentrado!$A$2:$A826,"="&amp;$A2,Concentrado!$B$2:$B826, "=Tabasco")</f>
        <v>1.8140000000000001</v>
      </c>
      <c r="Y2" s="9">
        <f>SUMIFS(Concentrado!Z$2:Z826,Concentrado!$A$2:$A826,"="&amp;$A2,Concentrado!$B$2:$B826, "=Tabasco")</f>
        <v>7.5279999999999996</v>
      </c>
      <c r="Z2" s="9">
        <f>SUMIFS(Concentrado!AA$2:AA826,Concentrado!$A$2:$A826,"="&amp;$A2,Concentrado!$B$2:$B826, "=Tabasco")</f>
        <v>40.286000000000001</v>
      </c>
      <c r="AA2" s="9">
        <f>SUMIFS(Concentrado!AB$2:AB826,Concentrado!$A$2:$A826,"="&amp;$A2,Concentrado!$B$2:$B826, "=Tabasco")</f>
        <v>31.266999999999999</v>
      </c>
      <c r="AB2" s="9">
        <f>SUMIFS(Concentrado!AC$2:AC826,Concentrado!$A$2:$A826,"="&amp;$A2,Concentrado!$B$2:$B826, "=Tabasco")</f>
        <v>35.773000000000003</v>
      </c>
      <c r="AC2" s="9">
        <f>SUMIFS(Concentrado!AD$2:AD826,Concentrado!$A$2:$A826,"="&amp;$A2,Concentrado!$B$2:$B826, "=Tabasco")</f>
        <v>281.041</v>
      </c>
      <c r="AD2" s="9">
        <f>SUMIFS(Concentrado!AE$2:AE826,Concentrado!$A$2:$A826,"="&amp;$A2,Concentrado!$B$2:$B826, "=Tabasco")</f>
        <v>238.50200000000001</v>
      </c>
      <c r="AE2" s="9">
        <f>SUMIFS(Concentrado!AF$2:AF826,Concentrado!$A$2:$A826,"="&amp;$A2,Concentrado!$B$2:$B826, "=Tabasco")</f>
        <v>259.863</v>
      </c>
      <c r="AF2" s="9">
        <f>SUMIFS(Concentrado!AG$2:AG826,Concentrado!$A$2:$A826,"="&amp;$A2,Concentrado!$B$2:$B826, "=Tabasco")</f>
        <v>9.0830000000000002</v>
      </c>
      <c r="AG2" s="9">
        <f>SUMIFS(Concentrado!AH$2:AH826,Concentrado!$A$2:$A826,"="&amp;$A2,Concentrado!$B$2:$B826, "=Tabasco")</f>
        <v>12.9884973867143</v>
      </c>
      <c r="AH2" s="9">
        <f>SUMIFS(Concentrado!AI$2:AI826,Concentrado!$A$2:$A826,"="&amp;$A2,Concentrado!$B$2:$B826, "=Tabasco")</f>
        <v>3.7764445529822601</v>
      </c>
      <c r="AI2" s="9">
        <f>SUMIFS(Concentrado!AJ$2:AJ826,Concentrado!$A$2:$A826,"="&amp;$A2,Concentrado!$B$2:$B826, "=Tabasco")</f>
        <v>8.3103732636114298</v>
      </c>
      <c r="AJ2" s="9">
        <f>SUMIFS(Concentrado!AK$2:AK826,Concentrado!$A$2:$A826,"="&amp;$A2,Concentrado!$B$2:$B826, "=Tabasco")</f>
        <v>13.250999999999999</v>
      </c>
      <c r="AK2" s="9">
        <f>SUMIFS(Concentrado!AL$2:AL826,Concentrado!$A$2:$A826,"="&amp;$A2,Concentrado!$B$2:$B826, "=Tabasco")</f>
        <v>2.028</v>
      </c>
      <c r="AL2" s="9">
        <f>SUMIFS(Concentrado!AM$2:AM826,Concentrado!$A$2:$A826,"="&amp;$A2,Concentrado!$B$2:$B826, "=Tabasco")</f>
        <v>7.6349999999999998</v>
      </c>
      <c r="AM2" s="9">
        <f>SUMIFS(Concentrado!AN$2:AN826,Concentrado!$A$2:$A826,"="&amp;$A2,Concentrado!$B$2:$B826, "=Tabasco")</f>
        <v>89.548000000000002</v>
      </c>
      <c r="AN2" s="9">
        <f>SUMIFS(Concentrado!AO$2:AO826,Concentrado!$A$2:$A826,"="&amp;$A2,Concentrado!$B$2:$B826, "=Tabasco")</f>
        <v>76.619</v>
      </c>
      <c r="AO2" s="9">
        <f>SUMIFS(Concentrado!AP$2:AP826,Concentrado!$A$2:$A826,"="&amp;$A2,Concentrado!$B$2:$B826, "=Tabasco")</f>
        <v>83.078999999999994</v>
      </c>
      <c r="AP2" s="9">
        <f>SUMIFS(Concentrado!AQ$2:AQ826,Concentrado!$A$2:$A826,"="&amp;$A2,Concentrado!$B$2:$B826, "=Tabasco")</f>
        <v>7.266</v>
      </c>
      <c r="AQ2" s="9">
        <f>SUMIFS(Concentrado!AR$2:AR826,Concentrado!$A$2:$A826,"="&amp;$A2,Concentrado!$B$2:$B826, "=Tabasco")</f>
        <v>6.1890000000000001</v>
      </c>
      <c r="AR2" s="9">
        <f>SUMIFS(Concentrado!AS$2:AS826,Concentrado!$A$2:$A826,"="&amp;$A2,Concentrado!$B$2:$B826, "=Tabasco")</f>
        <v>6.7279999999999998</v>
      </c>
      <c r="AS2" s="9">
        <f>SUMIFS(Concentrado!AT$2:AT826,Concentrado!$A$2:$A826,"="&amp;$A2,Concentrado!$B$2:$B826, "=Tabasco")</f>
        <v>8.0139999999999993</v>
      </c>
      <c r="AT2" s="9">
        <f>SUMIFS(Concentrado!AU$2:AU826,Concentrado!$A$2:$A826,"="&amp;$A2,Concentrado!$B$2:$B826, "=Tabasco")</f>
        <v>1.1739999999999999</v>
      </c>
      <c r="AU2" s="9">
        <f>SUMIFS(Concentrado!AV$2:AV826,Concentrado!$A$2:$A826,"="&amp;$A2,Concentrado!$B$2:$B826, "=Tabasco")</f>
        <v>4.5919999999999996</v>
      </c>
      <c r="AV2" s="9">
        <f>SUMIFS(Concentrado!AW$2:AW826,Concentrado!$A$2:$A826,"="&amp;$A2,Concentrado!$B$2:$B826, "=Tabasco")</f>
        <v>491.34100000000001</v>
      </c>
      <c r="AW2" s="9">
        <f>SUMIFS(Concentrado!AX$2:AX826,Concentrado!$A$2:$A826,"="&amp;$A2,Concentrado!$B$2:$B826, "=Tabasco")</f>
        <v>340.30500000000001</v>
      </c>
      <c r="AX2" s="9">
        <f>SUMIFS(Concentrado!AY$2:AY826,Concentrado!$A$2:$A826,"="&amp;$A2,Concentrado!$B$2:$B826, "=Tabasco")</f>
        <v>415.87799999999999</v>
      </c>
      <c r="AY2" s="9">
        <f>SUMIFS(Concentrado!AZ$2:AZ826,Concentrado!$A$2:$A826,"="&amp;$A2,Concentrado!$B$2:$B826, "=Tabasco")</f>
        <v>4.9130000000000003</v>
      </c>
      <c r="AZ2" s="9">
        <f>SUMIFS(Concentrado!BA$2:BA826,Concentrado!$A$2:$A826,"="&amp;$A2,Concentrado!$B$2:$B826, "=Tabasco")</f>
        <v>3.403</v>
      </c>
      <c r="BA2" s="9">
        <f>SUMIFS(Concentrado!BB$2:BB826,Concentrado!$A$2:$A826,"="&amp;$A2,Concentrado!$B$2:$B826, "=Tabasco")</f>
        <v>4.1589999999999998</v>
      </c>
      <c r="BB2" s="9">
        <f>SUMIFS(Concentrado!BC$2:BC826,Concentrado!$A$2:$A826,"="&amp;$A2,Concentrado!$B$2:$B826, "=Tabasco")</f>
        <v>46.584000000000003</v>
      </c>
      <c r="BC2" s="9">
        <f>SUMIFS(Concentrado!BD$2:BD826,Concentrado!$A$2:$A826,"="&amp;$A2,Concentrado!$B$2:$B826, "=Tabasco")</f>
        <v>51.201000000000001</v>
      </c>
      <c r="BD2" s="9">
        <f>SUMIFS(Concentrado!BE$2:BE826,Concentrado!$A$2:$A826,"="&amp;$A2,Concentrado!$B$2:$B826, "=Tabasco")</f>
        <v>27.780999999999999</v>
      </c>
      <c r="BE2" s="9">
        <f>SUMIFS(Concentrado!BF$2:BF826,Concentrado!$A$2:$A826,"="&amp;$A2,Concentrado!$B$2:$B826, "=Tabasco")</f>
        <v>32.396000000000001</v>
      </c>
      <c r="BF2" s="9">
        <f>SUMIFS(Concentrado!BG$2:BG826,Concentrado!$A$2:$A826,"="&amp;$A2,Concentrado!$B$2:$B826, "=Tabasco")</f>
        <v>77.962999999999994</v>
      </c>
      <c r="BG2" s="9">
        <f>SUMIFS(Concentrado!BH$2:BH826,Concentrado!$A$2:$A826,"="&amp;$A2,Concentrado!$B$2:$B826, "=Tabasco")</f>
        <v>11.797049711741655</v>
      </c>
    </row>
    <row r="3" spans="1:59" x14ac:dyDescent="0.25">
      <c r="A3" s="4">
        <v>1999</v>
      </c>
      <c r="B3" s="9">
        <f>SUMIFS(Concentrado!C$2:C859,Concentrado!$A$2:$A859,"="&amp;$A3,Concentrado!$B$2:$B859, "=Tabasco")</f>
        <v>19.782</v>
      </c>
      <c r="C3" s="9">
        <f>SUMIFS(Concentrado!D$2:D859,Concentrado!$A$2:$A859,"="&amp;$A3,Concentrado!$B$2:$B859, "=Tabasco")</f>
        <v>3.3530000000000002</v>
      </c>
      <c r="D3" s="9">
        <f>SUMIFS(Concentrado!E$2:E859,Concentrado!$A$2:$A859,"="&amp;$A3,Concentrado!$B$2:$B859, "=Tabasco")</f>
        <v>11.55</v>
      </c>
      <c r="E3" s="9">
        <f>SUMIFS(Concentrado!F$2:F859,Concentrado!$A$2:$A859,"="&amp;$A3,Concentrado!$B$2:$B859, "=Tabasco")</f>
        <v>26.963999999999999</v>
      </c>
      <c r="F3" s="9">
        <f>SUMIFS(Concentrado!G$2:G859,Concentrado!$A$2:$A859,"="&amp;$A3,Concentrado!$B$2:$B859, "=Tabasco")</f>
        <v>9.4870000000000001</v>
      </c>
      <c r="G3" s="9">
        <f>SUMIFS(Concentrado!H$2:H859,Concentrado!$A$2:$A859,"="&amp;$A3,Concentrado!$B$2:$B859, "=Tabasco")</f>
        <v>1.052</v>
      </c>
      <c r="H3" s="9">
        <f>SUMIFS(Concentrado!I$2:I859,Concentrado!$A$2:$A859,"="&amp;$A3,Concentrado!$B$2:$B859, "=Tabasco")</f>
        <v>2.41</v>
      </c>
      <c r="I3" s="9">
        <f>SUMIFS(Concentrado!J$2:J859,Concentrado!$A$2:$A859,"="&amp;$A3,Concentrado!$B$2:$B859, "=Tabasco")</f>
        <v>1.7330000000000001</v>
      </c>
      <c r="J3" s="9">
        <f>SUMIFS(Concentrado!K$2:K859,Concentrado!$A$2:$A859,"="&amp;$A3,Concentrado!$B$2:$B859, "=Tabasco")</f>
        <v>6.9450000000000003</v>
      </c>
      <c r="K3" s="9">
        <f>SUMIFS(Concentrado!L$2:L859,Concentrado!$A$2:$A859,"="&amp;$A3,Concentrado!$B$2:$B859, "=Tabasco")</f>
        <v>2.8290000000000002</v>
      </c>
      <c r="L3" s="9">
        <f>SUMIFS(Concentrado!M$2:M859,Concentrado!$A$2:$A859,"="&amp;$A3,Concentrado!$B$2:$B859, "=Tabasco")</f>
        <v>4.883</v>
      </c>
      <c r="M3" s="9">
        <f>SUMIFS(Concentrado!N$2:N859,Concentrado!$A$2:$A859,"="&amp;$A3,Concentrado!$B$2:$B859, "=Tabasco")</f>
        <v>49.465000000000003</v>
      </c>
      <c r="N3" s="9">
        <f>SUMIFS(Concentrado!O$2:O859,Concentrado!$A$2:$A859,"="&amp;$A3,Concentrado!$B$2:$B859, "=Tabasco")</f>
        <v>114.166</v>
      </c>
      <c r="O3" s="9">
        <f>SUMIFS(Concentrado!P$2:P859,Concentrado!$A$2:$A859,"="&amp;$A3,Concentrado!$B$2:$B859, "=Tabasco")</f>
        <v>20.747</v>
      </c>
      <c r="P3" s="9">
        <f>SUMIFS(Concentrado!Q$2:Q859,Concentrado!$A$2:$A859,"="&amp;$A3,Concentrado!$B$2:$B859, "=Tabasco")</f>
        <v>67.358999999999995</v>
      </c>
      <c r="Q3" s="9">
        <f>SUMIFS(Concentrado!R$2:R859,Concentrado!$A$2:$A859,"="&amp;$A3,Concentrado!$B$2:$B859, "=Tabasco")</f>
        <v>30.934999999999999</v>
      </c>
      <c r="R3" s="9">
        <f>SUMIFS(Concentrado!S$2:S859,Concentrado!$A$2:$A859,"="&amp;$A3,Concentrado!$B$2:$B859, "=Tabasco")</f>
        <v>41.703000000000003</v>
      </c>
      <c r="S3" s="9">
        <f>SUMIFS(Concentrado!T$2:T859,Concentrado!$A$2:$A859,"="&amp;$A3,Concentrado!$B$2:$B859, "=Tabasco")</f>
        <v>36.331000000000003</v>
      </c>
      <c r="T3" s="9">
        <f>SUMIFS(Concentrado!U$2:U859,Concentrado!$A$2:$A859,"="&amp;$A3,Concentrado!$B$2:$B859, "=Tabasco")</f>
        <v>8.3130000000000006</v>
      </c>
      <c r="U3" s="9">
        <f>SUMIFS(Concentrado!V$2:V859,Concentrado!$A$2:$A859,"="&amp;$A3,Concentrado!$B$2:$B859, "=Tabasco")</f>
        <v>10.164</v>
      </c>
      <c r="V3" s="9">
        <f>SUMIFS(Concentrado!W$2:W859,Concentrado!$A$2:$A859,"="&amp;$A3,Concentrado!$B$2:$B859, "=Tabasco")</f>
        <v>9.24</v>
      </c>
      <c r="W3" s="9">
        <f>SUMIFS(Concentrado!X$2:X859,Concentrado!$A$2:$A859,"="&amp;$A3,Concentrado!$B$2:$B859, "=Tabasco")</f>
        <v>14.31</v>
      </c>
      <c r="X3" s="9">
        <f>SUMIFS(Concentrado!Y$2:Y859,Concentrado!$A$2:$A859,"="&amp;$A3,Concentrado!$B$2:$B859, "=Tabasco")</f>
        <v>2.0960000000000001</v>
      </c>
      <c r="Y3" s="9">
        <f>SUMIFS(Concentrado!Z$2:Z859,Concentrado!$A$2:$A859,"="&amp;$A3,Concentrado!$B$2:$B859, "=Tabasco")</f>
        <v>8.19</v>
      </c>
      <c r="Z3" s="9">
        <f>SUMIFS(Concentrado!AA$2:AA859,Concentrado!$A$2:$A859,"="&amp;$A3,Concentrado!$B$2:$B859, "=Tabasco")</f>
        <v>38.616999999999997</v>
      </c>
      <c r="AA3" s="9">
        <f>SUMIFS(Concentrado!AB$2:AB859,Concentrado!$A$2:$A859,"="&amp;$A3,Concentrado!$B$2:$B859, "=Tabasco")</f>
        <v>28.396000000000001</v>
      </c>
      <c r="AB3" s="9">
        <f>SUMIFS(Concentrado!AC$2:AC859,Concentrado!$A$2:$A859,"="&amp;$A3,Concentrado!$B$2:$B859, "=Tabasco")</f>
        <v>33.496000000000002</v>
      </c>
      <c r="AC3" s="9">
        <f>SUMIFS(Concentrado!AD$2:AD859,Concentrado!$A$2:$A859,"="&amp;$A3,Concentrado!$B$2:$B859, "=Tabasco")</f>
        <v>262.214</v>
      </c>
      <c r="AD3" s="9">
        <f>SUMIFS(Concentrado!AE$2:AE859,Concentrado!$A$2:$A859,"="&amp;$A3,Concentrado!$B$2:$B859, "=Tabasco")</f>
        <v>226.959</v>
      </c>
      <c r="AE3" s="9">
        <f>SUMIFS(Concentrado!AF$2:AF859,Concentrado!$A$2:$A859,"="&amp;$A3,Concentrado!$B$2:$B859, "=Tabasco")</f>
        <v>244.54900000000001</v>
      </c>
      <c r="AF3" s="9">
        <f>SUMIFS(Concentrado!AG$2:AG859,Concentrado!$A$2:$A859,"="&amp;$A3,Concentrado!$B$2:$B859, "=Tabasco")</f>
        <v>7.4710000000000001</v>
      </c>
      <c r="AG3" s="9">
        <f>SUMIFS(Concentrado!AH$2:AH859,Concentrado!$A$2:$A859,"="&amp;$A3,Concentrado!$B$2:$B859, "=Tabasco")</f>
        <v>14.419090876320199</v>
      </c>
      <c r="AH3" s="9">
        <f>SUMIFS(Concentrado!AI$2:AI859,Concentrado!$A$2:$A859,"="&amp;$A3,Concentrado!$B$2:$B859, "=Tabasco")</f>
        <v>2.9808702650738899</v>
      </c>
      <c r="AI3" s="9">
        <f>SUMIFS(Concentrado!AJ$2:AJ859,Concentrado!$A$2:$A859,"="&amp;$A3,Concentrado!$B$2:$B859, "=Tabasco")</f>
        <v>8.5973542906487292</v>
      </c>
      <c r="AJ3" s="9">
        <f>SUMIFS(Concentrado!AK$2:AK859,Concentrado!$A$2:$A859,"="&amp;$A3,Concentrado!$B$2:$B859, "=Tabasco")</f>
        <v>14.31</v>
      </c>
      <c r="AK3" s="9">
        <f>SUMIFS(Concentrado!AL$2:AL859,Concentrado!$A$2:$A859,"="&amp;$A3,Concentrado!$B$2:$B859, "=Tabasco")</f>
        <v>2.41</v>
      </c>
      <c r="AL3" s="9">
        <f>SUMIFS(Concentrado!AM$2:AM859,Concentrado!$A$2:$A859,"="&amp;$A3,Concentrado!$B$2:$B859, "=Tabasco")</f>
        <v>8.3480000000000008</v>
      </c>
      <c r="AM3" s="9">
        <f>SUMIFS(Concentrado!AN$2:AN859,Concentrado!$A$2:$A859,"="&amp;$A3,Concentrado!$B$2:$B859, "=Tabasco")</f>
        <v>69.131</v>
      </c>
      <c r="AN3" s="9">
        <f>SUMIFS(Concentrado!AO$2:AO859,Concentrado!$A$2:$A859,"="&amp;$A3,Concentrado!$B$2:$B859, "=Tabasco")</f>
        <v>53.125</v>
      </c>
      <c r="AO3" s="9">
        <f>SUMIFS(Concentrado!AP$2:AP859,Concentrado!$A$2:$A859,"="&amp;$A3,Concentrado!$B$2:$B859, "=Tabasco")</f>
        <v>61.110999999999997</v>
      </c>
      <c r="AP3" s="9">
        <f>SUMIFS(Concentrado!AQ$2:AQ859,Concentrado!$A$2:$A859,"="&amp;$A3,Concentrado!$B$2:$B859, "=Tabasco")</f>
        <v>5.0510000000000002</v>
      </c>
      <c r="AQ3" s="9">
        <f>SUMIFS(Concentrado!AR$2:AR859,Concentrado!$A$2:$A859,"="&amp;$A3,Concentrado!$B$2:$B859, "=Tabasco")</f>
        <v>3.7719999999999998</v>
      </c>
      <c r="AR3" s="9">
        <f>SUMIFS(Concentrado!AS$2:AS859,Concentrado!$A$2:$A859,"="&amp;$A3,Concentrado!$B$2:$B859, "=Tabasco")</f>
        <v>4.41</v>
      </c>
      <c r="AS3" s="9">
        <f>SUMIFS(Concentrado!AT$2:AT859,Concentrado!$A$2:$A859,"="&amp;$A3,Concentrado!$B$2:$B859, "=Tabasco")</f>
        <v>7.3659999999999997</v>
      </c>
      <c r="AT3" s="9">
        <f>SUMIFS(Concentrado!AU$2:AU859,Concentrado!$A$2:$A859,"="&amp;$A3,Concentrado!$B$2:$B859, "=Tabasco")</f>
        <v>1.7809999999999999</v>
      </c>
      <c r="AU3" s="9">
        <f>SUMIFS(Concentrado!AV$2:AV859,Concentrado!$A$2:$A859,"="&amp;$A3,Concentrado!$B$2:$B859, "=Tabasco")</f>
        <v>4.5679999999999996</v>
      </c>
      <c r="AV3" s="9">
        <f>SUMIFS(Concentrado!AW$2:AW859,Concentrado!$A$2:$A859,"="&amp;$A3,Concentrado!$B$2:$B859, "=Tabasco")</f>
        <v>455.40199999999999</v>
      </c>
      <c r="AW3" s="9">
        <f>SUMIFS(Concentrado!AX$2:AX859,Concentrado!$A$2:$A859,"="&amp;$A3,Concentrado!$B$2:$B859, "=Tabasco")</f>
        <v>308.27</v>
      </c>
      <c r="AX3" s="9">
        <f>SUMIFS(Concentrado!AY$2:AY859,Concentrado!$A$2:$A859,"="&amp;$A3,Concentrado!$B$2:$B859, "=Tabasco")</f>
        <v>381.68200000000002</v>
      </c>
      <c r="AY3" s="9">
        <f>SUMIFS(Concentrado!AZ$2:AZ859,Concentrado!$A$2:$A859,"="&amp;$A3,Concentrado!$B$2:$B859, "=Tabasco")</f>
        <v>4.5540000000000003</v>
      </c>
      <c r="AZ3" s="9">
        <f>SUMIFS(Concentrado!BA$2:BA859,Concentrado!$A$2:$A859,"="&amp;$A3,Concentrado!$B$2:$B859, "=Tabasco")</f>
        <v>3.0830000000000002</v>
      </c>
      <c r="BA3" s="9">
        <f>SUMIFS(Concentrado!BB$2:BB859,Concentrado!$A$2:$A859,"="&amp;$A3,Concentrado!$B$2:$B859, "=Tabasco")</f>
        <v>3.8170000000000002</v>
      </c>
      <c r="BB3" s="9">
        <f>SUMIFS(Concentrado!BC$2:BC859,Concentrado!$A$2:$A859,"="&amp;$A3,Concentrado!$B$2:$B859, "=Tabasco")</f>
        <v>40.058</v>
      </c>
      <c r="BC3" s="9">
        <f>SUMIFS(Concentrado!BD$2:BD859,Concentrado!$A$2:$A859,"="&amp;$A3,Concentrado!$B$2:$B859, "=Tabasco")</f>
        <v>24.456</v>
      </c>
      <c r="BD3" s="9">
        <f>SUMIFS(Concentrado!BE$2:BE859,Concentrado!$A$2:$A859,"="&amp;$A3,Concentrado!$B$2:$B859, "=Tabasco")</f>
        <v>25.751000000000001</v>
      </c>
      <c r="BE3" s="9">
        <f>SUMIFS(Concentrado!BF$2:BF859,Concentrado!$A$2:$A859,"="&amp;$A3,Concentrado!$B$2:$B859, "=Tabasco")</f>
        <v>29.658999999999999</v>
      </c>
      <c r="BF3" s="9">
        <f>SUMIFS(Concentrado!BG$2:BG859,Concentrado!$A$2:$A859,"="&amp;$A3,Concentrado!$B$2:$B859, "=Tabasco")</f>
        <v>89.629000000000005</v>
      </c>
      <c r="BG3" s="9">
        <f>SUMIFS(Concentrado!BH$2:BH859,Concentrado!$A$2:$A859,"="&amp;$A3,Concentrado!$B$2:$B859, "=Tabasco")</f>
        <v>9.3296123525697183</v>
      </c>
    </row>
    <row r="4" spans="1:59" x14ac:dyDescent="0.25">
      <c r="A4" s="4">
        <v>2000</v>
      </c>
      <c r="B4" s="9">
        <f>SUMIFS(Concentrado!C$2:C859,Concentrado!$A$2:$A859,"="&amp;$A4,Concentrado!$B$2:$B859, "=Tabasco")</f>
        <v>19.832999999999998</v>
      </c>
      <c r="C4" s="9">
        <f>SUMIFS(Concentrado!D$2:D859,Concentrado!$A$2:$A859,"="&amp;$A4,Concentrado!$B$2:$B859, "=Tabasco")</f>
        <v>3.1970000000000001</v>
      </c>
      <c r="D4" s="9">
        <f>SUMIFS(Concentrado!E$2:E859,Concentrado!$A$2:$A859,"="&amp;$A4,Concentrado!$B$2:$B859, "=Tabasco")</f>
        <v>11.487</v>
      </c>
      <c r="E4" s="9">
        <f>SUMIFS(Concentrado!F$2:F859,Concentrado!$A$2:$A859,"="&amp;$A4,Concentrado!$B$2:$B859, "=Tabasco")</f>
        <v>21.452999999999999</v>
      </c>
      <c r="F4" s="9">
        <f>SUMIFS(Concentrado!G$2:G859,Concentrado!$A$2:$A859,"="&amp;$A4,Concentrado!$B$2:$B859, "=Tabasco")</f>
        <v>9.4009999999999998</v>
      </c>
      <c r="G4" s="9">
        <f>SUMIFS(Concentrado!H$2:H859,Concentrado!$A$2:$A859,"="&amp;$A4,Concentrado!$B$2:$B859, "=Tabasco")</f>
        <v>1.869</v>
      </c>
      <c r="H4" s="9">
        <f>SUMIFS(Concentrado!I$2:I859,Concentrado!$A$2:$A859,"="&amp;$A4,Concentrado!$B$2:$B859, "=Tabasco")</f>
        <v>1.65</v>
      </c>
      <c r="I4" s="9">
        <f>SUMIFS(Concentrado!J$2:J859,Concentrado!$A$2:$A859,"="&amp;$A4,Concentrado!$B$2:$B859, "=Tabasco")</f>
        <v>1.7589999999999999</v>
      </c>
      <c r="J4" s="9">
        <f>SUMIFS(Concentrado!K$2:K859,Concentrado!$A$2:$A859,"="&amp;$A4,Concentrado!$B$2:$B859, "=Tabasco")</f>
        <v>6.9569999999999999</v>
      </c>
      <c r="K4" s="9">
        <f>SUMIFS(Concentrado!L$2:L859,Concentrado!$A$2:$A859,"="&amp;$A4,Concentrado!$B$2:$B859, "=Tabasco")</f>
        <v>2.2690000000000001</v>
      </c>
      <c r="L4" s="9">
        <f>SUMIFS(Concentrado!M$2:M859,Concentrado!$A$2:$A859,"="&amp;$A4,Concentrado!$B$2:$B859, "=Tabasco")</f>
        <v>4.6050000000000004</v>
      </c>
      <c r="M4" s="9">
        <f>SUMIFS(Concentrado!N$2:N859,Concentrado!$A$2:$A859,"="&amp;$A4,Concentrado!$B$2:$B859, "=Tabasco")</f>
        <v>45.555</v>
      </c>
      <c r="N4" s="9">
        <f>SUMIFS(Concentrado!O$2:O859,Concentrado!$A$2:$A859,"="&amp;$A4,Concentrado!$B$2:$B859, "=Tabasco")</f>
        <v>105.602</v>
      </c>
      <c r="O4" s="9">
        <f>SUMIFS(Concentrado!P$2:P859,Concentrado!$A$2:$A859,"="&amp;$A4,Concentrado!$B$2:$B859, "=Tabasco")</f>
        <v>20.007000000000001</v>
      </c>
      <c r="P4" s="9">
        <f>SUMIFS(Concentrado!Q$2:Q859,Concentrado!$A$2:$A859,"="&amp;$A4,Concentrado!$B$2:$B859, "=Tabasco")</f>
        <v>62.658999999999999</v>
      </c>
      <c r="Q4" s="9">
        <f>SUMIFS(Concentrado!R$2:R859,Concentrado!$A$2:$A859,"="&amp;$A4,Concentrado!$B$2:$B859, "=Tabasco")</f>
        <v>35.823999999999998</v>
      </c>
      <c r="R4" s="9">
        <f>SUMIFS(Concentrado!S$2:S859,Concentrado!$A$2:$A859,"="&amp;$A4,Concentrado!$B$2:$B859, "=Tabasco")</f>
        <v>41.561999999999998</v>
      </c>
      <c r="S4" s="9">
        <f>SUMIFS(Concentrado!T$2:T859,Concentrado!$A$2:$A859,"="&amp;$A4,Concentrado!$B$2:$B859, "=Tabasco")</f>
        <v>38.703000000000003</v>
      </c>
      <c r="T4" s="9">
        <f>SUMIFS(Concentrado!U$2:U859,Concentrado!$A$2:$A859,"="&amp;$A4,Concentrado!$B$2:$B859, "=Tabasco")</f>
        <v>8.2029999999999994</v>
      </c>
      <c r="U4" s="9">
        <f>SUMIFS(Concentrado!V$2:V859,Concentrado!$A$2:$A859,"="&amp;$A4,Concentrado!$B$2:$B859, "=Tabasco")</f>
        <v>10.829000000000001</v>
      </c>
      <c r="V4" s="9">
        <f>SUMIFS(Concentrado!W$2:W859,Concentrado!$A$2:$A859,"="&amp;$A4,Concentrado!$B$2:$B859, "=Tabasco")</f>
        <v>9.52</v>
      </c>
      <c r="W4" s="9">
        <f>SUMIFS(Concentrado!X$2:X859,Concentrado!$A$2:$A859,"="&amp;$A4,Concentrado!$B$2:$B859, "=Tabasco")</f>
        <v>9.0340000000000007</v>
      </c>
      <c r="X4" s="9">
        <f>SUMIFS(Concentrado!Y$2:Y859,Concentrado!$A$2:$A859,"="&amp;$A4,Concentrado!$B$2:$B859, "=Tabasco")</f>
        <v>1.1339999999999999</v>
      </c>
      <c r="Y4" s="9">
        <f>SUMIFS(Concentrado!Z$2:Z859,Concentrado!$A$2:$A859,"="&amp;$A4,Concentrado!$B$2:$B859, "=Tabasco")</f>
        <v>5.0709999999999997</v>
      </c>
      <c r="Z4" s="9">
        <f>SUMIFS(Concentrado!AA$2:AA859,Concentrado!$A$2:$A859,"="&amp;$A4,Concentrado!$B$2:$B859, "=Tabasco")</f>
        <v>33.228000000000002</v>
      </c>
      <c r="AA4" s="9">
        <f>SUMIFS(Concentrado!AB$2:AB859,Concentrado!$A$2:$A859,"="&amp;$A4,Concentrado!$B$2:$B859, "=Tabasco")</f>
        <v>24.338999999999999</v>
      </c>
      <c r="AB4" s="9">
        <f>SUMIFS(Concentrado!AC$2:AC859,Concentrado!$A$2:$A859,"="&amp;$A4,Concentrado!$B$2:$B859, "=Tabasco")</f>
        <v>28.768000000000001</v>
      </c>
      <c r="AC4" s="9">
        <f>SUMIFS(Concentrado!AD$2:AD859,Concentrado!$A$2:$A859,"="&amp;$A4,Concentrado!$B$2:$B859, "=Tabasco")</f>
        <v>261.25400000000002</v>
      </c>
      <c r="AD4" s="9">
        <f>SUMIFS(Concentrado!AE$2:AE859,Concentrado!$A$2:$A859,"="&amp;$A4,Concentrado!$B$2:$B859, "=Tabasco")</f>
        <v>222.96899999999999</v>
      </c>
      <c r="AE4" s="9">
        <f>SUMIFS(Concentrado!AF$2:AF859,Concentrado!$A$2:$A859,"="&amp;$A4,Concentrado!$B$2:$B859, "=Tabasco")</f>
        <v>242.04599999999999</v>
      </c>
      <c r="AF4" s="9">
        <f>SUMIFS(Concentrado!AG$2:AG859,Concentrado!$A$2:$A859,"="&amp;$A4,Concentrado!$B$2:$B859, "=Tabasco")</f>
        <v>7.2690000000000001</v>
      </c>
      <c r="AG4" s="9">
        <f>SUMIFS(Concentrado!AH$2:AH859,Concentrado!$A$2:$A859,"="&amp;$A4,Concentrado!$B$2:$B859, "=Tabasco")</f>
        <v>15.8655420897478</v>
      </c>
      <c r="AH4" s="9">
        <f>SUMIFS(Concentrado!AI$2:AI859,Concentrado!$A$2:$A859,"="&amp;$A4,Concentrado!$B$2:$B859, "=Tabasco")</f>
        <v>4.6745987226043901</v>
      </c>
      <c r="AI4" s="9">
        <f>SUMIFS(Concentrado!AJ$2:AJ859,Concentrado!$A$2:$A859,"="&amp;$A4,Concentrado!$B$2:$B859, "=Tabasco")</f>
        <v>10.1601031564054</v>
      </c>
      <c r="AJ4" s="9">
        <f>SUMIFS(Concentrado!AK$2:AK859,Concentrado!$A$2:$A859,"="&amp;$A4,Concentrado!$B$2:$B859, "=Tabasco")</f>
        <v>14.226000000000001</v>
      </c>
      <c r="AK4" s="9">
        <f>SUMIFS(Concentrado!AL$2:AL859,Concentrado!$A$2:$A859,"="&amp;$A4,Concentrado!$B$2:$B859, "=Tabasco")</f>
        <v>3.0939999999999999</v>
      </c>
      <c r="AL4" s="9">
        <f>SUMIFS(Concentrado!AM$2:AM859,Concentrado!$A$2:$A859,"="&amp;$A4,Concentrado!$B$2:$B859, "=Tabasco")</f>
        <v>8.641</v>
      </c>
      <c r="AM4" s="9">
        <f>SUMIFS(Concentrado!AN$2:AN859,Concentrado!$A$2:$A859,"="&amp;$A4,Concentrado!$B$2:$B859, "=Tabasco")</f>
        <v>71.647999999999996</v>
      </c>
      <c r="AN4" s="9">
        <f>SUMIFS(Concentrado!AO$2:AO859,Concentrado!$A$2:$A859,"="&amp;$A4,Concentrado!$B$2:$B859, "=Tabasco")</f>
        <v>47.542999999999999</v>
      </c>
      <c r="AO4" s="9">
        <f>SUMIFS(Concentrado!AP$2:AP859,Concentrado!$A$2:$A859,"="&amp;$A4,Concentrado!$B$2:$B859, "=Tabasco")</f>
        <v>59.554000000000002</v>
      </c>
      <c r="AP4" s="9">
        <f>SUMIFS(Concentrado!AQ$2:AQ859,Concentrado!$A$2:$A859,"="&amp;$A4,Concentrado!$B$2:$B859, "=Tabasco")</f>
        <v>5.2960000000000003</v>
      </c>
      <c r="AQ4" s="9">
        <f>SUMIFS(Concentrado!AR$2:AR859,Concentrado!$A$2:$A859,"="&amp;$A4,Concentrado!$B$2:$B859, "=Tabasco")</f>
        <v>2.9910000000000001</v>
      </c>
      <c r="AR4" s="9">
        <f>SUMIFS(Concentrado!AS$2:AS859,Concentrado!$A$2:$A859,"="&amp;$A4,Concentrado!$B$2:$B859, "=Tabasco")</f>
        <v>4.1390000000000002</v>
      </c>
      <c r="AS4" s="9">
        <f>SUMIFS(Concentrado!AT$2:AT859,Concentrado!$A$2:$A859,"="&amp;$A4,Concentrado!$B$2:$B859, "=Tabasco")</f>
        <v>7.3719999999999999</v>
      </c>
      <c r="AT4" s="9">
        <f>SUMIFS(Concentrado!AU$2:AU859,Concentrado!$A$2:$A859,"="&amp;$A4,Concentrado!$B$2:$B859, "=Tabasco")</f>
        <v>1.9590000000000001</v>
      </c>
      <c r="AU4" s="9">
        <f>SUMIFS(Concentrado!AV$2:AV859,Concentrado!$A$2:$A859,"="&amp;$A4,Concentrado!$B$2:$B859, "=Tabasco")</f>
        <v>4.657</v>
      </c>
      <c r="AV4" s="9">
        <f>SUMIFS(Concentrado!AW$2:AW859,Concentrado!$A$2:$A859,"="&amp;$A4,Concentrado!$B$2:$B859, "=Tabasco")</f>
        <v>446.39499999999998</v>
      </c>
      <c r="AW4" s="9">
        <f>SUMIFS(Concentrado!AX$2:AX859,Concentrado!$A$2:$A859,"="&amp;$A4,Concentrado!$B$2:$B859, "=Tabasco")</f>
        <v>297.94499999999999</v>
      </c>
      <c r="AX4" s="9">
        <f>SUMIFS(Concentrado!AY$2:AY859,Concentrado!$A$2:$A859,"="&amp;$A4,Concentrado!$B$2:$B859, "=Tabasco")</f>
        <v>371.91699999999997</v>
      </c>
      <c r="AY4" s="9">
        <f>SUMIFS(Concentrado!AZ$2:AZ859,Concentrado!$A$2:$A859,"="&amp;$A4,Concentrado!$B$2:$B859, "=Tabasco")</f>
        <v>4.4640000000000004</v>
      </c>
      <c r="AZ4" s="9">
        <f>SUMIFS(Concentrado!BA$2:BA859,Concentrado!$A$2:$A859,"="&amp;$A4,Concentrado!$B$2:$B859, "=Tabasco")</f>
        <v>2.9790000000000001</v>
      </c>
      <c r="BA4" s="9">
        <f>SUMIFS(Concentrado!BB$2:BB859,Concentrado!$A$2:$A859,"="&amp;$A4,Concentrado!$B$2:$B859, "=Tabasco")</f>
        <v>3.7189999999999999</v>
      </c>
      <c r="BB4" s="9">
        <f>SUMIFS(Concentrado!BC$2:BC859,Concentrado!$A$2:$A859,"="&amp;$A4,Concentrado!$B$2:$B859, "=Tabasco")</f>
        <v>30.875</v>
      </c>
      <c r="BC4" s="9">
        <f>SUMIFS(Concentrado!BD$2:BD859,Concentrado!$A$2:$A859,"="&amp;$A4,Concentrado!$B$2:$B859, "=Tabasco")</f>
        <v>24.108000000000001</v>
      </c>
      <c r="BD4" s="9">
        <f>SUMIFS(Concentrado!BE$2:BE859,Concentrado!$A$2:$A859,"="&amp;$A4,Concentrado!$B$2:$B859, "=Tabasco")</f>
        <v>23.698</v>
      </c>
      <c r="BE4" s="9">
        <f>SUMIFS(Concentrado!BF$2:BF859,Concentrado!$A$2:$A859,"="&amp;$A4,Concentrado!$B$2:$B859, "=Tabasco")</f>
        <v>27.195</v>
      </c>
      <c r="BF4" s="9">
        <f>SUMIFS(Concentrado!BG$2:BG859,Concentrado!$A$2:$A859,"="&amp;$A4,Concentrado!$B$2:$B859, "=Tabasco")</f>
        <v>50.889000000000003</v>
      </c>
      <c r="BG4" s="9">
        <f>SUMIFS(Concentrado!BH$2:BH859,Concentrado!$A$2:$A859,"="&amp;$A4,Concentrado!$B$2:$B859, "=Tabasco")</f>
        <v>10.320190526594338</v>
      </c>
    </row>
    <row r="5" spans="1:59" x14ac:dyDescent="0.25">
      <c r="A5" s="4">
        <v>2001</v>
      </c>
      <c r="B5" s="9">
        <f>SUMIFS(Concentrado!C$2:C859,Concentrado!$A$2:$A859,"="&amp;$A5,Concentrado!$B$2:$B859, "=Tabasco")</f>
        <v>22.673999999999999</v>
      </c>
      <c r="C5" s="9">
        <f>SUMIFS(Concentrado!D$2:D859,Concentrado!$A$2:$A859,"="&amp;$A5,Concentrado!$B$2:$B859, "=Tabasco")</f>
        <v>3.8650000000000002</v>
      </c>
      <c r="D5" s="9">
        <f>SUMIFS(Concentrado!E$2:E859,Concentrado!$A$2:$A859,"="&amp;$A5,Concentrado!$B$2:$B859, "=Tabasco")</f>
        <v>13.279</v>
      </c>
      <c r="E5" s="9">
        <f>SUMIFS(Concentrado!F$2:F859,Concentrado!$A$2:$A859,"="&amp;$A5,Concentrado!$B$2:$B859, "=Tabasco")</f>
        <v>25.882999999999999</v>
      </c>
      <c r="F5" s="9">
        <f>SUMIFS(Concentrado!G$2:G859,Concentrado!$A$2:$A859,"="&amp;$A5,Concentrado!$B$2:$B859, "=Tabasco")</f>
        <v>12.592000000000001</v>
      </c>
      <c r="G5" s="9">
        <f>SUMIFS(Concentrado!H$2:H859,Concentrado!$A$2:$A859,"="&amp;$A5,Concentrado!$B$2:$B859, "=Tabasco")</f>
        <v>0.92300000000000004</v>
      </c>
      <c r="H5" s="9">
        <f>SUMIFS(Concentrado!I$2:I859,Concentrado!$A$2:$A859,"="&amp;$A5,Concentrado!$B$2:$B859, "=Tabasco")</f>
        <v>2.4409999999999998</v>
      </c>
      <c r="I5" s="9">
        <f>SUMIFS(Concentrado!J$2:J859,Concentrado!$A$2:$A859,"="&amp;$A5,Concentrado!$B$2:$B859, "=Tabasco")</f>
        <v>1.6850000000000001</v>
      </c>
      <c r="J5" s="9">
        <f>SUMIFS(Concentrado!K$2:K859,Concentrado!$A$2:$A859,"="&amp;$A5,Concentrado!$B$2:$B859, "=Tabasco")</f>
        <v>7.3869999999999996</v>
      </c>
      <c r="K5" s="9">
        <f>SUMIFS(Concentrado!L$2:L859,Concentrado!$A$2:$A859,"="&amp;$A5,Concentrado!$B$2:$B859, "=Tabasco")</f>
        <v>4.0679999999999996</v>
      </c>
      <c r="L5" s="9">
        <f>SUMIFS(Concentrado!M$2:M859,Concentrado!$A$2:$A859,"="&amp;$A5,Concentrado!$B$2:$B859, "=Tabasco")</f>
        <v>5.72</v>
      </c>
      <c r="M5" s="9">
        <f>SUMIFS(Concentrado!N$2:N859,Concentrado!$A$2:$A859,"="&amp;$A5,Concentrado!$B$2:$B859, "=Tabasco")</f>
        <v>46.377000000000002</v>
      </c>
      <c r="N5" s="9">
        <f>SUMIFS(Concentrado!O$2:O859,Concentrado!$A$2:$A859,"="&amp;$A5,Concentrado!$B$2:$B859, "=Tabasco")</f>
        <v>102.801</v>
      </c>
      <c r="O5" s="9">
        <f>SUMIFS(Concentrado!P$2:P859,Concentrado!$A$2:$A859,"="&amp;$A5,Concentrado!$B$2:$B859, "=Tabasco")</f>
        <v>20.849</v>
      </c>
      <c r="P5" s="9">
        <f>SUMIFS(Concentrado!Q$2:Q859,Concentrado!$A$2:$A859,"="&amp;$A5,Concentrado!$B$2:$B859, "=Tabasco")</f>
        <v>61.747999999999998</v>
      </c>
      <c r="Q5" s="9">
        <f>SUMIFS(Concentrado!R$2:R859,Concentrado!$A$2:$A859,"="&amp;$A5,Concentrado!$B$2:$B859, "=Tabasco")</f>
        <v>37.96</v>
      </c>
      <c r="R5" s="9">
        <f>SUMIFS(Concentrado!S$2:S859,Concentrado!$A$2:$A859,"="&amp;$A5,Concentrado!$B$2:$B859, "=Tabasco")</f>
        <v>48.817999999999998</v>
      </c>
      <c r="S5" s="9">
        <f>SUMIFS(Concentrado!T$2:T859,Concentrado!$A$2:$A859,"="&amp;$A5,Concentrado!$B$2:$B859, "=Tabasco")</f>
        <v>43.412999999999997</v>
      </c>
      <c r="T5" s="9">
        <f>SUMIFS(Concentrado!U$2:U859,Concentrado!$A$2:$A859,"="&amp;$A5,Concentrado!$B$2:$B859, "=Tabasco")</f>
        <v>10.465</v>
      </c>
      <c r="U5" s="9">
        <f>SUMIFS(Concentrado!V$2:V859,Concentrado!$A$2:$A859,"="&amp;$A5,Concentrado!$B$2:$B859, "=Tabasco")</f>
        <v>10.374000000000001</v>
      </c>
      <c r="V5" s="9">
        <f>SUMIFS(Concentrado!W$2:W859,Concentrado!$A$2:$A859,"="&amp;$A5,Concentrado!$B$2:$B859, "=Tabasco")</f>
        <v>10.419</v>
      </c>
      <c r="W5" s="9">
        <f>SUMIFS(Concentrado!X$2:X859,Concentrado!$A$2:$A859,"="&amp;$A5,Concentrado!$B$2:$B859, "=Tabasco")</f>
        <v>9.4390000000000001</v>
      </c>
      <c r="X5" s="9">
        <f>SUMIFS(Concentrado!Y$2:Y859,Concentrado!$A$2:$A859,"="&amp;$A5,Concentrado!$B$2:$B859, "=Tabasco")</f>
        <v>1.0169999999999999</v>
      </c>
      <c r="Y5" s="9">
        <f>SUMIFS(Concentrado!Z$2:Z859,Concentrado!$A$2:$A859,"="&amp;$A5,Concentrado!$B$2:$B859, "=Tabasco")</f>
        <v>5.21</v>
      </c>
      <c r="Z5" s="9">
        <f>SUMIFS(Concentrado!AA$2:AA859,Concentrado!$A$2:$A859,"="&amp;$A5,Concentrado!$B$2:$B859, "=Tabasco")</f>
        <v>41.140999999999998</v>
      </c>
      <c r="AA5" s="9">
        <f>SUMIFS(Concentrado!AB$2:AB859,Concentrado!$A$2:$A859,"="&amp;$A5,Concentrado!$B$2:$B859, "=Tabasco")</f>
        <v>31.425999999999998</v>
      </c>
      <c r="AB5" s="9">
        <f>SUMIFS(Concentrado!AC$2:AC859,Concentrado!$A$2:$A859,"="&amp;$A5,Concentrado!$B$2:$B859, "=Tabasco")</f>
        <v>36.365000000000002</v>
      </c>
      <c r="AC5" s="9">
        <f>SUMIFS(Concentrado!AD$2:AD859,Concentrado!$A$2:$A859,"="&amp;$A5,Concentrado!$B$2:$B859, "=Tabasco")</f>
        <v>275.77699999999999</v>
      </c>
      <c r="AD5" s="9">
        <f>SUMIFS(Concentrado!AE$2:AE859,Concentrado!$A$2:$A859,"="&amp;$A5,Concentrado!$B$2:$B859, "=Tabasco")</f>
        <v>250.90299999999999</v>
      </c>
      <c r="AE5" s="9">
        <f>SUMIFS(Concentrado!AF$2:AF859,Concentrado!$A$2:$A859,"="&amp;$A5,Concentrado!$B$2:$B859, "=Tabasco")</f>
        <v>263.49</v>
      </c>
      <c r="AF5" s="9">
        <f>SUMIFS(Concentrado!AG$2:AG859,Concentrado!$A$2:$A859,"="&amp;$A5,Concentrado!$B$2:$B859, "=Tabasco")</f>
        <v>7.3869999999999996</v>
      </c>
      <c r="AG5" s="9">
        <f>SUMIFS(Concentrado!AH$2:AH859,Concentrado!$A$2:$A859,"="&amp;$A5,Concentrado!$B$2:$B859, "=Tabasco")</f>
        <v>13.739758790901201</v>
      </c>
      <c r="AH5" s="9">
        <f>SUMIFS(Concentrado!AI$2:AI859,Concentrado!$A$2:$A859,"="&amp;$A5,Concentrado!$B$2:$B859, "=Tabasco")</f>
        <v>2.9326874903771198</v>
      </c>
      <c r="AI5" s="9">
        <f>SUMIFS(Concentrado!AJ$2:AJ859,Concentrado!$A$2:$A859,"="&amp;$A5,Concentrado!$B$2:$B859, "=Tabasco")</f>
        <v>8.2273644635197396</v>
      </c>
      <c r="AJ5" s="9">
        <f>SUMIFS(Concentrado!AK$2:AK859,Concentrado!$A$2:$A859,"="&amp;$A5,Concentrado!$B$2:$B859, "=Tabasco")</f>
        <v>15.082000000000001</v>
      </c>
      <c r="AK5" s="9">
        <f>SUMIFS(Concentrado!AL$2:AL859,Concentrado!$A$2:$A859,"="&amp;$A5,Concentrado!$B$2:$B859, "=Tabasco")</f>
        <v>2.0339999999999998</v>
      </c>
      <c r="AL5" s="9">
        <f>SUMIFS(Concentrado!AM$2:AM859,Concentrado!$A$2:$A859,"="&amp;$A5,Concentrado!$B$2:$B859, "=Tabasco")</f>
        <v>8.5289999999999999</v>
      </c>
      <c r="AM5" s="9">
        <f>SUMIFS(Concentrado!AN$2:AN859,Concentrado!$A$2:$A859,"="&amp;$A5,Concentrado!$B$2:$B859, "=Tabasco")</f>
        <v>66.686999999999998</v>
      </c>
      <c r="AN5" s="9">
        <f>SUMIFS(Concentrado!AO$2:AO859,Concentrado!$A$2:$A859,"="&amp;$A5,Concentrado!$B$2:$B859, "=Tabasco")</f>
        <v>50.546999999999997</v>
      </c>
      <c r="AO5" s="9">
        <f>SUMIFS(Concentrado!AP$2:AP859,Concentrado!$A$2:$A859,"="&amp;$A5,Concentrado!$B$2:$B859, "=Tabasco")</f>
        <v>58.734999999999999</v>
      </c>
      <c r="AP5" s="9">
        <f>SUMIFS(Concentrado!AQ$2:AQ859,Concentrado!$A$2:$A859,"="&amp;$A5,Concentrado!$B$2:$B859, "=Tabasco")</f>
        <v>4.617</v>
      </c>
      <c r="AQ5" s="9">
        <f>SUMIFS(Concentrado!AR$2:AR859,Concentrado!$A$2:$A859,"="&amp;$A5,Concentrado!$B$2:$B859, "=Tabasco")</f>
        <v>2.5430000000000001</v>
      </c>
      <c r="AR5" s="9">
        <f>SUMIFS(Concentrado!AS$2:AS859,Concentrado!$A$2:$A859,"="&amp;$A5,Concentrado!$B$2:$B859, "=Tabasco")</f>
        <v>3.6259999999999999</v>
      </c>
      <c r="AS5" s="9">
        <f>SUMIFS(Concentrado!AT$2:AT859,Concentrado!$A$2:$A859,"="&amp;$A5,Concentrado!$B$2:$B859, "=Tabasco")</f>
        <v>8.6180000000000003</v>
      </c>
      <c r="AT5" s="9">
        <f>SUMIFS(Concentrado!AU$2:AU859,Concentrado!$A$2:$A859,"="&amp;$A5,Concentrado!$B$2:$B859, "=Tabasco")</f>
        <v>2.1360000000000001</v>
      </c>
      <c r="AU5" s="9">
        <f>SUMIFS(Concentrado!AV$2:AV859,Concentrado!$A$2:$A859,"="&amp;$A5,Concentrado!$B$2:$B859, "=Tabasco")</f>
        <v>5.3630000000000004</v>
      </c>
      <c r="AV5" s="9">
        <f>SUMIFS(Concentrado!AW$2:AW859,Concentrado!$A$2:$A859,"="&amp;$A5,Concentrado!$B$2:$B859, "=Tabasco")</f>
        <v>452.036</v>
      </c>
      <c r="AW5" s="9">
        <f>SUMIFS(Concentrado!AX$2:AX859,Concentrado!$A$2:$A859,"="&amp;$A5,Concentrado!$B$2:$B859, "=Tabasco")</f>
        <v>327.58800000000002</v>
      </c>
      <c r="AX5" s="9">
        <f>SUMIFS(Concentrado!AY$2:AY859,Concentrado!$A$2:$A859,"="&amp;$A5,Concentrado!$B$2:$B859, "=Tabasco")</f>
        <v>390</v>
      </c>
      <c r="AY5" s="9">
        <f>SUMIFS(Concentrado!AZ$2:AZ859,Concentrado!$A$2:$A859,"="&amp;$A5,Concentrado!$B$2:$B859, "=Tabasco")</f>
        <v>4.5199999999999996</v>
      </c>
      <c r="AZ5" s="9">
        <f>SUMIFS(Concentrado!BA$2:BA859,Concentrado!$A$2:$A859,"="&amp;$A5,Concentrado!$B$2:$B859, "=Tabasco")</f>
        <v>3.2759999999999998</v>
      </c>
      <c r="BA5" s="9">
        <f>SUMIFS(Concentrado!BB$2:BB859,Concentrado!$A$2:$A859,"="&amp;$A5,Concentrado!$B$2:$B859, "=Tabasco")</f>
        <v>3.9</v>
      </c>
      <c r="BB5" s="9">
        <f>SUMIFS(Concentrado!BC$2:BC859,Concentrado!$A$2:$A859,"="&amp;$A5,Concentrado!$B$2:$B859, "=Tabasco")</f>
        <v>27.103999999999999</v>
      </c>
      <c r="BC5" s="9">
        <f>SUMIFS(Concentrado!BD$2:BD859,Concentrado!$A$2:$A859,"="&amp;$A5,Concentrado!$B$2:$B859, "=Tabasco")</f>
        <v>19.056999999999999</v>
      </c>
      <c r="BD5" s="9">
        <f>SUMIFS(Concentrado!BE$2:BE859,Concentrado!$A$2:$A859,"="&amp;$A5,Concentrado!$B$2:$B859, "=Tabasco")</f>
        <v>21.887</v>
      </c>
      <c r="BE5" s="9">
        <f>SUMIFS(Concentrado!BF$2:BF859,Concentrado!$A$2:$A859,"="&amp;$A5,Concentrado!$B$2:$B859, "=Tabasco")</f>
        <v>24.946999999999999</v>
      </c>
      <c r="BF5" s="9">
        <f>SUMIFS(Concentrado!BG$2:BG859,Concentrado!$A$2:$A859,"="&amp;$A5,Concentrado!$B$2:$B859, "=Tabasco")</f>
        <v>18.404</v>
      </c>
      <c r="BG5" s="9">
        <f>SUMIFS(Concentrado!BH$2:BH859,Concentrado!$A$2:$A859,"="&amp;$A5,Concentrado!$B$2:$B859, "=Tabasco")</f>
        <v>10.469705335051019</v>
      </c>
    </row>
    <row r="6" spans="1:59" x14ac:dyDescent="0.25">
      <c r="A6" s="4">
        <v>2002</v>
      </c>
      <c r="B6" s="9">
        <f>SUMIFS(Concentrado!C$2:C859,Concentrado!$A$2:$A859,"="&amp;$A6,Concentrado!$B$2:$B859, "=Tabasco")</f>
        <v>25.635000000000002</v>
      </c>
      <c r="C6" s="9">
        <f>SUMIFS(Concentrado!D$2:D859,Concentrado!$A$2:$A859,"="&amp;$A6,Concentrado!$B$2:$B859, "=Tabasco")</f>
        <v>4.6130000000000004</v>
      </c>
      <c r="D6" s="9">
        <f>SUMIFS(Concentrado!E$2:E859,Concentrado!$A$2:$A859,"="&amp;$A6,Concentrado!$B$2:$B859, "=Tabasco")</f>
        <v>15.12</v>
      </c>
      <c r="E6" s="9">
        <f>SUMIFS(Concentrado!F$2:F859,Concentrado!$A$2:$A859,"="&amp;$A6,Concentrado!$B$2:$B859, "=Tabasco")</f>
        <v>19.199000000000002</v>
      </c>
      <c r="F6" s="9">
        <f>SUMIFS(Concentrado!G$2:G859,Concentrado!$A$2:$A859,"="&amp;$A6,Concentrado!$B$2:$B859, "=Tabasco")</f>
        <v>10.616</v>
      </c>
      <c r="G6" s="9">
        <f>SUMIFS(Concentrado!H$2:H859,Concentrado!$A$2:$A859,"="&amp;$A6,Concentrado!$B$2:$B859, "=Tabasco")</f>
        <v>2.33</v>
      </c>
      <c r="H6" s="9">
        <f>SUMIFS(Concentrado!I$2:I859,Concentrado!$A$2:$A859,"="&amp;$A6,Concentrado!$B$2:$B859, "=Tabasco")</f>
        <v>2.8079999999999998</v>
      </c>
      <c r="I6" s="9">
        <f>SUMIFS(Concentrado!J$2:J859,Concentrado!$A$2:$A859,"="&amp;$A6,Concentrado!$B$2:$B859, "=Tabasco")</f>
        <v>2.57</v>
      </c>
      <c r="J6" s="9">
        <f>SUMIFS(Concentrado!K$2:K859,Concentrado!$A$2:$A859,"="&amp;$A6,Concentrado!$B$2:$B859, "=Tabasco")</f>
        <v>8.6129999999999995</v>
      </c>
      <c r="K6" s="9">
        <f>SUMIFS(Concentrado!L$2:L859,Concentrado!$A$2:$A859,"="&amp;$A6,Concentrado!$B$2:$B859, "=Tabasco")</f>
        <v>3.2090000000000001</v>
      </c>
      <c r="L6" s="9">
        <f>SUMIFS(Concentrado!M$2:M859,Concentrado!$A$2:$A859,"="&amp;$A6,Concentrado!$B$2:$B859, "=Tabasco")</f>
        <v>5.8970000000000002</v>
      </c>
      <c r="M6" s="9">
        <f>SUMIFS(Concentrado!N$2:N859,Concentrado!$A$2:$A859,"="&amp;$A6,Concentrado!$B$2:$B859, "=Tabasco")</f>
        <v>45.228999999999999</v>
      </c>
      <c r="N6" s="9">
        <f>SUMIFS(Concentrado!O$2:O859,Concentrado!$A$2:$A859,"="&amp;$A6,Concentrado!$B$2:$B859, "=Tabasco")</f>
        <v>97.575999999999993</v>
      </c>
      <c r="O6" s="9">
        <f>SUMIFS(Concentrado!P$2:P859,Concentrado!$A$2:$A859,"="&amp;$A6,Concentrado!$B$2:$B859, "=Tabasco")</f>
        <v>18.553000000000001</v>
      </c>
      <c r="P6" s="9">
        <f>SUMIFS(Concentrado!Q$2:Q859,Concentrado!$A$2:$A859,"="&amp;$A6,Concentrado!$B$2:$B859, "=Tabasco")</f>
        <v>57.911000000000001</v>
      </c>
      <c r="Q6" s="9">
        <f>SUMIFS(Concentrado!R$2:R859,Concentrado!$A$2:$A859,"="&amp;$A6,Concentrado!$B$2:$B859, "=Tabasco")</f>
        <v>41.137999999999998</v>
      </c>
      <c r="R6" s="9">
        <f>SUMIFS(Concentrado!S$2:S859,Concentrado!$A$2:$A859,"="&amp;$A6,Concentrado!$B$2:$B859, "=Tabasco")</f>
        <v>53.853999999999999</v>
      </c>
      <c r="S6" s="9">
        <f>SUMIFS(Concentrado!T$2:T859,Concentrado!$A$2:$A859,"="&amp;$A6,Concentrado!$B$2:$B859, "=Tabasco")</f>
        <v>47.529000000000003</v>
      </c>
      <c r="T6" s="9">
        <f>SUMIFS(Concentrado!U$2:U859,Concentrado!$A$2:$A859,"="&amp;$A6,Concentrado!$B$2:$B859, "=Tabasco")</f>
        <v>11.651999999999999</v>
      </c>
      <c r="U6" s="9">
        <f>SUMIFS(Concentrado!V$2:V859,Concentrado!$A$2:$A859,"="&amp;$A6,Concentrado!$B$2:$B859, "=Tabasco")</f>
        <v>9.2260000000000009</v>
      </c>
      <c r="V6" s="9">
        <f>SUMIFS(Concentrado!W$2:W859,Concentrado!$A$2:$A859,"="&amp;$A6,Concentrado!$B$2:$B859, "=Tabasco")</f>
        <v>10.433</v>
      </c>
      <c r="W6" s="9">
        <f>SUMIFS(Concentrado!X$2:X859,Concentrado!$A$2:$A859,"="&amp;$A6,Concentrado!$B$2:$B859, "=Tabasco")</f>
        <v>8.7140000000000004</v>
      </c>
      <c r="X6" s="9">
        <f>SUMIFS(Concentrado!Y$2:Y859,Concentrado!$A$2:$A859,"="&amp;$A6,Concentrado!$B$2:$B859, "=Tabasco")</f>
        <v>1.4039999999999999</v>
      </c>
      <c r="Y6" s="9">
        <f>SUMIFS(Concentrado!Z$2:Z859,Concentrado!$A$2:$A859,"="&amp;$A6,Concentrado!$B$2:$B859, "=Tabasco")</f>
        <v>5.04</v>
      </c>
      <c r="Z6" s="9">
        <f>SUMIFS(Concentrado!AA$2:AA859,Concentrado!$A$2:$A859,"="&amp;$A6,Concentrado!$B$2:$B859, "=Tabasco")</f>
        <v>40.326999999999998</v>
      </c>
      <c r="AA6" s="9">
        <f>SUMIFS(Concentrado!AB$2:AB859,Concentrado!$A$2:$A859,"="&amp;$A6,Concentrado!$B$2:$B859, "=Tabasco")</f>
        <v>30.085999999999999</v>
      </c>
      <c r="AB6" s="9">
        <f>SUMIFS(Concentrado!AC$2:AC859,Concentrado!$A$2:$A859,"="&amp;$A6,Concentrado!$B$2:$B859, "=Tabasco")</f>
        <v>35.18</v>
      </c>
      <c r="AC6" s="9">
        <f>SUMIFS(Concentrado!AD$2:AD859,Concentrado!$A$2:$A859,"="&amp;$A6,Concentrado!$B$2:$B859, "=Tabasco")</f>
        <v>286.75</v>
      </c>
      <c r="AD6" s="9">
        <f>SUMIFS(Concentrado!AE$2:AE859,Concentrado!$A$2:$A859,"="&amp;$A6,Concentrado!$B$2:$B859, "=Tabasco")</f>
        <v>241.59</v>
      </c>
      <c r="AE6" s="9">
        <f>SUMIFS(Concentrado!AF$2:AF859,Concentrado!$A$2:$A859,"="&amp;$A6,Concentrado!$B$2:$B859, "=Tabasco")</f>
        <v>264.10399999999998</v>
      </c>
      <c r="AF6" s="9">
        <f>SUMIFS(Concentrado!AG$2:AG859,Concentrado!$A$2:$A859,"="&amp;$A6,Concentrado!$B$2:$B859, "=Tabasco")</f>
        <v>7.4980000000000002</v>
      </c>
      <c r="AG6" s="9">
        <f>SUMIFS(Concentrado!AH$2:AH859,Concentrado!$A$2:$A859,"="&amp;$A6,Concentrado!$B$2:$B859, "=Tabasco")</f>
        <v>16.671044920888299</v>
      </c>
      <c r="AH6" s="9">
        <f>SUMIFS(Concentrado!AI$2:AI859,Concentrado!$A$2:$A859,"="&amp;$A6,Concentrado!$B$2:$B859, "=Tabasco")</f>
        <v>4.1253224424820898</v>
      </c>
      <c r="AI6" s="9">
        <f>SUMIFS(Concentrado!AJ$2:AJ859,Concentrado!$A$2:$A859,"="&amp;$A6,Concentrado!$B$2:$B859, "=Tabasco")</f>
        <v>10.2724679294789</v>
      </c>
      <c r="AJ6" s="9">
        <f>SUMIFS(Concentrado!AK$2:AK859,Concentrado!$A$2:$A859,"="&amp;$A6,Concentrado!$B$2:$B859, "=Tabasco")</f>
        <v>15.503</v>
      </c>
      <c r="AK6" s="9">
        <f>SUMIFS(Concentrado!AL$2:AL859,Concentrado!$A$2:$A859,"="&amp;$A6,Concentrado!$B$2:$B859, "=Tabasco")</f>
        <v>2.5070000000000001</v>
      </c>
      <c r="AL6" s="9">
        <f>SUMIFS(Concentrado!AM$2:AM859,Concentrado!$A$2:$A859,"="&amp;$A6,Concentrado!$B$2:$B859, "=Tabasco")</f>
        <v>8.9710000000000001</v>
      </c>
      <c r="AM6" s="9">
        <f>SUMIFS(Concentrado!AN$2:AN859,Concentrado!$A$2:$A859,"="&amp;$A6,Concentrado!$B$2:$B859, "=Tabasco")</f>
        <v>68.293000000000006</v>
      </c>
      <c r="AN6" s="9">
        <f>SUMIFS(Concentrado!AO$2:AO859,Concentrado!$A$2:$A859,"="&amp;$A6,Concentrado!$B$2:$B859, "=Tabasco")</f>
        <v>47.936999999999998</v>
      </c>
      <c r="AO6" s="9">
        <f>SUMIFS(Concentrado!AP$2:AP859,Concentrado!$A$2:$A859,"="&amp;$A6,Concentrado!$B$2:$B859, "=Tabasco")</f>
        <v>58.162999999999997</v>
      </c>
      <c r="AP6" s="9">
        <f>SUMIFS(Concentrado!AQ$2:AQ859,Concentrado!$A$2:$A859,"="&amp;$A6,Concentrado!$B$2:$B859, "=Tabasco")</f>
        <v>6.4850000000000003</v>
      </c>
      <c r="AQ6" s="9">
        <f>SUMIFS(Concentrado!AR$2:AR859,Concentrado!$A$2:$A859,"="&amp;$A6,Concentrado!$B$2:$B859, "=Tabasco")</f>
        <v>2.407</v>
      </c>
      <c r="AR6" s="9">
        <f>SUMIFS(Concentrado!AS$2:AS859,Concentrado!$A$2:$A859,"="&amp;$A6,Concentrado!$B$2:$B859, "=Tabasco")</f>
        <v>4.4349999999999996</v>
      </c>
      <c r="AS6" s="9">
        <f>SUMIFS(Concentrado!AT$2:AT859,Concentrado!$A$2:$A859,"="&amp;$A6,Concentrado!$B$2:$B859, "=Tabasco")</f>
        <v>11.45</v>
      </c>
      <c r="AT6" s="9">
        <f>SUMIFS(Concentrado!AU$2:AU859,Concentrado!$A$2:$A859,"="&amp;$A6,Concentrado!$B$2:$B859, "=Tabasco")</f>
        <v>2.1059999999999999</v>
      </c>
      <c r="AU6" s="9">
        <f>SUMIFS(Concentrado!AV$2:AV859,Concentrado!$A$2:$A859,"="&amp;$A6,Concentrado!$B$2:$B859, "=Tabasco")</f>
        <v>6.7539999999999996</v>
      </c>
      <c r="AV6" s="9">
        <f>SUMIFS(Concentrado!AW$2:AW859,Concentrado!$A$2:$A859,"="&amp;$A6,Concentrado!$B$2:$B859, "=Tabasco")</f>
        <v>459.61</v>
      </c>
      <c r="AW6" s="9">
        <f>SUMIFS(Concentrado!AX$2:AX859,Concentrado!$A$2:$A859,"="&amp;$A6,Concentrado!$B$2:$B859, "=Tabasco")</f>
        <v>313.09399999999999</v>
      </c>
      <c r="AX6" s="9">
        <f>SUMIFS(Concentrado!AY$2:AY859,Concentrado!$A$2:$A859,"="&amp;$A6,Concentrado!$B$2:$B859, "=Tabasco")</f>
        <v>386.17599999999999</v>
      </c>
      <c r="AY6" s="9">
        <f>SUMIFS(Concentrado!AZ$2:AZ859,Concentrado!$A$2:$A859,"="&amp;$A6,Concentrado!$B$2:$B859, "=Tabasco")</f>
        <v>4.5960000000000001</v>
      </c>
      <c r="AZ6" s="9">
        <f>SUMIFS(Concentrado!BA$2:BA859,Concentrado!$A$2:$A859,"="&amp;$A6,Concentrado!$B$2:$B859, "=Tabasco")</f>
        <v>3.1309999999999998</v>
      </c>
      <c r="BA6" s="9">
        <f>SUMIFS(Concentrado!BB$2:BB859,Concentrado!$A$2:$A859,"="&amp;$A6,Concentrado!$B$2:$B859, "=Tabasco")</f>
        <v>3.8620000000000001</v>
      </c>
      <c r="BB6" s="9">
        <f>SUMIFS(Concentrado!BC$2:BC859,Concentrado!$A$2:$A859,"="&amp;$A6,Concentrado!$B$2:$B859, "=Tabasco")</f>
        <v>29.210999999999999</v>
      </c>
      <c r="BC6" s="9">
        <f>SUMIFS(Concentrado!BD$2:BD859,Concentrado!$A$2:$A859,"="&amp;$A6,Concentrado!$B$2:$B859, "=Tabasco")</f>
        <v>25.401</v>
      </c>
      <c r="BD6" s="9">
        <f>SUMIFS(Concentrado!BE$2:BE859,Concentrado!$A$2:$A859,"="&amp;$A6,Concentrado!$B$2:$B859, "=Tabasco")</f>
        <v>20.405000000000001</v>
      </c>
      <c r="BE6" s="9">
        <f>SUMIFS(Concentrado!BF$2:BF859,Concentrado!$A$2:$A859,"="&amp;$A6,Concentrado!$B$2:$B859, "=Tabasco")</f>
        <v>23.213000000000001</v>
      </c>
      <c r="BF6" s="9">
        <f>SUMIFS(Concentrado!BG$2:BG859,Concentrado!$A$2:$A859,"="&amp;$A6,Concentrado!$B$2:$B859, "=Tabasco")</f>
        <v>30.841000000000001</v>
      </c>
      <c r="BG6" s="9">
        <f>SUMIFS(Concentrado!BH$2:BH859,Concentrado!$A$2:$A859,"="&amp;$A6,Concentrado!$B$2:$B859, "=Tabasco")</f>
        <v>9.0467966115634511</v>
      </c>
    </row>
    <row r="7" spans="1:59" x14ac:dyDescent="0.25">
      <c r="A7" s="4">
        <v>2003</v>
      </c>
      <c r="B7" s="9">
        <f>SUMIFS(Concentrado!C$2:C859,Concentrado!$A$2:$A859,"="&amp;$A7,Concentrado!$B$2:$B859, "=Tabasco")</f>
        <v>24.626999999999999</v>
      </c>
      <c r="C7" s="9">
        <f>SUMIFS(Concentrado!D$2:D859,Concentrado!$A$2:$A859,"="&amp;$A7,Concentrado!$B$2:$B859, "=Tabasco")</f>
        <v>4.351</v>
      </c>
      <c r="D7" s="9">
        <f>SUMIFS(Concentrado!E$2:E859,Concentrado!$A$2:$A859,"="&amp;$A7,Concentrado!$B$2:$B859, "=Tabasco")</f>
        <v>14.426</v>
      </c>
      <c r="E7" s="9">
        <f>SUMIFS(Concentrado!F$2:F859,Concentrado!$A$2:$A859,"="&amp;$A7,Concentrado!$B$2:$B859, "=Tabasco")</f>
        <v>18.175000000000001</v>
      </c>
      <c r="F7" s="9">
        <f>SUMIFS(Concentrado!G$2:G859,Concentrado!$A$2:$A859,"="&amp;$A7,Concentrado!$B$2:$B859, "=Tabasco")</f>
        <v>8.3209999999999997</v>
      </c>
      <c r="G7" s="9">
        <f>SUMIFS(Concentrado!H$2:H859,Concentrado!$A$2:$A859,"="&amp;$A7,Concentrado!$B$2:$B859, "=Tabasco")</f>
        <v>2.1019999999999999</v>
      </c>
      <c r="H7" s="9">
        <f>SUMIFS(Concentrado!I$2:I859,Concentrado!$A$2:$A859,"="&amp;$A7,Concentrado!$B$2:$B859, "=Tabasco")</f>
        <v>2.3730000000000002</v>
      </c>
      <c r="I7" s="9">
        <f>SUMIFS(Concentrado!J$2:J859,Concentrado!$A$2:$A859,"="&amp;$A7,Concentrado!$B$2:$B859, "=Tabasco")</f>
        <v>2.2389999999999999</v>
      </c>
      <c r="J7" s="9">
        <f>SUMIFS(Concentrado!K$2:K859,Concentrado!$A$2:$A859,"="&amp;$A7,Concentrado!$B$2:$B859, "=Tabasco")</f>
        <v>6.8070000000000004</v>
      </c>
      <c r="K7" s="9">
        <f>SUMIFS(Concentrado!L$2:L859,Concentrado!$A$2:$A859,"="&amp;$A7,Concentrado!$B$2:$B859, "=Tabasco")</f>
        <v>4.2519999999999998</v>
      </c>
      <c r="L7" s="9">
        <f>SUMIFS(Concentrado!M$2:M859,Concentrado!$A$2:$A859,"="&amp;$A7,Concentrado!$B$2:$B859, "=Tabasco")</f>
        <v>5.5220000000000002</v>
      </c>
      <c r="M7" s="9">
        <f>SUMIFS(Concentrado!N$2:N859,Concentrado!$A$2:$A859,"="&amp;$A7,Concentrado!$B$2:$B859, "=Tabasco")</f>
        <v>67.361000000000004</v>
      </c>
      <c r="N7" s="9">
        <f>SUMIFS(Concentrado!O$2:O859,Concentrado!$A$2:$A859,"="&amp;$A7,Concentrado!$B$2:$B859, "=Tabasco")</f>
        <v>99.108000000000004</v>
      </c>
      <c r="O7" s="9">
        <f>SUMIFS(Concentrado!P$2:P859,Concentrado!$A$2:$A859,"="&amp;$A7,Concentrado!$B$2:$B859, "=Tabasco")</f>
        <v>17.007999999999999</v>
      </c>
      <c r="P7" s="9">
        <f>SUMIFS(Concentrado!Q$2:Q859,Concentrado!$A$2:$A859,"="&amp;$A7,Concentrado!$B$2:$B859, "=Tabasco")</f>
        <v>57.805</v>
      </c>
      <c r="Q7" s="9">
        <f>SUMIFS(Concentrado!R$2:R859,Concentrado!$A$2:$A859,"="&amp;$A7,Concentrado!$B$2:$B859, "=Tabasco")</f>
        <v>46.951000000000001</v>
      </c>
      <c r="R7" s="9">
        <f>SUMIFS(Concentrado!S$2:S859,Concentrado!$A$2:$A859,"="&amp;$A7,Concentrado!$B$2:$B859, "=Tabasco")</f>
        <v>54.484000000000002</v>
      </c>
      <c r="S7" s="9">
        <f>SUMIFS(Concentrado!T$2:T859,Concentrado!$A$2:$A859,"="&amp;$A7,Concentrado!$B$2:$B859, "=Tabasco")</f>
        <v>50.79</v>
      </c>
      <c r="T7" s="9">
        <f>SUMIFS(Concentrado!U$2:U859,Concentrado!$A$2:$A859,"="&amp;$A7,Concentrado!$B$2:$B859, "=Tabasco")</f>
        <v>12.914</v>
      </c>
      <c r="U7" s="9">
        <f>SUMIFS(Concentrado!V$2:V859,Concentrado!$A$2:$A859,"="&amp;$A7,Concentrado!$B$2:$B859, "=Tabasco")</f>
        <v>11.173999999999999</v>
      </c>
      <c r="V7" s="9">
        <f>SUMIFS(Concentrado!W$2:W859,Concentrado!$A$2:$A859,"="&amp;$A7,Concentrado!$B$2:$B859, "=Tabasco")</f>
        <v>12.038</v>
      </c>
      <c r="W7" s="9">
        <f>SUMIFS(Concentrado!X$2:X859,Concentrado!$A$2:$A859,"="&amp;$A7,Concentrado!$B$2:$B859, "=Tabasco")</f>
        <v>9.51</v>
      </c>
      <c r="X7" s="9">
        <f>SUMIFS(Concentrado!Y$2:Y859,Concentrado!$A$2:$A859,"="&amp;$A7,Concentrado!$B$2:$B859, "=Tabasco")</f>
        <v>1.879</v>
      </c>
      <c r="Y7" s="9">
        <f>SUMIFS(Concentrado!Z$2:Z859,Concentrado!$A$2:$A859,"="&amp;$A7,Concentrado!$B$2:$B859, "=Tabasco")</f>
        <v>5.6710000000000003</v>
      </c>
      <c r="Z7" s="9">
        <f>SUMIFS(Concentrado!AA$2:AA859,Concentrado!$A$2:$A859,"="&amp;$A7,Concentrado!$B$2:$B859, "=Tabasco")</f>
        <v>43.948</v>
      </c>
      <c r="AA7" s="9">
        <f>SUMIFS(Concentrado!AB$2:AB859,Concentrado!$A$2:$A859,"="&amp;$A7,Concentrado!$B$2:$B859, "=Tabasco")</f>
        <v>30.751999999999999</v>
      </c>
      <c r="AB7" s="9">
        <f>SUMIFS(Concentrado!AC$2:AC859,Concentrado!$A$2:$A859,"="&amp;$A7,Concentrado!$B$2:$B859, "=Tabasco")</f>
        <v>37.308999999999997</v>
      </c>
      <c r="AC7" s="9">
        <f>SUMIFS(Concentrado!AD$2:AD859,Concentrado!$A$2:$A859,"="&amp;$A7,Concentrado!$B$2:$B859, "=Tabasco")</f>
        <v>306.53500000000003</v>
      </c>
      <c r="AD7" s="9">
        <f>SUMIFS(Concentrado!AE$2:AE859,Concentrado!$A$2:$A859,"="&amp;$A7,Concentrado!$B$2:$B859, "=Tabasco")</f>
        <v>259.66300000000001</v>
      </c>
      <c r="AE7" s="9">
        <f>SUMIFS(Concentrado!AF$2:AF859,Concentrado!$A$2:$A859,"="&amp;$A7,Concentrado!$B$2:$B859, "=Tabasco")</f>
        <v>283.452</v>
      </c>
      <c r="AF7" s="9">
        <f>SUMIFS(Concentrado!AG$2:AG859,Concentrado!$A$2:$A859,"="&amp;$A7,Concentrado!$B$2:$B859, "=Tabasco")</f>
        <v>11.311999999999999</v>
      </c>
      <c r="AG7" s="9">
        <f>SUMIFS(Concentrado!AH$2:AH859,Concentrado!$A$2:$A859,"="&amp;$A7,Concentrado!$B$2:$B859, "=Tabasco")</f>
        <v>16.5525543600933</v>
      </c>
      <c r="AH7" s="9">
        <f>SUMIFS(Concentrado!AI$2:AI859,Concentrado!$A$2:$A859,"="&amp;$A7,Concentrado!$B$2:$B859, "=Tabasco")</f>
        <v>3.85530091828449</v>
      </c>
      <c r="AI7" s="9">
        <f>SUMIFS(Concentrado!AJ$2:AJ859,Concentrado!$A$2:$A859,"="&amp;$A7,Concentrado!$B$2:$B859, "=Tabasco")</f>
        <v>10.0768915984531</v>
      </c>
      <c r="AJ7" s="9">
        <f>SUMIFS(Concentrado!AK$2:AK859,Concentrado!$A$2:$A859,"="&amp;$A7,Concentrado!$B$2:$B859, "=Tabasco")</f>
        <v>14.715999999999999</v>
      </c>
      <c r="AK7" s="9">
        <f>SUMIFS(Concentrado!AL$2:AL859,Concentrado!$A$2:$A859,"="&amp;$A7,Concentrado!$B$2:$B859, "=Tabasco")</f>
        <v>2.472</v>
      </c>
      <c r="AL7" s="9">
        <f>SUMIFS(Concentrado!AM$2:AM859,Concentrado!$A$2:$A859,"="&amp;$A7,Concentrado!$B$2:$B859, "=Tabasco")</f>
        <v>8.5559999999999992</v>
      </c>
      <c r="AM7" s="9">
        <f>SUMIFS(Concentrado!AN$2:AN859,Concentrado!$A$2:$A859,"="&amp;$A7,Concentrado!$B$2:$B859, "=Tabasco")</f>
        <v>77.183999999999997</v>
      </c>
      <c r="AN7" s="9">
        <f>SUMIFS(Concentrado!AO$2:AO859,Concentrado!$A$2:$A859,"="&amp;$A7,Concentrado!$B$2:$B859, "=Tabasco")</f>
        <v>51.616</v>
      </c>
      <c r="AO7" s="9">
        <f>SUMIFS(Concentrado!AP$2:AP859,Concentrado!$A$2:$A859,"="&amp;$A7,Concentrado!$B$2:$B859, "=Tabasco")</f>
        <v>64.320999999999998</v>
      </c>
      <c r="AP7" s="9">
        <f>SUMIFS(Concentrado!AQ$2:AQ859,Concentrado!$A$2:$A859,"="&amp;$A7,Concentrado!$B$2:$B859, "=Tabasco")</f>
        <v>5.4059999999999997</v>
      </c>
      <c r="AQ7" s="9">
        <f>SUMIFS(Concentrado!AR$2:AR859,Concentrado!$A$2:$A859,"="&amp;$A7,Concentrado!$B$2:$B859, "=Tabasco")</f>
        <v>2.5710000000000002</v>
      </c>
      <c r="AR7" s="9">
        <f>SUMIFS(Concentrado!AS$2:AS859,Concentrado!$A$2:$A859,"="&amp;$A7,Concentrado!$B$2:$B859, "=Tabasco")</f>
        <v>3.98</v>
      </c>
      <c r="AS7" s="9">
        <f>SUMIFS(Concentrado!AT$2:AT859,Concentrado!$A$2:$A859,"="&amp;$A7,Concentrado!$B$2:$B859, "=Tabasco")</f>
        <v>13.013999999999999</v>
      </c>
      <c r="AT7" s="9">
        <f>SUMIFS(Concentrado!AU$2:AU859,Concentrado!$A$2:$A859,"="&amp;$A7,Concentrado!$B$2:$B859, "=Tabasco")</f>
        <v>2.274</v>
      </c>
      <c r="AU7" s="9">
        <f>SUMIFS(Concentrado!AV$2:AV859,Concentrado!$A$2:$A859,"="&amp;$A7,Concentrado!$B$2:$B859, "=Tabasco")</f>
        <v>7.6109999999999998</v>
      </c>
      <c r="AV7" s="9">
        <f>SUMIFS(Concentrado!AW$2:AW859,Concentrado!$A$2:$A859,"="&amp;$A7,Concentrado!$B$2:$B859, "=Tabasco")</f>
        <v>490.23599999999999</v>
      </c>
      <c r="AW7" s="9">
        <f>SUMIFS(Concentrado!AX$2:AX859,Concentrado!$A$2:$A859,"="&amp;$A7,Concentrado!$B$2:$B859, "=Tabasco")</f>
        <v>336.39499999999998</v>
      </c>
      <c r="AX7" s="9">
        <f>SUMIFS(Concentrado!AY$2:AY859,Concentrado!$A$2:$A859,"="&amp;$A7,Concentrado!$B$2:$B859, "=Tabasco")</f>
        <v>413.33800000000002</v>
      </c>
      <c r="AY7" s="9">
        <f>SUMIFS(Concentrado!AZ$2:AZ859,Concentrado!$A$2:$A859,"="&amp;$A7,Concentrado!$B$2:$B859, "=Tabasco")</f>
        <v>4.9020000000000001</v>
      </c>
      <c r="AZ7" s="9">
        <f>SUMIFS(Concentrado!BA$2:BA859,Concentrado!$A$2:$A859,"="&amp;$A7,Concentrado!$B$2:$B859, "=Tabasco")</f>
        <v>3.3639999999999999</v>
      </c>
      <c r="BA7" s="9">
        <f>SUMIFS(Concentrado!BB$2:BB859,Concentrado!$A$2:$A859,"="&amp;$A7,Concentrado!$B$2:$B859, "=Tabasco")</f>
        <v>4.133</v>
      </c>
      <c r="BB7" s="9">
        <f>SUMIFS(Concentrado!BC$2:BC859,Concentrado!$A$2:$A859,"="&amp;$A7,Concentrado!$B$2:$B859, "=Tabasco")</f>
        <v>24.981999999999999</v>
      </c>
      <c r="BC7" s="9">
        <f>SUMIFS(Concentrado!BD$2:BD859,Concentrado!$A$2:$A859,"="&amp;$A7,Concentrado!$B$2:$B859, "=Tabasco")</f>
        <v>24.559000000000001</v>
      </c>
      <c r="BD7" s="9">
        <f>SUMIFS(Concentrado!BE$2:BE859,Concentrado!$A$2:$A859,"="&amp;$A7,Concentrado!$B$2:$B859, "=Tabasco")</f>
        <v>19.295999999999999</v>
      </c>
      <c r="BE7" s="9">
        <f>SUMIFS(Concentrado!BF$2:BF859,Concentrado!$A$2:$A859,"="&amp;$A7,Concentrado!$B$2:$B859, "=Tabasco")</f>
        <v>21.882000000000001</v>
      </c>
      <c r="BF7" s="9">
        <f>SUMIFS(Concentrado!BG$2:BG859,Concentrado!$A$2:$A859,"="&amp;$A7,Concentrado!$B$2:$B859, "=Tabasco")</f>
        <v>45.329000000000001</v>
      </c>
      <c r="BG7" s="9">
        <f>SUMIFS(Concentrado!BH$2:BH859,Concentrado!$A$2:$A859,"="&amp;$A7,Concentrado!$B$2:$B859, "=Tabasco")</f>
        <v>9.0039971978406896</v>
      </c>
    </row>
    <row r="8" spans="1:59" x14ac:dyDescent="0.25">
      <c r="A8" s="4">
        <v>2004</v>
      </c>
      <c r="B8" s="9">
        <f>SUMIFS(Concentrado!C$2:C859,Concentrado!$A$2:$A859,"="&amp;$A8,Concentrado!$B$2:$B859, "=Tabasco")</f>
        <v>26.038</v>
      </c>
      <c r="C8" s="9">
        <f>SUMIFS(Concentrado!D$2:D859,Concentrado!$A$2:$A859,"="&amp;$A8,Concentrado!$B$2:$B859, "=Tabasco")</f>
        <v>5.3630000000000004</v>
      </c>
      <c r="D8" s="9">
        <f>SUMIFS(Concentrado!E$2:E859,Concentrado!$A$2:$A859,"="&amp;$A8,Concentrado!$B$2:$B859, "=Tabasco")</f>
        <v>15.670999999999999</v>
      </c>
      <c r="E8" s="9">
        <f>SUMIFS(Concentrado!F$2:F859,Concentrado!$A$2:$A859,"="&amp;$A8,Concentrado!$B$2:$B859, "=Tabasco")</f>
        <v>18.27</v>
      </c>
      <c r="F8" s="9">
        <f>SUMIFS(Concentrado!G$2:G859,Concentrado!$A$2:$A859,"="&amp;$A8,Concentrado!$B$2:$B859, "=Tabasco")</f>
        <v>12.109</v>
      </c>
      <c r="G8" s="9">
        <f>SUMIFS(Concentrado!H$2:H859,Concentrado!$A$2:$A859,"="&amp;$A8,Concentrado!$B$2:$B859, "=Tabasco")</f>
        <v>3.069</v>
      </c>
      <c r="H8" s="9">
        <f>SUMIFS(Concentrado!I$2:I859,Concentrado!$A$2:$A859,"="&amp;$A8,Concentrado!$B$2:$B859, "=Tabasco")</f>
        <v>1.853</v>
      </c>
      <c r="I8" s="9">
        <f>SUMIFS(Concentrado!J$2:J859,Concentrado!$A$2:$A859,"="&amp;$A8,Concentrado!$B$2:$B859, "=Tabasco")</f>
        <v>2.456</v>
      </c>
      <c r="J8" s="9">
        <f>SUMIFS(Concentrado!K$2:K859,Concentrado!$A$2:$A859,"="&amp;$A8,Concentrado!$B$2:$B859, "=Tabasco")</f>
        <v>8.3160000000000007</v>
      </c>
      <c r="K8" s="9">
        <f>SUMIFS(Concentrado!L$2:L859,Concentrado!$A$2:$A859,"="&amp;$A8,Concentrado!$B$2:$B859, "=Tabasco")</f>
        <v>3.4129999999999998</v>
      </c>
      <c r="L8" s="9">
        <f>SUMIFS(Concentrado!M$2:M859,Concentrado!$A$2:$A859,"="&amp;$A8,Concentrado!$B$2:$B859, "=Tabasco")</f>
        <v>5.8460000000000001</v>
      </c>
      <c r="M8" s="9">
        <f>SUMIFS(Concentrado!N$2:N859,Concentrado!$A$2:$A859,"="&amp;$A8,Concentrado!$B$2:$B859, "=Tabasco")</f>
        <v>47.597000000000001</v>
      </c>
      <c r="N8" s="9">
        <f>SUMIFS(Concentrado!O$2:O859,Concentrado!$A$2:$A859,"="&amp;$A8,Concentrado!$B$2:$B859, "=Tabasco")</f>
        <v>98.903999999999996</v>
      </c>
      <c r="O8" s="9">
        <f>SUMIFS(Concentrado!P$2:P859,Concentrado!$A$2:$A859,"="&amp;$A8,Concentrado!$B$2:$B859, "=Tabasco")</f>
        <v>19.698</v>
      </c>
      <c r="P8" s="9">
        <f>SUMIFS(Concentrado!Q$2:Q859,Concentrado!$A$2:$A859,"="&amp;$A8,Concentrado!$B$2:$B859, "=Tabasco")</f>
        <v>59.05</v>
      </c>
      <c r="Q8" s="9">
        <f>SUMIFS(Concentrado!R$2:R859,Concentrado!$A$2:$A859,"="&amp;$A8,Concentrado!$B$2:$B859, "=Tabasco")</f>
        <v>52.173999999999999</v>
      </c>
      <c r="R8" s="9">
        <f>SUMIFS(Concentrado!S$2:S859,Concentrado!$A$2:$A859,"="&amp;$A8,Concentrado!$B$2:$B859, "=Tabasco")</f>
        <v>62.018999999999998</v>
      </c>
      <c r="S8" s="9">
        <f>SUMIFS(Concentrado!T$2:T859,Concentrado!$A$2:$A859,"="&amp;$A8,Concentrado!$B$2:$B859, "=Tabasco")</f>
        <v>57.134</v>
      </c>
      <c r="T8" s="9">
        <f>SUMIFS(Concentrado!U$2:U859,Concentrado!$A$2:$A859,"="&amp;$A8,Concentrado!$B$2:$B859, "=Tabasco")</f>
        <v>11.682</v>
      </c>
      <c r="U8" s="9">
        <f>SUMIFS(Concentrado!V$2:V859,Concentrado!$A$2:$A859,"="&amp;$A8,Concentrado!$B$2:$B859, "=Tabasco")</f>
        <v>12.677</v>
      </c>
      <c r="V8" s="9">
        <f>SUMIFS(Concentrado!W$2:W859,Concentrado!$A$2:$A859,"="&amp;$A8,Concentrado!$B$2:$B859, "=Tabasco")</f>
        <v>12.183</v>
      </c>
      <c r="W8" s="9">
        <f>SUMIFS(Concentrado!X$2:X859,Concentrado!$A$2:$A859,"="&amp;$A8,Concentrado!$B$2:$B859, "=Tabasco")</f>
        <v>9.6029999999999998</v>
      </c>
      <c r="X8" s="9">
        <f>SUMIFS(Concentrado!Y$2:Y859,Concentrado!$A$2:$A859,"="&amp;$A8,Concentrado!$B$2:$B859, "=Tabasco")</f>
        <v>1.4630000000000001</v>
      </c>
      <c r="Y8" s="9">
        <f>SUMIFS(Concentrado!Z$2:Z859,Concentrado!$A$2:$A859,"="&amp;$A8,Concentrado!$B$2:$B859, "=Tabasco")</f>
        <v>5.5019999999999998</v>
      </c>
      <c r="Z8" s="9">
        <f>SUMIFS(Concentrado!AA$2:AA859,Concentrado!$A$2:$A859,"="&amp;$A8,Concentrado!$B$2:$B859, "=Tabasco")</f>
        <v>41.481999999999999</v>
      </c>
      <c r="AA8" s="9">
        <f>SUMIFS(Concentrado!AB$2:AB859,Concentrado!$A$2:$A859,"="&amp;$A8,Concentrado!$B$2:$B859, "=Tabasco")</f>
        <v>26.036000000000001</v>
      </c>
      <c r="AB8" s="9">
        <f>SUMIFS(Concentrado!AC$2:AC859,Concentrado!$A$2:$A859,"="&amp;$A8,Concentrado!$B$2:$B859, "=Tabasco")</f>
        <v>33.75</v>
      </c>
      <c r="AC8" s="9">
        <f>SUMIFS(Concentrado!AD$2:AD859,Concentrado!$A$2:$A859,"="&amp;$A8,Concentrado!$B$2:$B859, "=Tabasco")</f>
        <v>309.38299999999998</v>
      </c>
      <c r="AD8" s="9">
        <f>SUMIFS(Concentrado!AE$2:AE859,Concentrado!$A$2:$A859,"="&amp;$A8,Concentrado!$B$2:$B859, "=Tabasco")</f>
        <v>251.684</v>
      </c>
      <c r="AE8" s="9">
        <f>SUMIFS(Concentrado!AF$2:AF859,Concentrado!$A$2:$A859,"="&amp;$A8,Concentrado!$B$2:$B859, "=Tabasco")</f>
        <v>280.41300000000001</v>
      </c>
      <c r="AF8" s="9">
        <f>SUMIFS(Concentrado!AG$2:AG859,Concentrado!$A$2:$A859,"="&amp;$A8,Concentrado!$B$2:$B859, "=Tabasco")</f>
        <v>8.2170000000000005</v>
      </c>
      <c r="AG8" s="9">
        <f>SUMIFS(Concentrado!AH$2:AH859,Concentrado!$A$2:$A859,"="&amp;$A8,Concentrado!$B$2:$B859, "=Tabasco")</f>
        <v>16.456103344329001</v>
      </c>
      <c r="AH8" s="9">
        <f>SUMIFS(Concentrado!AI$2:AI859,Concentrado!$A$2:$A859,"="&amp;$A8,Concentrado!$B$2:$B859, "=Tabasco")</f>
        <v>3.1121474296056202</v>
      </c>
      <c r="AI8" s="9">
        <f>SUMIFS(Concentrado!AJ$2:AJ859,Concentrado!$A$2:$A859,"="&amp;$A8,Concentrado!$B$2:$B859, "=Tabasco")</f>
        <v>9.6484425093278396</v>
      </c>
      <c r="AJ8" s="9">
        <f>SUMIFS(Concentrado!AK$2:AK859,Concentrado!$A$2:$A859,"="&amp;$A8,Concentrado!$B$2:$B859, "=Tabasco")</f>
        <v>15.345000000000001</v>
      </c>
      <c r="AK8" s="9">
        <f>SUMIFS(Concentrado!AL$2:AL859,Concentrado!$A$2:$A859,"="&amp;$A8,Concentrado!$B$2:$B859, "=Tabasco")</f>
        <v>2.4380000000000002</v>
      </c>
      <c r="AL8" s="9">
        <f>SUMIFS(Concentrado!AM$2:AM859,Concentrado!$A$2:$A859,"="&amp;$A8,Concentrado!$B$2:$B859, "=Tabasco")</f>
        <v>8.843</v>
      </c>
      <c r="AM8" s="9">
        <f>SUMIFS(Concentrado!AN$2:AN859,Concentrado!$A$2:$A859,"="&amp;$A8,Concentrado!$B$2:$B859, "=Tabasco")</f>
        <v>68.311999999999998</v>
      </c>
      <c r="AN8" s="9">
        <f>SUMIFS(Concentrado!AO$2:AO859,Concentrado!$A$2:$A859,"="&amp;$A8,Concentrado!$B$2:$B859, "=Tabasco")</f>
        <v>43.978999999999999</v>
      </c>
      <c r="AO8" s="9">
        <f>SUMIFS(Concentrado!AP$2:AP859,Concentrado!$A$2:$A859,"="&amp;$A8,Concentrado!$B$2:$B859, "=Tabasco")</f>
        <v>56.151000000000003</v>
      </c>
      <c r="AP8" s="9">
        <f>SUMIFS(Concentrado!AQ$2:AQ859,Concentrado!$A$2:$A859,"="&amp;$A8,Concentrado!$B$2:$B859, "=Tabasco")</f>
        <v>2.871</v>
      </c>
      <c r="AQ8" s="9">
        <f>SUMIFS(Concentrado!AR$2:AR859,Concentrado!$A$2:$A859,"="&amp;$A8,Concentrado!$B$2:$B859, "=Tabasco")</f>
        <v>1.6579999999999999</v>
      </c>
      <c r="AR8" s="9">
        <f>SUMIFS(Concentrado!AS$2:AS859,Concentrado!$A$2:$A859,"="&amp;$A8,Concentrado!$B$2:$B859, "=Tabasco")</f>
        <v>2.2599999999999998</v>
      </c>
      <c r="AS8" s="9">
        <f>SUMIFS(Concentrado!AT$2:AT859,Concentrado!$A$2:$A859,"="&amp;$A8,Concentrado!$B$2:$B859, "=Tabasco")</f>
        <v>11.286</v>
      </c>
      <c r="AT8" s="9">
        <f>SUMIFS(Concentrado!AU$2:AU859,Concentrado!$A$2:$A859,"="&amp;$A8,Concentrado!$B$2:$B859, "=Tabasco")</f>
        <v>2.8279999999999998</v>
      </c>
      <c r="AU8" s="9">
        <f>SUMIFS(Concentrado!AV$2:AV859,Concentrado!$A$2:$A859,"="&amp;$A8,Concentrado!$B$2:$B859, "=Tabasco")</f>
        <v>7.0250000000000004</v>
      </c>
      <c r="AV8" s="9">
        <f>SUMIFS(Concentrado!AW$2:AW859,Concentrado!$A$2:$A859,"="&amp;$A8,Concentrado!$B$2:$B859, "=Tabasco")</f>
        <v>483.23200000000003</v>
      </c>
      <c r="AW8" s="9">
        <f>SUMIFS(Concentrado!AX$2:AX859,Concentrado!$A$2:$A859,"="&amp;$A8,Concentrado!$B$2:$B859, "=Tabasco")</f>
        <v>323.35700000000003</v>
      </c>
      <c r="AX8" s="9">
        <f>SUMIFS(Concentrado!AY$2:AY859,Concentrado!$A$2:$A859,"="&amp;$A8,Concentrado!$B$2:$B859, "=Tabasco")</f>
        <v>402.935</v>
      </c>
      <c r="AY8" s="9">
        <f>SUMIFS(Concentrado!AZ$2:AZ859,Concentrado!$A$2:$A859,"="&amp;$A8,Concentrado!$B$2:$B859, "=Tabasco")</f>
        <v>4.8319999999999999</v>
      </c>
      <c r="AZ8" s="9">
        <f>SUMIFS(Concentrado!BA$2:BA859,Concentrado!$A$2:$A859,"="&amp;$A8,Concentrado!$B$2:$B859, "=Tabasco")</f>
        <v>3.234</v>
      </c>
      <c r="BA8" s="9">
        <f>SUMIFS(Concentrado!BB$2:BB859,Concentrado!$A$2:$A859,"="&amp;$A8,Concentrado!$B$2:$B859, "=Tabasco")</f>
        <v>4.0289999999999999</v>
      </c>
      <c r="BB8" s="9">
        <f>SUMIFS(Concentrado!BC$2:BC859,Concentrado!$A$2:$A859,"="&amp;$A8,Concentrado!$B$2:$B859, "=Tabasco")</f>
        <v>29.722999999999999</v>
      </c>
      <c r="BC8" s="9">
        <f>SUMIFS(Concentrado!BD$2:BD859,Concentrado!$A$2:$A859,"="&amp;$A8,Concentrado!$B$2:$B859, "=Tabasco")</f>
        <v>21.231000000000002</v>
      </c>
      <c r="BD8" s="9">
        <f>SUMIFS(Concentrado!BE$2:BE859,Concentrado!$A$2:$A859,"="&amp;$A8,Concentrado!$B$2:$B859, "=Tabasco")</f>
        <v>18.489999999999998</v>
      </c>
      <c r="BE8" s="9">
        <f>SUMIFS(Concentrado!BF$2:BF859,Concentrado!$A$2:$A859,"="&amp;$A8,Concentrado!$B$2:$B859, "=Tabasco")</f>
        <v>20.928999999999998</v>
      </c>
      <c r="BF8" s="9">
        <f>SUMIFS(Concentrado!BG$2:BG859,Concentrado!$A$2:$A859,"="&amp;$A8,Concentrado!$B$2:$B859, "=Tabasco")</f>
        <v>43.215000000000003</v>
      </c>
      <c r="BG8" s="9">
        <f>SUMIFS(Concentrado!BH$2:BH859,Concentrado!$A$2:$A859,"="&amp;$A8,Concentrado!$B$2:$B859, "=Tabasco")</f>
        <v>8.7253570399637823</v>
      </c>
    </row>
    <row r="9" spans="1:59" x14ac:dyDescent="0.25">
      <c r="A9" s="4">
        <v>2005</v>
      </c>
      <c r="B9" s="9">
        <f>SUMIFS(Concentrado!C$2:C859,Concentrado!$A$2:$A859,"="&amp;$A9,Concentrado!$B$2:$B859, "=Tabasco")</f>
        <v>25.844000000000001</v>
      </c>
      <c r="C9" s="9">
        <f>SUMIFS(Concentrado!D$2:D859,Concentrado!$A$2:$A859,"="&amp;$A9,Concentrado!$B$2:$B859, "=Tabasco")</f>
        <v>4.9950000000000001</v>
      </c>
      <c r="D9" s="9">
        <f>SUMIFS(Concentrado!E$2:E859,Concentrado!$A$2:$A859,"="&amp;$A9,Concentrado!$B$2:$B859, "=Tabasco")</f>
        <v>15.321</v>
      </c>
      <c r="E9" s="9">
        <f>SUMIFS(Concentrado!F$2:F859,Concentrado!$A$2:$A859,"="&amp;$A9,Concentrado!$B$2:$B859, "=Tabasco")</f>
        <v>16.684000000000001</v>
      </c>
      <c r="F9" s="9">
        <f>SUMIFS(Concentrado!G$2:G859,Concentrado!$A$2:$A859,"="&amp;$A9,Concentrado!$B$2:$B859, "=Tabasco")</f>
        <v>12.153</v>
      </c>
      <c r="G9" s="9">
        <f>SUMIFS(Concentrado!H$2:H859,Concentrado!$A$2:$A859,"="&amp;$A9,Concentrado!$B$2:$B859, "=Tabasco")</f>
        <v>1.762</v>
      </c>
      <c r="H9" s="9">
        <f>SUMIFS(Concentrado!I$2:I859,Concentrado!$A$2:$A859,"="&amp;$A9,Concentrado!$B$2:$B859, "=Tabasco")</f>
        <v>2.5939999999999999</v>
      </c>
      <c r="I9" s="9">
        <f>SUMIFS(Concentrado!J$2:J859,Concentrado!$A$2:$A859,"="&amp;$A9,Concentrado!$B$2:$B859, "=Tabasco")</f>
        <v>2.1819999999999999</v>
      </c>
      <c r="J9" s="9">
        <f>SUMIFS(Concentrado!K$2:K859,Concentrado!$A$2:$A859,"="&amp;$A9,Concentrado!$B$2:$B859, "=Tabasco")</f>
        <v>7.44</v>
      </c>
      <c r="K9" s="9">
        <f>SUMIFS(Concentrado!L$2:L859,Concentrado!$A$2:$A859,"="&amp;$A9,Concentrado!$B$2:$B859, "=Tabasco")</f>
        <v>2.69</v>
      </c>
      <c r="L9" s="9">
        <f>SUMIFS(Concentrado!M$2:M859,Concentrado!$A$2:$A859,"="&amp;$A9,Concentrado!$B$2:$B859, "=Tabasco")</f>
        <v>5.0419999999999998</v>
      </c>
      <c r="M9" s="9">
        <f>SUMIFS(Concentrado!N$2:N859,Concentrado!$A$2:$A859,"="&amp;$A9,Concentrado!$B$2:$B859, "=Tabasco")</f>
        <v>49.094999999999999</v>
      </c>
      <c r="N9" s="9">
        <f>SUMIFS(Concentrado!O$2:O859,Concentrado!$A$2:$A859,"="&amp;$A9,Concentrado!$B$2:$B859, "=Tabasco")</f>
        <v>97.793999999999997</v>
      </c>
      <c r="O9" s="9">
        <f>SUMIFS(Concentrado!P$2:P859,Concentrado!$A$2:$A859,"="&amp;$A9,Concentrado!$B$2:$B859, "=Tabasco")</f>
        <v>18.347999999999999</v>
      </c>
      <c r="P9" s="9">
        <f>SUMIFS(Concentrado!Q$2:Q859,Concentrado!$A$2:$A859,"="&amp;$A9,Concentrado!$B$2:$B859, "=Tabasco")</f>
        <v>57.695999999999998</v>
      </c>
      <c r="Q9" s="9">
        <f>SUMIFS(Concentrado!R$2:R859,Concentrado!$A$2:$A859,"="&amp;$A9,Concentrado!$B$2:$B859, "=Tabasco")</f>
        <v>52.079000000000001</v>
      </c>
      <c r="R9" s="9">
        <f>SUMIFS(Concentrado!S$2:S859,Concentrado!$A$2:$A859,"="&amp;$A9,Concentrado!$B$2:$B859, "=Tabasco")</f>
        <v>65.225999999999999</v>
      </c>
      <c r="S9" s="9">
        <f>SUMIFS(Concentrado!T$2:T859,Concentrado!$A$2:$A859,"="&amp;$A9,Concentrado!$B$2:$B859, "=Tabasco")</f>
        <v>58.713999999999999</v>
      </c>
      <c r="T9" s="9">
        <f>SUMIFS(Concentrado!U$2:U859,Concentrado!$A$2:$A859,"="&amp;$A9,Concentrado!$B$2:$B859, "=Tabasco")</f>
        <v>12.432</v>
      </c>
      <c r="U9" s="9">
        <f>SUMIFS(Concentrado!V$2:V859,Concentrado!$A$2:$A859,"="&amp;$A9,Concentrado!$B$2:$B859, "=Tabasco")</f>
        <v>14.601000000000001</v>
      </c>
      <c r="V9" s="9">
        <f>SUMIFS(Concentrado!W$2:W859,Concentrado!$A$2:$A859,"="&amp;$A9,Concentrado!$B$2:$B859, "=Tabasco")</f>
        <v>13.526999999999999</v>
      </c>
      <c r="W9" s="9">
        <f>SUMIFS(Concentrado!X$2:X859,Concentrado!$A$2:$A859,"="&amp;$A9,Concentrado!$B$2:$B859, "=Tabasco")</f>
        <v>8.2230000000000008</v>
      </c>
      <c r="X9" s="9">
        <f>SUMIFS(Concentrado!Y$2:Y859,Concentrado!$A$2:$A859,"="&amp;$A9,Concentrado!$B$2:$B859, "=Tabasco")</f>
        <v>0.86499999999999999</v>
      </c>
      <c r="Y9" s="9">
        <f>SUMIFS(Concentrado!Z$2:Z859,Concentrado!$A$2:$A859,"="&amp;$A9,Concentrado!$B$2:$B859, "=Tabasco")</f>
        <v>4.5090000000000003</v>
      </c>
      <c r="Z9" s="9">
        <f>SUMIFS(Concentrado!AA$2:AA859,Concentrado!$A$2:$A859,"="&amp;$A9,Concentrado!$B$2:$B859, "=Tabasco")</f>
        <v>43.366</v>
      </c>
      <c r="AA9" s="9">
        <f>SUMIFS(Concentrado!AB$2:AB859,Concentrado!$A$2:$A859,"="&amp;$A9,Concentrado!$B$2:$B859, "=Tabasco")</f>
        <v>29.298999999999999</v>
      </c>
      <c r="AB9" s="9">
        <f>SUMIFS(Concentrado!AC$2:AC859,Concentrado!$A$2:$A859,"="&amp;$A9,Concentrado!$B$2:$B859, "=Tabasco")</f>
        <v>36.265999999999998</v>
      </c>
      <c r="AC9" s="9">
        <f>SUMIFS(Concentrado!AD$2:AD859,Concentrado!$A$2:$A859,"="&amp;$A9,Concentrado!$B$2:$B859, "=Tabasco")</f>
        <v>320.5</v>
      </c>
      <c r="AD9" s="9">
        <f>SUMIFS(Concentrado!AE$2:AE859,Concentrado!$A$2:$A859,"="&amp;$A9,Concentrado!$B$2:$B859, "=Tabasco")</f>
        <v>275.60000000000002</v>
      </c>
      <c r="AE9" s="9">
        <f>SUMIFS(Concentrado!AF$2:AF859,Concentrado!$A$2:$A859,"="&amp;$A9,Concentrado!$B$2:$B859, "=Tabasco")</f>
        <v>297.83800000000002</v>
      </c>
      <c r="AF9" s="9">
        <f>SUMIFS(Concentrado!AG$2:AG859,Concentrado!$A$2:$A859,"="&amp;$A9,Concentrado!$B$2:$B859, "=Tabasco")</f>
        <v>8.7119999999999997</v>
      </c>
      <c r="AG9" s="9">
        <f>SUMIFS(Concentrado!AH$2:AH859,Concentrado!$A$2:$A859,"="&amp;$A9,Concentrado!$B$2:$B859, "=Tabasco")</f>
        <v>18.365609651376101</v>
      </c>
      <c r="AH9" s="9">
        <f>SUMIFS(Concentrado!AI$2:AI859,Concentrado!$A$2:$A859,"="&amp;$A9,Concentrado!$B$2:$B859, "=Tabasco")</f>
        <v>3.8089252641251599</v>
      </c>
      <c r="AI9" s="9">
        <f>SUMIFS(Concentrado!AJ$2:AJ859,Concentrado!$A$2:$A859,"="&amp;$A9,Concentrado!$B$2:$B859, "=Tabasco")</f>
        <v>10.935694471277399</v>
      </c>
      <c r="AJ9" s="9">
        <f>SUMIFS(Concentrado!AK$2:AK859,Concentrado!$A$2:$A859,"="&amp;$A9,Concentrado!$B$2:$B859, "=Tabasco")</f>
        <v>15.956</v>
      </c>
      <c r="AK9" s="9">
        <f>SUMIFS(Concentrado!AL$2:AL859,Concentrado!$A$2:$A859,"="&amp;$A9,Concentrado!$B$2:$B859, "=Tabasco")</f>
        <v>2.4980000000000002</v>
      </c>
      <c r="AL9" s="9">
        <f>SUMIFS(Concentrado!AM$2:AM859,Concentrado!$A$2:$A859,"="&amp;$A9,Concentrado!$B$2:$B859, "=Tabasco")</f>
        <v>9.1630000000000003</v>
      </c>
      <c r="AM9" s="9">
        <f>SUMIFS(Concentrado!AN$2:AN859,Concentrado!$A$2:$A859,"="&amp;$A9,Concentrado!$B$2:$B859, "=Tabasco")</f>
        <v>71.266000000000005</v>
      </c>
      <c r="AN9" s="9">
        <f>SUMIFS(Concentrado!AO$2:AO859,Concentrado!$A$2:$A859,"="&amp;$A9,Concentrado!$B$2:$B859, "=Tabasco")</f>
        <v>47.07</v>
      </c>
      <c r="AO9" s="9">
        <f>SUMIFS(Concentrado!AP$2:AP859,Concentrado!$A$2:$A859,"="&amp;$A9,Concentrado!$B$2:$B859, "=Tabasco")</f>
        <v>59.054000000000002</v>
      </c>
      <c r="AP9" s="9">
        <f>SUMIFS(Concentrado!AQ$2:AQ859,Concentrado!$A$2:$A859,"="&amp;$A9,Concentrado!$B$2:$B859, "=Tabasco")</f>
        <v>5.3840000000000003</v>
      </c>
      <c r="AQ9" s="9">
        <f>SUMIFS(Concentrado!AR$2:AR859,Concentrado!$A$2:$A859,"="&amp;$A9,Concentrado!$B$2:$B859, "=Tabasco")</f>
        <v>2.786</v>
      </c>
      <c r="AR9" s="9">
        <f>SUMIFS(Concentrado!AS$2:AS859,Concentrado!$A$2:$A859,"="&amp;$A9,Concentrado!$B$2:$B859, "=Tabasco")</f>
        <v>4.0730000000000004</v>
      </c>
      <c r="AS9" s="9">
        <f>SUMIFS(Concentrado!AT$2:AT859,Concentrado!$A$2:$A859,"="&amp;$A9,Concentrado!$B$2:$B859, "=Tabasco")</f>
        <v>12.237</v>
      </c>
      <c r="AT9" s="9">
        <f>SUMIFS(Concentrado!AU$2:AU859,Concentrado!$A$2:$A859,"="&amp;$A9,Concentrado!$B$2:$B859, "=Tabasco")</f>
        <v>3.0739999999999998</v>
      </c>
      <c r="AU9" s="9">
        <f>SUMIFS(Concentrado!AV$2:AV859,Concentrado!$A$2:$A859,"="&amp;$A9,Concentrado!$B$2:$B859, "=Tabasco")</f>
        <v>7.6120000000000001</v>
      </c>
      <c r="AV9" s="9">
        <f>SUMIFS(Concentrado!AW$2:AW859,Concentrado!$A$2:$A859,"="&amp;$A9,Concentrado!$B$2:$B859, "=Tabasco")</f>
        <v>496.41199999999998</v>
      </c>
      <c r="AW9" s="9">
        <f>SUMIFS(Concentrado!AX$2:AX859,Concentrado!$A$2:$A859,"="&amp;$A9,Concentrado!$B$2:$B859, "=Tabasco")</f>
        <v>350.91199999999998</v>
      </c>
      <c r="AX9" s="9">
        <f>SUMIFS(Concentrado!AY$2:AY859,Concentrado!$A$2:$A859,"="&amp;$A9,Concentrado!$B$2:$B859, "=Tabasco")</f>
        <v>422.97500000000002</v>
      </c>
      <c r="AY9" s="9">
        <f>SUMIFS(Concentrado!AZ$2:AZ859,Concentrado!$A$2:$A859,"="&amp;$A9,Concentrado!$B$2:$B859, "=Tabasco")</f>
        <v>4.9640000000000004</v>
      </c>
      <c r="AZ9" s="9">
        <f>SUMIFS(Concentrado!BA$2:BA859,Concentrado!$A$2:$A859,"="&amp;$A9,Concentrado!$B$2:$B859, "=Tabasco")</f>
        <v>3.5089999999999999</v>
      </c>
      <c r="BA9" s="9">
        <f>SUMIFS(Concentrado!BB$2:BB859,Concentrado!$A$2:$A859,"="&amp;$A9,Concentrado!$B$2:$B859, "=Tabasco")</f>
        <v>4.2300000000000004</v>
      </c>
      <c r="BB9" s="9">
        <f>SUMIFS(Concentrado!BC$2:BC859,Concentrado!$A$2:$A859,"="&amp;$A9,Concentrado!$B$2:$B859, "=Tabasco")</f>
        <v>22.164000000000001</v>
      </c>
      <c r="BC9" s="9">
        <f>SUMIFS(Concentrado!BD$2:BD859,Concentrado!$A$2:$A859,"="&amp;$A9,Concentrado!$B$2:$B859, "=Tabasco")</f>
        <v>17.475000000000001</v>
      </c>
      <c r="BD9" s="9">
        <f>SUMIFS(Concentrado!BE$2:BE859,Concentrado!$A$2:$A859,"="&amp;$A9,Concentrado!$B$2:$B859, "=Tabasco")</f>
        <v>17.89</v>
      </c>
      <c r="BE9" s="9">
        <f>SUMIFS(Concentrado!BF$2:BF859,Concentrado!$A$2:$A859,"="&amp;$A9,Concentrado!$B$2:$B859, "=Tabasco")</f>
        <v>20.263000000000002</v>
      </c>
      <c r="BF9" s="9">
        <f>SUMIFS(Concentrado!BG$2:BG859,Concentrado!$A$2:$A859,"="&amp;$A9,Concentrado!$B$2:$B859, "=Tabasco")</f>
        <v>43.201000000000001</v>
      </c>
      <c r="BG9" s="9">
        <f>SUMIFS(Concentrado!BH$2:BH859,Concentrado!$A$2:$A859,"="&amp;$A9,Concentrado!$B$2:$B859, "=Tabasco")</f>
        <v>9.689364328327505</v>
      </c>
    </row>
    <row r="10" spans="1:59" x14ac:dyDescent="0.25">
      <c r="A10" s="4">
        <v>2006</v>
      </c>
      <c r="B10" s="9">
        <f>SUMIFS(Concentrado!C$2:C859,Concentrado!$A$2:$A859,"="&amp;$A10,Concentrado!$B$2:$B859, "=Tabasco")</f>
        <v>24.593</v>
      </c>
      <c r="C10" s="9">
        <f>SUMIFS(Concentrado!D$2:D859,Concentrado!$A$2:$A859,"="&amp;$A10,Concentrado!$B$2:$B859, "=Tabasco")</f>
        <v>5.1820000000000004</v>
      </c>
      <c r="D10" s="9">
        <f>SUMIFS(Concentrado!E$2:E859,Concentrado!$A$2:$A859,"="&amp;$A10,Concentrado!$B$2:$B859, "=Tabasco")</f>
        <v>14.773999999999999</v>
      </c>
      <c r="E10" s="9">
        <f>SUMIFS(Concentrado!F$2:F859,Concentrado!$A$2:$A859,"="&amp;$A10,Concentrado!$B$2:$B859, "=Tabasco")</f>
        <v>16.11</v>
      </c>
      <c r="F10" s="9">
        <f>SUMIFS(Concentrado!G$2:G859,Concentrado!$A$2:$A859,"="&amp;$A10,Concentrado!$B$2:$B859, "=Tabasco")</f>
        <v>9.3480000000000008</v>
      </c>
      <c r="G10" s="9">
        <f>SUMIFS(Concentrado!H$2:H859,Concentrado!$A$2:$A859,"="&amp;$A10,Concentrado!$B$2:$B859, "=Tabasco")</f>
        <v>2.8929999999999998</v>
      </c>
      <c r="H10" s="9">
        <f>SUMIFS(Concentrado!I$2:I859,Concentrado!$A$2:$A859,"="&amp;$A10,Concentrado!$B$2:$B859, "=Tabasco")</f>
        <v>2.4500000000000002</v>
      </c>
      <c r="I10" s="9">
        <f>SUMIFS(Concentrado!J$2:J859,Concentrado!$A$2:$A859,"="&amp;$A10,Concentrado!$B$2:$B859, "=Tabasco")</f>
        <v>2.669</v>
      </c>
      <c r="J10" s="9">
        <f>SUMIFS(Concentrado!K$2:K859,Concentrado!$A$2:$A859,"="&amp;$A10,Concentrado!$B$2:$B859, "=Tabasco")</f>
        <v>8.2940000000000005</v>
      </c>
      <c r="K10" s="9">
        <f>SUMIFS(Concentrado!L$2:L859,Concentrado!$A$2:$A859,"="&amp;$A10,Concentrado!$B$2:$B859, "=Tabasco")</f>
        <v>2.544</v>
      </c>
      <c r="L10" s="9">
        <f>SUMIFS(Concentrado!M$2:M859,Concentrado!$A$2:$A859,"="&amp;$A10,Concentrado!$B$2:$B859, "=Tabasco")</f>
        <v>5.3860000000000001</v>
      </c>
      <c r="M10" s="9">
        <f>SUMIFS(Concentrado!N$2:N859,Concentrado!$A$2:$A859,"="&amp;$A10,Concentrado!$B$2:$B859, "=Tabasco")</f>
        <v>54.496000000000002</v>
      </c>
      <c r="N10" s="9">
        <f>SUMIFS(Concentrado!O$2:O859,Concentrado!$A$2:$A859,"="&amp;$A10,Concentrado!$B$2:$B859, "=Tabasco")</f>
        <v>107.92</v>
      </c>
      <c r="O10" s="9">
        <f>SUMIFS(Concentrado!P$2:P859,Concentrado!$A$2:$A859,"="&amp;$A10,Concentrado!$B$2:$B859, "=Tabasco")</f>
        <v>23.084</v>
      </c>
      <c r="P10" s="9">
        <f>SUMIFS(Concentrado!Q$2:Q859,Concentrado!$A$2:$A859,"="&amp;$A10,Concentrado!$B$2:$B859, "=Tabasco")</f>
        <v>65.007000000000005</v>
      </c>
      <c r="Q10" s="9">
        <f>SUMIFS(Concentrado!R$2:R859,Concentrado!$A$2:$A859,"="&amp;$A10,Concentrado!$B$2:$B859, "=Tabasco")</f>
        <v>51.404000000000003</v>
      </c>
      <c r="R10" s="9">
        <f>SUMIFS(Concentrado!S$2:S859,Concentrado!$A$2:$A859,"="&amp;$A10,Concentrado!$B$2:$B859, "=Tabasco")</f>
        <v>63.503999999999998</v>
      </c>
      <c r="S10" s="9">
        <f>SUMIFS(Concentrado!T$2:T859,Concentrado!$A$2:$A859,"="&amp;$A10,Concentrado!$B$2:$B859, "=Tabasco")</f>
        <v>57.524999999999999</v>
      </c>
      <c r="T10" s="9">
        <f>SUMIFS(Concentrado!U$2:U859,Concentrado!$A$2:$A859,"="&amp;$A10,Concentrado!$B$2:$B859, "=Tabasco")</f>
        <v>13.308999999999999</v>
      </c>
      <c r="U10" s="9">
        <f>SUMIFS(Concentrado!V$2:V859,Concentrado!$A$2:$A859,"="&amp;$A10,Concentrado!$B$2:$B859, "=Tabasco")</f>
        <v>11.965999999999999</v>
      </c>
      <c r="V10" s="9">
        <f>SUMIFS(Concentrado!W$2:W859,Concentrado!$A$2:$A859,"="&amp;$A10,Concentrado!$B$2:$B859, "=Tabasco")</f>
        <v>12.63</v>
      </c>
      <c r="W10" s="9">
        <f>SUMIFS(Concentrado!X$2:X859,Concentrado!$A$2:$A859,"="&amp;$A10,Concentrado!$B$2:$B859, "=Tabasco")</f>
        <v>11.186999999999999</v>
      </c>
      <c r="X10" s="9">
        <f>SUMIFS(Concentrado!Y$2:Y859,Concentrado!$A$2:$A859,"="&amp;$A10,Concentrado!$B$2:$B859, "=Tabasco")</f>
        <v>1.508</v>
      </c>
      <c r="Y10" s="9">
        <f>SUMIFS(Concentrado!Z$2:Z859,Concentrado!$A$2:$A859,"="&amp;$A10,Concentrado!$B$2:$B859, "=Tabasco")</f>
        <v>6.2910000000000004</v>
      </c>
      <c r="Z10" s="9">
        <f>SUMIFS(Concentrado!AA$2:AA859,Concentrado!$A$2:$A859,"="&amp;$A10,Concentrado!$B$2:$B859, "=Tabasco")</f>
        <v>41.76</v>
      </c>
      <c r="AA10" s="9">
        <f>SUMIFS(Concentrado!AB$2:AB859,Concentrado!$A$2:$A859,"="&amp;$A10,Concentrado!$B$2:$B859, "=Tabasco")</f>
        <v>29.396999999999998</v>
      </c>
      <c r="AB10" s="9">
        <f>SUMIFS(Concentrado!AC$2:AC859,Concentrado!$A$2:$A859,"="&amp;$A10,Concentrado!$B$2:$B859, "=Tabasco")</f>
        <v>35.506</v>
      </c>
      <c r="AC10" s="9">
        <f>SUMIFS(Concentrado!AD$2:AD859,Concentrado!$A$2:$A859,"="&amp;$A10,Concentrado!$B$2:$B859, "=Tabasco")</f>
        <v>319.71100000000001</v>
      </c>
      <c r="AD10" s="9">
        <f>SUMIFS(Concentrado!AE$2:AE859,Concentrado!$A$2:$A859,"="&amp;$A10,Concentrado!$B$2:$B859, "=Tabasco")</f>
        <v>267.39600000000002</v>
      </c>
      <c r="AE10" s="9">
        <f>SUMIFS(Concentrado!AF$2:AF859,Concentrado!$A$2:$A859,"="&amp;$A10,Concentrado!$B$2:$B859, "=Tabasco")</f>
        <v>293.34399999999999</v>
      </c>
      <c r="AF10" s="9">
        <f>SUMIFS(Concentrado!AG$2:AG859,Concentrado!$A$2:$A859,"="&amp;$A10,Concentrado!$B$2:$B859, "=Tabasco")</f>
        <v>10.029999999999999</v>
      </c>
      <c r="AG10" s="9">
        <f>SUMIFS(Concentrado!AH$2:AH859,Concentrado!$A$2:$A859,"="&amp;$A10,Concentrado!$B$2:$B859, "=Tabasco")</f>
        <v>20.4375607894316</v>
      </c>
      <c r="AH10" s="9">
        <f>SUMIFS(Concentrado!AI$2:AI859,Concentrado!$A$2:$A859,"="&amp;$A10,Concentrado!$B$2:$B859, "=Tabasco")</f>
        <v>2.8326538898239302</v>
      </c>
      <c r="AI10" s="9">
        <f>SUMIFS(Concentrado!AJ$2:AJ859,Concentrado!$A$2:$A859,"="&amp;$A10,Concentrado!$B$2:$B859, "=Tabasco")</f>
        <v>11.449286890205</v>
      </c>
      <c r="AJ10" s="9">
        <f>SUMIFS(Concentrado!AK$2:AK859,Concentrado!$A$2:$A859,"="&amp;$A10,Concentrado!$B$2:$B859, "=Tabasco")</f>
        <v>15.817</v>
      </c>
      <c r="AK10" s="9">
        <f>SUMIFS(Concentrado!AL$2:AL859,Concentrado!$A$2:$A859,"="&amp;$A10,Concentrado!$B$2:$B859, "=Tabasco")</f>
        <v>1.79</v>
      </c>
      <c r="AL10" s="9">
        <f>SUMIFS(Concentrado!AM$2:AM859,Concentrado!$A$2:$A859,"="&amp;$A10,Concentrado!$B$2:$B859, "=Tabasco")</f>
        <v>8.7219999999999995</v>
      </c>
      <c r="AM10" s="9">
        <f>SUMIFS(Concentrado!AN$2:AN859,Concentrado!$A$2:$A859,"="&amp;$A10,Concentrado!$B$2:$B859, "=Tabasco")</f>
        <v>65.484999999999999</v>
      </c>
      <c r="AN10" s="9">
        <f>SUMIFS(Concentrado!AO$2:AO859,Concentrado!$A$2:$A859,"="&amp;$A10,Concentrado!$B$2:$B859, "=Tabasco")</f>
        <v>48.052</v>
      </c>
      <c r="AO10" s="9">
        <f>SUMIFS(Concentrado!AP$2:AP859,Concentrado!$A$2:$A859,"="&amp;$A10,Concentrado!$B$2:$B859, "=Tabasco")</f>
        <v>56.667000000000002</v>
      </c>
      <c r="AP10" s="9">
        <f>SUMIFS(Concentrado!AQ$2:AQ859,Concentrado!$A$2:$A859,"="&amp;$A10,Concentrado!$B$2:$B859, "=Tabasco")</f>
        <v>3.0859999999999999</v>
      </c>
      <c r="AQ10" s="9">
        <f>SUMIFS(Concentrado!AR$2:AR859,Concentrado!$A$2:$A859,"="&amp;$A10,Concentrado!$B$2:$B859, "=Tabasco")</f>
        <v>1.319</v>
      </c>
      <c r="AR10" s="9">
        <f>SUMIFS(Concentrado!AS$2:AS859,Concentrado!$A$2:$A859,"="&amp;$A10,Concentrado!$B$2:$B859, "=Tabasco")</f>
        <v>2.1920000000000002</v>
      </c>
      <c r="AS10" s="9">
        <f>SUMIFS(Concentrado!AT$2:AT859,Concentrado!$A$2:$A859,"="&amp;$A10,Concentrado!$B$2:$B859, "=Tabasco")</f>
        <v>14.949</v>
      </c>
      <c r="AT10" s="9">
        <f>SUMIFS(Concentrado!AU$2:AU859,Concentrado!$A$2:$A859,"="&amp;$A10,Concentrado!$B$2:$B859, "=Tabasco")</f>
        <v>3.4860000000000002</v>
      </c>
      <c r="AU10" s="9">
        <f>SUMIFS(Concentrado!AV$2:AV859,Concentrado!$A$2:$A859,"="&amp;$A10,Concentrado!$B$2:$B859, "=Tabasco")</f>
        <v>9.1509999999999998</v>
      </c>
      <c r="AV10" s="9">
        <f>SUMIFS(Concentrado!AW$2:AW859,Concentrado!$A$2:$A859,"="&amp;$A10,Concentrado!$B$2:$B859, "=Tabasco")</f>
        <v>500.15699999999998</v>
      </c>
      <c r="AW10" s="9">
        <f>SUMIFS(Concentrado!AX$2:AX859,Concentrado!$A$2:$A859,"="&amp;$A10,Concentrado!$B$2:$B859, "=Tabasco")</f>
        <v>347.67200000000003</v>
      </c>
      <c r="AX10" s="9">
        <f>SUMIFS(Concentrado!AY$2:AY859,Concentrado!$A$2:$A859,"="&amp;$A10,Concentrado!$B$2:$B859, "=Tabasco")</f>
        <v>423.12</v>
      </c>
      <c r="AY10" s="9">
        <f>SUMIFS(Concentrado!AZ$2:AZ859,Concentrado!$A$2:$A859,"="&amp;$A10,Concentrado!$B$2:$B859, "=Tabasco")</f>
        <v>5.0019999999999998</v>
      </c>
      <c r="AZ10" s="9">
        <f>SUMIFS(Concentrado!BA$2:BA859,Concentrado!$A$2:$A859,"="&amp;$A10,Concentrado!$B$2:$B859, "=Tabasco")</f>
        <v>3.4769999999999999</v>
      </c>
      <c r="BA10" s="9">
        <f>SUMIFS(Concentrado!BB$2:BB859,Concentrado!$A$2:$A859,"="&amp;$A10,Concentrado!$B$2:$B859, "=Tabasco")</f>
        <v>4.2309999999999999</v>
      </c>
      <c r="BB10" s="9">
        <f>SUMIFS(Concentrado!BC$2:BC859,Concentrado!$A$2:$A859,"="&amp;$A10,Concentrado!$B$2:$B859, "=Tabasco")</f>
        <v>26.891999999999999</v>
      </c>
      <c r="BC10" s="9">
        <f>SUMIFS(Concentrado!BD$2:BD859,Concentrado!$A$2:$A859,"="&amp;$A10,Concentrado!$B$2:$B859, "=Tabasco")</f>
        <v>17.928000000000001</v>
      </c>
      <c r="BD10" s="9">
        <f>SUMIFS(Concentrado!BE$2:BE859,Concentrado!$A$2:$A859,"="&amp;$A10,Concentrado!$B$2:$B859, "=Tabasco")</f>
        <v>17.533000000000001</v>
      </c>
      <c r="BE10" s="9">
        <f>SUMIFS(Concentrado!BF$2:BF859,Concentrado!$A$2:$A859,"="&amp;$A10,Concentrado!$B$2:$B859, "=Tabasco")</f>
        <v>19.905000000000001</v>
      </c>
      <c r="BF10" s="9">
        <f>SUMIFS(Concentrado!BG$2:BG859,Concentrado!$A$2:$A859,"="&amp;$A10,Concentrado!$B$2:$B859, "=Tabasco")</f>
        <v>43.180999999999997</v>
      </c>
      <c r="BG10" s="9">
        <f>SUMIFS(Concentrado!BH$2:BH859,Concentrado!$A$2:$A859,"="&amp;$A10,Concentrado!$B$2:$B859, "=Tabasco")</f>
        <v>8.0399736798815589</v>
      </c>
    </row>
    <row r="11" spans="1:59" x14ac:dyDescent="0.25">
      <c r="A11" s="4">
        <v>2007</v>
      </c>
      <c r="B11" s="9">
        <f>SUMIFS(Concentrado!C$2:C859,Concentrado!$A$2:$A859,"="&amp;$A11,Concentrado!$B$2:$B859, "=Tabasco")</f>
        <v>22.821000000000002</v>
      </c>
      <c r="C11" s="9">
        <f>SUMIFS(Concentrado!D$2:D859,Concentrado!$A$2:$A859,"="&amp;$A11,Concentrado!$B$2:$B859, "=Tabasco")</f>
        <v>3.7759999999999998</v>
      </c>
      <c r="D11" s="9">
        <f>SUMIFS(Concentrado!E$2:E859,Concentrado!$A$2:$A859,"="&amp;$A11,Concentrado!$B$2:$B859, "=Tabasco")</f>
        <v>13.166</v>
      </c>
      <c r="E11" s="9">
        <f>SUMIFS(Concentrado!F$2:F859,Concentrado!$A$2:$A859,"="&amp;$A11,Concentrado!$B$2:$B859, "=Tabasco")</f>
        <v>13.397</v>
      </c>
      <c r="F11" s="9">
        <f>SUMIFS(Concentrado!G$2:G859,Concentrado!$A$2:$A859,"="&amp;$A11,Concentrado!$B$2:$B859, "=Tabasco")</f>
        <v>9.1859999999999999</v>
      </c>
      <c r="G11" s="9">
        <f>SUMIFS(Concentrado!H$2:H859,Concentrado!$A$2:$A859,"="&amp;$A11,Concentrado!$B$2:$B859, "=Tabasco")</f>
        <v>2.5569999999999999</v>
      </c>
      <c r="H11" s="9">
        <f>SUMIFS(Concentrado!I$2:I859,Concentrado!$A$2:$A859,"="&amp;$A11,Concentrado!$B$2:$B859, "=Tabasco")</f>
        <v>2.302</v>
      </c>
      <c r="I11" s="9">
        <f>SUMIFS(Concentrado!J$2:J859,Concentrado!$A$2:$A859,"="&amp;$A11,Concentrado!$B$2:$B859, "=Tabasco")</f>
        <v>2.4279999999999999</v>
      </c>
      <c r="J11" s="9">
        <f>SUMIFS(Concentrado!K$2:K859,Concentrado!$A$2:$A859,"="&amp;$A11,Concentrado!$B$2:$B859, "=Tabasco")</f>
        <v>5.3979999999999997</v>
      </c>
      <c r="K11" s="9">
        <f>SUMIFS(Concentrado!L$2:L859,Concentrado!$A$2:$A859,"="&amp;$A11,Concentrado!$B$2:$B859, "=Tabasco")</f>
        <v>3.6840000000000002</v>
      </c>
      <c r="L11" s="9">
        <f>SUMIFS(Concentrado!M$2:M859,Concentrado!$A$2:$A859,"="&amp;$A11,Concentrado!$B$2:$B859, "=Tabasco")</f>
        <v>4.5289999999999999</v>
      </c>
      <c r="M11" s="9">
        <f>SUMIFS(Concentrado!N$2:N859,Concentrado!$A$2:$A859,"="&amp;$A11,Concentrado!$B$2:$B859, "=Tabasco")</f>
        <v>49.594999999999999</v>
      </c>
      <c r="N11" s="9">
        <f>SUMIFS(Concentrado!O$2:O859,Concentrado!$A$2:$A859,"="&amp;$A11,Concentrado!$B$2:$B859, "=Tabasco")</f>
        <v>106.342</v>
      </c>
      <c r="O11" s="9">
        <f>SUMIFS(Concentrado!P$2:P859,Concentrado!$A$2:$A859,"="&amp;$A11,Concentrado!$B$2:$B859, "=Tabasco")</f>
        <v>19.523</v>
      </c>
      <c r="P11" s="9">
        <f>SUMIFS(Concentrado!Q$2:Q859,Concentrado!$A$2:$A859,"="&amp;$A11,Concentrado!$B$2:$B859, "=Tabasco")</f>
        <v>62.420999999999999</v>
      </c>
      <c r="Q11" s="9">
        <f>SUMIFS(Concentrado!R$2:R859,Concentrado!$A$2:$A859,"="&amp;$A11,Concentrado!$B$2:$B859, "=Tabasco")</f>
        <v>56.628</v>
      </c>
      <c r="R11" s="9">
        <f>SUMIFS(Concentrado!S$2:S859,Concentrado!$A$2:$A859,"="&amp;$A11,Concentrado!$B$2:$B859, "=Tabasco")</f>
        <v>61.424999999999997</v>
      </c>
      <c r="S11" s="9">
        <f>SUMIFS(Concentrado!T$2:T859,Concentrado!$A$2:$A859,"="&amp;$A11,Concentrado!$B$2:$B859, "=Tabasco")</f>
        <v>59.06</v>
      </c>
      <c r="T11" s="9">
        <f>SUMIFS(Concentrado!U$2:U859,Concentrado!$A$2:$A859,"="&amp;$A11,Concentrado!$B$2:$B859, "=Tabasco")</f>
        <v>13.446999999999999</v>
      </c>
      <c r="U11" s="9">
        <f>SUMIFS(Concentrado!V$2:V859,Concentrado!$A$2:$A859,"="&amp;$A11,Concentrado!$B$2:$B859, "=Tabasco")</f>
        <v>12.984999999999999</v>
      </c>
      <c r="V11" s="9">
        <f>SUMIFS(Concentrado!W$2:W859,Concentrado!$A$2:$A859,"="&amp;$A11,Concentrado!$B$2:$B859, "=Tabasco")</f>
        <v>13.212999999999999</v>
      </c>
      <c r="W11" s="9">
        <f>SUMIFS(Concentrado!X$2:X859,Concentrado!$A$2:$A859,"="&amp;$A11,Concentrado!$B$2:$B859, "=Tabasco")</f>
        <v>11.269</v>
      </c>
      <c r="X11" s="9">
        <f>SUMIFS(Concentrado!Y$2:Y859,Concentrado!$A$2:$A859,"="&amp;$A11,Concentrado!$B$2:$B859, "=Tabasco")</f>
        <v>1.6579999999999999</v>
      </c>
      <c r="Y11" s="9">
        <f>SUMIFS(Concentrado!Z$2:Z859,Concentrado!$A$2:$A859,"="&amp;$A11,Concentrado!$B$2:$B859, "=Tabasco")</f>
        <v>6.3959999999999999</v>
      </c>
      <c r="Z11" s="9">
        <f>SUMIFS(Concentrado!AA$2:AA859,Concentrado!$A$2:$A859,"="&amp;$A11,Concentrado!$B$2:$B859, "=Tabasco")</f>
        <v>45.643000000000001</v>
      </c>
      <c r="AA11" s="9">
        <f>SUMIFS(Concentrado!AB$2:AB859,Concentrado!$A$2:$A859,"="&amp;$A11,Concentrado!$B$2:$B859, "=Tabasco")</f>
        <v>28.088000000000001</v>
      </c>
      <c r="AB11" s="9">
        <f>SUMIFS(Concentrado!AC$2:AC859,Concentrado!$A$2:$A859,"="&amp;$A11,Concentrado!$B$2:$B859, "=Tabasco")</f>
        <v>36.743000000000002</v>
      </c>
      <c r="AC11" s="9">
        <f>SUMIFS(Concentrado!AD$2:AD859,Concentrado!$A$2:$A859,"="&amp;$A11,Concentrado!$B$2:$B859, "=Tabasco")</f>
        <v>327.17099999999999</v>
      </c>
      <c r="AD11" s="9">
        <f>SUMIFS(Concentrado!AE$2:AE859,Concentrado!$A$2:$A859,"="&amp;$A11,Concentrado!$B$2:$B859, "=Tabasco")</f>
        <v>270.012</v>
      </c>
      <c r="AE11" s="9">
        <f>SUMIFS(Concentrado!AF$2:AF859,Concentrado!$A$2:$A859,"="&amp;$A11,Concentrado!$B$2:$B859, "=Tabasco")</f>
        <v>298.38</v>
      </c>
      <c r="AF11" s="9">
        <f>SUMIFS(Concentrado!AG$2:AG859,Concentrado!$A$2:$A859,"="&amp;$A11,Concentrado!$B$2:$B859, "=Tabasco")</f>
        <v>9.375</v>
      </c>
      <c r="AG11" s="9">
        <f>SUMIFS(Concentrado!AH$2:AH859,Concentrado!$A$2:$A859,"="&amp;$A11,Concentrado!$B$2:$B859, "=Tabasco")</f>
        <v>18.965965817493899</v>
      </c>
      <c r="AH11" s="9">
        <f>SUMIFS(Concentrado!AI$2:AI859,Concentrado!$A$2:$A859,"="&amp;$A11,Concentrado!$B$2:$B859, "=Tabasco")</f>
        <v>3.2640956473284501</v>
      </c>
      <c r="AI11" s="9">
        <f>SUMIFS(Concentrado!AJ$2:AJ859,Concentrado!$A$2:$A859,"="&amp;$A11,Concentrado!$B$2:$B859, "=Tabasco")</f>
        <v>10.9501387811067</v>
      </c>
      <c r="AJ11" s="9">
        <f>SUMIFS(Concentrado!AK$2:AK859,Concentrado!$A$2:$A859,"="&amp;$A11,Concentrado!$B$2:$B859, "=Tabasco")</f>
        <v>16.571999999999999</v>
      </c>
      <c r="AK11" s="9">
        <f>SUMIFS(Concentrado!AL$2:AL859,Concentrado!$A$2:$A859,"="&amp;$A11,Concentrado!$B$2:$B859, "=Tabasco")</f>
        <v>2.5790000000000002</v>
      </c>
      <c r="AL11" s="9">
        <f>SUMIFS(Concentrado!AM$2:AM859,Concentrado!$A$2:$A859,"="&amp;$A11,Concentrado!$B$2:$B859, "=Tabasco")</f>
        <v>9.4779999999999998</v>
      </c>
      <c r="AM11" s="9">
        <f>SUMIFS(Concentrado!AN$2:AN859,Concentrado!$A$2:$A859,"="&amp;$A11,Concentrado!$B$2:$B859, "=Tabasco")</f>
        <v>67.233000000000004</v>
      </c>
      <c r="AN11" s="9">
        <f>SUMIFS(Concentrado!AO$2:AO859,Concentrado!$A$2:$A859,"="&amp;$A11,Concentrado!$B$2:$B859, "=Tabasco")</f>
        <v>43.375</v>
      </c>
      <c r="AO11" s="9">
        <f>SUMIFS(Concentrado!AP$2:AP859,Concentrado!$A$2:$A859,"="&amp;$A11,Concentrado!$B$2:$B859, "=Tabasco")</f>
        <v>55.137999999999998</v>
      </c>
      <c r="AP11" s="9">
        <f>SUMIFS(Concentrado!AQ$2:AQ859,Concentrado!$A$2:$A859,"="&amp;$A11,Concentrado!$B$2:$B859, "=Tabasco")</f>
        <v>3.7879999999999998</v>
      </c>
      <c r="AQ11" s="9">
        <f>SUMIFS(Concentrado!AR$2:AR859,Concentrado!$A$2:$A859,"="&amp;$A11,Concentrado!$B$2:$B859, "=Tabasco")</f>
        <v>1.6579999999999999</v>
      </c>
      <c r="AR11" s="9">
        <f>SUMIFS(Concentrado!AS$2:AS859,Concentrado!$A$2:$A859,"="&amp;$A11,Concentrado!$B$2:$B859, "=Tabasco")</f>
        <v>2.7080000000000002</v>
      </c>
      <c r="AS11" s="9">
        <f>SUMIFS(Concentrado!AT$2:AT859,Concentrado!$A$2:$A859,"="&amp;$A11,Concentrado!$B$2:$B859, "=Tabasco")</f>
        <v>15.718999999999999</v>
      </c>
      <c r="AT11" s="9">
        <f>SUMIFS(Concentrado!AU$2:AU859,Concentrado!$A$2:$A859,"="&amp;$A11,Concentrado!$B$2:$B859, "=Tabasco")</f>
        <v>2.7629999999999999</v>
      </c>
      <c r="AU11" s="9">
        <f>SUMIFS(Concentrado!AV$2:AV859,Concentrado!$A$2:$A859,"="&amp;$A11,Concentrado!$B$2:$B859, "=Tabasco")</f>
        <v>9.1509999999999998</v>
      </c>
      <c r="AV11" s="9">
        <f>SUMIFS(Concentrado!AW$2:AW859,Concentrado!$A$2:$A859,"="&amp;$A11,Concentrado!$B$2:$B859, "=Tabasco")</f>
        <v>509.83699999999999</v>
      </c>
      <c r="AW11" s="9">
        <f>SUMIFS(Concentrado!AX$2:AX859,Concentrado!$A$2:$A859,"="&amp;$A11,Concentrado!$B$2:$B859, "=Tabasco")</f>
        <v>339.17200000000003</v>
      </c>
      <c r="AX11" s="9">
        <f>SUMIFS(Concentrado!AY$2:AY859,Concentrado!$A$2:$A859,"="&amp;$A11,Concentrado!$B$2:$B859, "=Tabasco")</f>
        <v>423.59500000000003</v>
      </c>
      <c r="AY11" s="9">
        <f>SUMIFS(Concentrado!AZ$2:AZ859,Concentrado!$A$2:$A859,"="&amp;$A11,Concentrado!$B$2:$B859, "=Tabasco")</f>
        <v>5.0979999999999999</v>
      </c>
      <c r="AZ11" s="9">
        <f>SUMIFS(Concentrado!BA$2:BA859,Concentrado!$A$2:$A859,"="&amp;$A11,Concentrado!$B$2:$B859, "=Tabasco")</f>
        <v>3.3919999999999999</v>
      </c>
      <c r="BA11" s="9">
        <f>SUMIFS(Concentrado!BB$2:BB859,Concentrado!$A$2:$A859,"="&amp;$A11,Concentrado!$B$2:$B859, "=Tabasco")</f>
        <v>4.2359999999999998</v>
      </c>
      <c r="BB11" s="9">
        <f>SUMIFS(Concentrado!BC$2:BC859,Concentrado!$A$2:$A859,"="&amp;$A11,Concentrado!$B$2:$B859, "=Tabasco")</f>
        <v>15.337999999999999</v>
      </c>
      <c r="BC11" s="9">
        <f>SUMIFS(Concentrado!BD$2:BD859,Concentrado!$A$2:$A859,"="&amp;$A11,Concentrado!$B$2:$B859, "=Tabasco")</f>
        <v>14.486000000000001</v>
      </c>
      <c r="BD11" s="9">
        <f>SUMIFS(Concentrado!BE$2:BE859,Concentrado!$A$2:$A859,"="&amp;$A11,Concentrado!$B$2:$B859, "=Tabasco")</f>
        <v>17.361999999999998</v>
      </c>
      <c r="BE11" s="9">
        <f>SUMIFS(Concentrado!BF$2:BF859,Concentrado!$A$2:$A859,"="&amp;$A11,Concentrado!$B$2:$B859, "=Tabasco")</f>
        <v>19.725000000000001</v>
      </c>
      <c r="BF11" s="9">
        <f>SUMIFS(Concentrado!BG$2:BG859,Concentrado!$A$2:$A859,"="&amp;$A11,Concentrado!$B$2:$B859, "=Tabasco")</f>
        <v>47.158999999999999</v>
      </c>
      <c r="BG11" s="9">
        <f>SUMIFS(Concentrado!BH$2:BH859,Concentrado!$A$2:$A859,"="&amp;$A11,Concentrado!$B$2:$B859, "=Tabasco")</f>
        <v>7.0328678928051511</v>
      </c>
    </row>
    <row r="12" spans="1:59" x14ac:dyDescent="0.25">
      <c r="A12" s="4">
        <v>2008</v>
      </c>
      <c r="B12" s="9">
        <f>SUMIFS(Concentrado!C$2:C859,Concentrado!$A$2:$A859,"="&amp;$A12,Concentrado!$B$2:$B859, "=Tabasco")</f>
        <v>31.940999999999999</v>
      </c>
      <c r="C12" s="9">
        <f>SUMIFS(Concentrado!D$2:D859,Concentrado!$A$2:$A859,"="&amp;$A12,Concentrado!$B$2:$B859, "=Tabasco")</f>
        <v>6.5730000000000004</v>
      </c>
      <c r="D12" s="9">
        <f>SUMIFS(Concentrado!E$2:E859,Concentrado!$A$2:$A859,"="&amp;$A12,Concentrado!$B$2:$B859, "=Tabasco")</f>
        <v>19.062999999999999</v>
      </c>
      <c r="E12" s="9">
        <f>SUMIFS(Concentrado!F$2:F859,Concentrado!$A$2:$A859,"="&amp;$A12,Concentrado!$B$2:$B859, "=Tabasco")</f>
        <v>14.005000000000001</v>
      </c>
      <c r="F12" s="9">
        <f>SUMIFS(Concentrado!G$2:G859,Concentrado!$A$2:$A859,"="&amp;$A12,Concentrado!$B$2:$B859, "=Tabasco")</f>
        <v>12.347</v>
      </c>
      <c r="G12" s="9">
        <f>SUMIFS(Concentrado!H$2:H859,Concentrado!$A$2:$A859,"="&amp;$A12,Concentrado!$B$2:$B859, "=Tabasco")</f>
        <v>2.4140000000000001</v>
      </c>
      <c r="H12" s="9">
        <f>SUMIFS(Concentrado!I$2:I859,Concentrado!$A$2:$A859,"="&amp;$A12,Concentrado!$B$2:$B859, "=Tabasco")</f>
        <v>3.4220000000000002</v>
      </c>
      <c r="I12" s="9">
        <f>SUMIFS(Concentrado!J$2:J859,Concentrado!$A$2:$A859,"="&amp;$A12,Concentrado!$B$2:$B859, "=Tabasco")</f>
        <v>2.9260000000000002</v>
      </c>
      <c r="J12" s="9">
        <f>SUMIFS(Concentrado!K$2:K859,Concentrado!$A$2:$A859,"="&amp;$A12,Concentrado!$B$2:$B859, "=Tabasco")</f>
        <v>6.407</v>
      </c>
      <c r="K12" s="9">
        <f>SUMIFS(Concentrado!L$2:L859,Concentrado!$A$2:$A859,"="&amp;$A12,Concentrado!$B$2:$B859, "=Tabasco")</f>
        <v>3.4220000000000002</v>
      </c>
      <c r="L12" s="9">
        <f>SUMIFS(Concentrado!M$2:M859,Concentrado!$A$2:$A859,"="&amp;$A12,Concentrado!$B$2:$B859, "=Tabasco")</f>
        <v>4.891</v>
      </c>
      <c r="M12" s="9">
        <f>SUMIFS(Concentrado!N$2:N859,Concentrado!$A$2:$A859,"="&amp;$A12,Concentrado!$B$2:$B859, "=Tabasco")</f>
        <v>48.398000000000003</v>
      </c>
      <c r="N12" s="9">
        <f>SUMIFS(Concentrado!O$2:O859,Concentrado!$A$2:$A859,"="&amp;$A12,Concentrado!$B$2:$B859, "=Tabasco")</f>
        <v>109.937</v>
      </c>
      <c r="O12" s="9">
        <f>SUMIFS(Concentrado!P$2:P859,Concentrado!$A$2:$A859,"="&amp;$A12,Concentrado!$B$2:$B859, "=Tabasco")</f>
        <v>20.620999999999999</v>
      </c>
      <c r="P12" s="9">
        <f>SUMIFS(Concentrado!Q$2:Q859,Concentrado!$A$2:$A859,"="&amp;$A12,Concentrado!$B$2:$B859, "=Tabasco")</f>
        <v>64.593999999999994</v>
      </c>
      <c r="Q12" s="9">
        <f>SUMIFS(Concentrado!R$2:R859,Concentrado!$A$2:$A859,"="&amp;$A12,Concentrado!$B$2:$B859, "=Tabasco")</f>
        <v>62.304000000000002</v>
      </c>
      <c r="R12" s="9">
        <f>SUMIFS(Concentrado!S$2:S859,Concentrado!$A$2:$A859,"="&amp;$A12,Concentrado!$B$2:$B859, "=Tabasco")</f>
        <v>69.516999999999996</v>
      </c>
      <c r="S12" s="9">
        <f>SUMIFS(Concentrado!T$2:T859,Concentrado!$A$2:$A859,"="&amp;$A12,Concentrado!$B$2:$B859, "=Tabasco")</f>
        <v>65.965999999999994</v>
      </c>
      <c r="T12" s="9">
        <f>SUMIFS(Concentrado!U$2:U859,Concentrado!$A$2:$A859,"="&amp;$A12,Concentrado!$B$2:$B859, "=Tabasco")</f>
        <v>14.206</v>
      </c>
      <c r="U12" s="9">
        <f>SUMIFS(Concentrado!V$2:V859,Concentrado!$A$2:$A859,"="&amp;$A12,Concentrado!$B$2:$B859, "=Tabasco")</f>
        <v>14.768000000000001</v>
      </c>
      <c r="V12" s="9">
        <f>SUMIFS(Concentrado!W$2:W859,Concentrado!$A$2:$A859,"="&amp;$A12,Concentrado!$B$2:$B859, "=Tabasco")</f>
        <v>14.537000000000001</v>
      </c>
      <c r="W12" s="9">
        <f>SUMIFS(Concentrado!X$2:X859,Concentrado!$A$2:$A859,"="&amp;$A12,Concentrado!$B$2:$B859, "=Tabasco")</f>
        <v>11.699</v>
      </c>
      <c r="X12" s="9">
        <f>SUMIFS(Concentrado!Y$2:Y859,Concentrado!$A$2:$A859,"="&amp;$A12,Concentrado!$B$2:$B859, "=Tabasco")</f>
        <v>1.7110000000000001</v>
      </c>
      <c r="Y12" s="9">
        <f>SUMIFS(Concentrado!Z$2:Z859,Concentrado!$A$2:$A859,"="&amp;$A12,Concentrado!$B$2:$B859, "=Tabasco")</f>
        <v>6.6289999999999996</v>
      </c>
      <c r="Z12" s="9">
        <f>SUMIFS(Concentrado!AA$2:AA859,Concentrado!$A$2:$A859,"="&amp;$A12,Concentrado!$B$2:$B859, "=Tabasco")</f>
        <v>48.375999999999998</v>
      </c>
      <c r="AA12" s="9">
        <f>SUMIFS(Concentrado!AB$2:AB859,Concentrado!$A$2:$A859,"="&amp;$A12,Concentrado!$B$2:$B859, "=Tabasco")</f>
        <v>31.696999999999999</v>
      </c>
      <c r="AB12" s="9">
        <f>SUMIFS(Concentrado!AC$2:AC859,Concentrado!$A$2:$A859,"="&amp;$A12,Concentrado!$B$2:$B859, "=Tabasco")</f>
        <v>39.908999999999999</v>
      </c>
      <c r="AC12" s="9">
        <f>SUMIFS(Concentrado!AD$2:AD859,Concentrado!$A$2:$A859,"="&amp;$A12,Concentrado!$B$2:$B859, "=Tabasco")</f>
        <v>335.56799999999998</v>
      </c>
      <c r="AD12" s="9">
        <f>SUMIFS(Concentrado!AE$2:AE859,Concentrado!$A$2:$A859,"="&amp;$A12,Concentrado!$B$2:$B859, "=Tabasco")</f>
        <v>288.60399999999998</v>
      </c>
      <c r="AE12" s="9">
        <f>SUMIFS(Concentrado!AF$2:AF859,Concentrado!$A$2:$A859,"="&amp;$A12,Concentrado!$B$2:$B859, "=Tabasco")</f>
        <v>311.77100000000002</v>
      </c>
      <c r="AF12" s="9">
        <f>SUMIFS(Concentrado!AG$2:AG859,Concentrado!$A$2:$A859,"="&amp;$A12,Concentrado!$B$2:$B859, "=Tabasco")</f>
        <v>9.3780000000000001</v>
      </c>
      <c r="AG12" s="9">
        <f>SUMIFS(Concentrado!AH$2:AH859,Concentrado!$A$2:$A859,"="&amp;$A12,Concentrado!$B$2:$B859, "=Tabasco")</f>
        <v>14.609448720834999</v>
      </c>
      <c r="AH12" s="9">
        <f>SUMIFS(Concentrado!AI$2:AI859,Concentrado!$A$2:$A859,"="&amp;$A12,Concentrado!$B$2:$B859, "=Tabasco")</f>
        <v>5.0662061024755296</v>
      </c>
      <c r="AI12" s="9">
        <f>SUMIFS(Concentrado!AJ$2:AJ859,Concentrado!$A$2:$A859,"="&amp;$A12,Concentrado!$B$2:$B859, "=Tabasco")</f>
        <v>9.7442086528572798</v>
      </c>
      <c r="AJ12" s="9">
        <f>SUMIFS(Concentrado!AK$2:AK859,Concentrado!$A$2:$A859,"="&amp;$A12,Concentrado!$B$2:$B859, "=Tabasco")</f>
        <v>14.021000000000001</v>
      </c>
      <c r="AK12" s="9">
        <f>SUMIFS(Concentrado!AL$2:AL859,Concentrado!$A$2:$A859,"="&amp;$A12,Concentrado!$B$2:$B859, "=Tabasco")</f>
        <v>3.3319999999999999</v>
      </c>
      <c r="AL12" s="9">
        <f>SUMIFS(Concentrado!AM$2:AM859,Concentrado!$A$2:$A859,"="&amp;$A12,Concentrado!$B$2:$B859, "=Tabasco")</f>
        <v>8.5939999999999994</v>
      </c>
      <c r="AM12" s="9">
        <f>SUMIFS(Concentrado!AN$2:AN859,Concentrado!$A$2:$A859,"="&amp;$A12,Concentrado!$B$2:$B859, "=Tabasco")</f>
        <v>60.261000000000003</v>
      </c>
      <c r="AN12" s="9">
        <f>SUMIFS(Concentrado!AO$2:AO859,Concentrado!$A$2:$A859,"="&amp;$A12,Concentrado!$B$2:$B859, "=Tabasco")</f>
        <v>40.432000000000002</v>
      </c>
      <c r="AO12" s="9">
        <f>SUMIFS(Concentrado!AP$2:AP859,Concentrado!$A$2:$A859,"="&amp;$A12,Concentrado!$B$2:$B859, "=Tabasco")</f>
        <v>50.194000000000003</v>
      </c>
      <c r="AP12" s="9">
        <f>SUMIFS(Concentrado!AQ$2:AQ859,Concentrado!$A$2:$A859,"="&amp;$A12,Concentrado!$B$2:$B859, "=Tabasco")</f>
        <v>4.085</v>
      </c>
      <c r="AQ12" s="9">
        <f>SUMIFS(Concentrado!AR$2:AR859,Concentrado!$A$2:$A859,"="&amp;$A12,Concentrado!$B$2:$B859, "=Tabasco")</f>
        <v>1.8009999999999999</v>
      </c>
      <c r="AR12" s="9">
        <f>SUMIFS(Concentrado!AS$2:AS859,Concentrado!$A$2:$A859,"="&amp;$A12,Concentrado!$B$2:$B859, "=Tabasco")</f>
        <v>2.9260000000000002</v>
      </c>
      <c r="AS12" s="9">
        <f>SUMIFS(Concentrado!AT$2:AT859,Concentrado!$A$2:$A859,"="&amp;$A12,Concentrado!$B$2:$B859, "=Tabasco")</f>
        <v>16.155999999999999</v>
      </c>
      <c r="AT12" s="9">
        <f>SUMIFS(Concentrado!AU$2:AU859,Concentrado!$A$2:$A859,"="&amp;$A12,Concentrado!$B$2:$B859, "=Tabasco")</f>
        <v>4.6820000000000004</v>
      </c>
      <c r="AU12" s="9">
        <f>SUMIFS(Concentrado!AV$2:AV859,Concentrado!$A$2:$A859,"="&amp;$A12,Concentrado!$B$2:$B859, "=Tabasco")</f>
        <v>10.331</v>
      </c>
      <c r="AV12" s="9">
        <f>SUMIFS(Concentrado!AW$2:AW859,Concentrado!$A$2:$A859,"="&amp;$A12,Concentrado!$B$2:$B859, "=Tabasco")</f>
        <v>515.14400000000001</v>
      </c>
      <c r="AW12" s="9">
        <f>SUMIFS(Concentrado!AX$2:AX859,Concentrado!$A$2:$A859,"="&amp;$A12,Concentrado!$B$2:$B859, "=Tabasco")</f>
        <v>359.02100000000002</v>
      </c>
      <c r="AX12" s="9">
        <f>SUMIFS(Concentrado!AY$2:AY859,Concentrado!$A$2:$A859,"="&amp;$A12,Concentrado!$B$2:$B859, "=Tabasco")</f>
        <v>435.93099999999998</v>
      </c>
      <c r="AY12" s="9">
        <f>SUMIFS(Concentrado!AZ$2:AZ859,Concentrado!$A$2:$A859,"="&amp;$A12,Concentrado!$B$2:$B859, "=Tabasco")</f>
        <v>5.1509999999999998</v>
      </c>
      <c r="AZ12" s="9">
        <f>SUMIFS(Concentrado!BA$2:BA859,Concentrado!$A$2:$A859,"="&amp;$A12,Concentrado!$B$2:$B859, "=Tabasco")</f>
        <v>3.59</v>
      </c>
      <c r="BA12" s="9">
        <f>SUMIFS(Concentrado!BB$2:BB859,Concentrado!$A$2:$A859,"="&amp;$A12,Concentrado!$B$2:$B859, "=Tabasco")</f>
        <v>4.359</v>
      </c>
      <c r="BB12" s="9">
        <f>SUMIFS(Concentrado!BC$2:BC859,Concentrado!$A$2:$A859,"="&amp;$A12,Concentrado!$B$2:$B859, "=Tabasco")</f>
        <v>16.968</v>
      </c>
      <c r="BC12" s="9">
        <f>SUMIFS(Concentrado!BD$2:BD859,Concentrado!$A$2:$A859,"="&amp;$A12,Concentrado!$B$2:$B859, "=Tabasco")</f>
        <v>10.180999999999999</v>
      </c>
      <c r="BD12" s="9">
        <f>SUMIFS(Concentrado!BE$2:BE859,Concentrado!$A$2:$A859,"="&amp;$A12,Concentrado!$B$2:$B859, "=Tabasco")</f>
        <v>17.337</v>
      </c>
      <c r="BE12" s="9">
        <f>SUMIFS(Concentrado!BF$2:BF859,Concentrado!$A$2:$A859,"="&amp;$A12,Concentrado!$B$2:$B859, "=Tabasco")</f>
        <v>19.757999999999999</v>
      </c>
      <c r="BF12" s="9">
        <f>SUMIFS(Concentrado!BG$2:BG859,Concentrado!$A$2:$A859,"="&amp;$A12,Concentrado!$B$2:$B859, "=Tabasco")</f>
        <v>57.329000000000001</v>
      </c>
      <c r="BG12" s="9">
        <f>SUMIFS(Concentrado!BH$2:BH859,Concentrado!$A$2:$A859,"="&amp;$A12,Concentrado!$B$2:$B859, "=Tabasco")</f>
        <v>6.2652279846849988</v>
      </c>
    </row>
    <row r="13" spans="1:59" x14ac:dyDescent="0.25">
      <c r="A13" s="4">
        <v>2009</v>
      </c>
      <c r="B13" s="9">
        <f>SUMIFS(Concentrado!C$2:C859,Concentrado!$A$2:$A859,"="&amp;$A13,Concentrado!$B$2:$B859, "=Tabasco")</f>
        <v>31.838000000000001</v>
      </c>
      <c r="C13" s="9">
        <f>SUMIFS(Concentrado!D$2:D859,Concentrado!$A$2:$A859,"="&amp;$A13,Concentrado!$B$2:$B859, "=Tabasco")</f>
        <v>5.7290000000000001</v>
      </c>
      <c r="D13" s="9">
        <f>SUMIFS(Concentrado!E$2:E859,Concentrado!$A$2:$A859,"="&amp;$A13,Concentrado!$B$2:$B859, "=Tabasco")</f>
        <v>18.577999999999999</v>
      </c>
      <c r="E13" s="9">
        <f>SUMIFS(Concentrado!F$2:F859,Concentrado!$A$2:$A859,"="&amp;$A13,Concentrado!$B$2:$B859, "=Tabasco")</f>
        <v>10.48</v>
      </c>
      <c r="F13" s="9">
        <f>SUMIFS(Concentrado!G$2:G859,Concentrado!$A$2:$A859,"="&amp;$A13,Concentrado!$B$2:$B859, "=Tabasco")</f>
        <v>11.724</v>
      </c>
      <c r="G13" s="9">
        <f>SUMIFS(Concentrado!H$2:H859,Concentrado!$A$2:$A859,"="&amp;$A13,Concentrado!$B$2:$B859, "=Tabasco")</f>
        <v>2.456</v>
      </c>
      <c r="H13" s="9">
        <f>SUMIFS(Concentrado!I$2:I859,Concentrado!$A$2:$A859,"="&amp;$A13,Concentrado!$B$2:$B859, "=Tabasco")</f>
        <v>2.2040000000000002</v>
      </c>
      <c r="I13" s="9">
        <f>SUMIFS(Concentrado!J$2:J859,Concentrado!$A$2:$A859,"="&amp;$A13,Concentrado!$B$2:$B859, "=Tabasco")</f>
        <v>2.3279999999999998</v>
      </c>
      <c r="J13" s="9">
        <f>SUMIFS(Concentrado!K$2:K859,Concentrado!$A$2:$A859,"="&amp;$A13,Concentrado!$B$2:$B859, "=Tabasco")</f>
        <v>6.5490000000000004</v>
      </c>
      <c r="K13" s="9">
        <f>SUMIFS(Concentrado!L$2:L859,Concentrado!$A$2:$A859,"="&amp;$A13,Concentrado!$B$2:$B859, "=Tabasco")</f>
        <v>2.9969999999999999</v>
      </c>
      <c r="L13" s="9">
        <f>SUMIFS(Concentrado!M$2:M859,Concentrado!$A$2:$A859,"="&amp;$A13,Concentrado!$B$2:$B859, "=Tabasco")</f>
        <v>4.7450000000000001</v>
      </c>
      <c r="M13" s="9">
        <f>SUMIFS(Concentrado!N$2:N859,Concentrado!$A$2:$A859,"="&amp;$A13,Concentrado!$B$2:$B859, "=Tabasco")</f>
        <v>36.564999999999998</v>
      </c>
      <c r="N13" s="9">
        <f>SUMIFS(Concentrado!O$2:O859,Concentrado!$A$2:$A859,"="&amp;$A13,Concentrado!$B$2:$B859, "=Tabasco")</f>
        <v>110.523</v>
      </c>
      <c r="O13" s="9">
        <f>SUMIFS(Concentrado!P$2:P859,Concentrado!$A$2:$A859,"="&amp;$A13,Concentrado!$B$2:$B859, "=Tabasco")</f>
        <v>20.273</v>
      </c>
      <c r="P13" s="9">
        <f>SUMIFS(Concentrado!Q$2:Q859,Concentrado!$A$2:$A859,"="&amp;$A13,Concentrado!$B$2:$B859, "=Tabasco")</f>
        <v>64.686999999999998</v>
      </c>
      <c r="Q13" s="9">
        <f>SUMIFS(Concentrado!R$2:R859,Concentrado!$A$2:$A859,"="&amp;$A13,Concentrado!$B$2:$B859, "=Tabasco")</f>
        <v>63.039000000000001</v>
      </c>
      <c r="R13" s="9">
        <f>SUMIFS(Concentrado!S$2:S859,Concentrado!$A$2:$A859,"="&amp;$A13,Concentrado!$B$2:$B859, "=Tabasco")</f>
        <v>73.158000000000001</v>
      </c>
      <c r="S13" s="9">
        <f>SUMIFS(Concentrado!T$2:T859,Concentrado!$A$2:$A859,"="&amp;$A13,Concentrado!$B$2:$B859, "=Tabasco")</f>
        <v>68.222999999999999</v>
      </c>
      <c r="T13" s="9">
        <f>SUMIFS(Concentrado!U$2:U859,Concentrado!$A$2:$A859,"="&amp;$A13,Concentrado!$B$2:$B859, "=Tabasco")</f>
        <v>15.464</v>
      </c>
      <c r="U13" s="9">
        <f>SUMIFS(Concentrado!V$2:V859,Concentrado!$A$2:$A859,"="&amp;$A13,Concentrado!$B$2:$B859, "=Tabasco")</f>
        <v>15.337</v>
      </c>
      <c r="V13" s="9">
        <f>SUMIFS(Concentrado!W$2:W859,Concentrado!$A$2:$A859,"="&amp;$A13,Concentrado!$B$2:$B859, "=Tabasco")</f>
        <v>15.398999999999999</v>
      </c>
      <c r="W13" s="9">
        <f>SUMIFS(Concentrado!X$2:X859,Concentrado!$A$2:$A859,"="&amp;$A13,Concentrado!$B$2:$B859, "=Tabasco")</f>
        <v>14.282</v>
      </c>
      <c r="X13" s="9">
        <f>SUMIFS(Concentrado!Y$2:Y859,Concentrado!$A$2:$A859,"="&amp;$A13,Concentrado!$B$2:$B859, "=Tabasco")</f>
        <v>2.38</v>
      </c>
      <c r="Y13" s="9">
        <f>SUMIFS(Concentrado!Z$2:Z859,Concentrado!$A$2:$A859,"="&amp;$A13,Concentrado!$B$2:$B859, "=Tabasco")</f>
        <v>8.2370000000000001</v>
      </c>
      <c r="Z13" s="9">
        <f>SUMIFS(Concentrado!AA$2:AA859,Concentrado!$A$2:$A859,"="&amp;$A13,Concentrado!$B$2:$B859, "=Tabasco")</f>
        <v>50.759</v>
      </c>
      <c r="AA13" s="9">
        <f>SUMIFS(Concentrado!AB$2:AB859,Concentrado!$A$2:$A859,"="&amp;$A13,Concentrado!$B$2:$B859, "=Tabasco")</f>
        <v>34.110999999999997</v>
      </c>
      <c r="AB13" s="9">
        <f>SUMIFS(Concentrado!AC$2:AC859,Concentrado!$A$2:$A859,"="&amp;$A13,Concentrado!$B$2:$B859, "=Tabasco")</f>
        <v>42.304000000000002</v>
      </c>
      <c r="AC13" s="9">
        <f>SUMIFS(Concentrado!AD$2:AD859,Concentrado!$A$2:$A859,"="&amp;$A13,Concentrado!$B$2:$B859, "=Tabasco")</f>
        <v>346.03199999999998</v>
      </c>
      <c r="AD13" s="9">
        <f>SUMIFS(Concentrado!AE$2:AE859,Concentrado!$A$2:$A859,"="&amp;$A13,Concentrado!$B$2:$B859, "=Tabasco")</f>
        <v>293.339</v>
      </c>
      <c r="AE13" s="9">
        <f>SUMIFS(Concentrado!AF$2:AF859,Concentrado!$A$2:$A859,"="&amp;$A13,Concentrado!$B$2:$B859, "=Tabasco")</f>
        <v>319.315</v>
      </c>
      <c r="AF13" s="9">
        <f>SUMIFS(Concentrado!AG$2:AG859,Concentrado!$A$2:$A859,"="&amp;$A13,Concentrado!$B$2:$B859, "=Tabasco")</f>
        <v>7.2770000000000001</v>
      </c>
      <c r="AG13" s="9">
        <f>SUMIFS(Concentrado!AH$2:AH859,Concentrado!$A$2:$A859,"="&amp;$A13,Concentrado!$B$2:$B859, "=Tabasco")</f>
        <v>14.362978363703601</v>
      </c>
      <c r="AH13" s="9">
        <f>SUMIFS(Concentrado!AI$2:AI859,Concentrado!$A$2:$A859,"="&amp;$A13,Concentrado!$B$2:$B859, "=Tabasco")</f>
        <v>5.6905350468672502</v>
      </c>
      <c r="AI13" s="9">
        <f>SUMIFS(Concentrado!AJ$2:AJ859,Concentrado!$A$2:$A859,"="&amp;$A13,Concentrado!$B$2:$B859, "=Tabasco")</f>
        <v>9.9533696206956002</v>
      </c>
      <c r="AJ13" s="9">
        <f>SUMIFS(Concentrado!AK$2:AK859,Concentrado!$A$2:$A859,"="&amp;$A13,Concentrado!$B$2:$B859, "=Tabasco")</f>
        <v>12.917</v>
      </c>
      <c r="AK13" s="9">
        <f>SUMIFS(Concentrado!AL$2:AL859,Concentrado!$A$2:$A859,"="&amp;$A13,Concentrado!$B$2:$B859, "=Tabasco")</f>
        <v>3.3490000000000002</v>
      </c>
      <c r="AL13" s="9">
        <f>SUMIFS(Concentrado!AM$2:AM859,Concentrado!$A$2:$A859,"="&amp;$A13,Concentrado!$B$2:$B859, "=Tabasco")</f>
        <v>8.0579999999999998</v>
      </c>
      <c r="AM13" s="9">
        <f>SUMIFS(Concentrado!AN$2:AN859,Concentrado!$A$2:$A859,"="&amp;$A13,Concentrado!$B$2:$B859, "=Tabasco")</f>
        <v>66.132000000000005</v>
      </c>
      <c r="AN13" s="9">
        <f>SUMIFS(Concentrado!AO$2:AO859,Concentrado!$A$2:$A859,"="&amp;$A13,Concentrado!$B$2:$B859, "=Tabasco")</f>
        <v>43.631</v>
      </c>
      <c r="AO13" s="9">
        <f>SUMIFS(Concentrado!AP$2:AP859,Concentrado!$A$2:$A859,"="&amp;$A13,Concentrado!$B$2:$B859, "=Tabasco")</f>
        <v>54.704000000000001</v>
      </c>
      <c r="AP13" s="9">
        <f>SUMIFS(Concentrado!AQ$2:AQ859,Concentrado!$A$2:$A859,"="&amp;$A13,Concentrado!$B$2:$B859, "=Tabasco")</f>
        <v>3.2749999999999999</v>
      </c>
      <c r="AQ13" s="9">
        <f>SUMIFS(Concentrado!AR$2:AR859,Concentrado!$A$2:$A859,"="&amp;$A13,Concentrado!$B$2:$B859, "=Tabasco")</f>
        <v>1.1459999999999999</v>
      </c>
      <c r="AR13" s="9">
        <f>SUMIFS(Concentrado!AS$2:AS859,Concentrado!$A$2:$A859,"="&amp;$A13,Concentrado!$B$2:$B859, "=Tabasco")</f>
        <v>2.194</v>
      </c>
      <c r="AS13" s="9">
        <f>SUMIFS(Concentrado!AT$2:AT859,Concentrado!$A$2:$A859,"="&amp;$A13,Concentrado!$B$2:$B859, "=Tabasco")</f>
        <v>16.100999999999999</v>
      </c>
      <c r="AT13" s="9">
        <f>SUMIFS(Concentrado!AU$2:AU859,Concentrado!$A$2:$A859,"="&amp;$A13,Concentrado!$B$2:$B859, "=Tabasco")</f>
        <v>3.6139999999999999</v>
      </c>
      <c r="AU13" s="9">
        <f>SUMIFS(Concentrado!AV$2:AV859,Concentrado!$A$2:$A859,"="&amp;$A13,Concentrado!$B$2:$B859, "=Tabasco")</f>
        <v>9.7590000000000003</v>
      </c>
      <c r="AV13" s="9">
        <f>SUMIFS(Concentrado!AW$2:AW859,Concentrado!$A$2:$A859,"="&amp;$A13,Concentrado!$B$2:$B859, "=Tabasco")</f>
        <v>533.96600000000001</v>
      </c>
      <c r="AW13" s="9">
        <f>SUMIFS(Concentrado!AX$2:AX859,Concentrado!$A$2:$A859,"="&amp;$A13,Concentrado!$B$2:$B859, "=Tabasco")</f>
        <v>366.85</v>
      </c>
      <c r="AX13" s="9">
        <f>SUMIFS(Concentrado!AY$2:AY859,Concentrado!$A$2:$A859,"="&amp;$A13,Concentrado!$B$2:$B859, "=Tabasco")</f>
        <v>449.13600000000002</v>
      </c>
      <c r="AY13" s="9">
        <f>SUMIFS(Concentrado!AZ$2:AZ859,Concentrado!$A$2:$A859,"="&amp;$A13,Concentrado!$B$2:$B859, "=Tabasco")</f>
        <v>5.34</v>
      </c>
      <c r="AZ13" s="9">
        <f>SUMIFS(Concentrado!BA$2:BA859,Concentrado!$A$2:$A859,"="&amp;$A13,Concentrado!$B$2:$B859, "=Tabasco")</f>
        <v>3.6680000000000001</v>
      </c>
      <c r="BA13" s="9">
        <f>SUMIFS(Concentrado!BB$2:BB859,Concentrado!$A$2:$A859,"="&amp;$A13,Concentrado!$B$2:$B859, "=Tabasco")</f>
        <v>4.4909999999999997</v>
      </c>
      <c r="BB13" s="9">
        <f>SUMIFS(Concentrado!BC$2:BC859,Concentrado!$A$2:$A859,"="&amp;$A13,Concentrado!$B$2:$B859, "=Tabasco")</f>
        <v>13.499000000000001</v>
      </c>
      <c r="BC13" s="9">
        <f>SUMIFS(Concentrado!BD$2:BD859,Concentrado!$A$2:$A859,"="&amp;$A13,Concentrado!$B$2:$B859, "=Tabasco")</f>
        <v>8.0150000000000006</v>
      </c>
      <c r="BD13" s="9">
        <f>SUMIFS(Concentrado!BE$2:BE859,Concentrado!$A$2:$A859,"="&amp;$A13,Concentrado!$B$2:$B859, "=Tabasco")</f>
        <v>17.251000000000001</v>
      </c>
      <c r="BE13" s="9">
        <f>SUMIFS(Concentrado!BF$2:BF859,Concentrado!$A$2:$A859,"="&amp;$A13,Concentrado!$B$2:$B859, "=Tabasco")</f>
        <v>19.265000000000001</v>
      </c>
      <c r="BF13" s="9">
        <f>SUMIFS(Concentrado!BG$2:BG859,Concentrado!$A$2:$A859,"="&amp;$A13,Concentrado!$B$2:$B859, "=Tabasco")</f>
        <v>47.189</v>
      </c>
      <c r="BG13" s="9">
        <f>SUMIFS(Concentrado!BH$2:BH859,Concentrado!$A$2:$A859,"="&amp;$A13,Concentrado!$B$2:$B859, "=Tabasco")</f>
        <v>8.4940500615510874</v>
      </c>
    </row>
    <row r="14" spans="1:59" x14ac:dyDescent="0.25">
      <c r="A14" s="4">
        <v>2010</v>
      </c>
      <c r="B14" s="9">
        <f>SUMIFS(Concentrado!C$2:C859,Concentrado!$A$2:$A859,"="&amp;$A14,Concentrado!$B$2:$B859, "=Tabasco")</f>
        <v>30.696999999999999</v>
      </c>
      <c r="C14" s="9">
        <f>SUMIFS(Concentrado!D$2:D859,Concentrado!$A$2:$A859,"="&amp;$A14,Concentrado!$B$2:$B859, "=Tabasco")</f>
        <v>4.2359999999999998</v>
      </c>
      <c r="D14" s="9">
        <f>SUMIFS(Concentrado!E$2:E859,Concentrado!$A$2:$A859,"="&amp;$A14,Concentrado!$B$2:$B859, "=Tabasco")</f>
        <v>17.256</v>
      </c>
      <c r="E14" s="9">
        <f>SUMIFS(Concentrado!F$2:F859,Concentrado!$A$2:$A859,"="&amp;$A14,Concentrado!$B$2:$B859, "=Tabasco")</f>
        <v>12.536</v>
      </c>
      <c r="F14" s="9">
        <f>SUMIFS(Concentrado!G$2:G859,Concentrado!$A$2:$A859,"="&amp;$A14,Concentrado!$B$2:$B859, "=Tabasco")</f>
        <v>13.909000000000001</v>
      </c>
      <c r="G14" s="9">
        <f>SUMIFS(Concentrado!H$2:H859,Concentrado!$A$2:$A859,"="&amp;$A14,Concentrado!$B$2:$B859, "=Tabasco")</f>
        <v>2.855</v>
      </c>
      <c r="H14" s="9">
        <f>SUMIFS(Concentrado!I$2:I859,Concentrado!$A$2:$A859,"="&amp;$A14,Concentrado!$B$2:$B859, "=Tabasco")</f>
        <v>3.198</v>
      </c>
      <c r="I14" s="9">
        <f>SUMIFS(Concentrado!J$2:J859,Concentrado!$A$2:$A859,"="&amp;$A14,Concentrado!$B$2:$B859, "=Tabasco")</f>
        <v>3.0739999999999998</v>
      </c>
      <c r="J14" s="9">
        <f>SUMIFS(Concentrado!K$2:K859,Concentrado!$A$2:$A859,"="&amp;$A14,Concentrado!$B$2:$B859, "=Tabasco")</f>
        <v>5.9790000000000001</v>
      </c>
      <c r="K14" s="9">
        <f>SUMIFS(Concentrado!L$2:L859,Concentrado!$A$2:$A859,"="&amp;$A14,Concentrado!$B$2:$B859, "=Tabasco")</f>
        <v>3.198</v>
      </c>
      <c r="L14" s="9">
        <f>SUMIFS(Concentrado!M$2:M859,Concentrado!$A$2:$A859,"="&amp;$A14,Concentrado!$B$2:$B859, "=Tabasco")</f>
        <v>4.5659999999999998</v>
      </c>
      <c r="M14" s="9">
        <f>SUMIFS(Concentrado!N$2:N859,Concentrado!$A$2:$A859,"="&amp;$A14,Concentrado!$B$2:$B859, "=Tabasco")</f>
        <v>51.447000000000003</v>
      </c>
      <c r="N14" s="9">
        <f>SUMIFS(Concentrado!O$2:O859,Concentrado!$A$2:$A859,"="&amp;$A14,Concentrado!$B$2:$B859, "=Tabasco")</f>
        <v>116.45</v>
      </c>
      <c r="O14" s="9">
        <f>SUMIFS(Concentrado!P$2:P859,Concentrado!$A$2:$A859,"="&amp;$A14,Concentrado!$B$2:$B859, "=Tabasco")</f>
        <v>18.670999999999999</v>
      </c>
      <c r="P14" s="9">
        <f>SUMIFS(Concentrado!Q$2:Q859,Concentrado!$A$2:$A859,"="&amp;$A14,Concentrado!$B$2:$B859, "=Tabasco")</f>
        <v>66.828000000000003</v>
      </c>
      <c r="Q14" s="9">
        <f>SUMIFS(Concentrado!R$2:R859,Concentrado!$A$2:$A859,"="&amp;$A14,Concentrado!$B$2:$B859, "=Tabasco")</f>
        <v>68.352999999999994</v>
      </c>
      <c r="R14" s="9">
        <f>SUMIFS(Concentrado!S$2:S859,Concentrado!$A$2:$A859,"="&amp;$A14,Concentrado!$B$2:$B859, "=Tabasco")</f>
        <v>84.367000000000004</v>
      </c>
      <c r="S14" s="9">
        <f>SUMIFS(Concentrado!T$2:T859,Concentrado!$A$2:$A859,"="&amp;$A14,Concentrado!$B$2:$B859, "=Tabasco")</f>
        <v>76.486999999999995</v>
      </c>
      <c r="T14" s="9">
        <f>SUMIFS(Concentrado!U$2:U859,Concentrado!$A$2:$A859,"="&amp;$A14,Concentrado!$B$2:$B859, "=Tabasco")</f>
        <v>18.917999999999999</v>
      </c>
      <c r="U14" s="9">
        <f>SUMIFS(Concentrado!V$2:V859,Concentrado!$A$2:$A859,"="&amp;$A14,Concentrado!$B$2:$B859, "=Tabasco")</f>
        <v>16.683</v>
      </c>
      <c r="V14" s="9">
        <f>SUMIFS(Concentrado!W$2:W859,Concentrado!$A$2:$A859,"="&amp;$A14,Concentrado!$B$2:$B859, "=Tabasco")</f>
        <v>17.783000000000001</v>
      </c>
      <c r="W14" s="9">
        <f>SUMIFS(Concentrado!X$2:X859,Concentrado!$A$2:$A859,"="&amp;$A14,Concentrado!$B$2:$B859, "=Tabasco")</f>
        <v>15.17</v>
      </c>
      <c r="X14" s="9">
        <f>SUMIFS(Concentrado!Y$2:Y859,Concentrado!$A$2:$A859,"="&amp;$A14,Concentrado!$B$2:$B859, "=Tabasco")</f>
        <v>1.8149999999999999</v>
      </c>
      <c r="Y14" s="9">
        <f>SUMIFS(Concentrado!Z$2:Z859,Concentrado!$A$2:$A859,"="&amp;$A14,Concentrado!$B$2:$B859, "=Tabasco")</f>
        <v>8.3859999999999992</v>
      </c>
      <c r="Z14" s="9">
        <f>SUMIFS(Concentrado!AA$2:AA859,Concentrado!$A$2:$A859,"="&amp;$A14,Concentrado!$B$2:$B859, "=Tabasco")</f>
        <v>62.375</v>
      </c>
      <c r="AA14" s="9">
        <f>SUMIFS(Concentrado!AB$2:AB859,Concentrado!$A$2:$A859,"="&amp;$A14,Concentrado!$B$2:$B859, "=Tabasco")</f>
        <v>38.293999999999997</v>
      </c>
      <c r="AB14" s="9">
        <f>SUMIFS(Concentrado!AC$2:AC859,Concentrado!$A$2:$A859,"="&amp;$A14,Concentrado!$B$2:$B859, "=Tabasco")</f>
        <v>50.143000000000001</v>
      </c>
      <c r="AC14" s="9">
        <f>SUMIFS(Concentrado!AD$2:AD859,Concentrado!$A$2:$A859,"="&amp;$A14,Concentrado!$B$2:$B859, "=Tabasco")</f>
        <v>382.63600000000002</v>
      </c>
      <c r="AD14" s="9">
        <f>SUMIFS(Concentrado!AE$2:AE859,Concentrado!$A$2:$A859,"="&amp;$A14,Concentrado!$B$2:$B859, "=Tabasco")</f>
        <v>320.52499999999998</v>
      </c>
      <c r="AE14" s="9">
        <f>SUMIFS(Concentrado!AF$2:AF859,Concentrado!$A$2:$A859,"="&amp;$A14,Concentrado!$B$2:$B859, "=Tabasco")</f>
        <v>351.21899999999999</v>
      </c>
      <c r="AF14" s="9">
        <f>SUMIFS(Concentrado!AG$2:AG859,Concentrado!$A$2:$A859,"="&amp;$A14,Concentrado!$B$2:$B859, "=Tabasco")</f>
        <v>10.44</v>
      </c>
      <c r="AG14" s="9">
        <f>SUMIFS(Concentrado!AH$2:AH859,Concentrado!$A$2:$A859,"="&amp;$A14,Concentrado!$B$2:$B859, "=Tabasco")</f>
        <v>16.2303033675561</v>
      </c>
      <c r="AH14" s="9">
        <f>SUMIFS(Concentrado!AI$2:AI859,Concentrado!$A$2:$A859,"="&amp;$A14,Concentrado!$B$2:$B859, "=Tabasco")</f>
        <v>1.80271940221825</v>
      </c>
      <c r="AI14" s="9">
        <f>SUMIFS(Concentrado!AJ$2:AJ859,Concentrado!$A$2:$A859,"="&amp;$A14,Concentrado!$B$2:$B859, "=Tabasco")</f>
        <v>8.9136133731627094</v>
      </c>
      <c r="AJ14" s="9">
        <f>SUMIFS(Concentrado!AK$2:AK859,Concentrado!$A$2:$A859,"="&amp;$A14,Concentrado!$B$2:$B859, "=Tabasco")</f>
        <v>14.991</v>
      </c>
      <c r="AK14" s="9">
        <f>SUMIFS(Concentrado!AL$2:AL859,Concentrado!$A$2:$A859,"="&amp;$A14,Concentrado!$B$2:$B859, "=Tabasco")</f>
        <v>1.6419999999999999</v>
      </c>
      <c r="AL14" s="9">
        <f>SUMIFS(Concentrado!AM$2:AM859,Concentrado!$A$2:$A859,"="&amp;$A14,Concentrado!$B$2:$B859, "=Tabasco")</f>
        <v>8.2110000000000003</v>
      </c>
      <c r="AM14" s="9">
        <f>SUMIFS(Concentrado!AN$2:AN859,Concentrado!$A$2:$A859,"="&amp;$A14,Concentrado!$B$2:$B859, "=Tabasco")</f>
        <v>70.673000000000002</v>
      </c>
      <c r="AN14" s="9">
        <f>SUMIFS(Concentrado!AO$2:AO859,Concentrado!$A$2:$A859,"="&amp;$A14,Concentrado!$B$2:$B859, "=Tabasco")</f>
        <v>42.616</v>
      </c>
      <c r="AO14" s="9">
        <f>SUMIFS(Concentrado!AP$2:AP859,Concentrado!$A$2:$A859,"="&amp;$A14,Concentrado!$B$2:$B859, "=Tabasco")</f>
        <v>56.465000000000003</v>
      </c>
      <c r="AP14" s="9">
        <f>SUMIFS(Concentrado!AQ$2:AQ859,Concentrado!$A$2:$A859,"="&amp;$A14,Concentrado!$B$2:$B859, "=Tabasco")</f>
        <v>3.7480000000000002</v>
      </c>
      <c r="AQ14" s="9">
        <f>SUMIFS(Concentrado!AR$2:AR859,Concentrado!$A$2:$A859,"="&amp;$A14,Concentrado!$B$2:$B859, "=Tabasco")</f>
        <v>1.9019999999999999</v>
      </c>
      <c r="AR14" s="9">
        <f>SUMIFS(Concentrado!AS$2:AS859,Concentrado!$A$2:$A859,"="&amp;$A14,Concentrado!$B$2:$B859, "=Tabasco")</f>
        <v>2.81</v>
      </c>
      <c r="AS14" s="9">
        <f>SUMIFS(Concentrado!AT$2:AT859,Concentrado!$A$2:$A859,"="&amp;$A14,Concentrado!$B$2:$B859, "=Tabasco")</f>
        <v>17.936</v>
      </c>
      <c r="AT14" s="9">
        <f>SUMIFS(Concentrado!AU$2:AU859,Concentrado!$A$2:$A859,"="&amp;$A14,Concentrado!$B$2:$B859, "=Tabasco")</f>
        <v>4.4950000000000001</v>
      </c>
      <c r="AU14" s="9">
        <f>SUMIFS(Concentrado!AV$2:AV859,Concentrado!$A$2:$A859,"="&amp;$A14,Concentrado!$B$2:$B859, "=Tabasco")</f>
        <v>11.109</v>
      </c>
      <c r="AV14" s="9">
        <f>SUMIFS(Concentrado!AW$2:AW859,Concentrado!$A$2:$A859,"="&amp;$A14,Concentrado!$B$2:$B859, "=Tabasco")</f>
        <v>585.10799999999995</v>
      </c>
      <c r="AW14" s="9">
        <f>SUMIFS(Concentrado!AX$2:AX859,Concentrado!$A$2:$A859,"="&amp;$A14,Concentrado!$B$2:$B859, "=Tabasco")</f>
        <v>397.113</v>
      </c>
      <c r="AX14" s="9">
        <f>SUMIFS(Concentrado!AY$2:AY859,Concentrado!$A$2:$A859,"="&amp;$A14,Concentrado!$B$2:$B859, "=Tabasco")</f>
        <v>489.83600000000001</v>
      </c>
      <c r="AY14" s="9">
        <f>SUMIFS(Concentrado!AZ$2:AZ859,Concentrado!$A$2:$A859,"="&amp;$A14,Concentrado!$B$2:$B859, "=Tabasco")</f>
        <v>5.851</v>
      </c>
      <c r="AZ14" s="9">
        <f>SUMIFS(Concentrado!BA$2:BA859,Concentrado!$A$2:$A859,"="&amp;$A14,Concentrado!$B$2:$B859, "=Tabasco")</f>
        <v>3.9710000000000001</v>
      </c>
      <c r="BA14" s="9">
        <f>SUMIFS(Concentrado!BB$2:BB859,Concentrado!$A$2:$A859,"="&amp;$A14,Concentrado!$B$2:$B859, "=Tabasco")</f>
        <v>4.8979999999999997</v>
      </c>
      <c r="BB14" s="9">
        <f>SUMIFS(Concentrado!BC$2:BC859,Concentrado!$A$2:$A859,"="&amp;$A14,Concentrado!$B$2:$B859, "=Tabasco")</f>
        <v>22.661999999999999</v>
      </c>
      <c r="BC14" s="9">
        <f>SUMIFS(Concentrado!BD$2:BD859,Concentrado!$A$2:$A859,"="&amp;$A14,Concentrado!$B$2:$B859, "=Tabasco")</f>
        <v>8.3930000000000007</v>
      </c>
      <c r="BD14" s="9">
        <f>SUMIFS(Concentrado!BE$2:BE859,Concentrado!$A$2:$A859,"="&amp;$A14,Concentrado!$B$2:$B859, "=Tabasco")</f>
        <v>16.984999999999999</v>
      </c>
      <c r="BE14" s="9">
        <f>SUMIFS(Concentrado!BF$2:BF859,Concentrado!$A$2:$A859,"="&amp;$A14,Concentrado!$B$2:$B859, "=Tabasco")</f>
        <v>19.881</v>
      </c>
      <c r="BF14" s="9">
        <f>SUMIFS(Concentrado!BG$2:BG859,Concentrado!$A$2:$A859,"="&amp;$A14,Concentrado!$B$2:$B859, "=Tabasco")</f>
        <v>28.933</v>
      </c>
      <c r="BG14" s="9">
        <f>SUMIFS(Concentrado!BH$2:BH859,Concentrado!$A$2:$A859,"="&amp;$A14,Concentrado!$B$2:$B859, "=Tabasco")</f>
        <v>9.2171612796561124</v>
      </c>
    </row>
    <row r="15" spans="1:59" x14ac:dyDescent="0.25">
      <c r="A15" s="4">
        <v>2011</v>
      </c>
      <c r="B15" s="9">
        <f>SUMIFS(Concentrado!C$2:C859,Concentrado!$A$2:$A859,"="&amp;$A15,Concentrado!$B$2:$B859, "=Tabasco")</f>
        <v>25.353999999999999</v>
      </c>
      <c r="C15" s="9">
        <f>SUMIFS(Concentrado!D$2:D859,Concentrado!$A$2:$A859,"="&amp;$A15,Concentrado!$B$2:$B859, "=Tabasco")</f>
        <v>3.145</v>
      </c>
      <c r="D15" s="9">
        <f>SUMIFS(Concentrado!E$2:E859,Concentrado!$A$2:$A859,"="&amp;$A15,Concentrado!$B$2:$B859, "=Tabasco")</f>
        <v>14.074999999999999</v>
      </c>
      <c r="E15" s="9">
        <f>SUMIFS(Concentrado!F$2:F859,Concentrado!$A$2:$A859,"="&amp;$A15,Concentrado!$B$2:$B859, "=Tabasco")</f>
        <v>11.497999999999999</v>
      </c>
      <c r="F15" s="9">
        <f>SUMIFS(Concentrado!G$2:G859,Concentrado!$A$2:$A859,"="&amp;$A15,Concentrado!$B$2:$B859, "=Tabasco")</f>
        <v>11.664</v>
      </c>
      <c r="G15" s="9">
        <f>SUMIFS(Concentrado!H$2:H859,Concentrado!$A$2:$A859,"="&amp;$A15,Concentrado!$B$2:$B859, "=Tabasco")</f>
        <v>3.246</v>
      </c>
      <c r="H15" s="9">
        <f>SUMIFS(Concentrado!I$2:I859,Concentrado!$A$2:$A859,"="&amp;$A15,Concentrado!$B$2:$B859, "=Tabasco")</f>
        <v>2.04</v>
      </c>
      <c r="I15" s="9">
        <f>SUMIFS(Concentrado!J$2:J859,Concentrado!$A$2:$A859,"="&amp;$A15,Concentrado!$B$2:$B859, "=Tabasco")</f>
        <v>2.6339999999999999</v>
      </c>
      <c r="J15" s="9">
        <f>SUMIFS(Concentrado!K$2:K859,Concentrado!$A$2:$A859,"="&amp;$A15,Concentrado!$B$2:$B859, "=Tabasco")</f>
        <v>5.6150000000000002</v>
      </c>
      <c r="K15" s="9">
        <f>SUMIFS(Concentrado!L$2:L859,Concentrado!$A$2:$A859,"="&amp;$A15,Concentrado!$B$2:$B859, "=Tabasco")</f>
        <v>3.145</v>
      </c>
      <c r="L15" s="9">
        <f>SUMIFS(Concentrado!M$2:M859,Concentrado!$A$2:$A859,"="&amp;$A15,Concentrado!$B$2:$B859, "=Tabasco")</f>
        <v>4.3609999999999998</v>
      </c>
      <c r="M15" s="9">
        <f>SUMIFS(Concentrado!N$2:N859,Concentrado!$A$2:$A859,"="&amp;$A15,Concentrado!$B$2:$B859, "=Tabasco")</f>
        <v>44.319000000000003</v>
      </c>
      <c r="N15" s="9">
        <f>SUMIFS(Concentrado!O$2:O859,Concentrado!$A$2:$A859,"="&amp;$A15,Concentrado!$B$2:$B859, "=Tabasco")</f>
        <v>108.699</v>
      </c>
      <c r="O15" s="9">
        <f>SUMIFS(Concentrado!P$2:P859,Concentrado!$A$2:$A859,"="&amp;$A15,Concentrado!$B$2:$B859, "=Tabasco")</f>
        <v>16.408000000000001</v>
      </c>
      <c r="P15" s="9">
        <f>SUMIFS(Concentrado!Q$2:Q859,Concentrado!$A$2:$A859,"="&amp;$A15,Concentrado!$B$2:$B859, "=Tabasco")</f>
        <v>61.826999999999998</v>
      </c>
      <c r="Q15" s="9">
        <f>SUMIFS(Concentrado!R$2:R859,Concentrado!$A$2:$A859,"="&amp;$A15,Concentrado!$B$2:$B859, "=Tabasco")</f>
        <v>70.36</v>
      </c>
      <c r="R15" s="9">
        <f>SUMIFS(Concentrado!S$2:S859,Concentrado!$A$2:$A859,"="&amp;$A15,Concentrado!$B$2:$B859, "=Tabasco")</f>
        <v>73.876000000000005</v>
      </c>
      <c r="S15" s="9">
        <f>SUMIFS(Concentrado!T$2:T859,Concentrado!$A$2:$A859,"="&amp;$A15,Concentrado!$B$2:$B859, "=Tabasco")</f>
        <v>72.146000000000001</v>
      </c>
      <c r="T15" s="9">
        <f>SUMIFS(Concentrado!U$2:U859,Concentrado!$A$2:$A859,"="&amp;$A15,Concentrado!$B$2:$B859, "=Tabasco")</f>
        <v>15.967000000000001</v>
      </c>
      <c r="U15" s="9">
        <f>SUMIFS(Concentrado!V$2:V859,Concentrado!$A$2:$A859,"="&amp;$A15,Concentrado!$B$2:$B859, "=Tabasco")</f>
        <v>18.702999999999999</v>
      </c>
      <c r="V15" s="9">
        <f>SUMIFS(Concentrado!W$2:W859,Concentrado!$A$2:$A859,"="&amp;$A15,Concentrado!$B$2:$B859, "=Tabasco")</f>
        <v>17.356000000000002</v>
      </c>
      <c r="W15" s="9">
        <f>SUMIFS(Concentrado!X$2:X859,Concentrado!$A$2:$A859,"="&amp;$A15,Concentrado!$B$2:$B859, "=Tabasco")</f>
        <v>17.195</v>
      </c>
      <c r="X15" s="9">
        <f>SUMIFS(Concentrado!Y$2:Y859,Concentrado!$A$2:$A859,"="&amp;$A15,Concentrado!$B$2:$B859, "=Tabasco")</f>
        <v>1.7849999999999999</v>
      </c>
      <c r="Y15" s="9">
        <f>SUMIFS(Concentrado!Z$2:Z859,Concentrado!$A$2:$A859,"="&amp;$A15,Concentrado!$B$2:$B859, "=Tabasco")</f>
        <v>9.3689999999999998</v>
      </c>
      <c r="Z15" s="9">
        <f>SUMIFS(Concentrado!AA$2:AA859,Concentrado!$A$2:$A859,"="&amp;$A15,Concentrado!$B$2:$B859, "=Tabasco")</f>
        <v>59.744999999999997</v>
      </c>
      <c r="AA15" s="9">
        <f>SUMIFS(Concentrado!AB$2:AB859,Concentrado!$A$2:$A859,"="&amp;$A15,Concentrado!$B$2:$B859, "=Tabasco")</f>
        <v>37.576000000000001</v>
      </c>
      <c r="AB15" s="9">
        <f>SUMIFS(Concentrado!AC$2:AC859,Concentrado!$A$2:$A859,"="&amp;$A15,Concentrado!$B$2:$B859, "=Tabasco")</f>
        <v>48.485999999999997</v>
      </c>
      <c r="AC15" s="9">
        <f>SUMIFS(Concentrado!AD$2:AD859,Concentrado!$A$2:$A859,"="&amp;$A15,Concentrado!$B$2:$B859, "=Tabasco")</f>
        <v>362.67899999999997</v>
      </c>
      <c r="AD15" s="9">
        <f>SUMIFS(Concentrado!AE$2:AE859,Concentrado!$A$2:$A859,"="&amp;$A15,Concentrado!$B$2:$B859, "=Tabasco")</f>
        <v>305.53699999999998</v>
      </c>
      <c r="AE15" s="9">
        <f>SUMIFS(Concentrado!AF$2:AF859,Concentrado!$A$2:$A859,"="&amp;$A15,Concentrado!$B$2:$B859, "=Tabasco")</f>
        <v>333.702</v>
      </c>
      <c r="AF15" s="9">
        <f>SUMIFS(Concentrado!AG$2:AG859,Concentrado!$A$2:$A859,"="&amp;$A15,Concentrado!$B$2:$B859, "=Tabasco")</f>
        <v>9.2119999999999997</v>
      </c>
      <c r="AG15" s="9">
        <f>SUMIFS(Concentrado!AH$2:AH859,Concentrado!$A$2:$A859,"="&amp;$A15,Concentrado!$B$2:$B859, "=Tabasco")</f>
        <v>16.0358102551297</v>
      </c>
      <c r="AH15" s="9">
        <f>SUMIFS(Concentrado!AI$2:AI859,Concentrado!$A$2:$A859,"="&amp;$A15,Concentrado!$B$2:$B859, "=Tabasco")</f>
        <v>5.3698603165085199</v>
      </c>
      <c r="AI15" s="9">
        <f>SUMIFS(Concentrado!AJ$2:AJ859,Concentrado!$A$2:$A859,"="&amp;$A15,Concentrado!$B$2:$B859, "=Tabasco")</f>
        <v>10.6399596134299</v>
      </c>
      <c r="AJ15" s="9">
        <f>SUMIFS(Concentrado!AK$2:AK859,Concentrado!$A$2:$A859,"="&amp;$A15,Concentrado!$B$2:$B859, "=Tabasco")</f>
        <v>13.773999999999999</v>
      </c>
      <c r="AK15" s="9">
        <f>SUMIFS(Concentrado!AL$2:AL859,Concentrado!$A$2:$A859,"="&amp;$A15,Concentrado!$B$2:$B859, "=Tabasco")</f>
        <v>2.6349999999999998</v>
      </c>
      <c r="AL15" s="9">
        <f>SUMIFS(Concentrado!AM$2:AM859,Concentrado!$A$2:$A859,"="&amp;$A15,Concentrado!$B$2:$B859, "=Tabasco")</f>
        <v>8.1170000000000009</v>
      </c>
      <c r="AM15" s="9">
        <f>SUMIFS(Concentrado!AN$2:AN859,Concentrado!$A$2:$A859,"="&amp;$A15,Concentrado!$B$2:$B859, "=Tabasco")</f>
        <v>72.114999999999995</v>
      </c>
      <c r="AN15" s="9">
        <f>SUMIFS(Concentrado!AO$2:AO859,Concentrado!$A$2:$A859,"="&amp;$A15,Concentrado!$B$2:$B859, "=Tabasco")</f>
        <v>44.122</v>
      </c>
      <c r="AO15" s="9">
        <f>SUMIFS(Concentrado!AP$2:AP859,Concentrado!$A$2:$A859,"="&amp;$A15,Concentrado!$B$2:$B859, "=Tabasco")</f>
        <v>57.941000000000003</v>
      </c>
      <c r="AP15" s="9">
        <f>SUMIFS(Concentrado!AQ$2:AQ859,Concentrado!$A$2:$A859,"="&amp;$A15,Concentrado!$B$2:$B859, "=Tabasco")</f>
        <v>5.0010000000000003</v>
      </c>
      <c r="AQ15" s="9">
        <f>SUMIFS(Concentrado!AR$2:AR859,Concentrado!$A$2:$A859,"="&amp;$A15,Concentrado!$B$2:$B859, "=Tabasco")</f>
        <v>1.9550000000000001</v>
      </c>
      <c r="AR15" s="9">
        <f>SUMIFS(Concentrado!AS$2:AS859,Concentrado!$A$2:$A859,"="&amp;$A15,Concentrado!$B$2:$B859, "=Tabasco")</f>
        <v>3.4540000000000002</v>
      </c>
      <c r="AS15" s="9">
        <f>SUMIFS(Concentrado!AT$2:AT859,Concentrado!$A$2:$A859,"="&amp;$A15,Concentrado!$B$2:$B859, "=Tabasco")</f>
        <v>17.195</v>
      </c>
      <c r="AT15" s="9">
        <f>SUMIFS(Concentrado!AU$2:AU859,Concentrado!$A$2:$A859,"="&amp;$A15,Concentrado!$B$2:$B859, "=Tabasco")</f>
        <v>3.996</v>
      </c>
      <c r="AU15" s="9">
        <f>SUMIFS(Concentrado!AV$2:AV859,Concentrado!$A$2:$A859,"="&amp;$A15,Concentrado!$B$2:$B859, "=Tabasco")</f>
        <v>10.492000000000001</v>
      </c>
      <c r="AV15" s="9">
        <f>SUMIFS(Concentrado!AW$2:AW859,Concentrado!$A$2:$A859,"="&amp;$A15,Concentrado!$B$2:$B859, "=Tabasco")</f>
        <v>552.178</v>
      </c>
      <c r="AW15" s="9">
        <f>SUMIFS(Concentrado!AX$2:AX859,Concentrado!$A$2:$A859,"="&amp;$A15,Concentrado!$B$2:$B859, "=Tabasco")</f>
        <v>375.673</v>
      </c>
      <c r="AX15" s="9">
        <f>SUMIFS(Concentrado!AY$2:AY859,Concentrado!$A$2:$A859,"="&amp;$A15,Concentrado!$B$2:$B859, "=Tabasco")</f>
        <v>462.62299999999999</v>
      </c>
      <c r="AY15" s="9">
        <f>SUMIFS(Concentrado!AZ$2:AZ859,Concentrado!$A$2:$A859,"="&amp;$A15,Concentrado!$B$2:$B859, "=Tabasco")</f>
        <v>5.5220000000000002</v>
      </c>
      <c r="AZ15" s="9">
        <f>SUMIFS(Concentrado!BA$2:BA859,Concentrado!$A$2:$A859,"="&amp;$A15,Concentrado!$B$2:$B859, "=Tabasco")</f>
        <v>3.7570000000000001</v>
      </c>
      <c r="BA15" s="9">
        <f>SUMIFS(Concentrado!BB$2:BB859,Concentrado!$A$2:$A859,"="&amp;$A15,Concentrado!$B$2:$B859, "=Tabasco")</f>
        <v>4.6260000000000003</v>
      </c>
      <c r="BB15" s="9">
        <f>SUMIFS(Concentrado!BC$2:BC859,Concentrado!$A$2:$A859,"="&amp;$A15,Concentrado!$B$2:$B859, "=Tabasco")</f>
        <v>21.757000000000001</v>
      </c>
      <c r="BC15" s="9">
        <f>SUMIFS(Concentrado!BD$2:BD859,Concentrado!$A$2:$A859,"="&amp;$A15,Concentrado!$B$2:$B859, "=Tabasco")</f>
        <v>9.2050000000000001</v>
      </c>
      <c r="BD15" s="9">
        <f>SUMIFS(Concentrado!BE$2:BE859,Concentrado!$A$2:$A859,"="&amp;$A15,Concentrado!$B$2:$B859, "=Tabasco")</f>
        <v>14.444000000000001</v>
      </c>
      <c r="BE15" s="9">
        <f>SUMIFS(Concentrado!BF$2:BF859,Concentrado!$A$2:$A859,"="&amp;$A15,Concentrado!$B$2:$B859, "=Tabasco")</f>
        <v>16.651</v>
      </c>
      <c r="BF15" s="9">
        <f>SUMIFS(Concentrado!BG$2:BG859,Concentrado!$A$2:$A859,"="&amp;$A15,Concentrado!$B$2:$B859, "=Tabasco")</f>
        <v>41.381</v>
      </c>
      <c r="BG15" s="9">
        <f>SUMIFS(Concentrado!BH$2:BH859,Concentrado!$A$2:$A859,"="&amp;$A15,Concentrado!$B$2:$B859, "=Tabasco")</f>
        <v>9.202333096870813</v>
      </c>
    </row>
    <row r="16" spans="1:59" x14ac:dyDescent="0.25">
      <c r="A16" s="4">
        <v>2012</v>
      </c>
      <c r="B16" s="9">
        <f>SUMIFS(Concentrado!C$2:C859,Concentrado!$A$2:$A859,"="&amp;$A16,Concentrado!$B$2:$B859, "=Tabasco")</f>
        <v>29.975999999999999</v>
      </c>
      <c r="C16" s="9">
        <f>SUMIFS(Concentrado!D$2:D859,Concentrado!$A$2:$A859,"="&amp;$A16,Concentrado!$B$2:$B859, "=Tabasco")</f>
        <v>4.8570000000000002</v>
      </c>
      <c r="D16" s="9">
        <f>SUMIFS(Concentrado!E$2:E859,Concentrado!$A$2:$A859,"="&amp;$A16,Concentrado!$B$2:$B859, "=Tabasco")</f>
        <v>17.221</v>
      </c>
      <c r="E16" s="9">
        <f>SUMIFS(Concentrado!F$2:F859,Concentrado!$A$2:$A859,"="&amp;$A16,Concentrado!$B$2:$B859, "=Tabasco")</f>
        <v>10.528</v>
      </c>
      <c r="F16" s="9">
        <f>SUMIFS(Concentrado!G$2:G859,Concentrado!$A$2:$A859,"="&amp;$A16,Concentrado!$B$2:$B859, "=Tabasco")</f>
        <v>12.634</v>
      </c>
      <c r="G16" s="9">
        <f>SUMIFS(Concentrado!H$2:H859,Concentrado!$A$2:$A859,"="&amp;$A16,Concentrado!$B$2:$B859, "=Tabasco")</f>
        <v>3.0230000000000001</v>
      </c>
      <c r="H16" s="9">
        <f>SUMIFS(Concentrado!I$2:I859,Concentrado!$A$2:$A859,"="&amp;$A16,Concentrado!$B$2:$B859, "=Tabasco")</f>
        <v>2.3450000000000002</v>
      </c>
      <c r="I16" s="9">
        <f>SUMIFS(Concentrado!J$2:J859,Concentrado!$A$2:$A859,"="&amp;$A16,Concentrado!$B$2:$B859, "=Tabasco")</f>
        <v>2.6789999999999998</v>
      </c>
      <c r="J16" s="9">
        <f>SUMIFS(Concentrado!K$2:K859,Concentrado!$A$2:$A859,"="&amp;$A16,Concentrado!$B$2:$B859, "=Tabasco")</f>
        <v>5.1829999999999998</v>
      </c>
      <c r="K16" s="9">
        <f>SUMIFS(Concentrado!L$2:L859,Concentrado!$A$2:$A859,"="&amp;$A16,Concentrado!$B$2:$B859, "=Tabasco")</f>
        <v>2.4289999999999998</v>
      </c>
      <c r="L16" s="9">
        <f>SUMIFS(Concentrado!M$2:M859,Concentrado!$A$2:$A859,"="&amp;$A16,Concentrado!$B$2:$B859, "=Tabasco")</f>
        <v>3.7839999999999998</v>
      </c>
      <c r="M16" s="9">
        <f>SUMIFS(Concentrado!N$2:N859,Concentrado!$A$2:$A859,"="&amp;$A16,Concentrado!$B$2:$B859, "=Tabasco")</f>
        <v>42.247</v>
      </c>
      <c r="N16" s="9">
        <f>SUMIFS(Concentrado!O$2:O859,Concentrado!$A$2:$A859,"="&amp;$A16,Concentrado!$B$2:$B859, "=Tabasco")</f>
        <v>101.416</v>
      </c>
      <c r="O16" s="9">
        <f>SUMIFS(Concentrado!P$2:P859,Concentrado!$A$2:$A859,"="&amp;$A16,Concentrado!$B$2:$B859, "=Tabasco")</f>
        <v>16.748999999999999</v>
      </c>
      <c r="P16" s="9">
        <f>SUMIFS(Concentrado!Q$2:Q859,Concentrado!$A$2:$A859,"="&amp;$A16,Concentrado!$B$2:$B859, "=Tabasco")</f>
        <v>58.468000000000004</v>
      </c>
      <c r="Q16" s="9">
        <f>SUMIFS(Concentrado!R$2:R859,Concentrado!$A$2:$A859,"="&amp;$A16,Concentrado!$B$2:$B859, "=Tabasco")</f>
        <v>73.427000000000007</v>
      </c>
      <c r="R16" s="9">
        <f>SUMIFS(Concentrado!S$2:S859,Concentrado!$A$2:$A859,"="&amp;$A16,Concentrado!$B$2:$B859, "=Tabasco")</f>
        <v>81.147999999999996</v>
      </c>
      <c r="S16" s="9">
        <f>SUMIFS(Concentrado!T$2:T859,Concentrado!$A$2:$A859,"="&amp;$A16,Concentrado!$B$2:$B859, "=Tabasco")</f>
        <v>77.346999999999994</v>
      </c>
      <c r="T16" s="9">
        <f>SUMIFS(Concentrado!U$2:U859,Concentrado!$A$2:$A859,"="&amp;$A16,Concentrado!$B$2:$B859, "=Tabasco")</f>
        <v>16.154</v>
      </c>
      <c r="U16" s="9">
        <f>SUMIFS(Concentrado!V$2:V859,Concentrado!$A$2:$A859,"="&amp;$A16,Concentrado!$B$2:$B859, "=Tabasco")</f>
        <v>18.34</v>
      </c>
      <c r="V16" s="9">
        <f>SUMIFS(Concentrado!W$2:W859,Concentrado!$A$2:$A859,"="&amp;$A16,Concentrado!$B$2:$B859, "=Tabasco")</f>
        <v>17.263999999999999</v>
      </c>
      <c r="W16" s="9">
        <f>SUMIFS(Concentrado!X$2:X859,Concentrado!$A$2:$A859,"="&amp;$A16,Concentrado!$B$2:$B859, "=Tabasco")</f>
        <v>14.599</v>
      </c>
      <c r="X16" s="9">
        <f>SUMIFS(Concentrado!Y$2:Y859,Concentrado!$A$2:$A859,"="&amp;$A16,Concentrado!$B$2:$B859, "=Tabasco")</f>
        <v>1.7589999999999999</v>
      </c>
      <c r="Y16" s="9">
        <f>SUMIFS(Concentrado!Z$2:Z859,Concentrado!$A$2:$A859,"="&amp;$A16,Concentrado!$B$2:$B859, "=Tabasco")</f>
        <v>8.0790000000000006</v>
      </c>
      <c r="Z16" s="9">
        <f>SUMIFS(Concentrado!AA$2:AA859,Concentrado!$A$2:$A859,"="&amp;$A16,Concentrado!$B$2:$B859, "=Tabasco")</f>
        <v>56.755000000000003</v>
      </c>
      <c r="AA16" s="9">
        <f>SUMIFS(Concentrado!AB$2:AB859,Concentrado!$A$2:$A859,"="&amp;$A16,Concentrado!$B$2:$B859, "=Tabasco")</f>
        <v>36.429000000000002</v>
      </c>
      <c r="AB16" s="9">
        <f>SUMIFS(Concentrado!AC$2:AC859,Concentrado!$A$2:$A859,"="&amp;$A16,Concentrado!$B$2:$B859, "=Tabasco")</f>
        <v>46.433999999999997</v>
      </c>
      <c r="AC16" s="9">
        <f>SUMIFS(Concentrado!AD$2:AD859,Concentrado!$A$2:$A859,"="&amp;$A16,Concentrado!$B$2:$B859, "=Tabasco")</f>
        <v>364.11200000000002</v>
      </c>
      <c r="AD16" s="9">
        <f>SUMIFS(Concentrado!AE$2:AE859,Concentrado!$A$2:$A859,"="&amp;$A16,Concentrado!$B$2:$B859, "=Tabasco")</f>
        <v>312.7</v>
      </c>
      <c r="AE16" s="9">
        <f>SUMIFS(Concentrado!AF$2:AF859,Concentrado!$A$2:$A859,"="&amp;$A16,Concentrado!$B$2:$B859, "=Tabasco")</f>
        <v>338.17700000000002</v>
      </c>
      <c r="AF16" s="9">
        <f>SUMIFS(Concentrado!AG$2:AG859,Concentrado!$A$2:$A859,"="&amp;$A16,Concentrado!$B$2:$B859, "=Tabasco")</f>
        <v>8.984</v>
      </c>
      <c r="AG16" s="9">
        <f>SUMIFS(Concentrado!AH$2:AH859,Concentrado!$A$2:$A859,"="&amp;$A16,Concentrado!$B$2:$B859, "=Tabasco")</f>
        <v>16.7968803199579</v>
      </c>
      <c r="AH16" s="9">
        <f>SUMIFS(Concentrado!AI$2:AI859,Concentrado!$A$2:$A859,"="&amp;$A16,Concentrado!$B$2:$B859, "=Tabasco")</f>
        <v>3.3407051560443399</v>
      </c>
      <c r="AI16" s="9">
        <f>SUMIFS(Concentrado!AJ$2:AJ859,Concentrado!$A$2:$A859,"="&amp;$A16,Concentrado!$B$2:$B859, "=Tabasco")</f>
        <v>10.0048900305205</v>
      </c>
      <c r="AJ16" s="9">
        <f>SUMIFS(Concentrado!AK$2:AK859,Concentrado!$A$2:$A859,"="&amp;$A16,Concentrado!$B$2:$B859, "=Tabasco")</f>
        <v>12.526</v>
      </c>
      <c r="AK16" s="9">
        <f>SUMIFS(Concentrado!AL$2:AL859,Concentrado!$A$2:$A859,"="&amp;$A16,Concentrado!$B$2:$B859, "=Tabasco")</f>
        <v>2.2610000000000001</v>
      </c>
      <c r="AL16" s="9">
        <f>SUMIFS(Concentrado!AM$2:AM859,Concentrado!$A$2:$A859,"="&amp;$A16,Concentrado!$B$2:$B859, "=Tabasco")</f>
        <v>7.3140000000000001</v>
      </c>
      <c r="AM16" s="9">
        <f>SUMIFS(Concentrado!AN$2:AN859,Concentrado!$A$2:$A859,"="&amp;$A16,Concentrado!$B$2:$B859, "=Tabasco")</f>
        <v>70.058000000000007</v>
      </c>
      <c r="AN16" s="9">
        <f>SUMIFS(Concentrado!AO$2:AO859,Concentrado!$A$2:$A859,"="&amp;$A16,Concentrado!$B$2:$B859, "=Tabasco")</f>
        <v>43.713999999999999</v>
      </c>
      <c r="AO16" s="9">
        <f>SUMIFS(Concentrado!AP$2:AP859,Concentrado!$A$2:$A859,"="&amp;$A16,Concentrado!$B$2:$B859, "=Tabasco")</f>
        <v>56.723999999999997</v>
      </c>
      <c r="AP16" s="9">
        <f>SUMIFS(Concentrado!AQ$2:AQ859,Concentrado!$A$2:$A859,"="&amp;$A16,Concentrado!$B$2:$B859, "=Tabasco")</f>
        <v>3.8010000000000002</v>
      </c>
      <c r="AQ16" s="9">
        <f>SUMIFS(Concentrado!AR$2:AR859,Concentrado!$A$2:$A859,"="&amp;$A16,Concentrado!$B$2:$B859, "=Tabasco")</f>
        <v>1.675</v>
      </c>
      <c r="AR16" s="9">
        <f>SUMIFS(Concentrado!AS$2:AS859,Concentrado!$A$2:$A859,"="&amp;$A16,Concentrado!$B$2:$B859, "=Tabasco")</f>
        <v>2.7210000000000001</v>
      </c>
      <c r="AS16" s="9">
        <f>SUMIFS(Concentrado!AT$2:AT859,Concentrado!$A$2:$A859,"="&amp;$A16,Concentrado!$B$2:$B859, "=Tabasco")</f>
        <v>17.709</v>
      </c>
      <c r="AT16" s="9">
        <f>SUMIFS(Concentrado!AU$2:AU859,Concentrado!$A$2:$A859,"="&amp;$A16,Concentrado!$B$2:$B859, "=Tabasco")</f>
        <v>3.8519999999999999</v>
      </c>
      <c r="AU16" s="9">
        <f>SUMIFS(Concentrado!AV$2:AV859,Concentrado!$A$2:$A859,"="&amp;$A16,Concentrado!$B$2:$B859, "=Tabasco")</f>
        <v>10.673</v>
      </c>
      <c r="AV16" s="9">
        <f>SUMIFS(Concentrado!AW$2:AW859,Concentrado!$A$2:$A859,"="&amp;$A16,Concentrado!$B$2:$B859, "=Tabasco")</f>
        <v>543.53300000000002</v>
      </c>
      <c r="AW16" s="9">
        <f>SUMIFS(Concentrado!AX$2:AX859,Concentrado!$A$2:$A859,"="&amp;$A16,Concentrado!$B$2:$B859, "=Tabasco")</f>
        <v>379.863</v>
      </c>
      <c r="AX16" s="9">
        <f>SUMIFS(Concentrado!AY$2:AY859,Concentrado!$A$2:$A859,"="&amp;$A16,Concentrado!$B$2:$B859, "=Tabasco")</f>
        <v>460.68299999999999</v>
      </c>
      <c r="AY16" s="9">
        <f>SUMIFS(Concentrado!AZ$2:AZ859,Concentrado!$A$2:$A859,"="&amp;$A16,Concentrado!$B$2:$B859, "=Tabasco")</f>
        <v>5.4349999999999996</v>
      </c>
      <c r="AZ16" s="9">
        <f>SUMIFS(Concentrado!BA$2:BA859,Concentrado!$A$2:$A859,"="&amp;$A16,Concentrado!$B$2:$B859, "=Tabasco")</f>
        <v>3.7989999999999999</v>
      </c>
      <c r="BA16" s="9">
        <f>SUMIFS(Concentrado!BB$2:BB859,Concentrado!$A$2:$A859,"="&amp;$A16,Concentrado!$B$2:$B859, "=Tabasco")</f>
        <v>4.6070000000000002</v>
      </c>
      <c r="BB16" s="9">
        <f>SUMIFS(Concentrado!BC$2:BC859,Concentrado!$A$2:$A859,"="&amp;$A16,Concentrado!$B$2:$B859, "=Tabasco")</f>
        <v>17.137</v>
      </c>
      <c r="BC16" s="9">
        <f>SUMIFS(Concentrado!BD$2:BD859,Concentrado!$A$2:$A859,"="&amp;$A16,Concentrado!$B$2:$B859, "=Tabasco")</f>
        <v>8.36</v>
      </c>
      <c r="BD16" s="9">
        <f>SUMIFS(Concentrado!BE$2:BE859,Concentrado!$A$2:$A859,"="&amp;$A16,Concentrado!$B$2:$B859, "=Tabasco")</f>
        <v>14.066000000000001</v>
      </c>
      <c r="BE16" s="9">
        <f>SUMIFS(Concentrado!BF$2:BF859,Concentrado!$A$2:$A859,"="&amp;$A16,Concentrado!$B$2:$B859, "=Tabasco")</f>
        <v>16.718</v>
      </c>
      <c r="BF16" s="9">
        <f>SUMIFS(Concentrado!BG$2:BG859,Concentrado!$A$2:$A859,"="&amp;$A16,Concentrado!$B$2:$B859, "=Tabasco")</f>
        <v>34.159999999999997</v>
      </c>
      <c r="BG16" s="9">
        <f>SUMIFS(Concentrado!BH$2:BH859,Concentrado!$A$2:$A859,"="&amp;$A16,Concentrado!$B$2:$B859, "=Tabasco")</f>
        <v>9.3236346099746807</v>
      </c>
    </row>
    <row r="17" spans="1:59" x14ac:dyDescent="0.25">
      <c r="A17" s="4">
        <v>2013</v>
      </c>
      <c r="B17" s="9">
        <f>SUMIFS(Concentrado!C$2:C859,Concentrado!$A$2:$A859,"="&amp;$A17,Concentrado!$B$2:$B859, "=Tabasco")</f>
        <v>28.856000000000002</v>
      </c>
      <c r="C17" s="9">
        <f>SUMIFS(Concentrado!D$2:D859,Concentrado!$A$2:$A859,"="&amp;$A17,Concentrado!$B$2:$B859, "=Tabasco")</f>
        <v>5.86</v>
      </c>
      <c r="D17" s="9">
        <f>SUMIFS(Concentrado!E$2:E859,Concentrado!$A$2:$A859,"="&amp;$A17,Concentrado!$B$2:$B859, "=Tabasco")</f>
        <v>17.18</v>
      </c>
      <c r="E17" s="9">
        <f>SUMIFS(Concentrado!F$2:F859,Concentrado!$A$2:$A859,"="&amp;$A17,Concentrado!$B$2:$B859, "=Tabasco")</f>
        <v>11.659000000000001</v>
      </c>
      <c r="F17" s="9">
        <f>SUMIFS(Concentrado!G$2:G859,Concentrado!$A$2:$A859,"="&amp;$A17,Concentrado!$B$2:$B859, "=Tabasco")</f>
        <v>12.131</v>
      </c>
      <c r="G17" s="9">
        <f>SUMIFS(Concentrado!H$2:H859,Concentrado!$A$2:$A859,"="&amp;$A17,Concentrado!$B$2:$B859, "=Tabasco")</f>
        <v>2.9790000000000001</v>
      </c>
      <c r="H17" s="9">
        <f>SUMIFS(Concentrado!I$2:I859,Concentrado!$A$2:$A859,"="&amp;$A17,Concentrado!$B$2:$B859, "=Tabasco")</f>
        <v>4.8689999999999998</v>
      </c>
      <c r="I17" s="9">
        <f>SUMIFS(Concentrado!J$2:J859,Concentrado!$A$2:$A859,"="&amp;$A17,Concentrado!$B$2:$B859, "=Tabasco")</f>
        <v>3.9390000000000001</v>
      </c>
      <c r="J17" s="9">
        <f>SUMIFS(Concentrado!K$2:K859,Concentrado!$A$2:$A859,"="&amp;$A17,Concentrado!$B$2:$B859, "=Tabasco")</f>
        <v>5.2770000000000001</v>
      </c>
      <c r="K17" s="9">
        <f>SUMIFS(Concentrado!L$2:L859,Concentrado!$A$2:$A859,"="&amp;$A17,Concentrado!$B$2:$B859, "=Tabasco")</f>
        <v>2.476</v>
      </c>
      <c r="L17" s="9">
        <f>SUMIFS(Concentrado!M$2:M859,Concentrado!$A$2:$A859,"="&amp;$A17,Concentrado!$B$2:$B859, "=Tabasco")</f>
        <v>3.855</v>
      </c>
      <c r="M17" s="9">
        <f>SUMIFS(Concentrado!N$2:N859,Concentrado!$A$2:$A859,"="&amp;$A17,Concentrado!$B$2:$B859, "=Tabasco")</f>
        <v>41.889000000000003</v>
      </c>
      <c r="N17" s="9">
        <f>SUMIFS(Concentrado!O$2:O859,Concentrado!$A$2:$A859,"="&amp;$A17,Concentrado!$B$2:$B859, "=Tabasco")</f>
        <v>104.953</v>
      </c>
      <c r="O17" s="9">
        <f>SUMIFS(Concentrado!P$2:P859,Concentrado!$A$2:$A859,"="&amp;$A17,Concentrado!$B$2:$B859, "=Tabasco")</f>
        <v>20.715</v>
      </c>
      <c r="P17" s="9">
        <f>SUMIFS(Concentrado!Q$2:Q859,Concentrado!$A$2:$A859,"="&amp;$A17,Concentrado!$B$2:$B859, "=Tabasco")</f>
        <v>62.183</v>
      </c>
      <c r="Q17" s="9">
        <f>SUMIFS(Concentrado!R$2:R859,Concentrado!$A$2:$A859,"="&amp;$A17,Concentrado!$B$2:$B859, "=Tabasco")</f>
        <v>76.352999999999994</v>
      </c>
      <c r="R17" s="9">
        <f>SUMIFS(Concentrado!S$2:S859,Concentrado!$A$2:$A859,"="&amp;$A17,Concentrado!$B$2:$B859, "=Tabasco")</f>
        <v>90.287999999999997</v>
      </c>
      <c r="S17" s="9">
        <f>SUMIFS(Concentrado!T$2:T859,Concentrado!$A$2:$A859,"="&amp;$A17,Concentrado!$B$2:$B859, "=Tabasco")</f>
        <v>83.427999999999997</v>
      </c>
      <c r="T17" s="9">
        <f>SUMIFS(Concentrado!U$2:U859,Concentrado!$A$2:$A859,"="&amp;$A17,Concentrado!$B$2:$B859, "=Tabasco")</f>
        <v>18.045000000000002</v>
      </c>
      <c r="U17" s="9">
        <f>SUMIFS(Concentrado!V$2:V859,Concentrado!$A$2:$A859,"="&amp;$A17,Concentrado!$B$2:$B859, "=Tabasco")</f>
        <v>17.744</v>
      </c>
      <c r="V17" s="9">
        <f>SUMIFS(Concentrado!W$2:W859,Concentrado!$A$2:$A859,"="&amp;$A17,Concentrado!$B$2:$B859, "=Tabasco")</f>
        <v>17.891999999999999</v>
      </c>
      <c r="W17" s="9">
        <f>SUMIFS(Concentrado!X$2:X859,Concentrado!$A$2:$A859,"="&amp;$A17,Concentrado!$B$2:$B859, "=Tabasco")</f>
        <v>17.79</v>
      </c>
      <c r="X17" s="9">
        <f>SUMIFS(Concentrado!Y$2:Y859,Concentrado!$A$2:$A859,"="&amp;$A17,Concentrado!$B$2:$B859, "=Tabasco")</f>
        <v>2.3109999999999999</v>
      </c>
      <c r="Y17" s="9">
        <f>SUMIFS(Concentrado!Z$2:Z859,Concentrado!$A$2:$A859,"="&amp;$A17,Concentrado!$B$2:$B859, "=Tabasco")</f>
        <v>9.9309999999999992</v>
      </c>
      <c r="Z17" s="9">
        <f>SUMIFS(Concentrado!AA$2:AA859,Concentrado!$A$2:$A859,"="&amp;$A17,Concentrado!$B$2:$B859, "=Tabasco")</f>
        <v>62.988999999999997</v>
      </c>
      <c r="AA17" s="9">
        <f>SUMIFS(Concentrado!AB$2:AB859,Concentrado!$A$2:$A859,"="&amp;$A17,Concentrado!$B$2:$B859, "=Tabasco")</f>
        <v>42.008000000000003</v>
      </c>
      <c r="AB17" s="9">
        <f>SUMIFS(Concentrado!AC$2:AC859,Concentrado!$A$2:$A859,"="&amp;$A17,Concentrado!$B$2:$B859, "=Tabasco")</f>
        <v>52.335999999999999</v>
      </c>
      <c r="AC17" s="9">
        <f>SUMIFS(Concentrado!AD$2:AD859,Concentrado!$A$2:$A859,"="&amp;$A17,Concentrado!$B$2:$B859, "=Tabasco")</f>
        <v>390.36099999999999</v>
      </c>
      <c r="AD17" s="9">
        <f>SUMIFS(Concentrado!AE$2:AE859,Concentrado!$A$2:$A859,"="&amp;$A17,Concentrado!$B$2:$B859, "=Tabasco")</f>
        <v>334.66</v>
      </c>
      <c r="AE17" s="9">
        <f>SUMIFS(Concentrado!AF$2:AF859,Concentrado!$A$2:$A859,"="&amp;$A17,Concentrado!$B$2:$B859, "=Tabasco")</f>
        <v>362.08</v>
      </c>
      <c r="AF17" s="9">
        <f>SUMIFS(Concentrado!AG$2:AG859,Concentrado!$A$2:$A859,"="&amp;$A17,Concentrado!$B$2:$B859, "=Tabasco")</f>
        <v>9.0229999999999997</v>
      </c>
      <c r="AG17" s="9">
        <f>SUMIFS(Concentrado!AH$2:AH859,Concentrado!$A$2:$A859,"="&amp;$A17,Concentrado!$B$2:$B859, "=Tabasco")</f>
        <v>9.6936141625957202</v>
      </c>
      <c r="AH17" s="9">
        <f>SUMIFS(Concentrado!AI$2:AI859,Concentrado!$A$2:$A859,"="&amp;$A17,Concentrado!$B$2:$B859, "=Tabasco")</f>
        <v>5.1063225153300698</v>
      </c>
      <c r="AI17" s="9">
        <f>SUMIFS(Concentrado!AJ$2:AJ859,Concentrado!$A$2:$A859,"="&amp;$A17,Concentrado!$B$2:$B859, "=Tabasco")</f>
        <v>7.3824429846098401</v>
      </c>
      <c r="AJ17" s="9">
        <f>SUMIFS(Concentrado!AK$2:AK859,Concentrado!$A$2:$A859,"="&amp;$A17,Concentrado!$B$2:$B859, "=Tabasco")</f>
        <v>11.491</v>
      </c>
      <c r="AK17" s="9">
        <f>SUMIFS(Concentrado!AL$2:AL859,Concentrado!$A$2:$A859,"="&amp;$A17,Concentrado!$B$2:$B859, "=Tabasco")</f>
        <v>2.7229999999999999</v>
      </c>
      <c r="AL17" s="9">
        <f>SUMIFS(Concentrado!AM$2:AM859,Concentrado!$A$2:$A859,"="&amp;$A17,Concentrado!$B$2:$B859, "=Tabasco")</f>
        <v>7.04</v>
      </c>
      <c r="AM17" s="9">
        <f>SUMIFS(Concentrado!AN$2:AN859,Concentrado!$A$2:$A859,"="&amp;$A17,Concentrado!$B$2:$B859, "=Tabasco")</f>
        <v>70.905000000000001</v>
      </c>
      <c r="AN17" s="9">
        <f>SUMIFS(Concentrado!AO$2:AO859,Concentrado!$A$2:$A859,"="&amp;$A17,Concentrado!$B$2:$B859, "=Tabasco")</f>
        <v>43.988999999999997</v>
      </c>
      <c r="AO17" s="9">
        <f>SUMIFS(Concentrado!AP$2:AP859,Concentrado!$A$2:$A859,"="&amp;$A17,Concentrado!$B$2:$B859, "=Tabasco")</f>
        <v>57.238999999999997</v>
      </c>
      <c r="AP17" s="9">
        <f>SUMIFS(Concentrado!AQ$2:AQ859,Concentrado!$A$2:$A859,"="&amp;$A17,Concentrado!$B$2:$B859, "=Tabasco")</f>
        <v>3.9159999999999999</v>
      </c>
      <c r="AQ17" s="9">
        <f>SUMIFS(Concentrado!AR$2:AR859,Concentrado!$A$2:$A859,"="&amp;$A17,Concentrado!$B$2:$B859, "=Tabasco")</f>
        <v>1.5680000000000001</v>
      </c>
      <c r="AR17" s="9">
        <f>SUMIFS(Concentrado!AS$2:AS859,Concentrado!$A$2:$A859,"="&amp;$A17,Concentrado!$B$2:$B859, "=Tabasco")</f>
        <v>2.7240000000000002</v>
      </c>
      <c r="AS17" s="9">
        <f>SUMIFS(Concentrado!AT$2:AT859,Concentrado!$A$2:$A859,"="&amp;$A17,Concentrado!$B$2:$B859, "=Tabasco")</f>
        <v>17.193999999999999</v>
      </c>
      <c r="AT17" s="9">
        <f>SUMIFS(Concentrado!AU$2:AU859,Concentrado!$A$2:$A859,"="&amp;$A17,Concentrado!$B$2:$B859, "=Tabasco")</f>
        <v>3.714</v>
      </c>
      <c r="AU17" s="9">
        <f>SUMIFS(Concentrado!AV$2:AV859,Concentrado!$A$2:$A859,"="&amp;$A17,Concentrado!$B$2:$B859, "=Tabasco")</f>
        <v>10.35</v>
      </c>
      <c r="AV17" s="9">
        <f>SUMIFS(Concentrado!AW$2:AW859,Concentrado!$A$2:$A859,"="&amp;$A17,Concentrado!$B$2:$B859, "=Tabasco")</f>
        <v>576.68899999999996</v>
      </c>
      <c r="AW17" s="9">
        <f>SUMIFS(Concentrado!AX$2:AX859,Concentrado!$A$2:$A859,"="&amp;$A17,Concentrado!$B$2:$B859, "=Tabasco")</f>
        <v>409.59699999999998</v>
      </c>
      <c r="AX17" s="9">
        <f>SUMIFS(Concentrado!AY$2:AY859,Concentrado!$A$2:$A859,"="&amp;$A17,Concentrado!$B$2:$B859, "=Tabasco")</f>
        <v>491.85199999999998</v>
      </c>
      <c r="AY17" s="9">
        <f>SUMIFS(Concentrado!AZ$2:AZ859,Concentrado!$A$2:$A859,"="&amp;$A17,Concentrado!$B$2:$B859, "=Tabasco")</f>
        <v>5.7670000000000003</v>
      </c>
      <c r="AZ17" s="9">
        <f>SUMIFS(Concentrado!BA$2:BA859,Concentrado!$A$2:$A859,"="&amp;$A17,Concentrado!$B$2:$B859, "=Tabasco")</f>
        <v>4.0960000000000001</v>
      </c>
      <c r="BA17" s="9">
        <f>SUMIFS(Concentrado!BB$2:BB859,Concentrado!$A$2:$A859,"="&amp;$A17,Concentrado!$B$2:$B859, "=Tabasco")</f>
        <v>4.9189999999999996</v>
      </c>
      <c r="BB17" s="9">
        <f>SUMIFS(Concentrado!BC$2:BC859,Concentrado!$A$2:$A859,"="&amp;$A17,Concentrado!$B$2:$B859, "=Tabasco")</f>
        <v>16.713999999999999</v>
      </c>
      <c r="BC17" s="9">
        <f>SUMIFS(Concentrado!BD$2:BD859,Concentrado!$A$2:$A859,"="&amp;$A17,Concentrado!$B$2:$B859, "=Tabasco")</f>
        <v>8.7750000000000004</v>
      </c>
      <c r="BD17" s="9">
        <f>SUMIFS(Concentrado!BE$2:BE859,Concentrado!$A$2:$A859,"="&amp;$A17,Concentrado!$B$2:$B859, "=Tabasco")</f>
        <v>13.34</v>
      </c>
      <c r="BE17" s="9">
        <f>SUMIFS(Concentrado!BF$2:BF859,Concentrado!$A$2:$A859,"="&amp;$A17,Concentrado!$B$2:$B859, "=Tabasco")</f>
        <v>15.925000000000001</v>
      </c>
      <c r="BF17" s="9">
        <f>SUMIFS(Concentrado!BG$2:BG859,Concentrado!$A$2:$A859,"="&amp;$A17,Concentrado!$B$2:$B859, "=Tabasco")</f>
        <v>27.423999999999999</v>
      </c>
      <c r="BG17" s="9">
        <f>SUMIFS(Concentrado!BH$2:BH859,Concentrado!$A$2:$A859,"="&amp;$A17,Concentrado!$B$2:$B859, "=Tabasco")</f>
        <v>8.6971851677734016</v>
      </c>
    </row>
    <row r="18" spans="1:59" x14ac:dyDescent="0.25">
      <c r="A18" s="4">
        <v>2014</v>
      </c>
      <c r="B18" s="9">
        <f>SUMIFS(Concentrado!C$2:C859,Concentrado!$A$2:$A859,"="&amp;$A18,Concentrado!$B$2:$B859, "=Tabasco")</f>
        <v>27.446999999999999</v>
      </c>
      <c r="C18" s="9">
        <f>SUMIFS(Concentrado!D$2:D859,Concentrado!$A$2:$A859,"="&amp;$A18,Concentrado!$B$2:$B859, "=Tabasco")</f>
        <v>4.476</v>
      </c>
      <c r="D18" s="9">
        <f>SUMIFS(Concentrado!E$2:E859,Concentrado!$A$2:$A859,"="&amp;$A18,Concentrado!$B$2:$B859, "=Tabasco")</f>
        <v>15.785</v>
      </c>
      <c r="E18" s="9">
        <f>SUMIFS(Concentrado!F$2:F859,Concentrado!$A$2:$A859,"="&amp;$A18,Concentrado!$B$2:$B859, "=Tabasco")</f>
        <v>10.89</v>
      </c>
      <c r="F18" s="9">
        <f>SUMIFS(Concentrado!G$2:G859,Concentrado!$A$2:$A859,"="&amp;$A18,Concentrado!$B$2:$B859, "=Tabasco")</f>
        <v>12.27</v>
      </c>
      <c r="G18" s="9">
        <f>SUMIFS(Concentrado!H$2:H859,Concentrado!$A$2:$A859,"="&amp;$A18,Concentrado!$B$2:$B859, "=Tabasco")</f>
        <v>2.77</v>
      </c>
      <c r="H18" s="9">
        <f>SUMIFS(Concentrado!I$2:I859,Concentrado!$A$2:$A859,"="&amp;$A18,Concentrado!$B$2:$B859, "=Tabasco")</f>
        <v>3.907</v>
      </c>
      <c r="I18" s="9">
        <f>SUMIFS(Concentrado!J$2:J859,Concentrado!$A$2:$A859,"="&amp;$A18,Concentrado!$B$2:$B859, "=Tabasco")</f>
        <v>3.347</v>
      </c>
      <c r="J18" s="9">
        <f>SUMIFS(Concentrado!K$2:K859,Concentrado!$A$2:$A859,"="&amp;$A18,Concentrado!$B$2:$B859, "=Tabasco")</f>
        <v>4.7</v>
      </c>
      <c r="K18" s="9">
        <f>SUMIFS(Concentrado!L$2:L859,Concentrado!$A$2:$A859,"="&amp;$A18,Concentrado!$B$2:$B859, "=Tabasco")</f>
        <v>3.4180000000000001</v>
      </c>
      <c r="L18" s="9">
        <f>SUMIFS(Concentrado!M$2:M859,Concentrado!$A$2:$A859,"="&amp;$A18,Concentrado!$B$2:$B859, "=Tabasco")</f>
        <v>4.05</v>
      </c>
      <c r="M18" s="9">
        <f>SUMIFS(Concentrado!N$2:N859,Concentrado!$A$2:$A859,"="&amp;$A18,Concentrado!$B$2:$B859, "=Tabasco")</f>
        <v>44.981000000000002</v>
      </c>
      <c r="N18" s="9">
        <f>SUMIFS(Concentrado!O$2:O859,Concentrado!$A$2:$A859,"="&amp;$A18,Concentrado!$B$2:$B859, "=Tabasco")</f>
        <v>99.799000000000007</v>
      </c>
      <c r="O18" s="9">
        <f>SUMIFS(Concentrado!P$2:P859,Concentrado!$A$2:$A859,"="&amp;$A18,Concentrado!$B$2:$B859, "=Tabasco")</f>
        <v>18.475999999999999</v>
      </c>
      <c r="P18" s="9">
        <f>SUMIFS(Concentrado!Q$2:Q859,Concentrado!$A$2:$A859,"="&amp;$A18,Concentrado!$B$2:$B859, "=Tabasco")</f>
        <v>58.511000000000003</v>
      </c>
      <c r="Q18" s="9">
        <f>SUMIFS(Concentrado!R$2:R859,Concentrado!$A$2:$A859,"="&amp;$A18,Concentrado!$B$2:$B859, "=Tabasco")</f>
        <v>86.284999999999997</v>
      </c>
      <c r="R18" s="9">
        <f>SUMIFS(Concentrado!S$2:S859,Concentrado!$A$2:$A859,"="&amp;$A18,Concentrado!$B$2:$B859, "=Tabasco")</f>
        <v>92.540999999999997</v>
      </c>
      <c r="S18" s="9">
        <f>SUMIFS(Concentrado!T$2:T859,Concentrado!$A$2:$A859,"="&amp;$A18,Concentrado!$B$2:$B859, "=Tabasco")</f>
        <v>89.460999999999999</v>
      </c>
      <c r="T18" s="9">
        <f>SUMIFS(Concentrado!U$2:U859,Concentrado!$A$2:$A859,"="&amp;$A18,Concentrado!$B$2:$B859, "=Tabasco")</f>
        <v>18.885000000000002</v>
      </c>
      <c r="U18" s="9">
        <f>SUMIFS(Concentrado!V$2:V859,Concentrado!$A$2:$A859,"="&amp;$A18,Concentrado!$B$2:$B859, "=Tabasco")</f>
        <v>20.672999999999998</v>
      </c>
      <c r="V18" s="9">
        <f>SUMIFS(Concentrado!W$2:W859,Concentrado!$A$2:$A859,"="&amp;$A18,Concentrado!$B$2:$B859, "=Tabasco")</f>
        <v>19.792999999999999</v>
      </c>
      <c r="W18" s="9">
        <f>SUMIFS(Concentrado!X$2:X859,Concentrado!$A$2:$A859,"="&amp;$A18,Concentrado!$B$2:$B859, "=Tabasco")</f>
        <v>15.864000000000001</v>
      </c>
      <c r="X18" s="9">
        <f>SUMIFS(Concentrado!Y$2:Y859,Concentrado!$A$2:$A859,"="&amp;$A18,Concentrado!$B$2:$B859, "=Tabasco")</f>
        <v>2.1160000000000001</v>
      </c>
      <c r="Y18" s="9">
        <f>SUMIFS(Concentrado!Z$2:Z859,Concentrado!$A$2:$A859,"="&amp;$A18,Concentrado!$B$2:$B859, "=Tabasco")</f>
        <v>8.8840000000000003</v>
      </c>
      <c r="Z18" s="9">
        <f>SUMIFS(Concentrado!AA$2:AA859,Concentrado!$A$2:$A859,"="&amp;$A18,Concentrado!$B$2:$B859, "=Tabasco")</f>
        <v>68.659000000000006</v>
      </c>
      <c r="AA18" s="9">
        <f>SUMIFS(Concentrado!AB$2:AB859,Concentrado!$A$2:$A859,"="&amp;$A18,Concentrado!$B$2:$B859, "=Tabasco")</f>
        <v>47.531999999999996</v>
      </c>
      <c r="AB18" s="9">
        <f>SUMIFS(Concentrado!AC$2:AC859,Concentrado!$A$2:$A859,"="&amp;$A18,Concentrado!$B$2:$B859, "=Tabasco")</f>
        <v>57.933</v>
      </c>
      <c r="AC18" s="9">
        <f>SUMIFS(Concentrado!AD$2:AD859,Concentrado!$A$2:$A859,"="&amp;$A18,Concentrado!$B$2:$B859, "=Tabasco")</f>
        <v>403.39299999999997</v>
      </c>
      <c r="AD18" s="9">
        <f>SUMIFS(Concentrado!AE$2:AE859,Concentrado!$A$2:$A859,"="&amp;$A18,Concentrado!$B$2:$B859, "=Tabasco")</f>
        <v>350.71100000000001</v>
      </c>
      <c r="AE18" s="9">
        <f>SUMIFS(Concentrado!AF$2:AF859,Concentrado!$A$2:$A859,"="&amp;$A18,Concentrado!$B$2:$B859, "=Tabasco")</f>
        <v>376.64600000000002</v>
      </c>
      <c r="AF18" s="9">
        <f>SUMIFS(Concentrado!AG$2:AG859,Concentrado!$A$2:$A859,"="&amp;$A18,Concentrado!$B$2:$B859, "=Tabasco")</f>
        <v>9.9039999999999999</v>
      </c>
      <c r="AG18" s="9">
        <f>SUMIFS(Concentrado!AH$2:AH859,Concentrado!$A$2:$A859,"="&amp;$A18,Concentrado!$B$2:$B859, "=Tabasco")</f>
        <v>11.4434703782404</v>
      </c>
      <c r="AH18" s="9">
        <f>SUMIFS(Concentrado!AI$2:AI859,Concentrado!$A$2:$A859,"="&amp;$A18,Concentrado!$B$2:$B859, "=Tabasco")</f>
        <v>2.8817485563548102</v>
      </c>
      <c r="AI18" s="9">
        <f>SUMIFS(Concentrado!AJ$2:AJ859,Concentrado!$A$2:$A859,"="&amp;$A18,Concentrado!$B$2:$B859, "=Tabasco")</f>
        <v>7.1366126068261702</v>
      </c>
      <c r="AJ18" s="9">
        <f>SUMIFS(Concentrado!AK$2:AK859,Concentrado!$A$2:$A859,"="&amp;$A18,Concentrado!$B$2:$B859, "=Tabasco")</f>
        <v>11.163</v>
      </c>
      <c r="AK18" s="9">
        <f>SUMIFS(Concentrado!AL$2:AL859,Concentrado!$A$2:$A859,"="&amp;$A18,Concentrado!$B$2:$B859, "=Tabasco")</f>
        <v>2.5230000000000001</v>
      </c>
      <c r="AL18" s="9">
        <f>SUMIFS(Concentrado!AM$2:AM859,Concentrado!$A$2:$A859,"="&amp;$A18,Concentrado!$B$2:$B859, "=Tabasco")</f>
        <v>6.7770000000000001</v>
      </c>
      <c r="AM18" s="9">
        <f>SUMIFS(Concentrado!AN$2:AN859,Concentrado!$A$2:$A859,"="&amp;$A18,Concentrado!$B$2:$B859, "=Tabasco")</f>
        <v>70.59</v>
      </c>
      <c r="AN18" s="9">
        <f>SUMIFS(Concentrado!AO$2:AO859,Concentrado!$A$2:$A859,"="&amp;$A18,Concentrado!$B$2:$B859, "=Tabasco")</f>
        <v>41.021000000000001</v>
      </c>
      <c r="AO18" s="9">
        <f>SUMIFS(Concentrado!AP$2:AP859,Concentrado!$A$2:$A859,"="&amp;$A18,Concentrado!$B$2:$B859, "=Tabasco")</f>
        <v>55.578000000000003</v>
      </c>
      <c r="AP18" s="9">
        <f>SUMIFS(Concentrado!AQ$2:AQ859,Concentrado!$A$2:$A859,"="&amp;$A18,Concentrado!$B$2:$B859, "=Tabasco")</f>
        <v>3.19</v>
      </c>
      <c r="AQ18" s="9">
        <f>SUMIFS(Concentrado!AR$2:AR859,Concentrado!$A$2:$A859,"="&amp;$A18,Concentrado!$B$2:$B859, "=Tabasco")</f>
        <v>0.73299999999999998</v>
      </c>
      <c r="AR18" s="9">
        <f>SUMIFS(Concentrado!AS$2:AS859,Concentrado!$A$2:$A859,"="&amp;$A18,Concentrado!$B$2:$B859, "=Tabasco")</f>
        <v>1.9419999999999999</v>
      </c>
      <c r="AS18" s="9">
        <f>SUMIFS(Concentrado!AT$2:AT859,Concentrado!$A$2:$A859,"="&amp;$A18,Concentrado!$B$2:$B859, "=Tabasco")</f>
        <v>18.382000000000001</v>
      </c>
      <c r="AT18" s="9">
        <f>SUMIFS(Concentrado!AU$2:AU859,Concentrado!$A$2:$A859,"="&amp;$A18,Concentrado!$B$2:$B859, "=Tabasco")</f>
        <v>3.581</v>
      </c>
      <c r="AU18" s="9">
        <f>SUMIFS(Concentrado!AV$2:AV859,Concentrado!$A$2:$A859,"="&amp;$A18,Concentrado!$B$2:$B859, "=Tabasco")</f>
        <v>10.868</v>
      </c>
      <c r="AV18" s="9">
        <f>SUMIFS(Concentrado!AW$2:AW859,Concentrado!$A$2:$A859,"="&amp;$A18,Concentrado!$B$2:$B859, "=Tabasco")</f>
        <v>583.93799999999999</v>
      </c>
      <c r="AW18" s="9">
        <f>SUMIFS(Concentrado!AX$2:AX859,Concentrado!$A$2:$A859,"="&amp;$A18,Concentrado!$B$2:$B859, "=Tabasco")</f>
        <v>420.21800000000002</v>
      </c>
      <c r="AX18" s="9">
        <f>SUMIFS(Concentrado!AY$2:AY859,Concentrado!$A$2:$A859,"="&amp;$A18,Concentrado!$B$2:$B859, "=Tabasco")</f>
        <v>500.81799999999998</v>
      </c>
      <c r="AY18" s="9">
        <f>SUMIFS(Concentrado!AZ$2:AZ859,Concentrado!$A$2:$A859,"="&amp;$A18,Concentrado!$B$2:$B859, "=Tabasco")</f>
        <v>5.8390000000000004</v>
      </c>
      <c r="AZ18" s="9">
        <f>SUMIFS(Concentrado!BA$2:BA859,Concentrado!$A$2:$A859,"="&amp;$A18,Concentrado!$B$2:$B859, "=Tabasco")</f>
        <v>4.202</v>
      </c>
      <c r="BA18" s="9">
        <f>SUMIFS(Concentrado!BB$2:BB859,Concentrado!$A$2:$A859,"="&amp;$A18,Concentrado!$B$2:$B859, "=Tabasco")</f>
        <v>5.008</v>
      </c>
      <c r="BB18" s="9">
        <f>SUMIFS(Concentrado!BC$2:BC859,Concentrado!$A$2:$A859,"="&amp;$A18,Concentrado!$B$2:$B859, "=Tabasco")</f>
        <v>17.134</v>
      </c>
      <c r="BC18" s="9">
        <f>SUMIFS(Concentrado!BD$2:BD859,Concentrado!$A$2:$A859,"="&amp;$A18,Concentrado!$B$2:$B859, "=Tabasco")</f>
        <v>5.4329999999999998</v>
      </c>
      <c r="BD18" s="9">
        <f>SUMIFS(Concentrado!BE$2:BE859,Concentrado!$A$2:$A859,"="&amp;$A18,Concentrado!$B$2:$B859, "=Tabasco")</f>
        <v>14.494</v>
      </c>
      <c r="BE18" s="9">
        <f>SUMIFS(Concentrado!BF$2:BF859,Concentrado!$A$2:$A859,"="&amp;$A18,Concentrado!$B$2:$B859, "=Tabasco")</f>
        <v>16.466000000000001</v>
      </c>
      <c r="BF18" s="9">
        <f>SUMIFS(Concentrado!BG$2:BG859,Concentrado!$A$2:$A859,"="&amp;$A18,Concentrado!$B$2:$B859, "=Tabasco")</f>
        <v>40.655999999999999</v>
      </c>
      <c r="BG18" s="9">
        <f>SUMIFS(Concentrado!BH$2:BH859,Concentrado!$A$2:$A859,"="&amp;$A18,Concentrado!$B$2:$B859, "=Tabasco")</f>
        <v>9.5745329620067903</v>
      </c>
    </row>
    <row r="19" spans="1:59" x14ac:dyDescent="0.25">
      <c r="A19" s="4">
        <v>2015</v>
      </c>
      <c r="B19" s="9">
        <f>SUMIFS(Concentrado!C$2:C859,Concentrado!$A$2:$A859,"="&amp;$A19,Concentrado!$B$2:$B859, "=Tabasco")</f>
        <v>29.053999999999998</v>
      </c>
      <c r="C19" s="9">
        <f>SUMIFS(Concentrado!D$2:D859,Concentrado!$A$2:$A859,"="&amp;$A19,Concentrado!$B$2:$B859, "=Tabasco")</f>
        <v>5.4059999999999997</v>
      </c>
      <c r="D19" s="9">
        <f>SUMIFS(Concentrado!E$2:E859,Concentrado!$A$2:$A859,"="&amp;$A19,Concentrado!$B$2:$B859, "=Tabasco")</f>
        <v>17.045999999999999</v>
      </c>
      <c r="E19" s="9">
        <f>SUMIFS(Concentrado!F$2:F859,Concentrado!$A$2:$A859,"="&amp;$A19,Concentrado!$B$2:$B859, "=Tabasco")</f>
        <v>9.6229999999999993</v>
      </c>
      <c r="F19" s="9">
        <f>SUMIFS(Concentrado!G$2:G859,Concentrado!$A$2:$A859,"="&amp;$A19,Concentrado!$B$2:$B859, "=Tabasco")</f>
        <v>14.734999999999999</v>
      </c>
      <c r="G19" s="9">
        <f>SUMIFS(Concentrado!H$2:H859,Concentrado!$A$2:$A859,"="&amp;$A19,Concentrado!$B$2:$B859, "=Tabasco")</f>
        <v>3.33</v>
      </c>
      <c r="H19" s="9">
        <f>SUMIFS(Concentrado!I$2:I859,Concentrado!$A$2:$A859,"="&amp;$A19,Concentrado!$B$2:$B859, "=Tabasco")</f>
        <v>3.55</v>
      </c>
      <c r="I19" s="9">
        <f>SUMIFS(Concentrado!J$2:J859,Concentrado!$A$2:$A859,"="&amp;$A19,Concentrado!$B$2:$B859, "=Tabasco")</f>
        <v>3.4420000000000002</v>
      </c>
      <c r="J19" s="9">
        <f>SUMIFS(Concentrado!K$2:K859,Concentrado!$A$2:$A859,"="&amp;$A19,Concentrado!$B$2:$B859, "=Tabasco")</f>
        <v>5.2450000000000001</v>
      </c>
      <c r="K19" s="9">
        <f>SUMIFS(Concentrado!L$2:L859,Concentrado!$A$2:$A859,"="&amp;$A19,Concentrado!$B$2:$B859, "=Tabasco")</f>
        <v>3.47</v>
      </c>
      <c r="L19" s="9">
        <f>SUMIFS(Concentrado!M$2:M859,Concentrado!$A$2:$A859,"="&amp;$A19,Concentrado!$B$2:$B859, "=Tabasco")</f>
        <v>4.343</v>
      </c>
      <c r="M19" s="9">
        <f>SUMIFS(Concentrado!N$2:N859,Concentrado!$A$2:$A859,"="&amp;$A19,Concentrado!$B$2:$B859, "=Tabasco")</f>
        <v>42.506</v>
      </c>
      <c r="N19" s="9">
        <f>SUMIFS(Concentrado!O$2:O859,Concentrado!$A$2:$A859,"="&amp;$A19,Concentrado!$B$2:$B859, "=Tabasco")</f>
        <v>108.557</v>
      </c>
      <c r="O19" s="9">
        <f>SUMIFS(Concentrado!P$2:P859,Concentrado!$A$2:$A859,"="&amp;$A19,Concentrado!$B$2:$B859, "=Tabasco")</f>
        <v>19.446999999999999</v>
      </c>
      <c r="P19" s="9">
        <f>SUMIFS(Concentrado!Q$2:Q859,Concentrado!$A$2:$A859,"="&amp;$A19,Concentrado!$B$2:$B859, "=Tabasco")</f>
        <v>63.347999999999999</v>
      </c>
      <c r="Q19" s="9">
        <f>SUMIFS(Concentrado!R$2:R859,Concentrado!$A$2:$A859,"="&amp;$A19,Concentrado!$B$2:$B859, "=Tabasco")</f>
        <v>87.495000000000005</v>
      </c>
      <c r="R19" s="9">
        <f>SUMIFS(Concentrado!S$2:S859,Concentrado!$A$2:$A859,"="&amp;$A19,Concentrado!$B$2:$B859, "=Tabasco")</f>
        <v>99.412999999999997</v>
      </c>
      <c r="S19" s="9">
        <f>SUMIFS(Concentrado!T$2:T859,Concentrado!$A$2:$A859,"="&amp;$A19,Concentrado!$B$2:$B859, "=Tabasco")</f>
        <v>93.546999999999997</v>
      </c>
      <c r="T19" s="9">
        <f>SUMIFS(Concentrado!U$2:U859,Concentrado!$A$2:$A859,"="&amp;$A19,Concentrado!$B$2:$B859, "=Tabasco")</f>
        <v>19.314</v>
      </c>
      <c r="U19" s="9">
        <f>SUMIFS(Concentrado!V$2:V859,Concentrado!$A$2:$A859,"="&amp;$A19,Concentrado!$B$2:$B859, "=Tabasco")</f>
        <v>19.850000000000001</v>
      </c>
      <c r="V19" s="9">
        <f>SUMIFS(Concentrado!W$2:W859,Concentrado!$A$2:$A859,"="&amp;$A19,Concentrado!$B$2:$B859, "=Tabasco")</f>
        <v>19.585999999999999</v>
      </c>
      <c r="W19" s="9">
        <f>SUMIFS(Concentrado!X$2:X859,Concentrado!$A$2:$A859,"="&amp;$A19,Concentrado!$B$2:$B859, "=Tabasco")</f>
        <v>26.056999999999999</v>
      </c>
      <c r="X19" s="9">
        <f>SUMIFS(Concentrado!Y$2:Y859,Concentrado!$A$2:$A859,"="&amp;$A19,Concentrado!$B$2:$B859, "=Tabasco")</f>
        <v>2.8239999999999998</v>
      </c>
      <c r="Y19" s="9">
        <f>SUMIFS(Concentrado!Z$2:Z859,Concentrado!$A$2:$A859,"="&amp;$A19,Concentrado!$B$2:$B859, "=Tabasco")</f>
        <v>14.259</v>
      </c>
      <c r="Z19" s="9">
        <f>SUMIFS(Concentrado!AA$2:AA859,Concentrado!$A$2:$A859,"="&amp;$A19,Concentrado!$B$2:$B859, "=Tabasco")</f>
        <v>78.254000000000005</v>
      </c>
      <c r="AA19" s="9">
        <f>SUMIFS(Concentrado!AB$2:AB859,Concentrado!$A$2:$A859,"="&amp;$A19,Concentrado!$B$2:$B859, "=Tabasco")</f>
        <v>51.804000000000002</v>
      </c>
      <c r="AB19" s="9">
        <f>SUMIFS(Concentrado!AC$2:AC859,Concentrado!$A$2:$A859,"="&amp;$A19,Concentrado!$B$2:$B859, "=Tabasco")</f>
        <v>64.822999999999993</v>
      </c>
      <c r="AC19" s="9">
        <f>SUMIFS(Concentrado!AD$2:AD859,Concentrado!$A$2:$A859,"="&amp;$A19,Concentrado!$B$2:$B859, "=Tabasco")</f>
        <v>415.91399999999999</v>
      </c>
      <c r="AD19" s="9">
        <f>SUMIFS(Concentrado!AE$2:AE859,Concentrado!$A$2:$A859,"="&amp;$A19,Concentrado!$B$2:$B859, "=Tabasco")</f>
        <v>363.92200000000003</v>
      </c>
      <c r="AE19" s="9">
        <f>SUMIFS(Concentrado!AF$2:AF859,Concentrado!$A$2:$A859,"="&amp;$A19,Concentrado!$B$2:$B859, "=Tabasco")</f>
        <v>389.512</v>
      </c>
      <c r="AF19" s="9">
        <f>SUMIFS(Concentrado!AG$2:AG859,Concentrado!$A$2:$A859,"="&amp;$A19,Concentrado!$B$2:$B859, "=Tabasco")</f>
        <v>9.657</v>
      </c>
      <c r="AG19" s="9">
        <f>SUMIFS(Concentrado!AH$2:AH859,Concentrado!$A$2:$A859,"="&amp;$A19,Concentrado!$B$2:$B859, "=Tabasco")</f>
        <v>12.580792275393501</v>
      </c>
      <c r="AH19" s="9">
        <f>SUMIFS(Concentrado!AI$2:AI859,Concentrado!$A$2:$A859,"="&amp;$A19,Concentrado!$B$2:$B859, "=Tabasco")</f>
        <v>4.4525480819535996</v>
      </c>
      <c r="AI19" s="9">
        <f>SUMIFS(Concentrado!AJ$2:AJ859,Concentrado!$A$2:$A859,"="&amp;$A19,Concentrado!$B$2:$B859, "=Tabasco")</f>
        <v>8.4982287902100406</v>
      </c>
      <c r="AJ19" s="9">
        <f>SUMIFS(Concentrado!AK$2:AK859,Concentrado!$A$2:$A859,"="&amp;$A19,Concentrado!$B$2:$B859, "=Tabasco")</f>
        <v>11.071999999999999</v>
      </c>
      <c r="AK19" s="9">
        <f>SUMIFS(Concentrado!AL$2:AL859,Concentrado!$A$2:$A859,"="&amp;$A19,Concentrado!$B$2:$B859, "=Tabasco")</f>
        <v>2.9860000000000002</v>
      </c>
      <c r="AL19" s="9">
        <f>SUMIFS(Concentrado!AM$2:AM859,Concentrado!$A$2:$A859,"="&amp;$A19,Concentrado!$B$2:$B859, "=Tabasco")</f>
        <v>6.9660000000000002</v>
      </c>
      <c r="AM19" s="9">
        <f>SUMIFS(Concentrado!AN$2:AN859,Concentrado!$A$2:$A859,"="&amp;$A19,Concentrado!$B$2:$B859, "=Tabasco")</f>
        <v>69.263000000000005</v>
      </c>
      <c r="AN19" s="9">
        <f>SUMIFS(Concentrado!AO$2:AO859,Concentrado!$A$2:$A859,"="&amp;$A19,Concentrado!$B$2:$B859, "=Tabasco")</f>
        <v>39.780999999999999</v>
      </c>
      <c r="AO19" s="9">
        <f>SUMIFS(Concentrado!AP$2:AP859,Concentrado!$A$2:$A859,"="&amp;$A19,Concentrado!$B$2:$B859, "=Tabasco")</f>
        <v>54.292000000000002</v>
      </c>
      <c r="AP19" s="9">
        <f>SUMIFS(Concentrado!AQ$2:AQ859,Concentrado!$A$2:$A859,"="&amp;$A19,Concentrado!$B$2:$B859, "=Tabasco")</f>
        <v>3.2469999999999999</v>
      </c>
      <c r="AQ19" s="9">
        <f>SUMIFS(Concentrado!AR$2:AR859,Concentrado!$A$2:$A859,"="&amp;$A19,Concentrado!$B$2:$B859, "=Tabasco")</f>
        <v>1.0489999999999999</v>
      </c>
      <c r="AR19" s="9">
        <f>SUMIFS(Concentrado!AS$2:AS859,Concentrado!$A$2:$A859,"="&amp;$A19,Concentrado!$B$2:$B859, "=Tabasco")</f>
        <v>2.1309999999999998</v>
      </c>
      <c r="AS19" s="9">
        <f>SUMIFS(Concentrado!AT$2:AT859,Concentrado!$A$2:$A859,"="&amp;$A19,Concentrado!$B$2:$B859, "=Tabasco")</f>
        <v>16.983000000000001</v>
      </c>
      <c r="AT19" s="9">
        <f>SUMIFS(Concentrado!AU$2:AU859,Concentrado!$A$2:$A859,"="&amp;$A19,Concentrado!$B$2:$B859, "=Tabasco")</f>
        <v>3.55</v>
      </c>
      <c r="AU19" s="9">
        <f>SUMIFS(Concentrado!AV$2:AV859,Concentrado!$A$2:$A859,"="&amp;$A19,Concentrado!$B$2:$B859, "=Tabasco")</f>
        <v>10.162000000000001</v>
      </c>
      <c r="AV19" s="9">
        <f>SUMIFS(Concentrado!AW$2:AW859,Concentrado!$A$2:$A859,"="&amp;$A19,Concentrado!$B$2:$B859, "=Tabasco")</f>
        <v>606.30499999999995</v>
      </c>
      <c r="AW19" s="9">
        <f>SUMIFS(Concentrado!AX$2:AX859,Concentrado!$A$2:$A859,"="&amp;$A19,Concentrado!$B$2:$B859, "=Tabasco")</f>
        <v>434.28500000000003</v>
      </c>
      <c r="AX19" s="9">
        <f>SUMIFS(Concentrado!AY$2:AY859,Concentrado!$A$2:$A859,"="&amp;$A19,Concentrado!$B$2:$B859, "=Tabasco")</f>
        <v>518.995</v>
      </c>
      <c r="AY19" s="9">
        <f>SUMIFS(Concentrado!AZ$2:AZ859,Concentrado!$A$2:$A859,"="&amp;$A19,Concentrado!$B$2:$B859, "=Tabasco")</f>
        <v>6.0629999999999997</v>
      </c>
      <c r="AZ19" s="9">
        <f>SUMIFS(Concentrado!BA$2:BA859,Concentrado!$A$2:$A859,"="&amp;$A19,Concentrado!$B$2:$B859, "=Tabasco")</f>
        <v>4.343</v>
      </c>
      <c r="BA19" s="9">
        <f>SUMIFS(Concentrado!BB$2:BB859,Concentrado!$A$2:$A859,"="&amp;$A19,Concentrado!$B$2:$B859, "=Tabasco")</f>
        <v>5.19</v>
      </c>
      <c r="BB19" s="9">
        <f>SUMIFS(Concentrado!BC$2:BC859,Concentrado!$A$2:$A859,"="&amp;$A19,Concentrado!$B$2:$B859, "=Tabasco")</f>
        <v>15.557</v>
      </c>
      <c r="BC19" s="9">
        <f>SUMIFS(Concentrado!BD$2:BD859,Concentrado!$A$2:$A859,"="&amp;$A19,Concentrado!$B$2:$B859, "=Tabasco")</f>
        <v>3.3639999999999999</v>
      </c>
      <c r="BD19" s="9">
        <f>SUMIFS(Concentrado!BE$2:BE859,Concentrado!$A$2:$A859,"="&amp;$A19,Concentrado!$B$2:$B859, "=Tabasco")</f>
        <v>14.718</v>
      </c>
      <c r="BE19" s="9">
        <f>SUMIFS(Concentrado!BF$2:BF859,Concentrado!$A$2:$A859,"="&amp;$A19,Concentrado!$B$2:$B859, "=Tabasco")</f>
        <v>16.88</v>
      </c>
      <c r="BF19" s="9">
        <f>SUMIFS(Concentrado!BG$2:BG859,Concentrado!$A$2:$A859,"="&amp;$A19,Concentrado!$B$2:$B859, "=Tabasco")</f>
        <v>41.652999999999999</v>
      </c>
      <c r="BG19" s="9">
        <f>SUMIFS(Concentrado!BH$2:BH859,Concentrado!$A$2:$A859,"="&amp;$A19,Concentrado!$B$2:$B859, "=Tabasco")</f>
        <v>10.195176134560457</v>
      </c>
    </row>
    <row r="20" spans="1:59" x14ac:dyDescent="0.25">
      <c r="A20" s="4">
        <v>2016</v>
      </c>
      <c r="B20" s="9">
        <f>SUMIFS(Concentrado!C$2:C859,Concentrado!$A$2:$A859,"="&amp;$A20,Concentrado!$B$2:$B859, "=Tabasco")</f>
        <v>27.103999999999999</v>
      </c>
      <c r="C20" s="9">
        <f>SUMIFS(Concentrado!D$2:D859,Concentrado!$A$2:$A859,"="&amp;$A20,Concentrado!$B$2:$B859, "=Tabasco")</f>
        <v>4.1859999999999999</v>
      </c>
      <c r="D20" s="9">
        <f>SUMIFS(Concentrado!E$2:E859,Concentrado!$A$2:$A859,"="&amp;$A20,Concentrado!$B$2:$B859, "=Tabasco")</f>
        <v>15.46</v>
      </c>
      <c r="E20" s="9">
        <f>SUMIFS(Concentrado!F$2:F859,Concentrado!$A$2:$A859,"="&amp;$A20,Concentrado!$B$2:$B859, "=Tabasco")</f>
        <v>9.9499999999999993</v>
      </c>
      <c r="F20" s="9">
        <f>SUMIFS(Concentrado!G$2:G859,Concentrado!$A$2:$A859,"="&amp;$A20,Concentrado!$B$2:$B859, "=Tabasco")</f>
        <v>14.257</v>
      </c>
      <c r="G20" s="9">
        <f>SUMIFS(Concentrado!H$2:H859,Concentrado!$A$2:$A859,"="&amp;$A20,Concentrado!$B$2:$B859, "=Tabasco")</f>
        <v>3.4089999999999998</v>
      </c>
      <c r="H20" s="9">
        <f>SUMIFS(Concentrado!I$2:I859,Concentrado!$A$2:$A859,"="&amp;$A20,Concentrado!$B$2:$B859, "=Tabasco")</f>
        <v>4.1059999999999999</v>
      </c>
      <c r="I20" s="9">
        <f>SUMIFS(Concentrado!J$2:J859,Concentrado!$A$2:$A859,"="&amp;$A20,Concentrado!$B$2:$B859, "=Tabasco")</f>
        <v>3.7629999999999999</v>
      </c>
      <c r="J20" s="9">
        <f>SUMIFS(Concentrado!K$2:K859,Concentrado!$A$2:$A859,"="&amp;$A20,Concentrado!$B$2:$B859, "=Tabasco")</f>
        <v>4.8220000000000001</v>
      </c>
      <c r="K20" s="9">
        <f>SUMIFS(Concentrado!L$2:L859,Concentrado!$A$2:$A859,"="&amp;$A20,Concentrado!$B$2:$B859, "=Tabasco")</f>
        <v>3.3809999999999998</v>
      </c>
      <c r="L20" s="9">
        <f>SUMIFS(Concentrado!M$2:M859,Concentrado!$A$2:$A859,"="&amp;$A20,Concentrado!$B$2:$B859, "=Tabasco")</f>
        <v>4.09</v>
      </c>
      <c r="M20" s="9">
        <f>SUMIFS(Concentrado!N$2:N859,Concentrado!$A$2:$A859,"="&amp;$A20,Concentrado!$B$2:$B859, "=Tabasco")</f>
        <v>45.424999999999997</v>
      </c>
      <c r="N20" s="9">
        <f>SUMIFS(Concentrado!O$2:O859,Concentrado!$A$2:$A859,"="&amp;$A20,Concentrado!$B$2:$B859, "=Tabasco")</f>
        <v>106.669</v>
      </c>
      <c r="O20" s="9">
        <f>SUMIFS(Concentrado!P$2:P859,Concentrado!$A$2:$A859,"="&amp;$A20,Concentrado!$B$2:$B859, "=Tabasco")</f>
        <v>19.079000000000001</v>
      </c>
      <c r="P20" s="9">
        <f>SUMIFS(Concentrado!Q$2:Q859,Concentrado!$A$2:$A859,"="&amp;$A20,Concentrado!$B$2:$B859, "=Tabasco")</f>
        <v>62.167000000000002</v>
      </c>
      <c r="Q20" s="9">
        <f>SUMIFS(Concentrado!R$2:R859,Concentrado!$A$2:$A859,"="&amp;$A20,Concentrado!$B$2:$B859, "=Tabasco")</f>
        <v>101.181</v>
      </c>
      <c r="R20" s="9">
        <f>SUMIFS(Concentrado!S$2:S859,Concentrado!$A$2:$A859,"="&amp;$A20,Concentrado!$B$2:$B859, "=Tabasco")</f>
        <v>107.065</v>
      </c>
      <c r="S20" s="9">
        <f>SUMIFS(Concentrado!T$2:T859,Concentrado!$A$2:$A859,"="&amp;$A20,Concentrado!$B$2:$B859, "=Tabasco")</f>
        <v>104.17100000000001</v>
      </c>
      <c r="T20" s="9">
        <f>SUMIFS(Concentrado!U$2:U859,Concentrado!$A$2:$A859,"="&amp;$A20,Concentrado!$B$2:$B859, "=Tabasco")</f>
        <v>20.536000000000001</v>
      </c>
      <c r="U20" s="9">
        <f>SUMIFS(Concentrado!V$2:V859,Concentrado!$A$2:$A859,"="&amp;$A20,Concentrado!$B$2:$B859, "=Tabasco")</f>
        <v>21.815999999999999</v>
      </c>
      <c r="V20" s="9">
        <f>SUMIFS(Concentrado!W$2:W859,Concentrado!$A$2:$A859,"="&amp;$A20,Concentrado!$B$2:$B859, "=Tabasco")</f>
        <v>21.186</v>
      </c>
      <c r="W20" s="9">
        <f>SUMIFS(Concentrado!X$2:X859,Concentrado!$A$2:$A859,"="&amp;$A20,Concentrado!$B$2:$B859, "=Tabasco")</f>
        <v>31.178000000000001</v>
      </c>
      <c r="X20" s="9">
        <f>SUMIFS(Concentrado!Y$2:Y859,Concentrado!$A$2:$A859,"="&amp;$A20,Concentrado!$B$2:$B859, "=Tabasco")</f>
        <v>3.6230000000000002</v>
      </c>
      <c r="Y20" s="9">
        <f>SUMIFS(Concentrado!Z$2:Z859,Concentrado!$A$2:$A859,"="&amp;$A20,Concentrado!$B$2:$B859, "=Tabasco")</f>
        <v>17.178000000000001</v>
      </c>
      <c r="Z20" s="9">
        <f>SUMIFS(Concentrado!AA$2:AA859,Concentrado!$A$2:$A859,"="&amp;$A20,Concentrado!$B$2:$B859, "=Tabasco")</f>
        <v>81.394000000000005</v>
      </c>
      <c r="AA20" s="9">
        <f>SUMIFS(Concentrado!AB$2:AB859,Concentrado!$A$2:$A859,"="&amp;$A20,Concentrado!$B$2:$B859, "=Tabasco")</f>
        <v>55.384</v>
      </c>
      <c r="AB20" s="9">
        <f>SUMIFS(Concentrado!AC$2:AC859,Concentrado!$A$2:$A859,"="&amp;$A20,Concentrado!$B$2:$B859, "=Tabasco")</f>
        <v>68.179000000000002</v>
      </c>
      <c r="AC20" s="9">
        <f>SUMIFS(Concentrado!AD$2:AD859,Concentrado!$A$2:$A859,"="&amp;$A20,Concentrado!$B$2:$B859, "=Tabasco")</f>
        <v>451.11799999999999</v>
      </c>
      <c r="AD20" s="9">
        <f>SUMIFS(Concentrado!AE$2:AE859,Concentrado!$A$2:$A859,"="&amp;$A20,Concentrado!$B$2:$B859, "=Tabasco")</f>
        <v>379.47800000000001</v>
      </c>
      <c r="AE20" s="9">
        <f>SUMIFS(Concentrado!AF$2:AF859,Concentrado!$A$2:$A859,"="&amp;$A20,Concentrado!$B$2:$B859, "=Tabasco")</f>
        <v>414.76100000000002</v>
      </c>
      <c r="AF20" s="9">
        <f>SUMIFS(Concentrado!AG$2:AG859,Concentrado!$A$2:$A859,"="&amp;$A20,Concentrado!$B$2:$B859, "=Tabasco")</f>
        <v>10.476000000000001</v>
      </c>
      <c r="AG20" s="9">
        <f>SUMIFS(Concentrado!AH$2:AH859,Concentrado!$A$2:$A859,"="&amp;$A20,Concentrado!$B$2:$B859, "=Tabasco")</f>
        <v>12.2222825791732</v>
      </c>
      <c r="AH20" s="9">
        <f>SUMIFS(Concentrado!AI$2:AI859,Concentrado!$A$2:$A859,"="&amp;$A20,Concentrado!$B$2:$B859, "=Tabasco")</f>
        <v>4.0496122496271001</v>
      </c>
      <c r="AI20" s="9">
        <f>SUMIFS(Concentrado!AJ$2:AJ859,Concentrado!$A$2:$A859,"="&amp;$A20,Concentrado!$B$2:$B859, "=Tabasco")</f>
        <v>8.1236326628703708</v>
      </c>
      <c r="AJ20" s="9">
        <f>SUMIFS(Concentrado!AK$2:AK859,Concentrado!$A$2:$A859,"="&amp;$A20,Concentrado!$B$2:$B859, "=Tabasco")</f>
        <v>10.891</v>
      </c>
      <c r="AK20" s="9">
        <f>SUMIFS(Concentrado!AL$2:AL859,Concentrado!$A$2:$A859,"="&amp;$A20,Concentrado!$B$2:$B859, "=Tabasco")</f>
        <v>1.9319999999999999</v>
      </c>
      <c r="AL20" s="9">
        <f>SUMIFS(Concentrado!AM$2:AM859,Concentrado!$A$2:$A859,"="&amp;$A20,Concentrado!$B$2:$B859, "=Tabasco")</f>
        <v>6.3390000000000004</v>
      </c>
      <c r="AM20" s="9">
        <f>SUMIFS(Concentrado!AN$2:AN859,Concentrado!$A$2:$A859,"="&amp;$A20,Concentrado!$B$2:$B859, "=Tabasco")</f>
        <v>65.182000000000002</v>
      </c>
      <c r="AN20" s="9">
        <f>SUMIFS(Concentrado!AO$2:AO859,Concentrado!$A$2:$A859,"="&amp;$A20,Concentrado!$B$2:$B859, "=Tabasco")</f>
        <v>41.055</v>
      </c>
      <c r="AO20" s="9">
        <f>SUMIFS(Concentrado!AP$2:AP859,Concentrado!$A$2:$A859,"="&amp;$A20,Concentrado!$B$2:$B859, "=Tabasco")</f>
        <v>52.923999999999999</v>
      </c>
      <c r="AP20" s="9">
        <f>SUMIFS(Concentrado!AQ$2:AQ859,Concentrado!$A$2:$A859,"="&amp;$A20,Concentrado!$B$2:$B859, "=Tabasco")</f>
        <v>2.827</v>
      </c>
      <c r="AQ20" s="9">
        <f>SUMIFS(Concentrado!AR$2:AR859,Concentrado!$A$2:$A859,"="&amp;$A20,Concentrado!$B$2:$B859, "=Tabasco")</f>
        <v>0.40300000000000002</v>
      </c>
      <c r="AR20" s="9">
        <f>SUMIFS(Concentrado!AS$2:AS859,Concentrado!$A$2:$A859,"="&amp;$A20,Concentrado!$B$2:$B859, "=Tabasco")</f>
        <v>1.595</v>
      </c>
      <c r="AS20" s="9">
        <f>SUMIFS(Concentrado!AT$2:AT859,Concentrado!$A$2:$A859,"="&amp;$A20,Concentrado!$B$2:$B859, "=Tabasco")</f>
        <v>12.554</v>
      </c>
      <c r="AT20" s="9">
        <f>SUMIFS(Concentrado!AU$2:AU859,Concentrado!$A$2:$A859,"="&amp;$A20,Concentrado!$B$2:$B859, "=Tabasco")</f>
        <v>3.5419999999999998</v>
      </c>
      <c r="AU20" s="9">
        <f>SUMIFS(Concentrado!AV$2:AV859,Concentrado!$A$2:$A859,"="&amp;$A20,Concentrado!$B$2:$B859, "=Tabasco")</f>
        <v>7.9749999999999996</v>
      </c>
      <c r="AV20" s="9">
        <f>SUMIFS(Concentrado!AW$2:AW859,Concentrado!$A$2:$A859,"="&amp;$A20,Concentrado!$B$2:$B859, "=Tabasco")</f>
        <v>636.35400000000004</v>
      </c>
      <c r="AW20" s="9">
        <f>SUMIFS(Concentrado!AX$2:AX859,Concentrado!$A$2:$A859,"="&amp;$A20,Concentrado!$B$2:$B859, "=Tabasco")</f>
        <v>451.44499999999999</v>
      </c>
      <c r="AX20" s="9">
        <f>SUMIFS(Concentrado!AY$2:AY859,Concentrado!$A$2:$A859,"="&amp;$A20,Concentrado!$B$2:$B859, "=Tabasco")</f>
        <v>542.44899999999996</v>
      </c>
      <c r="AY20" s="9">
        <f>SUMIFS(Concentrado!AZ$2:AZ859,Concentrado!$A$2:$A859,"="&amp;$A20,Concentrado!$B$2:$B859, "=Tabasco")</f>
        <v>6.3639999999999999</v>
      </c>
      <c r="AZ20" s="9">
        <f>SUMIFS(Concentrado!BA$2:BA859,Concentrado!$A$2:$A859,"="&amp;$A20,Concentrado!$B$2:$B859, "=Tabasco")</f>
        <v>4.5140000000000002</v>
      </c>
      <c r="BA20" s="9">
        <f>SUMIFS(Concentrado!BB$2:BB859,Concentrado!$A$2:$A859,"="&amp;$A20,Concentrado!$B$2:$B859, "=Tabasco")</f>
        <v>5.4240000000000004</v>
      </c>
      <c r="BB20" s="9">
        <f>SUMIFS(Concentrado!BC$2:BC859,Concentrado!$A$2:$A859,"="&amp;$A20,Concentrado!$B$2:$B859, "=Tabasco")</f>
        <v>15.785</v>
      </c>
      <c r="BC20" s="9">
        <f>SUMIFS(Concentrado!BD$2:BD859,Concentrado!$A$2:$A859,"="&amp;$A20,Concentrado!$B$2:$B859, "=Tabasco")</f>
        <v>6.8259999999999996</v>
      </c>
      <c r="BD20" s="9">
        <f>SUMIFS(Concentrado!BE$2:BE859,Concentrado!$A$2:$A859,"="&amp;$A20,Concentrado!$B$2:$B859, "=Tabasco")</f>
        <v>13.992000000000001</v>
      </c>
      <c r="BE20" s="9">
        <f>SUMIFS(Concentrado!BF$2:BF859,Concentrado!$A$2:$A859,"="&amp;$A20,Concentrado!$B$2:$B859, "=Tabasco")</f>
        <v>16.3</v>
      </c>
      <c r="BF20" s="9">
        <f>SUMIFS(Concentrado!BG$2:BG859,Concentrado!$A$2:$A859,"="&amp;$A20,Concentrado!$B$2:$B859, "=Tabasco")</f>
        <v>36.316000000000003</v>
      </c>
      <c r="BG20" s="9">
        <f>SUMIFS(Concentrado!BH$2:BH859,Concentrado!$A$2:$A859,"="&amp;$A20,Concentrado!$B$2:$B859, "=Tabasco")</f>
        <v>9.3781376172267219</v>
      </c>
    </row>
    <row r="21" spans="1:59" x14ac:dyDescent="0.25">
      <c r="A21" s="4">
        <v>2017</v>
      </c>
      <c r="B21" s="9">
        <f>SUMIFS(Concentrado!C$2:C859,Concentrado!$A$2:$A859,"="&amp;$A21,Concentrado!$B$2:$B859, "=Tabasco")</f>
        <v>19.218</v>
      </c>
      <c r="C21" s="9">
        <f>SUMIFS(Concentrado!D$2:D859,Concentrado!$A$2:$A859,"="&amp;$A21,Concentrado!$B$2:$B859, "=Tabasco")</f>
        <v>2.7349999999999999</v>
      </c>
      <c r="D21" s="9">
        <f>SUMIFS(Concentrado!E$2:E859,Concentrado!$A$2:$A859,"="&amp;$A21,Concentrado!$B$2:$B859, "=Tabasco")</f>
        <v>10.879</v>
      </c>
      <c r="E21" s="9">
        <f>SUMIFS(Concentrado!F$2:F859,Concentrado!$A$2:$A859,"="&amp;$A21,Concentrado!$B$2:$B859, "=Tabasco")</f>
        <v>10.428000000000001</v>
      </c>
      <c r="F21" s="9">
        <f>SUMIFS(Concentrado!G$2:G859,Concentrado!$A$2:$A859,"="&amp;$A21,Concentrado!$B$2:$B859, "=Tabasco")</f>
        <v>15.863</v>
      </c>
      <c r="G21" s="9">
        <f>SUMIFS(Concentrado!H$2:H859,Concentrado!$A$2:$A859,"="&amp;$A21,Concentrado!$B$2:$B859, "=Tabasco")</f>
        <v>3.3279999999999998</v>
      </c>
      <c r="H21" s="9">
        <f>SUMIFS(Concentrado!I$2:I859,Concentrado!$A$2:$A859,"="&amp;$A21,Concentrado!$B$2:$B859, "=Tabasco")</f>
        <v>3.62</v>
      </c>
      <c r="I21" s="9">
        <f>SUMIFS(Concentrado!J$2:J859,Concentrado!$A$2:$A859,"="&amp;$A21,Concentrado!$B$2:$B859, "=Tabasco")</f>
        <v>3.476</v>
      </c>
      <c r="J21" s="9">
        <f>SUMIFS(Concentrado!K$2:K859,Concentrado!$A$2:$A859,"="&amp;$A21,Concentrado!$B$2:$B859, "=Tabasco")</f>
        <v>5.1580000000000004</v>
      </c>
      <c r="K21" s="9">
        <f>SUMIFS(Concentrado!L$2:L859,Concentrado!$A$2:$A859,"="&amp;$A21,Concentrado!$B$2:$B859, "=Tabasco")</f>
        <v>2.6549999999999998</v>
      </c>
      <c r="L21" s="9">
        <f>SUMIFS(Concentrado!M$2:M859,Concentrado!$A$2:$A859,"="&amp;$A21,Concentrado!$B$2:$B859, "=Tabasco")</f>
        <v>3.8849999999999998</v>
      </c>
      <c r="M21" s="9">
        <f>SUMIFS(Concentrado!N$2:N859,Concentrado!$A$2:$A859,"="&amp;$A21,Concentrado!$B$2:$B859, "=Tabasco")</f>
        <v>42.966999999999999</v>
      </c>
      <c r="N21" s="9">
        <f>SUMIFS(Concentrado!O$2:O859,Concentrado!$A$2:$A859,"="&amp;$A21,Concentrado!$B$2:$B859, "=Tabasco")</f>
        <v>90.93</v>
      </c>
      <c r="O21" s="9">
        <f>SUMIFS(Concentrado!P$2:P859,Concentrado!$A$2:$A859,"="&amp;$A21,Concentrado!$B$2:$B859, "=Tabasco")</f>
        <v>14.882999999999999</v>
      </c>
      <c r="P21" s="9">
        <f>SUMIFS(Concentrado!Q$2:Q859,Concentrado!$A$2:$A859,"="&amp;$A21,Concentrado!$B$2:$B859, "=Tabasco")</f>
        <v>52.308999999999997</v>
      </c>
      <c r="Q21" s="9">
        <f>SUMIFS(Concentrado!R$2:R859,Concentrado!$A$2:$A859,"="&amp;$A21,Concentrado!$B$2:$B859, "=Tabasco")</f>
        <v>101.41200000000001</v>
      </c>
      <c r="R21" s="9">
        <f>SUMIFS(Concentrado!S$2:S859,Concentrado!$A$2:$A859,"="&amp;$A21,Concentrado!$B$2:$B859, "=Tabasco")</f>
        <v>116.08499999999999</v>
      </c>
      <c r="S21" s="9">
        <f>SUMIFS(Concentrado!T$2:T859,Concentrado!$A$2:$A859,"="&amp;$A21,Concentrado!$B$2:$B859, "=Tabasco")</f>
        <v>108.872</v>
      </c>
      <c r="T21" s="9">
        <f>SUMIFS(Concentrado!U$2:U859,Concentrado!$A$2:$A859,"="&amp;$A21,Concentrado!$B$2:$B859, "=Tabasco")</f>
        <v>21.463999999999999</v>
      </c>
      <c r="U21" s="9">
        <f>SUMIFS(Concentrado!V$2:V859,Concentrado!$A$2:$A859,"="&amp;$A21,Concentrado!$B$2:$B859, "=Tabasco")</f>
        <v>19.306999999999999</v>
      </c>
      <c r="V21" s="9">
        <f>SUMIFS(Concentrado!W$2:W859,Concentrado!$A$2:$A859,"="&amp;$A21,Concentrado!$B$2:$B859, "=Tabasco")</f>
        <v>20.367000000000001</v>
      </c>
      <c r="W21" s="9">
        <f>SUMIFS(Concentrado!X$2:X859,Concentrado!$A$2:$A859,"="&amp;$A21,Concentrado!$B$2:$B859, "=Tabasco")</f>
        <v>32.612000000000002</v>
      </c>
      <c r="X21" s="9">
        <f>SUMIFS(Concentrado!Y$2:Y859,Concentrado!$A$2:$A859,"="&amp;$A21,Concentrado!$B$2:$B859, "=Tabasco")</f>
        <v>3.298</v>
      </c>
      <c r="Y21" s="9">
        <f>SUMIFS(Concentrado!Z$2:Z859,Concentrado!$A$2:$A859,"="&amp;$A21,Concentrado!$B$2:$B859, "=Tabasco")</f>
        <v>17.709</v>
      </c>
      <c r="Z21" s="9">
        <f>SUMIFS(Concentrado!AA$2:AA859,Concentrado!$A$2:$A859,"="&amp;$A21,Concentrado!$B$2:$B859, "=Tabasco")</f>
        <v>82.86</v>
      </c>
      <c r="AA21" s="9">
        <f>SUMIFS(Concentrado!AB$2:AB859,Concentrado!$A$2:$A859,"="&amp;$A21,Concentrado!$B$2:$B859, "=Tabasco")</f>
        <v>57.198</v>
      </c>
      <c r="AB21" s="9">
        <f>SUMIFS(Concentrado!AC$2:AC859,Concentrado!$A$2:$A859,"="&amp;$A21,Concentrado!$B$2:$B859, "=Tabasco")</f>
        <v>69.813999999999993</v>
      </c>
      <c r="AC21" s="9">
        <f>SUMIFS(Concentrado!AD$2:AD859,Concentrado!$A$2:$A859,"="&amp;$A21,Concentrado!$B$2:$B859, "=Tabasco")</f>
        <v>439.25900000000001</v>
      </c>
      <c r="AD21" s="9">
        <f>SUMIFS(Concentrado!AE$2:AE859,Concentrado!$A$2:$A859,"="&amp;$A21,Concentrado!$B$2:$B859, "=Tabasco")</f>
        <v>383.57100000000003</v>
      </c>
      <c r="AE21" s="9">
        <f>SUMIFS(Concentrado!AF$2:AF859,Concentrado!$A$2:$A859,"="&amp;$A21,Concentrado!$B$2:$B859, "=Tabasco")</f>
        <v>410.94799999999998</v>
      </c>
      <c r="AF21" s="9">
        <f>SUMIFS(Concentrado!AG$2:AG859,Concentrado!$A$2:$A859,"="&amp;$A21,Concentrado!$B$2:$B859, "=Tabasco")</f>
        <v>10.15</v>
      </c>
      <c r="AG21" s="9">
        <f>SUMIFS(Concentrado!AH$2:AH859,Concentrado!$A$2:$A859,"="&amp;$A21,Concentrado!$B$2:$B859, "=Tabasco")</f>
        <v>5.7116224663242701</v>
      </c>
      <c r="AH21" s="9">
        <f>SUMIFS(Concentrado!AI$2:AI859,Concentrado!$A$2:$A859,"="&amp;$A21,Concentrado!$B$2:$B859, "=Tabasco")</f>
        <v>2.27662858625918</v>
      </c>
      <c r="AI21" s="9">
        <f>SUMIFS(Concentrado!AJ$2:AJ859,Concentrado!$A$2:$A859,"="&amp;$A21,Concentrado!$B$2:$B859, "=Tabasco")</f>
        <v>3.9911055362335399</v>
      </c>
      <c r="AJ21" s="9">
        <f>SUMIFS(Concentrado!AK$2:AK859,Concentrado!$A$2:$A859,"="&amp;$A21,Concentrado!$B$2:$B859, "=Tabasco")</f>
        <v>7.4870000000000001</v>
      </c>
      <c r="AK21" s="9">
        <f>SUMIFS(Concentrado!AL$2:AL859,Concentrado!$A$2:$A859,"="&amp;$A21,Concentrado!$B$2:$B859, "=Tabasco")</f>
        <v>1.448</v>
      </c>
      <c r="AL21" s="9">
        <f>SUMIFS(Concentrado!AM$2:AM859,Concentrado!$A$2:$A859,"="&amp;$A21,Concentrado!$B$2:$B859, "=Tabasco")</f>
        <v>4.4169999999999998</v>
      </c>
      <c r="AM21" s="9">
        <f>SUMIFS(Concentrado!AN$2:AN859,Concentrado!$A$2:$A859,"="&amp;$A21,Concentrado!$B$2:$B859, "=Tabasco")</f>
        <v>67.968999999999994</v>
      </c>
      <c r="AN21" s="9">
        <f>SUMIFS(Concentrado!AO$2:AO859,Concentrado!$A$2:$A859,"="&amp;$A21,Concentrado!$B$2:$B859, "=Tabasco")</f>
        <v>42.234999999999999</v>
      </c>
      <c r="AO21" s="9">
        <f>SUMIFS(Concentrado!AP$2:AP859,Concentrado!$A$2:$A859,"="&amp;$A21,Concentrado!$B$2:$B859, "=Tabasco")</f>
        <v>54.886000000000003</v>
      </c>
      <c r="AP21" s="9">
        <f>SUMIFS(Concentrado!AQ$2:AQ859,Concentrado!$A$2:$A859,"="&amp;$A21,Concentrado!$B$2:$B859, "=Tabasco")</f>
        <v>1.9970000000000001</v>
      </c>
      <c r="AQ21" s="9">
        <f>SUMIFS(Concentrado!AR$2:AR859,Concentrado!$A$2:$A859,"="&amp;$A21,Concentrado!$B$2:$B859, "=Tabasco")</f>
        <v>1.2869999999999999</v>
      </c>
      <c r="AR21" s="9">
        <f>SUMIFS(Concentrado!AS$2:AS859,Concentrado!$A$2:$A859,"="&amp;$A21,Concentrado!$B$2:$B859, "=Tabasco")</f>
        <v>1.6359999999999999</v>
      </c>
      <c r="AS21" s="9">
        <f>SUMIFS(Concentrado!AT$2:AT859,Concentrado!$A$2:$A859,"="&amp;$A21,Concentrado!$B$2:$B859, "=Tabasco")</f>
        <v>14.226000000000001</v>
      </c>
      <c r="AT21" s="9">
        <f>SUMIFS(Concentrado!AU$2:AU859,Concentrado!$A$2:$A859,"="&amp;$A21,Concentrado!$B$2:$B859, "=Tabasco")</f>
        <v>2.4129999999999998</v>
      </c>
      <c r="AU21" s="9">
        <f>SUMIFS(Concentrado!AV$2:AV859,Concentrado!$A$2:$A859,"="&amp;$A21,Concentrado!$B$2:$B859, "=Tabasco")</f>
        <v>8.2210000000000001</v>
      </c>
      <c r="AV21" s="9">
        <f>SUMIFS(Concentrado!AW$2:AW859,Concentrado!$A$2:$A859,"="&amp;$A21,Concentrado!$B$2:$B859, "=Tabasco")</f>
        <v>614.79600000000005</v>
      </c>
      <c r="AW21" s="9">
        <f>SUMIFS(Concentrado!AX$2:AX859,Concentrado!$A$2:$A859,"="&amp;$A21,Concentrado!$B$2:$B859, "=Tabasco")</f>
        <v>452.51400000000001</v>
      </c>
      <c r="AX21" s="9">
        <f>SUMIFS(Concentrado!AY$2:AY859,Concentrado!$A$2:$A859,"="&amp;$A21,Concentrado!$B$2:$B859, "=Tabasco")</f>
        <v>532.33399999999995</v>
      </c>
      <c r="AY21" s="9">
        <f>SUMIFS(Concentrado!AZ$2:AZ859,Concentrado!$A$2:$A859,"="&amp;$A21,Concentrado!$B$2:$B859, "=Tabasco")</f>
        <v>6.1479999999999997</v>
      </c>
      <c r="AZ21" s="9">
        <f>SUMIFS(Concentrado!BA$2:BA859,Concentrado!$A$2:$A859,"="&amp;$A21,Concentrado!$B$2:$B859, "=Tabasco")</f>
        <v>4.5250000000000004</v>
      </c>
      <c r="BA21" s="9">
        <f>SUMIFS(Concentrado!BB$2:BB859,Concentrado!$A$2:$A859,"="&amp;$A21,Concentrado!$B$2:$B859, "=Tabasco")</f>
        <v>5.3230000000000004</v>
      </c>
      <c r="BB21" s="9">
        <f>SUMIFS(Concentrado!BC$2:BC859,Concentrado!$A$2:$A859,"="&amp;$A21,Concentrado!$B$2:$B859, "=Tabasco")</f>
        <v>16.53</v>
      </c>
      <c r="BC21" s="9">
        <f>SUMIFS(Concentrado!BD$2:BD859,Concentrado!$A$2:$A859,"="&amp;$A21,Concentrado!$B$2:$B859, "=Tabasco")</f>
        <v>2.61</v>
      </c>
      <c r="BD21" s="9">
        <f>SUMIFS(Concentrado!BE$2:BE859,Concentrado!$A$2:$A859,"="&amp;$A21,Concentrado!$B$2:$B859, "=Tabasco")</f>
        <v>14.558999999999999</v>
      </c>
      <c r="BE21" s="9">
        <f>SUMIFS(Concentrado!BF$2:BF859,Concentrado!$A$2:$A859,"="&amp;$A21,Concentrado!$B$2:$B859, "=Tabasco")</f>
        <v>16.664000000000001</v>
      </c>
      <c r="BF21" s="9">
        <f>SUMIFS(Concentrado!BG$2:BG859,Concentrado!$A$2:$A859,"="&amp;$A21,Concentrado!$B$2:$B859, "=Tabasco")</f>
        <v>40.317</v>
      </c>
      <c r="BG21" s="9">
        <f>SUMIFS(Concentrado!BH$2:BH859,Concentrado!$A$2:$A859,"="&amp;$A21,Concentrado!$B$2:$B859, "=Tabasco")</f>
        <v>9.9896967253505355</v>
      </c>
    </row>
    <row r="22" spans="1:59" x14ac:dyDescent="0.25">
      <c r="A22" s="4">
        <v>2018</v>
      </c>
      <c r="B22" s="9">
        <f>SUMIFS(Concentrado!C$2:C859,Concentrado!$A$2:$A859,"="&amp;$A22,Concentrado!$B$2:$B859, "=Tabasco")</f>
        <v>17.655999999999999</v>
      </c>
      <c r="C22" s="9">
        <f>SUMIFS(Concentrado!D$2:D859,Concentrado!$A$2:$A859,"="&amp;$A22,Concentrado!$B$2:$B859, "=Tabasco")</f>
        <v>3.7789999999999999</v>
      </c>
      <c r="D22" s="9">
        <f>SUMIFS(Concentrado!E$2:E859,Concentrado!$A$2:$A859,"="&amp;$A22,Concentrado!$B$2:$B859, "=Tabasco")</f>
        <v>10.596</v>
      </c>
      <c r="E22" s="9">
        <f>SUMIFS(Concentrado!F$2:F859,Concentrado!$A$2:$A859,"="&amp;$A22,Concentrado!$B$2:$B859, "=Tabasco")</f>
        <v>10.023999999999999</v>
      </c>
      <c r="F22" s="9">
        <f>SUMIFS(Concentrado!G$2:G859,Concentrado!$A$2:$A859,"="&amp;$A22,Concentrado!$B$2:$B859, "=Tabasco")</f>
        <v>16.271999999999998</v>
      </c>
      <c r="G22" s="9">
        <f>SUMIFS(Concentrado!H$2:H859,Concentrado!$A$2:$A859,"="&amp;$A22,Concentrado!$B$2:$B859, "=Tabasco")</f>
        <v>4.4139999999999997</v>
      </c>
      <c r="H22" s="9">
        <f>SUMIFS(Concentrado!I$2:I859,Concentrado!$A$2:$A859,"="&amp;$A22,Concentrado!$B$2:$B859, "=Tabasco")</f>
        <v>3.86</v>
      </c>
      <c r="I22" s="9">
        <f>SUMIFS(Concentrado!J$2:J859,Concentrado!$A$2:$A859,"="&amp;$A22,Concentrado!$B$2:$B859, "=Tabasco")</f>
        <v>4.1319999999999997</v>
      </c>
      <c r="J22" s="9">
        <f>SUMIFS(Concentrado!K$2:K859,Concentrado!$A$2:$A859,"="&amp;$A22,Concentrado!$B$2:$B859, "=Tabasco")</f>
        <v>4.58</v>
      </c>
      <c r="K22" s="9">
        <f>SUMIFS(Concentrado!L$2:L859,Concentrado!$A$2:$A859,"="&amp;$A22,Concentrado!$B$2:$B859, "=Tabasco")</f>
        <v>3.2170000000000001</v>
      </c>
      <c r="L22" s="9">
        <f>SUMIFS(Concentrado!M$2:M859,Concentrado!$A$2:$A859,"="&amp;$A22,Concentrado!$B$2:$B859, "=Tabasco")</f>
        <v>3.887</v>
      </c>
      <c r="M22" s="9">
        <f>SUMIFS(Concentrado!N$2:N859,Concentrado!$A$2:$A859,"="&amp;$A22,Concentrado!$B$2:$B859, "=Tabasco")</f>
        <v>43.03</v>
      </c>
      <c r="N22" s="9">
        <f>SUMIFS(Concentrado!O$2:O859,Concentrado!$A$2:$A859,"="&amp;$A22,Concentrado!$B$2:$B859, "=Tabasco")</f>
        <v>96.688999999999993</v>
      </c>
      <c r="O22" s="9">
        <f>SUMIFS(Concentrado!P$2:P859,Concentrado!$A$2:$A859,"="&amp;$A22,Concentrado!$B$2:$B859, "=Tabasco")</f>
        <v>16.324000000000002</v>
      </c>
      <c r="P22" s="9">
        <f>SUMIFS(Concentrado!Q$2:Q859,Concentrado!$A$2:$A859,"="&amp;$A22,Concentrado!$B$2:$B859, "=Tabasco")</f>
        <v>55.802999999999997</v>
      </c>
      <c r="Q22" s="9">
        <f>SUMIFS(Concentrado!R$2:R859,Concentrado!$A$2:$A859,"="&amp;$A22,Concentrado!$B$2:$B859, "=Tabasco")</f>
        <v>101.35299999999999</v>
      </c>
      <c r="R22" s="9">
        <f>SUMIFS(Concentrado!S$2:S859,Concentrado!$A$2:$A859,"="&amp;$A22,Concentrado!$B$2:$B859, "=Tabasco")</f>
        <v>115.63500000000001</v>
      </c>
      <c r="S22" s="9">
        <f>SUMIFS(Concentrado!T$2:T859,Concentrado!$A$2:$A859,"="&amp;$A22,Concentrado!$B$2:$B859, "=Tabasco")</f>
        <v>108.619</v>
      </c>
      <c r="T22" s="9">
        <f>SUMIFS(Concentrado!U$2:U859,Concentrado!$A$2:$A859,"="&amp;$A22,Concentrado!$B$2:$B859, "=Tabasco")</f>
        <v>19.488</v>
      </c>
      <c r="U22" s="9">
        <f>SUMIFS(Concentrado!V$2:V859,Concentrado!$A$2:$A859,"="&amp;$A22,Concentrado!$B$2:$B859, "=Tabasco")</f>
        <v>22.193999999999999</v>
      </c>
      <c r="V22" s="9">
        <f>SUMIFS(Concentrado!W$2:W859,Concentrado!$A$2:$A859,"="&amp;$A22,Concentrado!$B$2:$B859, "=Tabasco")</f>
        <v>20.864999999999998</v>
      </c>
      <c r="W22" s="9">
        <f>SUMIFS(Concentrado!X$2:X859,Concentrado!$A$2:$A859,"="&amp;$A22,Concentrado!$B$2:$B859, "=Tabasco")</f>
        <v>38.642000000000003</v>
      </c>
      <c r="X22" s="9">
        <f>SUMIFS(Concentrado!Y$2:Y859,Concentrado!$A$2:$A859,"="&amp;$A22,Concentrado!$B$2:$B859, "=Tabasco")</f>
        <v>3.5379999999999998</v>
      </c>
      <c r="Y22" s="9">
        <f>SUMIFS(Concentrado!Z$2:Z859,Concentrado!$A$2:$A859,"="&amp;$A22,Concentrado!$B$2:$B859, "=Tabasco")</f>
        <v>20.783000000000001</v>
      </c>
      <c r="Z22" s="9">
        <f>SUMIFS(Concentrado!AA$2:AA859,Concentrado!$A$2:$A859,"="&amp;$A22,Concentrado!$B$2:$B859, "=Tabasco")</f>
        <v>105.267</v>
      </c>
      <c r="AA22" s="9">
        <f>SUMIFS(Concentrado!AB$2:AB859,Concentrado!$A$2:$A859,"="&amp;$A22,Concentrado!$B$2:$B859, "=Tabasco")</f>
        <v>69.959999999999994</v>
      </c>
      <c r="AB22" s="9">
        <f>SUMIFS(Concentrado!AC$2:AC859,Concentrado!$A$2:$A859,"="&amp;$A22,Concentrado!$B$2:$B859, "=Tabasco")</f>
        <v>87.304000000000002</v>
      </c>
      <c r="AC22" s="9">
        <f>SUMIFS(Concentrado!AD$2:AD859,Concentrado!$A$2:$A859,"="&amp;$A22,Concentrado!$B$2:$B859, "=Tabasco")</f>
        <v>469.03800000000001</v>
      </c>
      <c r="AD22" s="9">
        <f>SUMIFS(Concentrado!AE$2:AE859,Concentrado!$A$2:$A859,"="&amp;$A22,Concentrado!$B$2:$B859, "=Tabasco")</f>
        <v>397.16300000000001</v>
      </c>
      <c r="AE22" s="9">
        <f>SUMIFS(Concentrado!AF$2:AF859,Concentrado!$A$2:$A859,"="&amp;$A22,Concentrado!$B$2:$B859, "=Tabasco")</f>
        <v>432.471</v>
      </c>
      <c r="AF22" s="9">
        <f>SUMIFS(Concentrado!AG$2:AG859,Concentrado!$A$2:$A859,"="&amp;$A22,Concentrado!$B$2:$B859, "=Tabasco")</f>
        <v>10.41</v>
      </c>
      <c r="AG22" s="9">
        <f>SUMIFS(Concentrado!AH$2:AH859,Concentrado!$A$2:$A859,"="&amp;$A22,Concentrado!$B$2:$B859, "=Tabasco")</f>
        <v>11.0721790740429</v>
      </c>
      <c r="AH22" s="9">
        <f>SUMIFS(Concentrado!AI$2:AI859,Concentrado!$A$2:$A859,"="&amp;$A22,Concentrado!$B$2:$B859, "=Tabasco")</f>
        <v>3.68595650571323</v>
      </c>
      <c r="AI22" s="9">
        <f>SUMIFS(Concentrado!AJ$2:AJ859,Concentrado!$A$2:$A859,"="&amp;$A22,Concentrado!$B$2:$B859, "=Tabasco")</f>
        <v>7.3766797794833803</v>
      </c>
      <c r="AJ22" s="9">
        <f>SUMIFS(Concentrado!AK$2:AK859,Concentrado!$A$2:$A859,"="&amp;$A22,Concentrado!$B$2:$B859, "=Tabasco")</f>
        <v>9.7439999999999998</v>
      </c>
      <c r="AK22" s="9">
        <f>SUMIFS(Concentrado!AL$2:AL859,Concentrado!$A$2:$A859,"="&amp;$A22,Concentrado!$B$2:$B859, "=Tabasco")</f>
        <v>2.0099999999999998</v>
      </c>
      <c r="AL22" s="9">
        <f>SUMIFS(Concentrado!AM$2:AM859,Concentrado!$A$2:$A859,"="&amp;$A22,Concentrado!$B$2:$B859, "=Tabasco")</f>
        <v>5.8090000000000002</v>
      </c>
      <c r="AM22" s="9">
        <f>SUMIFS(Concentrado!AN$2:AN859,Concentrado!$A$2:$A859,"="&amp;$A22,Concentrado!$B$2:$B859, "=Tabasco")</f>
        <v>64.376000000000005</v>
      </c>
      <c r="AN22" s="9">
        <f>SUMIFS(Concentrado!AO$2:AO859,Concentrado!$A$2:$A859,"="&amp;$A22,Concentrado!$B$2:$B859, "=Tabasco")</f>
        <v>40.368000000000002</v>
      </c>
      <c r="AO22" s="9">
        <f>SUMIFS(Concentrado!AP$2:AP859,Concentrado!$A$2:$A859,"="&amp;$A22,Concentrado!$B$2:$B859, "=Tabasco")</f>
        <v>52.161999999999999</v>
      </c>
      <c r="AP22" s="9">
        <f>SUMIFS(Concentrado!AQ$2:AQ859,Concentrado!$A$2:$A859,"="&amp;$A22,Concentrado!$B$2:$B859, "=Tabasco")</f>
        <v>2.4980000000000002</v>
      </c>
      <c r="AQ22" s="9">
        <f>SUMIFS(Concentrado!AR$2:AR859,Concentrado!$A$2:$A859,"="&amp;$A22,Concentrado!$B$2:$B859, "=Tabasco")</f>
        <v>0.72399999999999998</v>
      </c>
      <c r="AR22" s="9">
        <f>SUMIFS(Concentrado!AS$2:AS859,Concentrado!$A$2:$A859,"="&amp;$A22,Concentrado!$B$2:$B859, "=Tabasco")</f>
        <v>1.5960000000000001</v>
      </c>
      <c r="AS22" s="9">
        <f>SUMIFS(Concentrado!AT$2:AT859,Concentrado!$A$2:$A859,"="&amp;$A22,Concentrado!$B$2:$B859, "=Tabasco")</f>
        <v>14.657</v>
      </c>
      <c r="AT22" s="9">
        <f>SUMIFS(Concentrado!AU$2:AU859,Concentrado!$A$2:$A859,"="&amp;$A22,Concentrado!$B$2:$B859, "=Tabasco")</f>
        <v>2.4119999999999999</v>
      </c>
      <c r="AU22" s="9">
        <f>SUMIFS(Concentrado!AV$2:AV859,Concentrado!$A$2:$A859,"="&amp;$A22,Concentrado!$B$2:$B859, "=Tabasco")</f>
        <v>8.4280000000000008</v>
      </c>
      <c r="AV22" s="9">
        <f>SUMIFS(Concentrado!AW$2:AW859,Concentrado!$A$2:$A859,"="&amp;$A22,Concentrado!$B$2:$B859, "=Tabasco")</f>
        <v>643.84500000000003</v>
      </c>
      <c r="AW22" s="9">
        <f>SUMIFS(Concentrado!AX$2:AX859,Concentrado!$A$2:$A859,"="&amp;$A22,Concentrado!$B$2:$B859, "=Tabasco")</f>
        <v>467.76600000000002</v>
      </c>
      <c r="AX22" s="9">
        <f>SUMIFS(Concentrado!AY$2:AY859,Concentrado!$A$2:$A859,"="&amp;$A22,Concentrado!$B$2:$B859, "=Tabasco")</f>
        <v>554.26300000000003</v>
      </c>
      <c r="AY22" s="9">
        <f>SUMIFS(Concentrado!AZ$2:AZ859,Concentrado!$A$2:$A859,"="&amp;$A22,Concentrado!$B$2:$B859, "=Tabasco")</f>
        <v>6.4379999999999997</v>
      </c>
      <c r="AZ22" s="9">
        <f>SUMIFS(Concentrado!BA$2:BA859,Concentrado!$A$2:$A859,"="&amp;$A22,Concentrado!$B$2:$B859, "=Tabasco")</f>
        <v>4.6779999999999999</v>
      </c>
      <c r="BA22" s="9">
        <f>SUMIFS(Concentrado!BB$2:BB859,Concentrado!$A$2:$A859,"="&amp;$A22,Concentrado!$B$2:$B859, "=Tabasco")</f>
        <v>5.5430000000000001</v>
      </c>
      <c r="BB22" s="9">
        <f>SUMIFS(Concentrado!BC$2:BC859,Concentrado!$A$2:$A859,"="&amp;$A22,Concentrado!$B$2:$B859, "=Tabasco")</f>
        <v>16.454999999999998</v>
      </c>
      <c r="BC22" s="9">
        <f>SUMIFS(Concentrado!BD$2:BD859,Concentrado!$A$2:$A859,"="&amp;$A22,Concentrado!$B$2:$B859, "=Tabasco")</f>
        <v>4.0030000000000001</v>
      </c>
      <c r="BD22" s="9">
        <f>SUMIFS(Concentrado!BE$2:BE859,Concentrado!$A$2:$A859,"="&amp;$A22,Concentrado!$B$2:$B859, "=Tabasco")</f>
        <v>14.986000000000001</v>
      </c>
      <c r="BE22" s="9">
        <f>SUMIFS(Concentrado!BF$2:BF859,Concentrado!$A$2:$A859,"="&amp;$A22,Concentrado!$B$2:$B859, "=Tabasco")</f>
        <v>17.341000000000001</v>
      </c>
      <c r="BF22" s="9">
        <f>SUMIFS(Concentrado!BG$2:BG859,Concentrado!$A$2:$A859,"="&amp;$A22,Concentrado!$B$2:$B859, "=Tabasco")</f>
        <v>30.923999999999999</v>
      </c>
      <c r="BG22" s="9">
        <f>SUMIFS(Concentrado!BH$2:BH859,Concentrado!$A$2:$A859,"="&amp;$A22,Concentrado!$B$2:$B859, "=Tabasco")</f>
        <v>10.323746996836272</v>
      </c>
    </row>
    <row r="23" spans="1:59" x14ac:dyDescent="0.25">
      <c r="A23" s="4">
        <v>2019</v>
      </c>
      <c r="B23" s="9">
        <f>SUMIFS(Concentrado!C$2:C859,Concentrado!$A$2:$A859,"="&amp;$A23,Concentrado!$B$2:$B859, "=Tabasco")</f>
        <v>18.771000000000001</v>
      </c>
      <c r="C23" s="9">
        <f>SUMIFS(Concentrado!D$2:D859,Concentrado!$A$2:$A859,"="&amp;$A23,Concentrado!$B$2:$B859, "=Tabasco")</f>
        <v>3.6190000000000002</v>
      </c>
      <c r="D23" s="9">
        <f>SUMIFS(Concentrado!E$2:E859,Concentrado!$A$2:$A859,"="&amp;$A23,Concentrado!$B$2:$B859, "=Tabasco")</f>
        <v>11.055999999999999</v>
      </c>
      <c r="E23" s="9">
        <f>SUMIFS(Concentrado!F$2:F859,Concentrado!$A$2:$A859,"="&amp;$A23,Concentrado!$B$2:$B859, "=Tabasco")</f>
        <v>10.064</v>
      </c>
      <c r="F23" s="9">
        <f>SUMIFS(Concentrado!G$2:G859,Concentrado!$A$2:$A859,"="&amp;$A23,Concentrado!$B$2:$B859, "=Tabasco")</f>
        <v>19.841000000000001</v>
      </c>
      <c r="G23" s="9">
        <f>SUMIFS(Concentrado!H$2:H859,Concentrado!$A$2:$A859,"="&amp;$A23,Concentrado!$B$2:$B859, "=Tabasco")</f>
        <v>4.5890000000000004</v>
      </c>
      <c r="H23" s="9">
        <f>SUMIFS(Concentrado!I$2:I859,Concentrado!$A$2:$A859,"="&amp;$A23,Concentrado!$B$2:$B859, "=Tabasco")</f>
        <v>3.94</v>
      </c>
      <c r="I23" s="9">
        <f>SUMIFS(Concentrado!J$2:J859,Concentrado!$A$2:$A859,"="&amp;$A23,Concentrado!$B$2:$B859, "=Tabasco")</f>
        <v>4.258</v>
      </c>
      <c r="J23" s="9">
        <f>SUMIFS(Concentrado!K$2:K859,Concentrado!$A$2:$A859,"="&amp;$A23,Concentrado!$B$2:$B859, "=Tabasco")</f>
        <v>4.9219999999999997</v>
      </c>
      <c r="K23" s="9">
        <f>SUMIFS(Concentrado!L$2:L859,Concentrado!$A$2:$A859,"="&amp;$A23,Concentrado!$B$2:$B859, "=Tabasco")</f>
        <v>2.573</v>
      </c>
      <c r="L23" s="9">
        <f>SUMIFS(Concentrado!M$2:M859,Concentrado!$A$2:$A859,"="&amp;$A23,Concentrado!$B$2:$B859, "=Tabasco")</f>
        <v>3.726</v>
      </c>
      <c r="M23" s="9">
        <f>SUMIFS(Concentrado!N$2:N859,Concentrado!$A$2:$A859,"="&amp;$A23,Concentrado!$B$2:$B859, "=Tabasco")</f>
        <v>47.512</v>
      </c>
      <c r="N23" s="9">
        <f>SUMIFS(Concentrado!O$2:O859,Concentrado!$A$2:$A859,"="&amp;$A23,Concentrado!$B$2:$B859, "=Tabasco")</f>
        <v>110.96</v>
      </c>
      <c r="O23" s="9">
        <f>SUMIFS(Concentrado!P$2:P859,Concentrado!$A$2:$A859,"="&amp;$A23,Concentrado!$B$2:$B859, "=Tabasco")</f>
        <v>18.655999999999999</v>
      </c>
      <c r="P23" s="9">
        <f>SUMIFS(Concentrado!Q$2:Q859,Concentrado!$A$2:$A859,"="&amp;$A23,Concentrado!$B$2:$B859, "=Tabasco")</f>
        <v>63.959000000000003</v>
      </c>
      <c r="Q23" s="9">
        <f>SUMIFS(Concentrado!R$2:R859,Concentrado!$A$2:$A859,"="&amp;$A23,Concentrado!$B$2:$B859, "=Tabasco")</f>
        <v>111.21</v>
      </c>
      <c r="R23" s="9">
        <f>SUMIFS(Concentrado!S$2:S859,Concentrado!$A$2:$A859,"="&amp;$A23,Concentrado!$B$2:$B859, "=Tabasco")</f>
        <v>122.633</v>
      </c>
      <c r="S23" s="9">
        <f>SUMIFS(Concentrado!T$2:T859,Concentrado!$A$2:$A859,"="&amp;$A23,Concentrado!$B$2:$B859, "=Tabasco")</f>
        <v>117.027</v>
      </c>
      <c r="T23" s="9">
        <f>SUMIFS(Concentrado!U$2:U859,Concentrado!$A$2:$A859,"="&amp;$A23,Concentrado!$B$2:$B859, "=Tabasco")</f>
        <v>25.195</v>
      </c>
      <c r="U23" s="9">
        <f>SUMIFS(Concentrado!V$2:V859,Concentrado!$A$2:$A859,"="&amp;$A23,Concentrado!$B$2:$B859, "=Tabasco")</f>
        <v>23.882999999999999</v>
      </c>
      <c r="V23" s="9">
        <f>SUMIFS(Concentrado!W$2:W859,Concentrado!$A$2:$A859,"="&amp;$A23,Concentrado!$B$2:$B859, "=Tabasco")</f>
        <v>24.527000000000001</v>
      </c>
      <c r="W23" s="9">
        <f>SUMIFS(Concentrado!X$2:X859,Concentrado!$A$2:$A859,"="&amp;$A23,Concentrado!$B$2:$B859, "=Tabasco")</f>
        <v>49.89</v>
      </c>
      <c r="X23" s="9">
        <f>SUMIFS(Concentrado!Y$2:Y859,Concentrado!$A$2:$A859,"="&amp;$A23,Concentrado!$B$2:$B859, "=Tabasco")</f>
        <v>6.3529999999999998</v>
      </c>
      <c r="Y23" s="9">
        <f>SUMIFS(Concentrado!Z$2:Z859,Concentrado!$A$2:$A859,"="&amp;$A23,Concentrado!$B$2:$B859, "=Tabasco")</f>
        <v>27.721</v>
      </c>
      <c r="Z23" s="9">
        <f>SUMIFS(Concentrado!AA$2:AA859,Concentrado!$A$2:$A859,"="&amp;$A23,Concentrado!$B$2:$B859, "=Tabasco")</f>
        <v>100.86499999999999</v>
      </c>
      <c r="AA23" s="9">
        <f>SUMIFS(Concentrado!AB$2:AB859,Concentrado!$A$2:$A859,"="&amp;$A23,Concentrado!$B$2:$B859, "=Tabasco")</f>
        <v>71.730999999999995</v>
      </c>
      <c r="AB23" s="9">
        <f>SUMIFS(Concentrado!AC$2:AC859,Concentrado!$A$2:$A859,"="&amp;$A23,Concentrado!$B$2:$B859, "=Tabasco")</f>
        <v>86.03</v>
      </c>
      <c r="AC23" s="9">
        <f>SUMIFS(Concentrado!AD$2:AD859,Concentrado!$A$2:$A859,"="&amp;$A23,Concentrado!$B$2:$B859, "=Tabasco")</f>
        <v>502.40600000000001</v>
      </c>
      <c r="AD23" s="9">
        <f>SUMIFS(Concentrado!AE$2:AE859,Concentrado!$A$2:$A859,"="&amp;$A23,Concentrado!$B$2:$B859, "=Tabasco")</f>
        <v>428.21199999999999</v>
      </c>
      <c r="AE23" s="9">
        <f>SUMIFS(Concentrado!AF$2:AF859,Concentrado!$A$2:$A859,"="&amp;$A23,Concentrado!$B$2:$B859, "=Tabasco")</f>
        <v>464.66800000000001</v>
      </c>
      <c r="AF23" s="9">
        <f>SUMIFS(Concentrado!AG$2:AG859,Concentrado!$A$2:$A859,"="&amp;$A23,Concentrado!$B$2:$B859, "=Tabasco")</f>
        <v>11.847</v>
      </c>
      <c r="AG23" s="9">
        <f>SUMIFS(Concentrado!AH$2:AH859,Concentrado!$A$2:$A859,"="&amp;$A23,Concentrado!$B$2:$B859, "=Tabasco")</f>
        <v>9.3223360841993408</v>
      </c>
      <c r="AH23" s="9">
        <f>SUMIFS(Concentrado!AI$2:AI859,Concentrado!$A$2:$A859,"="&amp;$A23,Concentrado!$B$2:$B859, "=Tabasco")</f>
        <v>1.63245126549954</v>
      </c>
      <c r="AI23" s="9">
        <f>SUMIFS(Concentrado!AJ$2:AJ859,Concentrado!$A$2:$A859,"="&amp;$A23,Concentrado!$B$2:$B859, "=Tabasco")</f>
        <v>5.4786217186552904</v>
      </c>
      <c r="AJ23" s="9">
        <f>SUMIFS(Concentrado!AK$2:AK859,Concentrado!$A$2:$A859,"="&amp;$A23,Concentrado!$B$2:$B859, "=Tabasco")</f>
        <v>8.6769999999999996</v>
      </c>
      <c r="AK23" s="9">
        <f>SUMIFS(Concentrado!AL$2:AL859,Concentrado!$A$2:$A859,"="&amp;$A23,Concentrado!$B$2:$B859, "=Tabasco")</f>
        <v>1.7689999999999999</v>
      </c>
      <c r="AL23" s="9">
        <f>SUMIFS(Concentrado!AM$2:AM859,Concentrado!$A$2:$A859,"="&amp;$A23,Concentrado!$B$2:$B859, "=Tabasco")</f>
        <v>5.1589999999999998</v>
      </c>
      <c r="AM23" s="9">
        <f>SUMIFS(Concentrado!AN$2:AN859,Concentrado!$A$2:$A859,"="&amp;$A23,Concentrado!$B$2:$B859, "=Tabasco")</f>
        <v>65.825000000000003</v>
      </c>
      <c r="AN23" s="9">
        <f>SUMIFS(Concentrado!AO$2:AO859,Concentrado!$A$2:$A859,"="&amp;$A23,Concentrado!$B$2:$B859, "=Tabasco")</f>
        <v>42.057000000000002</v>
      </c>
      <c r="AO23" s="9">
        <f>SUMIFS(Concentrado!AP$2:AP859,Concentrado!$A$2:$A859,"="&amp;$A23,Concentrado!$B$2:$B859, "=Tabasco")</f>
        <v>53.722999999999999</v>
      </c>
      <c r="AP23" s="9">
        <f>SUMIFS(Concentrado!AQ$2:AQ859,Concentrado!$A$2:$A859,"="&amp;$A23,Concentrado!$B$2:$B859, "=Tabasco")</f>
        <v>3.504</v>
      </c>
      <c r="AQ23" s="9">
        <f>SUMIFS(Concentrado!AR$2:AR859,Concentrado!$A$2:$A859,"="&amp;$A23,Concentrado!$B$2:$B859, "=Tabasco")</f>
        <v>0.80400000000000005</v>
      </c>
      <c r="AR23" s="9">
        <f>SUMIFS(Concentrado!AS$2:AS859,Concentrado!$A$2:$A859,"="&amp;$A23,Concentrado!$B$2:$B859, "=Tabasco")</f>
        <v>2.129</v>
      </c>
      <c r="AS23" s="9">
        <f>SUMIFS(Concentrado!AT$2:AT859,Concentrado!$A$2:$A859,"="&amp;$A23,Concentrado!$B$2:$B859, "=Tabasco")</f>
        <v>10.762</v>
      </c>
      <c r="AT23" s="9">
        <f>SUMIFS(Concentrado!AU$2:AU859,Concentrado!$A$2:$A859,"="&amp;$A23,Concentrado!$B$2:$B859, "=Tabasco")</f>
        <v>3.056</v>
      </c>
      <c r="AU23" s="9">
        <f>SUMIFS(Concentrado!AV$2:AV859,Concentrado!$A$2:$A859,"="&amp;$A23,Concentrado!$B$2:$B859, "=Tabasco")</f>
        <v>6.8380000000000001</v>
      </c>
      <c r="AV23" s="9">
        <f>SUMIFS(Concentrado!AW$2:AW859,Concentrado!$A$2:$A859,"="&amp;$A23,Concentrado!$B$2:$B859, "=Tabasco")</f>
        <v>699.04600000000005</v>
      </c>
      <c r="AW23" s="9">
        <f>SUMIFS(Concentrado!AX$2:AX859,Concentrado!$A$2:$A859,"="&amp;$A23,Concentrado!$B$2:$B859, "=Tabasco")</f>
        <v>506.53699999999998</v>
      </c>
      <c r="AX23" s="9">
        <f>SUMIFS(Concentrado!AY$2:AY859,Concentrado!$A$2:$A859,"="&amp;$A23,Concentrado!$B$2:$B859, "=Tabasco")</f>
        <v>601.06200000000001</v>
      </c>
      <c r="AY23" s="9">
        <f>SUMIFS(Concentrado!AZ$2:AZ859,Concentrado!$A$2:$A859,"="&amp;$A23,Concentrado!$B$2:$B859, "=Tabasco")</f>
        <v>6.99</v>
      </c>
      <c r="AZ23" s="9">
        <f>SUMIFS(Concentrado!BA$2:BA859,Concentrado!$A$2:$A859,"="&amp;$A23,Concentrado!$B$2:$B859, "=Tabasco")</f>
        <v>5.0650000000000004</v>
      </c>
      <c r="BA23" s="9">
        <f>SUMIFS(Concentrado!BB$2:BB859,Concentrado!$A$2:$A859,"="&amp;$A23,Concentrado!$B$2:$B859, "=Tabasco")</f>
        <v>6.0110000000000001</v>
      </c>
      <c r="BB23" s="9">
        <f>SUMIFS(Concentrado!BC$2:BC859,Concentrado!$A$2:$A859,"="&amp;$A23,Concentrado!$B$2:$B859, "=Tabasco")</f>
        <v>11.401</v>
      </c>
      <c r="BC23" s="9">
        <f>SUMIFS(Concentrado!BD$2:BD859,Concentrado!$A$2:$A859,"="&amp;$A23,Concentrado!$B$2:$B859, "=Tabasco")</f>
        <v>3.1920000000000002</v>
      </c>
      <c r="BD23" s="9">
        <f>SUMIFS(Concentrado!BE$2:BE859,Concentrado!$A$2:$A859,"="&amp;$A23,Concentrado!$B$2:$B859, "=Tabasco")</f>
        <v>14.196</v>
      </c>
      <c r="BE23" s="9">
        <f>SUMIFS(Concentrado!BF$2:BF859,Concentrado!$A$2:$A859,"="&amp;$A23,Concentrado!$B$2:$B859, "=Tabasco")</f>
        <v>16.524000000000001</v>
      </c>
      <c r="BF23" s="9">
        <f>SUMIFS(Concentrado!BG$2:BG859,Concentrado!$A$2:$A859,"="&amp;$A23,Concentrado!$B$2:$B859, "=Tabasco")</f>
        <v>38.368000000000002</v>
      </c>
      <c r="BG23" s="9">
        <f>SUMIFS(Concentrado!BH$2:BH859,Concentrado!$A$2:$A859,"="&amp;$A23,Concentrado!$B$2:$B859, "=Tabasco")</f>
        <v>9.4641258472950511</v>
      </c>
    </row>
    <row r="24" spans="1:59" x14ac:dyDescent="0.25">
      <c r="A24" s="4">
        <v>2020</v>
      </c>
      <c r="B24" s="9">
        <f>SUMIFS(Concentrado!C$2:C859,Concentrado!$A$2:$A859,"="&amp;$A24,Concentrado!$B$2:$B859, "=Tabasco")</f>
        <v>11.202999999999999</v>
      </c>
      <c r="C24" s="9">
        <f>SUMIFS(Concentrado!D$2:D859,Concentrado!$A$2:$A859,"="&amp;$A24,Concentrado!$B$2:$B859, "=Tabasco")</f>
        <v>1.768</v>
      </c>
      <c r="D24" s="9">
        <f>SUMIFS(Concentrado!E$2:E859,Concentrado!$A$2:$A859,"="&amp;$A24,Concentrado!$B$2:$B859, "=Tabasco")</f>
        <v>6.3920000000000003</v>
      </c>
      <c r="E24" s="9">
        <f>SUMIFS(Concentrado!F$2:F859,Concentrado!$A$2:$A859,"="&amp;$A24,Concentrado!$B$2:$B859, "=Tabasco")</f>
        <v>13.663</v>
      </c>
      <c r="F24" s="9">
        <f>SUMIFS(Concentrado!G$2:G859,Concentrado!$A$2:$A859,"="&amp;$A24,Concentrado!$B$2:$B859, "=Tabasco")</f>
        <v>18.074999999999999</v>
      </c>
      <c r="G24" s="9">
        <f>SUMIFS(Concentrado!H$2:H859,Concentrado!$A$2:$A859,"="&amp;$A24,Concentrado!$B$2:$B859, "=Tabasco")</f>
        <v>3.6779999999999999</v>
      </c>
      <c r="H24" s="9">
        <f>SUMIFS(Concentrado!I$2:I859,Concentrado!$A$2:$A859,"="&amp;$A24,Concentrado!$B$2:$B859, "=Tabasco")</f>
        <v>3.6160000000000001</v>
      </c>
      <c r="I24" s="9">
        <f>SUMIFS(Concentrado!J$2:J859,Concentrado!$A$2:$A859,"="&amp;$A24,Concentrado!$B$2:$B859, "=Tabasco")</f>
        <v>3.6469999999999998</v>
      </c>
      <c r="J24" s="9">
        <f>SUMIFS(Concentrado!K$2:K859,Concentrado!$A$2:$A859,"="&amp;$A24,Concentrado!$B$2:$B859, "=Tabasco")</f>
        <v>4.431</v>
      </c>
      <c r="K24" s="9">
        <f>SUMIFS(Concentrado!L$2:L859,Concentrado!$A$2:$A859,"="&amp;$A24,Concentrado!$B$2:$B859, "=Tabasco")</f>
        <v>3.2949999999999999</v>
      </c>
      <c r="L24" s="9">
        <f>SUMIFS(Concentrado!M$2:M859,Concentrado!$A$2:$A859,"="&amp;$A24,Concentrado!$B$2:$B859, "=Tabasco")</f>
        <v>3.8519999999999999</v>
      </c>
      <c r="M24" s="9">
        <f>SUMIFS(Concentrado!N$2:N859,Concentrado!$A$2:$A859,"="&amp;$A24,Concentrado!$B$2:$B859, "=Tabasco")</f>
        <v>56.497</v>
      </c>
      <c r="N24" s="9">
        <f>SUMIFS(Concentrado!O$2:O859,Concentrado!$A$2:$A859,"="&amp;$A24,Concentrado!$B$2:$B859, "=Tabasco")</f>
        <v>93.802000000000007</v>
      </c>
      <c r="O24" s="9">
        <f>SUMIFS(Concentrado!P$2:P859,Concentrado!$A$2:$A859,"="&amp;$A24,Concentrado!$B$2:$B859, "=Tabasco")</f>
        <v>14.627000000000001</v>
      </c>
      <c r="P24" s="9">
        <f>SUMIFS(Concentrado!Q$2:Q859,Concentrado!$A$2:$A859,"="&amp;$A24,Concentrado!$B$2:$B859, "=Tabasco")</f>
        <v>53.433</v>
      </c>
      <c r="Q24" s="9">
        <f>SUMIFS(Concentrado!R$2:R859,Concentrado!$A$2:$A859,"="&amp;$A24,Concentrado!$B$2:$B859, "=Tabasco")</f>
        <v>177.571</v>
      </c>
      <c r="R24" s="9">
        <f>SUMIFS(Concentrado!S$2:S859,Concentrado!$A$2:$A859,"="&amp;$A24,Concentrado!$B$2:$B859, "=Tabasco")</f>
        <v>169.01</v>
      </c>
      <c r="S24" s="9">
        <f>SUMIFS(Concentrado!T$2:T859,Concentrado!$A$2:$A859,"="&amp;$A24,Concentrado!$B$2:$B859, "=Tabasco")</f>
        <v>173.20599999999999</v>
      </c>
      <c r="T24" s="9">
        <f>SUMIFS(Concentrado!U$2:U859,Concentrado!$A$2:$A859,"="&amp;$A24,Concentrado!$B$2:$B859, "=Tabasco")</f>
        <v>40.045000000000002</v>
      </c>
      <c r="U24" s="9">
        <f>SUMIFS(Concentrado!V$2:V859,Concentrado!$A$2:$A859,"="&amp;$A24,Concentrado!$B$2:$B859, "=Tabasco")</f>
        <v>35.683</v>
      </c>
      <c r="V24" s="9">
        <f>SUMIFS(Concentrado!W$2:W859,Concentrado!$A$2:$A859,"="&amp;$A24,Concentrado!$B$2:$B859, "=Tabasco")</f>
        <v>37.820999999999998</v>
      </c>
      <c r="W24" s="9">
        <f>SUMIFS(Concentrado!X$2:X859,Concentrado!$A$2:$A859,"="&amp;$A24,Concentrado!$B$2:$B859, "=Tabasco")</f>
        <v>43.64</v>
      </c>
      <c r="X24" s="9">
        <f>SUMIFS(Concentrado!Y$2:Y859,Concentrado!$A$2:$A859,"="&amp;$A24,Concentrado!$B$2:$B859, "=Tabasco")</f>
        <v>4.42</v>
      </c>
      <c r="Y24" s="9">
        <f>SUMIFS(Concentrado!Z$2:Z859,Concentrado!$A$2:$A859,"="&amp;$A24,Concentrado!$B$2:$B859, "=Tabasco")</f>
        <v>23.643000000000001</v>
      </c>
      <c r="Z24" s="9">
        <f>SUMIFS(Concentrado!AA$2:AA859,Concentrado!$A$2:$A859,"="&amp;$A24,Concentrado!$B$2:$B859, "=Tabasco")</f>
        <v>164.529</v>
      </c>
      <c r="AA24" s="9">
        <f>SUMIFS(Concentrado!AB$2:AB859,Concentrado!$A$2:$A859,"="&amp;$A24,Concentrado!$B$2:$B859, "=Tabasco")</f>
        <v>108.976</v>
      </c>
      <c r="AB24" s="9">
        <f>SUMIFS(Concentrado!AC$2:AC859,Concentrado!$A$2:$A859,"="&amp;$A24,Concentrado!$B$2:$B859, "=Tabasco")</f>
        <v>136.20400000000001</v>
      </c>
      <c r="AC24" s="9">
        <f>SUMIFS(Concentrado!AD$2:AD859,Concentrado!$A$2:$A859,"="&amp;$A24,Concentrado!$B$2:$B859, "=Tabasco")</f>
        <v>637.88400000000001</v>
      </c>
      <c r="AD24" s="9">
        <f>SUMIFS(Concentrado!AE$2:AE859,Concentrado!$A$2:$A859,"="&amp;$A24,Concentrado!$B$2:$B859, "=Tabasco")</f>
        <v>507.59199999999998</v>
      </c>
      <c r="AE24" s="9">
        <f>SUMIFS(Concentrado!AF$2:AF859,Concentrado!$A$2:$A859,"="&amp;$A24,Concentrado!$B$2:$B859, "=Tabasco")</f>
        <v>571.452</v>
      </c>
      <c r="AF24" s="9">
        <f>SUMIFS(Concentrado!AG$2:AG859,Concentrado!$A$2:$A859,"="&amp;$A24,Concentrado!$B$2:$B859, "=Tabasco")</f>
        <v>14.295999999999999</v>
      </c>
      <c r="AG24" s="9">
        <f>SUMIFS(Concentrado!AH$2:AH859,Concentrado!$A$2:$A859,"="&amp;$A24,Concentrado!$B$2:$B859, "=Tabasco")</f>
        <v>8.6765047286950807</v>
      </c>
      <c r="AH24" s="9">
        <f>SUMIFS(Concentrado!AI$2:AI859,Concentrado!$A$2:$A859,"="&amp;$A24,Concentrado!$B$2:$B859, "=Tabasco")</f>
        <v>3.7614489101201798</v>
      </c>
      <c r="AI24" s="9">
        <f>SUMIFS(Concentrado!AJ$2:AJ859,Concentrado!$A$2:$A859,"="&amp;$A24,Concentrado!$B$2:$B859, "=Tabasco")</f>
        <v>6.22206673577465</v>
      </c>
      <c r="AJ24" s="9">
        <f>SUMIFS(Concentrado!AK$2:AK859,Concentrado!$A$2:$A859,"="&amp;$A24,Concentrado!$B$2:$B859, "=Tabasco")</f>
        <v>7.19</v>
      </c>
      <c r="AK24" s="9">
        <f>SUMIFS(Concentrado!AL$2:AL859,Concentrado!$A$2:$A859,"="&amp;$A24,Concentrado!$B$2:$B859, "=Tabasco")</f>
        <v>2.331</v>
      </c>
      <c r="AL24" s="9">
        <f>SUMIFS(Concentrado!AM$2:AM859,Concentrado!$A$2:$A859,"="&amp;$A24,Concentrado!$B$2:$B859, "=Tabasco")</f>
        <v>4.7119999999999997</v>
      </c>
      <c r="AM24" s="9">
        <f>SUMIFS(Concentrado!AN$2:AN859,Concentrado!$A$2:$A859,"="&amp;$A24,Concentrado!$B$2:$B859, "=Tabasco")</f>
        <v>313.17399999999998</v>
      </c>
      <c r="AN24" s="9">
        <f>SUMIFS(Concentrado!AO$2:AO859,Concentrado!$A$2:$A859,"="&amp;$A24,Concentrado!$B$2:$B859, "=Tabasco")</f>
        <v>189.98500000000001</v>
      </c>
      <c r="AO24" s="9">
        <f>SUMIFS(Concentrado!AP$2:AP859,Concentrado!$A$2:$A859,"="&amp;$A24,Concentrado!$B$2:$B859, "=Tabasco")</f>
        <v>250.405</v>
      </c>
      <c r="AP24" s="9">
        <f>SUMIFS(Concentrado!AQ$2:AQ859,Concentrado!$A$2:$A859,"="&amp;$A24,Concentrado!$B$2:$B859, "=Tabasco")</f>
        <v>1.5880000000000001</v>
      </c>
      <c r="AQ24" s="9">
        <f>SUMIFS(Concentrado!AR$2:AR859,Concentrado!$A$2:$A859,"="&amp;$A24,Concentrado!$B$2:$B859, "=Tabasco")</f>
        <v>0.72299999999999998</v>
      </c>
      <c r="AR24" s="9">
        <f>SUMIFS(Concentrado!AS$2:AS859,Concentrado!$A$2:$A859,"="&amp;$A24,Concentrado!$B$2:$B859, "=Tabasco")</f>
        <v>1.147</v>
      </c>
      <c r="AS24" s="9">
        <f>SUMIFS(Concentrado!AT$2:AT859,Concentrado!$A$2:$A859,"="&amp;$A24,Concentrado!$B$2:$B859, "=Tabasco")</f>
        <v>8.0259999999999998</v>
      </c>
      <c r="AT24" s="9">
        <f>SUMIFS(Concentrado!AU$2:AU859,Concentrado!$A$2:$A859,"="&amp;$A24,Concentrado!$B$2:$B859, "=Tabasco")</f>
        <v>2.5720000000000001</v>
      </c>
      <c r="AU24" s="9">
        <f>SUMIFS(Concentrado!AV$2:AV859,Concentrado!$A$2:$A859,"="&amp;$A24,Concentrado!$B$2:$B859, "=Tabasco")</f>
        <v>5.2450000000000001</v>
      </c>
      <c r="AV24" s="9">
        <f>SUMIFS(Concentrado!AW$2:AW859,Concentrado!$A$2:$A859,"="&amp;$A24,Concentrado!$B$2:$B859, "=Tabasco")</f>
        <v>1068.0170000000001</v>
      </c>
      <c r="AW24" s="9">
        <f>SUMIFS(Concentrado!AX$2:AX859,Concentrado!$A$2:$A859,"="&amp;$A24,Concentrado!$B$2:$B859, "=Tabasco")</f>
        <v>730.92899999999997</v>
      </c>
      <c r="AX24" s="9">
        <f>SUMIFS(Concentrado!AY$2:AY859,Concentrado!$A$2:$A859,"="&amp;$A24,Concentrado!$B$2:$B859, "=Tabasco")</f>
        <v>896.18799999999999</v>
      </c>
      <c r="AY24" s="9">
        <f>SUMIFS(Concentrado!AZ$2:AZ859,Concentrado!$A$2:$A859,"="&amp;$A24,Concentrado!$B$2:$B859, "=Tabasco")</f>
        <v>10.68</v>
      </c>
      <c r="AZ24" s="9">
        <f>SUMIFS(Concentrado!BA$2:BA859,Concentrado!$A$2:$A859,"="&amp;$A24,Concentrado!$B$2:$B859, "=Tabasco")</f>
        <v>7.3090000000000002</v>
      </c>
      <c r="BA24" s="9">
        <f>SUMIFS(Concentrado!BB$2:BB859,Concentrado!$A$2:$A859,"="&amp;$A24,Concentrado!$B$2:$B859, "=Tabasco")</f>
        <v>8.9619999999999997</v>
      </c>
      <c r="BB24" s="9">
        <f>SUMIFS(Concentrado!BC$2:BC859,Concentrado!$A$2:$A859,"="&amp;$A24,Concentrado!$B$2:$B859, "=Tabasco")</f>
        <v>12.209</v>
      </c>
      <c r="BC24" s="9">
        <f>SUMIFS(Concentrado!BD$2:BD859,Concentrado!$A$2:$A859,"="&amp;$A24,Concentrado!$B$2:$B859, "=Tabasco")</f>
        <v>4.226</v>
      </c>
      <c r="BD24" s="9">
        <f>SUMIFS(Concentrado!BE$2:BE859,Concentrado!$A$2:$A859,"="&amp;$A24,Concentrado!$B$2:$B859, "=Tabasco")</f>
        <v>12.98</v>
      </c>
      <c r="BE24" s="9">
        <f>SUMIFS(Concentrado!BF$2:BF859,Concentrado!$A$2:$A859,"="&amp;$A24,Concentrado!$B$2:$B859, "=Tabasco")</f>
        <v>14.837999999999999</v>
      </c>
      <c r="BF24" s="9">
        <f>SUMIFS(Concentrado!BG$2:BG859,Concentrado!$A$2:$A859,"="&amp;$A24,Concentrado!$B$2:$B859, "=Tabasco")</f>
        <v>74.323999999999998</v>
      </c>
      <c r="BG24" s="9">
        <f>SUMIFS(Concentrado!BH$2:BH859,Concentrado!$A$2:$A859,"="&amp;$A24,Concentrado!$B$2:$B859, "=Tabasco")</f>
        <v>8.8923101425424029</v>
      </c>
    </row>
    <row r="25" spans="1:59" x14ac:dyDescent="0.25">
      <c r="A25" s="4">
        <v>2021</v>
      </c>
      <c r="B25" s="9">
        <f>SUMIFS(Concentrado!C$2:C859,Concentrado!$A$2:$A859,"="&amp;$A25,Concentrado!$B$2:$B859, "=Tabasco")</f>
        <v>17.991</v>
      </c>
      <c r="C25" s="9">
        <f>SUMIFS(Concentrado!D$2:D859,Concentrado!$A$2:$A859,"="&amp;$A25,Concentrado!$B$2:$B859, "=Tabasco")</f>
        <v>3.3690000000000002</v>
      </c>
      <c r="D25" s="9">
        <f>SUMIFS(Concentrado!E$2:E859,Concentrado!$A$2:$A859,"="&amp;$A25,Concentrado!$B$2:$B859, "=Tabasco")</f>
        <v>10.525</v>
      </c>
      <c r="E25" s="9">
        <f>SUMIFS(Concentrado!F$2:F859,Concentrado!$A$2:$A859,"="&amp;$A25,Concentrado!$B$2:$B859, "=Tabasco")</f>
        <v>8.73</v>
      </c>
      <c r="F25" s="9">
        <f>SUMIFS(Concentrado!G$2:G859,Concentrado!$A$2:$A859,"="&amp;$A25,Concentrado!$B$2:$B859, "=Tabasco")</f>
        <v>17.881</v>
      </c>
      <c r="G25" s="9">
        <f>SUMIFS(Concentrado!H$2:H859,Concentrado!$A$2:$A859,"="&amp;$A25,Concentrado!$B$2:$B859, "=Tabasco")</f>
        <v>5.69</v>
      </c>
      <c r="H25" s="9">
        <f>SUMIFS(Concentrado!I$2:I859,Concentrado!$A$2:$A859,"="&amp;$A25,Concentrado!$B$2:$B859, "=Tabasco")</f>
        <v>4.6520000000000001</v>
      </c>
      <c r="I25" s="9">
        <f>SUMIFS(Concentrado!J$2:J859,Concentrado!$A$2:$A859,"="&amp;$A25,Concentrado!$B$2:$B859, "=Tabasco")</f>
        <v>5.16</v>
      </c>
      <c r="J25" s="9">
        <f>SUMIFS(Concentrado!K$2:K859,Concentrado!$A$2:$A859,"="&amp;$A25,Concentrado!$B$2:$B859, "=Tabasco")</f>
        <v>4.5190000000000001</v>
      </c>
      <c r="K25" s="9">
        <f>SUMIFS(Concentrado!L$2:L859,Concentrado!$A$2:$A859,"="&amp;$A25,Concentrado!$B$2:$B859, "=Tabasco")</f>
        <v>2.6469999999999998</v>
      </c>
      <c r="L25" s="9">
        <f>SUMIFS(Concentrado!M$2:M859,Concentrado!$A$2:$A859,"="&amp;$A25,Concentrado!$B$2:$B859, "=Tabasco")</f>
        <v>3.5630000000000002</v>
      </c>
      <c r="M25" s="9">
        <f>SUMIFS(Concentrado!N$2:N859,Concentrado!$A$2:$A859,"="&amp;$A25,Concentrado!$B$2:$B859, "=Tabasco")</f>
        <v>46.683</v>
      </c>
      <c r="N25" s="9">
        <f>SUMIFS(Concentrado!O$2:O859,Concentrado!$A$2:$A859,"="&amp;$A25,Concentrado!$B$2:$B859, "=Tabasco")</f>
        <v>92.632000000000005</v>
      </c>
      <c r="O25" s="9">
        <f>SUMIFS(Concentrado!P$2:P859,Concentrado!$A$2:$A859,"="&amp;$A25,Concentrado!$B$2:$B859, "=Tabasco")</f>
        <v>15.641</v>
      </c>
      <c r="P25" s="9">
        <f>SUMIFS(Concentrado!Q$2:Q859,Concentrado!$A$2:$A859,"="&amp;$A25,Concentrado!$B$2:$B859, "=Tabasco")</f>
        <v>53.322000000000003</v>
      </c>
      <c r="Q25" s="9">
        <f>SUMIFS(Concentrado!R$2:R859,Concentrado!$A$2:$A859,"="&amp;$A25,Concentrado!$B$2:$B859, "=Tabasco")</f>
        <v>128.94800000000001</v>
      </c>
      <c r="R25" s="9">
        <f>SUMIFS(Concentrado!S$2:S859,Concentrado!$A$2:$A859,"="&amp;$A25,Concentrado!$B$2:$B859, "=Tabasco")</f>
        <v>138.68700000000001</v>
      </c>
      <c r="S25" s="9">
        <f>SUMIFS(Concentrado!T$2:T859,Concentrado!$A$2:$A859,"="&amp;$A25,Concentrado!$B$2:$B859, "=Tabasco")</f>
        <v>133.91999999999999</v>
      </c>
      <c r="T25" s="9">
        <f>SUMIFS(Concentrado!U$2:U859,Concentrado!$A$2:$A859,"="&amp;$A25,Concentrado!$B$2:$B859, "=Tabasco")</f>
        <v>30.542000000000002</v>
      </c>
      <c r="U25" s="9">
        <f>SUMIFS(Concentrado!V$2:V859,Concentrado!$A$2:$A859,"="&amp;$A25,Concentrado!$B$2:$B859, "=Tabasco")</f>
        <v>26.55</v>
      </c>
      <c r="V25" s="9">
        <f>SUMIFS(Concentrado!W$2:W859,Concentrado!$A$2:$A859,"="&amp;$A25,Concentrado!$B$2:$B859, "=Tabasco")</f>
        <v>28.504000000000001</v>
      </c>
      <c r="W25" s="9">
        <f>SUMIFS(Concentrado!X$2:X859,Concentrado!$A$2:$A859,"="&amp;$A25,Concentrado!$B$2:$B859, "=Tabasco")</f>
        <v>33.639000000000003</v>
      </c>
      <c r="X25" s="9">
        <f>SUMIFS(Concentrado!Y$2:Y859,Concentrado!$A$2:$A859,"="&amp;$A25,Concentrado!$B$2:$B859, "=Tabasco")</f>
        <v>3.5289999999999999</v>
      </c>
      <c r="Y25" s="9">
        <f>SUMIFS(Concentrado!Z$2:Z859,Concentrado!$A$2:$A859,"="&amp;$A25,Concentrado!$B$2:$B859, "=Tabasco")</f>
        <v>18.265999999999998</v>
      </c>
      <c r="Z25" s="9">
        <f>SUMIFS(Concentrado!AA$2:AA859,Concentrado!$A$2:$A859,"="&amp;$A25,Concentrado!$B$2:$B859, "=Tabasco")</f>
        <v>155.55699999999999</v>
      </c>
      <c r="AA25" s="9">
        <f>SUMIFS(Concentrado!AB$2:AB859,Concentrado!$A$2:$A859,"="&amp;$A25,Concentrado!$B$2:$B859, "=Tabasco")</f>
        <v>108.447</v>
      </c>
      <c r="AB25" s="9">
        <f>SUMIFS(Concentrado!AC$2:AC859,Concentrado!$A$2:$A859,"="&amp;$A25,Concentrado!$B$2:$B859, "=Tabasco")</f>
        <v>131.50399999999999</v>
      </c>
      <c r="AC25" s="9">
        <f>SUMIFS(Concentrado!AD$2:AD859,Concentrado!$A$2:$A859,"="&amp;$A25,Concentrado!$B$2:$B859, "=Tabasco")</f>
        <v>561.06100000000004</v>
      </c>
      <c r="AD25" s="9">
        <f>SUMIFS(Concentrado!AE$2:AE859,Concentrado!$A$2:$A859,"="&amp;$A25,Concentrado!$B$2:$B859, "=Tabasco")</f>
        <v>473.49200000000002</v>
      </c>
      <c r="AE25" s="9">
        <f>SUMIFS(Concentrado!AF$2:AF859,Concentrado!$A$2:$A859,"="&amp;$A25,Concentrado!$B$2:$B859, "=Tabasco")</f>
        <v>516.35</v>
      </c>
      <c r="AF25" s="9">
        <f>SUMIFS(Concentrado!AG$2:AG859,Concentrado!$A$2:$A859,"="&amp;$A25,Concentrado!$B$2:$B859, "=Tabasco")</f>
        <v>11.965999999999999</v>
      </c>
      <c r="AG25" s="9">
        <f>SUMIFS(Concentrado!AH$2:AH859,Concentrado!$A$2:$A859,"="&amp;$A25,Concentrado!$B$2:$B859, "=Tabasco")</f>
        <v>8.6903827996185594</v>
      </c>
      <c r="AH25" s="9">
        <f>SUMIFS(Concentrado!AI$2:AI859,Concentrado!$A$2:$A859,"="&amp;$A25,Concentrado!$B$2:$B859, "=Tabasco")</f>
        <v>2.1234778792590498</v>
      </c>
      <c r="AI25" s="9">
        <f>SUMIFS(Concentrado!AJ$2:AJ859,Concentrado!$A$2:$A859,"="&amp;$A25,Concentrado!$B$2:$B859, "=Tabasco")</f>
        <v>5.4143699733165702</v>
      </c>
      <c r="AJ25" s="9">
        <f>SUMIFS(Concentrado!AK$2:AK859,Concentrado!$A$2:$A859,"="&amp;$A25,Concentrado!$B$2:$B859, "=Tabasco")</f>
        <v>7.6980000000000004</v>
      </c>
      <c r="AK25" s="9">
        <f>SUMIFS(Concentrado!AL$2:AL859,Concentrado!$A$2:$A859,"="&amp;$A25,Concentrado!$B$2:$B859, "=Tabasco")</f>
        <v>1.524</v>
      </c>
      <c r="AL25" s="9">
        <f>SUMIFS(Concentrado!AM$2:AM859,Concentrado!$A$2:$A859,"="&amp;$A25,Concentrado!$B$2:$B859, "=Tabasco")</f>
        <v>4.5460000000000003</v>
      </c>
      <c r="AM25" s="9">
        <f>SUMIFS(Concentrado!AN$2:AN859,Concentrado!$A$2:$A859,"="&amp;$A25,Concentrado!$B$2:$B859, "=Tabasco")</f>
        <v>226.851</v>
      </c>
      <c r="AN25" s="9">
        <f>SUMIFS(Concentrado!AO$2:AO859,Concentrado!$A$2:$A859,"="&amp;$A25,Concentrado!$B$2:$B859, "=Tabasco")</f>
        <v>150.55799999999999</v>
      </c>
      <c r="AO25" s="9">
        <f>SUMIFS(Concentrado!AP$2:AP859,Concentrado!$A$2:$A859,"="&amp;$A25,Concentrado!$B$2:$B859, "=Tabasco")</f>
        <v>187.898</v>
      </c>
      <c r="AP25" s="9">
        <f>SUMIFS(Concentrado!AQ$2:AQ859,Concentrado!$A$2:$A859,"="&amp;$A25,Concentrado!$B$2:$B859, "=Tabasco")</f>
        <v>3.0960000000000001</v>
      </c>
      <c r="AQ25" s="9">
        <f>SUMIFS(Concentrado!AR$2:AR859,Concentrado!$A$2:$A859,"="&amp;$A25,Concentrado!$B$2:$B859, "=Tabasco")</f>
        <v>1.2030000000000001</v>
      </c>
      <c r="AR25" s="9">
        <f>SUMIFS(Concentrado!AS$2:AS859,Concentrado!$A$2:$A859,"="&amp;$A25,Concentrado!$B$2:$B859, "=Tabasco")</f>
        <v>2.13</v>
      </c>
      <c r="AS25" s="9">
        <f>SUMIFS(Concentrado!AT$2:AT859,Concentrado!$A$2:$A859,"="&amp;$A25,Concentrado!$B$2:$B859, "=Tabasco")</f>
        <v>7.6980000000000004</v>
      </c>
      <c r="AT25" s="9">
        <f>SUMIFS(Concentrado!AU$2:AU859,Concentrado!$A$2:$A859,"="&amp;$A25,Concentrado!$B$2:$B859, "=Tabasco")</f>
        <v>1.2030000000000001</v>
      </c>
      <c r="AU25" s="9">
        <f>SUMIFS(Concentrado!AV$2:AV859,Concentrado!$A$2:$A859,"="&amp;$A25,Concentrado!$B$2:$B859, "=Tabasco")</f>
        <v>4.3819999999999997</v>
      </c>
      <c r="AV25" s="9">
        <f>SUMIFS(Concentrado!AW$2:AW859,Concentrado!$A$2:$A859,"="&amp;$A25,Concentrado!$B$2:$B859, "=Tabasco")</f>
        <v>909.91499999999996</v>
      </c>
      <c r="AW25" s="9">
        <f>SUMIFS(Concentrado!AX$2:AX859,Concentrado!$A$2:$A859,"="&amp;$A25,Concentrado!$B$2:$B859, "=Tabasco")</f>
        <v>666.96299999999997</v>
      </c>
      <c r="AX25" s="9">
        <f>SUMIFS(Concentrado!AY$2:AY859,Concentrado!$A$2:$A859,"="&amp;$A25,Concentrado!$B$2:$B859, "=Tabasco")</f>
        <v>785.87</v>
      </c>
      <c r="AY25" s="9">
        <f>SUMIFS(Concentrado!AZ$2:AZ859,Concentrado!$A$2:$A859,"="&amp;$A25,Concentrado!$B$2:$B859, "=Tabasco")</f>
        <v>9.0990000000000002</v>
      </c>
      <c r="AZ25" s="9">
        <f>SUMIFS(Concentrado!BA$2:BA859,Concentrado!$A$2:$A859,"="&amp;$A25,Concentrado!$B$2:$B859, "=Tabasco")</f>
        <v>6.67</v>
      </c>
      <c r="BA25" s="9">
        <f>SUMIFS(Concentrado!BB$2:BB859,Concentrado!$A$2:$A859,"="&amp;$A25,Concentrado!$B$2:$B859, "=Tabasco")</f>
        <v>7.859</v>
      </c>
      <c r="BB25" s="9">
        <f>SUMIFS(Concentrado!BC$2:BC859,Concentrado!$A$2:$A859,"="&amp;$A25,Concentrado!$B$2:$B859, "=Tabasco")</f>
        <v>14.99</v>
      </c>
      <c r="BC25" s="9">
        <f>SUMIFS(Concentrado!BD$2:BD859,Concentrado!$A$2:$A859,"="&amp;$A25,Concentrado!$B$2:$B859, "=Tabasco")</f>
        <v>2.4180000000000001</v>
      </c>
      <c r="BD25" s="9">
        <f>SUMIFS(Concentrado!BE$2:BE859,Concentrado!$A$2:$A859,"="&amp;$A25,Concentrado!$B$2:$B859, "=Tabasco")</f>
        <v>12.926</v>
      </c>
      <c r="BE25" s="9">
        <f>SUMIFS(Concentrado!BF$2:BF859,Concentrado!$A$2:$A859,"="&amp;$A25,Concentrado!$B$2:$B859, "=Tabasco")</f>
        <v>15.539</v>
      </c>
      <c r="BF25" s="9">
        <f>SUMIFS(Concentrado!BG$2:BG859,Concentrado!$A$2:$A859,"="&amp;$A25,Concentrado!$B$2:$B859, "=Tabasco")</f>
        <v>50.58</v>
      </c>
      <c r="BG25" s="9">
        <f>SUMIFS(Concentrado!BH$2:BH859,Concentrado!$A$2:$A859,"="&amp;$A25,Concentrado!$B$2:$B859, "=Tabasco")</f>
        <v>8.1209430409981174</v>
      </c>
    </row>
    <row r="26" spans="1:59" x14ac:dyDescent="0.25">
      <c r="A26" s="4">
        <v>2022</v>
      </c>
      <c r="B26" s="9">
        <f>SUMIFS(Concentrado!C$2:C859,Concentrado!$A$2:$A859,"="&amp;$A26,Concentrado!$B$2:$B859, "=Tabasco")</f>
        <v>21.728999999999999</v>
      </c>
      <c r="C26" s="9">
        <f>SUMIFS(Concentrado!D$2:D859,Concentrado!$A$2:$A859,"="&amp;$A26,Concentrado!$B$2:$B859, "=Tabasco")</f>
        <v>3.5979999999999999</v>
      </c>
      <c r="D26" s="9">
        <f>SUMIFS(Concentrado!E$2:E859,Concentrado!$A$2:$A859,"="&amp;$A26,Concentrado!$B$2:$B859, "=Tabasco")</f>
        <v>12.462999999999999</v>
      </c>
      <c r="E26" s="9">
        <f>SUMIFS(Concentrado!F$2:F859,Concentrado!$A$2:$A859,"="&amp;$A26,Concentrado!$B$2:$B859, "=Tabasco")</f>
        <v>7.5049999999999999</v>
      </c>
      <c r="F26" s="9">
        <f>SUMIFS(Concentrado!G$2:G859,Concentrado!$A$2:$A859,"="&amp;$A26,Concentrado!$B$2:$B859, "=Tabasco")</f>
        <v>17.094999999999999</v>
      </c>
      <c r="G26" s="9">
        <f>SUMIFS(Concentrado!H$2:H859,Concentrado!$A$2:$A859,"="&amp;$A26,Concentrado!$B$2:$B859, "=Tabasco")</f>
        <v>4.8470000000000004</v>
      </c>
      <c r="H26" s="9">
        <f>SUMIFS(Concentrado!I$2:I859,Concentrado!$A$2:$A859,"="&amp;$A26,Concentrado!$B$2:$B859, "=Tabasco")</f>
        <v>4.0780000000000003</v>
      </c>
      <c r="I26" s="9">
        <f>SUMIFS(Concentrado!J$2:J859,Concentrado!$A$2:$A859,"="&amp;$A26,Concentrado!$B$2:$B859, "=Tabasco")</f>
        <v>4.4539999999999997</v>
      </c>
      <c r="J26" s="9">
        <f>SUMIFS(Concentrado!K$2:K859,Concentrado!$A$2:$A859,"="&amp;$A26,Concentrado!$B$2:$B859, "=Tabasco")</f>
        <v>4.0110000000000001</v>
      </c>
      <c r="K26" s="9">
        <f>SUMIFS(Concentrado!L$2:L859,Concentrado!$A$2:$A859,"="&amp;$A26,Concentrado!$B$2:$B859, "=Tabasco")</f>
        <v>3.278</v>
      </c>
      <c r="L26" s="9">
        <f>SUMIFS(Concentrado!M$2:M859,Concentrado!$A$2:$A859,"="&amp;$A26,Concentrado!$B$2:$B859, "=Tabasco")</f>
        <v>3.637</v>
      </c>
      <c r="M26" s="9">
        <f>SUMIFS(Concentrado!N$2:N859,Concentrado!$A$2:$A859,"="&amp;$A26,Concentrado!$B$2:$B859, "=Tabasco")</f>
        <v>38.718000000000004</v>
      </c>
      <c r="N26" s="9">
        <f>SUMIFS(Concentrado!O$2:O859,Concentrado!$A$2:$A859,"="&amp;$A26,Concentrado!$B$2:$B859, "=Tabasco")</f>
        <v>93.769000000000005</v>
      </c>
      <c r="O26" s="9">
        <f>SUMIFS(Concentrado!P$2:P859,Concentrado!$A$2:$A859,"="&amp;$A26,Concentrado!$B$2:$B859, "=Tabasco")</f>
        <v>18.791</v>
      </c>
      <c r="P26" s="9">
        <f>SUMIFS(Concentrado!Q$2:Q859,Concentrado!$A$2:$A859,"="&amp;$A26,Concentrado!$B$2:$B859, "=Tabasco")</f>
        <v>55.491999999999997</v>
      </c>
      <c r="Q26" s="9">
        <f>SUMIFS(Concentrado!R$2:R859,Concentrado!$A$2:$A859,"="&amp;$A26,Concentrado!$B$2:$B859, "=Tabasco")</f>
        <v>110.149</v>
      </c>
      <c r="R26" s="9">
        <f>SUMIFS(Concentrado!S$2:S859,Concentrado!$A$2:$A859,"="&amp;$A26,Concentrado!$B$2:$B859, "=Tabasco")</f>
        <v>116.42100000000001</v>
      </c>
      <c r="S26" s="9">
        <f>SUMIFS(Concentrado!T$2:T859,Concentrado!$A$2:$A859,"="&amp;$A26,Concentrado!$B$2:$B859, "=Tabasco")</f>
        <v>113.395</v>
      </c>
      <c r="T26" s="9">
        <f>SUMIFS(Concentrado!U$2:U859,Concentrado!$A$2:$A859,"="&amp;$A26,Concentrado!$B$2:$B859, "=Tabasco")</f>
        <v>29.334</v>
      </c>
      <c r="U26" s="9">
        <f>SUMIFS(Concentrado!V$2:V859,Concentrado!$A$2:$A859,"="&amp;$A26,Concentrado!$B$2:$B859, "=Tabasco")</f>
        <v>25.747</v>
      </c>
      <c r="V26" s="9">
        <f>SUMIFS(Concentrado!W$2:W859,Concentrado!$A$2:$A859,"="&amp;$A26,Concentrado!$B$2:$B859, "=Tabasco")</f>
        <v>27.501000000000001</v>
      </c>
      <c r="W26" s="9">
        <f>SUMIFS(Concentrado!X$2:X859,Concentrado!$A$2:$A859,"="&amp;$A26,Concentrado!$B$2:$B859, "=Tabasco")</f>
        <v>23.568000000000001</v>
      </c>
      <c r="X26" s="9">
        <f>SUMIFS(Concentrado!Y$2:Y859,Concentrado!$A$2:$A859,"="&amp;$A26,Concentrado!$B$2:$B859, "=Tabasco")</f>
        <v>3.1179999999999999</v>
      </c>
      <c r="Y26" s="9">
        <f>SUMIFS(Concentrado!Z$2:Z859,Concentrado!$A$2:$A859,"="&amp;$A26,Concentrado!$B$2:$B859, "=Tabasco")</f>
        <v>13.117000000000001</v>
      </c>
      <c r="Z26" s="9">
        <f>SUMIFS(Concentrado!AA$2:AA859,Concentrado!$A$2:$A859,"="&amp;$A26,Concentrado!$B$2:$B859, "=Tabasco")</f>
        <v>140.904</v>
      </c>
      <c r="AA26" s="9">
        <f>SUMIFS(Concentrado!AB$2:AB859,Concentrado!$A$2:$A859,"="&amp;$A26,Concentrado!$B$2:$B859, "=Tabasco")</f>
        <v>101.629</v>
      </c>
      <c r="AB26" s="9">
        <f>SUMIFS(Concentrado!AC$2:AC859,Concentrado!$A$2:$A859,"="&amp;$A26,Concentrado!$B$2:$B859, "=Tabasco")</f>
        <v>120.83199999999999</v>
      </c>
      <c r="AC26" s="9">
        <f>SUMIFS(Concentrado!AD$2:AD859,Concentrado!$A$2:$A859,"="&amp;$A26,Concentrado!$B$2:$B859, "=Tabasco")</f>
        <v>511.79899999999998</v>
      </c>
      <c r="AD26" s="9">
        <f>SUMIFS(Concentrado!AE$2:AE859,Concentrado!$A$2:$A859,"="&amp;$A26,Concentrado!$B$2:$B859, "=Tabasco")</f>
        <v>435.54</v>
      </c>
      <c r="AE26" s="9">
        <f>SUMIFS(Concentrado!AF$2:AF859,Concentrado!$A$2:$A859,"="&amp;$A26,Concentrado!$B$2:$B859, "=Tabasco")</f>
        <v>472.90899999999999</v>
      </c>
      <c r="AF26" s="9">
        <f>SUMIFS(Concentrado!AG$2:AG859,Concentrado!$A$2:$A859,"="&amp;$A26,Concentrado!$B$2:$B859, "=Tabasco")</f>
        <v>10.029</v>
      </c>
      <c r="AG26" s="9">
        <f>SUMIFS(Concentrado!AH$2:AH859,Concentrado!$A$2:$A859,"="&amp;$A26,Concentrado!$B$2:$B859, "=Tabasco")</f>
        <v>11.532315194649</v>
      </c>
      <c r="AH26" s="9">
        <f>SUMIFS(Concentrado!AI$2:AI859,Concentrado!$A$2:$A859,"="&amp;$A26,Concentrado!$B$2:$B859, "=Tabasco")</f>
        <v>4.2634024794054</v>
      </c>
      <c r="AI26" s="9">
        <f>SUMIFS(Concentrado!AJ$2:AJ859,Concentrado!$A$2:$A859,"="&amp;$A26,Concentrado!$B$2:$B859, "=Tabasco")</f>
        <v>7.9094217740478898</v>
      </c>
      <c r="AJ26" s="9">
        <f>SUMIFS(Concentrado!AK$2:AK859,Concentrado!$A$2:$A859,"="&amp;$A26,Concentrado!$B$2:$B859, "=Tabasco")</f>
        <v>10.112</v>
      </c>
      <c r="AK26" s="9">
        <f>SUMIFS(Concentrado!AL$2:AL859,Concentrado!$A$2:$A859,"="&amp;$A26,Concentrado!$B$2:$B859, "=Tabasco")</f>
        <v>2.7989999999999999</v>
      </c>
      <c r="AL26" s="9">
        <f>SUMIFS(Concentrado!AM$2:AM859,Concentrado!$A$2:$A859,"="&amp;$A26,Concentrado!$B$2:$B859, "=Tabasco")</f>
        <v>6.375</v>
      </c>
      <c r="AM26" s="9">
        <f>SUMIFS(Concentrado!AN$2:AN859,Concentrado!$A$2:$A859,"="&amp;$A26,Concentrado!$B$2:$B859, "=Tabasco")</f>
        <v>76.887</v>
      </c>
      <c r="AN26" s="9">
        <f>SUMIFS(Concentrado!AO$2:AO859,Concentrado!$A$2:$A859,"="&amp;$A26,Concentrado!$B$2:$B859, "=Tabasco")</f>
        <v>53.732999999999997</v>
      </c>
      <c r="AO26" s="9">
        <f>SUMIFS(Concentrado!AP$2:AP859,Concentrado!$A$2:$A859,"="&amp;$A26,Concentrado!$B$2:$B859, "=Tabasco")</f>
        <v>65.054000000000002</v>
      </c>
      <c r="AP26" s="9">
        <f>SUMIFS(Concentrado!AQ$2:AQ859,Concentrado!$A$2:$A859,"="&amp;$A26,Concentrado!$B$2:$B859, "=Tabasco")</f>
        <v>4.2619999999999996</v>
      </c>
      <c r="AQ26" s="9">
        <f>SUMIFS(Concentrado!AR$2:AR859,Concentrado!$A$2:$A859,"="&amp;$A26,Concentrado!$B$2:$B859, "=Tabasco")</f>
        <v>0.56000000000000005</v>
      </c>
      <c r="AR26" s="9">
        <f>SUMIFS(Concentrado!AS$2:AS859,Concentrado!$A$2:$A859,"="&amp;$A26,Concentrado!$B$2:$B859, "=Tabasco")</f>
        <v>2.37</v>
      </c>
      <c r="AS26" s="9">
        <f>SUMIFS(Concentrado!AT$2:AT859,Concentrado!$A$2:$A859,"="&amp;$A26,Concentrado!$B$2:$B859, "=Tabasco")</f>
        <v>6.6020000000000003</v>
      </c>
      <c r="AT26" s="9">
        <f>SUMIFS(Concentrado!AU$2:AU859,Concentrado!$A$2:$A859,"="&amp;$A26,Concentrado!$B$2:$B859, "=Tabasco")</f>
        <v>1.0389999999999999</v>
      </c>
      <c r="AU26" s="9">
        <f>SUMIFS(Concentrado!AV$2:AV859,Concentrado!$A$2:$A859,"="&amp;$A26,Concentrado!$B$2:$B859, "=Tabasco")</f>
        <v>3.7589999999999999</v>
      </c>
      <c r="AV26" s="9">
        <f>SUMIFS(Concentrado!AW$2:AW859,Concentrado!$A$2:$A859,"="&amp;$A26,Concentrado!$B$2:$B859, "=Tabasco")</f>
        <v>703.09699999999998</v>
      </c>
      <c r="AW26" s="9">
        <f>SUMIFS(Concentrado!AX$2:AX859,Concentrado!$A$2:$A859,"="&amp;$A26,Concentrado!$B$2:$B859, "=Tabasco")</f>
        <v>525.495</v>
      </c>
      <c r="AX26" s="9">
        <f>SUMIFS(Concentrado!AY$2:AY859,Concentrado!$A$2:$A859,"="&amp;$A26,Concentrado!$B$2:$B859, "=Tabasco")</f>
        <v>612.45699999999999</v>
      </c>
      <c r="AY26" s="9">
        <f>SUMIFS(Concentrado!AZ$2:AZ859,Concentrado!$A$2:$A859,"="&amp;$A26,Concentrado!$B$2:$B859, "=Tabasco")</f>
        <v>7.0309999999999997</v>
      </c>
      <c r="AZ26" s="9">
        <f>SUMIFS(Concentrado!BA$2:BA859,Concentrado!$A$2:$A859,"="&amp;$A26,Concentrado!$B$2:$B859, "=Tabasco")</f>
        <v>5.2549999999999999</v>
      </c>
      <c r="BA26" s="9">
        <f>SUMIFS(Concentrado!BB$2:BB859,Concentrado!$A$2:$A859,"="&amp;$A26,Concentrado!$B$2:$B859, "=Tabasco")</f>
        <v>6.125</v>
      </c>
      <c r="BB26" s="9">
        <f>SUMIFS(Concentrado!BC$2:BC859,Concentrado!$A$2:$A859,"="&amp;$A26,Concentrado!$B$2:$B859, "=Tabasco")</f>
        <v>16.369</v>
      </c>
      <c r="BC26" s="9">
        <f>SUMIFS(Concentrado!BD$2:BD859,Concentrado!$A$2:$A859,"="&amp;$A26,Concentrado!$B$2:$B859, "=Tabasco")</f>
        <v>4.96</v>
      </c>
      <c r="BD26" s="9">
        <f>SUMIFS(Concentrado!BE$2:BE859,Concentrado!$A$2:$A859,"="&amp;$A26,Concentrado!$B$2:$B859, "=Tabasco")</f>
        <v>11.099</v>
      </c>
      <c r="BE26" s="9">
        <f>SUMIFS(Concentrado!BF$2:BF859,Concentrado!$A$2:$A859,"="&amp;$A26,Concentrado!$B$2:$B859, "=Tabasco")</f>
        <v>13.707000000000001</v>
      </c>
      <c r="BF26" s="9">
        <f>SUMIFS(Concentrado!BG$2:BG859,Concentrado!$A$2:$A859,"="&amp;$A26,Concentrado!$B$2:$B859, "=Tabasco")</f>
        <v>34.774999999999999</v>
      </c>
      <c r="BG26" s="9">
        <f>SUMIFS(Concentrado!BH$2:BH859,Concentrado!$A$2:$A859,"="&amp;$A26,Concentrado!$B$2:$B859, "=Tabasco")</f>
        <v>6.9549090066071635</v>
      </c>
    </row>
    <row r="27" spans="1:59" x14ac:dyDescent="0.25">
      <c r="A27" s="4">
        <v>2023</v>
      </c>
      <c r="B27" s="9">
        <f>SUMIFS(Concentrado!C$2:C859,Concentrado!$A$2:$A859,"="&amp;$A27,Concentrado!$B$2:$B859, "=Tabasco")</f>
        <v>19.928000000000001</v>
      </c>
      <c r="C27" s="9">
        <f>SUMIFS(Concentrado!D$2:D859,Concentrado!$A$2:$A859,"="&amp;$A27,Concentrado!$B$2:$B859, "=Tabasco")</f>
        <v>3.7440000000000002</v>
      </c>
      <c r="D27" s="9">
        <f>SUMIFS(Concentrado!E$2:E859,Concentrado!$A$2:$A859,"="&amp;$A27,Concentrado!$B$2:$B859, "=Tabasco")</f>
        <v>11.651</v>
      </c>
      <c r="E27" s="9">
        <f>SUMIFS(Concentrado!F$2:F859,Concentrado!$A$2:$A859,"="&amp;$A27,Concentrado!$B$2:$B859, "=Tabasco")</f>
        <v>8.9049999999999994</v>
      </c>
      <c r="F27" s="9">
        <f>SUMIFS(Concentrado!G$2:G859,Concentrado!$A$2:$A859,"="&amp;$A27,Concentrado!$B$2:$B859, "=Tabasco")</f>
        <v>18.084</v>
      </c>
      <c r="G27" s="9">
        <f>SUMIFS(Concentrado!H$2:H859,Concentrado!$A$2:$A859,"="&amp;$A27,Concentrado!$B$2:$B859, "=Tabasco")</f>
        <v>4.5860000000000003</v>
      </c>
      <c r="H27" s="9">
        <f>SUMIFS(Concentrado!I$2:I859,Concentrado!$A$2:$A859,"="&amp;$A27,Concentrado!$B$2:$B859, "=Tabasco")</f>
        <v>3.9830000000000001</v>
      </c>
      <c r="I27" s="9">
        <f>SUMIFS(Concentrado!J$2:J859,Concentrado!$A$2:$A859,"="&amp;$A27,Concentrado!$B$2:$B859, "=Tabasco")</f>
        <v>4.2770000000000001</v>
      </c>
      <c r="J27" s="9">
        <f>SUMIFS(Concentrado!K$2:K859,Concentrado!$A$2:$A859,"="&amp;$A27,Concentrado!$B$2:$B859, "=Tabasco")</f>
        <v>3.419</v>
      </c>
      <c r="K27" s="9">
        <f>SUMIFS(Concentrado!L$2:L859,Concentrado!$A$2:$A859,"="&amp;$A27,Concentrado!$B$2:$B859, "=Tabasco")</f>
        <v>2.629</v>
      </c>
      <c r="L27" s="9">
        <f>SUMIFS(Concentrado!M$2:M859,Concentrado!$A$2:$A859,"="&amp;$A27,Concentrado!$B$2:$B859, "=Tabasco")</f>
        <v>3.0150000000000001</v>
      </c>
      <c r="M27" s="9">
        <f>SUMIFS(Concentrado!N$2:N859,Concentrado!$A$2:$A859,"="&amp;$A27,Concentrado!$B$2:$B859, "=Tabasco")</f>
        <v>36.909999999999997</v>
      </c>
      <c r="N27" s="9">
        <f>SUMIFS(Concentrado!O$2:O859,Concentrado!$A$2:$A859,"="&amp;$A27,Concentrado!$B$2:$B859, "=Tabasco")</f>
        <v>96.637</v>
      </c>
      <c r="O27" s="9">
        <f>SUMIFS(Concentrado!P$2:P859,Concentrado!$A$2:$A859,"="&amp;$A27,Concentrado!$B$2:$B859, "=Tabasco")</f>
        <v>17.683</v>
      </c>
      <c r="P27" s="9">
        <f>SUMIFS(Concentrado!Q$2:Q859,Concentrado!$A$2:$A859,"="&amp;$A27,Concentrado!$B$2:$B859, "=Tabasco")</f>
        <v>56.256999999999998</v>
      </c>
      <c r="Q27" s="9">
        <f>SUMIFS(Concentrado!R$2:R859,Concentrado!$A$2:$A859,"="&amp;$A27,Concentrado!$B$2:$B859, "=Tabasco")</f>
        <v>112.479</v>
      </c>
      <c r="R27" s="9">
        <f>SUMIFS(Concentrado!S$2:S859,Concentrado!$A$2:$A859,"="&amp;$A27,Concentrado!$B$2:$B859, "=Tabasco")</f>
        <v>113.82299999999999</v>
      </c>
      <c r="S27" s="9">
        <f>SUMIFS(Concentrado!T$2:T859,Concentrado!$A$2:$A859,"="&amp;$A27,Concentrado!$B$2:$B859, "=Tabasco")</f>
        <v>113.167</v>
      </c>
      <c r="T27" s="9">
        <f>SUMIFS(Concentrado!U$2:U859,Concentrado!$A$2:$A859,"="&amp;$A27,Concentrado!$B$2:$B859, "=Tabasco")</f>
        <v>29.433</v>
      </c>
      <c r="U27" s="9">
        <f>SUMIFS(Concentrado!V$2:V859,Concentrado!$A$2:$A859,"="&amp;$A27,Concentrado!$B$2:$B859, "=Tabasco")</f>
        <v>27.48</v>
      </c>
      <c r="V27" s="9">
        <f>SUMIFS(Concentrado!W$2:W859,Concentrado!$A$2:$A859,"="&amp;$A27,Concentrado!$B$2:$B859, "=Tabasco")</f>
        <v>28.434000000000001</v>
      </c>
      <c r="W27" s="9">
        <f>SUMIFS(Concentrado!X$2:X859,Concentrado!$A$2:$A859,"="&amp;$A27,Concentrado!$B$2:$B859, "=Tabasco")</f>
        <v>21.512</v>
      </c>
      <c r="X27" s="9">
        <f>SUMIFS(Concentrado!Y$2:Y859,Concentrado!$A$2:$A859,"="&amp;$A27,Concentrado!$B$2:$B859, "=Tabasco")</f>
        <v>2.0710000000000002</v>
      </c>
      <c r="Y27" s="9">
        <f>SUMIFS(Concentrado!Z$2:Z859,Concentrado!$A$2:$A859,"="&amp;$A27,Concentrado!$B$2:$B859, "=Tabasco")</f>
        <v>11.569000000000001</v>
      </c>
      <c r="Z27" s="9">
        <f>SUMIFS(Concentrado!AA$2:AA859,Concentrado!$A$2:$A859,"="&amp;$A27,Concentrado!$B$2:$B859, "=Tabasco")</f>
        <v>141.078</v>
      </c>
      <c r="AA27" s="9">
        <f>SUMIFS(Concentrado!AB$2:AB859,Concentrado!$A$2:$A859,"="&amp;$A27,Concentrado!$B$2:$B859, "=Tabasco")</f>
        <v>100.76</v>
      </c>
      <c r="AB27" s="9">
        <f>SUMIFS(Concentrado!AC$2:AC859,Concentrado!$A$2:$A859,"="&amp;$A27,Concentrado!$B$2:$B859, "=Tabasco")</f>
        <v>120.459</v>
      </c>
      <c r="AC27" s="9">
        <f>SUMIFS(Concentrado!AD$2:AD859,Concentrado!$A$2:$A859,"="&amp;$A27,Concentrado!$B$2:$B859, "=Tabasco")</f>
        <v>525.29200000000003</v>
      </c>
      <c r="AD27" s="9">
        <f>SUMIFS(Concentrado!AE$2:AE859,Concentrado!$A$2:$A859,"="&amp;$A27,Concentrado!$B$2:$B859, "=Tabasco")</f>
        <v>434.82299999999998</v>
      </c>
      <c r="AE27" s="9">
        <f>SUMIFS(Concentrado!AF$2:AF859,Concentrado!$A$2:$A859,"="&amp;$A27,Concentrado!$B$2:$B859, "=Tabasco")</f>
        <v>479.02300000000002</v>
      </c>
      <c r="AF27" s="9">
        <f>SUMIFS(Concentrado!AG$2:AG859,Concentrado!$A$2:$A859,"="&amp;$A27,Concentrado!$B$2:$B859, "=Tabasco")</f>
        <v>9.9220000000000006</v>
      </c>
      <c r="AG27" s="9">
        <f>SUMIFS(Concentrado!AH$2:AH859,Concentrado!$A$2:$A859,"="&amp;$A27,Concentrado!$B$2:$B859, "=Tabasco")</f>
        <v>16.983815838823599</v>
      </c>
      <c r="AH27" s="9">
        <f>SUMIFS(Concentrado!AI$2:AI859,Concentrado!$A$2:$A859,"="&amp;$A27,Concentrado!$B$2:$B859, "=Tabasco")</f>
        <v>3.8045778583080101</v>
      </c>
      <c r="AI27" s="9">
        <f>SUMIFS(Concentrado!AJ$2:AJ859,Concentrado!$A$2:$A859,"="&amp;$A27,Concentrado!$B$2:$B859, "=Tabasco")</f>
        <v>10.4206262085854</v>
      </c>
      <c r="AJ27" s="9">
        <f>SUMIFS(Concentrado!AK$2:AK859,Concentrado!$A$2:$A859,"="&amp;$A27,Concentrado!$B$2:$B859, "=Tabasco")</f>
        <v>12.257</v>
      </c>
      <c r="AK27" s="9">
        <f>SUMIFS(Concentrado!AL$2:AL859,Concentrado!$A$2:$A859,"="&amp;$A27,Concentrado!$B$2:$B859, "=Tabasco")</f>
        <v>2.4689999999999999</v>
      </c>
      <c r="AL27" s="9">
        <f>SUMIFS(Concentrado!AM$2:AM859,Concentrado!$A$2:$A859,"="&amp;$A27,Concentrado!$B$2:$B859, "=Tabasco")</f>
        <v>7.2510000000000003</v>
      </c>
      <c r="AM27" s="9">
        <f>SUMIFS(Concentrado!AN$2:AN859,Concentrado!$A$2:$A859,"="&amp;$A27,Concentrado!$B$2:$B859, "=Tabasco")</f>
        <v>60.116999999999997</v>
      </c>
      <c r="AN27" s="9">
        <f>SUMIFS(Concentrado!AO$2:AO859,Concentrado!$A$2:$A859,"="&amp;$A27,Concentrado!$B$2:$B859, "=Tabasco")</f>
        <v>39.747</v>
      </c>
      <c r="AO27" s="9">
        <f>SUMIFS(Concentrado!AP$2:AP859,Concentrado!$A$2:$A859,"="&amp;$A27,Concentrado!$B$2:$B859, "=Tabasco")</f>
        <v>49.698999999999998</v>
      </c>
      <c r="AP27" s="9">
        <f>SUMIFS(Concentrado!AQ$2:AQ859,Concentrado!$A$2:$A859,"="&amp;$A27,Concentrado!$B$2:$B859, "=Tabasco")</f>
        <v>5.0860000000000003</v>
      </c>
      <c r="AQ27" s="9">
        <f>SUMIFS(Concentrado!AR$2:AR859,Concentrado!$A$2:$A859,"="&amp;$A27,Concentrado!$B$2:$B859, "=Tabasco")</f>
        <v>1.274</v>
      </c>
      <c r="AR27" s="9">
        <f>SUMIFS(Concentrado!AS$2:AS859,Concentrado!$A$2:$A859,"="&amp;$A27,Concentrado!$B$2:$B859, "=Tabasco")</f>
        <v>3.137</v>
      </c>
      <c r="AS27" s="9">
        <f>SUMIFS(Concentrado!AT$2:AT859,Concentrado!$A$2:$A859,"="&amp;$A27,Concentrado!$B$2:$B859, "=Tabasco")</f>
        <v>6.5869999999999997</v>
      </c>
      <c r="AT27" s="9">
        <f>SUMIFS(Concentrado!AU$2:AU859,Concentrado!$A$2:$A859,"="&amp;$A27,Concentrado!$B$2:$B859, "=Tabasco")</f>
        <v>1.593</v>
      </c>
      <c r="AU27" s="9">
        <f>SUMIFS(Concentrado!AV$2:AV859,Concentrado!$A$2:$A859,"="&amp;$A27,Concentrado!$B$2:$B859, "=Tabasco")</f>
        <v>4.0330000000000004</v>
      </c>
      <c r="AV27" s="9">
        <f>SUMIFS(Concentrado!AW$2:AW859,Concentrado!$A$2:$A859,"="&amp;$A27,Concentrado!$B$2:$B859, "=Tabasco")</f>
        <v>697.13699999999994</v>
      </c>
      <c r="AW27" s="9">
        <f>SUMIFS(Concentrado!AX$2:AX859,Concentrado!$A$2:$A859,"="&amp;$A27,Concentrado!$B$2:$B859, "=Tabasco")</f>
        <v>505.39499999999998</v>
      </c>
      <c r="AX27" s="9">
        <f>SUMIFS(Concentrado!AY$2:AY859,Concentrado!$A$2:$A859,"="&amp;$A27,Concentrado!$B$2:$B859, "=Tabasco")</f>
        <v>599.07399999999996</v>
      </c>
      <c r="AY27" s="9">
        <f>SUMIFS(Concentrado!AZ$2:AZ859,Concentrado!$A$2:$A859,"="&amp;$A27,Concentrado!$B$2:$B859, "=Tabasco")</f>
        <v>6.9710000000000001</v>
      </c>
      <c r="AZ27" s="9">
        <f>SUMIFS(Concentrado!BA$2:BA859,Concentrado!$A$2:$A859,"="&amp;$A27,Concentrado!$B$2:$B859, "=Tabasco")</f>
        <v>5.0540000000000003</v>
      </c>
      <c r="BA27" s="9">
        <f>SUMIFS(Concentrado!BB$2:BB859,Concentrado!$A$2:$A859,"="&amp;$A27,Concentrado!$B$2:$B859, "=Tabasco")</f>
        <v>5.9909999999999997</v>
      </c>
      <c r="BB27" s="9">
        <f>SUMIFS(Concentrado!BC$2:BC859,Concentrado!$A$2:$A859,"="&amp;$A27,Concentrado!$B$2:$B859, "=Tabasco")</f>
        <v>18.79</v>
      </c>
      <c r="BC27" s="9">
        <f>SUMIFS(Concentrado!BD$2:BD859,Concentrado!$A$2:$A859,"="&amp;$A27,Concentrado!$B$2:$B859, "=Tabasco")</f>
        <v>8.6329999999999991</v>
      </c>
      <c r="BD27" s="9">
        <f>SUMIFS(Concentrado!BE$2:BE859,Concentrado!$A$2:$A859,"="&amp;$A27,Concentrado!$B$2:$B859, "=Tabasco")</f>
        <v>12.202999999999999</v>
      </c>
      <c r="BE27" s="9">
        <f>SUMIFS(Concentrado!BF$2:BF859,Concentrado!$A$2:$A859,"="&amp;$A27,Concentrado!$B$2:$B859, "=Tabasco")</f>
        <v>14.81</v>
      </c>
      <c r="BF27" s="9">
        <f>SUMIFS(Concentrado!BG$2:BG859,Concentrado!$A$2:$A859,"="&amp;$A27,Concentrado!$B$2:$B859, "=Tabasco")</f>
        <v>33.728000000000002</v>
      </c>
      <c r="BG27" s="9">
        <f>SUMIFS(Concentrado!BH$2:BH859,Concentrado!$A$2:$A859,"="&amp;$A27,Concentrado!$B$2:$B859, "=Tabasco")</f>
        <v>6.8682161035138281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"=Tamaulipas")</f>
        <v>23.681999999999999</v>
      </c>
      <c r="C2" s="9">
        <f>SUMIFS(Concentrado!D$2:D826,Concentrado!$A$2:$A826,"="&amp;$A2,Concentrado!$B$2:$B826, "=Tamaulipas")</f>
        <v>4.9279999999999999</v>
      </c>
      <c r="D2" s="9">
        <f>SUMIFS(Concentrado!E$2:E826,Concentrado!$A$2:$A826,"="&amp;$A2,Concentrado!$B$2:$B826, "=Tamaulipas")</f>
        <v>14.276</v>
      </c>
      <c r="E2" s="9">
        <f>SUMIFS(Concentrado!F$2:F826,Concentrado!$A$2:$A826,"="&amp;$A2,Concentrado!$B$2:$B826, "=Tamaulipas")</f>
        <v>22.527999999999999</v>
      </c>
      <c r="F2" s="9">
        <f>SUMIFS(Concentrado!G$2:G826,Concentrado!$A$2:$A826,"="&amp;$A2,Concentrado!$B$2:$B826, "=Tamaulipas")</f>
        <v>21.756</v>
      </c>
      <c r="G2" s="9">
        <f>SUMIFS(Concentrado!H$2:H826,Concentrado!$A$2:$A826,"="&amp;$A2,Concentrado!$B$2:$B826, "=Tamaulipas")</f>
        <v>2.96</v>
      </c>
      <c r="H2" s="9">
        <f>SUMIFS(Concentrado!I$2:I826,Concentrado!$A$2:$A826,"="&amp;$A2,Concentrado!$B$2:$B826, "=Tamaulipas")</f>
        <v>1.986</v>
      </c>
      <c r="I2" s="9">
        <f>SUMIFS(Concentrado!J$2:J826,Concentrado!$A$2:$A826,"="&amp;$A2,Concentrado!$B$2:$B826, "=Tamaulipas")</f>
        <v>2.472</v>
      </c>
      <c r="J2" s="9">
        <f>SUMIFS(Concentrado!K$2:K826,Concentrado!$A$2:$A826,"="&amp;$A2,Concentrado!$B$2:$B826, "=Tamaulipas")</f>
        <v>12.803000000000001</v>
      </c>
      <c r="K2" s="9">
        <f>SUMIFS(Concentrado!L$2:L826,Concentrado!$A$2:$A826,"="&amp;$A2,Concentrado!$B$2:$B826, "=Tamaulipas")</f>
        <v>4.266</v>
      </c>
      <c r="L2" s="9">
        <f>SUMIFS(Concentrado!M$2:M826,Concentrado!$A$2:$A826,"="&amp;$A2,Concentrado!$B$2:$B826, "=Tamaulipas")</f>
        <v>8.5220000000000002</v>
      </c>
      <c r="M2" s="9">
        <f>SUMIFS(Concentrado!N$2:N826,Concentrado!$A$2:$A826,"="&amp;$A2,Concentrado!$B$2:$B826, "=Tamaulipas")</f>
        <v>43.593000000000004</v>
      </c>
      <c r="N2" s="9">
        <f>SUMIFS(Concentrado!O$2:O826,Concentrado!$A$2:$A826,"="&amp;$A2,Concentrado!$B$2:$B826, "=Tamaulipas")</f>
        <v>92.879000000000005</v>
      </c>
      <c r="O2" s="9">
        <f>SUMIFS(Concentrado!P$2:P826,Concentrado!$A$2:$A826,"="&amp;$A2,Concentrado!$B$2:$B826, "=Tamaulipas")</f>
        <v>18.021000000000001</v>
      </c>
      <c r="P2" s="9">
        <f>SUMIFS(Concentrado!Q$2:Q826,Concentrado!$A$2:$A826,"="&amp;$A2,Concentrado!$B$2:$B826, "=Tamaulipas")</f>
        <v>55.372</v>
      </c>
      <c r="Q2" s="9">
        <f>SUMIFS(Concentrado!R$2:R826,Concentrado!$A$2:$A826,"="&amp;$A2,Concentrado!$B$2:$B826, "=Tamaulipas")</f>
        <v>44.701000000000001</v>
      </c>
      <c r="R2" s="9">
        <f>SUMIFS(Concentrado!S$2:S826,Concentrado!$A$2:$A826,"="&amp;$A2,Concentrado!$B$2:$B826, "=Tamaulipas")</f>
        <v>55.533000000000001</v>
      </c>
      <c r="S2" s="9">
        <f>SUMIFS(Concentrado!T$2:T826,Concentrado!$A$2:$A826,"="&amp;$A2,Concentrado!$B$2:$B826, "=Tamaulipas")</f>
        <v>50.133000000000003</v>
      </c>
      <c r="T2" s="9">
        <f>SUMIFS(Concentrado!U$2:U826,Concentrado!$A$2:$A826,"="&amp;$A2,Concentrado!$B$2:$B826, "=Tamaulipas")</f>
        <v>6.8090000000000002</v>
      </c>
      <c r="U2" s="9">
        <f>SUMIFS(Concentrado!V$2:V826,Concentrado!$A$2:$A826,"="&amp;$A2,Concentrado!$B$2:$B826, "=Tamaulipas")</f>
        <v>8.9740000000000002</v>
      </c>
      <c r="V2" s="9">
        <f>SUMIFS(Concentrado!W$2:W826,Concentrado!$A$2:$A826,"="&amp;$A2,Concentrado!$B$2:$B826, "=Tamaulipas")</f>
        <v>7.8940000000000001</v>
      </c>
      <c r="W2" s="9">
        <f>SUMIFS(Concentrado!X$2:X826,Concentrado!$A$2:$A826,"="&amp;$A2,Concentrado!$B$2:$B826, "=Tamaulipas")</f>
        <v>20.13</v>
      </c>
      <c r="X2" s="9">
        <f>SUMIFS(Concentrado!Y$2:Y826,Concentrado!$A$2:$A826,"="&amp;$A2,Concentrado!$B$2:$B826, "=Tamaulipas")</f>
        <v>2.3540000000000001</v>
      </c>
      <c r="Y2" s="9">
        <f>SUMIFS(Concentrado!Z$2:Z826,Concentrado!$A$2:$A826,"="&amp;$A2,Concentrado!$B$2:$B826, "=Tamaulipas")</f>
        <v>11.250999999999999</v>
      </c>
      <c r="Z2" s="9">
        <f>SUMIFS(Concentrado!AA$2:AA826,Concentrado!$A$2:$A826,"="&amp;$A2,Concentrado!$B$2:$B826, "=Tamaulipas")</f>
        <v>69.271000000000001</v>
      </c>
      <c r="AA2" s="9">
        <f>SUMIFS(Concentrado!AB$2:AB826,Concentrado!$A$2:$A826,"="&amp;$A2,Concentrado!$B$2:$B826, "=Tamaulipas")</f>
        <v>50.015999999999998</v>
      </c>
      <c r="AB2" s="9">
        <f>SUMIFS(Concentrado!AC$2:AC826,Concentrado!$A$2:$A826,"="&amp;$A2,Concentrado!$B$2:$B826, "=Tamaulipas")</f>
        <v>59.613999999999997</v>
      </c>
      <c r="AC2" s="9">
        <f>SUMIFS(Concentrado!AD$2:AD826,Concentrado!$A$2:$A826,"="&amp;$A2,Concentrado!$B$2:$B826, "=Tamaulipas")</f>
        <v>333.92200000000003</v>
      </c>
      <c r="AD2" s="9">
        <f>SUMIFS(Concentrado!AE$2:AE826,Concentrado!$A$2:$A826,"="&amp;$A2,Concentrado!$B$2:$B826, "=Tamaulipas")</f>
        <v>298.84699999999998</v>
      </c>
      <c r="AE2" s="9">
        <f>SUMIFS(Concentrado!AF$2:AF826,Concentrado!$A$2:$A826,"="&amp;$A2,Concentrado!$B$2:$B826, "=Tamaulipas")</f>
        <v>316.51499999999999</v>
      </c>
      <c r="AF2" s="9">
        <f>SUMIFS(Concentrado!AG$2:AG826,Concentrado!$A$2:$A826,"="&amp;$A2,Concentrado!$B$2:$B826, "=Tamaulipas")</f>
        <v>7.6970000000000001</v>
      </c>
      <c r="AG2" s="9">
        <f>SUMIFS(Concentrado!AH$2:AH826,Concentrado!$A$2:$A826,"="&amp;$A2,Concentrado!$B$2:$B826, "=Tamaulipas")</f>
        <v>10.5062709304616</v>
      </c>
      <c r="AH2" s="9">
        <f>SUMIFS(Concentrado!AI$2:AI826,Concentrado!$A$2:$A826,"="&amp;$A2,Concentrado!$B$2:$B826, "=Tamaulipas")</f>
        <v>1.6872258258033099</v>
      </c>
      <c r="AI2" s="9">
        <f>SUMIFS(Concentrado!AJ$2:AJ826,Concentrado!$A$2:$A826,"="&amp;$A2,Concentrado!$B$2:$B826, "=Tamaulipas")</f>
        <v>6.0950737738352503</v>
      </c>
      <c r="AJ2" s="9">
        <f>SUMIFS(Concentrado!AK$2:AK826,Concentrado!$A$2:$A826,"="&amp;$A2,Concentrado!$B$2:$B826, "=Tamaulipas")</f>
        <v>8.6590000000000007</v>
      </c>
      <c r="AK2" s="9">
        <f>SUMIFS(Concentrado!AL$2:AL826,Concentrado!$A$2:$A826,"="&amp;$A2,Concentrado!$B$2:$B826, "=Tamaulipas")</f>
        <v>1.03</v>
      </c>
      <c r="AL2" s="9">
        <f>SUMIFS(Concentrado!AM$2:AM826,Concentrado!$A$2:$A826,"="&amp;$A2,Concentrado!$B$2:$B826, "=Tamaulipas")</f>
        <v>4.8330000000000002</v>
      </c>
      <c r="AM2" s="9">
        <f>SUMIFS(Concentrado!AN$2:AN826,Concentrado!$A$2:$A826,"="&amp;$A2,Concentrado!$B$2:$B826, "=Tamaulipas")</f>
        <v>56.171999999999997</v>
      </c>
      <c r="AN2" s="9">
        <f>SUMIFS(Concentrado!AO$2:AO826,Concentrado!$A$2:$A826,"="&amp;$A2,Concentrado!$B$2:$B826, "=Tamaulipas")</f>
        <v>43.911000000000001</v>
      </c>
      <c r="AO2" s="9">
        <f>SUMIFS(Concentrado!AP$2:AP826,Concentrado!$A$2:$A826,"="&amp;$A2,Concentrado!$B$2:$B826, "=Tamaulipas")</f>
        <v>50.06</v>
      </c>
      <c r="AP2" s="9">
        <f>SUMIFS(Concentrado!AQ$2:AQ826,Concentrado!$A$2:$A826,"="&amp;$A2,Concentrado!$B$2:$B826, "=Tamaulipas")</f>
        <v>7.6970000000000001</v>
      </c>
      <c r="AQ2" s="9">
        <f>SUMIFS(Concentrado!AR$2:AR826,Concentrado!$A$2:$A826,"="&amp;$A2,Concentrado!$B$2:$B826, "=Tamaulipas")</f>
        <v>4.34</v>
      </c>
      <c r="AR2" s="9">
        <f>SUMIFS(Concentrado!AS$2:AS826,Concentrado!$A$2:$A826,"="&amp;$A2,Concentrado!$B$2:$B826, "=Tamaulipas")</f>
        <v>6.0129999999999999</v>
      </c>
      <c r="AS2" s="9">
        <f>SUMIFS(Concentrado!AT$2:AT826,Concentrado!$A$2:$A826,"="&amp;$A2,Concentrado!$B$2:$B826, "=Tamaulipas")</f>
        <v>4.218</v>
      </c>
      <c r="AT2" s="9">
        <f>SUMIFS(Concentrado!AU$2:AU826,Concentrado!$A$2:$A826,"="&amp;$A2,Concentrado!$B$2:$B826, "=Tamaulipas")</f>
        <v>0.80900000000000005</v>
      </c>
      <c r="AU2" s="9">
        <f>SUMIFS(Concentrado!AV$2:AV826,Concentrado!$A$2:$A826,"="&amp;$A2,Concentrado!$B$2:$B826, "=Tamaulipas")</f>
        <v>2.5089999999999999</v>
      </c>
      <c r="AV2" s="9">
        <f>SUMIFS(Concentrado!AW$2:AW826,Concentrado!$A$2:$A826,"="&amp;$A2,Concentrado!$B$2:$B826, "=Tamaulipas")</f>
        <v>486.74700000000001</v>
      </c>
      <c r="AW2" s="9">
        <f>SUMIFS(Concentrado!AX$2:AX826,Concentrado!$A$2:$A826,"="&amp;$A2,Concentrado!$B$2:$B826, "=Tamaulipas")</f>
        <v>365.11900000000003</v>
      </c>
      <c r="AX2" s="9">
        <f>SUMIFS(Concentrado!AY$2:AY826,Concentrado!$A$2:$A826,"="&amp;$A2,Concentrado!$B$2:$B826, "=Tamaulipas")</f>
        <v>426.00400000000002</v>
      </c>
      <c r="AY2" s="9">
        <f>SUMIFS(Concentrado!AZ$2:AZ826,Concentrado!$A$2:$A826,"="&amp;$A2,Concentrado!$B$2:$B826, "=Tamaulipas")</f>
        <v>4.867</v>
      </c>
      <c r="AZ2" s="9">
        <f>SUMIFS(Concentrado!BA$2:BA826,Concentrado!$A$2:$A826,"="&amp;$A2,Concentrado!$B$2:$B826, "=Tamaulipas")</f>
        <v>3.6509999999999998</v>
      </c>
      <c r="BA2" s="9">
        <f>SUMIFS(Concentrado!BB$2:BB826,Concentrado!$A$2:$A826,"="&amp;$A2,Concentrado!$B$2:$B826, "=Tamaulipas")</f>
        <v>4.26</v>
      </c>
      <c r="BB2" s="9">
        <f>SUMIFS(Concentrado!BC$2:BC826,Concentrado!$A$2:$A826,"="&amp;$A2,Concentrado!$B$2:$B826, "=Tamaulipas")</f>
        <v>32.040999999999997</v>
      </c>
      <c r="BC2" s="9">
        <f>SUMIFS(Concentrado!BD$2:BD826,Concentrado!$A$2:$A826,"="&amp;$A2,Concentrado!$B$2:$B826, "=Tamaulipas")</f>
        <v>14.45</v>
      </c>
      <c r="BD2" s="9">
        <f>SUMIFS(Concentrado!BE$2:BE826,Concentrado!$A$2:$A826,"="&amp;$A2,Concentrado!$B$2:$B826, "=Tamaulipas")</f>
        <v>20.11</v>
      </c>
      <c r="BE2" s="9">
        <f>SUMIFS(Concentrado!BF$2:BF826,Concentrado!$A$2:$A826,"="&amp;$A2,Concentrado!$B$2:$B826, "=Tamaulipas")</f>
        <v>22.859000000000002</v>
      </c>
      <c r="BF2" s="9">
        <f>SUMIFS(Concentrado!BG$2:BG826,Concentrado!$A$2:$A826,"="&amp;$A2,Concentrado!$B$2:$B826, "=Tamaulipas")</f>
        <v>69.915000000000006</v>
      </c>
      <c r="BG2" s="9">
        <f>SUMIFS(Concentrado!BH$2:BH826,Concentrado!$A$2:$A826,"="&amp;$A2,Concentrado!$B$2:$B826, "=Tamaulipas")</f>
        <v>7.736267744779159</v>
      </c>
    </row>
    <row r="3" spans="1:59" x14ac:dyDescent="0.25">
      <c r="A3" s="4">
        <v>1999</v>
      </c>
      <c r="B3" s="9">
        <f>SUMIFS(Concentrado!C$2:C859,Concentrado!$A$2:$A859,"="&amp;$A3,Concentrado!$B$2:$B859, "=Tamaulipas")</f>
        <v>18.265000000000001</v>
      </c>
      <c r="C3" s="9">
        <f>SUMIFS(Concentrado!D$2:D859,Concentrado!$A$2:$A859,"="&amp;$A3,Concentrado!$B$2:$B859, "=Tamaulipas")</f>
        <v>5.7809999999999997</v>
      </c>
      <c r="D3" s="9">
        <f>SUMIFS(Concentrado!E$2:E859,Concentrado!$A$2:$A859,"="&amp;$A3,Concentrado!$B$2:$B859, "=Tamaulipas")</f>
        <v>12.002000000000001</v>
      </c>
      <c r="E3" s="9">
        <f>SUMIFS(Concentrado!F$2:F859,Concentrado!$A$2:$A859,"="&amp;$A3,Concentrado!$B$2:$B859, "=Tamaulipas")</f>
        <v>19.154</v>
      </c>
      <c r="F3" s="9">
        <f>SUMIFS(Concentrado!G$2:G859,Concentrado!$A$2:$A859,"="&amp;$A3,Concentrado!$B$2:$B859, "=Tamaulipas")</f>
        <v>16.010999999999999</v>
      </c>
      <c r="G3" s="9">
        <f>SUMIFS(Concentrado!H$2:H859,Concentrado!$A$2:$A859,"="&amp;$A3,Concentrado!$B$2:$B859, "=Tamaulipas")</f>
        <v>3.2749999999999999</v>
      </c>
      <c r="H3" s="9">
        <f>SUMIFS(Concentrado!I$2:I859,Concentrado!$A$2:$A859,"="&amp;$A3,Concentrado!$B$2:$B859, "=Tamaulipas")</f>
        <v>2.4569999999999999</v>
      </c>
      <c r="I3" s="9">
        <f>SUMIFS(Concentrado!J$2:J859,Concentrado!$A$2:$A859,"="&amp;$A3,Concentrado!$B$2:$B859, "=Tamaulipas")</f>
        <v>2.8639999999999999</v>
      </c>
      <c r="J3" s="9">
        <f>SUMIFS(Concentrado!K$2:K859,Concentrado!$A$2:$A859,"="&amp;$A3,Concentrado!$B$2:$B859, "=Tamaulipas")</f>
        <v>14.845000000000001</v>
      </c>
      <c r="K3" s="9">
        <f>SUMIFS(Concentrado!L$2:L859,Concentrado!$A$2:$A859,"="&amp;$A3,Concentrado!$B$2:$B859, "=Tamaulipas")</f>
        <v>4.9859999999999998</v>
      </c>
      <c r="L3" s="9">
        <f>SUMIFS(Concentrado!M$2:M859,Concentrado!$A$2:$A859,"="&amp;$A3,Concentrado!$B$2:$B859, "=Tamaulipas")</f>
        <v>9.8989999999999991</v>
      </c>
      <c r="M3" s="9">
        <f>SUMIFS(Concentrado!N$2:N859,Concentrado!$A$2:$A859,"="&amp;$A3,Concentrado!$B$2:$B859, "=Tamaulipas")</f>
        <v>39.939</v>
      </c>
      <c r="N3" s="9">
        <f>SUMIFS(Concentrado!O$2:O859,Concentrado!$A$2:$A859,"="&amp;$A3,Concentrado!$B$2:$B859, "=Tamaulipas")</f>
        <v>82.227999999999994</v>
      </c>
      <c r="O3" s="9">
        <f>SUMIFS(Concentrado!P$2:P859,Concentrado!$A$2:$A859,"="&amp;$A3,Concentrado!$B$2:$B859, "=Tamaulipas")</f>
        <v>19.295000000000002</v>
      </c>
      <c r="P3" s="9">
        <f>SUMIFS(Concentrado!Q$2:Q859,Concentrado!$A$2:$A859,"="&amp;$A3,Concentrado!$B$2:$B859, "=Tamaulipas")</f>
        <v>50.834000000000003</v>
      </c>
      <c r="Q3" s="9">
        <f>SUMIFS(Concentrado!R$2:R859,Concentrado!$A$2:$A859,"="&amp;$A3,Concentrado!$B$2:$B859, "=Tamaulipas")</f>
        <v>47.081000000000003</v>
      </c>
      <c r="R3" s="9">
        <f>SUMIFS(Concentrado!S$2:S859,Concentrado!$A$2:$A859,"="&amp;$A3,Concentrado!$B$2:$B859, "=Tamaulipas")</f>
        <v>57.091000000000001</v>
      </c>
      <c r="S3" s="9">
        <f>SUMIFS(Concentrado!T$2:T859,Concentrado!$A$2:$A859,"="&amp;$A3,Concentrado!$B$2:$B859, "=Tamaulipas")</f>
        <v>52.103000000000002</v>
      </c>
      <c r="T3" s="9">
        <f>SUMIFS(Concentrado!U$2:U859,Concentrado!$A$2:$A859,"="&amp;$A3,Concentrado!$B$2:$B859, "=Tamaulipas")</f>
        <v>6.7670000000000003</v>
      </c>
      <c r="U3" s="9">
        <f>SUMIFS(Concentrado!V$2:V859,Concentrado!$A$2:$A859,"="&amp;$A3,Concentrado!$B$2:$B859, "=Tamaulipas")</f>
        <v>8.2379999999999995</v>
      </c>
      <c r="V3" s="9">
        <f>SUMIFS(Concentrado!W$2:W859,Concentrado!$A$2:$A859,"="&amp;$A3,Concentrado!$B$2:$B859, "=Tamaulipas")</f>
        <v>7.5060000000000002</v>
      </c>
      <c r="W3" s="9">
        <f>SUMIFS(Concentrado!X$2:X859,Concentrado!$A$2:$A859,"="&amp;$A3,Concentrado!$B$2:$B859, "=Tamaulipas")</f>
        <v>16.736999999999998</v>
      </c>
      <c r="X3" s="9">
        <f>SUMIFS(Concentrado!Y$2:Y859,Concentrado!$A$2:$A859,"="&amp;$A3,Concentrado!$B$2:$B859, "=Tamaulipas")</f>
        <v>2.891</v>
      </c>
      <c r="Y3" s="9">
        <f>SUMIFS(Concentrado!Z$2:Z859,Concentrado!$A$2:$A859,"="&amp;$A3,Concentrado!$B$2:$B859, "=Tamaulipas")</f>
        <v>9.7899999999999991</v>
      </c>
      <c r="Z3" s="9">
        <f>SUMIFS(Concentrado!AA$2:AA859,Concentrado!$A$2:$A859,"="&amp;$A3,Concentrado!$B$2:$B859, "=Tamaulipas")</f>
        <v>71.093999999999994</v>
      </c>
      <c r="AA3" s="9">
        <f>SUMIFS(Concentrado!AB$2:AB859,Concentrado!$A$2:$A859,"="&amp;$A3,Concentrado!$B$2:$B859, "=Tamaulipas")</f>
        <v>51.887999999999998</v>
      </c>
      <c r="AB3" s="9">
        <f>SUMIFS(Concentrado!AC$2:AC859,Concentrado!$A$2:$A859,"="&amp;$A3,Concentrado!$B$2:$B859, "=Tamaulipas")</f>
        <v>61.457999999999998</v>
      </c>
      <c r="AC3" s="9">
        <f>SUMIFS(Concentrado!AD$2:AD859,Concentrado!$A$2:$A859,"="&amp;$A3,Concentrado!$B$2:$B859, "=Tamaulipas")</f>
        <v>332.62299999999999</v>
      </c>
      <c r="AD3" s="9">
        <f>SUMIFS(Concentrado!AE$2:AE859,Concentrado!$A$2:$A859,"="&amp;$A3,Concentrado!$B$2:$B859, "=Tamaulipas")</f>
        <v>299.26</v>
      </c>
      <c r="AE3" s="9">
        <f>SUMIFS(Concentrado!AF$2:AF859,Concentrado!$A$2:$A859,"="&amp;$A3,Concentrado!$B$2:$B859, "=Tamaulipas")</f>
        <v>316.029</v>
      </c>
      <c r="AF3" s="9">
        <f>SUMIFS(Concentrado!AG$2:AG859,Concentrado!$A$2:$A859,"="&amp;$A3,Concentrado!$B$2:$B859, "=Tamaulipas")</f>
        <v>7.1310000000000002</v>
      </c>
      <c r="AG3" s="9">
        <f>SUMIFS(Concentrado!AH$2:AH859,Concentrado!$A$2:$A859,"="&amp;$A3,Concentrado!$B$2:$B859, "=Tamaulipas")</f>
        <v>8.3731211646453296</v>
      </c>
      <c r="AH3" s="9">
        <f>SUMIFS(Concentrado!AI$2:AI859,Concentrado!$A$2:$A859,"="&amp;$A3,Concentrado!$B$2:$B859, "=Tamaulipas")</f>
        <v>2.0428933312533002</v>
      </c>
      <c r="AI3" s="9">
        <f>SUMIFS(Concentrado!AJ$2:AJ859,Concentrado!$A$2:$A859,"="&amp;$A3,Concentrado!$B$2:$B859, "=Tamaulipas")</f>
        <v>5.20501242696717</v>
      </c>
      <c r="AJ3" s="9">
        <f>SUMIFS(Concentrado!AK$2:AK859,Concentrado!$A$2:$A859,"="&amp;$A3,Concentrado!$B$2:$B859, "=Tamaulipas")</f>
        <v>8.2959999999999994</v>
      </c>
      <c r="AK3" s="9">
        <f>SUMIFS(Concentrado!AL$2:AL859,Concentrado!$A$2:$A859,"="&amp;$A3,Concentrado!$B$2:$B859, "=Tamaulipas")</f>
        <v>1.0840000000000001</v>
      </c>
      <c r="AL3" s="9">
        <f>SUMIFS(Concentrado!AM$2:AM859,Concentrado!$A$2:$A859,"="&amp;$A3,Concentrado!$B$2:$B859, "=Tamaulipas")</f>
        <v>4.6769999999999996</v>
      </c>
      <c r="AM3" s="9">
        <f>SUMIFS(Concentrado!AN$2:AN859,Concentrado!$A$2:$A859,"="&amp;$A3,Concentrado!$B$2:$B859, "=Tamaulipas")</f>
        <v>50.646999999999998</v>
      </c>
      <c r="AN3" s="9">
        <f>SUMIFS(Concentrado!AO$2:AO859,Concentrado!$A$2:$A859,"="&amp;$A3,Concentrado!$B$2:$B859, "=Tamaulipas")</f>
        <v>44.661000000000001</v>
      </c>
      <c r="AO3" s="9">
        <f>SUMIFS(Concentrado!AP$2:AP859,Concentrado!$A$2:$A859,"="&amp;$A3,Concentrado!$B$2:$B859, "=Tamaulipas")</f>
        <v>47.68</v>
      </c>
      <c r="AP3" s="9">
        <f>SUMIFS(Concentrado!AQ$2:AQ859,Concentrado!$A$2:$A859,"="&amp;$A3,Concentrado!$B$2:$B859, "=Tamaulipas")</f>
        <v>7.1310000000000002</v>
      </c>
      <c r="AQ3" s="9">
        <f>SUMIFS(Concentrado!AR$2:AR859,Concentrado!$A$2:$A859,"="&amp;$A3,Concentrado!$B$2:$B859, "=Tamaulipas")</f>
        <v>3.3969999999999998</v>
      </c>
      <c r="AR3" s="9">
        <f>SUMIFS(Concentrado!AS$2:AS859,Concentrado!$A$2:$A859,"="&amp;$A3,Concentrado!$B$2:$B859, "=Tamaulipas")</f>
        <v>5.2569999999999997</v>
      </c>
      <c r="AS3" s="9">
        <f>SUMIFS(Concentrado!AT$2:AT859,Concentrado!$A$2:$A859,"="&amp;$A3,Concentrado!$B$2:$B859, "=Tamaulipas")</f>
        <v>4.7300000000000004</v>
      </c>
      <c r="AT3" s="9">
        <f>SUMIFS(Concentrado!AU$2:AU859,Concentrado!$A$2:$A859,"="&amp;$A3,Concentrado!$B$2:$B859, "=Tamaulipas")</f>
        <v>1.012</v>
      </c>
      <c r="AU3" s="9">
        <f>SUMIFS(Concentrado!AV$2:AV859,Concentrado!$A$2:$A859,"="&amp;$A3,Concentrado!$B$2:$B859, "=Tamaulipas")</f>
        <v>2.8639999999999999</v>
      </c>
      <c r="AV3" s="9">
        <f>SUMIFS(Concentrado!AW$2:AW859,Concentrado!$A$2:$A859,"="&amp;$A3,Concentrado!$B$2:$B859, "=Tamaulipas")</f>
        <v>470.88299999999998</v>
      </c>
      <c r="AW3" s="9">
        <f>SUMIFS(Concentrado!AX$2:AX859,Concentrado!$A$2:$A859,"="&amp;$A3,Concentrado!$B$2:$B859, "=Tamaulipas")</f>
        <v>367.26299999999998</v>
      </c>
      <c r="AX3" s="9">
        <f>SUMIFS(Concentrado!AY$2:AY859,Concentrado!$A$2:$A859,"="&amp;$A3,Concentrado!$B$2:$B859, "=Tamaulipas")</f>
        <v>419.25700000000001</v>
      </c>
      <c r="AY3" s="9">
        <f>SUMIFS(Concentrado!AZ$2:AZ859,Concentrado!$A$2:$A859,"="&amp;$A3,Concentrado!$B$2:$B859, "=Tamaulipas")</f>
        <v>4.7089999999999996</v>
      </c>
      <c r="AZ3" s="9">
        <f>SUMIFS(Concentrado!BA$2:BA859,Concentrado!$A$2:$A859,"="&amp;$A3,Concentrado!$B$2:$B859, "=Tamaulipas")</f>
        <v>3.673</v>
      </c>
      <c r="BA3" s="9">
        <f>SUMIFS(Concentrado!BB$2:BB859,Concentrado!$A$2:$A859,"="&amp;$A3,Concentrado!$B$2:$B859, "=Tamaulipas")</f>
        <v>4.1929999999999996</v>
      </c>
      <c r="BB3" s="9">
        <f>SUMIFS(Concentrado!BC$2:BC859,Concentrado!$A$2:$A859,"="&amp;$A3,Concentrado!$B$2:$B859, "=Tamaulipas")</f>
        <v>23.265999999999998</v>
      </c>
      <c r="BC3" s="9">
        <f>SUMIFS(Concentrado!BD$2:BD859,Concentrado!$A$2:$A859,"="&amp;$A3,Concentrado!$B$2:$B859, "=Tamaulipas")</f>
        <v>13.205</v>
      </c>
      <c r="BD3" s="9">
        <f>SUMIFS(Concentrado!BE$2:BE859,Concentrado!$A$2:$A859,"="&amp;$A3,Concentrado!$B$2:$B859, "=Tamaulipas")</f>
        <v>19.991</v>
      </c>
      <c r="BE3" s="9">
        <f>SUMIFS(Concentrado!BF$2:BF859,Concentrado!$A$2:$A859,"="&amp;$A3,Concentrado!$B$2:$B859, "=Tamaulipas")</f>
        <v>22.715</v>
      </c>
      <c r="BF3" s="9">
        <f>SUMIFS(Concentrado!BG$2:BG859,Concentrado!$A$2:$A859,"="&amp;$A3,Concentrado!$B$2:$B859, "=Tamaulipas")</f>
        <v>74.201999999999998</v>
      </c>
      <c r="BG3" s="9">
        <f>SUMIFS(Concentrado!BH$2:BH859,Concentrado!$A$2:$A859,"="&amp;$A3,Concentrado!$B$2:$B859, "=Tamaulipas")</f>
        <v>7.1021866860500333</v>
      </c>
    </row>
    <row r="4" spans="1:59" x14ac:dyDescent="0.25">
      <c r="A4" s="4">
        <v>2000</v>
      </c>
      <c r="B4" s="9">
        <f>SUMIFS(Concentrado!C$2:C859,Concentrado!$A$2:$A859,"="&amp;$A4,Concentrado!$B$2:$B859, "=Tamaulipas")</f>
        <v>19.952999999999999</v>
      </c>
      <c r="C4" s="9">
        <f>SUMIFS(Concentrado!D$2:D859,Concentrado!$A$2:$A859,"="&amp;$A4,Concentrado!$B$2:$B859, "=Tamaulipas")</f>
        <v>5.4649999999999999</v>
      </c>
      <c r="D4" s="9">
        <f>SUMIFS(Concentrado!E$2:E859,Concentrado!$A$2:$A859,"="&amp;$A4,Concentrado!$B$2:$B859, "=Tamaulipas")</f>
        <v>12.680999999999999</v>
      </c>
      <c r="E4" s="9">
        <f>SUMIFS(Concentrado!F$2:F859,Concentrado!$A$2:$A859,"="&amp;$A4,Concentrado!$B$2:$B859, "=Tamaulipas")</f>
        <v>19.158999999999999</v>
      </c>
      <c r="F4" s="9">
        <f>SUMIFS(Concentrado!G$2:G859,Concentrado!$A$2:$A859,"="&amp;$A4,Concentrado!$B$2:$B859, "=Tamaulipas")</f>
        <v>17.707999999999998</v>
      </c>
      <c r="G4" s="9">
        <f>SUMIFS(Concentrado!H$2:H859,Concentrado!$A$2:$A859,"="&amp;$A4,Concentrado!$B$2:$B859, "=Tamaulipas")</f>
        <v>2.0739999999999998</v>
      </c>
      <c r="H4" s="9">
        <f>SUMIFS(Concentrado!I$2:I859,Concentrado!$A$2:$A859,"="&amp;$A4,Concentrado!$B$2:$B859, "=Tamaulipas")</f>
        <v>3.194</v>
      </c>
      <c r="I4" s="9">
        <f>SUMIFS(Concentrado!J$2:J859,Concentrado!$A$2:$A859,"="&amp;$A4,Concentrado!$B$2:$B859, "=Tamaulipas")</f>
        <v>2.6360000000000001</v>
      </c>
      <c r="J4" s="9">
        <f>SUMIFS(Concentrado!K$2:K859,Concentrado!$A$2:$A859,"="&amp;$A4,Concentrado!$B$2:$B859, "=Tamaulipas")</f>
        <v>14.661</v>
      </c>
      <c r="K4" s="9">
        <f>SUMIFS(Concentrado!L$2:L859,Concentrado!$A$2:$A859,"="&amp;$A4,Concentrado!$B$2:$B859, "=Tamaulipas")</f>
        <v>4.3289999999999997</v>
      </c>
      <c r="L4" s="9">
        <f>SUMIFS(Concentrado!M$2:M859,Concentrado!$A$2:$A859,"="&amp;$A4,Concentrado!$B$2:$B859, "=Tamaulipas")</f>
        <v>9.4749999999999996</v>
      </c>
      <c r="M4" s="9">
        <f>SUMIFS(Concentrado!N$2:N859,Concentrado!$A$2:$A859,"="&amp;$A4,Concentrado!$B$2:$B859, "=Tamaulipas")</f>
        <v>35.914000000000001</v>
      </c>
      <c r="N4" s="9">
        <f>SUMIFS(Concentrado!O$2:O859,Concentrado!$A$2:$A859,"="&amp;$A4,Concentrado!$B$2:$B859, "=Tamaulipas")</f>
        <v>82.53</v>
      </c>
      <c r="O4" s="9">
        <f>SUMIFS(Concentrado!P$2:P859,Concentrado!$A$2:$A859,"="&amp;$A4,Concentrado!$B$2:$B859, "=Tamaulipas")</f>
        <v>20.51</v>
      </c>
      <c r="P4" s="9">
        <f>SUMIFS(Concentrado!Q$2:Q859,Concentrado!$A$2:$A859,"="&amp;$A4,Concentrado!$B$2:$B859, "=Tamaulipas")</f>
        <v>51.401000000000003</v>
      </c>
      <c r="Q4" s="9">
        <f>SUMIFS(Concentrado!R$2:R859,Concentrado!$A$2:$A859,"="&amp;$A4,Concentrado!$B$2:$B859, "=Tamaulipas")</f>
        <v>47.915999999999997</v>
      </c>
      <c r="R4" s="9">
        <f>SUMIFS(Concentrado!S$2:S859,Concentrado!$A$2:$A859,"="&amp;$A4,Concentrado!$B$2:$B859, "=Tamaulipas")</f>
        <v>56.774999999999999</v>
      </c>
      <c r="S4" s="9">
        <f>SUMIFS(Concentrado!T$2:T859,Concentrado!$A$2:$A859,"="&amp;$A4,Concentrado!$B$2:$B859, "=Tamaulipas")</f>
        <v>52.362000000000002</v>
      </c>
      <c r="T4" s="9">
        <f>SUMIFS(Concentrado!U$2:U859,Concentrado!$A$2:$A859,"="&amp;$A4,Concentrado!$B$2:$B859, "=Tamaulipas")</f>
        <v>7.2949999999999999</v>
      </c>
      <c r="U4" s="9">
        <f>SUMIFS(Concentrado!V$2:V859,Concentrado!$A$2:$A859,"="&amp;$A4,Concentrado!$B$2:$B859, "=Tamaulipas")</f>
        <v>10.29</v>
      </c>
      <c r="V4" s="9">
        <f>SUMIFS(Concentrado!W$2:W859,Concentrado!$A$2:$A859,"="&amp;$A4,Concentrado!$B$2:$B859, "=Tamaulipas")</f>
        <v>8.798</v>
      </c>
      <c r="W4" s="9">
        <f>SUMIFS(Concentrado!X$2:X859,Concentrado!$A$2:$A859,"="&amp;$A4,Concentrado!$B$2:$B859, "=Tamaulipas")</f>
        <v>13.731</v>
      </c>
      <c r="X4" s="9">
        <f>SUMIFS(Concentrado!Y$2:Y859,Concentrado!$A$2:$A859,"="&amp;$A4,Concentrado!$B$2:$B859, "=Tamaulipas")</f>
        <v>3.3359999999999999</v>
      </c>
      <c r="Y4" s="9">
        <f>SUMIFS(Concentrado!Z$2:Z859,Concentrado!$A$2:$A859,"="&amp;$A4,Concentrado!$B$2:$B859, "=Tamaulipas")</f>
        <v>8.5129999999999999</v>
      </c>
      <c r="Z4" s="9">
        <f>SUMIFS(Concentrado!AA$2:AA859,Concentrado!$A$2:$A859,"="&amp;$A4,Concentrado!$B$2:$B859, "=Tamaulipas")</f>
        <v>68.155000000000001</v>
      </c>
      <c r="AA4" s="9">
        <f>SUMIFS(Concentrado!AB$2:AB859,Concentrado!$A$2:$A859,"="&amp;$A4,Concentrado!$B$2:$B859, "=Tamaulipas")</f>
        <v>54.433</v>
      </c>
      <c r="AB4" s="9">
        <f>SUMIFS(Concentrado!AC$2:AC859,Concentrado!$A$2:$A859,"="&amp;$A4,Concentrado!$B$2:$B859, "=Tamaulipas")</f>
        <v>61.267000000000003</v>
      </c>
      <c r="AC4" s="9">
        <f>SUMIFS(Concentrado!AD$2:AD859,Concentrado!$A$2:$A859,"="&amp;$A4,Concentrado!$B$2:$B859, "=Tamaulipas")</f>
        <v>331.26299999999998</v>
      </c>
      <c r="AD4" s="9">
        <f>SUMIFS(Concentrado!AE$2:AE859,Concentrado!$A$2:$A859,"="&amp;$A4,Concentrado!$B$2:$B859, "=Tamaulipas")</f>
        <v>297.85399999999998</v>
      </c>
      <c r="AE4" s="9">
        <f>SUMIFS(Concentrado!AF$2:AF859,Concentrado!$A$2:$A859,"="&amp;$A4,Concentrado!$B$2:$B859, "=Tamaulipas")</f>
        <v>314.637</v>
      </c>
      <c r="AF4" s="9">
        <f>SUMIFS(Concentrado!AG$2:AG859,Concentrado!$A$2:$A859,"="&amp;$A4,Concentrado!$B$2:$B859, "=Tamaulipas")</f>
        <v>6.4359999999999999</v>
      </c>
      <c r="AG4" s="9">
        <f>SUMIFS(Concentrado!AH$2:AH859,Concentrado!$A$2:$A859,"="&amp;$A4,Concentrado!$B$2:$B859, "=Tamaulipas")</f>
        <v>9.2212982481377601</v>
      </c>
      <c r="AH4" s="9">
        <f>SUMIFS(Concentrado!AI$2:AI859,Concentrado!$A$2:$A859,"="&amp;$A4,Concentrado!$B$2:$B859, "=Tamaulipas")</f>
        <v>0.91972459766647496</v>
      </c>
      <c r="AI4" s="9">
        <f>SUMIFS(Concentrado!AJ$2:AJ859,Concentrado!$A$2:$A859,"="&amp;$A4,Concentrado!$B$2:$B859, "=Tamaulipas")</f>
        <v>5.0650910242903304</v>
      </c>
      <c r="AJ4" s="9">
        <f>SUMIFS(Concentrado!AK$2:AK859,Concentrado!$A$2:$A859,"="&amp;$A4,Concentrado!$B$2:$B859, "=Tamaulipas")</f>
        <v>9.0109999999999992</v>
      </c>
      <c r="AK4" s="9">
        <f>SUMIFS(Concentrado!AL$2:AL859,Concentrado!$A$2:$A859,"="&amp;$A4,Concentrado!$B$2:$B859, "=Tamaulipas")</f>
        <v>0.71</v>
      </c>
      <c r="AL4" s="9">
        <f>SUMIFS(Concentrado!AM$2:AM859,Concentrado!$A$2:$A859,"="&amp;$A4,Concentrado!$B$2:$B859, "=Tamaulipas")</f>
        <v>4.8440000000000003</v>
      </c>
      <c r="AM4" s="9">
        <f>SUMIFS(Concentrado!AN$2:AN859,Concentrado!$A$2:$A859,"="&amp;$A4,Concentrado!$B$2:$B859, "=Tamaulipas")</f>
        <v>49.131999999999998</v>
      </c>
      <c r="AN4" s="9">
        <f>SUMIFS(Concentrado!AO$2:AO859,Concentrado!$A$2:$A859,"="&amp;$A4,Concentrado!$B$2:$B859, "=Tamaulipas")</f>
        <v>43.645000000000003</v>
      </c>
      <c r="AO4" s="9">
        <f>SUMIFS(Concentrado!AP$2:AP859,Concentrado!$A$2:$A859,"="&amp;$A4,Concentrado!$B$2:$B859, "=Tamaulipas")</f>
        <v>46.378</v>
      </c>
      <c r="AP4" s="9">
        <f>SUMIFS(Concentrado!AQ$2:AQ859,Concentrado!$A$2:$A859,"="&amp;$A4,Concentrado!$B$2:$B859, "=Tamaulipas")</f>
        <v>6.4359999999999999</v>
      </c>
      <c r="AQ4" s="9">
        <f>SUMIFS(Concentrado!AR$2:AR859,Concentrado!$A$2:$A859,"="&amp;$A4,Concentrado!$B$2:$B859, "=Tamaulipas")</f>
        <v>2.839</v>
      </c>
      <c r="AR4" s="9">
        <f>SUMIFS(Concentrado!AS$2:AS859,Concentrado!$A$2:$A859,"="&amp;$A4,Concentrado!$B$2:$B859, "=Tamaulipas")</f>
        <v>4.6310000000000002</v>
      </c>
      <c r="AS4" s="9">
        <f>SUMIFS(Concentrado!AT$2:AT859,Concentrado!$A$2:$A859,"="&amp;$A4,Concentrado!$B$2:$B859, "=Tamaulipas")</f>
        <v>5.8639999999999999</v>
      </c>
      <c r="AT4" s="9">
        <f>SUMIFS(Concentrado!AU$2:AU859,Concentrado!$A$2:$A859,"="&amp;$A4,Concentrado!$B$2:$B859, "=Tamaulipas")</f>
        <v>1.774</v>
      </c>
      <c r="AU4" s="9">
        <f>SUMIFS(Concentrado!AV$2:AV859,Concentrado!$A$2:$A859,"="&amp;$A4,Concentrado!$B$2:$B859, "=Tamaulipas")</f>
        <v>3.8109999999999999</v>
      </c>
      <c r="AV4" s="9">
        <f>SUMIFS(Concentrado!AW$2:AW859,Concentrado!$A$2:$A859,"="&amp;$A4,Concentrado!$B$2:$B859, "=Tamaulipas")</f>
        <v>467.072</v>
      </c>
      <c r="AW4" s="9">
        <f>SUMIFS(Concentrado!AX$2:AX859,Concentrado!$A$2:$A859,"="&amp;$A4,Concentrado!$B$2:$B859, "=Tamaulipas")</f>
        <v>367.82799999999997</v>
      </c>
      <c r="AX4" s="9">
        <f>SUMIFS(Concentrado!AY$2:AY859,Concentrado!$A$2:$A859,"="&amp;$A4,Concentrado!$B$2:$B859, "=Tamaulipas")</f>
        <v>417.43799999999999</v>
      </c>
      <c r="AY4" s="9">
        <f>SUMIFS(Concentrado!AZ$2:AZ859,Concentrado!$A$2:$A859,"="&amp;$A4,Concentrado!$B$2:$B859, "=Tamaulipas")</f>
        <v>4.6710000000000003</v>
      </c>
      <c r="AZ4" s="9">
        <f>SUMIFS(Concentrado!BA$2:BA859,Concentrado!$A$2:$A859,"="&amp;$A4,Concentrado!$B$2:$B859, "=Tamaulipas")</f>
        <v>3.6779999999999999</v>
      </c>
      <c r="BA4" s="9">
        <f>SUMIFS(Concentrado!BB$2:BB859,Concentrado!$A$2:$A859,"="&amp;$A4,Concentrado!$B$2:$B859, "=Tamaulipas")</f>
        <v>4.1740000000000004</v>
      </c>
      <c r="BB4" s="9">
        <f>SUMIFS(Concentrado!BC$2:BC859,Concentrado!$A$2:$A859,"="&amp;$A4,Concentrado!$B$2:$B859, "=Tamaulipas")</f>
        <v>16.356999999999999</v>
      </c>
      <c r="BC4" s="9">
        <f>SUMIFS(Concentrado!BD$2:BD859,Concentrado!$A$2:$A859,"="&amp;$A4,Concentrado!$B$2:$B859, "=Tamaulipas")</f>
        <v>14.784000000000001</v>
      </c>
      <c r="BD4" s="9">
        <f>SUMIFS(Concentrado!BE$2:BE859,Concentrado!$A$2:$A859,"="&amp;$A4,Concentrado!$B$2:$B859, "=Tamaulipas")</f>
        <v>19.809000000000001</v>
      </c>
      <c r="BE4" s="9">
        <f>SUMIFS(Concentrado!BF$2:BF859,Concentrado!$A$2:$A859,"="&amp;$A4,Concentrado!$B$2:$B859, "=Tamaulipas")</f>
        <v>22.419</v>
      </c>
      <c r="BF4" s="9">
        <f>SUMIFS(Concentrado!BG$2:BG859,Concentrado!$A$2:$A859,"="&amp;$A4,Concentrado!$B$2:$B859, "=Tamaulipas")</f>
        <v>65.313999999999993</v>
      </c>
      <c r="BG4" s="9">
        <f>SUMIFS(Concentrado!BH$2:BH859,Concentrado!$A$2:$A859,"="&amp;$A4,Concentrado!$B$2:$B859, "=Tamaulipas")</f>
        <v>7.64019685278571</v>
      </c>
    </row>
    <row r="5" spans="1:59" x14ac:dyDescent="0.25">
      <c r="A5" s="4">
        <v>2001</v>
      </c>
      <c r="B5" s="9">
        <f>SUMIFS(Concentrado!C$2:C859,Concentrado!$A$2:$A859,"="&amp;$A5,Concentrado!$B$2:$B859, "=Tamaulipas")</f>
        <v>19.568999999999999</v>
      </c>
      <c r="C5" s="9">
        <f>SUMIFS(Concentrado!D$2:D859,Concentrado!$A$2:$A859,"="&amp;$A5,Concentrado!$B$2:$B859, "=Tamaulipas")</f>
        <v>5.22</v>
      </c>
      <c r="D5" s="9">
        <f>SUMIFS(Concentrado!E$2:E859,Concentrado!$A$2:$A859,"="&amp;$A5,Concentrado!$B$2:$B859, "=Tamaulipas")</f>
        <v>12.366</v>
      </c>
      <c r="E5" s="9">
        <f>SUMIFS(Concentrado!F$2:F859,Concentrado!$A$2:$A859,"="&amp;$A5,Concentrado!$B$2:$B859, "=Tamaulipas")</f>
        <v>20.128</v>
      </c>
      <c r="F5" s="9">
        <f>SUMIFS(Concentrado!G$2:G859,Concentrado!$A$2:$A859,"="&amp;$A5,Concentrado!$B$2:$B859, "=Tamaulipas")</f>
        <v>19.847000000000001</v>
      </c>
      <c r="G5" s="9">
        <f>SUMIFS(Concentrado!H$2:H859,Concentrado!$A$2:$A859,"="&amp;$A5,Concentrado!$B$2:$B859, "=Tamaulipas")</f>
        <v>2.5950000000000002</v>
      </c>
      <c r="H5" s="9">
        <f>SUMIFS(Concentrado!I$2:I859,Concentrado!$A$2:$A859,"="&amp;$A5,Concentrado!$B$2:$B859, "=Tamaulipas")</f>
        <v>2.714</v>
      </c>
      <c r="I5" s="9">
        <f>SUMIFS(Concentrado!J$2:J859,Concentrado!$A$2:$A859,"="&amp;$A5,Concentrado!$B$2:$B859, "=Tamaulipas")</f>
        <v>2.6549999999999998</v>
      </c>
      <c r="J5" s="9">
        <f>SUMIFS(Concentrado!K$2:K859,Concentrado!$A$2:$A859,"="&amp;$A5,Concentrado!$B$2:$B859, "=Tamaulipas")</f>
        <v>15.641</v>
      </c>
      <c r="K5" s="9">
        <f>SUMIFS(Concentrado!L$2:L859,Concentrado!$A$2:$A859,"="&amp;$A5,Concentrado!$B$2:$B859, "=Tamaulipas")</f>
        <v>4.4539999999999997</v>
      </c>
      <c r="L5" s="9">
        <f>SUMIFS(Concentrado!M$2:M859,Concentrado!$A$2:$A859,"="&amp;$A5,Concentrado!$B$2:$B859, "=Tamaulipas")</f>
        <v>10.026</v>
      </c>
      <c r="M5" s="9">
        <f>SUMIFS(Concentrado!N$2:N859,Concentrado!$A$2:$A859,"="&amp;$A5,Concentrado!$B$2:$B859, "=Tamaulipas")</f>
        <v>35.450000000000003</v>
      </c>
      <c r="N5" s="9">
        <f>SUMIFS(Concentrado!O$2:O859,Concentrado!$A$2:$A859,"="&amp;$A5,Concentrado!$B$2:$B859, "=Tamaulipas")</f>
        <v>74.138000000000005</v>
      </c>
      <c r="O5" s="9">
        <f>SUMIFS(Concentrado!P$2:P859,Concentrado!$A$2:$A859,"="&amp;$A5,Concentrado!$B$2:$B859, "=Tamaulipas")</f>
        <v>19.068999999999999</v>
      </c>
      <c r="P5" s="9">
        <f>SUMIFS(Concentrado!Q$2:Q859,Concentrado!$A$2:$A859,"="&amp;$A5,Concentrado!$B$2:$B859, "=Tamaulipas")</f>
        <v>46.496000000000002</v>
      </c>
      <c r="Q5" s="9">
        <f>SUMIFS(Concentrado!R$2:R859,Concentrado!$A$2:$A859,"="&amp;$A5,Concentrado!$B$2:$B859, "=Tamaulipas")</f>
        <v>48.466999999999999</v>
      </c>
      <c r="R5" s="9">
        <f>SUMIFS(Concentrado!S$2:S859,Concentrado!$A$2:$A859,"="&amp;$A5,Concentrado!$B$2:$B859, "=Tamaulipas")</f>
        <v>61.451999999999998</v>
      </c>
      <c r="S5" s="9">
        <f>SUMIFS(Concentrado!T$2:T859,Concentrado!$A$2:$A859,"="&amp;$A5,Concentrado!$B$2:$B859, "=Tamaulipas")</f>
        <v>54.984999999999999</v>
      </c>
      <c r="T5" s="9">
        <f>SUMIFS(Concentrado!U$2:U859,Concentrado!$A$2:$A859,"="&amp;$A5,Concentrado!$B$2:$B859, "=Tamaulipas")</f>
        <v>7.3650000000000002</v>
      </c>
      <c r="U5" s="9">
        <f>SUMIFS(Concentrado!V$2:V859,Concentrado!$A$2:$A859,"="&amp;$A5,Concentrado!$B$2:$B859, "=Tamaulipas")</f>
        <v>10.718</v>
      </c>
      <c r="V5" s="9">
        <f>SUMIFS(Concentrado!W$2:W859,Concentrado!$A$2:$A859,"="&amp;$A5,Concentrado!$B$2:$B859, "=Tamaulipas")</f>
        <v>9.048</v>
      </c>
      <c r="W5" s="9">
        <f>SUMIFS(Concentrado!X$2:X859,Concentrado!$A$2:$A859,"="&amp;$A5,Concentrado!$B$2:$B859, "=Tamaulipas")</f>
        <v>11.292999999999999</v>
      </c>
      <c r="X5" s="9">
        <f>SUMIFS(Concentrado!Y$2:Y859,Concentrado!$A$2:$A859,"="&amp;$A5,Concentrado!$B$2:$B859, "=Tamaulipas")</f>
        <v>1.8089999999999999</v>
      </c>
      <c r="Y5" s="9">
        <f>SUMIFS(Concentrado!Z$2:Z859,Concentrado!$A$2:$A859,"="&amp;$A5,Concentrado!$B$2:$B859, "=Tamaulipas")</f>
        <v>6.5330000000000004</v>
      </c>
      <c r="Z5" s="9">
        <f>SUMIFS(Concentrado!AA$2:AA859,Concentrado!$A$2:$A859,"="&amp;$A5,Concentrado!$B$2:$B859, "=Tamaulipas")</f>
        <v>74.349000000000004</v>
      </c>
      <c r="AA5" s="9">
        <f>SUMIFS(Concentrado!AB$2:AB859,Concentrado!$A$2:$A859,"="&amp;$A5,Concentrado!$B$2:$B859, "=Tamaulipas")</f>
        <v>48.576999999999998</v>
      </c>
      <c r="AB5" s="9">
        <f>SUMIFS(Concentrado!AC$2:AC859,Concentrado!$A$2:$A859,"="&amp;$A5,Concentrado!$B$2:$B859, "=Tamaulipas")</f>
        <v>61.412999999999997</v>
      </c>
      <c r="AC5" s="9">
        <f>SUMIFS(Concentrado!AD$2:AD859,Concentrado!$A$2:$A859,"="&amp;$A5,Concentrado!$B$2:$B859, "=Tamaulipas")</f>
        <v>335.97199999999998</v>
      </c>
      <c r="AD5" s="9">
        <f>SUMIFS(Concentrado!AE$2:AE859,Concentrado!$A$2:$A859,"="&amp;$A5,Concentrado!$B$2:$B859, "=Tamaulipas")</f>
        <v>295.91800000000001</v>
      </c>
      <c r="AE5" s="9">
        <f>SUMIFS(Concentrado!AF$2:AF859,Concentrado!$A$2:$A859,"="&amp;$A5,Concentrado!$B$2:$B859, "=Tamaulipas")</f>
        <v>315.97199999999998</v>
      </c>
      <c r="AF5" s="9">
        <f>SUMIFS(Concentrado!AG$2:AG859,Concentrado!$A$2:$A859,"="&amp;$A5,Concentrado!$B$2:$B859, "=Tamaulipas")</f>
        <v>6.593</v>
      </c>
      <c r="AG5" s="9">
        <f>SUMIFS(Concentrado!AH$2:AH859,Concentrado!$A$2:$A859,"="&amp;$A5,Concentrado!$B$2:$B859, "=Tamaulipas")</f>
        <v>6.7412700552784104</v>
      </c>
      <c r="AH5" s="9">
        <f>SUMIFS(Concentrado!AI$2:AI859,Concentrado!$A$2:$A859,"="&amp;$A5,Concentrado!$B$2:$B859, "=Tamaulipas")</f>
        <v>1.0914925432867799</v>
      </c>
      <c r="AI5" s="9">
        <f>SUMIFS(Concentrado!AJ$2:AJ859,Concentrado!$A$2:$A859,"="&amp;$A5,Concentrado!$B$2:$B859, "=Tamaulipas")</f>
        <v>3.9142007202129299</v>
      </c>
      <c r="AJ5" s="9">
        <f>SUMIFS(Concentrado!AK$2:AK859,Concentrado!$A$2:$A859,"="&amp;$A5,Concentrado!$B$2:$B859, "=Tamaulipas")</f>
        <v>7.9260000000000002</v>
      </c>
      <c r="AK5" s="9">
        <f>SUMIFS(Concentrado!AL$2:AL859,Concentrado!$A$2:$A859,"="&amp;$A5,Concentrado!$B$2:$B859, "=Tamaulipas")</f>
        <v>1.1140000000000001</v>
      </c>
      <c r="AL5" s="9">
        <f>SUMIFS(Concentrado!AM$2:AM859,Concentrado!$A$2:$A859,"="&amp;$A5,Concentrado!$B$2:$B859, "=Tamaulipas")</f>
        <v>4.5060000000000002</v>
      </c>
      <c r="AM5" s="9">
        <f>SUMIFS(Concentrado!AN$2:AN859,Concentrado!$A$2:$A859,"="&amp;$A5,Concentrado!$B$2:$B859, "=Tamaulipas")</f>
        <v>52.465000000000003</v>
      </c>
      <c r="AN5" s="9">
        <f>SUMIFS(Concentrado!AO$2:AO859,Concentrado!$A$2:$A859,"="&amp;$A5,Concentrado!$B$2:$B859, "=Tamaulipas")</f>
        <v>36.884999999999998</v>
      </c>
      <c r="AO5" s="9">
        <f>SUMIFS(Concentrado!AP$2:AP859,Concentrado!$A$2:$A859,"="&amp;$A5,Concentrado!$B$2:$B859, "=Tamaulipas")</f>
        <v>44.68</v>
      </c>
      <c r="AP5" s="9">
        <f>SUMIFS(Concentrado!AQ$2:AQ859,Concentrado!$A$2:$A859,"="&amp;$A5,Concentrado!$B$2:$B859, "=Tamaulipas")</f>
        <v>6.1719999999999997</v>
      </c>
      <c r="AQ5" s="9">
        <f>SUMIFS(Concentrado!AR$2:AR859,Concentrado!$A$2:$A859,"="&amp;$A5,Concentrado!$B$2:$B859, "=Tamaulipas")</f>
        <v>2.0179999999999998</v>
      </c>
      <c r="AR5" s="9">
        <f>SUMIFS(Concentrado!AS$2:AS859,Concentrado!$A$2:$A859,"="&amp;$A5,Concentrado!$B$2:$B859, "=Tamaulipas")</f>
        <v>4.0869999999999997</v>
      </c>
      <c r="AS5" s="9">
        <f>SUMIFS(Concentrado!AT$2:AT859,Concentrado!$A$2:$A859,"="&amp;$A5,Concentrado!$B$2:$B859, "=Tamaulipas")</f>
        <v>6.242</v>
      </c>
      <c r="AT5" s="9">
        <f>SUMIFS(Concentrado!AU$2:AU859,Concentrado!$A$2:$A859,"="&amp;$A5,Concentrado!$B$2:$B859, "=Tamaulipas")</f>
        <v>1.1140000000000001</v>
      </c>
      <c r="AU5" s="9">
        <f>SUMIFS(Concentrado!AV$2:AV859,Concentrado!$A$2:$A859,"="&amp;$A5,Concentrado!$B$2:$B859, "=Tamaulipas")</f>
        <v>3.6680000000000001</v>
      </c>
      <c r="AV5" s="9">
        <f>SUMIFS(Concentrado!AW$2:AW859,Concentrado!$A$2:$A859,"="&amp;$A5,Concentrado!$B$2:$B859, "=Tamaulipas")</f>
        <v>466.92500000000001</v>
      </c>
      <c r="AW5" s="9">
        <f>SUMIFS(Concentrado!AX$2:AX859,Concentrado!$A$2:$A859,"="&amp;$A5,Concentrado!$B$2:$B859, "=Tamaulipas")</f>
        <v>357.37099999999998</v>
      </c>
      <c r="AX5" s="9">
        <f>SUMIFS(Concentrado!AY$2:AY859,Concentrado!$A$2:$A859,"="&amp;$A5,Concentrado!$B$2:$B859, "=Tamaulipas")</f>
        <v>412.07400000000001</v>
      </c>
      <c r="AY5" s="9">
        <f>SUMIFS(Concentrado!AZ$2:AZ859,Concentrado!$A$2:$A859,"="&amp;$A5,Concentrado!$B$2:$B859, "=Tamaulipas")</f>
        <v>4.6689999999999996</v>
      </c>
      <c r="AZ5" s="9">
        <f>SUMIFS(Concentrado!BA$2:BA859,Concentrado!$A$2:$A859,"="&amp;$A5,Concentrado!$B$2:$B859, "=Tamaulipas")</f>
        <v>3.5739999999999998</v>
      </c>
      <c r="BA5" s="9">
        <f>SUMIFS(Concentrado!BB$2:BB859,Concentrado!$A$2:$A859,"="&amp;$A5,Concentrado!$B$2:$B859, "=Tamaulipas")</f>
        <v>4.1210000000000004</v>
      </c>
      <c r="BB5" s="9">
        <f>SUMIFS(Concentrado!BC$2:BC859,Concentrado!$A$2:$A859,"="&amp;$A5,Concentrado!$B$2:$B859, "=Tamaulipas")</f>
        <v>22.602</v>
      </c>
      <c r="BC5" s="9">
        <f>SUMIFS(Concentrado!BD$2:BD859,Concentrado!$A$2:$A859,"="&amp;$A5,Concentrado!$B$2:$B859, "=Tamaulipas")</f>
        <v>15.696</v>
      </c>
      <c r="BD5" s="9">
        <f>SUMIFS(Concentrado!BE$2:BE859,Concentrado!$A$2:$A859,"="&amp;$A5,Concentrado!$B$2:$B859, "=Tamaulipas")</f>
        <v>19.420000000000002</v>
      </c>
      <c r="BE5" s="9">
        <f>SUMIFS(Concentrado!BF$2:BF859,Concentrado!$A$2:$A859,"="&amp;$A5,Concentrado!$B$2:$B859, "=Tamaulipas")</f>
        <v>22.068000000000001</v>
      </c>
      <c r="BF5" s="9">
        <f>SUMIFS(Concentrado!BG$2:BG859,Concentrado!$A$2:$A859,"="&amp;$A5,Concentrado!$B$2:$B859, "=Tamaulipas")</f>
        <v>58.234999999999999</v>
      </c>
      <c r="BG5" s="9">
        <f>SUMIFS(Concentrado!BH$2:BH859,Concentrado!$A$2:$A859,"="&amp;$A5,Concentrado!$B$2:$B859, "=Tamaulipas")</f>
        <v>6.2525860879959545</v>
      </c>
    </row>
    <row r="6" spans="1:59" x14ac:dyDescent="0.25">
      <c r="A6" s="4">
        <v>2002</v>
      </c>
      <c r="B6" s="9">
        <f>SUMIFS(Concentrado!C$2:C859,Concentrado!$A$2:$A859,"="&amp;$A6,Concentrado!$B$2:$B859, "=Tamaulipas")</f>
        <v>17.937999999999999</v>
      </c>
      <c r="C6" s="9">
        <f>SUMIFS(Concentrado!D$2:D859,Concentrado!$A$2:$A859,"="&amp;$A6,Concentrado!$B$2:$B859, "=Tamaulipas")</f>
        <v>5.5250000000000004</v>
      </c>
      <c r="D6" s="9">
        <f>SUMIFS(Concentrado!E$2:E859,Concentrado!$A$2:$A859,"="&amp;$A6,Concentrado!$B$2:$B859, "=Tamaulipas")</f>
        <v>11.708</v>
      </c>
      <c r="E6" s="9">
        <f>SUMIFS(Concentrado!F$2:F859,Concentrado!$A$2:$A859,"="&amp;$A6,Concentrado!$B$2:$B859, "=Tamaulipas")</f>
        <v>18.710999999999999</v>
      </c>
      <c r="F6" s="9">
        <f>SUMIFS(Concentrado!G$2:G859,Concentrado!$A$2:$A859,"="&amp;$A6,Concentrado!$B$2:$B859, "=Tamaulipas")</f>
        <v>20.350000000000001</v>
      </c>
      <c r="G6" s="9">
        <f>SUMIFS(Concentrado!H$2:H859,Concentrado!$A$2:$A859,"="&amp;$A6,Concentrado!$B$2:$B859, "=Tamaulipas")</f>
        <v>2.887</v>
      </c>
      <c r="H6" s="9">
        <f>SUMIFS(Concentrado!I$2:I859,Concentrado!$A$2:$A859,"="&amp;$A6,Concentrado!$B$2:$B859, "=Tamaulipas")</f>
        <v>2.7290000000000001</v>
      </c>
      <c r="I6" s="9">
        <f>SUMIFS(Concentrado!J$2:J859,Concentrado!$A$2:$A859,"="&amp;$A6,Concentrado!$B$2:$B859, "=Tamaulipas")</f>
        <v>2.8069999999999999</v>
      </c>
      <c r="J6" s="9">
        <f>SUMIFS(Concentrado!K$2:K859,Concentrado!$A$2:$A859,"="&amp;$A6,Concentrado!$B$2:$B859, "=Tamaulipas")</f>
        <v>14.914</v>
      </c>
      <c r="K6" s="9">
        <f>SUMIFS(Concentrado!L$2:L859,Concentrado!$A$2:$A859,"="&amp;$A6,Concentrado!$B$2:$B859, "=Tamaulipas")</f>
        <v>5.73</v>
      </c>
      <c r="L6" s="9">
        <f>SUMIFS(Concentrado!M$2:M859,Concentrado!$A$2:$A859,"="&amp;$A6,Concentrado!$B$2:$B859, "=Tamaulipas")</f>
        <v>10.305</v>
      </c>
      <c r="M6" s="9">
        <f>SUMIFS(Concentrado!N$2:N859,Concentrado!$A$2:$A859,"="&amp;$A6,Concentrado!$B$2:$B859, "=Tamaulipas")</f>
        <v>44.62</v>
      </c>
      <c r="N6" s="9">
        <f>SUMIFS(Concentrado!O$2:O859,Concentrado!$A$2:$A859,"="&amp;$A6,Concentrado!$B$2:$B859, "=Tamaulipas")</f>
        <v>71.27</v>
      </c>
      <c r="O6" s="9">
        <f>SUMIFS(Concentrado!P$2:P859,Concentrado!$A$2:$A859,"="&amp;$A6,Concentrado!$B$2:$B859, "=Tamaulipas")</f>
        <v>18.282</v>
      </c>
      <c r="P6" s="9">
        <f>SUMIFS(Concentrado!Q$2:Q859,Concentrado!$A$2:$A859,"="&amp;$A6,Concentrado!$B$2:$B859, "=Tamaulipas")</f>
        <v>44.814</v>
      </c>
      <c r="Q6" s="9">
        <f>SUMIFS(Concentrado!R$2:R859,Concentrado!$A$2:$A859,"="&amp;$A6,Concentrado!$B$2:$B859, "=Tamaulipas")</f>
        <v>56.494</v>
      </c>
      <c r="R6" s="9">
        <f>SUMIFS(Concentrado!S$2:S859,Concentrado!$A$2:$A859,"="&amp;$A6,Concentrado!$B$2:$B859, "=Tamaulipas")</f>
        <v>60.371000000000002</v>
      </c>
      <c r="S6" s="9">
        <f>SUMIFS(Concentrado!T$2:T859,Concentrado!$A$2:$A859,"="&amp;$A6,Concentrado!$B$2:$B859, "=Tamaulipas")</f>
        <v>58.439</v>
      </c>
      <c r="T6" s="9">
        <f>SUMIFS(Concentrado!U$2:U859,Concentrado!$A$2:$A859,"="&amp;$A6,Concentrado!$B$2:$B859, "=Tamaulipas")</f>
        <v>9.3469999999999995</v>
      </c>
      <c r="U6" s="9">
        <f>SUMIFS(Concentrado!V$2:V859,Concentrado!$A$2:$A859,"="&amp;$A6,Concentrado!$B$2:$B859, "=Tamaulipas")</f>
        <v>11.869</v>
      </c>
      <c r="V6" s="9">
        <f>SUMIFS(Concentrado!W$2:W859,Concentrado!$A$2:$A859,"="&amp;$A6,Concentrado!$B$2:$B859, "=Tamaulipas")</f>
        <v>10.613</v>
      </c>
      <c r="W6" s="9">
        <f>SUMIFS(Concentrado!X$2:X859,Concentrado!$A$2:$A859,"="&amp;$A6,Concentrado!$B$2:$B859, "=Tamaulipas")</f>
        <v>11.202999999999999</v>
      </c>
      <c r="X6" s="9">
        <f>SUMIFS(Concentrado!Y$2:Y859,Concentrado!$A$2:$A859,"="&amp;$A6,Concentrado!$B$2:$B859, "=Tamaulipas")</f>
        <v>1.228</v>
      </c>
      <c r="Y6" s="9">
        <f>SUMIFS(Concentrado!Z$2:Z859,Concentrado!$A$2:$A859,"="&amp;$A6,Concentrado!$B$2:$B859, "=Tamaulipas")</f>
        <v>6.2649999999999997</v>
      </c>
      <c r="Z6" s="9">
        <f>SUMIFS(Concentrado!AA$2:AA859,Concentrado!$A$2:$A859,"="&amp;$A6,Concentrado!$B$2:$B859, "=Tamaulipas")</f>
        <v>67.147000000000006</v>
      </c>
      <c r="AA6" s="9">
        <f>SUMIFS(Concentrado!AB$2:AB859,Concentrado!$A$2:$A859,"="&amp;$A6,Concentrado!$B$2:$B859, "=Tamaulipas")</f>
        <v>47.887</v>
      </c>
      <c r="AB6" s="9">
        <f>SUMIFS(Concentrado!AC$2:AC859,Concentrado!$A$2:$A859,"="&amp;$A6,Concentrado!$B$2:$B859, "=Tamaulipas")</f>
        <v>57.481000000000002</v>
      </c>
      <c r="AC6" s="9">
        <f>SUMIFS(Concentrado!AD$2:AD859,Concentrado!$A$2:$A859,"="&amp;$A6,Concentrado!$B$2:$B859, "=Tamaulipas")</f>
        <v>345.21699999999998</v>
      </c>
      <c r="AD6" s="9">
        <f>SUMIFS(Concentrado!AE$2:AE859,Concentrado!$A$2:$A859,"="&amp;$A6,Concentrado!$B$2:$B859, "=Tamaulipas")</f>
        <v>293.803</v>
      </c>
      <c r="AE6" s="9">
        <f>SUMIFS(Concentrado!AF$2:AF859,Concentrado!$A$2:$A859,"="&amp;$A6,Concentrado!$B$2:$B859, "=Tamaulipas")</f>
        <v>319.55099999999999</v>
      </c>
      <c r="AF6" s="9">
        <f>SUMIFS(Concentrado!AG$2:AG859,Concentrado!$A$2:$A859,"="&amp;$A6,Concentrado!$B$2:$B859, "=Tamaulipas")</f>
        <v>8.3160000000000007</v>
      </c>
      <c r="AG6" s="9">
        <f>SUMIFS(Concentrado!AH$2:AH859,Concentrado!$A$2:$A859,"="&amp;$A6,Concentrado!$B$2:$B859, "=Tamaulipas")</f>
        <v>6.6470608313856197</v>
      </c>
      <c r="AH6" s="9">
        <f>SUMIFS(Concentrado!AI$2:AI859,Concentrado!$A$2:$A859,"="&amp;$A6,Concentrado!$B$2:$B859, "=Tamaulipas")</f>
        <v>0.53939372145708198</v>
      </c>
      <c r="AI6" s="9">
        <f>SUMIFS(Concentrado!AJ$2:AJ859,Concentrado!$A$2:$A859,"="&amp;$A6,Concentrado!$B$2:$B859, "=Tamaulipas")</f>
        <v>3.5944813927177601</v>
      </c>
      <c r="AJ6" s="9">
        <f>SUMIFS(Concentrado!AK$2:AK859,Concentrado!$A$2:$A859,"="&amp;$A6,Concentrado!$B$2:$B859, "=Tamaulipas")</f>
        <v>6.8040000000000003</v>
      </c>
      <c r="AK6" s="9">
        <f>SUMIFS(Concentrado!AL$2:AL859,Concentrado!$A$2:$A859,"="&amp;$A6,Concentrado!$B$2:$B859, "=Tamaulipas")</f>
        <v>0.81899999999999995</v>
      </c>
      <c r="AL6" s="9">
        <f>SUMIFS(Concentrado!AM$2:AM859,Concentrado!$A$2:$A859,"="&amp;$A6,Concentrado!$B$2:$B859, "=Tamaulipas")</f>
        <v>3.8</v>
      </c>
      <c r="AM6" s="9">
        <f>SUMIFS(Concentrado!AN$2:AN859,Concentrado!$A$2:$A859,"="&amp;$A6,Concentrado!$B$2:$B859, "=Tamaulipas")</f>
        <v>45.222999999999999</v>
      </c>
      <c r="AN6" s="9">
        <f>SUMIFS(Concentrado!AO$2:AO859,Concentrado!$A$2:$A859,"="&amp;$A6,Concentrado!$B$2:$B859, "=Tamaulipas")</f>
        <v>35.063000000000002</v>
      </c>
      <c r="AO6" s="9">
        <f>SUMIFS(Concentrado!AP$2:AP859,Concentrado!$A$2:$A859,"="&amp;$A6,Concentrado!$B$2:$B859, "=Tamaulipas")</f>
        <v>40.124000000000002</v>
      </c>
      <c r="AP6" s="9">
        <f>SUMIFS(Concentrado!AQ$2:AQ859,Concentrado!$A$2:$A859,"="&amp;$A6,Concentrado!$B$2:$B859, "=Tamaulipas")</f>
        <v>5.2229999999999999</v>
      </c>
      <c r="AQ6" s="9">
        <f>SUMIFS(Concentrado!AR$2:AR859,Concentrado!$A$2:$A859,"="&amp;$A6,Concentrado!$B$2:$B859, "=Tamaulipas")</f>
        <v>2.524</v>
      </c>
      <c r="AR6" s="9">
        <f>SUMIFS(Concentrado!AS$2:AS859,Concentrado!$A$2:$A859,"="&amp;$A6,Concentrado!$B$2:$B859, "=Tamaulipas")</f>
        <v>3.8690000000000002</v>
      </c>
      <c r="AS6" s="9">
        <f>SUMIFS(Concentrado!AT$2:AT859,Concentrado!$A$2:$A859,"="&amp;$A6,Concentrado!$B$2:$B859, "=Tamaulipas")</f>
        <v>6.1849999999999996</v>
      </c>
      <c r="AT6" s="9">
        <f>SUMIFS(Concentrado!AU$2:AU859,Concentrado!$A$2:$A859,"="&amp;$A6,Concentrado!$B$2:$B859, "=Tamaulipas")</f>
        <v>1.091</v>
      </c>
      <c r="AU6" s="9">
        <f>SUMIFS(Concentrado!AV$2:AV859,Concentrado!$A$2:$A859,"="&amp;$A6,Concentrado!$B$2:$B859, "=Tamaulipas")</f>
        <v>3.629</v>
      </c>
      <c r="AV6" s="9">
        <f>SUMIFS(Concentrado!AW$2:AW859,Concentrado!$A$2:$A859,"="&amp;$A6,Concentrado!$B$2:$B859, "=Tamaulipas")</f>
        <v>466.65800000000002</v>
      </c>
      <c r="AW6" s="9">
        <f>SUMIFS(Concentrado!AX$2:AX859,Concentrado!$A$2:$A859,"="&amp;$A6,Concentrado!$B$2:$B859, "=Tamaulipas")</f>
        <v>352.81</v>
      </c>
      <c r="AX6" s="9">
        <f>SUMIFS(Concentrado!AY$2:AY859,Concentrado!$A$2:$A859,"="&amp;$A6,Concentrado!$B$2:$B859, "=Tamaulipas")</f>
        <v>409.79500000000002</v>
      </c>
      <c r="AY6" s="9">
        <f>SUMIFS(Concentrado!AZ$2:AZ859,Concentrado!$A$2:$A859,"="&amp;$A6,Concentrado!$B$2:$B859, "=Tamaulipas")</f>
        <v>4.6669999999999998</v>
      </c>
      <c r="AZ6" s="9">
        <f>SUMIFS(Concentrado!BA$2:BA859,Concentrado!$A$2:$A859,"="&amp;$A6,Concentrado!$B$2:$B859, "=Tamaulipas")</f>
        <v>3.528</v>
      </c>
      <c r="BA6" s="9">
        <f>SUMIFS(Concentrado!BB$2:BB859,Concentrado!$A$2:$A859,"="&amp;$A6,Concentrado!$B$2:$B859, "=Tamaulipas")</f>
        <v>4.0979999999999999</v>
      </c>
      <c r="BB6" s="9">
        <f>SUMIFS(Concentrado!BC$2:BC859,Concentrado!$A$2:$A859,"="&amp;$A6,Concentrado!$B$2:$B859, "=Tamaulipas")</f>
        <v>17.501000000000001</v>
      </c>
      <c r="BC6" s="9">
        <f>SUMIFS(Concentrado!BD$2:BD859,Concentrado!$A$2:$A859,"="&amp;$A6,Concentrado!$B$2:$B859, "=Tamaulipas")</f>
        <v>18.751000000000001</v>
      </c>
      <c r="BD6" s="9">
        <f>SUMIFS(Concentrado!BE$2:BE859,Concentrado!$A$2:$A859,"="&amp;$A6,Concentrado!$B$2:$B859, "=Tamaulipas")</f>
        <v>18.866</v>
      </c>
      <c r="BE6" s="9">
        <f>SUMIFS(Concentrado!BF$2:BF859,Concentrado!$A$2:$A859,"="&amp;$A6,Concentrado!$B$2:$B859, "=Tamaulipas")</f>
        <v>21.434999999999999</v>
      </c>
      <c r="BF6" s="9">
        <f>SUMIFS(Concentrado!BG$2:BG859,Concentrado!$A$2:$A859,"="&amp;$A6,Concentrado!$B$2:$B859, "=Tamaulipas")</f>
        <v>35.646999999999998</v>
      </c>
      <c r="BG6" s="9">
        <f>SUMIFS(Concentrado!BH$2:BH859,Concentrado!$A$2:$A859,"="&amp;$A6,Concentrado!$B$2:$B859, "=Tamaulipas")</f>
        <v>5.5950775716433405</v>
      </c>
    </row>
    <row r="7" spans="1:59" x14ac:dyDescent="0.25">
      <c r="A7" s="4">
        <v>2003</v>
      </c>
      <c r="B7" s="9">
        <f>SUMIFS(Concentrado!C$2:C859,Concentrado!$A$2:$A859,"="&amp;$A7,Concentrado!$B$2:$B859, "=Tamaulipas")</f>
        <v>18.257999999999999</v>
      </c>
      <c r="C7" s="9">
        <f>SUMIFS(Concentrado!D$2:D859,Concentrado!$A$2:$A859,"="&amp;$A7,Concentrado!$B$2:$B859, "=Tamaulipas")</f>
        <v>4.9480000000000004</v>
      </c>
      <c r="D7" s="9">
        <f>SUMIFS(Concentrado!E$2:E859,Concentrado!$A$2:$A859,"="&amp;$A7,Concentrado!$B$2:$B859, "=Tamaulipas")</f>
        <v>11.611000000000001</v>
      </c>
      <c r="E7" s="9">
        <f>SUMIFS(Concentrado!F$2:F859,Concentrado!$A$2:$A859,"="&amp;$A7,Concentrado!$B$2:$B859, "=Tamaulipas")</f>
        <v>15.513999999999999</v>
      </c>
      <c r="F7" s="9">
        <f>SUMIFS(Concentrado!G$2:G859,Concentrado!$A$2:$A859,"="&amp;$A7,Concentrado!$B$2:$B859, "=Tamaulipas")</f>
        <v>17.105</v>
      </c>
      <c r="G7" s="9">
        <f>SUMIFS(Concentrado!H$2:H859,Concentrado!$A$2:$A859,"="&amp;$A7,Concentrado!$B$2:$B859, "=Tamaulipas")</f>
        <v>2.4929999999999999</v>
      </c>
      <c r="H7" s="9">
        <f>SUMIFS(Concentrado!I$2:I859,Concentrado!$A$2:$A859,"="&amp;$A7,Concentrado!$B$2:$B859, "=Tamaulipas")</f>
        <v>3.544</v>
      </c>
      <c r="I7" s="9">
        <f>SUMIFS(Concentrado!J$2:J859,Concentrado!$A$2:$A859,"="&amp;$A7,Concentrado!$B$2:$B859, "=Tamaulipas")</f>
        <v>3.02</v>
      </c>
      <c r="J7" s="9">
        <f>SUMIFS(Concentrado!K$2:K859,Concentrado!$A$2:$A859,"="&amp;$A7,Concentrado!$B$2:$B859, "=Tamaulipas")</f>
        <v>13.879</v>
      </c>
      <c r="K7" s="9">
        <f>SUMIFS(Concentrado!L$2:L859,Concentrado!$A$2:$A859,"="&amp;$A7,Concentrado!$B$2:$B859, "=Tamaulipas")</f>
        <v>4.2789999999999999</v>
      </c>
      <c r="L7" s="9">
        <f>SUMIFS(Concentrado!M$2:M859,Concentrado!$A$2:$A859,"="&amp;$A7,Concentrado!$B$2:$B859, "=Tamaulipas")</f>
        <v>9.0609999999999999</v>
      </c>
      <c r="M7" s="9">
        <f>SUMIFS(Concentrado!N$2:N859,Concentrado!$A$2:$A859,"="&amp;$A7,Concentrado!$B$2:$B859, "=Tamaulipas")</f>
        <v>36.947000000000003</v>
      </c>
      <c r="N7" s="9">
        <f>SUMIFS(Concentrado!O$2:O859,Concentrado!$A$2:$A859,"="&amp;$A7,Concentrado!$B$2:$B859, "=Tamaulipas")</f>
        <v>71.617999999999995</v>
      </c>
      <c r="O7" s="9">
        <f>SUMIFS(Concentrado!P$2:P859,Concentrado!$A$2:$A859,"="&amp;$A7,Concentrado!$B$2:$B859, "=Tamaulipas")</f>
        <v>15.645</v>
      </c>
      <c r="P7" s="9">
        <f>SUMIFS(Concentrado!Q$2:Q859,Concentrado!$A$2:$A859,"="&amp;$A7,Concentrado!$B$2:$B859, "=Tamaulipas")</f>
        <v>43.591999999999999</v>
      </c>
      <c r="Q7" s="9">
        <f>SUMIFS(Concentrado!R$2:R859,Concentrado!$A$2:$A859,"="&amp;$A7,Concentrado!$B$2:$B859, "=Tamaulipas")</f>
        <v>55.784999999999997</v>
      </c>
      <c r="R7" s="9">
        <f>SUMIFS(Concentrado!S$2:S859,Concentrado!$A$2:$A859,"="&amp;$A7,Concentrado!$B$2:$B859, "=Tamaulipas")</f>
        <v>67.930000000000007</v>
      </c>
      <c r="S7" s="9">
        <f>SUMIFS(Concentrado!T$2:T859,Concentrado!$A$2:$A859,"="&amp;$A7,Concentrado!$B$2:$B859, "=Tamaulipas")</f>
        <v>61.881</v>
      </c>
      <c r="T7" s="9">
        <f>SUMIFS(Concentrado!U$2:U859,Concentrado!$A$2:$A859,"="&amp;$A7,Concentrado!$B$2:$B859, "=Tamaulipas")</f>
        <v>9.5</v>
      </c>
      <c r="U7" s="9">
        <f>SUMIFS(Concentrado!V$2:V859,Concentrado!$A$2:$A859,"="&amp;$A7,Concentrado!$B$2:$B859, "=Tamaulipas")</f>
        <v>10.363</v>
      </c>
      <c r="V7" s="9">
        <f>SUMIFS(Concentrado!W$2:W859,Concentrado!$A$2:$A859,"="&amp;$A7,Concentrado!$B$2:$B859, "=Tamaulipas")</f>
        <v>9.9329999999999998</v>
      </c>
      <c r="W7" s="9">
        <f>SUMIFS(Concentrado!X$2:X859,Concentrado!$A$2:$A859,"="&amp;$A7,Concentrado!$B$2:$B859, "=Tamaulipas")</f>
        <v>13.003</v>
      </c>
      <c r="X7" s="9">
        <f>SUMIFS(Concentrado!Y$2:Y859,Concentrado!$A$2:$A859,"="&amp;$A7,Concentrado!$B$2:$B859, "=Tamaulipas")</f>
        <v>2.14</v>
      </c>
      <c r="Y7" s="9">
        <f>SUMIFS(Concentrado!Z$2:Z859,Concentrado!$A$2:$A859,"="&amp;$A7,Concentrado!$B$2:$B859, "=Tamaulipas")</f>
        <v>7.5510000000000002</v>
      </c>
      <c r="Z7" s="9">
        <f>SUMIFS(Concentrado!AA$2:AA859,Concentrado!$A$2:$A859,"="&amp;$A7,Concentrado!$B$2:$B859, "=Tamaulipas")</f>
        <v>72.628</v>
      </c>
      <c r="AA7" s="9">
        <f>SUMIFS(Concentrado!AB$2:AB859,Concentrado!$A$2:$A859,"="&amp;$A7,Concentrado!$B$2:$B859, "=Tamaulipas")</f>
        <v>50.747</v>
      </c>
      <c r="AB7" s="9">
        <f>SUMIFS(Concentrado!AC$2:AC859,Concentrado!$A$2:$A859,"="&amp;$A7,Concentrado!$B$2:$B859, "=Tamaulipas")</f>
        <v>61.646000000000001</v>
      </c>
      <c r="AC7" s="9">
        <f>SUMIFS(Concentrado!AD$2:AD859,Concentrado!$A$2:$A859,"="&amp;$A7,Concentrado!$B$2:$B859, "=Tamaulipas")</f>
        <v>350.072</v>
      </c>
      <c r="AD7" s="9">
        <f>SUMIFS(Concentrado!AE$2:AE859,Concentrado!$A$2:$A859,"="&amp;$A7,Concentrado!$B$2:$B859, "=Tamaulipas")</f>
        <v>301.20699999999999</v>
      </c>
      <c r="AE7" s="9">
        <f>SUMIFS(Concentrado!AF$2:AF859,Concentrado!$A$2:$A859,"="&amp;$A7,Concentrado!$B$2:$B859, "=Tamaulipas")</f>
        <v>325.68</v>
      </c>
      <c r="AF7" s="9">
        <f>SUMIFS(Concentrado!AG$2:AG859,Concentrado!$A$2:$A859,"="&amp;$A7,Concentrado!$B$2:$B859, "=Tamaulipas")</f>
        <v>7.0739999999999998</v>
      </c>
      <c r="AG7" s="9">
        <f>SUMIFS(Concentrado!AH$2:AH859,Concentrado!$A$2:$A859,"="&amp;$A7,Concentrado!$B$2:$B859, "=Tamaulipas")</f>
        <v>6.7332430842505904</v>
      </c>
      <c r="AH7" s="9">
        <f>SUMIFS(Concentrado!AI$2:AI859,Concentrado!$A$2:$A859,"="&amp;$A7,Concentrado!$B$2:$B859, "=Tamaulipas")</f>
        <v>1.06645432376131</v>
      </c>
      <c r="AI7" s="9">
        <f>SUMIFS(Concentrado!AJ$2:AJ859,Concentrado!$A$2:$A859,"="&amp;$A7,Concentrado!$B$2:$B859, "=Tamaulipas")</f>
        <v>3.9042535067295101</v>
      </c>
      <c r="AJ7" s="9">
        <f>SUMIFS(Concentrado!AK$2:AK859,Concentrado!$A$2:$A859,"="&amp;$A7,Concentrado!$B$2:$B859, "=Tamaulipas")</f>
        <v>8.0850000000000009</v>
      </c>
      <c r="AK7" s="9">
        <f>SUMIFS(Concentrado!AL$2:AL859,Concentrado!$A$2:$A859,"="&amp;$A7,Concentrado!$B$2:$B859, "=Tamaulipas")</f>
        <v>0.93600000000000005</v>
      </c>
      <c r="AL7" s="9">
        <f>SUMIFS(Concentrado!AM$2:AM859,Concentrado!$A$2:$A859,"="&amp;$A7,Concentrado!$B$2:$B859, "=Tamaulipas")</f>
        <v>4.4969999999999999</v>
      </c>
      <c r="AM7" s="9">
        <f>SUMIFS(Concentrado!AN$2:AN859,Concentrado!$A$2:$A859,"="&amp;$A7,Concentrado!$B$2:$B859, "=Tamaulipas")</f>
        <v>49.991</v>
      </c>
      <c r="AN7" s="9">
        <f>SUMIFS(Concentrado!AO$2:AO859,Concentrado!$A$2:$A859,"="&amp;$A7,Concentrado!$B$2:$B859, "=Tamaulipas")</f>
        <v>34.834000000000003</v>
      </c>
      <c r="AO7" s="9">
        <f>SUMIFS(Concentrado!AP$2:AP859,Concentrado!$A$2:$A859,"="&amp;$A7,Concentrado!$B$2:$B859, "=Tamaulipas")</f>
        <v>42.552</v>
      </c>
      <c r="AP7" s="9">
        <f>SUMIFS(Concentrado!AQ$2:AQ859,Concentrado!$A$2:$A859,"="&amp;$A7,Concentrado!$B$2:$B859, "=Tamaulipas")</f>
        <v>4.9859999999999998</v>
      </c>
      <c r="AQ7" s="9">
        <f>SUMIFS(Concentrado!AR$2:AR859,Concentrado!$A$2:$A859,"="&amp;$A7,Concentrado!$B$2:$B859, "=Tamaulipas")</f>
        <v>2.2730000000000001</v>
      </c>
      <c r="AR7" s="9">
        <f>SUMIFS(Concentrado!AS$2:AS859,Concentrado!$A$2:$A859,"="&amp;$A7,Concentrado!$B$2:$B859, "=Tamaulipas")</f>
        <v>3.6240000000000001</v>
      </c>
      <c r="AS7" s="9">
        <f>SUMIFS(Concentrado!AT$2:AT859,Concentrado!$A$2:$A859,"="&amp;$A7,Concentrado!$B$2:$B859, "=Tamaulipas")</f>
        <v>8.1519999999999992</v>
      </c>
      <c r="AT7" s="9">
        <f>SUMIFS(Concentrado!AU$2:AU859,Concentrado!$A$2:$A859,"="&amp;$A7,Concentrado!$B$2:$B859, "=Tamaulipas")</f>
        <v>1.6719999999999999</v>
      </c>
      <c r="AU7" s="9">
        <f>SUMIFS(Concentrado!AV$2:AV859,Concentrado!$A$2:$A859,"="&amp;$A7,Concentrado!$B$2:$B859, "=Tamaulipas")</f>
        <v>4.899</v>
      </c>
      <c r="AV7" s="9">
        <f>SUMIFS(Concentrado!AW$2:AW859,Concentrado!$A$2:$A859,"="&amp;$A7,Concentrado!$B$2:$B859, "=Tamaulipas")</f>
        <v>478.21600000000001</v>
      </c>
      <c r="AW7" s="9">
        <f>SUMIFS(Concentrado!AX$2:AX859,Concentrado!$A$2:$A859,"="&amp;$A7,Concentrado!$B$2:$B859, "=Tamaulipas")</f>
        <v>357.90499999999997</v>
      </c>
      <c r="AX7" s="9">
        <f>SUMIFS(Concentrado!AY$2:AY859,Concentrado!$A$2:$A859,"="&amp;$A7,Concentrado!$B$2:$B859, "=Tamaulipas")</f>
        <v>418.2</v>
      </c>
      <c r="AY7" s="9">
        <f>SUMIFS(Concentrado!AZ$2:AZ859,Concentrado!$A$2:$A859,"="&amp;$A7,Concentrado!$B$2:$B859, "=Tamaulipas")</f>
        <v>4.782</v>
      </c>
      <c r="AZ7" s="9">
        <f>SUMIFS(Concentrado!BA$2:BA859,Concentrado!$A$2:$A859,"="&amp;$A7,Concentrado!$B$2:$B859, "=Tamaulipas")</f>
        <v>3.5790000000000002</v>
      </c>
      <c r="BA7" s="9">
        <f>SUMIFS(Concentrado!BB$2:BB859,Concentrado!$A$2:$A859,"="&amp;$A7,Concentrado!$B$2:$B859, "=Tamaulipas")</f>
        <v>4.1820000000000004</v>
      </c>
      <c r="BB7" s="9">
        <f>SUMIFS(Concentrado!BC$2:BC859,Concentrado!$A$2:$A859,"="&amp;$A7,Concentrado!$B$2:$B859, "=Tamaulipas")</f>
        <v>9.6519999999999992</v>
      </c>
      <c r="BC7" s="9">
        <f>SUMIFS(Concentrado!BD$2:BD859,Concentrado!$A$2:$A859,"="&amp;$A7,Concentrado!$B$2:$B859, "=Tamaulipas")</f>
        <v>9.6519999999999992</v>
      </c>
      <c r="BD7" s="9">
        <f>SUMIFS(Concentrado!BE$2:BE859,Concentrado!$A$2:$A859,"="&amp;$A7,Concentrado!$B$2:$B859, "=Tamaulipas")</f>
        <v>18.274000000000001</v>
      </c>
      <c r="BE7" s="9">
        <f>SUMIFS(Concentrado!BF$2:BF859,Concentrado!$A$2:$A859,"="&amp;$A7,Concentrado!$B$2:$B859, "=Tamaulipas")</f>
        <v>20.768999999999998</v>
      </c>
      <c r="BF7" s="9">
        <f>SUMIFS(Concentrado!BG$2:BG859,Concentrado!$A$2:$A859,"="&amp;$A7,Concentrado!$B$2:$B859, "=Tamaulipas")</f>
        <v>34.380000000000003</v>
      </c>
      <c r="BG7" s="9">
        <f>SUMIFS(Concentrado!BH$2:BH859,Concentrado!$A$2:$A859,"="&amp;$A7,Concentrado!$B$2:$B859, "=Tamaulipas")</f>
        <v>7.2666468722164055</v>
      </c>
    </row>
    <row r="8" spans="1:59" x14ac:dyDescent="0.25">
      <c r="A8" s="4">
        <v>2004</v>
      </c>
      <c r="B8" s="9">
        <f>SUMIFS(Concentrado!C$2:C859,Concentrado!$A$2:$A859,"="&amp;$A8,Concentrado!$B$2:$B859, "=Tamaulipas")</f>
        <v>20.757999999999999</v>
      </c>
      <c r="C8" s="9">
        <f>SUMIFS(Concentrado!D$2:D859,Concentrado!$A$2:$A859,"="&amp;$A8,Concentrado!$B$2:$B859, "=Tamaulipas")</f>
        <v>4.9809999999999999</v>
      </c>
      <c r="D8" s="9">
        <f>SUMIFS(Concentrado!E$2:E859,Concentrado!$A$2:$A859,"="&amp;$A8,Concentrado!$B$2:$B859, "=Tamaulipas")</f>
        <v>12.836</v>
      </c>
      <c r="E8" s="9">
        <f>SUMIFS(Concentrado!F$2:F859,Concentrado!$A$2:$A859,"="&amp;$A8,Concentrado!$B$2:$B859, "=Tamaulipas")</f>
        <v>15.712</v>
      </c>
      <c r="F8" s="9">
        <f>SUMIFS(Concentrado!G$2:G859,Concentrado!$A$2:$A859,"="&amp;$A8,Concentrado!$B$2:$B859, "=Tamaulipas")</f>
        <v>20.606999999999999</v>
      </c>
      <c r="G8" s="9">
        <f>SUMIFS(Concentrado!H$2:H859,Concentrado!$A$2:$A859,"="&amp;$A8,Concentrado!$B$2:$B859, "=Tamaulipas")</f>
        <v>3.0409999999999999</v>
      </c>
      <c r="H8" s="9">
        <f>SUMIFS(Concentrado!I$2:I859,Concentrado!$A$2:$A859,"="&amp;$A8,Concentrado!$B$2:$B859, "=Tamaulipas")</f>
        <v>3.605</v>
      </c>
      <c r="I8" s="9">
        <f>SUMIFS(Concentrado!J$2:J859,Concentrado!$A$2:$A859,"="&amp;$A8,Concentrado!$B$2:$B859, "=Tamaulipas")</f>
        <v>3.3239999999999998</v>
      </c>
      <c r="J8" s="9">
        <f>SUMIFS(Concentrado!K$2:K859,Concentrado!$A$2:$A859,"="&amp;$A8,Concentrado!$B$2:$B859, "=Tamaulipas")</f>
        <v>15.138999999999999</v>
      </c>
      <c r="K8" s="9">
        <f>SUMIFS(Concentrado!L$2:L859,Concentrado!$A$2:$A859,"="&amp;$A8,Concentrado!$B$2:$B859, "=Tamaulipas")</f>
        <v>4.391</v>
      </c>
      <c r="L8" s="9">
        <f>SUMIFS(Concentrado!M$2:M859,Concentrado!$A$2:$A859,"="&amp;$A8,Concentrado!$B$2:$B859, "=Tamaulipas")</f>
        <v>9.7420000000000009</v>
      </c>
      <c r="M8" s="9">
        <f>SUMIFS(Concentrado!N$2:N859,Concentrado!$A$2:$A859,"="&amp;$A8,Concentrado!$B$2:$B859, "=Tamaulipas")</f>
        <v>44.268999999999998</v>
      </c>
      <c r="N8" s="9">
        <f>SUMIFS(Concentrado!O$2:O859,Concentrado!$A$2:$A859,"="&amp;$A8,Concentrado!$B$2:$B859, "=Tamaulipas")</f>
        <v>76.156999999999996</v>
      </c>
      <c r="O8" s="9">
        <f>SUMIFS(Concentrado!P$2:P859,Concentrado!$A$2:$A859,"="&amp;$A8,Concentrado!$B$2:$B859, "=Tamaulipas")</f>
        <v>18.68</v>
      </c>
      <c r="P8" s="9">
        <f>SUMIFS(Concentrado!Q$2:Q859,Concentrado!$A$2:$A859,"="&amp;$A8,Concentrado!$B$2:$B859, "=Tamaulipas")</f>
        <v>47.328000000000003</v>
      </c>
      <c r="Q8" s="9">
        <f>SUMIFS(Concentrado!R$2:R859,Concentrado!$A$2:$A859,"="&amp;$A8,Concentrado!$B$2:$B859, "=Tamaulipas")</f>
        <v>55.728999999999999</v>
      </c>
      <c r="R8" s="9">
        <f>SUMIFS(Concentrado!S$2:S859,Concentrado!$A$2:$A859,"="&amp;$A8,Concentrado!$B$2:$B859, "=Tamaulipas")</f>
        <v>69.016999999999996</v>
      </c>
      <c r="S8" s="9">
        <f>SUMIFS(Concentrado!T$2:T859,Concentrado!$A$2:$A859,"="&amp;$A8,Concentrado!$B$2:$B859, "=Tamaulipas")</f>
        <v>62.402000000000001</v>
      </c>
      <c r="T8" s="9">
        <f>SUMIFS(Concentrado!U$2:U859,Concentrado!$A$2:$A859,"="&amp;$A8,Concentrado!$B$2:$B859, "=Tamaulipas")</f>
        <v>9.6519999999999992</v>
      </c>
      <c r="U8" s="9">
        <f>SUMIFS(Concentrado!V$2:V859,Concentrado!$A$2:$A859,"="&amp;$A8,Concentrado!$B$2:$B859, "=Tamaulipas")</f>
        <v>12.257</v>
      </c>
      <c r="V8" s="9">
        <f>SUMIFS(Concentrado!W$2:W859,Concentrado!$A$2:$A859,"="&amp;$A8,Concentrado!$B$2:$B859, "=Tamaulipas")</f>
        <v>10.96</v>
      </c>
      <c r="W8" s="9">
        <f>SUMIFS(Concentrado!X$2:X859,Concentrado!$A$2:$A859,"="&amp;$A8,Concentrado!$B$2:$B859, "=Tamaulipas")</f>
        <v>12.098000000000001</v>
      </c>
      <c r="X8" s="9">
        <f>SUMIFS(Concentrado!Y$2:Y859,Concentrado!$A$2:$A859,"="&amp;$A8,Concentrado!$B$2:$B859, "=Tamaulipas")</f>
        <v>1.704</v>
      </c>
      <c r="Y8" s="9">
        <f>SUMIFS(Concentrado!Z$2:Z859,Concentrado!$A$2:$A859,"="&amp;$A8,Concentrado!$B$2:$B859, "=Tamaulipas")</f>
        <v>6.8789999999999996</v>
      </c>
      <c r="Z8" s="9">
        <f>SUMIFS(Concentrado!AA$2:AA859,Concentrado!$A$2:$A859,"="&amp;$A8,Concentrado!$B$2:$B859, "=Tamaulipas")</f>
        <v>68.885000000000005</v>
      </c>
      <c r="AA8" s="9">
        <f>SUMIFS(Concentrado!AB$2:AB859,Concentrado!$A$2:$A859,"="&amp;$A8,Concentrado!$B$2:$B859, "=Tamaulipas")</f>
        <v>51.648000000000003</v>
      </c>
      <c r="AB8" s="9">
        <f>SUMIFS(Concentrado!AC$2:AC859,Concentrado!$A$2:$A859,"="&amp;$A8,Concentrado!$B$2:$B859, "=Tamaulipas")</f>
        <v>60.228999999999999</v>
      </c>
      <c r="AC8" s="9">
        <f>SUMIFS(Concentrado!AD$2:AD859,Concentrado!$A$2:$A859,"="&amp;$A8,Concentrado!$B$2:$B859, "=Tamaulipas")</f>
        <v>351.36599999999999</v>
      </c>
      <c r="AD8" s="9">
        <f>SUMIFS(Concentrado!AE$2:AE859,Concentrado!$A$2:$A859,"="&amp;$A8,Concentrado!$B$2:$B859, "=Tamaulipas")</f>
        <v>307.07</v>
      </c>
      <c r="AE8" s="9">
        <f>SUMIFS(Concentrado!AF$2:AF859,Concentrado!$A$2:$A859,"="&amp;$A8,Concentrado!$B$2:$B859, "=Tamaulipas")</f>
        <v>329.18799999999999</v>
      </c>
      <c r="AF8" s="9">
        <f>SUMIFS(Concentrado!AG$2:AG859,Concentrado!$A$2:$A859,"="&amp;$A8,Concentrado!$B$2:$B859, "=Tamaulipas")</f>
        <v>8.4619999999999997</v>
      </c>
      <c r="AG8" s="9">
        <f>SUMIFS(Concentrado!AH$2:AH859,Concentrado!$A$2:$A859,"="&amp;$A8,Concentrado!$B$2:$B859, "=Tamaulipas")</f>
        <v>7.5253235889143202</v>
      </c>
      <c r="AH8" s="9">
        <f>SUMIFS(Concentrado!AI$2:AI859,Concentrado!$A$2:$A859,"="&amp;$A8,Concentrado!$B$2:$B859, "=Tamaulipas")</f>
        <v>1.93430740364951</v>
      </c>
      <c r="AI8" s="9">
        <f>SUMIFS(Concentrado!AJ$2:AJ859,Concentrado!$A$2:$A859,"="&amp;$A8,Concentrado!$B$2:$B859, "=Tamaulipas")</f>
        <v>4.7364972550244104</v>
      </c>
      <c r="AJ8" s="9">
        <f>SUMIFS(Concentrado!AK$2:AK859,Concentrado!$A$2:$A859,"="&amp;$A8,Concentrado!$B$2:$B859, "=Tamaulipas")</f>
        <v>8.859</v>
      </c>
      <c r="AK8" s="9">
        <f>SUMIFS(Concentrado!AL$2:AL859,Concentrado!$A$2:$A859,"="&amp;$A8,Concentrado!$B$2:$B859, "=Tamaulipas")</f>
        <v>1.4419999999999999</v>
      </c>
      <c r="AL8" s="9">
        <f>SUMIFS(Concentrado!AM$2:AM859,Concentrado!$A$2:$A859,"="&amp;$A8,Concentrado!$B$2:$B859, "=Tamaulipas")</f>
        <v>5.1340000000000003</v>
      </c>
      <c r="AM8" s="9">
        <f>SUMIFS(Concentrado!AN$2:AN859,Concentrado!$A$2:$A859,"="&amp;$A8,Concentrado!$B$2:$B859, "=Tamaulipas")</f>
        <v>51.497999999999998</v>
      </c>
      <c r="AN8" s="9">
        <f>SUMIFS(Concentrado!AO$2:AO859,Concentrado!$A$2:$A859,"="&amp;$A8,Concentrado!$B$2:$B859, "=Tamaulipas")</f>
        <v>38.933</v>
      </c>
      <c r="AO8" s="9">
        <f>SUMIFS(Concentrado!AP$2:AP859,Concentrado!$A$2:$A859,"="&amp;$A8,Concentrado!$B$2:$B859, "=Tamaulipas")</f>
        <v>45.253999999999998</v>
      </c>
      <c r="AP8" s="9">
        <f>SUMIFS(Concentrado!AQ$2:AQ859,Concentrado!$A$2:$A859,"="&amp;$A8,Concentrado!$B$2:$B859, "=Tamaulipas")</f>
        <v>3.7679999999999998</v>
      </c>
      <c r="AQ8" s="9">
        <f>SUMIFS(Concentrado!AR$2:AR859,Concentrado!$A$2:$A859,"="&amp;$A8,Concentrado!$B$2:$B859, "=Tamaulipas")</f>
        <v>2.4249999999999998</v>
      </c>
      <c r="AR8" s="9">
        <f>SUMIFS(Concentrado!AS$2:AS859,Concentrado!$A$2:$A859,"="&amp;$A8,Concentrado!$B$2:$B859, "=Tamaulipas")</f>
        <v>3.0939999999999999</v>
      </c>
      <c r="AS8" s="9">
        <f>SUMIFS(Concentrado!AT$2:AT859,Concentrado!$A$2:$A859,"="&amp;$A8,Concentrado!$B$2:$B859, "=Tamaulipas")</f>
        <v>8.33</v>
      </c>
      <c r="AT8" s="9">
        <f>SUMIFS(Concentrado!AU$2:AU859,Concentrado!$A$2:$A859,"="&amp;$A8,Concentrado!$B$2:$B859, "=Tamaulipas")</f>
        <v>1.18</v>
      </c>
      <c r="AU8" s="9">
        <f>SUMIFS(Concentrado!AV$2:AV859,Concentrado!$A$2:$A859,"="&amp;$A8,Concentrado!$B$2:$B859, "=Tamaulipas")</f>
        <v>4.7389999999999999</v>
      </c>
      <c r="AV8" s="9">
        <f>SUMIFS(Concentrado!AW$2:AW859,Concentrado!$A$2:$A859,"="&amp;$A8,Concentrado!$B$2:$B859, "=Tamaulipas")</f>
        <v>484.11099999999999</v>
      </c>
      <c r="AW8" s="9">
        <f>SUMIFS(Concentrado!AX$2:AX859,Concentrado!$A$2:$A859,"="&amp;$A8,Concentrado!$B$2:$B859, "=Tamaulipas")</f>
        <v>369.72899999999998</v>
      </c>
      <c r="AX8" s="9">
        <f>SUMIFS(Concentrado!AY$2:AY859,Concentrado!$A$2:$A859,"="&amp;$A8,Concentrado!$B$2:$B859, "=Tamaulipas")</f>
        <v>426.839</v>
      </c>
      <c r="AY8" s="9">
        <f>SUMIFS(Concentrado!AZ$2:AZ859,Concentrado!$A$2:$A859,"="&amp;$A8,Concentrado!$B$2:$B859, "=Tamaulipas")</f>
        <v>4.8410000000000002</v>
      </c>
      <c r="AZ8" s="9">
        <f>SUMIFS(Concentrado!BA$2:BA859,Concentrado!$A$2:$A859,"="&amp;$A8,Concentrado!$B$2:$B859, "=Tamaulipas")</f>
        <v>3.6970000000000001</v>
      </c>
      <c r="BA8" s="9">
        <f>SUMIFS(Concentrado!BB$2:BB859,Concentrado!$A$2:$A859,"="&amp;$A8,Concentrado!$B$2:$B859, "=Tamaulipas")</f>
        <v>4.2679999999999998</v>
      </c>
      <c r="BB8" s="9">
        <f>SUMIFS(Concentrado!BC$2:BC859,Concentrado!$A$2:$A859,"="&amp;$A8,Concentrado!$B$2:$B859, "=Tamaulipas")</f>
        <v>17.405000000000001</v>
      </c>
      <c r="BC8" s="9">
        <f>SUMIFS(Concentrado!BD$2:BD859,Concentrado!$A$2:$A859,"="&amp;$A8,Concentrado!$B$2:$B859, "=Tamaulipas")</f>
        <v>9.0129999999999999</v>
      </c>
      <c r="BD8" s="9">
        <f>SUMIFS(Concentrado!BE$2:BE859,Concentrado!$A$2:$A859,"="&amp;$A8,Concentrado!$B$2:$B859, "=Tamaulipas")</f>
        <v>17.608000000000001</v>
      </c>
      <c r="BE8" s="9">
        <f>SUMIFS(Concentrado!BF$2:BF859,Concentrado!$A$2:$A859,"="&amp;$A8,Concentrado!$B$2:$B859, "=Tamaulipas")</f>
        <v>20.143000000000001</v>
      </c>
      <c r="BF8" s="9">
        <f>SUMIFS(Concentrado!BG$2:BG859,Concentrado!$A$2:$A859,"="&amp;$A8,Concentrado!$B$2:$B859, "=Tamaulipas")</f>
        <v>40.787999999999997</v>
      </c>
      <c r="BG8" s="9">
        <f>SUMIFS(Concentrado!BH$2:BH859,Concentrado!$A$2:$A859,"="&amp;$A8,Concentrado!$B$2:$B859, "=Tamaulipas")</f>
        <v>7.7654367469879517</v>
      </c>
    </row>
    <row r="9" spans="1:59" x14ac:dyDescent="0.25">
      <c r="A9" s="4">
        <v>2005</v>
      </c>
      <c r="B9" s="9">
        <f>SUMIFS(Concentrado!C$2:C859,Concentrado!$A$2:$A859,"="&amp;$A9,Concentrado!$B$2:$B859, "=Tamaulipas")</f>
        <v>19.553999999999998</v>
      </c>
      <c r="C9" s="9">
        <f>SUMIFS(Concentrado!D$2:D859,Concentrado!$A$2:$A859,"="&amp;$A9,Concentrado!$B$2:$B859, "=Tamaulipas")</f>
        <v>6.3</v>
      </c>
      <c r="D9" s="9">
        <f>SUMIFS(Concentrado!E$2:E859,Concentrado!$A$2:$A859,"="&amp;$A9,Concentrado!$B$2:$B859, "=Tamaulipas")</f>
        <v>12.891999999999999</v>
      </c>
      <c r="E9" s="9">
        <f>SUMIFS(Concentrado!F$2:F859,Concentrado!$A$2:$A859,"="&amp;$A9,Concentrado!$B$2:$B859, "=Tamaulipas")</f>
        <v>16.018999999999998</v>
      </c>
      <c r="F9" s="9">
        <f>SUMIFS(Concentrado!G$2:G859,Concentrado!$A$2:$A859,"="&amp;$A9,Concentrado!$B$2:$B859, "=Tamaulipas")</f>
        <v>20.399000000000001</v>
      </c>
      <c r="G9" s="9">
        <f>SUMIFS(Concentrado!H$2:H859,Concentrado!$A$2:$A859,"="&amp;$A9,Concentrado!$B$2:$B859, "=Tamaulipas")</f>
        <v>3.573</v>
      </c>
      <c r="H9" s="9">
        <f>SUMIFS(Concentrado!I$2:I859,Concentrado!$A$2:$A859,"="&amp;$A9,Concentrado!$B$2:$B859, "=Tamaulipas")</f>
        <v>3.214</v>
      </c>
      <c r="I9" s="9">
        <f>SUMIFS(Concentrado!J$2:J859,Concentrado!$A$2:$A859,"="&amp;$A9,Concentrado!$B$2:$B859, "=Tamaulipas")</f>
        <v>3.3929999999999998</v>
      </c>
      <c r="J9" s="9">
        <f>SUMIFS(Concentrado!K$2:K859,Concentrado!$A$2:$A859,"="&amp;$A9,Concentrado!$B$2:$B859, "=Tamaulipas")</f>
        <v>14.811</v>
      </c>
      <c r="K9" s="9">
        <f>SUMIFS(Concentrado!L$2:L859,Concentrado!$A$2:$A859,"="&amp;$A9,Concentrado!$B$2:$B859, "=Tamaulipas")</f>
        <v>5.593</v>
      </c>
      <c r="L9" s="9">
        <f>SUMIFS(Concentrado!M$2:M859,Concentrado!$A$2:$A859,"="&amp;$A9,Concentrado!$B$2:$B859, "=Tamaulipas")</f>
        <v>10.178000000000001</v>
      </c>
      <c r="M9" s="9">
        <f>SUMIFS(Concentrado!N$2:N859,Concentrado!$A$2:$A859,"="&amp;$A9,Concentrado!$B$2:$B859, "=Tamaulipas")</f>
        <v>41.265999999999998</v>
      </c>
      <c r="N9" s="9">
        <f>SUMIFS(Concentrado!O$2:O859,Concentrado!$A$2:$A859,"="&amp;$A9,Concentrado!$B$2:$B859, "=Tamaulipas")</f>
        <v>79.772999999999996</v>
      </c>
      <c r="O9" s="9">
        <f>SUMIFS(Concentrado!P$2:P859,Concentrado!$A$2:$A859,"="&amp;$A9,Concentrado!$B$2:$B859, "=Tamaulipas")</f>
        <v>19.992999999999999</v>
      </c>
      <c r="P9" s="9">
        <f>SUMIFS(Concentrado!Q$2:Q859,Concentrado!$A$2:$A859,"="&amp;$A9,Concentrado!$B$2:$B859, "=Tamaulipas")</f>
        <v>49.856000000000002</v>
      </c>
      <c r="Q9" s="9">
        <f>SUMIFS(Concentrado!R$2:R859,Concentrado!$A$2:$A859,"="&amp;$A9,Concentrado!$B$2:$B859, "=Tamaulipas")</f>
        <v>59.375</v>
      </c>
      <c r="R9" s="9">
        <f>SUMIFS(Concentrado!S$2:S859,Concentrado!$A$2:$A859,"="&amp;$A9,Concentrado!$B$2:$B859, "=Tamaulipas")</f>
        <v>69.814999999999998</v>
      </c>
      <c r="S9" s="9">
        <f>SUMIFS(Concentrado!T$2:T859,Concentrado!$A$2:$A859,"="&amp;$A9,Concentrado!$B$2:$B859, "=Tamaulipas")</f>
        <v>64.622</v>
      </c>
      <c r="T9" s="9">
        <f>SUMIFS(Concentrado!U$2:U859,Concentrado!$A$2:$A859,"="&amp;$A9,Concentrado!$B$2:$B859, "=Tamaulipas")</f>
        <v>9.0950000000000006</v>
      </c>
      <c r="U9" s="9">
        <f>SUMIFS(Concentrado!V$2:V859,Concentrado!$A$2:$A859,"="&amp;$A9,Concentrado!$B$2:$B859, "=Tamaulipas")</f>
        <v>12.922000000000001</v>
      </c>
      <c r="V9" s="9">
        <f>SUMIFS(Concentrado!W$2:W859,Concentrado!$A$2:$A859,"="&amp;$A9,Concentrado!$B$2:$B859, "=Tamaulipas")</f>
        <v>11.018000000000001</v>
      </c>
      <c r="W9" s="9">
        <f>SUMIFS(Concentrado!X$2:X859,Concentrado!$A$2:$A859,"="&amp;$A9,Concentrado!$B$2:$B859, "=Tamaulipas")</f>
        <v>19.683</v>
      </c>
      <c r="X9" s="9">
        <f>SUMIFS(Concentrado!Y$2:Y859,Concentrado!$A$2:$A859,"="&amp;$A9,Concentrado!$B$2:$B859, "=Tamaulipas")</f>
        <v>2.7</v>
      </c>
      <c r="Y9" s="9">
        <f>SUMIFS(Concentrado!Z$2:Z859,Concentrado!$A$2:$A859,"="&amp;$A9,Concentrado!$B$2:$B859, "=Tamaulipas")</f>
        <v>11.244</v>
      </c>
      <c r="Z9" s="9">
        <f>SUMIFS(Concentrado!AA$2:AA859,Concentrado!$A$2:$A859,"="&amp;$A9,Concentrado!$B$2:$B859, "=Tamaulipas")</f>
        <v>77.174999999999997</v>
      </c>
      <c r="AA9" s="9">
        <f>SUMIFS(Concentrado!AB$2:AB859,Concentrado!$A$2:$A859,"="&amp;$A9,Concentrado!$B$2:$B859, "=Tamaulipas")</f>
        <v>50.529000000000003</v>
      </c>
      <c r="AB9" s="9">
        <f>SUMIFS(Concentrado!AC$2:AC859,Concentrado!$A$2:$A859,"="&amp;$A9,Concentrado!$B$2:$B859, "=Tamaulipas")</f>
        <v>63.781999999999996</v>
      </c>
      <c r="AC9" s="9">
        <f>SUMIFS(Concentrado!AD$2:AD859,Concentrado!$A$2:$A859,"="&amp;$A9,Concentrado!$B$2:$B859, "=Tamaulipas")</f>
        <v>354.62700000000001</v>
      </c>
      <c r="AD9" s="9">
        <f>SUMIFS(Concentrado!AE$2:AE859,Concentrado!$A$2:$A859,"="&amp;$A9,Concentrado!$B$2:$B859, "=Tamaulipas")</f>
        <v>313.20299999999997</v>
      </c>
      <c r="AE9" s="9">
        <f>SUMIFS(Concentrado!AF$2:AF859,Concentrado!$A$2:$A859,"="&amp;$A9,Concentrado!$B$2:$B859, "=Tamaulipas")</f>
        <v>333.96800000000002</v>
      </c>
      <c r="AF9" s="9">
        <f>SUMIFS(Concentrado!AG$2:AG859,Concentrado!$A$2:$A859,"="&amp;$A9,Concentrado!$B$2:$B859, "=Tamaulipas")</f>
        <v>8.0549999999999997</v>
      </c>
      <c r="AG9" s="9">
        <f>SUMIFS(Concentrado!AH$2:AH859,Concentrado!$A$2:$A859,"="&amp;$A9,Concentrado!$B$2:$B859, "=Tamaulipas")</f>
        <v>8.3115012129597101</v>
      </c>
      <c r="AH9" s="9">
        <f>SUMIFS(Concentrado!AI$2:AI859,Concentrado!$A$2:$A859,"="&amp;$A9,Concentrado!$B$2:$B859, "=Tamaulipas")</f>
        <v>1.0438413361169101</v>
      </c>
      <c r="AI9" s="9">
        <f>SUMIFS(Concentrado!AJ$2:AJ859,Concentrado!$A$2:$A859,"="&amp;$A9,Concentrado!$B$2:$B859, "=Tamaulipas")</f>
        <v>4.6862267456845501</v>
      </c>
      <c r="AJ9" s="9">
        <f>SUMIFS(Concentrado!AK$2:AK859,Concentrado!$A$2:$A859,"="&amp;$A9,Concentrado!$B$2:$B859, "=Tamaulipas")</f>
        <v>9.0950000000000006</v>
      </c>
      <c r="AK9" s="9">
        <f>SUMIFS(Concentrado!AL$2:AL859,Concentrado!$A$2:$A859,"="&amp;$A9,Concentrado!$B$2:$B859, "=Tamaulipas")</f>
        <v>0.70699999999999996</v>
      </c>
      <c r="AL9" s="9">
        <f>SUMIFS(Concentrado!AM$2:AM859,Concentrado!$A$2:$A859,"="&amp;$A9,Concentrado!$B$2:$B859, "=Tamaulipas")</f>
        <v>4.8789999999999996</v>
      </c>
      <c r="AM9" s="9">
        <f>SUMIFS(Concentrado!AN$2:AN859,Concentrado!$A$2:$A859,"="&amp;$A9,Concentrado!$B$2:$B859, "=Tamaulipas")</f>
        <v>52.293999999999997</v>
      </c>
      <c r="AN9" s="9">
        <f>SUMIFS(Concentrado!AO$2:AO859,Concentrado!$A$2:$A859,"="&amp;$A9,Concentrado!$B$2:$B859, "=Tamaulipas")</f>
        <v>38.636000000000003</v>
      </c>
      <c r="AO9" s="9">
        <f>SUMIFS(Concentrado!AP$2:AP859,Concentrado!$A$2:$A859,"="&amp;$A9,Concentrado!$B$2:$B859, "=Tamaulipas")</f>
        <v>45.494</v>
      </c>
      <c r="AP9" s="9">
        <f>SUMIFS(Concentrado!AQ$2:AQ859,Concentrado!$A$2:$A859,"="&amp;$A9,Concentrado!$B$2:$B859, "=Tamaulipas")</f>
        <v>3.3780000000000001</v>
      </c>
      <c r="AQ9" s="9">
        <f>SUMIFS(Concentrado!AR$2:AR859,Concentrado!$A$2:$A859,"="&amp;$A9,Concentrado!$B$2:$B859, "=Tamaulipas")</f>
        <v>1.2210000000000001</v>
      </c>
      <c r="AR9" s="9">
        <f>SUMIFS(Concentrado!AS$2:AS859,Concentrado!$A$2:$A859,"="&amp;$A9,Concentrado!$B$2:$B859, "=Tamaulipas")</f>
        <v>2.294</v>
      </c>
      <c r="AS9" s="9">
        <f>SUMIFS(Concentrado!AT$2:AT859,Concentrado!$A$2:$A859,"="&amp;$A9,Concentrado!$B$2:$B859, "=Tamaulipas")</f>
        <v>7.7949999999999999</v>
      </c>
      <c r="AT9" s="9">
        <f>SUMIFS(Concentrado!AU$2:AU859,Concentrado!$A$2:$A859,"="&amp;$A9,Concentrado!$B$2:$B859, "=Tamaulipas")</f>
        <v>1.8</v>
      </c>
      <c r="AU9" s="9">
        <f>SUMIFS(Concentrado!AV$2:AV859,Concentrado!$A$2:$A859,"="&amp;$A9,Concentrado!$B$2:$B859, "=Tamaulipas")</f>
        <v>4.782</v>
      </c>
      <c r="AV9" s="9">
        <f>SUMIFS(Concentrado!AW$2:AW859,Concentrado!$A$2:$A859,"="&amp;$A9,Concentrado!$B$2:$B859, "=Tamaulipas")</f>
        <v>493.06</v>
      </c>
      <c r="AW9" s="9">
        <f>SUMIFS(Concentrado!AX$2:AX859,Concentrado!$A$2:$A859,"="&amp;$A9,Concentrado!$B$2:$B859, "=Tamaulipas")</f>
        <v>378.26</v>
      </c>
      <c r="AX9" s="9">
        <f>SUMIFS(Concentrado!AY$2:AY859,Concentrado!$A$2:$A859,"="&amp;$A9,Concentrado!$B$2:$B859, "=Tamaulipas")</f>
        <v>435.78</v>
      </c>
      <c r="AY9" s="9">
        <f>SUMIFS(Concentrado!AZ$2:AZ859,Concentrado!$A$2:$A859,"="&amp;$A9,Concentrado!$B$2:$B859, "=Tamaulipas")</f>
        <v>4.931</v>
      </c>
      <c r="AZ9" s="9">
        <f>SUMIFS(Concentrado!BA$2:BA859,Concentrado!$A$2:$A859,"="&amp;$A9,Concentrado!$B$2:$B859, "=Tamaulipas")</f>
        <v>3.7829999999999999</v>
      </c>
      <c r="BA9" s="9">
        <f>SUMIFS(Concentrado!BB$2:BB859,Concentrado!$A$2:$A859,"="&amp;$A9,Concentrado!$B$2:$B859, "=Tamaulipas")</f>
        <v>4.3579999999999997</v>
      </c>
      <c r="BB9" s="9">
        <f>SUMIFS(Concentrado!BC$2:BC859,Concentrado!$A$2:$A859,"="&amp;$A9,Concentrado!$B$2:$B859, "=Tamaulipas")</f>
        <v>19.925999999999998</v>
      </c>
      <c r="BC9" s="9">
        <f>SUMIFS(Concentrado!BD$2:BD859,Concentrado!$A$2:$A859,"="&amp;$A9,Concentrado!$B$2:$B859, "=Tamaulipas")</f>
        <v>8.0950000000000006</v>
      </c>
      <c r="BD9" s="9">
        <f>SUMIFS(Concentrado!BE$2:BE859,Concentrado!$A$2:$A859,"="&amp;$A9,Concentrado!$B$2:$B859, "=Tamaulipas")</f>
        <v>16.992000000000001</v>
      </c>
      <c r="BE9" s="9">
        <f>SUMIFS(Concentrado!BF$2:BF859,Concentrado!$A$2:$A859,"="&amp;$A9,Concentrado!$B$2:$B859, "=Tamaulipas")</f>
        <v>19.417000000000002</v>
      </c>
      <c r="BF9" s="9">
        <f>SUMIFS(Concentrado!BG$2:BG859,Concentrado!$A$2:$A859,"="&amp;$A9,Concentrado!$B$2:$B859, "=Tamaulipas")</f>
        <v>48.66</v>
      </c>
      <c r="BG9" s="9">
        <f>SUMIFS(Concentrado!BH$2:BH859,Concentrado!$A$2:$A859,"="&amp;$A9,Concentrado!$B$2:$B859, "=Tamaulipas")</f>
        <v>7.8953977522446159</v>
      </c>
    </row>
    <row r="10" spans="1:59" x14ac:dyDescent="0.25">
      <c r="A10" s="4">
        <v>2006</v>
      </c>
      <c r="B10" s="9">
        <f>SUMIFS(Concentrado!C$2:C859,Concentrado!$A$2:$A859,"="&amp;$A10,Concentrado!$B$2:$B859, "=Tamaulipas")</f>
        <v>22.81</v>
      </c>
      <c r="C10" s="9">
        <f>SUMIFS(Concentrado!D$2:D859,Concentrado!$A$2:$A859,"="&amp;$A10,Concentrado!$B$2:$B859, "=Tamaulipas")</f>
        <v>5.75</v>
      </c>
      <c r="D10" s="9">
        <f>SUMIFS(Concentrado!E$2:E859,Concentrado!$A$2:$A859,"="&amp;$A10,Concentrado!$B$2:$B859, "=Tamaulipas")</f>
        <v>14.221</v>
      </c>
      <c r="E10" s="9">
        <f>SUMIFS(Concentrado!F$2:F859,Concentrado!$A$2:$A859,"="&amp;$A10,Concentrado!$B$2:$B859, "=Tamaulipas")</f>
        <v>17.428000000000001</v>
      </c>
      <c r="F10" s="9">
        <f>SUMIFS(Concentrado!G$2:G859,Concentrado!$A$2:$A859,"="&amp;$A10,Concentrado!$B$2:$B859, "=Tamaulipas")</f>
        <v>20.474</v>
      </c>
      <c r="G10" s="9">
        <f>SUMIFS(Concentrado!H$2:H859,Concentrado!$A$2:$A859,"="&amp;$A10,Concentrado!$B$2:$B859, "=Tamaulipas")</f>
        <v>3.8439999999999999</v>
      </c>
      <c r="H10" s="9">
        <f>SUMIFS(Concentrado!I$2:I859,Concentrado!$A$2:$A859,"="&amp;$A10,Concentrado!$B$2:$B859, "=Tamaulipas")</f>
        <v>2.78</v>
      </c>
      <c r="I10" s="9">
        <f>SUMIFS(Concentrado!J$2:J859,Concentrado!$A$2:$A859,"="&amp;$A10,Concentrado!$B$2:$B859, "=Tamaulipas")</f>
        <v>3.3090000000000002</v>
      </c>
      <c r="J10" s="9">
        <f>SUMIFS(Concentrado!K$2:K859,Concentrado!$A$2:$A859,"="&amp;$A10,Concentrado!$B$2:$B859, "=Tamaulipas")</f>
        <v>14.609</v>
      </c>
      <c r="K10" s="9">
        <f>SUMIFS(Concentrado!L$2:L859,Concentrado!$A$2:$A859,"="&amp;$A10,Concentrado!$B$2:$B859, "=Tamaulipas")</f>
        <v>6.3819999999999997</v>
      </c>
      <c r="L10" s="9">
        <f>SUMIFS(Concentrado!M$2:M859,Concentrado!$A$2:$A859,"="&amp;$A10,Concentrado!$B$2:$B859, "=Tamaulipas")</f>
        <v>10.467000000000001</v>
      </c>
      <c r="M10" s="9">
        <f>SUMIFS(Concentrado!N$2:N859,Concentrado!$A$2:$A859,"="&amp;$A10,Concentrado!$B$2:$B859, "=Tamaulipas")</f>
        <v>43.305</v>
      </c>
      <c r="N10" s="9">
        <f>SUMIFS(Concentrado!O$2:O859,Concentrado!$A$2:$A859,"="&amp;$A10,Concentrado!$B$2:$B859, "=Tamaulipas")</f>
        <v>83.037999999999997</v>
      </c>
      <c r="O10" s="9">
        <f>SUMIFS(Concentrado!P$2:P859,Concentrado!$A$2:$A859,"="&amp;$A10,Concentrado!$B$2:$B859, "=Tamaulipas")</f>
        <v>18.831</v>
      </c>
      <c r="P10" s="9">
        <f>SUMIFS(Concentrado!Q$2:Q859,Concentrado!$A$2:$A859,"="&amp;$A10,Concentrado!$B$2:$B859, "=Tamaulipas")</f>
        <v>50.712000000000003</v>
      </c>
      <c r="Q10" s="9">
        <f>SUMIFS(Concentrado!R$2:R859,Concentrado!$A$2:$A859,"="&amp;$A10,Concentrado!$B$2:$B859, "=Tamaulipas")</f>
        <v>62.726999999999997</v>
      </c>
      <c r="R10" s="9">
        <f>SUMIFS(Concentrado!S$2:S859,Concentrado!$A$2:$A859,"="&amp;$A10,Concentrado!$B$2:$B859, "=Tamaulipas")</f>
        <v>68.878</v>
      </c>
      <c r="S10" s="9">
        <f>SUMIFS(Concentrado!T$2:T859,Concentrado!$A$2:$A859,"="&amp;$A10,Concentrado!$B$2:$B859, "=Tamaulipas")</f>
        <v>65.823999999999998</v>
      </c>
      <c r="T10" s="9">
        <f>SUMIFS(Concentrado!U$2:U859,Concentrado!$A$2:$A859,"="&amp;$A10,Concentrado!$B$2:$B859, "=Tamaulipas")</f>
        <v>8.9700000000000006</v>
      </c>
      <c r="U10" s="9">
        <f>SUMIFS(Concentrado!V$2:V859,Concentrado!$A$2:$A859,"="&amp;$A10,Concentrado!$B$2:$B859, "=Tamaulipas")</f>
        <v>11.69</v>
      </c>
      <c r="V10" s="9">
        <f>SUMIFS(Concentrado!W$2:W859,Concentrado!$A$2:$A859,"="&amp;$A10,Concentrado!$B$2:$B859, "=Tamaulipas")</f>
        <v>10.34</v>
      </c>
      <c r="W10" s="9">
        <f>SUMIFS(Concentrado!X$2:X859,Concentrado!$A$2:$A859,"="&amp;$A10,Concentrado!$B$2:$B859, "=Tamaulipas")</f>
        <v>19.222000000000001</v>
      </c>
      <c r="X10" s="9">
        <f>SUMIFS(Concentrado!Y$2:Y859,Concentrado!$A$2:$A859,"="&amp;$A10,Concentrado!$B$2:$B859, "=Tamaulipas")</f>
        <v>3.3490000000000002</v>
      </c>
      <c r="Y10" s="9">
        <f>SUMIFS(Concentrado!Z$2:Z859,Concentrado!$A$2:$A859,"="&amp;$A10,Concentrado!$B$2:$B859, "=Tamaulipas")</f>
        <v>11.23</v>
      </c>
      <c r="Z10" s="9">
        <f>SUMIFS(Concentrado!AA$2:AA859,Concentrado!$A$2:$A859,"="&amp;$A10,Concentrado!$B$2:$B859, "=Tamaulipas")</f>
        <v>74.837000000000003</v>
      </c>
      <c r="AA10" s="9">
        <f>SUMIFS(Concentrado!AB$2:AB859,Concentrado!$A$2:$A859,"="&amp;$A10,Concentrado!$B$2:$B859, "=Tamaulipas")</f>
        <v>50.741999999999997</v>
      </c>
      <c r="AB10" s="9">
        <f>SUMIFS(Concentrado!AC$2:AC859,Concentrado!$A$2:$A859,"="&amp;$A10,Concentrado!$B$2:$B859, "=Tamaulipas")</f>
        <v>62.706000000000003</v>
      </c>
      <c r="AC10" s="9">
        <f>SUMIFS(Concentrado!AD$2:AD859,Concentrado!$A$2:$A859,"="&amp;$A10,Concentrado!$B$2:$B859, "=Tamaulipas")</f>
        <v>359.96100000000001</v>
      </c>
      <c r="AD10" s="9">
        <f>SUMIFS(Concentrado!AE$2:AE859,Concentrado!$A$2:$A859,"="&amp;$A10,Concentrado!$B$2:$B859, "=Tamaulipas")</f>
        <v>307.86500000000001</v>
      </c>
      <c r="AE10" s="9">
        <f>SUMIFS(Concentrado!AF$2:AF859,Concentrado!$A$2:$A859,"="&amp;$A10,Concentrado!$B$2:$B859, "=Tamaulipas")</f>
        <v>333.76400000000001</v>
      </c>
      <c r="AF10" s="9">
        <f>SUMIFS(Concentrado!AG$2:AG859,Concentrado!$A$2:$A859,"="&amp;$A10,Concentrado!$B$2:$B859, "=Tamaulipas")</f>
        <v>8.7140000000000004</v>
      </c>
      <c r="AG10" s="9">
        <f>SUMIFS(Concentrado!AH$2:AH859,Concentrado!$A$2:$A859,"="&amp;$A10,Concentrado!$B$2:$B859, "=Tamaulipas")</f>
        <v>8.5942844570646706</v>
      </c>
      <c r="AH10" s="9">
        <f>SUMIFS(Concentrado!AI$2:AI859,Concentrado!$A$2:$A859,"="&amp;$A10,Concentrado!$B$2:$B859, "=Tamaulipas")</f>
        <v>1.37884914356233</v>
      </c>
      <c r="AI10" s="9">
        <f>SUMIFS(Concentrado!AJ$2:AJ859,Concentrado!$A$2:$A859,"="&amp;$A10,Concentrado!$B$2:$B859, "=Tamaulipas")</f>
        <v>4.9914972426280704</v>
      </c>
      <c r="AJ10" s="9">
        <f>SUMIFS(Concentrado!AK$2:AK859,Concentrado!$A$2:$A859,"="&amp;$A10,Concentrado!$B$2:$B859, "=Tamaulipas")</f>
        <v>9.0340000000000007</v>
      </c>
      <c r="AK10" s="9">
        <f>SUMIFS(Concentrado!AL$2:AL859,Concentrado!$A$2:$A859,"="&amp;$A10,Concentrado!$B$2:$B859, "=Tamaulipas")</f>
        <v>1.137</v>
      </c>
      <c r="AL10" s="9">
        <f>SUMIFS(Concentrado!AM$2:AM859,Concentrado!$A$2:$A859,"="&amp;$A10,Concentrado!$B$2:$B859, "=Tamaulipas")</f>
        <v>5.0579999999999998</v>
      </c>
      <c r="AM10" s="9">
        <f>SUMIFS(Concentrado!AN$2:AN859,Concentrado!$A$2:$A859,"="&amp;$A10,Concentrado!$B$2:$B859, "=Tamaulipas")</f>
        <v>60.036000000000001</v>
      </c>
      <c r="AN10" s="9">
        <f>SUMIFS(Concentrado!AO$2:AO859,Concentrado!$A$2:$A859,"="&amp;$A10,Concentrado!$B$2:$B859, "=Tamaulipas")</f>
        <v>41.515999999999998</v>
      </c>
      <c r="AO10" s="9">
        <f>SUMIFS(Concentrado!AP$2:AP859,Concentrado!$A$2:$A859,"="&amp;$A10,Concentrado!$B$2:$B859, "=Tamaulipas")</f>
        <v>50.776000000000003</v>
      </c>
      <c r="AP10" s="9">
        <f>SUMIFS(Concentrado!AQ$2:AQ859,Concentrado!$A$2:$A859,"="&amp;$A10,Concentrado!$B$2:$B859, "=Tamaulipas")</f>
        <v>4.2930000000000001</v>
      </c>
      <c r="AQ10" s="9">
        <f>SUMIFS(Concentrado!AR$2:AR859,Concentrado!$A$2:$A859,"="&amp;$A10,Concentrado!$B$2:$B859, "=Tamaulipas")</f>
        <v>1.643</v>
      </c>
      <c r="AR10" s="9">
        <f>SUMIFS(Concentrado!AS$2:AS859,Concentrado!$A$2:$A859,"="&amp;$A10,Concentrado!$B$2:$B859, "=Tamaulipas")</f>
        <v>2.9590000000000001</v>
      </c>
      <c r="AS10" s="9">
        <f>SUMIFS(Concentrado!AT$2:AT859,Concentrado!$A$2:$A859,"="&amp;$A10,Concentrado!$B$2:$B859, "=Tamaulipas")</f>
        <v>9.9949999999999992</v>
      </c>
      <c r="AT10" s="9">
        <f>SUMIFS(Concentrado!AU$2:AU859,Concentrado!$A$2:$A859,"="&amp;$A10,Concentrado!$B$2:$B859, "=Tamaulipas")</f>
        <v>1.833</v>
      </c>
      <c r="AU10" s="9">
        <f>SUMIFS(Concentrado!AV$2:AV859,Concentrado!$A$2:$A859,"="&amp;$A10,Concentrado!$B$2:$B859, "=Tamaulipas")</f>
        <v>5.8860000000000001</v>
      </c>
      <c r="AV10" s="9">
        <f>SUMIFS(Concentrado!AW$2:AW859,Concentrado!$A$2:$A859,"="&amp;$A10,Concentrado!$B$2:$B859, "=Tamaulipas")</f>
        <v>508.48200000000003</v>
      </c>
      <c r="AW10" s="9">
        <f>SUMIFS(Concentrado!AX$2:AX859,Concentrado!$A$2:$A859,"="&amp;$A10,Concentrado!$B$2:$B859, "=Tamaulipas")</f>
        <v>373.584</v>
      </c>
      <c r="AX10" s="9">
        <f>SUMIFS(Concentrado!AY$2:AY859,Concentrado!$A$2:$A859,"="&amp;$A10,Concentrado!$B$2:$B859, "=Tamaulipas")</f>
        <v>440.69200000000001</v>
      </c>
      <c r="AY10" s="9">
        <f>SUMIFS(Concentrado!AZ$2:AZ859,Concentrado!$A$2:$A859,"="&amp;$A10,Concentrado!$B$2:$B859, "=Tamaulipas")</f>
        <v>5.085</v>
      </c>
      <c r="AZ10" s="9">
        <f>SUMIFS(Concentrado!BA$2:BA859,Concentrado!$A$2:$A859,"="&amp;$A10,Concentrado!$B$2:$B859, "=Tamaulipas")</f>
        <v>3.7360000000000002</v>
      </c>
      <c r="BA10" s="9">
        <f>SUMIFS(Concentrado!BB$2:BB859,Concentrado!$A$2:$A859,"="&amp;$A10,Concentrado!$B$2:$B859, "=Tamaulipas")</f>
        <v>4.407</v>
      </c>
      <c r="BB10" s="9">
        <f>SUMIFS(Concentrado!BC$2:BC859,Concentrado!$A$2:$A859,"="&amp;$A10,Concentrado!$B$2:$B859, "=Tamaulipas")</f>
        <v>11.878</v>
      </c>
      <c r="BC10" s="9">
        <f>SUMIFS(Concentrado!BD$2:BD859,Concentrado!$A$2:$A859,"="&amp;$A10,Concentrado!$B$2:$B859, "=Tamaulipas")</f>
        <v>7.19</v>
      </c>
      <c r="BD10" s="9">
        <f>SUMIFS(Concentrado!BE$2:BE859,Concentrado!$A$2:$A859,"="&amp;$A10,Concentrado!$B$2:$B859, "=Tamaulipas")</f>
        <v>16.388999999999999</v>
      </c>
      <c r="BE10" s="9">
        <f>SUMIFS(Concentrado!BF$2:BF859,Concentrado!$A$2:$A859,"="&amp;$A10,Concentrado!$B$2:$B859, "=Tamaulipas")</f>
        <v>18.78</v>
      </c>
      <c r="BF10" s="9">
        <f>SUMIFS(Concentrado!BG$2:BG859,Concentrado!$A$2:$A859,"="&amp;$A10,Concentrado!$B$2:$B859, "=Tamaulipas")</f>
        <v>54.911000000000001</v>
      </c>
      <c r="BG10" s="9">
        <f>SUMIFS(Concentrado!BH$2:BH859,Concentrado!$A$2:$A859,"="&amp;$A10,Concentrado!$B$2:$B859, "=Tamaulipas")</f>
        <v>9.1937432341266732</v>
      </c>
    </row>
    <row r="11" spans="1:59" x14ac:dyDescent="0.25">
      <c r="A11" s="4">
        <v>2007</v>
      </c>
      <c r="B11" s="9">
        <f>SUMIFS(Concentrado!C$2:C859,Concentrado!$A$2:$A859,"="&amp;$A11,Concentrado!$B$2:$B859, "=Tamaulipas")</f>
        <v>13.302</v>
      </c>
      <c r="C11" s="9">
        <f>SUMIFS(Concentrado!D$2:D859,Concentrado!$A$2:$A859,"="&amp;$A11,Concentrado!$B$2:$B859, "=Tamaulipas")</f>
        <v>4.665</v>
      </c>
      <c r="D11" s="9">
        <f>SUMIFS(Concentrado!E$2:E859,Concentrado!$A$2:$A859,"="&amp;$A11,Concentrado!$B$2:$B859, "=Tamaulipas")</f>
        <v>8.9440000000000008</v>
      </c>
      <c r="E11" s="9">
        <f>SUMIFS(Concentrado!F$2:F859,Concentrado!$A$2:$A859,"="&amp;$A11,Concentrado!$B$2:$B859, "=Tamaulipas")</f>
        <v>13.79</v>
      </c>
      <c r="F11" s="9">
        <f>SUMIFS(Concentrado!G$2:G859,Concentrado!$A$2:$A859,"="&amp;$A11,Concentrado!$B$2:$B859, "=Tamaulipas")</f>
        <v>20.09</v>
      </c>
      <c r="G11" s="9">
        <f>SUMIFS(Concentrado!H$2:H859,Concentrado!$A$2:$A859,"="&amp;$A11,Concentrado!$B$2:$B859, "=Tamaulipas")</f>
        <v>4.2439999999999998</v>
      </c>
      <c r="H11" s="9">
        <f>SUMIFS(Concentrado!I$2:I859,Concentrado!$A$2:$A859,"="&amp;$A11,Concentrado!$B$2:$B859, "=Tamaulipas")</f>
        <v>3.4830000000000001</v>
      </c>
      <c r="I11" s="9">
        <f>SUMIFS(Concentrado!J$2:J859,Concentrado!$A$2:$A859,"="&amp;$A11,Concentrado!$B$2:$B859, "=Tamaulipas")</f>
        <v>3.86</v>
      </c>
      <c r="J11" s="9">
        <f>SUMIFS(Concentrado!K$2:K859,Concentrado!$A$2:$A859,"="&amp;$A11,Concentrado!$B$2:$B859, "=Tamaulipas")</f>
        <v>13.428000000000001</v>
      </c>
      <c r="K11" s="9">
        <f>SUMIFS(Concentrado!L$2:L859,Concentrado!$A$2:$A859,"="&amp;$A11,Concentrado!$B$2:$B859, "=Tamaulipas")</f>
        <v>5.2869999999999999</v>
      </c>
      <c r="L11" s="9">
        <f>SUMIFS(Concentrado!M$2:M859,Concentrado!$A$2:$A859,"="&amp;$A11,Concentrado!$B$2:$B859, "=Tamaulipas")</f>
        <v>9.3209999999999997</v>
      </c>
      <c r="M11" s="9">
        <f>SUMIFS(Concentrado!N$2:N859,Concentrado!$A$2:$A859,"="&amp;$A11,Concentrado!$B$2:$B859, "=Tamaulipas")</f>
        <v>46.523000000000003</v>
      </c>
      <c r="N11" s="9">
        <f>SUMIFS(Concentrado!O$2:O859,Concentrado!$A$2:$A859,"="&amp;$A11,Concentrado!$B$2:$B859, "=Tamaulipas")</f>
        <v>70.941999999999993</v>
      </c>
      <c r="O11" s="9">
        <f>SUMIFS(Concentrado!P$2:P859,Concentrado!$A$2:$A859,"="&amp;$A11,Concentrado!$B$2:$B859, "=Tamaulipas")</f>
        <v>19.22</v>
      </c>
      <c r="P11" s="9">
        <f>SUMIFS(Concentrado!Q$2:Q859,Concentrado!$A$2:$A859,"="&amp;$A11,Concentrado!$B$2:$B859, "=Tamaulipas")</f>
        <v>45.003</v>
      </c>
      <c r="Q11" s="9">
        <f>SUMIFS(Concentrado!R$2:R859,Concentrado!$A$2:$A859,"="&amp;$A11,Concentrado!$B$2:$B859, "=Tamaulipas")</f>
        <v>64.543999999999997</v>
      </c>
      <c r="R11" s="9">
        <f>SUMIFS(Concentrado!S$2:S859,Concentrado!$A$2:$A859,"="&amp;$A11,Concentrado!$B$2:$B859, "=Tamaulipas")</f>
        <v>69.787999999999997</v>
      </c>
      <c r="S11" s="9">
        <f>SUMIFS(Concentrado!T$2:T859,Concentrado!$A$2:$A859,"="&amp;$A11,Concentrado!$B$2:$B859, "=Tamaulipas")</f>
        <v>67.19</v>
      </c>
      <c r="T11" s="9">
        <f>SUMIFS(Concentrado!U$2:U859,Concentrado!$A$2:$A859,"="&amp;$A11,Concentrado!$B$2:$B859, "=Tamaulipas")</f>
        <v>10.705</v>
      </c>
      <c r="U11" s="9">
        <f>SUMIFS(Concentrado!V$2:V859,Concentrado!$A$2:$A859,"="&amp;$A11,Concentrado!$B$2:$B859, "=Tamaulipas")</f>
        <v>11.257999999999999</v>
      </c>
      <c r="V11" s="9">
        <f>SUMIFS(Concentrado!W$2:W859,Concentrado!$A$2:$A859,"="&amp;$A11,Concentrado!$B$2:$B859, "=Tamaulipas")</f>
        <v>10.984</v>
      </c>
      <c r="W11" s="9">
        <f>SUMIFS(Concentrado!X$2:X859,Concentrado!$A$2:$A859,"="&amp;$A11,Concentrado!$B$2:$B859, "=Tamaulipas")</f>
        <v>10.388</v>
      </c>
      <c r="X11" s="9">
        <f>SUMIFS(Concentrado!Y$2:Y859,Concentrado!$A$2:$A859,"="&amp;$A11,Concentrado!$B$2:$B859, "=Tamaulipas")</f>
        <v>1.5549999999999999</v>
      </c>
      <c r="Y11" s="9">
        <f>SUMIFS(Concentrado!Z$2:Z859,Concentrado!$A$2:$A859,"="&amp;$A11,Concentrado!$B$2:$B859, "=Tamaulipas")</f>
        <v>5.9939999999999998</v>
      </c>
      <c r="Z11" s="9">
        <f>SUMIFS(Concentrado!AA$2:AA859,Concentrado!$A$2:$A859,"="&amp;$A11,Concentrado!$B$2:$B859, "=Tamaulipas")</f>
        <v>79.176000000000002</v>
      </c>
      <c r="AA11" s="9">
        <f>SUMIFS(Concentrado!AB$2:AB859,Concentrado!$A$2:$A859,"="&amp;$A11,Concentrado!$B$2:$B859, "=Tamaulipas")</f>
        <v>52.496000000000002</v>
      </c>
      <c r="AB11" s="9">
        <f>SUMIFS(Concentrado!AC$2:AC859,Concentrado!$A$2:$A859,"="&amp;$A11,Concentrado!$B$2:$B859, "=Tamaulipas")</f>
        <v>65.715000000000003</v>
      </c>
      <c r="AC11" s="9">
        <f>SUMIFS(Concentrado!AD$2:AD859,Concentrado!$A$2:$A859,"="&amp;$A11,Concentrado!$B$2:$B859, "=Tamaulipas")</f>
        <v>375.99200000000002</v>
      </c>
      <c r="AD11" s="9">
        <f>SUMIFS(Concentrado!AE$2:AE859,Concentrado!$A$2:$A859,"="&amp;$A11,Concentrado!$B$2:$B859, "=Tamaulipas")</f>
        <v>320.017</v>
      </c>
      <c r="AE11" s="9">
        <f>SUMIFS(Concentrado!AF$2:AF859,Concentrado!$A$2:$A859,"="&amp;$A11,Concentrado!$B$2:$B859, "=Tamaulipas")</f>
        <v>347.875</v>
      </c>
      <c r="AF11" s="9">
        <f>SUMIFS(Concentrado!AG$2:AG859,Concentrado!$A$2:$A859,"="&amp;$A11,Concentrado!$B$2:$B859, "=Tamaulipas")</f>
        <v>9.5009999999999994</v>
      </c>
      <c r="AG11" s="9">
        <f>SUMIFS(Concentrado!AH$2:AH859,Concentrado!$A$2:$A859,"="&amp;$A11,Concentrado!$B$2:$B859, "=Tamaulipas")</f>
        <v>6.8326662942863496</v>
      </c>
      <c r="AH11" s="9">
        <f>SUMIFS(Concentrado!AI$2:AI859,Concentrado!$A$2:$A859,"="&amp;$A11,Concentrado!$B$2:$B859, "=Tamaulipas")</f>
        <v>2.56414639566488</v>
      </c>
      <c r="AI11" s="9">
        <f>SUMIFS(Concentrado!AJ$2:AJ859,Concentrado!$A$2:$A859,"="&amp;$A11,Concentrado!$B$2:$B859, "=Tamaulipas")</f>
        <v>4.6991959248572899</v>
      </c>
      <c r="AJ11" s="9">
        <f>SUMIFS(Concentrado!AK$2:AK859,Concentrado!$A$2:$A859,"="&amp;$A11,Concentrado!$B$2:$B859, "=Tamaulipas")</f>
        <v>7.601</v>
      </c>
      <c r="AK11" s="9">
        <f>SUMIFS(Concentrado!AL$2:AL859,Concentrado!$A$2:$A859,"="&amp;$A11,Concentrado!$B$2:$B859, "=Tamaulipas")</f>
        <v>1.617</v>
      </c>
      <c r="AL11" s="9">
        <f>SUMIFS(Concentrado!AM$2:AM859,Concentrado!$A$2:$A859,"="&amp;$A11,Concentrado!$B$2:$B859, "=Tamaulipas")</f>
        <v>4.5819999999999999</v>
      </c>
      <c r="AM11" s="9">
        <f>SUMIFS(Concentrado!AN$2:AN859,Concentrado!$A$2:$A859,"="&amp;$A11,Concentrado!$B$2:$B859, "=Tamaulipas")</f>
        <v>58.274000000000001</v>
      </c>
      <c r="AN11" s="9">
        <f>SUMIFS(Concentrado!AO$2:AO859,Concentrado!$A$2:$A859,"="&amp;$A11,Concentrado!$B$2:$B859, "=Tamaulipas")</f>
        <v>39.31</v>
      </c>
      <c r="AO11" s="9">
        <f>SUMIFS(Concentrado!AP$2:AP859,Concentrado!$A$2:$A859,"="&amp;$A11,Concentrado!$B$2:$B859, "=Tamaulipas")</f>
        <v>48.831000000000003</v>
      </c>
      <c r="AP11" s="9">
        <f>SUMIFS(Concentrado!AQ$2:AQ859,Concentrado!$A$2:$A859,"="&amp;$A11,Concentrado!$B$2:$B859, "=Tamaulipas")</f>
        <v>4.4969999999999999</v>
      </c>
      <c r="AQ11" s="9">
        <f>SUMIFS(Concentrado!AR$2:AR859,Concentrado!$A$2:$A859,"="&amp;$A11,Concentrado!$B$2:$B859, "=Tamaulipas")</f>
        <v>1.99</v>
      </c>
      <c r="AR11" s="9">
        <f>SUMIFS(Concentrado!AS$2:AS859,Concentrado!$A$2:$A859,"="&amp;$A11,Concentrado!$B$2:$B859, "=Tamaulipas")</f>
        <v>3.2320000000000002</v>
      </c>
      <c r="AS11" s="9">
        <f>SUMIFS(Concentrado!AT$2:AT859,Concentrado!$A$2:$A859,"="&amp;$A11,Concentrado!$B$2:$B859, "=Tamaulipas")</f>
        <v>10.388</v>
      </c>
      <c r="AT11" s="9">
        <f>SUMIFS(Concentrado!AU$2:AU859,Concentrado!$A$2:$A859,"="&amp;$A11,Concentrado!$B$2:$B859, "=Tamaulipas")</f>
        <v>1.3680000000000001</v>
      </c>
      <c r="AU11" s="9">
        <f>SUMIFS(Concentrado!AV$2:AV859,Concentrado!$A$2:$A859,"="&amp;$A11,Concentrado!$B$2:$B859, "=Tamaulipas")</f>
        <v>5.8369999999999997</v>
      </c>
      <c r="AV11" s="9">
        <f>SUMIFS(Concentrado!AW$2:AW859,Concentrado!$A$2:$A859,"="&amp;$A11,Concentrado!$B$2:$B859, "=Tamaulipas")</f>
        <v>512.99900000000002</v>
      </c>
      <c r="AW11" s="9">
        <f>SUMIFS(Concentrado!AX$2:AX859,Concentrado!$A$2:$A859,"="&amp;$A11,Concentrado!$B$2:$B859, "=Tamaulipas")</f>
        <v>384.82900000000001</v>
      </c>
      <c r="AX11" s="9">
        <f>SUMIFS(Concentrado!AY$2:AY859,Concentrado!$A$2:$A859,"="&amp;$A11,Concentrado!$B$2:$B859, "=Tamaulipas")</f>
        <v>448.80200000000002</v>
      </c>
      <c r="AY11" s="9">
        <f>SUMIFS(Concentrado!AZ$2:AZ859,Concentrado!$A$2:$A859,"="&amp;$A11,Concentrado!$B$2:$B859, "=Tamaulipas")</f>
        <v>5.13</v>
      </c>
      <c r="AZ11" s="9">
        <f>SUMIFS(Concentrado!BA$2:BA859,Concentrado!$A$2:$A859,"="&amp;$A11,Concentrado!$B$2:$B859, "=Tamaulipas")</f>
        <v>3.8479999999999999</v>
      </c>
      <c r="BA11" s="9">
        <f>SUMIFS(Concentrado!BB$2:BB859,Concentrado!$A$2:$A859,"="&amp;$A11,Concentrado!$B$2:$B859, "=Tamaulipas")</f>
        <v>4.4880000000000004</v>
      </c>
      <c r="BB11" s="9">
        <f>SUMIFS(Concentrado!BC$2:BC859,Concentrado!$A$2:$A859,"="&amp;$A11,Concentrado!$B$2:$B859, "=Tamaulipas")</f>
        <v>6.5830000000000002</v>
      </c>
      <c r="BC11" s="9">
        <f>SUMIFS(Concentrado!BD$2:BD859,Concentrado!$A$2:$A859,"="&amp;$A11,Concentrado!$B$2:$B859, "=Tamaulipas")</f>
        <v>6.27</v>
      </c>
      <c r="BD11" s="9">
        <f>SUMIFS(Concentrado!BE$2:BE859,Concentrado!$A$2:$A859,"="&amp;$A11,Concentrado!$B$2:$B859, "=Tamaulipas")</f>
        <v>15.84</v>
      </c>
      <c r="BE11" s="9">
        <f>SUMIFS(Concentrado!BF$2:BF859,Concentrado!$A$2:$A859,"="&amp;$A11,Concentrado!$B$2:$B859, "=Tamaulipas")</f>
        <v>18.085999999999999</v>
      </c>
      <c r="BF11" s="9">
        <f>SUMIFS(Concentrado!BG$2:BG859,Concentrado!$A$2:$A859,"="&amp;$A11,Concentrado!$B$2:$B859, "=Tamaulipas")</f>
        <v>39.180999999999997</v>
      </c>
      <c r="BG11" s="9">
        <f>SUMIFS(Concentrado!BH$2:BH859,Concentrado!$A$2:$A859,"="&amp;$A11,Concentrado!$B$2:$B859, "=Tamaulipas")</f>
        <v>8.6512240228191715</v>
      </c>
    </row>
    <row r="12" spans="1:59" x14ac:dyDescent="0.25">
      <c r="A12" s="4">
        <v>2008</v>
      </c>
      <c r="B12" s="9">
        <f>SUMIFS(Concentrado!C$2:C859,Concentrado!$A$2:$A859,"="&amp;$A12,Concentrado!$B$2:$B859, "=Tamaulipas")</f>
        <v>20.385999999999999</v>
      </c>
      <c r="C12" s="9">
        <f>SUMIFS(Concentrado!D$2:D859,Concentrado!$A$2:$A859,"="&amp;$A12,Concentrado!$B$2:$B859, "=Tamaulipas")</f>
        <v>5.9409999999999998</v>
      </c>
      <c r="D12" s="9">
        <f>SUMIFS(Concentrado!E$2:E859,Concentrado!$A$2:$A859,"="&amp;$A12,Concentrado!$B$2:$B859, "=Tamaulipas")</f>
        <v>13.089</v>
      </c>
      <c r="E12" s="9">
        <f>SUMIFS(Concentrado!F$2:F859,Concentrado!$A$2:$A859,"="&amp;$A12,Concentrado!$B$2:$B859, "=Tamaulipas")</f>
        <v>16.821000000000002</v>
      </c>
      <c r="F12" s="9">
        <f>SUMIFS(Concentrado!G$2:G859,Concentrado!$A$2:$A859,"="&amp;$A12,Concentrado!$B$2:$B859, "=Tamaulipas")</f>
        <v>16.704999999999998</v>
      </c>
      <c r="G12" s="9">
        <f>SUMIFS(Concentrado!H$2:H859,Concentrado!$A$2:$A859,"="&amp;$A12,Concentrado!$B$2:$B859, "=Tamaulipas")</f>
        <v>4.5030000000000001</v>
      </c>
      <c r="H12" s="9">
        <f>SUMIFS(Concentrado!I$2:I859,Concentrado!$A$2:$A859,"="&amp;$A12,Concentrado!$B$2:$B859, "=Tamaulipas")</f>
        <v>3.6139999999999999</v>
      </c>
      <c r="I12" s="9">
        <f>SUMIFS(Concentrado!J$2:J859,Concentrado!$A$2:$A859,"="&amp;$A12,Concentrado!$B$2:$B859, "=Tamaulipas")</f>
        <v>4.0529999999999999</v>
      </c>
      <c r="J12" s="9">
        <f>SUMIFS(Concentrado!K$2:K859,Concentrado!$A$2:$A859,"="&amp;$A12,Concentrado!$B$2:$B859, "=Tamaulipas")</f>
        <v>12.882</v>
      </c>
      <c r="K12" s="9">
        <f>SUMIFS(Concentrado!L$2:L859,Concentrado!$A$2:$A859,"="&amp;$A12,Concentrado!$B$2:$B859, "=Tamaulipas")</f>
        <v>4.2869999999999999</v>
      </c>
      <c r="L12" s="9">
        <f>SUMIFS(Concentrado!M$2:M859,Concentrado!$A$2:$A859,"="&amp;$A12,Concentrado!$B$2:$B859, "=Tamaulipas")</f>
        <v>8.5399999999999991</v>
      </c>
      <c r="M12" s="9">
        <f>SUMIFS(Concentrado!N$2:N859,Concentrado!$A$2:$A859,"="&amp;$A12,Concentrado!$B$2:$B859, "=Tamaulipas")</f>
        <v>48.866</v>
      </c>
      <c r="N12" s="9">
        <f>SUMIFS(Concentrado!O$2:O859,Concentrado!$A$2:$A859,"="&amp;$A12,Concentrado!$B$2:$B859, "=Tamaulipas")</f>
        <v>77.793000000000006</v>
      </c>
      <c r="O12" s="9">
        <f>SUMIFS(Concentrado!P$2:P859,Concentrado!$A$2:$A859,"="&amp;$A12,Concentrado!$B$2:$B859, "=Tamaulipas")</f>
        <v>18.007000000000001</v>
      </c>
      <c r="P12" s="9">
        <f>SUMIFS(Concentrado!Q$2:Q859,Concentrado!$A$2:$A859,"="&amp;$A12,Concentrado!$B$2:$B859, "=Tamaulipas")</f>
        <v>47.588999999999999</v>
      </c>
      <c r="Q12" s="9">
        <f>SUMIFS(Concentrado!R$2:R859,Concentrado!$A$2:$A859,"="&amp;$A12,Concentrado!$B$2:$B859, "=Tamaulipas")</f>
        <v>63.66</v>
      </c>
      <c r="R12" s="9">
        <f>SUMIFS(Concentrado!S$2:S859,Concentrado!$A$2:$A859,"="&amp;$A12,Concentrado!$B$2:$B859, "=Tamaulipas")</f>
        <v>74.784000000000006</v>
      </c>
      <c r="S12" s="9">
        <f>SUMIFS(Concentrado!T$2:T859,Concentrado!$A$2:$A859,"="&amp;$A12,Concentrado!$B$2:$B859, "=Tamaulipas")</f>
        <v>69.28</v>
      </c>
      <c r="T12" s="9">
        <f>SUMIFS(Concentrado!U$2:U859,Concentrado!$A$2:$A859,"="&amp;$A12,Concentrado!$B$2:$B859, "=Tamaulipas")</f>
        <v>11.256</v>
      </c>
      <c r="U12" s="9">
        <f>SUMIFS(Concentrado!V$2:V859,Concentrado!$A$2:$A859,"="&amp;$A12,Concentrado!$B$2:$B859, "=Tamaulipas")</f>
        <v>12.25</v>
      </c>
      <c r="V12" s="9">
        <f>SUMIFS(Concentrado!W$2:W859,Concentrado!$A$2:$A859,"="&amp;$A12,Concentrado!$B$2:$B859, "=Tamaulipas")</f>
        <v>11.757999999999999</v>
      </c>
      <c r="W12" s="9">
        <f>SUMIFS(Concentrado!X$2:X859,Concentrado!$A$2:$A859,"="&amp;$A12,Concentrado!$B$2:$B859, "=Tamaulipas")</f>
        <v>14.195</v>
      </c>
      <c r="X12" s="9">
        <f>SUMIFS(Concentrado!Y$2:Y859,Concentrado!$A$2:$A859,"="&amp;$A12,Concentrado!$B$2:$B859, "=Tamaulipas")</f>
        <v>2.4500000000000002</v>
      </c>
      <c r="Y12" s="9">
        <f>SUMIFS(Concentrado!Z$2:Z859,Concentrado!$A$2:$A859,"="&amp;$A12,Concentrado!$B$2:$B859, "=Tamaulipas")</f>
        <v>8.2620000000000005</v>
      </c>
      <c r="Z12" s="9">
        <f>SUMIFS(Concentrado!AA$2:AA859,Concentrado!$A$2:$A859,"="&amp;$A12,Concentrado!$B$2:$B859, "=Tamaulipas")</f>
        <v>86.611000000000004</v>
      </c>
      <c r="AA12" s="9">
        <f>SUMIFS(Concentrado!AB$2:AB859,Concentrado!$A$2:$A859,"="&amp;$A12,Concentrado!$B$2:$B859, "=Tamaulipas")</f>
        <v>52.673000000000002</v>
      </c>
      <c r="AB12" s="9">
        <f>SUMIFS(Concentrado!AC$2:AC859,Concentrado!$A$2:$A859,"="&amp;$A12,Concentrado!$B$2:$B859, "=Tamaulipas")</f>
        <v>69.465999999999994</v>
      </c>
      <c r="AC12" s="9">
        <f>SUMIFS(Concentrado!AD$2:AD859,Concentrado!$A$2:$A859,"="&amp;$A12,Concentrado!$B$2:$B859, "=Tamaulipas")</f>
        <v>390.96699999999998</v>
      </c>
      <c r="AD12" s="9">
        <f>SUMIFS(Concentrado!AE$2:AE859,Concentrado!$A$2:$A859,"="&amp;$A12,Concentrado!$B$2:$B859, "=Tamaulipas")</f>
        <v>327.24799999999999</v>
      </c>
      <c r="AE12" s="9">
        <f>SUMIFS(Concentrado!AF$2:AF859,Concentrado!$A$2:$A859,"="&amp;$A12,Concentrado!$B$2:$B859, "=Tamaulipas")</f>
        <v>358.83800000000002</v>
      </c>
      <c r="AF12" s="9">
        <f>SUMIFS(Concentrado!AG$2:AG859,Concentrado!$A$2:$A859,"="&amp;$A12,Concentrado!$B$2:$B859, "=Tamaulipas")</f>
        <v>10.193</v>
      </c>
      <c r="AG12" s="9">
        <f>SUMIFS(Concentrado!AH$2:AH859,Concentrado!$A$2:$A859,"="&amp;$A12,Concentrado!$B$2:$B859, "=Tamaulipas")</f>
        <v>6.0945054647398997</v>
      </c>
      <c r="AH12" s="9">
        <f>SUMIFS(Concentrado!AI$2:AI859,Concentrado!$A$2:$A859,"="&amp;$A12,Concentrado!$B$2:$B859, "=Tamaulipas")</f>
        <v>1.6951709664678201</v>
      </c>
      <c r="AI12" s="9">
        <f>SUMIFS(Concentrado!AJ$2:AJ859,Concentrado!$A$2:$A859,"="&amp;$A12,Concentrado!$B$2:$B859, "=Tamaulipas")</f>
        <v>3.8963008011980298</v>
      </c>
      <c r="AJ12" s="9">
        <f>SUMIFS(Concentrado!AK$2:AK859,Concentrado!$A$2:$A859,"="&amp;$A12,Concentrado!$B$2:$B859, "=Tamaulipas")</f>
        <v>7.8789999999999996</v>
      </c>
      <c r="AK12" s="9">
        <f>SUMIFS(Concentrado!AL$2:AL859,Concentrado!$A$2:$A859,"="&amp;$A12,Concentrado!$B$2:$B859, "=Tamaulipas")</f>
        <v>0.91900000000000004</v>
      </c>
      <c r="AL12" s="9">
        <f>SUMIFS(Concentrado!AM$2:AM859,Concentrado!$A$2:$A859,"="&amp;$A12,Concentrado!$B$2:$B859, "=Tamaulipas")</f>
        <v>4.3630000000000004</v>
      </c>
      <c r="AM12" s="9">
        <f>SUMIFS(Concentrado!AN$2:AN859,Concentrado!$A$2:$A859,"="&amp;$A12,Concentrado!$B$2:$B859, "=Tamaulipas")</f>
        <v>57.594999999999999</v>
      </c>
      <c r="AN12" s="9">
        <f>SUMIFS(Concentrado!AO$2:AO859,Concentrado!$A$2:$A859,"="&amp;$A12,Concentrado!$B$2:$B859, "=Tamaulipas")</f>
        <v>39.444000000000003</v>
      </c>
      <c r="AO12" s="9">
        <f>SUMIFS(Concentrado!AP$2:AP859,Concentrado!$A$2:$A859,"="&amp;$A12,Concentrado!$B$2:$B859, "=Tamaulipas")</f>
        <v>48.456000000000003</v>
      </c>
      <c r="AP12" s="9">
        <f>SUMIFS(Concentrado!AQ$2:AQ859,Concentrado!$A$2:$A859,"="&amp;$A12,Concentrado!$B$2:$B859, "=Tamaulipas")</f>
        <v>6.3789999999999996</v>
      </c>
      <c r="AQ12" s="9">
        <f>SUMIFS(Concentrado!AR$2:AR859,Concentrado!$A$2:$A859,"="&amp;$A12,Concentrado!$B$2:$B859, "=Tamaulipas")</f>
        <v>1.7150000000000001</v>
      </c>
      <c r="AR12" s="9">
        <f>SUMIFS(Concentrado!AS$2:AS859,Concentrado!$A$2:$A859,"="&amp;$A12,Concentrado!$B$2:$B859, "=Tamaulipas")</f>
        <v>4.0229999999999997</v>
      </c>
      <c r="AS12" s="9">
        <f>SUMIFS(Concentrado!AT$2:AT859,Concentrado!$A$2:$A859,"="&amp;$A12,Concentrado!$B$2:$B859, "=Tamaulipas")</f>
        <v>9.8800000000000008</v>
      </c>
      <c r="AT12" s="9">
        <f>SUMIFS(Concentrado!AU$2:AU859,Concentrado!$A$2:$A859,"="&amp;$A12,Concentrado!$B$2:$B859, "=Tamaulipas")</f>
        <v>1.5309999999999999</v>
      </c>
      <c r="AU12" s="9">
        <f>SUMIFS(Concentrado!AV$2:AV859,Concentrado!$A$2:$A859,"="&amp;$A12,Concentrado!$B$2:$B859, "=Tamaulipas")</f>
        <v>5.6619999999999999</v>
      </c>
      <c r="AV12" s="9">
        <f>SUMIFS(Concentrado!AW$2:AW859,Concentrado!$A$2:$A859,"="&amp;$A12,Concentrado!$B$2:$B859, "=Tamaulipas")</f>
        <v>532.17100000000005</v>
      </c>
      <c r="AW12" s="9">
        <f>SUMIFS(Concentrado!AX$2:AX859,Concentrado!$A$2:$A859,"="&amp;$A12,Concentrado!$B$2:$B859, "=Tamaulipas")</f>
        <v>389.35300000000001</v>
      </c>
      <c r="AX12" s="9">
        <f>SUMIFS(Concentrado!AY$2:AY859,Concentrado!$A$2:$A859,"="&amp;$A12,Concentrado!$B$2:$B859, "=Tamaulipas")</f>
        <v>460.11200000000002</v>
      </c>
      <c r="AY12" s="9">
        <f>SUMIFS(Concentrado!AZ$2:AZ859,Concentrado!$A$2:$A859,"="&amp;$A12,Concentrado!$B$2:$B859, "=Tamaulipas")</f>
        <v>5.3220000000000001</v>
      </c>
      <c r="AZ12" s="9">
        <f>SUMIFS(Concentrado!BA$2:BA859,Concentrado!$A$2:$A859,"="&amp;$A12,Concentrado!$B$2:$B859, "=Tamaulipas")</f>
        <v>3.8940000000000001</v>
      </c>
      <c r="BA12" s="9">
        <f>SUMIFS(Concentrado!BB$2:BB859,Concentrado!$A$2:$A859,"="&amp;$A12,Concentrado!$B$2:$B859, "=Tamaulipas")</f>
        <v>4.601</v>
      </c>
      <c r="BB12" s="9">
        <f>SUMIFS(Concentrado!BC$2:BC859,Concentrado!$A$2:$A859,"="&amp;$A12,Concentrado!$B$2:$B859, "=Tamaulipas")</f>
        <v>7.5270000000000001</v>
      </c>
      <c r="BC12" s="9">
        <f>SUMIFS(Concentrado!BD$2:BD859,Concentrado!$A$2:$A859,"="&amp;$A12,Concentrado!$B$2:$B859, "=Tamaulipas")</f>
        <v>6.9</v>
      </c>
      <c r="BD12" s="9">
        <f>SUMIFS(Concentrado!BE$2:BE859,Concentrado!$A$2:$A859,"="&amp;$A12,Concentrado!$B$2:$B859, "=Tamaulipas")</f>
        <v>15.315</v>
      </c>
      <c r="BE12" s="9">
        <f>SUMIFS(Concentrado!BF$2:BF859,Concentrado!$A$2:$A859,"="&amp;$A12,Concentrado!$B$2:$B859, "=Tamaulipas")</f>
        <v>17.387</v>
      </c>
      <c r="BF12" s="9">
        <f>SUMIFS(Concentrado!BG$2:BG859,Concentrado!$A$2:$A859,"="&amp;$A12,Concentrado!$B$2:$B859, "=Tamaulipas")</f>
        <v>51.69</v>
      </c>
      <c r="BG12" s="9">
        <f>SUMIFS(Concentrado!BH$2:BH859,Concentrado!$A$2:$A859,"="&amp;$A12,Concentrado!$B$2:$B859, "=Tamaulipas")</f>
        <v>8.7716550233388677</v>
      </c>
    </row>
    <row r="13" spans="1:59" x14ac:dyDescent="0.25">
      <c r="A13" s="4">
        <v>2009</v>
      </c>
      <c r="B13" s="9">
        <f>SUMIFS(Concentrado!C$2:C859,Concentrado!$A$2:$A859,"="&amp;$A13,Concentrado!$B$2:$B859, "=Tamaulipas")</f>
        <v>19.059999999999999</v>
      </c>
      <c r="C13" s="9">
        <f>SUMIFS(Concentrado!D$2:D859,Concentrado!$A$2:$A859,"="&amp;$A13,Concentrado!$B$2:$B859, "=Tamaulipas")</f>
        <v>5.1920000000000002</v>
      </c>
      <c r="D13" s="9">
        <f>SUMIFS(Concentrado!E$2:E859,Concentrado!$A$2:$A859,"="&amp;$A13,Concentrado!$B$2:$B859, "=Tamaulipas")</f>
        <v>12.052</v>
      </c>
      <c r="E13" s="9">
        <f>SUMIFS(Concentrado!F$2:F859,Concentrado!$A$2:$A859,"="&amp;$A13,Concentrado!$B$2:$B859, "=Tamaulipas")</f>
        <v>16.091999999999999</v>
      </c>
      <c r="F13" s="9">
        <f>SUMIFS(Concentrado!G$2:G859,Concentrado!$A$2:$A859,"="&amp;$A13,Concentrado!$B$2:$B859, "=Tamaulipas")</f>
        <v>19.605</v>
      </c>
      <c r="G13" s="9">
        <f>SUMIFS(Concentrado!H$2:H859,Concentrado!$A$2:$A859,"="&amp;$A13,Concentrado!$B$2:$B859, "=Tamaulipas")</f>
        <v>4.6260000000000003</v>
      </c>
      <c r="H13" s="9">
        <f>SUMIFS(Concentrado!I$2:I859,Concentrado!$A$2:$A859,"="&amp;$A13,Concentrado!$B$2:$B859, "=Tamaulipas")</f>
        <v>3.3809999999999998</v>
      </c>
      <c r="I13" s="9">
        <f>SUMIFS(Concentrado!J$2:J859,Concentrado!$A$2:$A859,"="&amp;$A13,Concentrado!$B$2:$B859, "=Tamaulipas")</f>
        <v>3.9969999999999999</v>
      </c>
      <c r="J13" s="9">
        <f>SUMIFS(Concentrado!K$2:K859,Concentrado!$A$2:$A859,"="&amp;$A13,Concentrado!$B$2:$B859, "=Tamaulipas")</f>
        <v>10.98</v>
      </c>
      <c r="K13" s="9">
        <f>SUMIFS(Concentrado!L$2:L859,Concentrado!$A$2:$A859,"="&amp;$A13,Concentrado!$B$2:$B859, "=Tamaulipas")</f>
        <v>4.9509999999999996</v>
      </c>
      <c r="L13" s="9">
        <f>SUMIFS(Concentrado!M$2:M859,Concentrado!$A$2:$A859,"="&amp;$A13,Concentrado!$B$2:$B859, "=Tamaulipas")</f>
        <v>7.9329999999999998</v>
      </c>
      <c r="M13" s="9">
        <f>SUMIFS(Concentrado!N$2:N859,Concentrado!$A$2:$A859,"="&amp;$A13,Concentrado!$B$2:$B859, "=Tamaulipas")</f>
        <v>44.618000000000002</v>
      </c>
      <c r="N13" s="9">
        <f>SUMIFS(Concentrado!O$2:O859,Concentrado!$A$2:$A859,"="&amp;$A13,Concentrado!$B$2:$B859, "=Tamaulipas")</f>
        <v>80.742999999999995</v>
      </c>
      <c r="O13" s="9">
        <f>SUMIFS(Concentrado!P$2:P859,Concentrado!$A$2:$A859,"="&amp;$A13,Concentrado!$B$2:$B859, "=Tamaulipas")</f>
        <v>20.829000000000001</v>
      </c>
      <c r="P13" s="9">
        <f>SUMIFS(Concentrado!Q$2:Q859,Concentrado!$A$2:$A859,"="&amp;$A13,Concentrado!$B$2:$B859, "=Tamaulipas")</f>
        <v>50.526000000000003</v>
      </c>
      <c r="Q13" s="9">
        <f>SUMIFS(Concentrado!R$2:R859,Concentrado!$A$2:$A859,"="&amp;$A13,Concentrado!$B$2:$B859, "=Tamaulipas")</f>
        <v>67.173000000000002</v>
      </c>
      <c r="R13" s="9">
        <f>SUMIFS(Concentrado!S$2:S859,Concentrado!$A$2:$A859,"="&amp;$A13,Concentrado!$B$2:$B859, "=Tamaulipas")</f>
        <v>74.441000000000003</v>
      </c>
      <c r="S13" s="9">
        <f>SUMIFS(Concentrado!T$2:T859,Concentrado!$A$2:$A859,"="&amp;$A13,Concentrado!$B$2:$B859, "=Tamaulipas")</f>
        <v>70.846000000000004</v>
      </c>
      <c r="T13" s="9">
        <f>SUMIFS(Concentrado!U$2:U859,Concentrado!$A$2:$A859,"="&amp;$A13,Concentrado!$B$2:$B859, "=Tamaulipas")</f>
        <v>10.116</v>
      </c>
      <c r="U13" s="9">
        <f>SUMIFS(Concentrado!V$2:V859,Concentrado!$A$2:$A859,"="&amp;$A13,Concentrado!$B$2:$B859, "=Tamaulipas")</f>
        <v>14.429</v>
      </c>
      <c r="V13" s="9">
        <f>SUMIFS(Concentrado!W$2:W859,Concentrado!$A$2:$A859,"="&amp;$A13,Concentrado!$B$2:$B859, "=Tamaulipas")</f>
        <v>12.295999999999999</v>
      </c>
      <c r="W13" s="9">
        <f>SUMIFS(Concentrado!X$2:X859,Concentrado!$A$2:$A859,"="&amp;$A13,Concentrado!$B$2:$B859, "=Tamaulipas")</f>
        <v>16.099</v>
      </c>
      <c r="X13" s="9">
        <f>SUMIFS(Concentrado!Y$2:Y859,Concentrado!$A$2:$A859,"="&amp;$A13,Concentrado!$B$2:$B859, "=Tamaulipas")</f>
        <v>4.1050000000000004</v>
      </c>
      <c r="Y13" s="9">
        <f>SUMIFS(Concentrado!Z$2:Z859,Concentrado!$A$2:$A859,"="&amp;$A13,Concentrado!$B$2:$B859, "=Tamaulipas")</f>
        <v>10.038</v>
      </c>
      <c r="Z13" s="9">
        <f>SUMIFS(Concentrado!AA$2:AA859,Concentrado!$A$2:$A859,"="&amp;$A13,Concentrado!$B$2:$B859, "=Tamaulipas")</f>
        <v>87.405000000000001</v>
      </c>
      <c r="AA13" s="9">
        <f>SUMIFS(Concentrado!AB$2:AB859,Concentrado!$A$2:$A859,"="&amp;$A13,Concentrado!$B$2:$B859, "=Tamaulipas")</f>
        <v>56.329000000000001</v>
      </c>
      <c r="AB13" s="9">
        <f>SUMIFS(Concentrado!AC$2:AC859,Concentrado!$A$2:$A859,"="&amp;$A13,Concentrado!$B$2:$B859, "=Tamaulipas")</f>
        <v>71.7</v>
      </c>
      <c r="AC13" s="9">
        <f>SUMIFS(Concentrado!AD$2:AD859,Concentrado!$A$2:$A859,"="&amp;$A13,Concentrado!$B$2:$B859, "=Tamaulipas")</f>
        <v>395.57499999999999</v>
      </c>
      <c r="AD13" s="9">
        <f>SUMIFS(Concentrado!AE$2:AE859,Concentrado!$A$2:$A859,"="&amp;$A13,Concentrado!$B$2:$B859, "=Tamaulipas")</f>
        <v>344.67399999999998</v>
      </c>
      <c r="AE13" s="9">
        <f>SUMIFS(Concentrado!AF$2:AF859,Concentrado!$A$2:$A859,"="&amp;$A13,Concentrado!$B$2:$B859, "=Tamaulipas")</f>
        <v>369.851</v>
      </c>
      <c r="AF13" s="9">
        <f>SUMIFS(Concentrado!AG$2:AG859,Concentrado!$A$2:$A859,"="&amp;$A13,Concentrado!$B$2:$B859, "=Tamaulipas")</f>
        <v>9.4990000000000006</v>
      </c>
      <c r="AG13" s="9">
        <f>SUMIFS(Concentrado!AH$2:AH859,Concentrado!$A$2:$A859,"="&amp;$A13,Concentrado!$B$2:$B859, "=Tamaulipas")</f>
        <v>10.047221943132699</v>
      </c>
      <c r="AH13" s="9">
        <f>SUMIFS(Concentrado!AI$2:AI859,Concentrado!$A$2:$A859,"="&amp;$A13,Concentrado!$B$2:$B859, "=Tamaulipas")</f>
        <v>2.6914594943756902</v>
      </c>
      <c r="AI13" s="9">
        <f>SUMIFS(Concentrado!AJ$2:AJ859,Concentrado!$A$2:$A859,"="&amp;$A13,Concentrado!$B$2:$B859, "=Tamaulipas")</f>
        <v>6.3776955204241501</v>
      </c>
      <c r="AJ13" s="9">
        <f>SUMIFS(Concentrado!AK$2:AK859,Concentrado!$A$2:$A859,"="&amp;$A13,Concentrado!$B$2:$B859, "=Tamaulipas")</f>
        <v>11.103</v>
      </c>
      <c r="AK13" s="9">
        <f>SUMIFS(Concentrado!AL$2:AL859,Concentrado!$A$2:$A859,"="&amp;$A13,Concentrado!$B$2:$B859, "=Tamaulipas")</f>
        <v>1.63</v>
      </c>
      <c r="AL13" s="9">
        <f>SUMIFS(Concentrado!AM$2:AM859,Concentrado!$A$2:$A859,"="&amp;$A13,Concentrado!$B$2:$B859, "=Tamaulipas")</f>
        <v>6.3159999999999998</v>
      </c>
      <c r="AM13" s="9">
        <f>SUMIFS(Concentrado!AN$2:AN859,Concentrado!$A$2:$A859,"="&amp;$A13,Concentrado!$B$2:$B859, "=Tamaulipas")</f>
        <v>59.401000000000003</v>
      </c>
      <c r="AN13" s="9">
        <f>SUMIFS(Concentrado!AO$2:AO859,Concentrado!$A$2:$A859,"="&amp;$A13,Concentrado!$B$2:$B859, "=Tamaulipas")</f>
        <v>42.985999999999997</v>
      </c>
      <c r="AO13" s="9">
        <f>SUMIFS(Concentrado!AP$2:AP859,Concentrado!$A$2:$A859,"="&amp;$A13,Concentrado!$B$2:$B859, "=Tamaulipas")</f>
        <v>51.167000000000002</v>
      </c>
      <c r="AP13" s="9">
        <f>SUMIFS(Concentrado!AQ$2:AQ859,Concentrado!$A$2:$A859,"="&amp;$A13,Concentrado!$B$2:$B859, "=Tamaulipas")</f>
        <v>4.8730000000000002</v>
      </c>
      <c r="AQ13" s="9">
        <f>SUMIFS(Concentrado!AR$2:AR859,Concentrado!$A$2:$A859,"="&amp;$A13,Concentrado!$B$2:$B859, "=Tamaulipas")</f>
        <v>2.5960000000000001</v>
      </c>
      <c r="AR13" s="9">
        <f>SUMIFS(Concentrado!AS$2:AS859,Concentrado!$A$2:$A859,"="&amp;$A13,Concentrado!$B$2:$B859, "=Tamaulipas")</f>
        <v>3.722</v>
      </c>
      <c r="AS13" s="9">
        <f>SUMIFS(Concentrado!AT$2:AT859,Concentrado!$A$2:$A859,"="&amp;$A13,Concentrado!$B$2:$B859, "=Tamaulipas")</f>
        <v>9.6839999999999993</v>
      </c>
      <c r="AT13" s="9">
        <f>SUMIFS(Concentrado!AU$2:AU859,Concentrado!$A$2:$A859,"="&amp;$A13,Concentrado!$B$2:$B859, "=Tamaulipas")</f>
        <v>1.8109999999999999</v>
      </c>
      <c r="AU13" s="9">
        <f>SUMIFS(Concentrado!AV$2:AV859,Concentrado!$A$2:$A859,"="&amp;$A13,Concentrado!$B$2:$B859, "=Tamaulipas")</f>
        <v>5.7060000000000004</v>
      </c>
      <c r="AV13" s="9">
        <f>SUMIFS(Concentrado!AW$2:AW859,Concentrado!$A$2:$A859,"="&amp;$A13,Concentrado!$B$2:$B859, "=Tamaulipas")</f>
        <v>543.79999999999995</v>
      </c>
      <c r="AW13" s="9">
        <f>SUMIFS(Concentrado!AX$2:AX859,Concentrado!$A$2:$A859,"="&amp;$A13,Concentrado!$B$2:$B859, "=Tamaulipas")</f>
        <v>415.31099999999998</v>
      </c>
      <c r="AX13" s="9">
        <f>SUMIFS(Concentrado!AY$2:AY859,Concentrado!$A$2:$A859,"="&amp;$A13,Concentrado!$B$2:$B859, "=Tamaulipas")</f>
        <v>478.988</v>
      </c>
      <c r="AY13" s="9">
        <f>SUMIFS(Concentrado!AZ$2:AZ859,Concentrado!$A$2:$A859,"="&amp;$A13,Concentrado!$B$2:$B859, "=Tamaulipas")</f>
        <v>5.4379999999999997</v>
      </c>
      <c r="AZ13" s="9">
        <f>SUMIFS(Concentrado!BA$2:BA859,Concentrado!$A$2:$A859,"="&amp;$A13,Concentrado!$B$2:$B859, "=Tamaulipas")</f>
        <v>4.1529999999999996</v>
      </c>
      <c r="BA13" s="9">
        <f>SUMIFS(Concentrado!BB$2:BB859,Concentrado!$A$2:$A859,"="&amp;$A13,Concentrado!$B$2:$B859, "=Tamaulipas")</f>
        <v>4.79</v>
      </c>
      <c r="BB13" s="9">
        <f>SUMIFS(Concentrado!BC$2:BC859,Concentrado!$A$2:$A859,"="&amp;$A13,Concentrado!$B$2:$B859, "=Tamaulipas")</f>
        <v>9.0869999999999997</v>
      </c>
      <c r="BC13" s="9">
        <f>SUMIFS(Concentrado!BD$2:BD859,Concentrado!$A$2:$A859,"="&amp;$A13,Concentrado!$B$2:$B859, "=Tamaulipas")</f>
        <v>1.88</v>
      </c>
      <c r="BD13" s="9">
        <f>SUMIFS(Concentrado!BE$2:BE859,Concentrado!$A$2:$A859,"="&amp;$A13,Concentrado!$B$2:$B859, "=Tamaulipas")</f>
        <v>14.847</v>
      </c>
      <c r="BE13" s="9">
        <f>SUMIFS(Concentrado!BF$2:BF859,Concentrado!$A$2:$A859,"="&amp;$A13,Concentrado!$B$2:$B859, "=Tamaulipas")</f>
        <v>16.5</v>
      </c>
      <c r="BF13" s="9">
        <f>SUMIFS(Concentrado!BG$2:BG859,Concentrado!$A$2:$A859,"="&amp;$A13,Concentrado!$B$2:$B859, "=Tamaulipas")</f>
        <v>37.713999999999999</v>
      </c>
      <c r="BG13" s="9">
        <f>SUMIFS(Concentrado!BH$2:BH859,Concentrado!$A$2:$A859,"="&amp;$A13,Concentrado!$B$2:$B859, "=Tamaulipas")</f>
        <v>9.4756195295189904</v>
      </c>
    </row>
    <row r="14" spans="1:59" x14ac:dyDescent="0.25">
      <c r="A14" s="4">
        <v>2010</v>
      </c>
      <c r="B14" s="9">
        <f>SUMIFS(Concentrado!C$2:C859,Concentrado!$A$2:$A859,"="&amp;$A14,Concentrado!$B$2:$B859, "=Tamaulipas")</f>
        <v>14.851000000000001</v>
      </c>
      <c r="C14" s="9">
        <f>SUMIFS(Concentrado!D$2:D859,Concentrado!$A$2:$A859,"="&amp;$A14,Concentrado!$B$2:$B859, "=Tamaulipas")</f>
        <v>3.9910000000000001</v>
      </c>
      <c r="D14" s="9">
        <f>SUMIFS(Concentrado!E$2:E859,Concentrado!$A$2:$A859,"="&amp;$A14,Concentrado!$B$2:$B859, "=Tamaulipas")</f>
        <v>9.3629999999999995</v>
      </c>
      <c r="E14" s="9">
        <f>SUMIFS(Concentrado!F$2:F859,Concentrado!$A$2:$A859,"="&amp;$A14,Concentrado!$B$2:$B859, "=Tamaulipas")</f>
        <v>13.967000000000001</v>
      </c>
      <c r="F14" s="9">
        <f>SUMIFS(Concentrado!G$2:G859,Concentrado!$A$2:$A859,"="&amp;$A14,Concentrado!$B$2:$B859, "=Tamaulipas")</f>
        <v>19.952000000000002</v>
      </c>
      <c r="G14" s="9">
        <f>SUMIFS(Concentrado!H$2:H859,Concentrado!$A$2:$A859,"="&amp;$A14,Concentrado!$B$2:$B859, "=Tamaulipas")</f>
        <v>5.0519999999999996</v>
      </c>
      <c r="H14" s="9">
        <f>SUMIFS(Concentrado!I$2:I859,Concentrado!$A$2:$A859,"="&amp;$A14,Concentrado!$B$2:$B859, "=Tamaulipas")</f>
        <v>3.395</v>
      </c>
      <c r="I14" s="9">
        <f>SUMIFS(Concentrado!J$2:J859,Concentrado!$A$2:$A859,"="&amp;$A14,Concentrado!$B$2:$B859, "=Tamaulipas")</f>
        <v>4.2149999999999999</v>
      </c>
      <c r="J14" s="9">
        <f>SUMIFS(Concentrado!K$2:K859,Concentrado!$A$2:$A859,"="&amp;$A14,Concentrado!$B$2:$B859, "=Tamaulipas")</f>
        <v>11.503</v>
      </c>
      <c r="K14" s="9">
        <f>SUMIFS(Concentrado!L$2:L859,Concentrado!$A$2:$A859,"="&amp;$A14,Concentrado!$B$2:$B859, "=Tamaulipas")</f>
        <v>3.3359999999999999</v>
      </c>
      <c r="L14" s="9">
        <f>SUMIFS(Concentrado!M$2:M859,Concentrado!$A$2:$A859,"="&amp;$A14,Concentrado!$B$2:$B859, "=Tamaulipas")</f>
        <v>7.3760000000000003</v>
      </c>
      <c r="M14" s="9">
        <f>SUMIFS(Concentrado!N$2:N859,Concentrado!$A$2:$A859,"="&amp;$A14,Concentrado!$B$2:$B859, "=Tamaulipas")</f>
        <v>46.677999999999997</v>
      </c>
      <c r="N14" s="9">
        <f>SUMIFS(Concentrado!O$2:O859,Concentrado!$A$2:$A859,"="&amp;$A14,Concentrado!$B$2:$B859, "=Tamaulipas")</f>
        <v>122.214</v>
      </c>
      <c r="O14" s="9">
        <f>SUMIFS(Concentrado!P$2:P859,Concentrado!$A$2:$A859,"="&amp;$A14,Concentrado!$B$2:$B859, "=Tamaulipas")</f>
        <v>19.954999999999998</v>
      </c>
      <c r="P14" s="9">
        <f>SUMIFS(Concentrado!Q$2:Q859,Concentrado!$A$2:$A859,"="&amp;$A14,Concentrado!$B$2:$B859, "=Tamaulipas")</f>
        <v>70.685000000000002</v>
      </c>
      <c r="Q14" s="9">
        <f>SUMIFS(Concentrado!R$2:R859,Concentrado!$A$2:$A859,"="&amp;$A14,Concentrado!$B$2:$B859, "=Tamaulipas")</f>
        <v>75.045000000000002</v>
      </c>
      <c r="R14" s="9">
        <f>SUMIFS(Concentrado!S$2:S859,Concentrado!$A$2:$A859,"="&amp;$A14,Concentrado!$B$2:$B859, "=Tamaulipas")</f>
        <v>78.69</v>
      </c>
      <c r="S14" s="9">
        <f>SUMIFS(Concentrado!T$2:T859,Concentrado!$A$2:$A859,"="&amp;$A14,Concentrado!$B$2:$B859, "=Tamaulipas")</f>
        <v>76.887</v>
      </c>
      <c r="T14" s="9">
        <f>SUMIFS(Concentrado!U$2:U859,Concentrado!$A$2:$A859,"="&amp;$A14,Concentrado!$B$2:$B859, "=Tamaulipas")</f>
        <v>11.442</v>
      </c>
      <c r="U14" s="9">
        <f>SUMIFS(Concentrado!V$2:V859,Concentrado!$A$2:$A859,"="&amp;$A14,Concentrado!$B$2:$B859, "=Tamaulipas")</f>
        <v>14.118</v>
      </c>
      <c r="V14" s="9">
        <f>SUMIFS(Concentrado!W$2:W859,Concentrado!$A$2:$A859,"="&amp;$A14,Concentrado!$B$2:$B859, "=Tamaulipas")</f>
        <v>12.794</v>
      </c>
      <c r="W14" s="9">
        <f>SUMIFS(Concentrado!X$2:X859,Concentrado!$A$2:$A859,"="&amp;$A14,Concentrado!$B$2:$B859, "=Tamaulipas")</f>
        <v>49.116999999999997</v>
      </c>
      <c r="X14" s="9">
        <f>SUMIFS(Concentrado!Y$2:Y859,Concentrado!$A$2:$A859,"="&amp;$A14,Concentrado!$B$2:$B859, "=Tamaulipas")</f>
        <v>5.3609999999999998</v>
      </c>
      <c r="Y14" s="9">
        <f>SUMIFS(Concentrado!Z$2:Z859,Concentrado!$A$2:$A859,"="&amp;$A14,Concentrado!$B$2:$B859, "=Tamaulipas")</f>
        <v>27.123999999999999</v>
      </c>
      <c r="Z14" s="9">
        <f>SUMIFS(Concentrado!AA$2:AA859,Concentrado!$A$2:$A859,"="&amp;$A14,Concentrado!$B$2:$B859, "=Tamaulipas")</f>
        <v>97.442999999999998</v>
      </c>
      <c r="AA14" s="9">
        <f>SUMIFS(Concentrado!AB$2:AB859,Concentrado!$A$2:$A859,"="&amp;$A14,Concentrado!$B$2:$B859, "=Tamaulipas")</f>
        <v>61.533999999999999</v>
      </c>
      <c r="AB14" s="9">
        <f>SUMIFS(Concentrado!AC$2:AC859,Concentrado!$A$2:$A859,"="&amp;$A14,Concentrado!$B$2:$B859, "=Tamaulipas")</f>
        <v>79.325000000000003</v>
      </c>
      <c r="AC14" s="9">
        <f>SUMIFS(Concentrado!AD$2:AD859,Concentrado!$A$2:$A859,"="&amp;$A14,Concentrado!$B$2:$B859, "=Tamaulipas")</f>
        <v>425.61900000000003</v>
      </c>
      <c r="AD14" s="9">
        <f>SUMIFS(Concentrado!AE$2:AE859,Concentrado!$A$2:$A859,"="&amp;$A14,Concentrado!$B$2:$B859, "=Tamaulipas")</f>
        <v>355.38499999999999</v>
      </c>
      <c r="AE14" s="9">
        <f>SUMIFS(Concentrado!AF$2:AF859,Concentrado!$A$2:$A859,"="&amp;$A14,Concentrado!$B$2:$B859, "=Tamaulipas")</f>
        <v>390.21499999999997</v>
      </c>
      <c r="AF14" s="9">
        <f>SUMIFS(Concentrado!AG$2:AG859,Concentrado!$A$2:$A859,"="&amp;$A14,Concentrado!$B$2:$B859, "=Tamaulipas")</f>
        <v>10.225</v>
      </c>
      <c r="AG14" s="9">
        <f>SUMIFS(Concentrado!AH$2:AH859,Concentrado!$A$2:$A859,"="&amp;$A14,Concentrado!$B$2:$B859, "=Tamaulipas")</f>
        <v>6.1254931435865299</v>
      </c>
      <c r="AH14" s="9">
        <f>SUMIFS(Concentrado!AI$2:AI859,Concentrado!$A$2:$A859,"="&amp;$A14,Concentrado!$B$2:$B859, "=Tamaulipas")</f>
        <v>1.6710615585656901</v>
      </c>
      <c r="AI14" s="9">
        <f>SUMIFS(Concentrado!AJ$2:AJ859,Concentrado!$A$2:$A859,"="&amp;$A14,Concentrado!$B$2:$B859, "=Tamaulipas")</f>
        <v>3.9086701789256102</v>
      </c>
      <c r="AJ14" s="9">
        <f>SUMIFS(Concentrado!AK$2:AK859,Concentrado!$A$2:$A859,"="&amp;$A14,Concentrado!$B$2:$B859, "=Tamaulipas")</f>
        <v>8.7029999999999994</v>
      </c>
      <c r="AK14" s="9">
        <f>SUMIFS(Concentrado!AL$2:AL859,Concentrado!$A$2:$A859,"="&amp;$A14,Concentrado!$B$2:$B859, "=Tamaulipas")</f>
        <v>1.37</v>
      </c>
      <c r="AL14" s="9">
        <f>SUMIFS(Concentrado!AM$2:AM859,Concentrado!$A$2:$A859,"="&amp;$A14,Concentrado!$B$2:$B859, "=Tamaulipas")</f>
        <v>4.9969999999999999</v>
      </c>
      <c r="AM14" s="9">
        <f>SUMIFS(Concentrado!AN$2:AN859,Concentrado!$A$2:$A859,"="&amp;$A14,Concentrado!$B$2:$B859, "=Tamaulipas")</f>
        <v>57.759</v>
      </c>
      <c r="AN14" s="9">
        <f>SUMIFS(Concentrado!AO$2:AO859,Concentrado!$A$2:$A859,"="&amp;$A14,Concentrado!$B$2:$B859, "=Tamaulipas")</f>
        <v>40.149000000000001</v>
      </c>
      <c r="AO14" s="9">
        <f>SUMIFS(Concentrado!AP$2:AP859,Concentrado!$A$2:$A859,"="&amp;$A14,Concentrado!$B$2:$B859, "=Tamaulipas")</f>
        <v>48.86</v>
      </c>
      <c r="AP14" s="9">
        <f>SUMIFS(Concentrado!AQ$2:AQ859,Concentrado!$A$2:$A859,"="&amp;$A14,Concentrado!$B$2:$B859, "=Tamaulipas")</f>
        <v>5.1130000000000004</v>
      </c>
      <c r="AQ14" s="9">
        <f>SUMIFS(Concentrado!AR$2:AR859,Concentrado!$A$2:$A859,"="&amp;$A14,Concentrado!$B$2:$B859, "=Tamaulipas")</f>
        <v>1.966</v>
      </c>
      <c r="AR14" s="9">
        <f>SUMIFS(Concentrado!AS$2:AS859,Concentrado!$A$2:$A859,"="&amp;$A14,Concentrado!$B$2:$B859, "=Tamaulipas")</f>
        <v>3.5219999999999998</v>
      </c>
      <c r="AS14" s="9">
        <f>SUMIFS(Concentrado!AT$2:AT859,Concentrado!$A$2:$A859,"="&amp;$A14,Concentrado!$B$2:$B859, "=Tamaulipas")</f>
        <v>9.4949999999999992</v>
      </c>
      <c r="AT14" s="9">
        <f>SUMIFS(Concentrado!AU$2:AU859,Concentrado!$A$2:$A859,"="&amp;$A14,Concentrado!$B$2:$B859, "=Tamaulipas")</f>
        <v>1.6080000000000001</v>
      </c>
      <c r="AU14" s="9">
        <f>SUMIFS(Concentrado!AV$2:AV859,Concentrado!$A$2:$A859,"="&amp;$A14,Concentrado!$B$2:$B859, "=Tamaulipas")</f>
        <v>5.5090000000000003</v>
      </c>
      <c r="AV14" s="9">
        <f>SUMIFS(Concentrado!AW$2:AW859,Concentrado!$A$2:$A859,"="&amp;$A14,Concentrado!$B$2:$B859, "=Tamaulipas")</f>
        <v>613.44399999999996</v>
      </c>
      <c r="AW14" s="9">
        <f>SUMIFS(Concentrado!AX$2:AX859,Concentrado!$A$2:$A859,"="&amp;$A14,Concentrado!$B$2:$B859, "=Tamaulipas")</f>
        <v>423.47199999999998</v>
      </c>
      <c r="AX14" s="9">
        <f>SUMIFS(Concentrado!AY$2:AY859,Concentrado!$A$2:$A859,"="&amp;$A14,Concentrado!$B$2:$B859, "=Tamaulipas")</f>
        <v>517.79700000000003</v>
      </c>
      <c r="AY14" s="9">
        <f>SUMIFS(Concentrado!AZ$2:AZ859,Concentrado!$A$2:$A859,"="&amp;$A14,Concentrado!$B$2:$B859, "=Tamaulipas")</f>
        <v>6.1340000000000003</v>
      </c>
      <c r="AZ14" s="9">
        <f>SUMIFS(Concentrado!BA$2:BA859,Concentrado!$A$2:$A859,"="&amp;$A14,Concentrado!$B$2:$B859, "=Tamaulipas")</f>
        <v>4.2350000000000003</v>
      </c>
      <c r="BA14" s="9">
        <f>SUMIFS(Concentrado!BB$2:BB859,Concentrado!$A$2:$A859,"="&amp;$A14,Concentrado!$B$2:$B859, "=Tamaulipas")</f>
        <v>5.1779999999999999</v>
      </c>
      <c r="BB14" s="9">
        <f>SUMIFS(Concentrado!BC$2:BC859,Concentrado!$A$2:$A859,"="&amp;$A14,Concentrado!$B$2:$B859, "=Tamaulipas")</f>
        <v>7.2050000000000001</v>
      </c>
      <c r="BC14" s="9">
        <f>SUMIFS(Concentrado!BD$2:BD859,Concentrado!$A$2:$A859,"="&amp;$A14,Concentrado!$B$2:$B859, "=Tamaulipas")</f>
        <v>2.819</v>
      </c>
      <c r="BD14" s="9">
        <f>SUMIFS(Concentrado!BE$2:BE859,Concentrado!$A$2:$A859,"="&amp;$A14,Concentrado!$B$2:$B859, "=Tamaulipas")</f>
        <v>14.406000000000001</v>
      </c>
      <c r="BE14" s="9">
        <f>SUMIFS(Concentrado!BF$2:BF859,Concentrado!$A$2:$A859,"="&amp;$A14,Concentrado!$B$2:$B859, "=Tamaulipas")</f>
        <v>15.87</v>
      </c>
      <c r="BF14" s="9">
        <f>SUMIFS(Concentrado!BG$2:BG859,Concentrado!$A$2:$A859,"="&amp;$A14,Concentrado!$B$2:$B859, "=Tamaulipas")</f>
        <v>41.302999999999997</v>
      </c>
      <c r="BG14" s="9">
        <f>SUMIFS(Concentrado!BH$2:BH859,Concentrado!$A$2:$A859,"="&amp;$A14,Concentrado!$B$2:$B859, "=Tamaulipas")</f>
        <v>8.8802046100811776</v>
      </c>
    </row>
    <row r="15" spans="1:59" x14ac:dyDescent="0.25">
      <c r="A15" s="4">
        <v>2011</v>
      </c>
      <c r="B15" s="9">
        <f>SUMIFS(Concentrado!C$2:C859,Concentrado!$A$2:$A859,"="&amp;$A15,Concentrado!$B$2:$B859, "=Tamaulipas")</f>
        <v>13.819000000000001</v>
      </c>
      <c r="C15" s="9">
        <f>SUMIFS(Concentrado!D$2:D859,Concentrado!$A$2:$A859,"="&amp;$A15,Concentrado!$B$2:$B859, "=Tamaulipas")</f>
        <v>3.3540000000000001</v>
      </c>
      <c r="D15" s="9">
        <f>SUMIFS(Concentrado!E$2:E859,Concentrado!$A$2:$A859,"="&amp;$A15,Concentrado!$B$2:$B859, "=Tamaulipas")</f>
        <v>8.5619999999999994</v>
      </c>
      <c r="E15" s="9">
        <f>SUMIFS(Concentrado!F$2:F859,Concentrado!$A$2:$A859,"="&amp;$A15,Concentrado!$B$2:$B859, "=Tamaulipas")</f>
        <v>13.573</v>
      </c>
      <c r="F15" s="9">
        <f>SUMIFS(Concentrado!G$2:G859,Concentrado!$A$2:$A859,"="&amp;$A15,Concentrado!$B$2:$B859, "=Tamaulipas")</f>
        <v>19.327999999999999</v>
      </c>
      <c r="G15" s="9">
        <f>SUMIFS(Concentrado!H$2:H859,Concentrado!$A$2:$A859,"="&amp;$A15,Concentrado!$B$2:$B859, "=Tamaulipas")</f>
        <v>4.6870000000000003</v>
      </c>
      <c r="H15" s="9">
        <f>SUMIFS(Concentrado!I$2:I859,Concentrado!$A$2:$A859,"="&amp;$A15,Concentrado!$B$2:$B859, "=Tamaulipas")</f>
        <v>3.06</v>
      </c>
      <c r="I15" s="9">
        <f>SUMIFS(Concentrado!J$2:J859,Concentrado!$A$2:$A859,"="&amp;$A15,Concentrado!$B$2:$B859, "=Tamaulipas")</f>
        <v>3.8650000000000002</v>
      </c>
      <c r="J15" s="9">
        <f>SUMIFS(Concentrado!K$2:K859,Concentrado!$A$2:$A859,"="&amp;$A15,Concentrado!$B$2:$B859, "=Tamaulipas")</f>
        <v>12.436999999999999</v>
      </c>
      <c r="K15" s="9">
        <f>SUMIFS(Concentrado!L$2:L859,Concentrado!$A$2:$A859,"="&amp;$A15,Concentrado!$B$2:$B859, "=Tamaulipas")</f>
        <v>4.8250000000000002</v>
      </c>
      <c r="L15" s="9">
        <f>SUMIFS(Concentrado!M$2:M859,Concentrado!$A$2:$A859,"="&amp;$A15,Concentrado!$B$2:$B859, "=Tamaulipas")</f>
        <v>8.5920000000000005</v>
      </c>
      <c r="M15" s="9">
        <f>SUMIFS(Concentrado!N$2:N859,Concentrado!$A$2:$A859,"="&amp;$A15,Concentrado!$B$2:$B859, "=Tamaulipas")</f>
        <v>42.26</v>
      </c>
      <c r="N15" s="9">
        <f>SUMIFS(Concentrado!O$2:O859,Concentrado!$A$2:$A859,"="&amp;$A15,Concentrado!$B$2:$B859, "=Tamaulipas")</f>
        <v>125.93600000000001</v>
      </c>
      <c r="O15" s="9">
        <f>SUMIFS(Concentrado!P$2:P859,Concentrado!$A$2:$A859,"="&amp;$A15,Concentrado!$B$2:$B859, "=Tamaulipas")</f>
        <v>19.300999999999998</v>
      </c>
      <c r="P15" s="9">
        <f>SUMIFS(Concentrado!Q$2:Q859,Concentrado!$A$2:$A859,"="&amp;$A15,Concentrado!$B$2:$B859, "=Tamaulipas")</f>
        <v>73.221000000000004</v>
      </c>
      <c r="Q15" s="9">
        <f>SUMIFS(Concentrado!R$2:R859,Concentrado!$A$2:$A859,"="&amp;$A15,Concentrado!$B$2:$B859, "=Tamaulipas")</f>
        <v>71.44</v>
      </c>
      <c r="R15" s="9">
        <f>SUMIFS(Concentrado!S$2:S859,Concentrado!$A$2:$A859,"="&amp;$A15,Concentrado!$B$2:$B859, "=Tamaulipas")</f>
        <v>72.200999999999993</v>
      </c>
      <c r="S15" s="9">
        <f>SUMIFS(Concentrado!T$2:T859,Concentrado!$A$2:$A859,"="&amp;$A15,Concentrado!$B$2:$B859, "=Tamaulipas")</f>
        <v>71.823999999999998</v>
      </c>
      <c r="T15" s="9">
        <f>SUMIFS(Concentrado!U$2:U859,Concentrado!$A$2:$A859,"="&amp;$A15,Concentrado!$B$2:$B859, "=Tamaulipas")</f>
        <v>14.06</v>
      </c>
      <c r="U15" s="9">
        <f>SUMIFS(Concentrado!V$2:V859,Concentrado!$A$2:$A859,"="&amp;$A15,Concentrado!$B$2:$B859, "=Tamaulipas")</f>
        <v>16.535</v>
      </c>
      <c r="V15" s="9">
        <f>SUMIFS(Concentrado!W$2:W859,Concentrado!$A$2:$A859,"="&amp;$A15,Concentrado!$B$2:$B859, "=Tamaulipas")</f>
        <v>15.31</v>
      </c>
      <c r="W15" s="9">
        <f>SUMIFS(Concentrado!X$2:X859,Concentrado!$A$2:$A859,"="&amp;$A15,Concentrado!$B$2:$B859, "=Tamaulipas")</f>
        <v>60.204000000000001</v>
      </c>
      <c r="X15" s="9">
        <f>SUMIFS(Concentrado!Y$2:Y859,Concentrado!$A$2:$A859,"="&amp;$A15,Concentrado!$B$2:$B859, "=Tamaulipas")</f>
        <v>4.5309999999999997</v>
      </c>
      <c r="Y15" s="9">
        <f>SUMIFS(Concentrado!Z$2:Z859,Concentrado!$A$2:$A859,"="&amp;$A15,Concentrado!$B$2:$B859, "=Tamaulipas")</f>
        <v>32.761000000000003</v>
      </c>
      <c r="Z15" s="9">
        <f>SUMIFS(Concentrado!AA$2:AA859,Concentrado!$A$2:$A859,"="&amp;$A15,Concentrado!$B$2:$B859, "=Tamaulipas")</f>
        <v>93.790999999999997</v>
      </c>
      <c r="AA15" s="9">
        <f>SUMIFS(Concentrado!AB$2:AB859,Concentrado!$A$2:$A859,"="&amp;$A15,Concentrado!$B$2:$B859, "=Tamaulipas")</f>
        <v>60.372999999999998</v>
      </c>
      <c r="AB15" s="9">
        <f>SUMIFS(Concentrado!AC$2:AC859,Concentrado!$A$2:$A859,"="&amp;$A15,Concentrado!$B$2:$B859, "=Tamaulipas")</f>
        <v>76.908000000000001</v>
      </c>
      <c r="AC15" s="9">
        <f>SUMIFS(Concentrado!AD$2:AD859,Concentrado!$A$2:$A859,"="&amp;$A15,Concentrado!$B$2:$B859, "=Tamaulipas")</f>
        <v>408.69099999999997</v>
      </c>
      <c r="AD15" s="9">
        <f>SUMIFS(Concentrado!AE$2:AE859,Concentrado!$A$2:$A859,"="&amp;$A15,Concentrado!$B$2:$B859, "=Tamaulipas")</f>
        <v>341.64400000000001</v>
      </c>
      <c r="AE15" s="9">
        <f>SUMIFS(Concentrado!AF$2:AF859,Concentrado!$A$2:$A859,"="&amp;$A15,Concentrado!$B$2:$B859, "=Tamaulipas")</f>
        <v>374.87700000000001</v>
      </c>
      <c r="AF15" s="9">
        <f>SUMIFS(Concentrado!AG$2:AG859,Concentrado!$A$2:$A859,"="&amp;$A15,Concentrado!$B$2:$B859, "=Tamaulipas")</f>
        <v>9.4930000000000003</v>
      </c>
      <c r="AG15" s="9">
        <f>SUMIFS(Concentrado!AH$2:AH859,Concentrado!$A$2:$A859,"="&amp;$A15,Concentrado!$B$2:$B859, "=Tamaulipas")</f>
        <v>7.0405239459680704</v>
      </c>
      <c r="AH15" s="9">
        <f>SUMIFS(Concentrado!AI$2:AI859,Concentrado!$A$2:$A859,"="&amp;$A15,Concentrado!$B$2:$B859, "=Tamaulipas")</f>
        <v>1.16404755965744</v>
      </c>
      <c r="AI15" s="9">
        <f>SUMIFS(Concentrado!AJ$2:AJ859,Concentrado!$A$2:$A859,"="&amp;$A15,Concentrado!$B$2:$B859, "=Tamaulipas")</f>
        <v>4.1250721887633004</v>
      </c>
      <c r="AJ15" s="9">
        <f>SUMIFS(Concentrado!AK$2:AK859,Concentrado!$A$2:$A859,"="&amp;$A15,Concentrado!$B$2:$B859, "=Tamaulipas")</f>
        <v>8.1709999999999994</v>
      </c>
      <c r="AK15" s="9">
        <f>SUMIFS(Concentrado!AL$2:AL859,Concentrado!$A$2:$A859,"="&amp;$A15,Concentrado!$B$2:$B859, "=Tamaulipas")</f>
        <v>0.76500000000000001</v>
      </c>
      <c r="AL15" s="9">
        <f>SUMIFS(Concentrado!AM$2:AM859,Concentrado!$A$2:$A859,"="&amp;$A15,Concentrado!$B$2:$B859, "=Tamaulipas")</f>
        <v>4.43</v>
      </c>
      <c r="AM15" s="9">
        <f>SUMIFS(Concentrado!AN$2:AN859,Concentrado!$A$2:$A859,"="&amp;$A15,Concentrado!$B$2:$B859, "=Tamaulipas")</f>
        <v>53.354999999999997</v>
      </c>
      <c r="AN15" s="9">
        <f>SUMIFS(Concentrado!AO$2:AO859,Concentrado!$A$2:$A859,"="&amp;$A15,Concentrado!$B$2:$B859, "=Tamaulipas")</f>
        <v>37.719000000000001</v>
      </c>
      <c r="AO15" s="9">
        <f>SUMIFS(Concentrado!AP$2:AP859,Concentrado!$A$2:$A859,"="&amp;$A15,Concentrado!$B$2:$B859, "=Tamaulipas")</f>
        <v>45.543999999999997</v>
      </c>
      <c r="AP15" s="9">
        <f>SUMIFS(Concentrado!AQ$2:AQ859,Concentrado!$A$2:$A859,"="&amp;$A15,Concentrado!$B$2:$B859, "=Tamaulipas")</f>
        <v>4.6260000000000003</v>
      </c>
      <c r="AQ15" s="9">
        <f>SUMIFS(Concentrado!AR$2:AR859,Concentrado!$A$2:$A859,"="&amp;$A15,Concentrado!$B$2:$B859, "=Tamaulipas")</f>
        <v>1.53</v>
      </c>
      <c r="AR15" s="9">
        <f>SUMIFS(Concentrado!AS$2:AS859,Concentrado!$A$2:$A859,"="&amp;$A15,Concentrado!$B$2:$B859, "=Tamaulipas")</f>
        <v>3.0619999999999998</v>
      </c>
      <c r="AS15" s="9">
        <f>SUMIFS(Concentrado!AT$2:AT859,Concentrado!$A$2:$A859,"="&amp;$A15,Concentrado!$B$2:$B859, "=Tamaulipas")</f>
        <v>9.7940000000000005</v>
      </c>
      <c r="AT15" s="9">
        <f>SUMIFS(Concentrado!AU$2:AU859,Concentrado!$A$2:$A859,"="&amp;$A15,Concentrado!$B$2:$B859, "=Tamaulipas")</f>
        <v>3.1190000000000002</v>
      </c>
      <c r="AU15" s="9">
        <f>SUMIFS(Concentrado!AV$2:AV859,Concentrado!$A$2:$A859,"="&amp;$A15,Concentrado!$B$2:$B859, "=Tamaulipas")</f>
        <v>6.4509999999999996</v>
      </c>
      <c r="AV15" s="9">
        <f>SUMIFS(Concentrado!AW$2:AW859,Concentrado!$A$2:$A859,"="&amp;$A15,Concentrado!$B$2:$B859, "=Tamaulipas")</f>
        <v>596.75400000000002</v>
      </c>
      <c r="AW15" s="9">
        <f>SUMIFS(Concentrado!AX$2:AX859,Concentrado!$A$2:$A859,"="&amp;$A15,Concentrado!$B$2:$B859, "=Tamaulipas")</f>
        <v>406.19499999999999</v>
      </c>
      <c r="AX15" s="9">
        <f>SUMIFS(Concentrado!AY$2:AY859,Concentrado!$A$2:$A859,"="&amp;$A15,Concentrado!$B$2:$B859, "=Tamaulipas")</f>
        <v>501.81799999999998</v>
      </c>
      <c r="AY15" s="9">
        <f>SUMIFS(Concentrado!AZ$2:AZ859,Concentrado!$A$2:$A859,"="&amp;$A15,Concentrado!$B$2:$B859, "=Tamaulipas")</f>
        <v>5.968</v>
      </c>
      <c r="AZ15" s="9">
        <f>SUMIFS(Concentrado!BA$2:BA859,Concentrado!$A$2:$A859,"="&amp;$A15,Concentrado!$B$2:$B859, "=Tamaulipas")</f>
        <v>4.0620000000000003</v>
      </c>
      <c r="BA15" s="9">
        <f>SUMIFS(Concentrado!BB$2:BB859,Concentrado!$A$2:$A859,"="&amp;$A15,Concentrado!$B$2:$B859, "=Tamaulipas")</f>
        <v>5.0179999999999998</v>
      </c>
      <c r="BB15" s="9">
        <f>SUMIFS(Concentrado!BC$2:BC859,Concentrado!$A$2:$A859,"="&amp;$A15,Concentrado!$B$2:$B859, "=Tamaulipas")</f>
        <v>6.2809999999999997</v>
      </c>
      <c r="BC15" s="9">
        <f>SUMIFS(Concentrado!BD$2:BD859,Concentrado!$A$2:$A859,"="&amp;$A15,Concentrado!$B$2:$B859, "=Tamaulipas")</f>
        <v>3.4550000000000001</v>
      </c>
      <c r="BD15" s="9">
        <f>SUMIFS(Concentrado!BE$2:BE859,Concentrado!$A$2:$A859,"="&amp;$A15,Concentrado!$B$2:$B859, "=Tamaulipas")</f>
        <v>11.798</v>
      </c>
      <c r="BE15" s="9">
        <f>SUMIFS(Concentrado!BF$2:BF859,Concentrado!$A$2:$A859,"="&amp;$A15,Concentrado!$B$2:$B859, "=Tamaulipas")</f>
        <v>13.765000000000001</v>
      </c>
      <c r="BF15" s="9">
        <f>SUMIFS(Concentrado!BG$2:BG859,Concentrado!$A$2:$A859,"="&amp;$A15,Concentrado!$B$2:$B859, "=Tamaulipas")</f>
        <v>15.731</v>
      </c>
      <c r="BG15" s="9">
        <f>SUMIFS(Concentrado!BH$2:BH859,Concentrado!$A$2:$A859,"="&amp;$A15,Concentrado!$B$2:$B859, "=Tamaulipas")</f>
        <v>8.1172917191039513</v>
      </c>
    </row>
    <row r="16" spans="1:59" x14ac:dyDescent="0.25">
      <c r="A16" s="4">
        <v>2012</v>
      </c>
      <c r="B16" s="9">
        <f>SUMIFS(Concentrado!C$2:C859,Concentrado!$A$2:$A859,"="&amp;$A16,Concentrado!$B$2:$B859, "=Tamaulipas")</f>
        <v>17.989999999999998</v>
      </c>
      <c r="C16" s="9">
        <f>SUMIFS(Concentrado!D$2:D859,Concentrado!$A$2:$A859,"="&amp;$A16,Concentrado!$B$2:$B859, "=Tamaulipas")</f>
        <v>5.2370000000000001</v>
      </c>
      <c r="D16" s="9">
        <f>SUMIFS(Concentrado!E$2:E859,Concentrado!$A$2:$A859,"="&amp;$A16,Concentrado!$B$2:$B859, "=Tamaulipas")</f>
        <v>11.637</v>
      </c>
      <c r="E16" s="9">
        <f>SUMIFS(Concentrado!F$2:F859,Concentrado!$A$2:$A859,"="&amp;$A16,Concentrado!$B$2:$B859, "=Tamaulipas")</f>
        <v>11.178000000000001</v>
      </c>
      <c r="F16" s="9">
        <f>SUMIFS(Concentrado!G$2:G859,Concentrado!$A$2:$A859,"="&amp;$A16,Concentrado!$B$2:$B859, "=Tamaulipas")</f>
        <v>18.95</v>
      </c>
      <c r="G16" s="9">
        <f>SUMIFS(Concentrado!H$2:H859,Concentrado!$A$2:$A859,"="&amp;$A16,Concentrado!$B$2:$B859, "=Tamaulipas")</f>
        <v>5.7</v>
      </c>
      <c r="H16" s="9">
        <f>SUMIFS(Concentrado!I$2:I859,Concentrado!$A$2:$A859,"="&amp;$A16,Concentrado!$B$2:$B859, "=Tamaulipas")</f>
        <v>4.1310000000000002</v>
      </c>
      <c r="I16" s="9">
        <f>SUMIFS(Concentrado!J$2:J859,Concentrado!$A$2:$A859,"="&amp;$A16,Concentrado!$B$2:$B859, "=Tamaulipas")</f>
        <v>4.9080000000000004</v>
      </c>
      <c r="J16" s="9">
        <f>SUMIFS(Concentrado!K$2:K859,Concentrado!$A$2:$A859,"="&amp;$A16,Concentrado!$B$2:$B859, "=Tamaulipas")</f>
        <v>11.103</v>
      </c>
      <c r="K16" s="9">
        <f>SUMIFS(Concentrado!L$2:L859,Concentrado!$A$2:$A859,"="&amp;$A16,Concentrado!$B$2:$B859, "=Tamaulipas")</f>
        <v>4.0149999999999997</v>
      </c>
      <c r="L16" s="9">
        <f>SUMIFS(Concentrado!M$2:M859,Concentrado!$A$2:$A859,"="&amp;$A16,Concentrado!$B$2:$B859, "=Tamaulipas")</f>
        <v>7.5229999999999997</v>
      </c>
      <c r="M16" s="9">
        <f>SUMIFS(Concentrado!N$2:N859,Concentrado!$A$2:$A859,"="&amp;$A16,Concentrado!$B$2:$B859, "=Tamaulipas")</f>
        <v>43.584000000000003</v>
      </c>
      <c r="N16" s="9">
        <f>SUMIFS(Concentrado!O$2:O859,Concentrado!$A$2:$A859,"="&amp;$A16,Concentrado!$B$2:$B859, "=Tamaulipas")</f>
        <v>146.589</v>
      </c>
      <c r="O16" s="9">
        <f>SUMIFS(Concentrado!P$2:P859,Concentrado!$A$2:$A859,"="&amp;$A16,Concentrado!$B$2:$B859, "=Tamaulipas")</f>
        <v>27.814</v>
      </c>
      <c r="P16" s="9">
        <f>SUMIFS(Concentrado!Q$2:Q859,Concentrado!$A$2:$A859,"="&amp;$A16,Concentrado!$B$2:$B859, "=Tamaulipas")</f>
        <v>87.808999999999997</v>
      </c>
      <c r="Q16" s="9">
        <f>SUMIFS(Concentrado!R$2:R859,Concentrado!$A$2:$A859,"="&amp;$A16,Concentrado!$B$2:$B859, "=Tamaulipas")</f>
        <v>70.474000000000004</v>
      </c>
      <c r="R16" s="9">
        <f>SUMIFS(Concentrado!S$2:S859,Concentrado!$A$2:$A859,"="&amp;$A16,Concentrado!$B$2:$B859, "=Tamaulipas")</f>
        <v>75.006</v>
      </c>
      <c r="S16" s="9">
        <f>SUMIFS(Concentrado!T$2:T859,Concentrado!$A$2:$A859,"="&amp;$A16,Concentrado!$B$2:$B859, "=Tamaulipas")</f>
        <v>72.763000000000005</v>
      </c>
      <c r="T16" s="9">
        <f>SUMIFS(Concentrado!U$2:U859,Concentrado!$A$2:$A859,"="&amp;$A16,Concentrado!$B$2:$B859, "=Tamaulipas")</f>
        <v>13.180999999999999</v>
      </c>
      <c r="U16" s="9">
        <f>SUMIFS(Concentrado!V$2:V859,Concentrado!$A$2:$A859,"="&amp;$A16,Concentrado!$B$2:$B859, "=Tamaulipas")</f>
        <v>15.129</v>
      </c>
      <c r="V16" s="9">
        <f>SUMIFS(Concentrado!W$2:W859,Concentrado!$A$2:$A859,"="&amp;$A16,Concentrado!$B$2:$B859, "=Tamaulipas")</f>
        <v>14.164999999999999</v>
      </c>
      <c r="W16" s="9">
        <f>SUMIFS(Concentrado!X$2:X859,Concentrado!$A$2:$A859,"="&amp;$A16,Concentrado!$B$2:$B859, "=Tamaulipas")</f>
        <v>78.489000000000004</v>
      </c>
      <c r="X16" s="9">
        <f>SUMIFS(Concentrado!Y$2:Y859,Concentrado!$A$2:$A859,"="&amp;$A16,Concentrado!$B$2:$B859, "=Tamaulipas")</f>
        <v>9.8339999999999996</v>
      </c>
      <c r="Y16" s="9">
        <f>SUMIFS(Concentrado!Z$2:Z859,Concentrado!$A$2:$A859,"="&amp;$A16,Concentrado!$B$2:$B859, "=Tamaulipas")</f>
        <v>44.668999999999997</v>
      </c>
      <c r="Z16" s="9">
        <f>SUMIFS(Concentrado!AA$2:AA859,Concentrado!$A$2:$A859,"="&amp;$A16,Concentrado!$B$2:$B859, "=Tamaulipas")</f>
        <v>94.281999999999996</v>
      </c>
      <c r="AA16" s="9">
        <f>SUMIFS(Concentrado!AB$2:AB859,Concentrado!$A$2:$A859,"="&amp;$A16,Concentrado!$B$2:$B859, "=Tamaulipas")</f>
        <v>64.706000000000003</v>
      </c>
      <c r="AB16" s="9">
        <f>SUMIFS(Concentrado!AC$2:AC859,Concentrado!$A$2:$A859,"="&amp;$A16,Concentrado!$B$2:$B859, "=Tamaulipas")</f>
        <v>79.344999999999999</v>
      </c>
      <c r="AC16" s="9">
        <f>SUMIFS(Concentrado!AD$2:AD859,Concentrado!$A$2:$A859,"="&amp;$A16,Concentrado!$B$2:$B859, "=Tamaulipas")</f>
        <v>414.83</v>
      </c>
      <c r="AD16" s="9">
        <f>SUMIFS(Concentrado!AE$2:AE859,Concentrado!$A$2:$A859,"="&amp;$A16,Concentrado!$B$2:$B859, "=Tamaulipas")</f>
        <v>350.18200000000002</v>
      </c>
      <c r="AE16" s="9">
        <f>SUMIFS(Concentrado!AF$2:AF859,Concentrado!$A$2:$A859,"="&amp;$A16,Concentrado!$B$2:$B859, "=Tamaulipas")</f>
        <v>382.23899999999998</v>
      </c>
      <c r="AF16" s="9">
        <f>SUMIFS(Concentrado!AG$2:AG859,Concentrado!$A$2:$A859,"="&amp;$A16,Concentrado!$B$2:$B859, "=Tamaulipas")</f>
        <v>10.034000000000001</v>
      </c>
      <c r="AG16" s="9">
        <f>SUMIFS(Concentrado!AH$2:AH859,Concentrado!$A$2:$A859,"="&amp;$A16,Concentrado!$B$2:$B859, "=Tamaulipas")</f>
        <v>6.9772687075988999</v>
      </c>
      <c r="AH16" s="9">
        <f>SUMIFS(Concentrado!AI$2:AI859,Concentrado!$A$2:$A859,"="&amp;$A16,Concentrado!$B$2:$B859, "=Tamaulipas")</f>
        <v>1.49189156932074</v>
      </c>
      <c r="AI16" s="9">
        <f>SUMIFS(Concentrado!AJ$2:AJ859,Concentrado!$A$2:$A859,"="&amp;$A16,Concentrado!$B$2:$B859, "=Tamaulipas")</f>
        <v>4.2638748126354997</v>
      </c>
      <c r="AJ16" s="9">
        <f>SUMIFS(Concentrado!AK$2:AK859,Concentrado!$A$2:$A859,"="&amp;$A16,Concentrado!$B$2:$B859, "=Tamaulipas")</f>
        <v>8.1929999999999996</v>
      </c>
      <c r="AK16" s="9">
        <f>SUMIFS(Concentrado!AL$2:AL859,Concentrado!$A$2:$A859,"="&amp;$A16,Concentrado!$B$2:$B859, "=Tamaulipas")</f>
        <v>1.571</v>
      </c>
      <c r="AL16" s="9">
        <f>SUMIFS(Concentrado!AM$2:AM859,Concentrado!$A$2:$A859,"="&amp;$A16,Concentrado!$B$2:$B859, "=Tamaulipas")</f>
        <v>4.9370000000000003</v>
      </c>
      <c r="AM16" s="9">
        <f>SUMIFS(Concentrado!AN$2:AN859,Concentrado!$A$2:$A859,"="&amp;$A16,Concentrado!$B$2:$B859, "=Tamaulipas")</f>
        <v>55.393999999999998</v>
      </c>
      <c r="AN16" s="9">
        <f>SUMIFS(Concentrado!AO$2:AO859,Concentrado!$A$2:$A859,"="&amp;$A16,Concentrado!$B$2:$B859, "=Tamaulipas")</f>
        <v>38.695999999999998</v>
      </c>
      <c r="AO16" s="9">
        <f>SUMIFS(Concentrado!AP$2:AP859,Concentrado!$A$2:$A859,"="&amp;$A16,Concentrado!$B$2:$B859, "=Tamaulipas")</f>
        <v>46.960999999999999</v>
      </c>
      <c r="AP16" s="9">
        <f>SUMIFS(Concentrado!AQ$2:AQ859,Concentrado!$A$2:$A859,"="&amp;$A16,Concentrado!$B$2:$B859, "=Tamaulipas")</f>
        <v>4.5720000000000001</v>
      </c>
      <c r="AQ16" s="9">
        <f>SUMIFS(Concentrado!AR$2:AR859,Concentrado!$A$2:$A859,"="&amp;$A16,Concentrado!$B$2:$B859, "=Tamaulipas")</f>
        <v>1.4550000000000001</v>
      </c>
      <c r="AR16" s="9">
        <f>SUMIFS(Concentrado!AS$2:AS859,Concentrado!$A$2:$A859,"="&amp;$A16,Concentrado!$B$2:$B859, "=Tamaulipas")</f>
        <v>2.9969999999999999</v>
      </c>
      <c r="AS16" s="9">
        <f>SUMIFS(Concentrado!AT$2:AT859,Concentrado!$A$2:$A859,"="&amp;$A16,Concentrado!$B$2:$B859, "=Tamaulipas")</f>
        <v>8.7870000000000008</v>
      </c>
      <c r="AT16" s="9">
        <f>SUMIFS(Concentrado!AU$2:AU859,Concentrado!$A$2:$A859,"="&amp;$A16,Concentrado!$B$2:$B859, "=Tamaulipas")</f>
        <v>2.2109999999999999</v>
      </c>
      <c r="AU16" s="9">
        <f>SUMIFS(Concentrado!AV$2:AV859,Concentrado!$A$2:$A859,"="&amp;$A16,Concentrado!$B$2:$B859, "=Tamaulipas")</f>
        <v>5.4660000000000002</v>
      </c>
      <c r="AV16" s="9">
        <f>SUMIFS(Concentrado!AW$2:AW859,Concentrado!$A$2:$A859,"="&amp;$A16,Concentrado!$B$2:$B859, "=Tamaulipas")</f>
        <v>625.36199999999997</v>
      </c>
      <c r="AW16" s="9">
        <f>SUMIFS(Concentrado!AX$2:AX859,Concentrado!$A$2:$A859,"="&amp;$A16,Concentrado!$B$2:$B859, "=Tamaulipas")</f>
        <v>423.55799999999999</v>
      </c>
      <c r="AX16" s="9">
        <f>SUMIFS(Concentrado!AY$2:AY859,Concentrado!$A$2:$A859,"="&amp;$A16,Concentrado!$B$2:$B859, "=Tamaulipas")</f>
        <v>524.73800000000006</v>
      </c>
      <c r="AY16" s="9">
        <f>SUMIFS(Concentrado!AZ$2:AZ859,Concentrado!$A$2:$A859,"="&amp;$A16,Concentrado!$B$2:$B859, "=Tamaulipas")</f>
        <v>6.2539999999999996</v>
      </c>
      <c r="AZ16" s="9">
        <f>SUMIFS(Concentrado!BA$2:BA859,Concentrado!$A$2:$A859,"="&amp;$A16,Concentrado!$B$2:$B859, "=Tamaulipas")</f>
        <v>4.2359999999999998</v>
      </c>
      <c r="BA16" s="9">
        <f>SUMIFS(Concentrado!BB$2:BB859,Concentrado!$A$2:$A859,"="&amp;$A16,Concentrado!$B$2:$B859, "=Tamaulipas")</f>
        <v>5.2469999999999999</v>
      </c>
      <c r="BB16" s="9">
        <f>SUMIFS(Concentrado!BC$2:BC859,Concentrado!$A$2:$A859,"="&amp;$A16,Concentrado!$B$2:$B859, "=Tamaulipas")</f>
        <v>3.4780000000000002</v>
      </c>
      <c r="BC16" s="9">
        <f>SUMIFS(Concentrado!BD$2:BD859,Concentrado!$A$2:$A859,"="&amp;$A16,Concentrado!$B$2:$B859, "=Tamaulipas")</f>
        <v>2.2130000000000001</v>
      </c>
      <c r="BD16" s="9">
        <f>SUMIFS(Concentrado!BE$2:BE859,Concentrado!$A$2:$A859,"="&amp;$A16,Concentrado!$B$2:$B859, "=Tamaulipas")</f>
        <v>12.252000000000001</v>
      </c>
      <c r="BE16" s="9">
        <f>SUMIFS(Concentrado!BF$2:BF859,Concentrado!$A$2:$A859,"="&amp;$A16,Concentrado!$B$2:$B859, "=Tamaulipas")</f>
        <v>14.41</v>
      </c>
      <c r="BF16" s="9">
        <f>SUMIFS(Concentrado!BG$2:BG859,Concentrado!$A$2:$A859,"="&amp;$A16,Concentrado!$B$2:$B859, "=Tamaulipas")</f>
        <v>25.965</v>
      </c>
      <c r="BG16" s="9">
        <f>SUMIFS(Concentrado!BH$2:BH859,Concentrado!$A$2:$A859,"="&amp;$A16,Concentrado!$B$2:$B859, "=Tamaulipas")</f>
        <v>8.9578397325630448</v>
      </c>
    </row>
    <row r="17" spans="1:59" x14ac:dyDescent="0.25">
      <c r="A17" s="4">
        <v>2013</v>
      </c>
      <c r="B17" s="9">
        <f>SUMIFS(Concentrado!C$2:C859,Concentrado!$A$2:$A859,"="&amp;$A17,Concentrado!$B$2:$B859, "=Tamaulipas")</f>
        <v>16.736999999999998</v>
      </c>
      <c r="C17" s="9">
        <f>SUMIFS(Concentrado!D$2:D859,Concentrado!$A$2:$A859,"="&amp;$A17,Concentrado!$B$2:$B859, "=Tamaulipas")</f>
        <v>4.4909999999999997</v>
      </c>
      <c r="D17" s="9">
        <f>SUMIFS(Concentrado!E$2:E859,Concentrado!$A$2:$A859,"="&amp;$A17,Concentrado!$B$2:$B859, "=Tamaulipas")</f>
        <v>10.554</v>
      </c>
      <c r="E17" s="9">
        <f>SUMIFS(Concentrado!F$2:F859,Concentrado!$A$2:$A859,"="&amp;$A17,Concentrado!$B$2:$B859, "=Tamaulipas")</f>
        <v>12.846</v>
      </c>
      <c r="F17" s="9">
        <f>SUMIFS(Concentrado!G$2:G859,Concentrado!$A$2:$A859,"="&amp;$A17,Concentrado!$B$2:$B859, "=Tamaulipas")</f>
        <v>21.617999999999999</v>
      </c>
      <c r="G17" s="9">
        <f>SUMIFS(Concentrado!H$2:H859,Concentrado!$A$2:$A859,"="&amp;$A17,Concentrado!$B$2:$B859, "=Tamaulipas")</f>
        <v>6.2839999999999998</v>
      </c>
      <c r="H17" s="9">
        <f>SUMIFS(Concentrado!I$2:I859,Concentrado!$A$2:$A859,"="&amp;$A17,Concentrado!$B$2:$B859, "=Tamaulipas")</f>
        <v>4.2030000000000003</v>
      </c>
      <c r="I17" s="9">
        <f>SUMIFS(Concentrado!J$2:J859,Concentrado!$A$2:$A859,"="&amp;$A17,Concentrado!$B$2:$B859, "=Tamaulipas")</f>
        <v>5.2329999999999997</v>
      </c>
      <c r="J17" s="9">
        <f>SUMIFS(Concentrado!K$2:K859,Concentrado!$A$2:$A859,"="&amp;$A17,Concentrado!$B$2:$B859, "=Tamaulipas")</f>
        <v>10.805</v>
      </c>
      <c r="K17" s="9">
        <f>SUMIFS(Concentrado!L$2:L859,Concentrado!$A$2:$A859,"="&amp;$A17,Concentrado!$B$2:$B859, "=Tamaulipas")</f>
        <v>3.9729999999999999</v>
      </c>
      <c r="L17" s="9">
        <f>SUMIFS(Concentrado!M$2:M859,Concentrado!$A$2:$A859,"="&amp;$A17,Concentrado!$B$2:$B859, "=Tamaulipas")</f>
        <v>7.3559999999999999</v>
      </c>
      <c r="M17" s="9">
        <f>SUMIFS(Concentrado!N$2:N859,Concentrado!$A$2:$A859,"="&amp;$A17,Concentrado!$B$2:$B859, "=Tamaulipas")</f>
        <v>35.542999999999999</v>
      </c>
      <c r="N17" s="9">
        <f>SUMIFS(Concentrado!O$2:O859,Concentrado!$A$2:$A859,"="&amp;$A17,Concentrado!$B$2:$B859, "=Tamaulipas")</f>
        <v>103.063</v>
      </c>
      <c r="O17" s="9">
        <f>SUMIFS(Concentrado!P$2:P859,Concentrado!$A$2:$A859,"="&amp;$A17,Concentrado!$B$2:$B859, "=Tamaulipas")</f>
        <v>23.033000000000001</v>
      </c>
      <c r="P17" s="9">
        <f>SUMIFS(Concentrado!Q$2:Q859,Concentrado!$A$2:$A859,"="&amp;$A17,Concentrado!$B$2:$B859, "=Tamaulipas")</f>
        <v>63.817</v>
      </c>
      <c r="Q17" s="9">
        <f>SUMIFS(Concentrado!R$2:R859,Concentrado!$A$2:$A859,"="&amp;$A17,Concentrado!$B$2:$B859, "=Tamaulipas")</f>
        <v>76.813000000000002</v>
      </c>
      <c r="R17" s="9">
        <f>SUMIFS(Concentrado!S$2:S859,Concentrado!$A$2:$A859,"="&amp;$A17,Concentrado!$B$2:$B859, "=Tamaulipas")</f>
        <v>76.353999999999999</v>
      </c>
      <c r="S17" s="9">
        <f>SUMIFS(Concentrado!T$2:T859,Concentrado!$A$2:$A859,"="&amp;$A17,Concentrado!$B$2:$B859, "=Tamaulipas")</f>
        <v>76.581000000000003</v>
      </c>
      <c r="T17" s="9">
        <f>SUMIFS(Concentrado!U$2:U859,Concentrado!$A$2:$A859,"="&amp;$A17,Concentrado!$B$2:$B859, "=Tamaulipas")</f>
        <v>15.445</v>
      </c>
      <c r="U17" s="9">
        <f>SUMIFS(Concentrado!V$2:V859,Concentrado!$A$2:$A859,"="&amp;$A17,Concentrado!$B$2:$B859, "=Tamaulipas")</f>
        <v>17.332000000000001</v>
      </c>
      <c r="V17" s="9">
        <f>SUMIFS(Concentrado!W$2:W859,Concentrado!$A$2:$A859,"="&amp;$A17,Concentrado!$B$2:$B859, "=Tamaulipas")</f>
        <v>16.398</v>
      </c>
      <c r="W17" s="9">
        <f>SUMIFS(Concentrado!X$2:X859,Concentrado!$A$2:$A859,"="&amp;$A17,Concentrado!$B$2:$B859, "=Tamaulipas")</f>
        <v>41.871000000000002</v>
      </c>
      <c r="X17" s="9">
        <f>SUMIFS(Concentrado!Y$2:Y859,Concentrado!$A$2:$A859,"="&amp;$A17,Concentrado!$B$2:$B859, "=Tamaulipas")</f>
        <v>5.47</v>
      </c>
      <c r="Y17" s="9">
        <f>SUMIFS(Concentrado!Z$2:Z859,Concentrado!$A$2:$A859,"="&amp;$A17,Concentrado!$B$2:$B859, "=Tamaulipas")</f>
        <v>24.568000000000001</v>
      </c>
      <c r="Z17" s="9">
        <f>SUMIFS(Concentrado!AA$2:AA859,Concentrado!$A$2:$A859,"="&amp;$A17,Concentrado!$B$2:$B859, "=Tamaulipas")</f>
        <v>102.417</v>
      </c>
      <c r="AA17" s="9">
        <f>SUMIFS(Concentrado!AB$2:AB859,Concentrado!$A$2:$A859,"="&amp;$A17,Concentrado!$B$2:$B859, "=Tamaulipas")</f>
        <v>67.888999999999996</v>
      </c>
      <c r="AB17" s="9">
        <f>SUMIFS(Concentrado!AC$2:AC859,Concentrado!$A$2:$A859,"="&amp;$A17,Concentrado!$B$2:$B859, "=Tamaulipas")</f>
        <v>84.983000000000004</v>
      </c>
      <c r="AC17" s="9">
        <f>SUMIFS(Concentrado!AD$2:AD859,Concentrado!$A$2:$A859,"="&amp;$A17,Concentrado!$B$2:$B859, "=Tamaulipas")</f>
        <v>439.5</v>
      </c>
      <c r="AD17" s="9">
        <f>SUMIFS(Concentrado!AE$2:AE859,Concentrado!$A$2:$A859,"="&amp;$A17,Concentrado!$B$2:$B859, "=Tamaulipas")</f>
        <v>370.02199999999999</v>
      </c>
      <c r="AE17" s="9">
        <f>SUMIFS(Concentrado!AF$2:AF859,Concentrado!$A$2:$A859,"="&amp;$A17,Concentrado!$B$2:$B859, "=Tamaulipas")</f>
        <v>404.42</v>
      </c>
      <c r="AF17" s="9">
        <f>SUMIFS(Concentrado!AG$2:AG859,Concentrado!$A$2:$A859,"="&amp;$A17,Concentrado!$B$2:$B859, "=Tamaulipas")</f>
        <v>8.4559999999999995</v>
      </c>
      <c r="AG17" s="9">
        <f>SUMIFS(Concentrado!AH$2:AH859,Concentrado!$A$2:$A859,"="&amp;$A17,Concentrado!$B$2:$B859, "=Tamaulipas")</f>
        <v>6.2866215856794003</v>
      </c>
      <c r="AH17" s="9">
        <f>SUMIFS(Concentrado!AI$2:AI859,Concentrado!$A$2:$A859,"="&amp;$A17,Concentrado!$B$2:$B859, "=Tamaulipas")</f>
        <v>2.4823587041425599</v>
      </c>
      <c r="AI17" s="9">
        <f>SUMIFS(Concentrado!AJ$2:AJ859,Concentrado!$A$2:$A859,"="&amp;$A17,Concentrado!$B$2:$B859, "=Tamaulipas")</f>
        <v>4.4094987134879204</v>
      </c>
      <c r="AJ17" s="9">
        <f>SUMIFS(Concentrado!AK$2:AK859,Concentrado!$A$2:$A859,"="&amp;$A17,Concentrado!$B$2:$B859, "=Tamaulipas")</f>
        <v>7.282</v>
      </c>
      <c r="AK17" s="9">
        <f>SUMIFS(Concentrado!AL$2:AL859,Concentrado!$A$2:$A859,"="&amp;$A17,Concentrado!$B$2:$B859, "=Tamaulipas")</f>
        <v>1.843</v>
      </c>
      <c r="AL17" s="9">
        <f>SUMIFS(Concentrado!AM$2:AM859,Concentrado!$A$2:$A859,"="&amp;$A17,Concentrado!$B$2:$B859, "=Tamaulipas")</f>
        <v>4.5650000000000004</v>
      </c>
      <c r="AM17" s="9">
        <f>SUMIFS(Concentrado!AN$2:AN859,Concentrado!$A$2:$A859,"="&amp;$A17,Concentrado!$B$2:$B859, "=Tamaulipas")</f>
        <v>58.49</v>
      </c>
      <c r="AN17" s="9">
        <f>SUMIFS(Concentrado!AO$2:AO859,Concentrado!$A$2:$A859,"="&amp;$A17,Concentrado!$B$2:$B859, "=Tamaulipas")</f>
        <v>45.893000000000001</v>
      </c>
      <c r="AO17" s="9">
        <f>SUMIFS(Concentrado!AP$2:AP859,Concentrado!$A$2:$A859,"="&amp;$A17,Concentrado!$B$2:$B859, "=Tamaulipas")</f>
        <v>52.13</v>
      </c>
      <c r="AP17" s="9">
        <f>SUMIFS(Concentrado!AQ$2:AQ859,Concentrado!$A$2:$A859,"="&amp;$A17,Concentrado!$B$2:$B859, "=Tamaulipas")</f>
        <v>4.6390000000000002</v>
      </c>
      <c r="AQ17" s="9">
        <f>SUMIFS(Concentrado!AR$2:AR859,Concentrado!$A$2:$A859,"="&amp;$A17,Concentrado!$B$2:$B859, "=Tamaulipas")</f>
        <v>1.958</v>
      </c>
      <c r="AR17" s="9">
        <f>SUMIFS(Concentrado!AS$2:AS859,Concentrado!$A$2:$A859,"="&amp;$A17,Concentrado!$B$2:$B859, "=Tamaulipas")</f>
        <v>3.2850000000000001</v>
      </c>
      <c r="AS17" s="9">
        <f>SUMIFS(Concentrado!AT$2:AT859,Concentrado!$A$2:$A859,"="&amp;$A17,Concentrado!$B$2:$B859, "=Tamaulipas")</f>
        <v>8.9849999999999994</v>
      </c>
      <c r="AT17" s="9">
        <f>SUMIFS(Concentrado!AU$2:AU859,Concentrado!$A$2:$A859,"="&amp;$A17,Concentrado!$B$2:$B859, "=Tamaulipas")</f>
        <v>2.4180000000000001</v>
      </c>
      <c r="AU17" s="9">
        <f>SUMIFS(Concentrado!AV$2:AV859,Concentrado!$A$2:$A859,"="&amp;$A17,Concentrado!$B$2:$B859, "=Tamaulipas")</f>
        <v>5.6689999999999996</v>
      </c>
      <c r="AV17" s="9">
        <f>SUMIFS(Concentrado!AW$2:AW859,Concentrado!$A$2:$A859,"="&amp;$A17,Concentrado!$B$2:$B859, "=Tamaulipas")</f>
        <v>609.04</v>
      </c>
      <c r="AW17" s="9">
        <f>SUMIFS(Concentrado!AX$2:AX859,Concentrado!$A$2:$A859,"="&amp;$A17,Concentrado!$B$2:$B859, "=Tamaulipas")</f>
        <v>446.37599999999998</v>
      </c>
      <c r="AX17" s="9">
        <f>SUMIFS(Concentrado!AY$2:AY859,Concentrado!$A$2:$A859,"="&amp;$A17,Concentrado!$B$2:$B859, "=Tamaulipas")</f>
        <v>528.072</v>
      </c>
      <c r="AY17" s="9">
        <f>SUMIFS(Concentrado!AZ$2:AZ859,Concentrado!$A$2:$A859,"="&amp;$A17,Concentrado!$B$2:$B859, "=Tamaulipas")</f>
        <v>6.09</v>
      </c>
      <c r="AZ17" s="9">
        <f>SUMIFS(Concentrado!BA$2:BA859,Concentrado!$A$2:$A859,"="&amp;$A17,Concentrado!$B$2:$B859, "=Tamaulipas")</f>
        <v>4.4640000000000004</v>
      </c>
      <c r="BA17" s="9">
        <f>SUMIFS(Concentrado!BB$2:BB859,Concentrado!$A$2:$A859,"="&amp;$A17,Concentrado!$B$2:$B859, "=Tamaulipas")</f>
        <v>5.2809999999999997</v>
      </c>
      <c r="BB17" s="9">
        <f>SUMIFS(Concentrado!BC$2:BC859,Concentrado!$A$2:$A859,"="&amp;$A17,Concentrado!$B$2:$B859, "=Tamaulipas")</f>
        <v>3.8330000000000002</v>
      </c>
      <c r="BC17" s="9">
        <f>SUMIFS(Concentrado!BD$2:BD859,Concentrado!$A$2:$A859,"="&amp;$A17,Concentrado!$B$2:$B859, "=Tamaulipas")</f>
        <v>3.194</v>
      </c>
      <c r="BD17" s="9">
        <f>SUMIFS(Concentrado!BE$2:BE859,Concentrado!$A$2:$A859,"="&amp;$A17,Concentrado!$B$2:$B859, "=Tamaulipas")</f>
        <v>13.334</v>
      </c>
      <c r="BE17" s="9">
        <f>SUMIFS(Concentrado!BF$2:BF859,Concentrado!$A$2:$A859,"="&amp;$A17,Concentrado!$B$2:$B859, "=Tamaulipas")</f>
        <v>15.254</v>
      </c>
      <c r="BF17" s="9">
        <f>SUMIFS(Concentrado!BG$2:BG859,Concentrado!$A$2:$A859,"="&amp;$A17,Concentrado!$B$2:$B859, "=Tamaulipas")</f>
        <v>41.722000000000001</v>
      </c>
      <c r="BG17" s="9">
        <f>SUMIFS(Concentrado!BH$2:BH859,Concentrado!$A$2:$A859,"="&amp;$A17,Concentrado!$B$2:$B859, "=Tamaulipas")</f>
        <v>9.279038718291055</v>
      </c>
    </row>
    <row r="18" spans="1:59" x14ac:dyDescent="0.25">
      <c r="A18" s="4">
        <v>2014</v>
      </c>
      <c r="B18" s="9">
        <f>SUMIFS(Concentrado!C$2:C859,Concentrado!$A$2:$A859,"="&amp;$A18,Concentrado!$B$2:$B859, "=Tamaulipas")</f>
        <v>19.940999999999999</v>
      </c>
      <c r="C18" s="9">
        <f>SUMIFS(Concentrado!D$2:D859,Concentrado!$A$2:$A859,"="&amp;$A18,Concentrado!$B$2:$B859, "=Tamaulipas")</f>
        <v>5.3609999999999998</v>
      </c>
      <c r="D18" s="9">
        <f>SUMIFS(Concentrado!E$2:E859,Concentrado!$A$2:$A859,"="&amp;$A18,Concentrado!$B$2:$B859, "=Tamaulipas")</f>
        <v>12.609</v>
      </c>
      <c r="E18" s="9">
        <f>SUMIFS(Concentrado!F$2:F859,Concentrado!$A$2:$A859,"="&amp;$A18,Concentrado!$B$2:$B859, "=Tamaulipas")</f>
        <v>13.945</v>
      </c>
      <c r="F18" s="9">
        <f>SUMIFS(Concentrado!G$2:G859,Concentrado!$A$2:$A859,"="&amp;$A18,Concentrado!$B$2:$B859, "=Tamaulipas")</f>
        <v>21.327000000000002</v>
      </c>
      <c r="G18" s="9">
        <f>SUMIFS(Concentrado!H$2:H859,Concentrado!$A$2:$A859,"="&amp;$A18,Concentrado!$B$2:$B859, "=Tamaulipas")</f>
        <v>6.0460000000000003</v>
      </c>
      <c r="H18" s="9">
        <f>SUMIFS(Concentrado!I$2:I859,Concentrado!$A$2:$A859,"="&amp;$A18,Concentrado!$B$2:$B859, "=Tamaulipas")</f>
        <v>5.133</v>
      </c>
      <c r="I18" s="9">
        <f>SUMIFS(Concentrado!J$2:J859,Concentrado!$A$2:$A859,"="&amp;$A18,Concentrado!$B$2:$B859, "=Tamaulipas")</f>
        <v>5.585</v>
      </c>
      <c r="J18" s="9">
        <f>SUMIFS(Concentrado!K$2:K859,Concentrado!$A$2:$A859,"="&amp;$A18,Concentrado!$B$2:$B859, "=Tamaulipas")</f>
        <v>10.058</v>
      </c>
      <c r="K18" s="9">
        <f>SUMIFS(Concentrado!L$2:L859,Concentrado!$A$2:$A859,"="&amp;$A18,Concentrado!$B$2:$B859, "=Tamaulipas")</f>
        <v>4.1059999999999999</v>
      </c>
      <c r="L18" s="9">
        <f>SUMIFS(Concentrado!M$2:M859,Concentrado!$A$2:$A859,"="&amp;$A18,Concentrado!$B$2:$B859, "=Tamaulipas")</f>
        <v>7.0529999999999999</v>
      </c>
      <c r="M18" s="9">
        <f>SUMIFS(Concentrado!N$2:N859,Concentrado!$A$2:$A859,"="&amp;$A18,Concentrado!$B$2:$B859, "=Tamaulipas")</f>
        <v>44.969000000000001</v>
      </c>
      <c r="N18" s="9">
        <f>SUMIFS(Concentrado!O$2:O859,Concentrado!$A$2:$A859,"="&amp;$A18,Concentrado!$B$2:$B859, "=Tamaulipas")</f>
        <v>108.65600000000001</v>
      </c>
      <c r="O18" s="9">
        <f>SUMIFS(Concentrado!P$2:P859,Concentrado!$A$2:$A859,"="&amp;$A18,Concentrado!$B$2:$B859, "=Tamaulipas")</f>
        <v>27.26</v>
      </c>
      <c r="P18" s="9">
        <f>SUMIFS(Concentrado!Q$2:Q859,Concentrado!$A$2:$A859,"="&amp;$A18,Concentrado!$B$2:$B859, "=Tamaulipas")</f>
        <v>69.150000000000006</v>
      </c>
      <c r="Q18" s="9">
        <f>SUMIFS(Concentrado!R$2:R859,Concentrado!$A$2:$A859,"="&amp;$A18,Concentrado!$B$2:$B859, "=Tamaulipas")</f>
        <v>77.320999999999998</v>
      </c>
      <c r="R18" s="9">
        <f>SUMIFS(Concentrado!S$2:S859,Concentrado!$A$2:$A859,"="&amp;$A18,Concentrado!$B$2:$B859, "=Tamaulipas")</f>
        <v>83.831999999999994</v>
      </c>
      <c r="S18" s="9">
        <f>SUMIFS(Concentrado!T$2:T859,Concentrado!$A$2:$A859,"="&amp;$A18,Concentrado!$B$2:$B859, "=Tamaulipas")</f>
        <v>80.608000000000004</v>
      </c>
      <c r="T18" s="9">
        <f>SUMIFS(Concentrado!U$2:U859,Concentrado!$A$2:$A859,"="&amp;$A18,Concentrado!$B$2:$B859, "=Tamaulipas")</f>
        <v>17.149999999999999</v>
      </c>
      <c r="U18" s="9">
        <f>SUMIFS(Concentrado!V$2:V859,Concentrado!$A$2:$A859,"="&amp;$A18,Concentrado!$B$2:$B859, "=Tamaulipas")</f>
        <v>18.192</v>
      </c>
      <c r="V18" s="9">
        <f>SUMIFS(Concentrado!W$2:W859,Concentrado!$A$2:$A859,"="&amp;$A18,Concentrado!$B$2:$B859, "=Tamaulipas")</f>
        <v>17.675999999999998</v>
      </c>
      <c r="W18" s="9">
        <f>SUMIFS(Concentrado!X$2:X859,Concentrado!$A$2:$A859,"="&amp;$A18,Concentrado!$B$2:$B859, "=Tamaulipas")</f>
        <v>41.101999999999997</v>
      </c>
      <c r="X18" s="9">
        <f>SUMIFS(Concentrado!Y$2:Y859,Concentrado!$A$2:$A859,"="&amp;$A18,Concentrado!$B$2:$B859, "=Tamaulipas")</f>
        <v>7.87</v>
      </c>
      <c r="Y18" s="9">
        <f>SUMIFS(Concentrado!Z$2:Z859,Concentrado!$A$2:$A859,"="&amp;$A18,Concentrado!$B$2:$B859, "=Tamaulipas")</f>
        <v>25.390999999999998</v>
      </c>
      <c r="Z18" s="9">
        <f>SUMIFS(Concentrado!AA$2:AA859,Concentrado!$A$2:$A859,"="&amp;$A18,Concentrado!$B$2:$B859, "=Tamaulipas")</f>
        <v>102.66800000000001</v>
      </c>
      <c r="AA18" s="9">
        <f>SUMIFS(Concentrado!AB$2:AB859,Concentrado!$A$2:$A859,"="&amp;$A18,Concentrado!$B$2:$B859, "=Tamaulipas")</f>
        <v>69.403999999999996</v>
      </c>
      <c r="AB18" s="9">
        <f>SUMIFS(Concentrado!AC$2:AC859,Concentrado!$A$2:$A859,"="&amp;$A18,Concentrado!$B$2:$B859, "=Tamaulipas")</f>
        <v>85.876000000000005</v>
      </c>
      <c r="AC18" s="9">
        <f>SUMIFS(Concentrado!AD$2:AD859,Concentrado!$A$2:$A859,"="&amp;$A18,Concentrado!$B$2:$B859, "=Tamaulipas")</f>
        <v>440.786</v>
      </c>
      <c r="AD18" s="9">
        <f>SUMIFS(Concentrado!AE$2:AE859,Concentrado!$A$2:$A859,"="&amp;$A18,Concentrado!$B$2:$B859, "=Tamaulipas")</f>
        <v>380.32400000000001</v>
      </c>
      <c r="AE18" s="9">
        <f>SUMIFS(Concentrado!AF$2:AF859,Concentrado!$A$2:$A859,"="&amp;$A18,Concentrado!$B$2:$B859, "=Tamaulipas")</f>
        <v>410.322</v>
      </c>
      <c r="AF18" s="9">
        <f>SUMIFS(Concentrado!AG$2:AG859,Concentrado!$A$2:$A859,"="&amp;$A18,Concentrado!$B$2:$B859, "=Tamaulipas")</f>
        <v>10.871</v>
      </c>
      <c r="AG18" s="9">
        <f>SUMIFS(Concentrado!AH$2:AH859,Concentrado!$A$2:$A859,"="&amp;$A18,Concentrado!$B$2:$B859, "=Tamaulipas")</f>
        <v>6.0986863750531599</v>
      </c>
      <c r="AH18" s="9">
        <f>SUMIFS(Concentrado!AI$2:AI859,Concentrado!$A$2:$A859,"="&amp;$A18,Concentrado!$B$2:$B859, "=Tamaulipas")</f>
        <v>1.4893018483890701</v>
      </c>
      <c r="AI18" s="9">
        <f>SUMIFS(Concentrado!AJ$2:AJ859,Concentrado!$A$2:$A859,"="&amp;$A18,Concentrado!$B$2:$B859, "=Tamaulipas")</f>
        <v>3.8292481230573698</v>
      </c>
      <c r="AJ18" s="9">
        <f>SUMIFS(Concentrado!AK$2:AK859,Concentrado!$A$2:$A859,"="&amp;$A18,Concentrado!$B$2:$B859, "=Tamaulipas")</f>
        <v>8.5459999999999994</v>
      </c>
      <c r="AK18" s="9">
        <f>SUMIFS(Concentrado!AL$2:AL859,Concentrado!$A$2:$A859,"="&amp;$A18,Concentrado!$B$2:$B859, "=Tamaulipas")</f>
        <v>1.6539999999999999</v>
      </c>
      <c r="AL18" s="9">
        <f>SUMIFS(Concentrado!AM$2:AM859,Concentrado!$A$2:$A859,"="&amp;$A18,Concentrado!$B$2:$B859, "=Tamaulipas")</f>
        <v>5.0670000000000002</v>
      </c>
      <c r="AM18" s="9">
        <f>SUMIFS(Concentrado!AN$2:AN859,Concentrado!$A$2:$A859,"="&amp;$A18,Concentrado!$B$2:$B859, "=Tamaulipas")</f>
        <v>53.718000000000004</v>
      </c>
      <c r="AN18" s="9">
        <f>SUMIFS(Concentrado!AO$2:AO859,Concentrado!$A$2:$A859,"="&amp;$A18,Concentrado!$B$2:$B859, "=Tamaulipas")</f>
        <v>44.197000000000003</v>
      </c>
      <c r="AO18" s="9">
        <f>SUMIFS(Concentrado!AP$2:AP859,Concentrado!$A$2:$A859,"="&amp;$A18,Concentrado!$B$2:$B859, "=Tamaulipas")</f>
        <v>48.911999999999999</v>
      </c>
      <c r="AP18" s="9">
        <f>SUMIFS(Concentrado!AQ$2:AQ859,Concentrado!$A$2:$A859,"="&amp;$A18,Concentrado!$B$2:$B859, "=Tamaulipas")</f>
        <v>3.1389999999999998</v>
      </c>
      <c r="AQ18" s="9">
        <f>SUMIFS(Concentrado!AR$2:AR859,Concentrado!$A$2:$A859,"="&amp;$A18,Concentrado!$B$2:$B859, "=Tamaulipas")</f>
        <v>1.0840000000000001</v>
      </c>
      <c r="AR18" s="9">
        <f>SUMIFS(Concentrado!AS$2:AS859,Concentrado!$A$2:$A859,"="&amp;$A18,Concentrado!$B$2:$B859, "=Tamaulipas")</f>
        <v>2.1019999999999999</v>
      </c>
      <c r="AS18" s="9">
        <f>SUMIFS(Concentrado!AT$2:AT859,Concentrado!$A$2:$A859,"="&amp;$A18,Concentrado!$B$2:$B859, "=Tamaulipas")</f>
        <v>9.0690000000000008</v>
      </c>
      <c r="AT18" s="9">
        <f>SUMIFS(Concentrado!AU$2:AU859,Concentrado!$A$2:$A859,"="&amp;$A18,Concentrado!$B$2:$B859, "=Tamaulipas")</f>
        <v>2.5089999999999999</v>
      </c>
      <c r="AU18" s="9">
        <f>SUMIFS(Concentrado!AV$2:AV859,Concentrado!$A$2:$A859,"="&amp;$A18,Concentrado!$B$2:$B859, "=Tamaulipas")</f>
        <v>5.758</v>
      </c>
      <c r="AV18" s="9">
        <f>SUMIFS(Concentrado!AW$2:AW859,Concentrado!$A$2:$A859,"="&amp;$A18,Concentrado!$B$2:$B859, "=Tamaulipas")</f>
        <v>611.24099999999999</v>
      </c>
      <c r="AW18" s="9">
        <f>SUMIFS(Concentrado!AX$2:AX859,Concentrado!$A$2:$A859,"="&amp;$A18,Concentrado!$B$2:$B859, "=Tamaulipas")</f>
        <v>458.51100000000002</v>
      </c>
      <c r="AX18" s="9">
        <f>SUMIFS(Concentrado!AY$2:AY859,Concentrado!$A$2:$A859,"="&amp;$A18,Concentrado!$B$2:$B859, "=Tamaulipas")</f>
        <v>535.78300000000002</v>
      </c>
      <c r="AY18" s="9">
        <f>SUMIFS(Concentrado!AZ$2:AZ859,Concentrado!$A$2:$A859,"="&amp;$A18,Concentrado!$B$2:$B859, "=Tamaulipas")</f>
        <v>6.1120000000000001</v>
      </c>
      <c r="AZ18" s="9">
        <f>SUMIFS(Concentrado!BA$2:BA859,Concentrado!$A$2:$A859,"="&amp;$A18,Concentrado!$B$2:$B859, "=Tamaulipas")</f>
        <v>4.585</v>
      </c>
      <c r="BA18" s="9">
        <f>SUMIFS(Concentrado!BB$2:BB859,Concentrado!$A$2:$A859,"="&amp;$A18,Concentrado!$B$2:$B859, "=Tamaulipas")</f>
        <v>5.3579999999999997</v>
      </c>
      <c r="BB18" s="9">
        <f>SUMIFS(Concentrado!BC$2:BC859,Concentrado!$A$2:$A859,"="&amp;$A18,Concentrado!$B$2:$B859, "=Tamaulipas")</f>
        <v>8.0839999999999996</v>
      </c>
      <c r="BC18" s="9">
        <f>SUMIFS(Concentrado!BD$2:BD859,Concentrado!$A$2:$A859,"="&amp;$A18,Concentrado!$B$2:$B859, "=Tamaulipas")</f>
        <v>2.5870000000000002</v>
      </c>
      <c r="BD18" s="9">
        <f>SUMIFS(Concentrado!BE$2:BE859,Concentrado!$A$2:$A859,"="&amp;$A18,Concentrado!$B$2:$B859, "=Tamaulipas")</f>
        <v>12.535</v>
      </c>
      <c r="BE18" s="9">
        <f>SUMIFS(Concentrado!BF$2:BF859,Concentrado!$A$2:$A859,"="&amp;$A18,Concentrado!$B$2:$B859, "=Tamaulipas")</f>
        <v>14.646000000000001</v>
      </c>
      <c r="BF18" s="9">
        <f>SUMIFS(Concentrado!BG$2:BG859,Concentrado!$A$2:$A859,"="&amp;$A18,Concentrado!$B$2:$B859, "=Tamaulipas")</f>
        <v>28.488</v>
      </c>
      <c r="BG18" s="9">
        <f>SUMIFS(Concentrado!BH$2:BH859,Concentrado!$A$2:$A859,"="&amp;$A18,Concentrado!$B$2:$B859, "=Tamaulipas")</f>
        <v>8.5631933505379241</v>
      </c>
    </row>
    <row r="19" spans="1:59" x14ac:dyDescent="0.25">
      <c r="A19" s="4">
        <v>2015</v>
      </c>
      <c r="B19" s="9">
        <f>SUMIFS(Concentrado!C$2:C859,Concentrado!$A$2:$A859,"="&amp;$A19,Concentrado!$B$2:$B859, "=Tamaulipas")</f>
        <v>19.501000000000001</v>
      </c>
      <c r="C19" s="9">
        <f>SUMIFS(Concentrado!D$2:D859,Concentrado!$A$2:$A859,"="&amp;$A19,Concentrado!$B$2:$B859, "=Tamaulipas")</f>
        <v>5.5460000000000003</v>
      </c>
      <c r="D19" s="9">
        <f>SUMIFS(Concentrado!E$2:E859,Concentrado!$A$2:$A859,"="&amp;$A19,Concentrado!$B$2:$B859, "=Tamaulipas")</f>
        <v>12.513999999999999</v>
      </c>
      <c r="E19" s="9">
        <f>SUMIFS(Concentrado!F$2:F859,Concentrado!$A$2:$A859,"="&amp;$A19,Concentrado!$B$2:$B859, "=Tamaulipas")</f>
        <v>13.913</v>
      </c>
      <c r="F19" s="9">
        <f>SUMIFS(Concentrado!G$2:G859,Concentrado!$A$2:$A859,"="&amp;$A19,Concentrado!$B$2:$B859, "=Tamaulipas")</f>
        <v>21.574999999999999</v>
      </c>
      <c r="G19" s="9">
        <f>SUMIFS(Concentrado!H$2:H859,Concentrado!$A$2:$A859,"="&amp;$A19,Concentrado!$B$2:$B859, "=Tamaulipas")</f>
        <v>6.2309999999999999</v>
      </c>
      <c r="H19" s="9">
        <f>SUMIFS(Concentrado!I$2:I859,Concentrado!$A$2:$A859,"="&amp;$A19,Concentrado!$B$2:$B859, "=Tamaulipas")</f>
        <v>4.4710000000000001</v>
      </c>
      <c r="I19" s="9">
        <f>SUMIFS(Concentrado!J$2:J859,Concentrado!$A$2:$A859,"="&amp;$A19,Concentrado!$B$2:$B859, "=Tamaulipas")</f>
        <v>5.343</v>
      </c>
      <c r="J19" s="9">
        <f>SUMIFS(Concentrado!K$2:K859,Concentrado!$A$2:$A859,"="&amp;$A19,Concentrado!$B$2:$B859, "=Tamaulipas")</f>
        <v>9.8659999999999997</v>
      </c>
      <c r="K19" s="9">
        <f>SUMIFS(Concentrado!L$2:L859,Concentrado!$A$2:$A859,"="&amp;$A19,Concentrado!$B$2:$B859, "=Tamaulipas")</f>
        <v>4.641</v>
      </c>
      <c r="L19" s="9">
        <f>SUMIFS(Concentrado!M$2:M859,Concentrado!$A$2:$A859,"="&amp;$A19,Concentrado!$B$2:$B859, "=Tamaulipas")</f>
        <v>7.2279999999999998</v>
      </c>
      <c r="M19" s="9">
        <f>SUMIFS(Concentrado!N$2:N859,Concentrado!$A$2:$A859,"="&amp;$A19,Concentrado!$B$2:$B859, "=Tamaulipas")</f>
        <v>49.917999999999999</v>
      </c>
      <c r="N19" s="9">
        <f>SUMIFS(Concentrado!O$2:O859,Concentrado!$A$2:$A859,"="&amp;$A19,Concentrado!$B$2:$B859, "=Tamaulipas")</f>
        <v>98.081999999999994</v>
      </c>
      <c r="O19" s="9">
        <f>SUMIFS(Concentrado!P$2:P859,Concentrado!$A$2:$A859,"="&amp;$A19,Concentrado!$B$2:$B859, "=Tamaulipas")</f>
        <v>22.469000000000001</v>
      </c>
      <c r="P19" s="9">
        <f>SUMIFS(Concentrado!Q$2:Q859,Concentrado!$A$2:$A859,"="&amp;$A19,Concentrado!$B$2:$B859, "=Tamaulipas")</f>
        <v>60.883000000000003</v>
      </c>
      <c r="Q19" s="9">
        <f>SUMIFS(Concentrado!R$2:R859,Concentrado!$A$2:$A859,"="&amp;$A19,Concentrado!$B$2:$B859, "=Tamaulipas")</f>
        <v>85.677999999999997</v>
      </c>
      <c r="R19" s="9">
        <f>SUMIFS(Concentrado!S$2:S859,Concentrado!$A$2:$A859,"="&amp;$A19,Concentrado!$B$2:$B859, "=Tamaulipas")</f>
        <v>85.29</v>
      </c>
      <c r="S19" s="9">
        <f>SUMIFS(Concentrado!T$2:T859,Concentrado!$A$2:$A859,"="&amp;$A19,Concentrado!$B$2:$B859, "=Tamaulipas")</f>
        <v>85.481999999999999</v>
      </c>
      <c r="T19" s="9">
        <f>SUMIFS(Concentrado!U$2:U859,Concentrado!$A$2:$A859,"="&amp;$A19,Concentrado!$B$2:$B859, "=Tamaulipas")</f>
        <v>16.731999999999999</v>
      </c>
      <c r="U19" s="9">
        <f>SUMIFS(Concentrado!V$2:V859,Concentrado!$A$2:$A859,"="&amp;$A19,Concentrado!$B$2:$B859, "=Tamaulipas")</f>
        <v>19.751999999999999</v>
      </c>
      <c r="V19" s="9">
        <f>SUMIFS(Concentrado!W$2:W859,Concentrado!$A$2:$A859,"="&amp;$A19,Concentrado!$B$2:$B859, "=Tamaulipas")</f>
        <v>18.256</v>
      </c>
      <c r="W19" s="9">
        <f>SUMIFS(Concentrado!X$2:X859,Concentrado!$A$2:$A859,"="&amp;$A19,Concentrado!$B$2:$B859, "=Tamaulipas")</f>
        <v>32.366999999999997</v>
      </c>
      <c r="X19" s="9">
        <f>SUMIFS(Concentrado!Y$2:Y859,Concentrado!$A$2:$A859,"="&amp;$A19,Concentrado!$B$2:$B859, "=Tamaulipas")</f>
        <v>4.4710000000000001</v>
      </c>
      <c r="Y19" s="9">
        <f>SUMIFS(Concentrado!Z$2:Z859,Concentrado!$A$2:$A859,"="&amp;$A19,Concentrado!$B$2:$B859, "=Tamaulipas")</f>
        <v>19.027999999999999</v>
      </c>
      <c r="Z19" s="9">
        <f>SUMIFS(Concentrado!AA$2:AA859,Concentrado!$A$2:$A859,"="&amp;$A19,Concentrado!$B$2:$B859, "=Tamaulipas")</f>
        <v>99.352000000000004</v>
      </c>
      <c r="AA19" s="9">
        <f>SUMIFS(Concentrado!AB$2:AB859,Concentrado!$A$2:$A859,"="&amp;$A19,Concentrado!$B$2:$B859, "=Tamaulipas")</f>
        <v>67.009</v>
      </c>
      <c r="AB19" s="9">
        <f>SUMIFS(Concentrado!AC$2:AC859,Concentrado!$A$2:$A859,"="&amp;$A19,Concentrado!$B$2:$B859, "=Tamaulipas")</f>
        <v>83.052999999999997</v>
      </c>
      <c r="AC19" s="9">
        <f>SUMIFS(Concentrado!AD$2:AD859,Concentrado!$A$2:$A859,"="&amp;$A19,Concentrado!$B$2:$B859, "=Tamaulipas")</f>
        <v>450.024</v>
      </c>
      <c r="AD19" s="9">
        <f>SUMIFS(Concentrado!AE$2:AE859,Concentrado!$A$2:$A859,"="&amp;$A19,Concentrado!$B$2:$B859, "=Tamaulipas")</f>
        <v>388.36</v>
      </c>
      <c r="AE19" s="9">
        <f>SUMIFS(Concentrado!AF$2:AF859,Concentrado!$A$2:$A859,"="&amp;$A19,Concentrado!$B$2:$B859, "=Tamaulipas")</f>
        <v>419.03800000000001</v>
      </c>
      <c r="AF19" s="9">
        <f>SUMIFS(Concentrado!AG$2:AG859,Concentrado!$A$2:$A859,"="&amp;$A19,Concentrado!$B$2:$B859, "=Tamaulipas")</f>
        <v>12.289</v>
      </c>
      <c r="AG19" s="9">
        <f>SUMIFS(Concentrado!AH$2:AH859,Concentrado!$A$2:$A859,"="&amp;$A19,Concentrado!$B$2:$B859, "=Tamaulipas")</f>
        <v>5.28539533155445</v>
      </c>
      <c r="AH19" s="9">
        <f>SUMIFS(Concentrado!AI$2:AI859,Concentrado!$A$2:$A859,"="&amp;$A19,Concentrado!$B$2:$B859, "=Tamaulipas")</f>
        <v>2.1514487524907202</v>
      </c>
      <c r="AI19" s="9">
        <f>SUMIFS(Concentrado!AJ$2:AJ859,Concentrado!$A$2:$A859,"="&amp;$A19,Concentrado!$B$2:$B859, "=Tamaulipas")</f>
        <v>3.7440806898224501</v>
      </c>
      <c r="AJ19" s="9">
        <f>SUMIFS(Concentrado!AK$2:AK859,Concentrado!$A$2:$A859,"="&amp;$A19,Concentrado!$B$2:$B859, "=Tamaulipas")</f>
        <v>7.27</v>
      </c>
      <c r="AK19" s="9">
        <f>SUMIFS(Concentrado!AL$2:AL859,Concentrado!$A$2:$A859,"="&amp;$A19,Concentrado!$B$2:$B859, "=Tamaulipas")</f>
        <v>1.302</v>
      </c>
      <c r="AL19" s="9">
        <f>SUMIFS(Concentrado!AM$2:AM859,Concentrado!$A$2:$A859,"="&amp;$A19,Concentrado!$B$2:$B859, "=Tamaulipas")</f>
        <v>4.2569999999999997</v>
      </c>
      <c r="AM19" s="9">
        <f>SUMIFS(Concentrado!AN$2:AN859,Concentrado!$A$2:$A859,"="&amp;$A19,Concentrado!$B$2:$B859, "=Tamaulipas")</f>
        <v>53.195</v>
      </c>
      <c r="AN19" s="9">
        <f>SUMIFS(Concentrado!AO$2:AO859,Concentrado!$A$2:$A859,"="&amp;$A19,Concentrado!$B$2:$B859, "=Tamaulipas")</f>
        <v>41.314999999999998</v>
      </c>
      <c r="AO19" s="9">
        <f>SUMIFS(Concentrado!AP$2:AP859,Concentrado!$A$2:$A859,"="&amp;$A19,Concentrado!$B$2:$B859, "=Tamaulipas")</f>
        <v>47.198</v>
      </c>
      <c r="AP19" s="9">
        <f>SUMIFS(Concentrado!AQ$2:AQ859,Concentrado!$A$2:$A859,"="&amp;$A19,Concentrado!$B$2:$B859, "=Tamaulipas")</f>
        <v>3.2309999999999999</v>
      </c>
      <c r="AQ19" s="9">
        <f>SUMIFS(Concentrado!AR$2:AR859,Concentrado!$A$2:$A859,"="&amp;$A19,Concentrado!$B$2:$B859, "=Tamaulipas")</f>
        <v>1.9810000000000001</v>
      </c>
      <c r="AR19" s="9">
        <f>SUMIFS(Concentrado!AS$2:AS859,Concentrado!$A$2:$A859,"="&amp;$A19,Concentrado!$B$2:$B859, "=Tamaulipas")</f>
        <v>2.6</v>
      </c>
      <c r="AS19" s="9">
        <f>SUMIFS(Concentrado!AT$2:AT859,Concentrado!$A$2:$A859,"="&amp;$A19,Concentrado!$B$2:$B859, "=Tamaulipas")</f>
        <v>9.2309999999999999</v>
      </c>
      <c r="AT19" s="9">
        <f>SUMIFS(Concentrado!AU$2:AU859,Concentrado!$A$2:$A859,"="&amp;$A19,Concentrado!$B$2:$B859, "=Tamaulipas")</f>
        <v>2.3769999999999998</v>
      </c>
      <c r="AU19" s="9">
        <f>SUMIFS(Concentrado!AV$2:AV859,Concentrado!$A$2:$A859,"="&amp;$A19,Concentrado!$B$2:$B859, "=Tamaulipas")</f>
        <v>5.7709999999999999</v>
      </c>
      <c r="AV19" s="9">
        <f>SUMIFS(Concentrado!AW$2:AW859,Concentrado!$A$2:$A859,"="&amp;$A19,Concentrado!$B$2:$B859, "=Tamaulipas")</f>
        <v>608.45600000000002</v>
      </c>
      <c r="AW19" s="9">
        <f>SUMIFS(Concentrado!AX$2:AX859,Concentrado!$A$2:$A859,"="&amp;$A19,Concentrado!$B$2:$B859, "=Tamaulipas")</f>
        <v>459.27499999999998</v>
      </c>
      <c r="AX19" s="9">
        <f>SUMIFS(Concentrado!AY$2:AY859,Concentrado!$A$2:$A859,"="&amp;$A19,Concentrado!$B$2:$B859, "=Tamaulipas")</f>
        <v>534.26199999999994</v>
      </c>
      <c r="AY19" s="9">
        <f>SUMIFS(Concentrado!AZ$2:AZ859,Concentrado!$A$2:$A859,"="&amp;$A19,Concentrado!$B$2:$B859, "=Tamaulipas")</f>
        <v>6.085</v>
      </c>
      <c r="AZ19" s="9">
        <f>SUMIFS(Concentrado!BA$2:BA859,Concentrado!$A$2:$A859,"="&amp;$A19,Concentrado!$B$2:$B859, "=Tamaulipas")</f>
        <v>4.593</v>
      </c>
      <c r="BA19" s="9">
        <f>SUMIFS(Concentrado!BB$2:BB859,Concentrado!$A$2:$A859,"="&amp;$A19,Concentrado!$B$2:$B859, "=Tamaulipas")</f>
        <v>5.343</v>
      </c>
      <c r="BB19" s="9">
        <f>SUMIFS(Concentrado!BC$2:BC859,Concentrado!$A$2:$A859,"="&amp;$A19,Concentrado!$B$2:$B859, "=Tamaulipas")</f>
        <v>6.8949999999999996</v>
      </c>
      <c r="BC19" s="9">
        <f>SUMIFS(Concentrado!BD$2:BD859,Concentrado!$A$2:$A859,"="&amp;$A19,Concentrado!$B$2:$B859, "=Tamaulipas")</f>
        <v>1.6419999999999999</v>
      </c>
      <c r="BD19" s="9">
        <f>SUMIFS(Concentrado!BE$2:BE859,Concentrado!$A$2:$A859,"="&amp;$A19,Concentrado!$B$2:$B859, "=Tamaulipas")</f>
        <v>12.433999999999999</v>
      </c>
      <c r="BE19" s="9">
        <f>SUMIFS(Concentrado!BF$2:BF859,Concentrado!$A$2:$A859,"="&amp;$A19,Concentrado!$B$2:$B859, "=Tamaulipas")</f>
        <v>14.069000000000001</v>
      </c>
      <c r="BF19" s="9">
        <f>SUMIFS(Concentrado!BG$2:BG859,Concentrado!$A$2:$A859,"="&amp;$A19,Concentrado!$B$2:$B859, "=Tamaulipas")</f>
        <v>32.012</v>
      </c>
      <c r="BG19" s="9">
        <f>SUMIFS(Concentrado!BH$2:BH859,Concentrado!$A$2:$A859,"="&amp;$A19,Concentrado!$B$2:$B859, "=Tamaulipas")</f>
        <v>8.5254077368917649</v>
      </c>
    </row>
    <row r="20" spans="1:59" x14ac:dyDescent="0.25">
      <c r="A20" s="4">
        <v>2016</v>
      </c>
      <c r="B20" s="9">
        <f>SUMIFS(Concentrado!C$2:C859,Concentrado!$A$2:$A859,"="&amp;$A20,Concentrado!$B$2:$B859, "=Tamaulipas")</f>
        <v>20.949000000000002</v>
      </c>
      <c r="C20" s="9">
        <f>SUMIFS(Concentrado!D$2:D859,Concentrado!$A$2:$A859,"="&amp;$A20,Concentrado!$B$2:$B859, "=Tamaulipas")</f>
        <v>5.1769999999999996</v>
      </c>
      <c r="D20" s="9">
        <f>SUMIFS(Concentrado!E$2:E859,Concentrado!$A$2:$A859,"="&amp;$A20,Concentrado!$B$2:$B859, "=Tamaulipas")</f>
        <v>12.984</v>
      </c>
      <c r="E20" s="9">
        <f>SUMIFS(Concentrado!F$2:F859,Concentrado!$A$2:$A859,"="&amp;$A20,Concentrado!$B$2:$B859, "=Tamaulipas")</f>
        <v>11.515000000000001</v>
      </c>
      <c r="F20" s="9">
        <f>SUMIFS(Concentrado!G$2:G859,Concentrado!$A$2:$A859,"="&amp;$A20,Concentrado!$B$2:$B859, "=Tamaulipas")</f>
        <v>22.93</v>
      </c>
      <c r="G20" s="9">
        <f>SUMIFS(Concentrado!H$2:H859,Concentrado!$A$2:$A859,"="&amp;$A20,Concentrado!$B$2:$B859, "=Tamaulipas")</f>
        <v>4.9930000000000003</v>
      </c>
      <c r="H20" s="9">
        <f>SUMIFS(Concentrado!I$2:I859,Concentrado!$A$2:$A859,"="&amp;$A20,Concentrado!$B$2:$B859, "=Tamaulipas")</f>
        <v>5.2329999999999997</v>
      </c>
      <c r="I20" s="9">
        <f>SUMIFS(Concentrado!J$2:J859,Concentrado!$A$2:$A859,"="&amp;$A20,Concentrado!$B$2:$B859, "=Tamaulipas")</f>
        <v>5.1139999999999999</v>
      </c>
      <c r="J20" s="9">
        <f>SUMIFS(Concentrado!K$2:K859,Concentrado!$A$2:$A859,"="&amp;$A20,Concentrado!$B$2:$B859, "=Tamaulipas")</f>
        <v>10.962</v>
      </c>
      <c r="K20" s="9">
        <f>SUMIFS(Concentrado!L$2:L859,Concentrado!$A$2:$A859,"="&amp;$A20,Concentrado!$B$2:$B859, "=Tamaulipas")</f>
        <v>4.0510000000000002</v>
      </c>
      <c r="L20" s="9">
        <f>SUMIFS(Concentrado!M$2:M859,Concentrado!$A$2:$A859,"="&amp;$A20,Concentrado!$B$2:$B859, "=Tamaulipas")</f>
        <v>7.4720000000000004</v>
      </c>
      <c r="M20" s="9">
        <f>SUMIFS(Concentrado!N$2:N859,Concentrado!$A$2:$A859,"="&amp;$A20,Concentrado!$B$2:$B859, "=Tamaulipas")</f>
        <v>44.226999999999997</v>
      </c>
      <c r="N20" s="9">
        <f>SUMIFS(Concentrado!O$2:O859,Concentrado!$A$2:$A859,"="&amp;$A20,Concentrado!$B$2:$B859, "=Tamaulipas")</f>
        <v>103.136</v>
      </c>
      <c r="O20" s="9">
        <f>SUMIFS(Concentrado!P$2:P859,Concentrado!$A$2:$A859,"="&amp;$A20,Concentrado!$B$2:$B859, "=Tamaulipas")</f>
        <v>25.939</v>
      </c>
      <c r="P20" s="9">
        <f>SUMIFS(Concentrado!Q$2:Q859,Concentrado!$A$2:$A859,"="&amp;$A20,Concentrado!$B$2:$B859, "=Tamaulipas")</f>
        <v>64.353999999999999</v>
      </c>
      <c r="Q20" s="9">
        <f>SUMIFS(Concentrado!R$2:R859,Concentrado!$A$2:$A859,"="&amp;$A20,Concentrado!$B$2:$B859, "=Tamaulipas")</f>
        <v>83.221000000000004</v>
      </c>
      <c r="R20" s="9">
        <f>SUMIFS(Concentrado!S$2:S859,Concentrado!$A$2:$A859,"="&amp;$A20,Concentrado!$B$2:$B859, "=Tamaulipas")</f>
        <v>91.265000000000001</v>
      </c>
      <c r="S20" s="9">
        <f>SUMIFS(Concentrado!T$2:T859,Concentrado!$A$2:$A859,"="&amp;$A20,Concentrado!$B$2:$B859, "=Tamaulipas")</f>
        <v>87.283000000000001</v>
      </c>
      <c r="T20" s="9">
        <f>SUMIFS(Concentrado!U$2:U859,Concentrado!$A$2:$A859,"="&amp;$A20,Concentrado!$B$2:$B859, "=Tamaulipas")</f>
        <v>14.98</v>
      </c>
      <c r="U20" s="9">
        <f>SUMIFS(Concentrado!V$2:V859,Concentrado!$A$2:$A859,"="&amp;$A20,Concentrado!$B$2:$B859, "=Tamaulipas")</f>
        <v>17.724</v>
      </c>
      <c r="V20" s="9">
        <f>SUMIFS(Concentrado!W$2:W859,Concentrado!$A$2:$A859,"="&amp;$A20,Concentrado!$B$2:$B859, "=Tamaulipas")</f>
        <v>16.366</v>
      </c>
      <c r="W20" s="9">
        <f>SUMIFS(Concentrado!X$2:X859,Concentrado!$A$2:$A859,"="&amp;$A20,Concentrado!$B$2:$B859, "=Tamaulipas")</f>
        <v>38.798000000000002</v>
      </c>
      <c r="X20" s="9">
        <f>SUMIFS(Concentrado!Y$2:Y859,Concentrado!$A$2:$A859,"="&amp;$A20,Concentrado!$B$2:$B859, "=Tamaulipas")</f>
        <v>7.258</v>
      </c>
      <c r="Y20" s="9">
        <f>SUMIFS(Concentrado!Z$2:Z859,Concentrado!$A$2:$A859,"="&amp;$A20,Concentrado!$B$2:$B859, "=Tamaulipas")</f>
        <v>23.042000000000002</v>
      </c>
      <c r="Z20" s="9">
        <f>SUMIFS(Concentrado!AA$2:AA859,Concentrado!$A$2:$A859,"="&amp;$A20,Concentrado!$B$2:$B859, "=Tamaulipas")</f>
        <v>112.60599999999999</v>
      </c>
      <c r="AA20" s="9">
        <f>SUMIFS(Concentrado!AB$2:AB859,Concentrado!$A$2:$A859,"="&amp;$A20,Concentrado!$B$2:$B859, "=Tamaulipas")</f>
        <v>73.427999999999997</v>
      </c>
      <c r="AB20" s="9">
        <f>SUMIFS(Concentrado!AC$2:AC859,Concentrado!$A$2:$A859,"="&amp;$A20,Concentrado!$B$2:$B859, "=Tamaulipas")</f>
        <v>92.908000000000001</v>
      </c>
      <c r="AC20" s="9">
        <f>SUMIFS(Concentrado!AD$2:AD859,Concentrado!$A$2:$A859,"="&amp;$A20,Concentrado!$B$2:$B859, "=Tamaulipas")</f>
        <v>462.65</v>
      </c>
      <c r="AD20" s="9">
        <f>SUMIFS(Concentrado!AE$2:AE859,Concentrado!$A$2:$A859,"="&amp;$A20,Concentrado!$B$2:$B859, "=Tamaulipas")</f>
        <v>398.70699999999999</v>
      </c>
      <c r="AE20" s="9">
        <f>SUMIFS(Concentrado!AF$2:AF859,Concentrado!$A$2:$A859,"="&amp;$A20,Concentrado!$B$2:$B859, "=Tamaulipas")</f>
        <v>430.53199999999998</v>
      </c>
      <c r="AF20" s="9">
        <f>SUMIFS(Concentrado!AG$2:AG859,Concentrado!$A$2:$A859,"="&amp;$A20,Concentrado!$B$2:$B859, "=Tamaulipas")</f>
        <v>11.134</v>
      </c>
      <c r="AG20" s="9">
        <f>SUMIFS(Concentrado!AH$2:AH859,Concentrado!$A$2:$A859,"="&amp;$A20,Concentrado!$B$2:$B859, "=Tamaulipas")</f>
        <v>8.0060333467300993</v>
      </c>
      <c r="AH20" s="9">
        <f>SUMIFS(Concentrado!AI$2:AI859,Concentrado!$A$2:$A859,"="&amp;$A20,Concentrado!$B$2:$B859, "=Tamaulipas")</f>
        <v>1.98537769328893</v>
      </c>
      <c r="AI20" s="9">
        <f>SUMIFS(Concentrado!AJ$2:AJ859,Concentrado!$A$2:$A859,"="&amp;$A20,Concentrado!$B$2:$B859, "=Tamaulipas")</f>
        <v>5.0449652873840103</v>
      </c>
      <c r="AJ20" s="9">
        <f>SUMIFS(Concentrado!AK$2:AK859,Concentrado!$A$2:$A859,"="&amp;$A20,Concentrado!$B$2:$B859, "=Tamaulipas")</f>
        <v>7.633</v>
      </c>
      <c r="AK20" s="9">
        <f>SUMIFS(Concentrado!AL$2:AL859,Concentrado!$A$2:$A859,"="&amp;$A20,Concentrado!$B$2:$B859, "=Tamaulipas")</f>
        <v>1.4630000000000001</v>
      </c>
      <c r="AL20" s="9">
        <f>SUMIFS(Concentrado!AM$2:AM859,Concentrado!$A$2:$A859,"="&amp;$A20,Concentrado!$B$2:$B859, "=Tamaulipas")</f>
        <v>4.5179999999999998</v>
      </c>
      <c r="AM20" s="9">
        <f>SUMIFS(Concentrado!AN$2:AN859,Concentrado!$A$2:$A859,"="&amp;$A20,Concentrado!$B$2:$B859, "=Tamaulipas")</f>
        <v>55.5</v>
      </c>
      <c r="AN20" s="9">
        <f>SUMIFS(Concentrado!AO$2:AO859,Concentrado!$A$2:$A859,"="&amp;$A20,Concentrado!$B$2:$B859, "=Tamaulipas")</f>
        <v>39.499000000000002</v>
      </c>
      <c r="AO20" s="9">
        <f>SUMIFS(Concentrado!AP$2:AP859,Concentrado!$A$2:$A859,"="&amp;$A20,Concentrado!$B$2:$B859, "=Tamaulipas")</f>
        <v>47.505000000000003</v>
      </c>
      <c r="AP20" s="9">
        <f>SUMIFS(Concentrado!AQ$2:AQ859,Concentrado!$A$2:$A859,"="&amp;$A20,Concentrado!$B$2:$B859, "=Tamaulipas")</f>
        <v>3.3290000000000002</v>
      </c>
      <c r="AQ20" s="9">
        <f>SUMIFS(Concentrado!AR$2:AR859,Concentrado!$A$2:$A859,"="&amp;$A20,Concentrado!$B$2:$B859, "=Tamaulipas")</f>
        <v>1.6319999999999999</v>
      </c>
      <c r="AR20" s="9">
        <f>SUMIFS(Concentrado!AS$2:AS859,Concentrado!$A$2:$A859,"="&amp;$A20,Concentrado!$B$2:$B859, "=Tamaulipas")</f>
        <v>2.472</v>
      </c>
      <c r="AS20" s="9">
        <f>SUMIFS(Concentrado!AT$2:AT859,Concentrado!$A$2:$A859,"="&amp;$A20,Concentrado!$B$2:$B859, "=Tamaulipas")</f>
        <v>8.2650000000000006</v>
      </c>
      <c r="AT20" s="9">
        <f>SUMIFS(Concentrado!AU$2:AU859,Concentrado!$A$2:$A859,"="&amp;$A20,Concentrado!$B$2:$B859, "=Tamaulipas")</f>
        <v>2.363</v>
      </c>
      <c r="AU20" s="9">
        <f>SUMIFS(Concentrado!AV$2:AV859,Concentrado!$A$2:$A859,"="&amp;$A20,Concentrado!$B$2:$B859, "=Tamaulipas")</f>
        <v>5.2850000000000001</v>
      </c>
      <c r="AV20" s="9">
        <f>SUMIFS(Concentrado!AW$2:AW859,Concentrado!$A$2:$A859,"="&amp;$A20,Concentrado!$B$2:$B859, "=Tamaulipas")</f>
        <v>629.43499999999995</v>
      </c>
      <c r="AW20" s="9">
        <f>SUMIFS(Concentrado!AX$2:AX859,Concentrado!$A$2:$A859,"="&amp;$A20,Concentrado!$B$2:$B859, "=Tamaulipas")</f>
        <v>469.88499999999999</v>
      </c>
      <c r="AX20" s="9">
        <f>SUMIFS(Concentrado!AY$2:AY859,Concentrado!$A$2:$A859,"="&amp;$A20,Concentrado!$B$2:$B859, "=Tamaulipas")</f>
        <v>549.32399999999996</v>
      </c>
      <c r="AY20" s="9">
        <f>SUMIFS(Concentrado!AZ$2:AZ859,Concentrado!$A$2:$A859,"="&amp;$A20,Concentrado!$B$2:$B859, "=Tamaulipas")</f>
        <v>6.2939999999999996</v>
      </c>
      <c r="AZ20" s="9">
        <f>SUMIFS(Concentrado!BA$2:BA859,Concentrado!$A$2:$A859,"="&amp;$A20,Concentrado!$B$2:$B859, "=Tamaulipas")</f>
        <v>4.6989999999999998</v>
      </c>
      <c r="BA20" s="9">
        <f>SUMIFS(Concentrado!BB$2:BB859,Concentrado!$A$2:$A859,"="&amp;$A20,Concentrado!$B$2:$B859, "=Tamaulipas")</f>
        <v>5.4930000000000003</v>
      </c>
      <c r="BB20" s="9">
        <f>SUMIFS(Concentrado!BC$2:BC859,Concentrado!$A$2:$A859,"="&amp;$A20,Concentrado!$B$2:$B859, "=Tamaulipas")</f>
        <v>6.34</v>
      </c>
      <c r="BC20" s="9">
        <f>SUMIFS(Concentrado!BD$2:BD859,Concentrado!$A$2:$A859,"="&amp;$A20,Concentrado!$B$2:$B859, "=Tamaulipas")</f>
        <v>2.3359999999999999</v>
      </c>
      <c r="BD20" s="9">
        <f>SUMIFS(Concentrado!BE$2:BE859,Concentrado!$A$2:$A859,"="&amp;$A20,Concentrado!$B$2:$B859, "=Tamaulipas")</f>
        <v>11.968</v>
      </c>
      <c r="BE20" s="9">
        <f>SUMIFS(Concentrado!BF$2:BF859,Concentrado!$A$2:$A859,"="&amp;$A20,Concentrado!$B$2:$B859, "=Tamaulipas")</f>
        <v>14.03</v>
      </c>
      <c r="BF20" s="9">
        <f>SUMIFS(Concentrado!BG$2:BG859,Concentrado!$A$2:$A859,"="&amp;$A20,Concentrado!$B$2:$B859, "=Tamaulipas")</f>
        <v>36.691000000000003</v>
      </c>
      <c r="BG20" s="9">
        <f>SUMIFS(Concentrado!BH$2:BH859,Concentrado!$A$2:$A859,"="&amp;$A20,Concentrado!$B$2:$B859, "=Tamaulipas")</f>
        <v>7.9322093124836197</v>
      </c>
    </row>
    <row r="21" spans="1:59" x14ac:dyDescent="0.25">
      <c r="A21" s="4">
        <v>2017</v>
      </c>
      <c r="B21" s="9">
        <f>SUMIFS(Concentrado!C$2:C859,Concentrado!$A$2:$A859,"="&amp;$A21,Concentrado!$B$2:$B859, "=Tamaulipas")</f>
        <v>19.306999999999999</v>
      </c>
      <c r="C21" s="9">
        <f>SUMIFS(Concentrado!D$2:D859,Concentrado!$A$2:$A859,"="&amp;$A21,Concentrado!$B$2:$B859, "=Tamaulipas")</f>
        <v>4.2530000000000001</v>
      </c>
      <c r="D21" s="9">
        <f>SUMIFS(Concentrado!E$2:E859,Concentrado!$A$2:$A859,"="&amp;$A21,Concentrado!$B$2:$B859, "=Tamaulipas")</f>
        <v>11.702999999999999</v>
      </c>
      <c r="E21" s="9">
        <f>SUMIFS(Concentrado!F$2:F859,Concentrado!$A$2:$A859,"="&amp;$A21,Concentrado!$B$2:$B859, "=Tamaulipas")</f>
        <v>11.635999999999999</v>
      </c>
      <c r="F21" s="9">
        <f>SUMIFS(Concentrado!G$2:G859,Concentrado!$A$2:$A859,"="&amp;$A21,Concentrado!$B$2:$B859, "=Tamaulipas")</f>
        <v>23.076000000000001</v>
      </c>
      <c r="G21" s="9">
        <f>SUMIFS(Concentrado!H$2:H859,Concentrado!$A$2:$A859,"="&amp;$A21,Concentrado!$B$2:$B859, "=Tamaulipas")</f>
        <v>6.8550000000000004</v>
      </c>
      <c r="H21" s="9">
        <f>SUMIFS(Concentrado!I$2:I859,Concentrado!$A$2:$A859,"="&amp;$A21,Concentrado!$B$2:$B859, "=Tamaulipas")</f>
        <v>5.54</v>
      </c>
      <c r="I21" s="9">
        <f>SUMIFS(Concentrado!J$2:J859,Concentrado!$A$2:$A859,"="&amp;$A21,Concentrado!$B$2:$B859, "=Tamaulipas")</f>
        <v>6.19</v>
      </c>
      <c r="J21" s="9">
        <f>SUMIFS(Concentrado!K$2:K859,Concentrado!$A$2:$A859,"="&amp;$A21,Concentrado!$B$2:$B859, "=Tamaulipas")</f>
        <v>9.7680000000000007</v>
      </c>
      <c r="K21" s="9">
        <f>SUMIFS(Concentrado!L$2:L859,Concentrado!$A$2:$A859,"="&amp;$A21,Concentrado!$B$2:$B859, "=Tamaulipas")</f>
        <v>5.3159999999999998</v>
      </c>
      <c r="L21" s="9">
        <f>SUMIFS(Concentrado!M$2:M859,Concentrado!$A$2:$A859,"="&amp;$A21,Concentrado!$B$2:$B859, "=Tamaulipas")</f>
        <v>7.5190000000000001</v>
      </c>
      <c r="M21" s="9">
        <f>SUMIFS(Concentrado!N$2:N859,Concentrado!$A$2:$A859,"="&amp;$A21,Concentrado!$B$2:$B859, "=Tamaulipas")</f>
        <v>41.718000000000004</v>
      </c>
      <c r="N21" s="9">
        <f>SUMIFS(Concentrado!O$2:O859,Concentrado!$A$2:$A859,"="&amp;$A21,Concentrado!$B$2:$B859, "=Tamaulipas")</f>
        <v>116.18600000000001</v>
      </c>
      <c r="O21" s="9">
        <f>SUMIFS(Concentrado!P$2:P859,Concentrado!$A$2:$A859,"="&amp;$A21,Concentrado!$B$2:$B859, "=Tamaulipas")</f>
        <v>26.132999999999999</v>
      </c>
      <c r="P21" s="9">
        <f>SUMIFS(Concentrado!Q$2:Q859,Concentrado!$A$2:$A859,"="&amp;$A21,Concentrado!$B$2:$B859, "=Tamaulipas")</f>
        <v>70.695999999999998</v>
      </c>
      <c r="Q21" s="9">
        <f>SUMIFS(Concentrado!R$2:R859,Concentrado!$A$2:$A859,"="&amp;$A21,Concentrado!$B$2:$B859, "=Tamaulipas")</f>
        <v>81.569999999999993</v>
      </c>
      <c r="R21" s="9">
        <f>SUMIFS(Concentrado!S$2:S859,Concentrado!$A$2:$A859,"="&amp;$A21,Concentrado!$B$2:$B859, "=Tamaulipas")</f>
        <v>88.078000000000003</v>
      </c>
      <c r="S21" s="9">
        <f>SUMIFS(Concentrado!T$2:T859,Concentrado!$A$2:$A859,"="&amp;$A21,Concentrado!$B$2:$B859, "=Tamaulipas")</f>
        <v>84.858000000000004</v>
      </c>
      <c r="T21" s="9">
        <f>SUMIFS(Concentrado!U$2:U859,Concentrado!$A$2:$A859,"="&amp;$A21,Concentrado!$B$2:$B859, "=Tamaulipas")</f>
        <v>15.537000000000001</v>
      </c>
      <c r="U21" s="9">
        <f>SUMIFS(Concentrado!V$2:V859,Concentrado!$A$2:$A859,"="&amp;$A21,Concentrado!$B$2:$B859, "=Tamaulipas")</f>
        <v>18.466000000000001</v>
      </c>
      <c r="V21" s="9">
        <f>SUMIFS(Concentrado!W$2:W859,Concentrado!$A$2:$A859,"="&amp;$A21,Concentrado!$B$2:$B859, "=Tamaulipas")</f>
        <v>17.016999999999999</v>
      </c>
      <c r="W21" s="9">
        <f>SUMIFS(Concentrado!X$2:X859,Concentrado!$A$2:$A859,"="&amp;$A21,Concentrado!$B$2:$B859, "=Tamaulipas")</f>
        <v>54.494</v>
      </c>
      <c r="X21" s="9">
        <f>SUMIFS(Concentrado!Y$2:Y859,Concentrado!$A$2:$A859,"="&amp;$A21,Concentrado!$B$2:$B859, "=Tamaulipas")</f>
        <v>7.4980000000000002</v>
      </c>
      <c r="Y21" s="9">
        <f>SUMIFS(Concentrado!Z$2:Z859,Concentrado!$A$2:$A859,"="&amp;$A21,Concentrado!$B$2:$B859, "=Tamaulipas")</f>
        <v>30.754999999999999</v>
      </c>
      <c r="Z21" s="9">
        <f>SUMIFS(Concentrado!AA$2:AA859,Concentrado!$A$2:$A859,"="&amp;$A21,Concentrado!$B$2:$B859, "=Tamaulipas")</f>
        <v>105.161</v>
      </c>
      <c r="AA21" s="9">
        <f>SUMIFS(Concentrado!AB$2:AB859,Concentrado!$A$2:$A859,"="&amp;$A21,Concentrado!$B$2:$B859, "=Tamaulipas")</f>
        <v>73.641000000000005</v>
      </c>
      <c r="AB21" s="9">
        <f>SUMIFS(Concentrado!AC$2:AC859,Concentrado!$A$2:$A859,"="&amp;$A21,Concentrado!$B$2:$B859, "=Tamaulipas")</f>
        <v>89.239000000000004</v>
      </c>
      <c r="AC21" s="9">
        <f>SUMIFS(Concentrado!AD$2:AD859,Concentrado!$A$2:$A859,"="&amp;$A21,Concentrado!$B$2:$B859, "=Tamaulipas")</f>
        <v>457.71800000000002</v>
      </c>
      <c r="AD21" s="9">
        <f>SUMIFS(Concentrado!AE$2:AE859,Concentrado!$A$2:$A859,"="&amp;$A21,Concentrado!$B$2:$B859, "=Tamaulipas")</f>
        <v>394.00299999999999</v>
      </c>
      <c r="AE21" s="9">
        <f>SUMIFS(Concentrado!AF$2:AF859,Concentrado!$A$2:$A859,"="&amp;$A21,Concentrado!$B$2:$B859, "=Tamaulipas")</f>
        <v>425.61700000000002</v>
      </c>
      <c r="AF21" s="9">
        <f>SUMIFS(Concentrado!AG$2:AG859,Concentrado!$A$2:$A859,"="&amp;$A21,Concentrado!$B$2:$B859, "=Tamaulipas")</f>
        <v>10.739000000000001</v>
      </c>
      <c r="AG21" s="9">
        <f>SUMIFS(Concentrado!AH$2:AH859,Concentrado!$A$2:$A859,"="&amp;$A21,Concentrado!$B$2:$B859, "=Tamaulipas")</f>
        <v>5.7681307571152303</v>
      </c>
      <c r="AH21" s="9">
        <f>SUMIFS(Concentrado!AI$2:AI859,Concentrado!$A$2:$A859,"="&amp;$A21,Concentrado!$B$2:$B859, "=Tamaulipas")</f>
        <v>1.1581120787780901</v>
      </c>
      <c r="AI21" s="9">
        <f>SUMIFS(Concentrado!AJ$2:AJ859,Concentrado!$A$2:$A859,"="&amp;$A21,Concentrado!$B$2:$B859, "=Tamaulipas")</f>
        <v>3.5000581986421402</v>
      </c>
      <c r="AJ21" s="9">
        <f>SUMIFS(Concentrado!AK$2:AK859,Concentrado!$A$2:$A859,"="&amp;$A21,Concentrado!$B$2:$B859, "=Tamaulipas")</f>
        <v>7.7110000000000003</v>
      </c>
      <c r="AK21" s="9">
        <f>SUMIFS(Concentrado!AL$2:AL859,Concentrado!$A$2:$A859,"="&amp;$A21,Concentrado!$B$2:$B859, "=Tamaulipas")</f>
        <v>1.2869999999999999</v>
      </c>
      <c r="AL21" s="9">
        <f>SUMIFS(Concentrado!AM$2:AM859,Concentrado!$A$2:$A859,"="&amp;$A21,Concentrado!$B$2:$B859, "=Tamaulipas")</f>
        <v>4.4660000000000002</v>
      </c>
      <c r="AM21" s="9">
        <f>SUMIFS(Concentrado!AN$2:AN859,Concentrado!$A$2:$A859,"="&amp;$A21,Concentrado!$B$2:$B859, "=Tamaulipas")</f>
        <v>55.58</v>
      </c>
      <c r="AN21" s="9">
        <f>SUMIFS(Concentrado!AO$2:AO859,Concentrado!$A$2:$A859,"="&amp;$A21,Concentrado!$B$2:$B859, "=Tamaulipas")</f>
        <v>41.576999999999998</v>
      </c>
      <c r="AO21" s="9">
        <f>SUMIFS(Concentrado!AP$2:AP859,Concentrado!$A$2:$A859,"="&amp;$A21,Concentrado!$B$2:$B859, "=Tamaulipas")</f>
        <v>48.534999999999997</v>
      </c>
      <c r="AP21" s="9">
        <f>SUMIFS(Concentrado!AQ$2:AQ859,Concentrado!$A$2:$A859,"="&amp;$A21,Concentrado!$B$2:$B859, "=Tamaulipas")</f>
        <v>4.3410000000000002</v>
      </c>
      <c r="AQ21" s="9">
        <f>SUMIFS(Concentrado!AR$2:AR859,Concentrado!$A$2:$A859,"="&amp;$A21,Concentrado!$B$2:$B859, "=Tamaulipas")</f>
        <v>1.679</v>
      </c>
      <c r="AR21" s="9">
        <f>SUMIFS(Concentrado!AS$2:AS859,Concentrado!$A$2:$A859,"="&amp;$A21,Concentrado!$B$2:$B859, "=Tamaulipas")</f>
        <v>2.996</v>
      </c>
      <c r="AS21" s="9">
        <f>SUMIFS(Concentrado!AT$2:AT859,Concentrado!$A$2:$A859,"="&amp;$A21,Concentrado!$B$2:$B859, "=Tamaulipas")</f>
        <v>8.4540000000000006</v>
      </c>
      <c r="AT21" s="9">
        <f>SUMIFS(Concentrado!AU$2:AU859,Concentrado!$A$2:$A859,"="&amp;$A21,Concentrado!$B$2:$B859, "=Tamaulipas")</f>
        <v>2.4060000000000001</v>
      </c>
      <c r="AU21" s="9">
        <f>SUMIFS(Concentrado!AV$2:AV859,Concentrado!$A$2:$A859,"="&amp;$A21,Concentrado!$B$2:$B859, "=Tamaulipas")</f>
        <v>5.399</v>
      </c>
      <c r="AV21" s="9">
        <f>SUMIFS(Concentrado!AW$2:AW859,Concentrado!$A$2:$A859,"="&amp;$A21,Concentrado!$B$2:$B859, "=Tamaulipas")</f>
        <v>640.22199999999998</v>
      </c>
      <c r="AW21" s="9">
        <f>SUMIFS(Concentrado!AX$2:AX859,Concentrado!$A$2:$A859,"="&amp;$A21,Concentrado!$B$2:$B859, "=Tamaulipas")</f>
        <v>468.65100000000001</v>
      </c>
      <c r="AX21" s="9">
        <f>SUMIFS(Concentrado!AY$2:AY859,Concentrado!$A$2:$A859,"="&amp;$A21,Concentrado!$B$2:$B859, "=Tamaulipas")</f>
        <v>553.66700000000003</v>
      </c>
      <c r="AY21" s="9">
        <f>SUMIFS(Concentrado!AZ$2:AZ859,Concentrado!$A$2:$A859,"="&amp;$A21,Concentrado!$B$2:$B859, "=Tamaulipas")</f>
        <v>6.4020000000000001</v>
      </c>
      <c r="AZ21" s="9">
        <f>SUMIFS(Concentrado!BA$2:BA859,Concentrado!$A$2:$A859,"="&amp;$A21,Concentrado!$B$2:$B859, "=Tamaulipas")</f>
        <v>4.6870000000000003</v>
      </c>
      <c r="BA21" s="9">
        <f>SUMIFS(Concentrado!BB$2:BB859,Concentrado!$A$2:$A859,"="&amp;$A21,Concentrado!$B$2:$B859, "=Tamaulipas")</f>
        <v>5.5369999999999999</v>
      </c>
      <c r="BB21" s="9">
        <f>SUMIFS(Concentrado!BC$2:BC859,Concentrado!$A$2:$A859,"="&amp;$A21,Concentrado!$B$2:$B859, "=Tamaulipas")</f>
        <v>4.0640000000000001</v>
      </c>
      <c r="BC21" s="9">
        <f>SUMIFS(Concentrado!BD$2:BD859,Concentrado!$A$2:$A859,"="&amp;$A21,Concentrado!$B$2:$B859, "=Tamaulipas")</f>
        <v>1.355</v>
      </c>
      <c r="BD21" s="9">
        <f>SUMIFS(Concentrado!BE$2:BE859,Concentrado!$A$2:$A859,"="&amp;$A21,Concentrado!$B$2:$B859, "=Tamaulipas")</f>
        <v>12.295999999999999</v>
      </c>
      <c r="BE21" s="9">
        <f>SUMIFS(Concentrado!BF$2:BF859,Concentrado!$A$2:$A859,"="&amp;$A21,Concentrado!$B$2:$B859, "=Tamaulipas")</f>
        <v>13.86</v>
      </c>
      <c r="BF21" s="9">
        <f>SUMIFS(Concentrado!BG$2:BG859,Concentrado!$A$2:$A859,"="&amp;$A21,Concentrado!$B$2:$B859, "=Tamaulipas")</f>
        <v>44.941000000000003</v>
      </c>
      <c r="BG21" s="9">
        <f>SUMIFS(Concentrado!BH$2:BH859,Concentrado!$A$2:$A859,"="&amp;$A21,Concentrado!$B$2:$B859, "=Tamaulipas")</f>
        <v>8.1973107068382838</v>
      </c>
    </row>
    <row r="22" spans="1:59" x14ac:dyDescent="0.25">
      <c r="A22" s="4">
        <v>2018</v>
      </c>
      <c r="B22" s="9">
        <f>SUMIFS(Concentrado!C$2:C859,Concentrado!$A$2:$A859,"="&amp;$A22,Concentrado!$B$2:$B859, "=Tamaulipas")</f>
        <v>16.088000000000001</v>
      </c>
      <c r="C22" s="9">
        <f>SUMIFS(Concentrado!D$2:D859,Concentrado!$A$2:$A859,"="&amp;$A22,Concentrado!$B$2:$B859, "=Tamaulipas")</f>
        <v>4.2839999999999998</v>
      </c>
      <c r="D22" s="9">
        <f>SUMIFS(Concentrado!E$2:E859,Concentrado!$A$2:$A859,"="&amp;$A22,Concentrado!$B$2:$B859, "=Tamaulipas")</f>
        <v>10.122999999999999</v>
      </c>
      <c r="E22" s="9">
        <f>SUMIFS(Concentrado!F$2:F859,Concentrado!$A$2:$A859,"="&amp;$A22,Concentrado!$B$2:$B859, "=Tamaulipas")</f>
        <v>12.04</v>
      </c>
      <c r="F22" s="9">
        <f>SUMIFS(Concentrado!G$2:G859,Concentrado!$A$2:$A859,"="&amp;$A22,Concentrado!$B$2:$B859, "=Tamaulipas")</f>
        <v>25.236000000000001</v>
      </c>
      <c r="G22" s="9">
        <f>SUMIFS(Concentrado!H$2:H859,Concentrado!$A$2:$A859,"="&amp;$A22,Concentrado!$B$2:$B859, "=Tamaulipas")</f>
        <v>6.7649999999999997</v>
      </c>
      <c r="H22" s="9">
        <f>SUMIFS(Concentrado!I$2:I859,Concentrado!$A$2:$A859,"="&amp;$A22,Concentrado!$B$2:$B859, "=Tamaulipas")</f>
        <v>5.1189999999999998</v>
      </c>
      <c r="I22" s="9">
        <f>SUMIFS(Concentrado!J$2:J859,Concentrado!$A$2:$A859,"="&amp;$A22,Concentrado!$B$2:$B859, "=Tamaulipas")</f>
        <v>5.9329999999999998</v>
      </c>
      <c r="J22" s="9">
        <f>SUMIFS(Concentrado!K$2:K859,Concentrado!$A$2:$A859,"="&amp;$A22,Concentrado!$B$2:$B859, "=Tamaulipas")</f>
        <v>9.7780000000000005</v>
      </c>
      <c r="K22" s="9">
        <f>SUMIFS(Concentrado!L$2:L859,Concentrado!$A$2:$A859,"="&amp;$A22,Concentrado!$B$2:$B859, "=Tamaulipas")</f>
        <v>4.4509999999999996</v>
      </c>
      <c r="L22" s="9">
        <f>SUMIFS(Concentrado!M$2:M859,Concentrado!$A$2:$A859,"="&amp;$A22,Concentrado!$B$2:$B859, "=Tamaulipas")</f>
        <v>7.0860000000000003</v>
      </c>
      <c r="M22" s="9">
        <f>SUMIFS(Concentrado!N$2:N859,Concentrado!$A$2:$A859,"="&amp;$A22,Concentrado!$B$2:$B859, "=Tamaulipas")</f>
        <v>39.543999999999997</v>
      </c>
      <c r="N22" s="9">
        <f>SUMIFS(Concentrado!O$2:O859,Concentrado!$A$2:$A859,"="&amp;$A22,Concentrado!$B$2:$B859, "=Tamaulipas")</f>
        <v>105.223</v>
      </c>
      <c r="O22" s="9">
        <f>SUMIFS(Concentrado!P$2:P859,Concentrado!$A$2:$A859,"="&amp;$A22,Concentrado!$B$2:$B859, "=Tamaulipas")</f>
        <v>23.091000000000001</v>
      </c>
      <c r="P22" s="9">
        <f>SUMIFS(Concentrado!Q$2:Q859,Concentrado!$A$2:$A859,"="&amp;$A22,Concentrado!$B$2:$B859, "=Tamaulipas")</f>
        <v>63.716999999999999</v>
      </c>
      <c r="Q22" s="9">
        <f>SUMIFS(Concentrado!R$2:R859,Concentrado!$A$2:$A859,"="&amp;$A22,Concentrado!$B$2:$B859, "=Tamaulipas")</f>
        <v>77.766000000000005</v>
      </c>
      <c r="R22" s="9">
        <f>SUMIFS(Concentrado!S$2:S859,Concentrado!$A$2:$A859,"="&amp;$A22,Concentrado!$B$2:$B859, "=Tamaulipas")</f>
        <v>78.007999999999996</v>
      </c>
      <c r="S22" s="9">
        <f>SUMIFS(Concentrado!T$2:T859,Concentrado!$A$2:$A859,"="&amp;$A22,Concentrado!$B$2:$B859, "=Tamaulipas")</f>
        <v>77.888999999999996</v>
      </c>
      <c r="T22" s="9">
        <f>SUMIFS(Concentrado!U$2:U859,Concentrado!$A$2:$A859,"="&amp;$A22,Concentrado!$B$2:$B859, "=Tamaulipas")</f>
        <v>15.576000000000001</v>
      </c>
      <c r="U22" s="9">
        <f>SUMIFS(Concentrado!V$2:V859,Concentrado!$A$2:$A859,"="&amp;$A22,Concentrado!$B$2:$B859, "=Tamaulipas")</f>
        <v>21.366</v>
      </c>
      <c r="V22" s="9">
        <f>SUMIFS(Concentrado!W$2:W859,Concentrado!$A$2:$A859,"="&amp;$A22,Concentrado!$B$2:$B859, "=Tamaulipas")</f>
        <v>18.501999999999999</v>
      </c>
      <c r="W22" s="9">
        <f>SUMIFS(Concentrado!X$2:X859,Concentrado!$A$2:$A859,"="&amp;$A22,Concentrado!$B$2:$B859, "=Tamaulipas")</f>
        <v>49.4</v>
      </c>
      <c r="X22" s="9">
        <f>SUMIFS(Concentrado!Y$2:Y859,Concentrado!$A$2:$A859,"="&amp;$A22,Concentrado!$B$2:$B859, "=Tamaulipas")</f>
        <v>6.6210000000000004</v>
      </c>
      <c r="Y22" s="9">
        <f>SUMIFS(Concentrado!Z$2:Z859,Concentrado!$A$2:$A859,"="&amp;$A22,Concentrado!$B$2:$B859, "=Tamaulipas")</f>
        <v>27.780999999999999</v>
      </c>
      <c r="Z22" s="9">
        <f>SUMIFS(Concentrado!AA$2:AA859,Concentrado!$A$2:$A859,"="&amp;$A22,Concentrado!$B$2:$B859, "=Tamaulipas")</f>
        <v>109.94199999999999</v>
      </c>
      <c r="AA22" s="9">
        <f>SUMIFS(Concentrado!AB$2:AB859,Concentrado!$A$2:$A859,"="&amp;$A22,Concentrado!$B$2:$B859, "=Tamaulipas")</f>
        <v>72.834000000000003</v>
      </c>
      <c r="AB22" s="9">
        <f>SUMIFS(Concentrado!AC$2:AC859,Concentrado!$A$2:$A859,"="&amp;$A22,Concentrado!$B$2:$B859, "=Tamaulipas")</f>
        <v>91.188999999999993</v>
      </c>
      <c r="AC22" s="9">
        <f>SUMIFS(Concentrado!AD$2:AD859,Concentrado!$A$2:$A859,"="&amp;$A22,Concentrado!$B$2:$B859, "=Tamaulipas")</f>
        <v>460.17500000000001</v>
      </c>
      <c r="AD22" s="9">
        <f>SUMIFS(Concentrado!AE$2:AE859,Concentrado!$A$2:$A859,"="&amp;$A22,Concentrado!$B$2:$B859, "=Tamaulipas")</f>
        <v>389.262</v>
      </c>
      <c r="AE22" s="9">
        <f>SUMIFS(Concentrado!AF$2:AF859,Concentrado!$A$2:$A859,"="&amp;$A22,Concentrado!$B$2:$B859, "=Tamaulipas")</f>
        <v>424.423</v>
      </c>
      <c r="AF22" s="9">
        <f>SUMIFS(Concentrado!AG$2:AG859,Concentrado!$A$2:$A859,"="&amp;$A22,Concentrado!$B$2:$B859, "=Tamaulipas")</f>
        <v>10.46</v>
      </c>
      <c r="AG22" s="9">
        <f>SUMIFS(Concentrado!AH$2:AH859,Concentrado!$A$2:$A859,"="&amp;$A22,Concentrado!$B$2:$B859, "=Tamaulipas")</f>
        <v>5.2918792104516204</v>
      </c>
      <c r="AH22" s="9">
        <f>SUMIFS(Concentrado!AI$2:AI859,Concentrado!$A$2:$A859,"="&amp;$A22,Concentrado!$B$2:$B859, "=Tamaulipas")</f>
        <v>1.32321952542732</v>
      </c>
      <c r="AI22" s="9">
        <f>SUMIFS(Concentrado!AJ$2:AJ859,Concentrado!$A$2:$A859,"="&amp;$A22,Concentrado!$B$2:$B859, "=Tamaulipas")</f>
        <v>3.3382647374210501</v>
      </c>
      <c r="AJ22" s="9">
        <f>SUMIFS(Concentrado!AK$2:AK859,Concentrado!$A$2:$A859,"="&amp;$A22,Concentrado!$B$2:$B859, "=Tamaulipas")</f>
        <v>8.0150000000000006</v>
      </c>
      <c r="AK22" s="9">
        <f>SUMIFS(Concentrado!AL$2:AL859,Concentrado!$A$2:$A859,"="&amp;$A22,Concentrado!$B$2:$B859, "=Tamaulipas")</f>
        <v>1.28</v>
      </c>
      <c r="AL22" s="9">
        <f>SUMIFS(Concentrado!AM$2:AM859,Concentrado!$A$2:$A859,"="&amp;$A22,Concentrado!$B$2:$B859, "=Tamaulipas")</f>
        <v>4.6109999999999998</v>
      </c>
      <c r="AM22" s="9">
        <f>SUMIFS(Concentrado!AN$2:AN859,Concentrado!$A$2:$A859,"="&amp;$A22,Concentrado!$B$2:$B859, "=Tamaulipas")</f>
        <v>62.076999999999998</v>
      </c>
      <c r="AN22" s="9">
        <f>SUMIFS(Concentrado!AO$2:AO859,Concentrado!$A$2:$A859,"="&amp;$A22,Concentrado!$B$2:$B859, "=Tamaulipas")</f>
        <v>48.018000000000001</v>
      </c>
      <c r="AO22" s="9">
        <f>SUMIFS(Concentrado!AP$2:AP859,Concentrado!$A$2:$A859,"="&amp;$A22,Concentrado!$B$2:$B859, "=Tamaulipas")</f>
        <v>55.055999999999997</v>
      </c>
      <c r="AP22" s="9">
        <f>SUMIFS(Concentrado!AQ$2:AQ859,Concentrado!$A$2:$A859,"="&amp;$A22,Concentrado!$B$2:$B859, "=Tamaulipas")</f>
        <v>3.24</v>
      </c>
      <c r="AQ22" s="9">
        <f>SUMIFS(Concentrado!AR$2:AR859,Concentrado!$A$2:$A859,"="&amp;$A22,Concentrado!$B$2:$B859, "=Tamaulipas")</f>
        <v>1.335</v>
      </c>
      <c r="AR22" s="9">
        <f>SUMIFS(Concentrado!AS$2:AS859,Concentrado!$A$2:$A859,"="&amp;$A22,Concentrado!$B$2:$B859, "=Tamaulipas")</f>
        <v>2.278</v>
      </c>
      <c r="AS22" s="9">
        <f>SUMIFS(Concentrado!AT$2:AT859,Concentrado!$A$2:$A859,"="&amp;$A22,Concentrado!$B$2:$B859, "=Tamaulipas")</f>
        <v>9.6069999999999993</v>
      </c>
      <c r="AT22" s="9">
        <f>SUMIFS(Concentrado!AU$2:AU859,Concentrado!$A$2:$A859,"="&amp;$A22,Concentrado!$B$2:$B859, "=Tamaulipas")</f>
        <v>2.5590000000000002</v>
      </c>
      <c r="AU22" s="9">
        <f>SUMIFS(Concentrado!AV$2:AV859,Concentrado!$A$2:$A859,"="&amp;$A22,Concentrado!$B$2:$B859, "=Tamaulipas")</f>
        <v>6.0460000000000003</v>
      </c>
      <c r="AV22" s="9">
        <f>SUMIFS(Concentrado!AW$2:AW859,Concentrado!$A$2:$A859,"="&amp;$A22,Concentrado!$B$2:$B859, "=Tamaulipas")</f>
        <v>634.63800000000003</v>
      </c>
      <c r="AW22" s="9">
        <f>SUMIFS(Concentrado!AX$2:AX859,Concentrado!$A$2:$A859,"="&amp;$A22,Concentrado!$B$2:$B859, "=Tamaulipas")</f>
        <v>468.77300000000002</v>
      </c>
      <c r="AX22" s="9">
        <f>SUMIFS(Concentrado!AY$2:AY859,Concentrado!$A$2:$A859,"="&amp;$A22,Concentrado!$B$2:$B859, "=Tamaulipas")</f>
        <v>551.01300000000003</v>
      </c>
      <c r="AY22" s="9">
        <f>SUMIFS(Concentrado!AZ$2:AZ859,Concentrado!$A$2:$A859,"="&amp;$A22,Concentrado!$B$2:$B859, "=Tamaulipas")</f>
        <v>6.3460000000000001</v>
      </c>
      <c r="AZ22" s="9">
        <f>SUMIFS(Concentrado!BA$2:BA859,Concentrado!$A$2:$A859,"="&amp;$A22,Concentrado!$B$2:$B859, "=Tamaulipas")</f>
        <v>4.6879999999999997</v>
      </c>
      <c r="BA22" s="9">
        <f>SUMIFS(Concentrado!BB$2:BB859,Concentrado!$A$2:$A859,"="&amp;$A22,Concentrado!$B$2:$B859, "=Tamaulipas")</f>
        <v>5.51</v>
      </c>
      <c r="BB22" s="9">
        <f>SUMIFS(Concentrado!BC$2:BC859,Concentrado!$A$2:$A859,"="&amp;$A22,Concentrado!$B$2:$B859, "=Tamaulipas")</f>
        <v>9.6059999999999999</v>
      </c>
      <c r="BC22" s="9">
        <f>SUMIFS(Concentrado!BD$2:BD859,Concentrado!$A$2:$A859,"="&amp;$A22,Concentrado!$B$2:$B859, "=Tamaulipas")</f>
        <v>2.7450000000000001</v>
      </c>
      <c r="BD22" s="9">
        <f>SUMIFS(Concentrado!BE$2:BE859,Concentrado!$A$2:$A859,"="&amp;$A22,Concentrado!$B$2:$B859, "=Tamaulipas")</f>
        <v>12.265000000000001</v>
      </c>
      <c r="BE22" s="9">
        <f>SUMIFS(Concentrado!BF$2:BF859,Concentrado!$A$2:$A859,"="&amp;$A22,Concentrado!$B$2:$B859, "=Tamaulipas")</f>
        <v>14.129</v>
      </c>
      <c r="BF22" s="9">
        <f>SUMIFS(Concentrado!BG$2:BG859,Concentrado!$A$2:$A859,"="&amp;$A22,Concentrado!$B$2:$B859, "=Tamaulipas")</f>
        <v>35.414999999999999</v>
      </c>
      <c r="BG22" s="9">
        <f>SUMIFS(Concentrado!BH$2:BH859,Concentrado!$A$2:$A859,"="&amp;$A22,Concentrado!$B$2:$B859, "=Tamaulipas")</f>
        <v>8.4064940632630627</v>
      </c>
    </row>
    <row r="23" spans="1:59" x14ac:dyDescent="0.25">
      <c r="A23" s="4">
        <v>2019</v>
      </c>
      <c r="B23" s="9">
        <f>SUMIFS(Concentrado!C$2:C859,Concentrado!$A$2:$A859,"="&amp;$A23,Concentrado!$B$2:$B859, "=Tamaulipas")</f>
        <v>17.54</v>
      </c>
      <c r="C23" s="9">
        <f>SUMIFS(Concentrado!D$2:D859,Concentrado!$A$2:$A859,"="&amp;$A23,Concentrado!$B$2:$B859, "=Tamaulipas")</f>
        <v>5.1449999999999996</v>
      </c>
      <c r="D23" s="9">
        <f>SUMIFS(Concentrado!E$2:E859,Concentrado!$A$2:$A859,"="&amp;$A23,Concentrado!$B$2:$B859, "=Tamaulipas")</f>
        <v>11.273</v>
      </c>
      <c r="E23" s="9">
        <f>SUMIFS(Concentrado!F$2:F859,Concentrado!$A$2:$A859,"="&amp;$A23,Concentrado!$B$2:$B859, "=Tamaulipas")</f>
        <v>11.486000000000001</v>
      </c>
      <c r="F23" s="9">
        <f>SUMIFS(Concentrado!G$2:G859,Concentrado!$A$2:$A859,"="&amp;$A23,Concentrado!$B$2:$B859, "=Tamaulipas")</f>
        <v>23.826000000000001</v>
      </c>
      <c r="G23" s="9">
        <f>SUMIFS(Concentrado!H$2:H859,Concentrado!$A$2:$A859,"="&amp;$A23,Concentrado!$B$2:$B859, "=Tamaulipas")</f>
        <v>7.8650000000000002</v>
      </c>
      <c r="H23" s="9">
        <f>SUMIFS(Concentrado!I$2:I859,Concentrado!$A$2:$A859,"="&amp;$A23,Concentrado!$B$2:$B859, "=Tamaulipas")</f>
        <v>5.0339999999999998</v>
      </c>
      <c r="I23" s="9">
        <f>SUMIFS(Concentrado!J$2:J859,Concentrado!$A$2:$A859,"="&amp;$A23,Concentrado!$B$2:$B859, "=Tamaulipas")</f>
        <v>6.4340000000000002</v>
      </c>
      <c r="J23" s="9">
        <f>SUMIFS(Concentrado!K$2:K859,Concentrado!$A$2:$A859,"="&amp;$A23,Concentrado!$B$2:$B859, "=Tamaulipas")</f>
        <v>9.5060000000000002</v>
      </c>
      <c r="K23" s="9">
        <f>SUMIFS(Concentrado!L$2:L859,Concentrado!$A$2:$A859,"="&amp;$A23,Concentrado!$B$2:$B859, "=Tamaulipas")</f>
        <v>3.9279999999999999</v>
      </c>
      <c r="L23" s="9">
        <f>SUMIFS(Concentrado!M$2:M859,Concentrado!$A$2:$A859,"="&amp;$A23,Concentrado!$B$2:$B859, "=Tamaulipas")</f>
        <v>6.6849999999999996</v>
      </c>
      <c r="M23" s="9">
        <f>SUMIFS(Concentrado!N$2:N859,Concentrado!$A$2:$A859,"="&amp;$A23,Concentrado!$B$2:$B859, "=Tamaulipas")</f>
        <v>39.191000000000003</v>
      </c>
      <c r="N23" s="9">
        <f>SUMIFS(Concentrado!O$2:O859,Concentrado!$A$2:$A859,"="&amp;$A23,Concentrado!$B$2:$B859, "=Tamaulipas")</f>
        <v>91.266999999999996</v>
      </c>
      <c r="O23" s="9">
        <f>SUMIFS(Concentrado!P$2:P859,Concentrado!$A$2:$A859,"="&amp;$A23,Concentrado!$B$2:$B859, "=Tamaulipas")</f>
        <v>21.463999999999999</v>
      </c>
      <c r="P23" s="9">
        <f>SUMIFS(Concentrado!Q$2:Q859,Concentrado!$A$2:$A859,"="&amp;$A23,Concentrado!$B$2:$B859, "=Tamaulipas")</f>
        <v>55.972000000000001</v>
      </c>
      <c r="Q23" s="9">
        <f>SUMIFS(Concentrado!R$2:R859,Concentrado!$A$2:$A859,"="&amp;$A23,Concentrado!$B$2:$B859, "=Tamaulipas")</f>
        <v>77.064999999999998</v>
      </c>
      <c r="R23" s="9">
        <f>SUMIFS(Concentrado!S$2:S859,Concentrado!$A$2:$A859,"="&amp;$A23,Concentrado!$B$2:$B859, "=Tamaulipas")</f>
        <v>77.504000000000005</v>
      </c>
      <c r="S23" s="9">
        <f>SUMIFS(Concentrado!T$2:T859,Concentrado!$A$2:$A859,"="&amp;$A23,Concentrado!$B$2:$B859, "=Tamaulipas")</f>
        <v>77.287000000000006</v>
      </c>
      <c r="T23" s="9">
        <f>SUMIFS(Concentrado!U$2:U859,Concentrado!$A$2:$A859,"="&amp;$A23,Concentrado!$B$2:$B859, "=Tamaulipas")</f>
        <v>20.143000000000001</v>
      </c>
      <c r="U23" s="9">
        <f>SUMIFS(Concentrado!V$2:V859,Concentrado!$A$2:$A859,"="&amp;$A23,Concentrado!$B$2:$B859, "=Tamaulipas")</f>
        <v>19.971</v>
      </c>
      <c r="V23" s="9">
        <f>SUMIFS(Concentrado!W$2:W859,Concentrado!$A$2:$A859,"="&amp;$A23,Concentrado!$B$2:$B859, "=Tamaulipas")</f>
        <v>20.056000000000001</v>
      </c>
      <c r="W23" s="9">
        <f>SUMIFS(Concentrado!X$2:X859,Concentrado!$A$2:$A859,"="&amp;$A23,Concentrado!$B$2:$B859, "=Tamaulipas")</f>
        <v>35.42</v>
      </c>
      <c r="X23" s="9">
        <f>SUMIFS(Concentrado!Y$2:Y859,Concentrado!$A$2:$A859,"="&amp;$A23,Concentrado!$B$2:$B859, "=Tamaulipas")</f>
        <v>5.4210000000000003</v>
      </c>
      <c r="Y23" s="9">
        <f>SUMIFS(Concentrado!Z$2:Z859,Concentrado!$A$2:$A859,"="&amp;$A23,Concentrado!$B$2:$B859, "=Tamaulipas")</f>
        <v>20.251999999999999</v>
      </c>
      <c r="Z23" s="9">
        <f>SUMIFS(Concentrado!AA$2:AA859,Concentrado!$A$2:$A859,"="&amp;$A23,Concentrado!$B$2:$B859, "=Tamaulipas")</f>
        <v>113.78700000000001</v>
      </c>
      <c r="AA23" s="9">
        <f>SUMIFS(Concentrado!AB$2:AB859,Concentrado!$A$2:$A859,"="&amp;$A23,Concentrado!$B$2:$B859, "=Tamaulipas")</f>
        <v>76.507999999999996</v>
      </c>
      <c r="AB23" s="9">
        <f>SUMIFS(Concentrado!AC$2:AC859,Concentrado!$A$2:$A859,"="&amp;$A23,Concentrado!$B$2:$B859, "=Tamaulipas")</f>
        <v>94.936999999999998</v>
      </c>
      <c r="AC23" s="9">
        <f>SUMIFS(Concentrado!AD$2:AD859,Concentrado!$A$2:$A859,"="&amp;$A23,Concentrado!$B$2:$B859, "=Tamaulipas")</f>
        <v>473.02600000000001</v>
      </c>
      <c r="AD23" s="9">
        <f>SUMIFS(Concentrado!AE$2:AE859,Concentrado!$A$2:$A859,"="&amp;$A23,Concentrado!$B$2:$B859, "=Tamaulipas")</f>
        <v>392.27800000000002</v>
      </c>
      <c r="AE23" s="9">
        <f>SUMIFS(Concentrado!AF$2:AF859,Concentrado!$A$2:$A859,"="&amp;$A23,Concentrado!$B$2:$B859, "=Tamaulipas")</f>
        <v>432.197</v>
      </c>
      <c r="AF23" s="9">
        <f>SUMIFS(Concentrado!AG$2:AG859,Concentrado!$A$2:$A859,"="&amp;$A23,Concentrado!$B$2:$B859, "=Tamaulipas")</f>
        <v>10.523999999999999</v>
      </c>
      <c r="AG23" s="9">
        <f>SUMIFS(Concentrado!AH$2:AH859,Concentrado!$A$2:$A859,"="&amp;$A23,Concentrado!$B$2:$B859, "=Tamaulipas")</f>
        <v>6.7451350713298002</v>
      </c>
      <c r="AH23" s="9">
        <f>SUMIFS(Concentrado!AI$2:AI859,Concentrado!$A$2:$A859,"="&amp;$A23,Concentrado!$B$2:$B859, "=Tamaulipas")</f>
        <v>2.1501926076378099</v>
      </c>
      <c r="AI23" s="9">
        <f>SUMIFS(Concentrado!AJ$2:AJ859,Concentrado!$A$2:$A859,"="&amp;$A23,Concentrado!$B$2:$B859, "=Tamaulipas")</f>
        <v>4.4814987435507199</v>
      </c>
      <c r="AJ23" s="9">
        <f>SUMIFS(Concentrado!AK$2:AK859,Concentrado!$A$2:$A859,"="&amp;$A23,Concentrado!$B$2:$B859, "=Tamaulipas")</f>
        <v>8.3179999999999996</v>
      </c>
      <c r="AK23" s="9">
        <f>SUMIFS(Concentrado!AL$2:AL859,Concentrado!$A$2:$A859,"="&amp;$A23,Concentrado!$B$2:$B859, "=Tamaulipas")</f>
        <v>1.494</v>
      </c>
      <c r="AL23" s="9">
        <f>SUMIFS(Concentrado!AM$2:AM859,Concentrado!$A$2:$A859,"="&amp;$A23,Concentrado!$B$2:$B859, "=Tamaulipas")</f>
        <v>4.867</v>
      </c>
      <c r="AM23" s="9">
        <f>SUMIFS(Concentrado!AN$2:AN859,Concentrado!$A$2:$A859,"="&amp;$A23,Concentrado!$B$2:$B859, "=Tamaulipas")</f>
        <v>61.618000000000002</v>
      </c>
      <c r="AN23" s="9">
        <f>SUMIFS(Concentrado!AO$2:AO859,Concentrado!$A$2:$A859,"="&amp;$A23,Concentrado!$B$2:$B859, "=Tamaulipas")</f>
        <v>49.512</v>
      </c>
      <c r="AO23" s="9">
        <f>SUMIFS(Concentrado!AP$2:AP859,Concentrado!$A$2:$A859,"="&amp;$A23,Concentrado!$B$2:$B859, "=Tamaulipas")</f>
        <v>55.609000000000002</v>
      </c>
      <c r="AP23" s="9">
        <f>SUMIFS(Concentrado!AQ$2:AQ859,Concentrado!$A$2:$A859,"="&amp;$A23,Concentrado!$B$2:$B859, "=Tamaulipas")</f>
        <v>4.0739999999999998</v>
      </c>
      <c r="AQ23" s="9">
        <f>SUMIFS(Concentrado!AR$2:AR859,Concentrado!$A$2:$A859,"="&amp;$A23,Concentrado!$B$2:$B859, "=Tamaulipas")</f>
        <v>1.1619999999999999</v>
      </c>
      <c r="AR23" s="9">
        <f>SUMIFS(Concentrado!AS$2:AS859,Concentrado!$A$2:$A859,"="&amp;$A23,Concentrado!$B$2:$B859, "=Tamaulipas")</f>
        <v>2.601</v>
      </c>
      <c r="AS23" s="9">
        <f>SUMIFS(Concentrado!AT$2:AT859,Concentrado!$A$2:$A859,"="&amp;$A23,Concentrado!$B$2:$B859, "=Tamaulipas")</f>
        <v>9.9019999999999992</v>
      </c>
      <c r="AT23" s="9">
        <f>SUMIFS(Concentrado!AU$2:AU859,Concentrado!$A$2:$A859,"="&amp;$A23,Concentrado!$B$2:$B859, "=Tamaulipas")</f>
        <v>2.4889999999999999</v>
      </c>
      <c r="AU23" s="9">
        <f>SUMIFS(Concentrado!AV$2:AV859,Concentrado!$A$2:$A859,"="&amp;$A23,Concentrado!$B$2:$B859, "=Tamaulipas")</f>
        <v>6.1539999999999999</v>
      </c>
      <c r="AV23" s="9">
        <f>SUMIFS(Concentrado!AW$2:AW859,Concentrado!$A$2:$A859,"="&amp;$A23,Concentrado!$B$2:$B859, "=Tamaulipas")</f>
        <v>633.38</v>
      </c>
      <c r="AW23" s="9">
        <f>SUMIFS(Concentrado!AX$2:AX859,Concentrado!$A$2:$A859,"="&amp;$A23,Concentrado!$B$2:$B859, "=Tamaulipas")</f>
        <v>470.50099999999998</v>
      </c>
      <c r="AX23" s="9">
        <f>SUMIFS(Concentrado!AY$2:AY859,Concentrado!$A$2:$A859,"="&amp;$A23,Concentrado!$B$2:$B859, "=Tamaulipas")</f>
        <v>551.13400000000001</v>
      </c>
      <c r="AY23" s="9">
        <f>SUMIFS(Concentrado!AZ$2:AZ859,Concentrado!$A$2:$A859,"="&amp;$A23,Concentrado!$B$2:$B859, "=Tamaulipas")</f>
        <v>6.3339999999999996</v>
      </c>
      <c r="AZ23" s="9">
        <f>SUMIFS(Concentrado!BA$2:BA859,Concentrado!$A$2:$A859,"="&amp;$A23,Concentrado!$B$2:$B859, "=Tamaulipas")</f>
        <v>4.7050000000000001</v>
      </c>
      <c r="BA23" s="9">
        <f>SUMIFS(Concentrado!BB$2:BB859,Concentrado!$A$2:$A859,"="&amp;$A23,Concentrado!$B$2:$B859, "=Tamaulipas")</f>
        <v>5.5110000000000001</v>
      </c>
      <c r="BB23" s="9">
        <f>SUMIFS(Concentrado!BC$2:BC859,Concentrado!$A$2:$A859,"="&amp;$A23,Concentrado!$B$2:$B859, "=Tamaulipas")</f>
        <v>6.5839999999999996</v>
      </c>
      <c r="BC23" s="9">
        <f>SUMIFS(Concentrado!BD$2:BD859,Concentrado!$A$2:$A859,"="&amp;$A23,Concentrado!$B$2:$B859, "=Tamaulipas")</f>
        <v>1.3859999999999999</v>
      </c>
      <c r="BD23" s="9">
        <f>SUMIFS(Concentrado!BE$2:BE859,Concentrado!$A$2:$A859,"="&amp;$A23,Concentrado!$B$2:$B859, "=Tamaulipas")</f>
        <v>12.603999999999999</v>
      </c>
      <c r="BE23" s="9">
        <f>SUMIFS(Concentrado!BF$2:BF859,Concentrado!$A$2:$A859,"="&amp;$A23,Concentrado!$B$2:$B859, "=Tamaulipas")</f>
        <v>14.653</v>
      </c>
      <c r="BF23" s="9">
        <f>SUMIFS(Concentrado!BG$2:BG859,Concentrado!$A$2:$A859,"="&amp;$A23,Concentrado!$B$2:$B859, "=Tamaulipas")</f>
        <v>28.995999999999999</v>
      </c>
      <c r="BG23" s="9">
        <f>SUMIFS(Concentrado!BH$2:BH859,Concentrado!$A$2:$A859,"="&amp;$A23,Concentrado!$B$2:$B859, "=Tamaulipas")</f>
        <v>8.7761690282422524</v>
      </c>
    </row>
    <row r="24" spans="1:59" x14ac:dyDescent="0.25">
      <c r="A24" s="4">
        <v>2020</v>
      </c>
      <c r="B24" s="9">
        <f>SUMIFS(Concentrado!C$2:C859,Concentrado!$A$2:$A859,"="&amp;$A24,Concentrado!$B$2:$B859, "=Tamaulipas")</f>
        <v>13.451000000000001</v>
      </c>
      <c r="C24" s="9">
        <f>SUMIFS(Concentrado!D$2:D859,Concentrado!$A$2:$A859,"="&amp;$A24,Concentrado!$B$2:$B859, "=Tamaulipas")</f>
        <v>2.6389999999999998</v>
      </c>
      <c r="D24" s="9">
        <f>SUMIFS(Concentrado!E$2:E859,Concentrado!$A$2:$A859,"="&amp;$A24,Concentrado!$B$2:$B859, "=Tamaulipas")</f>
        <v>7.9809999999999999</v>
      </c>
      <c r="E24" s="9">
        <f>SUMIFS(Concentrado!F$2:F859,Concentrado!$A$2:$A859,"="&amp;$A24,Concentrado!$B$2:$B859, "=Tamaulipas")</f>
        <v>10.661</v>
      </c>
      <c r="F24" s="9">
        <f>SUMIFS(Concentrado!G$2:G859,Concentrado!$A$2:$A859,"="&amp;$A24,Concentrado!$B$2:$B859, "=Tamaulipas")</f>
        <v>25.062999999999999</v>
      </c>
      <c r="G24" s="9">
        <f>SUMIFS(Concentrado!H$2:H859,Concentrado!$A$2:$A859,"="&amp;$A24,Concentrado!$B$2:$B859, "=Tamaulipas")</f>
        <v>7.4850000000000003</v>
      </c>
      <c r="H24" s="9">
        <f>SUMIFS(Concentrado!I$2:I859,Concentrado!$A$2:$A859,"="&amp;$A24,Concentrado!$B$2:$B859, "=Tamaulipas")</f>
        <v>5.992</v>
      </c>
      <c r="I24" s="9">
        <f>SUMIFS(Concentrado!J$2:J859,Concentrado!$A$2:$A859,"="&amp;$A24,Concentrado!$B$2:$B859, "=Tamaulipas")</f>
        <v>6.73</v>
      </c>
      <c r="J24" s="9">
        <f>SUMIFS(Concentrado!K$2:K859,Concentrado!$A$2:$A859,"="&amp;$A24,Concentrado!$B$2:$B859, "=Tamaulipas")</f>
        <v>8.7799999999999994</v>
      </c>
      <c r="K24" s="9">
        <f>SUMIFS(Concentrado!L$2:L859,Concentrado!$A$2:$A859,"="&amp;$A24,Concentrado!$B$2:$B859, "=Tamaulipas")</f>
        <v>3.9580000000000002</v>
      </c>
      <c r="L24" s="9">
        <f>SUMIFS(Concentrado!M$2:M859,Concentrado!$A$2:$A859,"="&amp;$A24,Concentrado!$B$2:$B859, "=Tamaulipas")</f>
        <v>6.34</v>
      </c>
      <c r="M24" s="9">
        <f>SUMIFS(Concentrado!N$2:N859,Concentrado!$A$2:$A859,"="&amp;$A24,Concentrado!$B$2:$B859, "=Tamaulipas")</f>
        <v>42.246000000000002</v>
      </c>
      <c r="N24" s="9">
        <f>SUMIFS(Concentrado!O$2:O859,Concentrado!$A$2:$A859,"="&amp;$A24,Concentrado!$B$2:$B859, "=Tamaulipas")</f>
        <v>83.236999999999995</v>
      </c>
      <c r="O24" s="9">
        <f>SUMIFS(Concentrado!P$2:P859,Concentrado!$A$2:$A859,"="&amp;$A24,Concentrado!$B$2:$B859, "=Tamaulipas")</f>
        <v>16.710999999999999</v>
      </c>
      <c r="P24" s="9">
        <f>SUMIFS(Concentrado!Q$2:Q859,Concentrado!$A$2:$A859,"="&amp;$A24,Concentrado!$B$2:$B859, "=Tamaulipas")</f>
        <v>49.610999999999997</v>
      </c>
      <c r="Q24" s="9">
        <f>SUMIFS(Concentrado!R$2:R859,Concentrado!$A$2:$A859,"="&amp;$A24,Concentrado!$B$2:$B859, "=Tamaulipas")</f>
        <v>115.76600000000001</v>
      </c>
      <c r="R24" s="9">
        <f>SUMIFS(Concentrado!S$2:S859,Concentrado!$A$2:$A859,"="&amp;$A24,Concentrado!$B$2:$B859, "=Tamaulipas")</f>
        <v>107.08499999999999</v>
      </c>
      <c r="S24" s="9">
        <f>SUMIFS(Concentrado!T$2:T859,Concentrado!$A$2:$A859,"="&amp;$A24,Concentrado!$B$2:$B859, "=Tamaulipas")</f>
        <v>111.375</v>
      </c>
      <c r="T24" s="9">
        <f>SUMIFS(Concentrado!U$2:U859,Concentrado!$A$2:$A859,"="&amp;$A24,Concentrado!$B$2:$B859, "=Tamaulipas")</f>
        <v>23.861999999999998</v>
      </c>
      <c r="U24" s="9">
        <f>SUMIFS(Concentrado!V$2:V859,Concentrado!$A$2:$A859,"="&amp;$A24,Concentrado!$B$2:$B859, "=Tamaulipas")</f>
        <v>21.713999999999999</v>
      </c>
      <c r="V24" s="9">
        <f>SUMIFS(Concentrado!W$2:W859,Concentrado!$A$2:$A859,"="&amp;$A24,Concentrado!$B$2:$B859, "=Tamaulipas")</f>
        <v>22.774999999999999</v>
      </c>
      <c r="W24" s="9">
        <f>SUMIFS(Concentrado!X$2:X859,Concentrado!$A$2:$A859,"="&amp;$A24,Concentrado!$B$2:$B859, "=Tamaulipas")</f>
        <v>33.317</v>
      </c>
      <c r="X24" s="9">
        <f>SUMIFS(Concentrado!Y$2:Y859,Concentrado!$A$2:$A859,"="&amp;$A24,Concentrado!$B$2:$B859, "=Tamaulipas")</f>
        <v>3.7930000000000001</v>
      </c>
      <c r="Y24" s="9">
        <f>SUMIFS(Concentrado!Z$2:Z859,Concentrado!$A$2:$A859,"="&amp;$A24,Concentrado!$B$2:$B859, "=Tamaulipas")</f>
        <v>18.382000000000001</v>
      </c>
      <c r="Z24" s="9">
        <f>SUMIFS(Concentrado!AA$2:AA859,Concentrado!$A$2:$A859,"="&amp;$A24,Concentrado!$B$2:$B859, "=Tamaulipas")</f>
        <v>157.86199999999999</v>
      </c>
      <c r="AA24" s="9">
        <f>SUMIFS(Concentrado!AB$2:AB859,Concentrado!$A$2:$A859,"="&amp;$A24,Concentrado!$B$2:$B859, "=Tamaulipas")</f>
        <v>99.994</v>
      </c>
      <c r="AB24" s="9">
        <f>SUMIFS(Concentrado!AC$2:AC859,Concentrado!$A$2:$A859,"="&amp;$A24,Concentrado!$B$2:$B859, "=Tamaulipas")</f>
        <v>128.58799999999999</v>
      </c>
      <c r="AC24" s="9">
        <f>SUMIFS(Concentrado!AD$2:AD859,Concentrado!$A$2:$A859,"="&amp;$A24,Concentrado!$B$2:$B859, "=Tamaulipas")</f>
        <v>556.149</v>
      </c>
      <c r="AD24" s="9">
        <f>SUMIFS(Concentrado!AE$2:AE859,Concentrado!$A$2:$A859,"="&amp;$A24,Concentrado!$B$2:$B859, "=Tamaulipas")</f>
        <v>437.08199999999999</v>
      </c>
      <c r="AE24" s="9">
        <f>SUMIFS(Concentrado!AF$2:AF859,Concentrado!$A$2:$A859,"="&amp;$A24,Concentrado!$B$2:$B859, "=Tamaulipas")</f>
        <v>495.916</v>
      </c>
      <c r="AF24" s="9">
        <f>SUMIFS(Concentrado!AG$2:AG859,Concentrado!$A$2:$A859,"="&amp;$A24,Concentrado!$B$2:$B859, "=Tamaulipas")</f>
        <v>11.537000000000001</v>
      </c>
      <c r="AG24" s="9">
        <f>SUMIFS(Concentrado!AH$2:AH859,Concentrado!$A$2:$A859,"="&amp;$A24,Concentrado!$B$2:$B859, "=Tamaulipas")</f>
        <v>4.9749646937989498</v>
      </c>
      <c r="AH24" s="9">
        <f>SUMIFS(Concentrado!AI$2:AI859,Concentrado!$A$2:$A859,"="&amp;$A24,Concentrado!$B$2:$B859, "=Tamaulipas")</f>
        <v>2.4787324753614</v>
      </c>
      <c r="AI24" s="9">
        <f>SUMIFS(Concentrado!AJ$2:AJ859,Concentrado!$A$2:$A859,"="&amp;$A24,Concentrado!$B$2:$B859, "=Tamaulipas")</f>
        <v>3.7451110018334801</v>
      </c>
      <c r="AJ24" s="9">
        <f>SUMIFS(Concentrado!AK$2:AK859,Concentrado!$A$2:$A859,"="&amp;$A24,Concentrado!$B$2:$B859, "=Tamaulipas")</f>
        <v>7.3730000000000002</v>
      </c>
      <c r="AK24" s="9">
        <f>SUMIFS(Concentrado!AL$2:AL859,Concentrado!$A$2:$A859,"="&amp;$A24,Concentrado!$B$2:$B859, "=Tamaulipas")</f>
        <v>1.8140000000000001</v>
      </c>
      <c r="AL24" s="9">
        <f>SUMIFS(Concentrado!AM$2:AM859,Concentrado!$A$2:$A859,"="&amp;$A24,Concentrado!$B$2:$B859, "=Tamaulipas")</f>
        <v>4.5609999999999999</v>
      </c>
      <c r="AM24" s="9">
        <f>SUMIFS(Concentrado!AN$2:AN859,Concentrado!$A$2:$A859,"="&amp;$A24,Concentrado!$B$2:$B859, "=Tamaulipas")</f>
        <v>270.53300000000002</v>
      </c>
      <c r="AN24" s="9">
        <f>SUMIFS(Concentrado!AO$2:AO859,Concentrado!$A$2:$A859,"="&amp;$A24,Concentrado!$B$2:$B859, "=Tamaulipas")</f>
        <v>179.26400000000001</v>
      </c>
      <c r="AO24" s="9">
        <f>SUMIFS(Concentrado!AP$2:AP859,Concentrado!$A$2:$A859,"="&amp;$A24,Concentrado!$B$2:$B859, "=Tamaulipas")</f>
        <v>224.501</v>
      </c>
      <c r="AP24" s="9">
        <f>SUMIFS(Concentrado!AQ$2:AQ859,Concentrado!$A$2:$A859,"="&amp;$A24,Concentrado!$B$2:$B859, "=Tamaulipas")</f>
        <v>2.0819999999999999</v>
      </c>
      <c r="AQ24" s="9">
        <f>SUMIFS(Concentrado!AR$2:AR859,Concentrado!$A$2:$A859,"="&amp;$A24,Concentrado!$B$2:$B859, "=Tamaulipas")</f>
        <v>1.044</v>
      </c>
      <c r="AR24" s="9">
        <f>SUMIFS(Concentrado!AS$2:AS859,Concentrado!$A$2:$A859,"="&amp;$A24,Concentrado!$B$2:$B859, "=Tamaulipas")</f>
        <v>1.5569999999999999</v>
      </c>
      <c r="AS24" s="9">
        <f>SUMIFS(Concentrado!AT$2:AT859,Concentrado!$A$2:$A859,"="&amp;$A24,Concentrado!$B$2:$B859, "=Tamaulipas")</f>
        <v>8.6110000000000007</v>
      </c>
      <c r="AT24" s="9">
        <f>SUMIFS(Concentrado!AU$2:AU859,Concentrado!$A$2:$A859,"="&amp;$A24,Concentrado!$B$2:$B859, "=Tamaulipas")</f>
        <v>2.419</v>
      </c>
      <c r="AU24" s="9">
        <f>SUMIFS(Concentrado!AV$2:AV859,Concentrado!$A$2:$A859,"="&amp;$A24,Concentrado!$B$2:$B859, "=Tamaulipas")</f>
        <v>5.4779999999999998</v>
      </c>
      <c r="AV24" s="9">
        <f>SUMIFS(Concentrado!AW$2:AW859,Concentrado!$A$2:$A859,"="&amp;$A24,Concentrado!$B$2:$B859, "=Tamaulipas")</f>
        <v>920.38599999999997</v>
      </c>
      <c r="AW24" s="9">
        <f>SUMIFS(Concentrado!AX$2:AX859,Concentrado!$A$2:$A859,"="&amp;$A24,Concentrado!$B$2:$B859, "=Tamaulipas")</f>
        <v>641.24800000000005</v>
      </c>
      <c r="AX24" s="9">
        <f>SUMIFS(Concentrado!AY$2:AY859,Concentrado!$A$2:$A859,"="&amp;$A24,Concentrado!$B$2:$B859, "=Tamaulipas")</f>
        <v>779.34400000000005</v>
      </c>
      <c r="AY24" s="9">
        <f>SUMIFS(Concentrado!AZ$2:AZ859,Concentrado!$A$2:$A859,"="&amp;$A24,Concentrado!$B$2:$B859, "=Tamaulipas")</f>
        <v>9.2040000000000006</v>
      </c>
      <c r="AZ24" s="9">
        <f>SUMIFS(Concentrado!BA$2:BA859,Concentrado!$A$2:$A859,"="&amp;$A24,Concentrado!$B$2:$B859, "=Tamaulipas")</f>
        <v>6.4119999999999999</v>
      </c>
      <c r="BA24" s="9">
        <f>SUMIFS(Concentrado!BB$2:BB859,Concentrado!$A$2:$A859,"="&amp;$A24,Concentrado!$B$2:$B859, "=Tamaulipas")</f>
        <v>7.7930000000000001</v>
      </c>
      <c r="BB24" s="9">
        <f>SUMIFS(Concentrado!BC$2:BC859,Concentrado!$A$2:$A859,"="&amp;$A24,Concentrado!$B$2:$B859, "=Tamaulipas")</f>
        <v>7.0389999999999997</v>
      </c>
      <c r="BC24" s="9">
        <f>SUMIFS(Concentrado!BD$2:BD859,Concentrado!$A$2:$A859,"="&amp;$A24,Concentrado!$B$2:$B859, "=Tamaulipas")</f>
        <v>3.52</v>
      </c>
      <c r="BD24" s="9">
        <f>SUMIFS(Concentrado!BE$2:BE859,Concentrado!$A$2:$A859,"="&amp;$A24,Concentrado!$B$2:$B859, "=Tamaulipas")</f>
        <v>10.946</v>
      </c>
      <c r="BE24" s="9">
        <f>SUMIFS(Concentrado!BF$2:BF859,Concentrado!$A$2:$A859,"="&amp;$A24,Concentrado!$B$2:$B859, "=Tamaulipas")</f>
        <v>17.097000000000001</v>
      </c>
      <c r="BF24" s="9">
        <f>SUMIFS(Concentrado!BG$2:BG859,Concentrado!$A$2:$A859,"="&amp;$A24,Concentrado!$B$2:$B859, "=Tamaulipas")</f>
        <v>76.887</v>
      </c>
      <c r="BG24" s="9">
        <f>SUMIFS(Concentrado!BH$2:BH859,Concentrado!$A$2:$A859,"="&amp;$A24,Concentrado!$B$2:$B859, "=Tamaulipas")</f>
        <v>7.8101288873601362</v>
      </c>
    </row>
    <row r="25" spans="1:59" x14ac:dyDescent="0.25">
      <c r="A25" s="4">
        <v>2021</v>
      </c>
      <c r="B25" s="9">
        <f>SUMIFS(Concentrado!C$2:C859,Concentrado!$A$2:$A859,"="&amp;$A25,Concentrado!$B$2:$B859, "=Tamaulipas")</f>
        <v>13.243</v>
      </c>
      <c r="C25" s="9">
        <f>SUMIFS(Concentrado!D$2:D859,Concentrado!$A$2:$A859,"="&amp;$A25,Concentrado!$B$2:$B859, "=Tamaulipas")</f>
        <v>3.984</v>
      </c>
      <c r="D25" s="9">
        <f>SUMIFS(Concentrado!E$2:E859,Concentrado!$A$2:$A859,"="&amp;$A25,Concentrado!$B$2:$B859, "=Tamaulipas")</f>
        <v>8.5589999999999993</v>
      </c>
      <c r="E25" s="9">
        <f>SUMIFS(Concentrado!F$2:F859,Concentrado!$A$2:$A859,"="&amp;$A25,Concentrado!$B$2:$B859, "=Tamaulipas")</f>
        <v>13.528</v>
      </c>
      <c r="F25" s="9">
        <f>SUMIFS(Concentrado!G$2:G859,Concentrado!$A$2:$A859,"="&amp;$A25,Concentrado!$B$2:$B859, "=Tamaulipas")</f>
        <v>27.515000000000001</v>
      </c>
      <c r="G25" s="9">
        <f>SUMIFS(Concentrado!H$2:H859,Concentrado!$A$2:$A859,"="&amp;$A25,Concentrado!$B$2:$B859, "=Tamaulipas")</f>
        <v>7.4880000000000004</v>
      </c>
      <c r="H25" s="9">
        <f>SUMIFS(Concentrado!I$2:I859,Concentrado!$A$2:$A859,"="&amp;$A25,Concentrado!$B$2:$B859, "=Tamaulipas")</f>
        <v>5.6760000000000002</v>
      </c>
      <c r="I25" s="9">
        <f>SUMIFS(Concentrado!J$2:J859,Concentrado!$A$2:$A859,"="&amp;$A25,Concentrado!$B$2:$B859, "=Tamaulipas")</f>
        <v>6.5709999999999997</v>
      </c>
      <c r="J25" s="9">
        <f>SUMIFS(Concentrado!K$2:K859,Concentrado!$A$2:$A859,"="&amp;$A25,Concentrado!$B$2:$B859, "=Tamaulipas")</f>
        <v>7.2080000000000002</v>
      </c>
      <c r="K25" s="9">
        <f>SUMIFS(Concentrado!L$2:L859,Concentrado!$A$2:$A859,"="&amp;$A25,Concentrado!$B$2:$B859, "=Tamaulipas")</f>
        <v>4.53</v>
      </c>
      <c r="L25" s="9">
        <f>SUMIFS(Concentrado!M$2:M859,Concentrado!$A$2:$A859,"="&amp;$A25,Concentrado!$B$2:$B859, "=Tamaulipas")</f>
        <v>5.8529999999999998</v>
      </c>
      <c r="M25" s="9">
        <f>SUMIFS(Concentrado!N$2:N859,Concentrado!$A$2:$A859,"="&amp;$A25,Concentrado!$B$2:$B859, "=Tamaulipas")</f>
        <v>41.936999999999998</v>
      </c>
      <c r="N25" s="9">
        <f>SUMIFS(Concentrado!O$2:O859,Concentrado!$A$2:$A859,"="&amp;$A25,Concentrado!$B$2:$B859, "=Tamaulipas")</f>
        <v>79.347999999999999</v>
      </c>
      <c r="O25" s="9">
        <f>SUMIFS(Concentrado!P$2:P859,Concentrado!$A$2:$A859,"="&amp;$A25,Concentrado!$B$2:$B859, "=Tamaulipas")</f>
        <v>17.736999999999998</v>
      </c>
      <c r="P25" s="9">
        <f>SUMIFS(Concentrado!Q$2:Q859,Concentrado!$A$2:$A859,"="&amp;$A25,Concentrado!$B$2:$B859, "=Tamaulipas")</f>
        <v>48.179000000000002</v>
      </c>
      <c r="Q25" s="9">
        <f>SUMIFS(Concentrado!R$2:R859,Concentrado!$A$2:$A859,"="&amp;$A25,Concentrado!$B$2:$B859, "=Tamaulipas")</f>
        <v>97.563999999999993</v>
      </c>
      <c r="R25" s="9">
        <f>SUMIFS(Concentrado!S$2:S859,Concentrado!$A$2:$A859,"="&amp;$A25,Concentrado!$B$2:$B859, "=Tamaulipas")</f>
        <v>94.632999999999996</v>
      </c>
      <c r="S25" s="9">
        <f>SUMIFS(Concentrado!T$2:T859,Concentrado!$A$2:$A859,"="&amp;$A25,Concentrado!$B$2:$B859, "=Tamaulipas")</f>
        <v>96.081000000000003</v>
      </c>
      <c r="T25" s="9">
        <f>SUMIFS(Concentrado!U$2:U859,Concentrado!$A$2:$A859,"="&amp;$A25,Concentrado!$B$2:$B859, "=Tamaulipas")</f>
        <v>20.954000000000001</v>
      </c>
      <c r="U25" s="9">
        <f>SUMIFS(Concentrado!V$2:V859,Concentrado!$A$2:$A859,"="&amp;$A25,Concentrado!$B$2:$B859, "=Tamaulipas")</f>
        <v>24.940999999999999</v>
      </c>
      <c r="V25" s="9">
        <f>SUMIFS(Concentrado!W$2:W859,Concentrado!$A$2:$A859,"="&amp;$A25,Concentrado!$B$2:$B859, "=Tamaulipas")</f>
        <v>22.971</v>
      </c>
      <c r="W25" s="9">
        <f>SUMIFS(Concentrado!X$2:X859,Concentrado!$A$2:$A859,"="&amp;$A25,Concentrado!$B$2:$B859, "=Tamaulipas")</f>
        <v>27.268999999999998</v>
      </c>
      <c r="X25" s="9">
        <f>SUMIFS(Concentrado!Y$2:Y859,Concentrado!$A$2:$A859,"="&amp;$A25,Concentrado!$B$2:$B859, "=Tamaulipas")</f>
        <v>3.1110000000000002</v>
      </c>
      <c r="Y25" s="9">
        <f>SUMIFS(Concentrado!Z$2:Z859,Concentrado!$A$2:$A859,"="&amp;$A25,Concentrado!$B$2:$B859, "=Tamaulipas")</f>
        <v>15.047000000000001</v>
      </c>
      <c r="Z25" s="9">
        <f>SUMIFS(Concentrado!AA$2:AA859,Concentrado!$A$2:$A859,"="&amp;$A25,Concentrado!$B$2:$B859, "=Tamaulipas")</f>
        <v>157.46600000000001</v>
      </c>
      <c r="AA25" s="9">
        <f>SUMIFS(Concentrado!AB$2:AB859,Concentrado!$A$2:$A859,"="&amp;$A25,Concentrado!$B$2:$B859, "=Tamaulipas")</f>
        <v>100.90900000000001</v>
      </c>
      <c r="AB25" s="9">
        <f>SUMIFS(Concentrado!AC$2:AC859,Concentrado!$A$2:$A859,"="&amp;$A25,Concentrado!$B$2:$B859, "=Tamaulipas")</f>
        <v>128.85400000000001</v>
      </c>
      <c r="AC25" s="9">
        <f>SUMIFS(Concentrado!AD$2:AD859,Concentrado!$A$2:$A859,"="&amp;$A25,Concentrado!$B$2:$B859, "=Tamaulipas")</f>
        <v>520.73199999999997</v>
      </c>
      <c r="AD25" s="9">
        <f>SUMIFS(Concentrado!AE$2:AE859,Concentrado!$A$2:$A859,"="&amp;$A25,Concentrado!$B$2:$B859, "=Tamaulipas")</f>
        <v>432.78</v>
      </c>
      <c r="AE25" s="9">
        <f>SUMIFS(Concentrado!AF$2:AF859,Concentrado!$A$2:$A859,"="&amp;$A25,Concentrado!$B$2:$B859, "=Tamaulipas")</f>
        <v>476.26499999999999</v>
      </c>
      <c r="AF25" s="9">
        <f>SUMIFS(Concentrado!AG$2:AG859,Concentrado!$A$2:$A859,"="&amp;$A25,Concentrado!$B$2:$B859, "=Tamaulipas")</f>
        <v>11.679</v>
      </c>
      <c r="AG25" s="9">
        <f>SUMIFS(Concentrado!AH$2:AH859,Concentrado!$A$2:$A859,"="&amp;$A25,Concentrado!$B$2:$B859, "=Tamaulipas")</f>
        <v>9.4382935565249806</v>
      </c>
      <c r="AH25" s="9">
        <f>SUMIFS(Concentrado!AI$2:AI859,Concentrado!$A$2:$A859,"="&amp;$A25,Concentrado!$B$2:$B859, "=Tamaulipas")</f>
        <v>2.6395888840313102</v>
      </c>
      <c r="AI25" s="9">
        <f>SUMIFS(Concentrado!AJ$2:AJ859,Concentrado!$A$2:$A859,"="&amp;$A25,Concentrado!$B$2:$B859, "=Tamaulipas")</f>
        <v>6.0912815081688096</v>
      </c>
      <c r="AJ25" s="9">
        <f>SUMIFS(Concentrado!AK$2:AK859,Concentrado!$A$2:$A859,"="&amp;$A25,Concentrado!$B$2:$B859, "=Tamaulipas")</f>
        <v>9.3879999999999999</v>
      </c>
      <c r="AK25" s="9">
        <f>SUMIFS(Concentrado!AL$2:AL859,Concentrado!$A$2:$A859,"="&amp;$A25,Concentrado!$B$2:$B859, "=Tamaulipas")</f>
        <v>1.8560000000000001</v>
      </c>
      <c r="AL25" s="9">
        <f>SUMIFS(Concentrado!AM$2:AM859,Concentrado!$A$2:$A859,"="&amp;$A25,Concentrado!$B$2:$B859, "=Tamaulipas")</f>
        <v>5.577</v>
      </c>
      <c r="AM25" s="9">
        <f>SUMIFS(Concentrado!AN$2:AN859,Concentrado!$A$2:$A859,"="&amp;$A25,Concentrado!$B$2:$B859, "=Tamaulipas")</f>
        <v>236.47800000000001</v>
      </c>
      <c r="AN25" s="9">
        <f>SUMIFS(Concentrado!AO$2:AO859,Concentrado!$A$2:$A859,"="&amp;$A25,Concentrado!$B$2:$B859, "=Tamaulipas")</f>
        <v>166.61799999999999</v>
      </c>
      <c r="AO25" s="9">
        <f>SUMIFS(Concentrado!AP$2:AP859,Concentrado!$A$2:$A859,"="&amp;$A25,Concentrado!$B$2:$B859, "=Tamaulipas")</f>
        <v>201.24600000000001</v>
      </c>
      <c r="AP25" s="9">
        <f>SUMIFS(Concentrado!AQ$2:AQ859,Concentrado!$A$2:$A859,"="&amp;$A25,Concentrado!$B$2:$B859, "=Tamaulipas")</f>
        <v>3.073</v>
      </c>
      <c r="AQ25" s="9">
        <f>SUMIFS(Concentrado!AR$2:AR859,Concentrado!$A$2:$A859,"="&amp;$A25,Concentrado!$B$2:$B859, "=Tamaulipas")</f>
        <v>1.528</v>
      </c>
      <c r="AR25" s="9">
        <f>SUMIFS(Concentrado!AS$2:AS859,Concentrado!$A$2:$A859,"="&amp;$A25,Concentrado!$B$2:$B859, "=Tamaulipas")</f>
        <v>2.2919999999999998</v>
      </c>
      <c r="AS25" s="9">
        <f>SUMIFS(Concentrado!AT$2:AT859,Concentrado!$A$2:$A859,"="&amp;$A25,Concentrado!$B$2:$B859, "=Tamaulipas")</f>
        <v>7.5990000000000002</v>
      </c>
      <c r="AT25" s="9">
        <f>SUMIFS(Concentrado!AU$2:AU859,Concentrado!$A$2:$A859,"="&amp;$A25,Concentrado!$B$2:$B859, "=Tamaulipas")</f>
        <v>2.456</v>
      </c>
      <c r="AU25" s="9">
        <f>SUMIFS(Concentrado!AV$2:AV859,Concentrado!$A$2:$A859,"="&amp;$A25,Concentrado!$B$2:$B859, "=Tamaulipas")</f>
        <v>4.9969999999999999</v>
      </c>
      <c r="AV25" s="9">
        <f>SUMIFS(Concentrado!AW$2:AW859,Concentrado!$A$2:$A859,"="&amp;$A25,Concentrado!$B$2:$B859, "=Tamaulipas")</f>
        <v>847.84500000000003</v>
      </c>
      <c r="AW25" s="9">
        <f>SUMIFS(Concentrado!AX$2:AX859,Concentrado!$A$2:$A859,"="&amp;$A25,Concentrado!$B$2:$B859, "=Tamaulipas")</f>
        <v>626.68499999999995</v>
      </c>
      <c r="AX25" s="9">
        <f>SUMIFS(Concentrado!AY$2:AY859,Concentrado!$A$2:$A859,"="&amp;$A25,Concentrado!$B$2:$B859, "=Tamaulipas")</f>
        <v>736.09799999999996</v>
      </c>
      <c r="AY25" s="9">
        <f>SUMIFS(Concentrado!AZ$2:AZ859,Concentrado!$A$2:$A859,"="&amp;$A25,Concentrado!$B$2:$B859, "=Tamaulipas")</f>
        <v>8.4779999999999998</v>
      </c>
      <c r="AZ25" s="9">
        <f>SUMIFS(Concentrado!BA$2:BA859,Concentrado!$A$2:$A859,"="&amp;$A25,Concentrado!$B$2:$B859, "=Tamaulipas")</f>
        <v>6.2670000000000003</v>
      </c>
      <c r="BA25" s="9">
        <f>SUMIFS(Concentrado!BB$2:BB859,Concentrado!$A$2:$A859,"="&amp;$A25,Concentrado!$B$2:$B859, "=Tamaulipas")</f>
        <v>7.3609999999999998</v>
      </c>
      <c r="BB25" s="9">
        <f>SUMIFS(Concentrado!BC$2:BC859,Concentrado!$A$2:$A859,"="&amp;$A25,Concentrado!$B$2:$B859, "=Tamaulipas")</f>
        <v>5.3840000000000003</v>
      </c>
      <c r="BC25" s="9">
        <f>SUMIFS(Concentrado!BD$2:BD859,Concentrado!$A$2:$A859,"="&amp;$A25,Concentrado!$B$2:$B859, "=Tamaulipas")</f>
        <v>2.5129999999999999</v>
      </c>
      <c r="BD25" s="9">
        <f>SUMIFS(Concentrado!BE$2:BE859,Concentrado!$A$2:$A859,"="&amp;$A25,Concentrado!$B$2:$B859, "=Tamaulipas")</f>
        <v>12.994999999999999</v>
      </c>
      <c r="BE25" s="9">
        <f>SUMIFS(Concentrado!BF$2:BF859,Concentrado!$A$2:$A859,"="&amp;$A25,Concentrado!$B$2:$B859, "=Tamaulipas")</f>
        <v>23.363</v>
      </c>
      <c r="BF25" s="9">
        <f>SUMIFS(Concentrado!BG$2:BG859,Concentrado!$A$2:$A859,"="&amp;$A25,Concentrado!$B$2:$B859, "=Tamaulipas")</f>
        <v>97.346999999999994</v>
      </c>
      <c r="BG25" s="9">
        <f>SUMIFS(Concentrado!BH$2:BH859,Concentrado!$A$2:$A859,"="&amp;$A25,Concentrado!$B$2:$B859, "=Tamaulipas")</f>
        <v>9.0781490536991765</v>
      </c>
    </row>
    <row r="26" spans="1:59" x14ac:dyDescent="0.25">
      <c r="A26" s="4">
        <v>2022</v>
      </c>
      <c r="B26" s="9">
        <f>SUMIFS(Concentrado!C$2:C859,Concentrado!$A$2:$A859,"="&amp;$A26,Concentrado!$B$2:$B859, "=Tamaulipas")</f>
        <v>16.616</v>
      </c>
      <c r="C26" s="9">
        <f>SUMIFS(Concentrado!D$2:D859,Concentrado!$A$2:$A859,"="&amp;$A26,Concentrado!$B$2:$B859, "=Tamaulipas")</f>
        <v>4.6020000000000003</v>
      </c>
      <c r="D26" s="9">
        <f>SUMIFS(Concentrado!E$2:E859,Concentrado!$A$2:$A859,"="&amp;$A26,Concentrado!$B$2:$B859, "=Tamaulipas")</f>
        <v>10.54</v>
      </c>
      <c r="E26" s="9">
        <f>SUMIFS(Concentrado!F$2:F859,Concentrado!$A$2:$A859,"="&amp;$A26,Concentrado!$B$2:$B859, "=Tamaulipas")</f>
        <v>11.212</v>
      </c>
      <c r="F26" s="9">
        <f>SUMIFS(Concentrado!G$2:G859,Concentrado!$A$2:$A859,"="&amp;$A26,Concentrado!$B$2:$B859, "=Tamaulipas")</f>
        <v>23.329000000000001</v>
      </c>
      <c r="G26" s="9">
        <f>SUMIFS(Concentrado!H$2:H859,Concentrado!$A$2:$A859,"="&amp;$A26,Concentrado!$B$2:$B859, "=Tamaulipas")</f>
        <v>7.81</v>
      </c>
      <c r="H26" s="9">
        <f>SUMIFS(Concentrado!I$2:I859,Concentrado!$A$2:$A859,"="&amp;$A26,Concentrado!$B$2:$B859, "=Tamaulipas")</f>
        <v>5.2510000000000003</v>
      </c>
      <c r="I26" s="9">
        <f>SUMIFS(Concentrado!J$2:J859,Concentrado!$A$2:$A859,"="&amp;$A26,Concentrado!$B$2:$B859, "=Tamaulipas")</f>
        <v>6.516</v>
      </c>
      <c r="J26" s="9">
        <f>SUMIFS(Concentrado!K$2:K859,Concentrado!$A$2:$A859,"="&amp;$A26,Concentrado!$B$2:$B859, "=Tamaulipas")</f>
        <v>7.4219999999999997</v>
      </c>
      <c r="K26" s="9">
        <f>SUMIFS(Concentrado!L$2:L859,Concentrado!$A$2:$A859,"="&amp;$A26,Concentrado!$B$2:$B859, "=Tamaulipas")</f>
        <v>3.952</v>
      </c>
      <c r="L26" s="9">
        <f>SUMIFS(Concentrado!M$2:M859,Concentrado!$A$2:$A859,"="&amp;$A26,Concentrado!$B$2:$B859, "=Tamaulipas")</f>
        <v>5.6669999999999998</v>
      </c>
      <c r="M26" s="9">
        <f>SUMIFS(Concentrado!N$2:N859,Concentrado!$A$2:$A859,"="&amp;$A26,Concentrado!$B$2:$B859, "=Tamaulipas")</f>
        <v>38.505000000000003</v>
      </c>
      <c r="N26" s="9">
        <f>SUMIFS(Concentrado!O$2:O859,Concentrado!$A$2:$A859,"="&amp;$A26,Concentrado!$B$2:$B859, "=Tamaulipas")</f>
        <v>75.103999999999999</v>
      </c>
      <c r="O26" s="9">
        <f>SUMIFS(Concentrado!P$2:P859,Concentrado!$A$2:$A859,"="&amp;$A26,Concentrado!$B$2:$B859, "=Tamaulipas")</f>
        <v>20.68</v>
      </c>
      <c r="P26" s="9">
        <f>SUMIFS(Concentrado!Q$2:Q859,Concentrado!$A$2:$A859,"="&amp;$A26,Concentrado!$B$2:$B859, "=Tamaulipas")</f>
        <v>47.582000000000001</v>
      </c>
      <c r="Q26" s="9">
        <f>SUMIFS(Concentrado!R$2:R859,Concentrado!$A$2:$A859,"="&amp;$A26,Concentrado!$B$2:$B859, "=Tamaulipas")</f>
        <v>85.96</v>
      </c>
      <c r="R26" s="9">
        <f>SUMIFS(Concentrado!S$2:S859,Concentrado!$A$2:$A859,"="&amp;$A26,Concentrado!$B$2:$B859, "=Tamaulipas")</f>
        <v>79.31</v>
      </c>
      <c r="S26" s="9">
        <f>SUMIFS(Concentrado!T$2:T859,Concentrado!$A$2:$A859,"="&amp;$A26,Concentrado!$B$2:$B859, "=Tamaulipas")</f>
        <v>82.596999999999994</v>
      </c>
      <c r="T26" s="9">
        <f>SUMIFS(Concentrado!U$2:U859,Concentrado!$A$2:$A859,"="&amp;$A26,Concentrado!$B$2:$B859, "=Tamaulipas")</f>
        <v>21.712</v>
      </c>
      <c r="U26" s="9">
        <f>SUMIFS(Concentrado!V$2:V859,Concentrado!$A$2:$A859,"="&amp;$A26,Concentrado!$B$2:$B859, "=Tamaulipas")</f>
        <v>21.978999999999999</v>
      </c>
      <c r="V26" s="9">
        <f>SUMIFS(Concentrado!W$2:W859,Concentrado!$A$2:$A859,"="&amp;$A26,Concentrado!$B$2:$B859, "=Tamaulipas")</f>
        <v>21.847000000000001</v>
      </c>
      <c r="W26" s="9">
        <f>SUMIFS(Concentrado!X$2:X859,Concentrado!$A$2:$A859,"="&amp;$A26,Concentrado!$B$2:$B859, "=Tamaulipas")</f>
        <v>18.001000000000001</v>
      </c>
      <c r="X26" s="9">
        <f>SUMIFS(Concentrado!Y$2:Y859,Concentrado!$A$2:$A859,"="&amp;$A26,Concentrado!$B$2:$B859, "=Tamaulipas")</f>
        <v>2.8690000000000002</v>
      </c>
      <c r="Y26" s="9">
        <f>SUMIFS(Concentrado!Z$2:Z859,Concentrado!$A$2:$A859,"="&amp;$A26,Concentrado!$B$2:$B859, "=Tamaulipas")</f>
        <v>10.349</v>
      </c>
      <c r="Z26" s="9">
        <f>SUMIFS(Concentrado!AA$2:AA859,Concentrado!$A$2:$A859,"="&amp;$A26,Concentrado!$B$2:$B859, "=Tamaulipas")</f>
        <v>142.73099999999999</v>
      </c>
      <c r="AA26" s="9">
        <f>SUMIFS(Concentrado!AB$2:AB859,Concentrado!$A$2:$A859,"="&amp;$A26,Concentrado!$B$2:$B859, "=Tamaulipas")</f>
        <v>98.311999999999998</v>
      </c>
      <c r="AB26" s="9">
        <f>SUMIFS(Concentrado!AC$2:AC859,Concentrado!$A$2:$A859,"="&amp;$A26,Concentrado!$B$2:$B859, "=Tamaulipas")</f>
        <v>120.32299999999999</v>
      </c>
      <c r="AC26" s="9">
        <f>SUMIFS(Concentrado!AD$2:AD859,Concentrado!$A$2:$A859,"="&amp;$A26,Concentrado!$B$2:$B859, "=Tamaulipas")</f>
        <v>497.53899999999999</v>
      </c>
      <c r="AD26" s="9">
        <f>SUMIFS(Concentrado!AE$2:AE859,Concentrado!$A$2:$A859,"="&amp;$A26,Concentrado!$B$2:$B859, "=Tamaulipas")</f>
        <v>417.17599999999999</v>
      </c>
      <c r="AE26" s="9">
        <f>SUMIFS(Concentrado!AF$2:AF859,Concentrado!$A$2:$A859,"="&amp;$A26,Concentrado!$B$2:$B859, "=Tamaulipas")</f>
        <v>456.98099999999999</v>
      </c>
      <c r="AF26" s="9">
        <f>SUMIFS(Concentrado!AG$2:AG859,Concentrado!$A$2:$A859,"="&amp;$A26,Concentrado!$B$2:$B859, "=Tamaulipas")</f>
        <v>10.856</v>
      </c>
      <c r="AG26" s="9">
        <f>SUMIFS(Concentrado!AH$2:AH859,Concentrado!$A$2:$A859,"="&amp;$A26,Concentrado!$B$2:$B859, "=Tamaulipas")</f>
        <v>7.9805912021962602</v>
      </c>
      <c r="AH26" s="9">
        <f>SUMIFS(Concentrado!AI$2:AI859,Concentrado!$A$2:$A859,"="&amp;$A26,Concentrado!$B$2:$B859, "=Tamaulipas")</f>
        <v>2.8021685487898802</v>
      </c>
      <c r="AI26" s="9">
        <f>SUMIFS(Concentrado!AJ$2:AJ859,Concentrado!$A$2:$A859,"="&amp;$A26,Concentrado!$B$2:$B859, "=Tamaulipas")</f>
        <v>5.4330506254900897</v>
      </c>
      <c r="AJ26" s="9">
        <f>SUMIFS(Concentrado!AK$2:AK859,Concentrado!$A$2:$A859,"="&amp;$A26,Concentrado!$B$2:$B859, "=Tamaulipas")</f>
        <v>10.025</v>
      </c>
      <c r="AK26" s="9">
        <f>SUMIFS(Concentrado!AL$2:AL859,Concentrado!$A$2:$A859,"="&amp;$A26,Concentrado!$B$2:$B859, "=Tamaulipas")</f>
        <v>1.9490000000000001</v>
      </c>
      <c r="AL26" s="9">
        <f>SUMIFS(Concentrado!AM$2:AM859,Concentrado!$A$2:$A859,"="&amp;$A26,Concentrado!$B$2:$B859, "=Tamaulipas")</f>
        <v>5.9409999999999998</v>
      </c>
      <c r="AM26" s="9">
        <f>SUMIFS(Concentrado!AN$2:AN859,Concentrado!$A$2:$A859,"="&amp;$A26,Concentrado!$B$2:$B859, "=Tamaulipas")</f>
        <v>109.499</v>
      </c>
      <c r="AN26" s="9">
        <f>SUMIFS(Concentrado!AO$2:AO859,Concentrado!$A$2:$A859,"="&amp;$A26,Concentrado!$B$2:$B859, "=Tamaulipas")</f>
        <v>78.173000000000002</v>
      </c>
      <c r="AO26" s="9">
        <f>SUMIFS(Concentrado!AP$2:AP859,Concentrado!$A$2:$A859,"="&amp;$A26,Concentrado!$B$2:$B859, "=Tamaulipas")</f>
        <v>93.656999999999996</v>
      </c>
      <c r="AP26" s="9">
        <f>SUMIFS(Concentrado!AQ$2:AQ859,Concentrado!$A$2:$A859,"="&amp;$A26,Concentrado!$B$2:$B859, "=Tamaulipas")</f>
        <v>4.32</v>
      </c>
      <c r="AQ26" s="9">
        <f>SUMIFS(Concentrado!AR$2:AR859,Concentrado!$A$2:$A859,"="&amp;$A26,Concentrado!$B$2:$B859, "=Tamaulipas")</f>
        <v>1.9490000000000001</v>
      </c>
      <c r="AR26" s="9">
        <f>SUMIFS(Concentrado!AS$2:AS859,Concentrado!$A$2:$A859,"="&amp;$A26,Concentrado!$B$2:$B859, "=Tamaulipas")</f>
        <v>3.121</v>
      </c>
      <c r="AS26" s="9">
        <f>SUMIFS(Concentrado!AT$2:AT859,Concentrado!$A$2:$A859,"="&amp;$A26,Concentrado!$B$2:$B859, "=Tamaulipas")</f>
        <v>7.976</v>
      </c>
      <c r="AT26" s="9">
        <f>SUMIFS(Concentrado!AU$2:AU859,Concentrado!$A$2:$A859,"="&amp;$A26,Concentrado!$B$2:$B859, "=Tamaulipas")</f>
        <v>1.57</v>
      </c>
      <c r="AU26" s="9">
        <f>SUMIFS(Concentrado!AV$2:AV859,Concentrado!$A$2:$A859,"="&amp;$A26,Concentrado!$B$2:$B859, "=Tamaulipas")</f>
        <v>4.7359999999999998</v>
      </c>
      <c r="AV26" s="9">
        <f>SUMIFS(Concentrado!AW$2:AW859,Concentrado!$A$2:$A859,"="&amp;$A26,Concentrado!$B$2:$B859, "=Tamaulipas")</f>
        <v>693.16399999999999</v>
      </c>
      <c r="AW26" s="9">
        <f>SUMIFS(Concentrado!AX$2:AX859,Concentrado!$A$2:$A859,"="&amp;$A26,Concentrado!$B$2:$B859, "=Tamaulipas")</f>
        <v>527.34400000000005</v>
      </c>
      <c r="AX26" s="9">
        <f>SUMIFS(Concentrado!AY$2:AY859,Concentrado!$A$2:$A859,"="&amp;$A26,Concentrado!$B$2:$B859, "=Tamaulipas")</f>
        <v>609.39</v>
      </c>
      <c r="AY26" s="9">
        <f>SUMIFS(Concentrado!AZ$2:AZ859,Concentrado!$A$2:$A859,"="&amp;$A26,Concentrado!$B$2:$B859, "=Tamaulipas")</f>
        <v>6.9320000000000004</v>
      </c>
      <c r="AZ26" s="9">
        <f>SUMIFS(Concentrado!BA$2:BA859,Concentrado!$A$2:$A859,"="&amp;$A26,Concentrado!$B$2:$B859, "=Tamaulipas")</f>
        <v>5.2729999999999997</v>
      </c>
      <c r="BA26" s="9">
        <f>SUMIFS(Concentrado!BB$2:BB859,Concentrado!$A$2:$A859,"="&amp;$A26,Concentrado!$B$2:$B859, "=Tamaulipas")</f>
        <v>6.0940000000000003</v>
      </c>
      <c r="BB26" s="9">
        <f>SUMIFS(Concentrado!BC$2:BC859,Concentrado!$A$2:$A859,"="&amp;$A26,Concentrado!$B$2:$B859, "=Tamaulipas")</f>
        <v>8.7449999999999992</v>
      </c>
      <c r="BC26" s="9">
        <f>SUMIFS(Concentrado!BD$2:BD859,Concentrado!$A$2:$A859,"="&amp;$A26,Concentrado!$B$2:$B859, "=Tamaulipas")</f>
        <v>1.458</v>
      </c>
      <c r="BD26" s="9">
        <f>SUMIFS(Concentrado!BE$2:BE859,Concentrado!$A$2:$A859,"="&amp;$A26,Concentrado!$B$2:$B859, "=Tamaulipas")</f>
        <v>12.688000000000001</v>
      </c>
      <c r="BE26" s="9">
        <f>SUMIFS(Concentrado!BF$2:BF859,Concentrado!$A$2:$A859,"="&amp;$A26,Concentrado!$B$2:$B859, "=Tamaulipas")</f>
        <v>16.263999999999999</v>
      </c>
      <c r="BF26" s="9">
        <f>SUMIFS(Concentrado!BG$2:BG859,Concentrado!$A$2:$A859,"="&amp;$A26,Concentrado!$B$2:$B859, "=Tamaulipas")</f>
        <v>43.832000000000001</v>
      </c>
      <c r="BG26" s="9">
        <f>SUMIFS(Concentrado!BH$2:BH859,Concentrado!$A$2:$A859,"="&amp;$A26,Concentrado!$B$2:$B859, "=Tamaulipas")</f>
        <v>8.8356749025307408</v>
      </c>
    </row>
    <row r="27" spans="1:59" x14ac:dyDescent="0.25">
      <c r="A27" s="4">
        <v>2023</v>
      </c>
      <c r="B27" s="9">
        <f>SUMIFS(Concentrado!C$2:C859,Concentrado!$A$2:$A859,"="&amp;$A27,Concentrado!$B$2:$B859, "=Tamaulipas")</f>
        <v>18.158000000000001</v>
      </c>
      <c r="C27" s="9">
        <f>SUMIFS(Concentrado!D$2:D859,Concentrado!$A$2:$A859,"="&amp;$A27,Concentrado!$B$2:$B859, "=Tamaulipas")</f>
        <v>4.3490000000000002</v>
      </c>
      <c r="D27" s="9">
        <f>SUMIFS(Concentrado!E$2:E859,Concentrado!$A$2:$A859,"="&amp;$A27,Concentrado!$B$2:$B859, "=Tamaulipas")</f>
        <v>11.179</v>
      </c>
      <c r="E27" s="9">
        <f>SUMIFS(Concentrado!F$2:F859,Concentrado!$A$2:$A859,"="&amp;$A27,Concentrado!$B$2:$B859, "=Tamaulipas")</f>
        <v>14.116</v>
      </c>
      <c r="F27" s="9">
        <f>SUMIFS(Concentrado!G$2:G859,Concentrado!$A$2:$A859,"="&amp;$A27,Concentrado!$B$2:$B859, "=Tamaulipas")</f>
        <v>24.149000000000001</v>
      </c>
      <c r="G27" s="9">
        <f>SUMIFS(Concentrado!H$2:H859,Concentrado!$A$2:$A859,"="&amp;$A27,Concentrado!$B$2:$B859, "=Tamaulipas")</f>
        <v>7.79</v>
      </c>
      <c r="H27" s="9">
        <f>SUMIFS(Concentrado!I$2:I859,Concentrado!$A$2:$A859,"="&amp;$A27,Concentrado!$B$2:$B859, "=Tamaulipas")</f>
        <v>5.7439999999999998</v>
      </c>
      <c r="I27" s="9">
        <f>SUMIFS(Concentrado!J$2:J859,Concentrado!$A$2:$A859,"="&amp;$A27,Concentrado!$B$2:$B859, "=Tamaulipas")</f>
        <v>6.7560000000000002</v>
      </c>
      <c r="J27" s="9">
        <f>SUMIFS(Concentrado!K$2:K859,Concentrado!$A$2:$A859,"="&amp;$A27,Concentrado!$B$2:$B859, "=Tamaulipas")</f>
        <v>8.1739999999999995</v>
      </c>
      <c r="K27" s="9">
        <f>SUMIFS(Concentrado!L$2:L859,Concentrado!$A$2:$A859,"="&amp;$A27,Concentrado!$B$2:$B859, "=Tamaulipas")</f>
        <v>4.3490000000000002</v>
      </c>
      <c r="L27" s="9">
        <f>SUMIFS(Concentrado!M$2:M859,Concentrado!$A$2:$A859,"="&amp;$A27,Concentrado!$B$2:$B859, "=Tamaulipas")</f>
        <v>6.2409999999999997</v>
      </c>
      <c r="M27" s="9">
        <f>SUMIFS(Concentrado!N$2:N859,Concentrado!$A$2:$A859,"="&amp;$A27,Concentrado!$B$2:$B859, "=Tamaulipas")</f>
        <v>36.503999999999998</v>
      </c>
      <c r="N27" s="9">
        <f>SUMIFS(Concentrado!O$2:O859,Concentrado!$A$2:$A859,"="&amp;$A27,Concentrado!$B$2:$B859, "=Tamaulipas")</f>
        <v>81.736999999999995</v>
      </c>
      <c r="O27" s="9">
        <f>SUMIFS(Concentrado!P$2:P859,Concentrado!$A$2:$A859,"="&amp;$A27,Concentrado!$B$2:$B859, "=Tamaulipas")</f>
        <v>18.306999999999999</v>
      </c>
      <c r="P27" s="9">
        <f>SUMIFS(Concentrado!Q$2:Q859,Concentrado!$A$2:$A859,"="&amp;$A27,Concentrado!$B$2:$B859, "=Tamaulipas")</f>
        <v>49.68</v>
      </c>
      <c r="Q27" s="9">
        <f>SUMIFS(Concentrado!R$2:R859,Concentrado!$A$2:$A859,"="&amp;$A27,Concentrado!$B$2:$B859, "=Tamaulipas")</f>
        <v>80.474999999999994</v>
      </c>
      <c r="R27" s="9">
        <f>SUMIFS(Concentrado!S$2:S859,Concentrado!$A$2:$A859,"="&amp;$A27,Concentrado!$B$2:$B859, "=Tamaulipas")</f>
        <v>80.582999999999998</v>
      </c>
      <c r="S27" s="9">
        <f>SUMIFS(Concentrado!T$2:T859,Concentrado!$A$2:$A859,"="&amp;$A27,Concentrado!$B$2:$B859, "=Tamaulipas")</f>
        <v>80.53</v>
      </c>
      <c r="T27" s="9">
        <f>SUMIFS(Concentrado!U$2:U859,Concentrado!$A$2:$A859,"="&amp;$A27,Concentrado!$B$2:$B859, "=Tamaulipas")</f>
        <v>18.158000000000001</v>
      </c>
      <c r="U27" s="9">
        <f>SUMIFS(Concentrado!V$2:V859,Concentrado!$A$2:$A859,"="&amp;$A27,Concentrado!$B$2:$B859, "=Tamaulipas")</f>
        <v>23.515000000000001</v>
      </c>
      <c r="V27" s="9">
        <f>SUMIFS(Concentrado!W$2:W859,Concentrado!$A$2:$A859,"="&amp;$A27,Concentrado!$B$2:$B859, "=Tamaulipas")</f>
        <v>20.864999999999998</v>
      </c>
      <c r="W27" s="9">
        <f>SUMIFS(Concentrado!X$2:X859,Concentrado!$A$2:$A859,"="&amp;$A27,Concentrado!$B$2:$B859, "=Tamaulipas")</f>
        <v>23.643000000000001</v>
      </c>
      <c r="X27" s="9">
        <f>SUMIFS(Concentrado!Y$2:Y859,Concentrado!$A$2:$A859,"="&amp;$A27,Concentrado!$B$2:$B859, "=Tamaulipas")</f>
        <v>2.8450000000000002</v>
      </c>
      <c r="Y27" s="9">
        <f>SUMIFS(Concentrado!Z$2:Z859,Concentrado!$A$2:$A859,"="&amp;$A27,Concentrado!$B$2:$B859, "=Tamaulipas")</f>
        <v>13.132</v>
      </c>
      <c r="Z27" s="9">
        <f>SUMIFS(Concentrado!AA$2:AA859,Concentrado!$A$2:$A859,"="&amp;$A27,Concentrado!$B$2:$B859, "=Tamaulipas")</f>
        <v>139.00800000000001</v>
      </c>
      <c r="AA27" s="9">
        <f>SUMIFS(Concentrado!AB$2:AB859,Concentrado!$A$2:$A859,"="&amp;$A27,Concentrado!$B$2:$B859, "=Tamaulipas")</f>
        <v>92.823999999999998</v>
      </c>
      <c r="AB27" s="9">
        <f>SUMIFS(Concentrado!AC$2:AC859,Concentrado!$A$2:$A859,"="&amp;$A27,Concentrado!$B$2:$B859, "=Tamaulipas")</f>
        <v>115.667</v>
      </c>
      <c r="AC27" s="9">
        <f>SUMIFS(Concentrado!AD$2:AD859,Concentrado!$A$2:$A859,"="&amp;$A27,Concentrado!$B$2:$B859, "=Tamaulipas")</f>
        <v>490.75099999999998</v>
      </c>
      <c r="AD27" s="9">
        <f>SUMIFS(Concentrado!AE$2:AE859,Concentrado!$A$2:$A859,"="&amp;$A27,Concentrado!$B$2:$B859, "=Tamaulipas")</f>
        <v>419.238</v>
      </c>
      <c r="AE27" s="9">
        <f>SUMIFS(Concentrado!AF$2:AF859,Concentrado!$A$2:$A859,"="&amp;$A27,Concentrado!$B$2:$B859, "=Tamaulipas")</f>
        <v>454.63600000000002</v>
      </c>
      <c r="AF27" s="9">
        <f>SUMIFS(Concentrado!AG$2:AG859,Concentrado!$A$2:$A859,"="&amp;$A27,Concentrado!$B$2:$B859, "=Tamaulipas")</f>
        <v>10.478</v>
      </c>
      <c r="AG27" s="9">
        <f>SUMIFS(Concentrado!AH$2:AH859,Concentrado!$A$2:$A859,"="&amp;$A27,Concentrado!$B$2:$B859, "=Tamaulipas")</f>
        <v>7.8098850831194904</v>
      </c>
      <c r="AH27" s="9">
        <f>SUMIFS(Concentrado!AI$2:AI859,Concentrado!$A$2:$A859,"="&amp;$A27,Concentrado!$B$2:$B859, "=Tamaulipas")</f>
        <v>2.6368613439423099</v>
      </c>
      <c r="AI27" s="9">
        <f>SUMIFS(Concentrado!AJ$2:AJ859,Concentrado!$A$2:$A859,"="&amp;$A27,Concentrado!$B$2:$B859, "=Tamaulipas")</f>
        <v>5.2666035754566503</v>
      </c>
      <c r="AJ27" s="9">
        <f>SUMIFS(Concentrado!AK$2:AK859,Concentrado!$A$2:$A859,"="&amp;$A27,Concentrado!$B$2:$B859, "=Tamaulipas")</f>
        <v>9.3810000000000002</v>
      </c>
      <c r="AK27" s="9">
        <f>SUMIFS(Concentrado!AL$2:AL859,Concentrado!$A$2:$A859,"="&amp;$A27,Concentrado!$B$2:$B859, "=Tamaulipas")</f>
        <v>2.0939999999999999</v>
      </c>
      <c r="AL27" s="9">
        <f>SUMIFS(Concentrado!AM$2:AM859,Concentrado!$A$2:$A859,"="&amp;$A27,Concentrado!$B$2:$B859, "=Tamaulipas")</f>
        <v>5.6980000000000004</v>
      </c>
      <c r="AM27" s="9">
        <f>SUMIFS(Concentrado!AN$2:AN859,Concentrado!$A$2:$A859,"="&amp;$A27,Concentrado!$B$2:$B859, "=Tamaulipas")</f>
        <v>63.030999999999999</v>
      </c>
      <c r="AN27" s="9">
        <f>SUMIFS(Concentrado!AO$2:AO859,Concentrado!$A$2:$A859,"="&amp;$A27,Concentrado!$B$2:$B859, "=Tamaulipas")</f>
        <v>49.338000000000001</v>
      </c>
      <c r="AO27" s="9">
        <f>SUMIFS(Concentrado!AP$2:AP859,Concentrado!$A$2:$A859,"="&amp;$A27,Concentrado!$B$2:$B859, "=Tamaulipas")</f>
        <v>56.137999999999998</v>
      </c>
      <c r="AP27" s="9">
        <f>SUMIFS(Concentrado!AQ$2:AQ859,Concentrado!$A$2:$A859,"="&amp;$A27,Concentrado!$B$2:$B859, "=Tamaulipas")</f>
        <v>5.431</v>
      </c>
      <c r="AQ27" s="9">
        <f>SUMIFS(Concentrado!AR$2:AR859,Concentrado!$A$2:$A859,"="&amp;$A27,Concentrado!$B$2:$B859, "=Tamaulipas")</f>
        <v>1.879</v>
      </c>
      <c r="AR27" s="9">
        <f>SUMIFS(Concentrado!AS$2:AS859,Concentrado!$A$2:$A859,"="&amp;$A27,Concentrado!$B$2:$B859, "=Tamaulipas")</f>
        <v>3.6360000000000001</v>
      </c>
      <c r="AS27" s="9">
        <f>SUMIFS(Concentrado!AT$2:AT859,Concentrado!$A$2:$A859,"="&amp;$A27,Concentrado!$B$2:$B859, "=Tamaulipas")</f>
        <v>8.2829999999999995</v>
      </c>
      <c r="AT27" s="9">
        <f>SUMIFS(Concentrado!AU$2:AU859,Concentrado!$A$2:$A859,"="&amp;$A27,Concentrado!$B$2:$B859, "=Tamaulipas")</f>
        <v>2.2010000000000001</v>
      </c>
      <c r="AU27" s="9">
        <f>SUMIFS(Concentrado!AV$2:AV859,Concentrado!$A$2:$A859,"="&amp;$A27,Concentrado!$B$2:$B859, "=Tamaulipas")</f>
        <v>5.2089999999999996</v>
      </c>
      <c r="AV27" s="9">
        <f>SUMIFS(Concentrado!AW$2:AW859,Concentrado!$A$2:$A859,"="&amp;$A27,Concentrado!$B$2:$B859, "=Tamaulipas")</f>
        <v>644.899</v>
      </c>
      <c r="AW27" s="9">
        <f>SUMIFS(Concentrado!AX$2:AX859,Concentrado!$A$2:$A859,"="&amp;$A27,Concentrado!$B$2:$B859, "=Tamaulipas")</f>
        <v>496.70699999999999</v>
      </c>
      <c r="AX27" s="9">
        <f>SUMIFS(Concentrado!AY$2:AY859,Concentrado!$A$2:$A859,"="&amp;$A27,Concentrado!$B$2:$B859, "=Tamaulipas")</f>
        <v>570.05799999999999</v>
      </c>
      <c r="AY27" s="9">
        <f>SUMIFS(Concentrado!AZ$2:AZ859,Concentrado!$A$2:$A859,"="&amp;$A27,Concentrado!$B$2:$B859, "=Tamaulipas")</f>
        <v>6.4489999999999998</v>
      </c>
      <c r="AZ27" s="9">
        <f>SUMIFS(Concentrado!BA$2:BA859,Concentrado!$A$2:$A859,"="&amp;$A27,Concentrado!$B$2:$B859, "=Tamaulipas")</f>
        <v>4.9669999999999996</v>
      </c>
      <c r="BA27" s="9">
        <f>SUMIFS(Concentrado!BB$2:BB859,Concentrado!$A$2:$A859,"="&amp;$A27,Concentrado!$B$2:$B859, "=Tamaulipas")</f>
        <v>5.7009999999999996</v>
      </c>
      <c r="BB27" s="9">
        <f>SUMIFS(Concentrado!BC$2:BC859,Concentrado!$A$2:$A859,"="&amp;$A27,Concentrado!$B$2:$B859, "=Tamaulipas")</f>
        <v>8.4860000000000007</v>
      </c>
      <c r="BC27" s="9">
        <f>SUMIFS(Concentrado!BD$2:BD859,Concentrado!$A$2:$A859,"="&amp;$A27,Concentrado!$B$2:$B859, "=Tamaulipas")</f>
        <v>0.73799999999999999</v>
      </c>
      <c r="BD27" s="9">
        <f>SUMIFS(Concentrado!BE$2:BE859,Concentrado!$A$2:$A859,"="&amp;$A27,Concentrado!$B$2:$B859, "=Tamaulipas")</f>
        <v>14.909000000000001</v>
      </c>
      <c r="BE27" s="9">
        <f>SUMIFS(Concentrado!BF$2:BF859,Concentrado!$A$2:$A859,"="&amp;$A27,Concentrado!$B$2:$B859, "=Tamaulipas")</f>
        <v>17.46</v>
      </c>
      <c r="BF27" s="9">
        <f>SUMIFS(Concentrado!BG$2:BG859,Concentrado!$A$2:$A859,"="&amp;$A27,Concentrado!$B$2:$B859, "=Tamaulipas")</f>
        <v>31.878</v>
      </c>
      <c r="BG27" s="9">
        <f>SUMIFS(Concentrado!BH$2:BH859,Concentrado!$A$2:$A859,"="&amp;$A27,Concentrado!$B$2:$B859, "=Tamaulipas")</f>
        <v>10.814124570868072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8" workbookViewId="0">
      <selection activeCell="B27" sqref="B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"=Tlaxcala")</f>
        <v>18.635000000000002</v>
      </c>
      <c r="C2" s="9">
        <f>SUMIFS(Concentrado!D$2:D826,Concentrado!$A$2:$A826,"="&amp;$A2,Concentrado!$B$2:$B826, "=Tlaxcala")</f>
        <v>7.2249999999999996</v>
      </c>
      <c r="D2" s="9">
        <f>SUMIFS(Concentrado!E$2:E826,Concentrado!$A$2:$A826,"="&amp;$A2,Concentrado!$B$2:$B826, "=Tlaxcala")</f>
        <v>12.856999999999999</v>
      </c>
      <c r="E2" s="9">
        <f>SUMIFS(Concentrado!F$2:F826,Concentrado!$A$2:$A826,"="&amp;$A2,Concentrado!$B$2:$B826, "=Tlaxcala")</f>
        <v>19.696000000000002</v>
      </c>
      <c r="F2" s="9">
        <f>SUMIFS(Concentrado!G$2:G826,Concentrado!$A$2:$A826,"="&amp;$A2,Concentrado!$B$2:$B826, "=Tlaxcala")</f>
        <v>13.932</v>
      </c>
      <c r="G2" s="9">
        <f>SUMIFS(Concentrado!H$2:H826,Concentrado!$A$2:$A826,"="&amp;$A2,Concentrado!$B$2:$B826, "=Tlaxcala")</f>
        <v>1.0589999999999999</v>
      </c>
      <c r="H2" s="9">
        <f>SUMIFS(Concentrado!I$2:I826,Concentrado!$A$2:$A826,"="&amp;$A2,Concentrado!$B$2:$B826, "=Tlaxcala")</f>
        <v>1.2390000000000001</v>
      </c>
      <c r="I2" s="9">
        <f>SUMIFS(Concentrado!J$2:J826,Concentrado!$A$2:$A826,"="&amp;$A2,Concentrado!$B$2:$B826, "=Tlaxcala")</f>
        <v>1.1499999999999999</v>
      </c>
      <c r="J2" s="9">
        <f>SUMIFS(Concentrado!K$2:K826,Concentrado!$A$2:$A826,"="&amp;$A2,Concentrado!$B$2:$B826, "=Tlaxcala")</f>
        <v>2.3290000000000002</v>
      </c>
      <c r="K2" s="9">
        <f>SUMIFS(Concentrado!L$2:L826,Concentrado!$A$2:$A826,"="&amp;$A2,Concentrado!$B$2:$B826, "=Tlaxcala")</f>
        <v>2.2709999999999999</v>
      </c>
      <c r="L2" s="9">
        <f>SUMIFS(Concentrado!M$2:M826,Concentrado!$A$2:$A826,"="&amp;$A2,Concentrado!$B$2:$B826, "=Tlaxcala")</f>
        <v>2.2999999999999998</v>
      </c>
      <c r="M2" s="9">
        <f>SUMIFS(Concentrado!N$2:N826,Concentrado!$A$2:$A826,"="&amp;$A2,Concentrado!$B$2:$B826, "=Tlaxcala")</f>
        <v>28.262</v>
      </c>
      <c r="N2" s="9">
        <f>SUMIFS(Concentrado!O$2:O826,Concentrado!$A$2:$A826,"="&amp;$A2,Concentrado!$B$2:$B826, "=Tlaxcala")</f>
        <v>77.082999999999998</v>
      </c>
      <c r="O2" s="9">
        <f>SUMIFS(Concentrado!P$2:P826,Concentrado!$A$2:$A826,"="&amp;$A2,Concentrado!$B$2:$B826, "=Tlaxcala")</f>
        <v>26.01</v>
      </c>
      <c r="P2" s="9">
        <f>SUMIFS(Concentrado!Q$2:Q826,Concentrado!$A$2:$A826,"="&amp;$A2,Concentrado!$B$2:$B826, "=Tlaxcala")</f>
        <v>51.220999999999997</v>
      </c>
      <c r="Q2" s="9">
        <f>SUMIFS(Concentrado!R$2:R826,Concentrado!$A$2:$A826,"="&amp;$A2,Concentrado!$B$2:$B826, "=Tlaxcala")</f>
        <v>42.564999999999998</v>
      </c>
      <c r="R2" s="9">
        <f>SUMIFS(Concentrado!S$2:S826,Concentrado!$A$2:$A826,"="&amp;$A2,Concentrado!$B$2:$B826, "=Tlaxcala")</f>
        <v>45.414999999999999</v>
      </c>
      <c r="S2" s="9">
        <f>SUMIFS(Concentrado!T$2:T826,Concentrado!$A$2:$A826,"="&amp;$A2,Concentrado!$B$2:$B826, "=Tlaxcala")</f>
        <v>44.008000000000003</v>
      </c>
      <c r="T2" s="9">
        <f>SUMIFS(Concentrado!U$2:U826,Concentrado!$A$2:$A826,"="&amp;$A2,Concentrado!$B$2:$B826, "=Tlaxcala")</f>
        <v>5.9290000000000003</v>
      </c>
      <c r="U2" s="9">
        <f>SUMIFS(Concentrado!V$2:V826,Concentrado!$A$2:$A826,"="&amp;$A2,Concentrado!$B$2:$B826, "=Tlaxcala")</f>
        <v>13.005000000000001</v>
      </c>
      <c r="V2" s="9">
        <f>SUMIFS(Concentrado!W$2:W826,Concentrado!$A$2:$A826,"="&amp;$A2,Concentrado!$B$2:$B826, "=Tlaxcala")</f>
        <v>9.5120000000000005</v>
      </c>
      <c r="W2" s="9">
        <f>SUMIFS(Concentrado!X$2:X826,Concentrado!$A$2:$A826,"="&amp;$A2,Concentrado!$B$2:$B826, "=Tlaxcala")</f>
        <v>12.494</v>
      </c>
      <c r="X2" s="9">
        <f>SUMIFS(Concentrado!Y$2:Y826,Concentrado!$A$2:$A826,"="&amp;$A2,Concentrado!$B$2:$B826, "=Tlaxcala")</f>
        <v>2.6840000000000002</v>
      </c>
      <c r="Y2" s="9">
        <f>SUMIFS(Concentrado!Z$2:Z826,Concentrado!$A$2:$A826,"="&amp;$A2,Concentrado!$B$2:$B826, "=Tlaxcala")</f>
        <v>7.5259999999999998</v>
      </c>
      <c r="Z2" s="9">
        <f>SUMIFS(Concentrado!AA$2:AA826,Concentrado!$A$2:$A826,"="&amp;$A2,Concentrado!$B$2:$B826, "=Tlaxcala")</f>
        <v>26.259</v>
      </c>
      <c r="AA2" s="9">
        <f>SUMIFS(Concentrado!AB$2:AB826,Concentrado!$A$2:$A826,"="&amp;$A2,Concentrado!$B$2:$B826, "=Tlaxcala")</f>
        <v>21.675000000000001</v>
      </c>
      <c r="AB2" s="9">
        <f>SUMIFS(Concentrado!AC$2:AC826,Concentrado!$A$2:$A826,"="&amp;$A2,Concentrado!$B$2:$B826, "=Tlaxcala")</f>
        <v>23.937999999999999</v>
      </c>
      <c r="AC2" s="9">
        <f>SUMIFS(Concentrado!AD$2:AD826,Concentrado!$A$2:$A826,"="&amp;$A2,Concentrado!$B$2:$B826, "=Tlaxcala")</f>
        <v>306.21300000000002</v>
      </c>
      <c r="AD2" s="9">
        <f>SUMIFS(Concentrado!AE$2:AE826,Concentrado!$A$2:$A826,"="&amp;$A2,Concentrado!$B$2:$B826, "=Tlaxcala")</f>
        <v>289.82900000000001</v>
      </c>
      <c r="AE2" s="9">
        <f>SUMIFS(Concentrado!AF$2:AF826,Concentrado!$A$2:$A826,"="&amp;$A2,Concentrado!$B$2:$B826, "=Tlaxcala")</f>
        <v>297.916</v>
      </c>
      <c r="AF2" s="9">
        <f>SUMIFS(Concentrado!AG$2:AG826,Concentrado!$A$2:$A826,"="&amp;$A2,Concentrado!$B$2:$B826, "=Tlaxcala")</f>
        <v>4.4470000000000001</v>
      </c>
      <c r="AG2" s="9">
        <f>SUMIFS(Concentrado!AH$2:AH826,Concentrado!$A$2:$A826,"="&amp;$A2,Concentrado!$B$2:$B826, "=Tlaxcala")</f>
        <v>5.7268997688415002</v>
      </c>
      <c r="AH2" s="9">
        <f>SUMIFS(Concentrado!AI$2:AI826,Concentrado!$A$2:$A826,"="&amp;$A2,Concentrado!$B$2:$B826, "=Tlaxcala")</f>
        <v>2.0296017413982899</v>
      </c>
      <c r="AI2" s="9">
        <f>SUMIFS(Concentrado!AJ$2:AJ826,Concentrado!$A$2:$A826,"="&amp;$A2,Concentrado!$B$2:$B826, "=Tlaxcala")</f>
        <v>3.85446565542619</v>
      </c>
      <c r="AJ2" s="9">
        <f>SUMIFS(Concentrado!AK$2:AK826,Concentrado!$A$2:$A826,"="&amp;$A2,Concentrado!$B$2:$B826, "=Tlaxcala")</f>
        <v>4.4470000000000001</v>
      </c>
      <c r="AK2" s="9">
        <f>SUMIFS(Concentrado!AL$2:AL826,Concentrado!$A$2:$A826,"="&amp;$A2,Concentrado!$B$2:$B826, "=Tlaxcala")</f>
        <v>1.2390000000000001</v>
      </c>
      <c r="AL2" s="9">
        <f>SUMIFS(Concentrado!AM$2:AM826,Concentrado!$A$2:$A826,"="&amp;$A2,Concentrado!$B$2:$B826, "=Tlaxcala")</f>
        <v>2.8220000000000001</v>
      </c>
      <c r="AM2" s="9">
        <f>SUMIFS(Concentrado!AN$2:AN826,Concentrado!$A$2:$A826,"="&amp;$A2,Concentrado!$B$2:$B826, "=Tlaxcala")</f>
        <v>103.977</v>
      </c>
      <c r="AN2" s="9">
        <f>SUMIFS(Concentrado!AO$2:AO826,Concentrado!$A$2:$A826,"="&amp;$A2,Concentrado!$B$2:$B826, "=Tlaxcala")</f>
        <v>88.352000000000004</v>
      </c>
      <c r="AO2" s="9">
        <f>SUMIFS(Concentrado!AP$2:AP826,Concentrado!$A$2:$A826,"="&amp;$A2,Concentrado!$B$2:$B826, "=Tlaxcala")</f>
        <v>96.168999999999997</v>
      </c>
      <c r="AP2" s="9">
        <f>SUMIFS(Concentrado!AQ$2:AQ826,Concentrado!$A$2:$A826,"="&amp;$A2,Concentrado!$B$2:$B826, "=Tlaxcala")</f>
        <v>4.024</v>
      </c>
      <c r="AQ2" s="9">
        <f>SUMIFS(Concentrado!AR$2:AR826,Concentrado!$A$2:$A826,"="&amp;$A2,Concentrado!$B$2:$B826, "=Tlaxcala")</f>
        <v>1.032</v>
      </c>
      <c r="AR2" s="9">
        <f>SUMIFS(Concentrado!AS$2:AS826,Concentrado!$A$2:$A826,"="&amp;$A2,Concentrado!$B$2:$B826, "=Tlaxcala")</f>
        <v>2.5089999999999999</v>
      </c>
      <c r="AS2" s="9">
        <f>SUMIFS(Concentrado!AT$2:AT826,Concentrado!$A$2:$A826,"="&amp;$A2,Concentrado!$B$2:$B826, "=Tlaxcala")</f>
        <v>4.024</v>
      </c>
      <c r="AT2" s="9">
        <f>SUMIFS(Concentrado!AU$2:AU826,Concentrado!$A$2:$A826,"="&amp;$A2,Concentrado!$B$2:$B826, "=Tlaxcala")</f>
        <v>1.4450000000000001</v>
      </c>
      <c r="AU2" s="9">
        <f>SUMIFS(Concentrado!AV$2:AV826,Concentrado!$A$2:$A826,"="&amp;$A2,Concentrado!$B$2:$B826, "=Tlaxcala")</f>
        <v>2.718</v>
      </c>
      <c r="AV2" s="9">
        <f>SUMIFS(Concentrado!AW$2:AW826,Concentrado!$A$2:$A826,"="&amp;$A2,Concentrado!$B$2:$B826, "=Tlaxcala")</f>
        <v>497.22500000000002</v>
      </c>
      <c r="AW2" s="9">
        <f>SUMIFS(Concentrado!AX$2:AX826,Concentrado!$A$2:$A826,"="&amp;$A2,Concentrado!$B$2:$B826, "=Tlaxcala")</f>
        <v>414.30599999999998</v>
      </c>
      <c r="AX2" s="9">
        <f>SUMIFS(Concentrado!AY$2:AY826,Concentrado!$A$2:$A826,"="&amp;$A2,Concentrado!$B$2:$B826, "=Tlaxcala")</f>
        <v>455.34100000000001</v>
      </c>
      <c r="AY2" s="9">
        <f>SUMIFS(Concentrado!AZ$2:AZ826,Concentrado!$A$2:$A826,"="&amp;$A2,Concentrado!$B$2:$B826, "=Tlaxcala")</f>
        <v>4.9720000000000004</v>
      </c>
      <c r="AZ2" s="9">
        <f>SUMIFS(Concentrado!BA$2:BA826,Concentrado!$A$2:$A826,"="&amp;$A2,Concentrado!$B$2:$B826, "=Tlaxcala")</f>
        <v>4.1429999999999998</v>
      </c>
      <c r="BA2" s="9">
        <f>SUMIFS(Concentrado!BB$2:BB826,Concentrado!$A$2:$A826,"="&amp;$A2,Concentrado!$B$2:$B826, "=Tlaxcala")</f>
        <v>4.5529999999999999</v>
      </c>
      <c r="BB2" s="9">
        <f>SUMIFS(Concentrado!BC$2:BC826,Concentrado!$A$2:$A826,"="&amp;$A2,Concentrado!$B$2:$B826, "=Tlaxcala")</f>
        <v>97.906999999999996</v>
      </c>
      <c r="BC2" s="9">
        <f>SUMIFS(Concentrado!BD$2:BD826,Concentrado!$A$2:$A826,"="&amp;$A2,Concentrado!$B$2:$B826, "=Tlaxcala")</f>
        <v>36.616</v>
      </c>
      <c r="BD2" s="9">
        <f>SUMIFS(Concentrado!BE$2:BE826,Concentrado!$A$2:$A826,"="&amp;$A2,Concentrado!$B$2:$B826, "=Tlaxcala")</f>
        <v>24.812000000000001</v>
      </c>
      <c r="BE2" s="9">
        <f>SUMIFS(Concentrado!BF$2:BF826,Concentrado!$A$2:$A826,"="&amp;$A2,Concentrado!$B$2:$B826, "=Tlaxcala")</f>
        <v>28.608000000000001</v>
      </c>
      <c r="BF2" s="9">
        <f>SUMIFS(Concentrado!BG$2:BG826,Concentrado!$A$2:$A826,"="&amp;$A2,Concentrado!$B$2:$B826, "=Tlaxcala")</f>
        <v>90.7</v>
      </c>
      <c r="BG2" s="9">
        <f>SUMIFS(Concentrado!BH$2:BH826,Concentrado!$A$2:$A826,"="&amp;$A2,Concentrado!$B$2:$B826, "=Tlaxcala")</f>
        <v>12.962473073579986</v>
      </c>
    </row>
    <row r="3" spans="1:59" x14ac:dyDescent="0.25">
      <c r="A3" s="4">
        <v>1999</v>
      </c>
      <c r="B3" s="9">
        <f>SUMIFS(Concentrado!C$2:C859,Concentrado!$A$2:$A859,"="&amp;$A3,Concentrado!$B$2:$B859, "=Tlaxcala")</f>
        <v>25.811</v>
      </c>
      <c r="C3" s="9">
        <f>SUMIFS(Concentrado!D$2:D859,Concentrado!$A$2:$A859,"="&amp;$A3,Concentrado!$B$2:$B859, "=Tlaxcala")</f>
        <v>6.2750000000000004</v>
      </c>
      <c r="D3" s="9">
        <f>SUMIFS(Concentrado!E$2:E859,Concentrado!$A$2:$A859,"="&amp;$A3,Concentrado!$B$2:$B859, "=Tlaxcala")</f>
        <v>15.907</v>
      </c>
      <c r="E3" s="9">
        <f>SUMIFS(Concentrado!F$2:F859,Concentrado!$A$2:$A859,"="&amp;$A3,Concentrado!$B$2:$B859, "=Tlaxcala")</f>
        <v>24.599</v>
      </c>
      <c r="F3" s="9">
        <f>SUMIFS(Concentrado!G$2:G859,Concentrado!$A$2:$A859,"="&amp;$A3,Concentrado!$B$2:$B859, "=Tlaxcala")</f>
        <v>14.852</v>
      </c>
      <c r="G3" s="9">
        <f>SUMIFS(Concentrado!H$2:H859,Concentrado!$A$2:$A859,"="&amp;$A3,Concentrado!$B$2:$B859, "=Tlaxcala")</f>
        <v>2.706</v>
      </c>
      <c r="H3" s="9">
        <f>SUMIFS(Concentrado!I$2:I859,Concentrado!$A$2:$A859,"="&amp;$A3,Concentrado!$B$2:$B859, "=Tlaxcala")</f>
        <v>2.8340000000000001</v>
      </c>
      <c r="I3" s="9">
        <f>SUMIFS(Concentrado!J$2:J859,Concentrado!$A$2:$A859,"="&amp;$A3,Concentrado!$B$2:$B859, "=Tlaxcala")</f>
        <v>2.7709999999999999</v>
      </c>
      <c r="J3" s="9">
        <f>SUMIFS(Concentrado!K$2:K859,Concentrado!$A$2:$A859,"="&amp;$A3,Concentrado!$B$2:$B859, "=Tlaxcala")</f>
        <v>2.0819999999999999</v>
      </c>
      <c r="K3" s="9">
        <f>SUMIFS(Concentrado!L$2:L859,Concentrado!$A$2:$A859,"="&amp;$A3,Concentrado!$B$2:$B859, "=Tlaxcala")</f>
        <v>2.024</v>
      </c>
      <c r="L3" s="9">
        <f>SUMIFS(Concentrado!M$2:M859,Concentrado!$A$2:$A859,"="&amp;$A3,Concentrado!$B$2:$B859, "=Tlaxcala")</f>
        <v>2.0529999999999999</v>
      </c>
      <c r="M3" s="9">
        <f>SUMIFS(Concentrado!N$2:N859,Concentrado!$A$2:$A859,"="&amp;$A3,Concentrado!$B$2:$B859, "=Tlaxcala")</f>
        <v>33.948</v>
      </c>
      <c r="N3" s="9">
        <f>SUMIFS(Concentrado!O$2:O859,Concentrado!$A$2:$A859,"="&amp;$A3,Concentrado!$B$2:$B859, "=Tlaxcala")</f>
        <v>88.05</v>
      </c>
      <c r="O3" s="9">
        <f>SUMIFS(Concentrado!P$2:P859,Concentrado!$A$2:$A859,"="&amp;$A3,Concentrado!$B$2:$B859, "=Tlaxcala")</f>
        <v>23.279</v>
      </c>
      <c r="P3" s="9">
        <f>SUMIFS(Concentrado!Q$2:Q859,Concentrado!$A$2:$A859,"="&amp;$A3,Concentrado!$B$2:$B859, "=Tlaxcala")</f>
        <v>55.316000000000003</v>
      </c>
      <c r="Q3" s="9">
        <f>SUMIFS(Concentrado!R$2:R859,Concentrado!$A$2:$A859,"="&amp;$A3,Concentrado!$B$2:$B859, "=Tlaxcala")</f>
        <v>45.585999999999999</v>
      </c>
      <c r="R3" s="9">
        <f>SUMIFS(Concentrado!S$2:S859,Concentrado!$A$2:$A859,"="&amp;$A3,Concentrado!$B$2:$B859, "=Tlaxcala")</f>
        <v>54.048999999999999</v>
      </c>
      <c r="S3" s="9">
        <f>SUMIFS(Concentrado!T$2:T859,Concentrado!$A$2:$A859,"="&amp;$A3,Concentrado!$B$2:$B859, "=Tlaxcala")</f>
        <v>49.875999999999998</v>
      </c>
      <c r="T3" s="9">
        <f>SUMIFS(Concentrado!U$2:U859,Concentrado!$A$2:$A859,"="&amp;$A3,Concentrado!$B$2:$B859, "=Tlaxcala")</f>
        <v>6.0359999999999996</v>
      </c>
      <c r="U3" s="9">
        <f>SUMIFS(Concentrado!V$2:V859,Concentrado!$A$2:$A859,"="&amp;$A3,Concentrado!$B$2:$B859, "=Tlaxcala")</f>
        <v>12.551</v>
      </c>
      <c r="V3" s="9">
        <f>SUMIFS(Concentrado!W$2:W859,Concentrado!$A$2:$A859,"="&amp;$A3,Concentrado!$B$2:$B859, "=Tlaxcala")</f>
        <v>9.3390000000000004</v>
      </c>
      <c r="W3" s="9">
        <f>SUMIFS(Concentrado!X$2:X859,Concentrado!$A$2:$A859,"="&amp;$A3,Concentrado!$B$2:$B859, "=Tlaxcala")</f>
        <v>13.738</v>
      </c>
      <c r="X3" s="9">
        <f>SUMIFS(Concentrado!Y$2:Y859,Concentrado!$A$2:$A859,"="&amp;$A3,Concentrado!$B$2:$B859, "=Tlaxcala")</f>
        <v>3.036</v>
      </c>
      <c r="Y3" s="9">
        <f>SUMIFS(Concentrado!Z$2:Z859,Concentrado!$A$2:$A859,"="&amp;$A3,Concentrado!$B$2:$B859, "=Tlaxcala")</f>
        <v>8.3130000000000006</v>
      </c>
      <c r="Z3" s="9">
        <f>SUMIFS(Concentrado!AA$2:AA859,Concentrado!$A$2:$A859,"="&amp;$A3,Concentrado!$B$2:$B859, "=Tlaxcala")</f>
        <v>25.187000000000001</v>
      </c>
      <c r="AA3" s="9">
        <f>SUMIFS(Concentrado!AB$2:AB859,Concentrado!$A$2:$A859,"="&amp;$A3,Concentrado!$B$2:$B859, "=Tlaxcala")</f>
        <v>22.266999999999999</v>
      </c>
      <c r="AB3" s="9">
        <f>SUMIFS(Concentrado!AC$2:AC859,Concentrado!$A$2:$A859,"="&amp;$A3,Concentrado!$B$2:$B859, "=Tlaxcala")</f>
        <v>23.707000000000001</v>
      </c>
      <c r="AC3" s="9">
        <f>SUMIFS(Concentrado!AD$2:AD859,Concentrado!$A$2:$A859,"="&amp;$A3,Concentrado!$B$2:$B859, "=Tlaxcala")</f>
        <v>309.73500000000001</v>
      </c>
      <c r="AD3" s="9">
        <f>SUMIFS(Concentrado!AE$2:AE859,Concentrado!$A$2:$A859,"="&amp;$A3,Concentrado!$B$2:$B859, "=Tlaxcala")</f>
        <v>289.27300000000002</v>
      </c>
      <c r="AE3" s="9">
        <f>SUMIFS(Concentrado!AF$2:AF859,Concentrado!$A$2:$A859,"="&amp;$A3,Concentrado!$B$2:$B859, "=Tlaxcala")</f>
        <v>299.56700000000001</v>
      </c>
      <c r="AF3" s="9">
        <f>SUMIFS(Concentrado!AG$2:AG859,Concentrado!$A$2:$A859,"="&amp;$A3,Concentrado!$B$2:$B859, "=Tlaxcala")</f>
        <v>5.4119999999999999</v>
      </c>
      <c r="AG3" s="9">
        <f>SUMIFS(Concentrado!AH$2:AH859,Concentrado!$A$2:$A859,"="&amp;$A3,Concentrado!$B$2:$B859, "=Tlaxcala")</f>
        <v>3.0849915162733299</v>
      </c>
      <c r="AH3" s="9">
        <f>SUMIFS(Concentrado!AI$2:AI859,Concentrado!$A$2:$A859,"="&amp;$A3,Concentrado!$B$2:$B859, "=Tlaxcala")</f>
        <v>0.99964012955336101</v>
      </c>
      <c r="AI3" s="9">
        <f>SUMIFS(Concentrado!AJ$2:AJ859,Concentrado!$A$2:$A859,"="&amp;$A3,Concentrado!$B$2:$B859, "=Tlaxcala")</f>
        <v>2.0275647426766898</v>
      </c>
      <c r="AJ3" s="9">
        <f>SUMIFS(Concentrado!AK$2:AK859,Concentrado!$A$2:$A859,"="&amp;$A3,Concentrado!$B$2:$B859, "=Tlaxcala")</f>
        <v>3.33</v>
      </c>
      <c r="AK3" s="9">
        <f>SUMIFS(Concentrado!AL$2:AL859,Concentrado!$A$2:$A859,"="&amp;$A3,Concentrado!$B$2:$B859, "=Tlaxcala")</f>
        <v>0.60699999999999998</v>
      </c>
      <c r="AL3" s="9">
        <f>SUMIFS(Concentrado!AM$2:AM859,Concentrado!$A$2:$A859,"="&amp;$A3,Concentrado!$B$2:$B859, "=Tlaxcala")</f>
        <v>1.95</v>
      </c>
      <c r="AM3" s="9">
        <f>SUMIFS(Concentrado!AN$2:AN859,Concentrado!$A$2:$A859,"="&amp;$A3,Concentrado!$B$2:$B859, "=Tlaxcala")</f>
        <v>104.494</v>
      </c>
      <c r="AN3" s="9">
        <f>SUMIFS(Concentrado!AO$2:AO859,Concentrado!$A$2:$A859,"="&amp;$A3,Concentrado!$B$2:$B859, "=Tlaxcala")</f>
        <v>93.927999999999997</v>
      </c>
      <c r="AO3" s="9">
        <f>SUMIFS(Concentrado!AP$2:AP859,Concentrado!$A$2:$A859,"="&amp;$A3,Concentrado!$B$2:$B859, "=Tlaxcala")</f>
        <v>99.24</v>
      </c>
      <c r="AP3" s="9">
        <f>SUMIFS(Concentrado!AQ$2:AQ859,Concentrado!$A$2:$A859,"="&amp;$A3,Concentrado!$B$2:$B859, "=Tlaxcala")</f>
        <v>2.0819999999999999</v>
      </c>
      <c r="AQ3" s="9">
        <f>SUMIFS(Concentrado!AR$2:AR859,Concentrado!$A$2:$A859,"="&amp;$A3,Concentrado!$B$2:$B859, "=Tlaxcala")</f>
        <v>0.40500000000000003</v>
      </c>
      <c r="AR3" s="9">
        <f>SUMIFS(Concentrado!AS$2:AS859,Concentrado!$A$2:$A859,"="&amp;$A3,Concentrado!$B$2:$B859, "=Tlaxcala")</f>
        <v>1.232</v>
      </c>
      <c r="AS3" s="9">
        <f>SUMIFS(Concentrado!AT$2:AT859,Concentrado!$A$2:$A859,"="&amp;$A3,Concentrado!$B$2:$B859, "=Tlaxcala")</f>
        <v>3.5390000000000001</v>
      </c>
      <c r="AT3" s="9">
        <f>SUMIFS(Concentrado!AU$2:AU859,Concentrado!$A$2:$A859,"="&amp;$A3,Concentrado!$B$2:$B859, "=Tlaxcala")</f>
        <v>1.8220000000000001</v>
      </c>
      <c r="AU3" s="9">
        <f>SUMIFS(Concentrado!AV$2:AV859,Concentrado!$A$2:$A859,"="&amp;$A3,Concentrado!$B$2:$B859, "=Tlaxcala")</f>
        <v>2.6680000000000001</v>
      </c>
      <c r="AV3" s="9">
        <f>SUMIFS(Concentrado!AW$2:AW859,Concentrado!$A$2:$A859,"="&amp;$A3,Concentrado!$B$2:$B859, "=Tlaxcala")</f>
        <v>515.39200000000005</v>
      </c>
      <c r="AW3" s="9">
        <f>SUMIFS(Concentrado!AX$2:AX859,Concentrado!$A$2:$A859,"="&amp;$A3,Concentrado!$B$2:$B859, "=Tlaxcala")</f>
        <v>419.03100000000001</v>
      </c>
      <c r="AX3" s="9">
        <f>SUMIFS(Concentrado!AY$2:AY859,Concentrado!$A$2:$A859,"="&amp;$A3,Concentrado!$B$2:$B859, "=Tlaxcala")</f>
        <v>466.95</v>
      </c>
      <c r="AY3" s="9">
        <f>SUMIFS(Concentrado!AZ$2:AZ859,Concentrado!$A$2:$A859,"="&amp;$A3,Concentrado!$B$2:$B859, "=Tlaxcala")</f>
        <v>5.1539999999999999</v>
      </c>
      <c r="AZ3" s="9">
        <f>SUMIFS(Concentrado!BA$2:BA859,Concentrado!$A$2:$A859,"="&amp;$A3,Concentrado!$B$2:$B859, "=Tlaxcala")</f>
        <v>4.1900000000000004</v>
      </c>
      <c r="BA3" s="9">
        <f>SUMIFS(Concentrado!BB$2:BB859,Concentrado!$A$2:$A859,"="&amp;$A3,Concentrado!$B$2:$B859, "=Tlaxcala")</f>
        <v>4.67</v>
      </c>
      <c r="BB3" s="9">
        <f>SUMIFS(Concentrado!BC$2:BC859,Concentrado!$A$2:$A859,"="&amp;$A3,Concentrado!$B$2:$B859, "=Tlaxcala")</f>
        <v>88.215000000000003</v>
      </c>
      <c r="BC3" s="9">
        <f>SUMIFS(Concentrado!BD$2:BD859,Concentrado!$A$2:$A859,"="&amp;$A3,Concentrado!$B$2:$B859, "=Tlaxcala")</f>
        <v>32.584000000000003</v>
      </c>
      <c r="BD3" s="9">
        <f>SUMIFS(Concentrado!BE$2:BE859,Concentrado!$A$2:$A859,"="&amp;$A3,Concentrado!$B$2:$B859, "=Tlaxcala")</f>
        <v>23.23</v>
      </c>
      <c r="BE3" s="9">
        <f>SUMIFS(Concentrado!BF$2:BF859,Concentrado!$A$2:$A859,"="&amp;$A3,Concentrado!$B$2:$B859, "=Tlaxcala")</f>
        <v>26.533000000000001</v>
      </c>
      <c r="BF3" s="9">
        <f>SUMIFS(Concentrado!BG$2:BG859,Concentrado!$A$2:$A859,"="&amp;$A3,Concentrado!$B$2:$B859, "=Tlaxcala")</f>
        <v>97.164000000000001</v>
      </c>
      <c r="BG3" s="9">
        <f>SUMIFS(Concentrado!BH$2:BH859,Concentrado!$A$2:$A859,"="&amp;$A3,Concentrado!$B$2:$B859, "=Tlaxcala")</f>
        <v>13.378676333196308</v>
      </c>
    </row>
    <row r="4" spans="1:59" x14ac:dyDescent="0.25">
      <c r="A4" s="4">
        <v>2000</v>
      </c>
      <c r="B4" s="9">
        <f>SUMIFS(Concentrado!C$2:C859,Concentrado!$A$2:$A859,"="&amp;$A4,Concentrado!$B$2:$B859, "=Tlaxcala")</f>
        <v>23.719000000000001</v>
      </c>
      <c r="C4" s="9">
        <f>SUMIFS(Concentrado!D$2:D859,Concentrado!$A$2:$A859,"="&amp;$A4,Concentrado!$B$2:$B859, "=Tlaxcala")</f>
        <v>6.94</v>
      </c>
      <c r="D4" s="9">
        <f>SUMIFS(Concentrado!E$2:E859,Concentrado!$A$2:$A859,"="&amp;$A4,Concentrado!$B$2:$B859, "=Tlaxcala")</f>
        <v>15.201000000000001</v>
      </c>
      <c r="E4" s="9">
        <f>SUMIFS(Concentrado!F$2:F859,Concentrado!$A$2:$A859,"="&amp;$A4,Concentrado!$B$2:$B859, "=Tlaxcala")</f>
        <v>17.913</v>
      </c>
      <c r="F4" s="9">
        <f>SUMIFS(Concentrado!G$2:G859,Concentrado!$A$2:$A859,"="&amp;$A4,Concentrado!$B$2:$B859, "=Tlaxcala")</f>
        <v>6.7169999999999996</v>
      </c>
      <c r="G4" s="9">
        <f>SUMIFS(Concentrado!H$2:H859,Concentrado!$A$2:$A859,"="&amp;$A4,Concentrado!$B$2:$B859, "=Tlaxcala")</f>
        <v>4.0890000000000004</v>
      </c>
      <c r="H4" s="9">
        <f>SUMIFS(Concentrado!I$2:I859,Concentrado!$A$2:$A859,"="&amp;$A4,Concentrado!$B$2:$B859, "=Tlaxcala")</f>
        <v>1.19</v>
      </c>
      <c r="I4" s="9">
        <f>SUMIFS(Concentrado!J$2:J859,Concentrado!$A$2:$A859,"="&amp;$A4,Concentrado!$B$2:$B859, "=Tlaxcala")</f>
        <v>2.617</v>
      </c>
      <c r="J4" s="9">
        <f>SUMIFS(Concentrado!K$2:K859,Concentrado!$A$2:$A859,"="&amp;$A4,Concentrado!$B$2:$B859, "=Tlaxcala")</f>
        <v>1.6359999999999999</v>
      </c>
      <c r="K4" s="9">
        <f>SUMIFS(Concentrado!L$2:L859,Concentrado!$A$2:$A859,"="&amp;$A4,Concentrado!$B$2:$B859, "=Tlaxcala")</f>
        <v>2.181</v>
      </c>
      <c r="L4" s="9">
        <f>SUMIFS(Concentrado!M$2:M859,Concentrado!$A$2:$A859,"="&amp;$A4,Concentrado!$B$2:$B859, "=Tlaxcala")</f>
        <v>1.913</v>
      </c>
      <c r="M4" s="9">
        <f>SUMIFS(Concentrado!N$2:N859,Concentrado!$A$2:$A859,"="&amp;$A4,Concentrado!$B$2:$B859, "=Tlaxcala")</f>
        <v>21.474</v>
      </c>
      <c r="N4" s="9">
        <f>SUMIFS(Concentrado!O$2:O859,Concentrado!$A$2:$A859,"="&amp;$A4,Concentrado!$B$2:$B859, "=Tlaxcala")</f>
        <v>69.52</v>
      </c>
      <c r="O4" s="9">
        <f>SUMIFS(Concentrado!P$2:P859,Concentrado!$A$2:$A859,"="&amp;$A4,Concentrado!$B$2:$B859, "=Tlaxcala")</f>
        <v>23.992999999999999</v>
      </c>
      <c r="P4" s="9">
        <f>SUMIFS(Concentrado!Q$2:Q859,Concentrado!$A$2:$A859,"="&amp;$A4,Concentrado!$B$2:$B859, "=Tlaxcala")</f>
        <v>46.406999999999996</v>
      </c>
      <c r="Q4" s="9">
        <f>SUMIFS(Concentrado!R$2:R859,Concentrado!$A$2:$A859,"="&amp;$A4,Concentrado!$B$2:$B859, "=Tlaxcala")</f>
        <v>51.322000000000003</v>
      </c>
      <c r="R4" s="9">
        <f>SUMIFS(Concentrado!S$2:S859,Concentrado!$A$2:$A859,"="&amp;$A4,Concentrado!$B$2:$B859, "=Tlaxcala")</f>
        <v>58.296999999999997</v>
      </c>
      <c r="S4" s="9">
        <f>SUMIFS(Concentrado!T$2:T859,Concentrado!$A$2:$A859,"="&amp;$A4,Concentrado!$B$2:$B859, "=Tlaxcala")</f>
        <v>54.863</v>
      </c>
      <c r="T4" s="9">
        <f>SUMIFS(Concentrado!U$2:U859,Concentrado!$A$2:$A859,"="&amp;$A4,Concentrado!$B$2:$B859, "=Tlaxcala")</f>
        <v>6.1340000000000003</v>
      </c>
      <c r="U4" s="9">
        <f>SUMIFS(Concentrado!V$2:V859,Concentrado!$A$2:$A859,"="&amp;$A4,Concentrado!$B$2:$B859, "=Tlaxcala")</f>
        <v>13.087</v>
      </c>
      <c r="V4" s="9">
        <f>SUMIFS(Concentrado!W$2:W859,Concentrado!$A$2:$A859,"="&amp;$A4,Concentrado!$B$2:$B859, "=Tlaxcala")</f>
        <v>9.6639999999999997</v>
      </c>
      <c r="W4" s="9">
        <f>SUMIFS(Concentrado!X$2:X859,Concentrado!$A$2:$A859,"="&amp;$A4,Concentrado!$B$2:$B859, "=Tlaxcala")</f>
        <v>8.5879999999999992</v>
      </c>
      <c r="X4" s="9">
        <f>SUMIFS(Concentrado!Y$2:Y859,Concentrado!$A$2:$A859,"="&amp;$A4,Concentrado!$B$2:$B859, "=Tlaxcala")</f>
        <v>2.5779999999999998</v>
      </c>
      <c r="Y4" s="9">
        <f>SUMIFS(Concentrado!Z$2:Z859,Concentrado!$A$2:$A859,"="&amp;$A4,Concentrado!$B$2:$B859, "=Tlaxcala")</f>
        <v>5.5369999999999999</v>
      </c>
      <c r="Z4" s="9">
        <f>SUMIFS(Concentrado!AA$2:AA859,Concentrado!$A$2:$A859,"="&amp;$A4,Concentrado!$B$2:$B859, "=Tlaxcala")</f>
        <v>29.443999999999999</v>
      </c>
      <c r="AA4" s="9">
        <f>SUMIFS(Concentrado!AB$2:AB859,Concentrado!$A$2:$A859,"="&amp;$A4,Concentrado!$B$2:$B859, "=Tlaxcala")</f>
        <v>15.664999999999999</v>
      </c>
      <c r="AB4" s="9">
        <f>SUMIFS(Concentrado!AC$2:AC859,Concentrado!$A$2:$A859,"="&amp;$A4,Concentrado!$B$2:$B859, "=Tlaxcala")</f>
        <v>22.449000000000002</v>
      </c>
      <c r="AC4" s="9">
        <f>SUMIFS(Concentrado!AD$2:AD859,Concentrado!$A$2:$A859,"="&amp;$A4,Concentrado!$B$2:$B859, "=Tlaxcala")</f>
        <v>303.84300000000002</v>
      </c>
      <c r="AD4" s="9">
        <f>SUMIFS(Concentrado!AE$2:AE859,Concentrado!$A$2:$A859,"="&amp;$A4,Concentrado!$B$2:$B859, "=Tlaxcala")</f>
        <v>266.70100000000002</v>
      </c>
      <c r="AE4" s="9">
        <f>SUMIFS(Concentrado!AF$2:AF859,Concentrado!$A$2:$A859,"="&amp;$A4,Concentrado!$B$2:$B859, "=Tlaxcala")</f>
        <v>284.98700000000002</v>
      </c>
      <c r="AF4" s="9">
        <f>SUMIFS(Concentrado!AG$2:AG859,Concentrado!$A$2:$A859,"="&amp;$A4,Concentrado!$B$2:$B859, "=Tlaxcala")</f>
        <v>3.476</v>
      </c>
      <c r="AG4" s="9">
        <f>SUMIFS(Concentrado!AH$2:AH859,Concentrado!$A$2:$A859,"="&amp;$A4,Concentrado!$B$2:$B859, "=Tlaxcala")</f>
        <v>3.5568924954649601</v>
      </c>
      <c r="AH4" s="9">
        <f>SUMIFS(Concentrado!AI$2:AI859,Concentrado!$A$2:$A859,"="&amp;$A4,Concentrado!$B$2:$B859, "=Tlaxcala")</f>
        <v>0</v>
      </c>
      <c r="AI4" s="9">
        <f>SUMIFS(Concentrado!AJ$2:AJ859,Concentrado!$A$2:$A859,"="&amp;$A4,Concentrado!$B$2:$B859, "=Tlaxcala")</f>
        <v>1.7502712920502701</v>
      </c>
      <c r="AJ4" s="9">
        <f>SUMIFS(Concentrado!AK$2:AK859,Concentrado!$A$2:$A859,"="&amp;$A4,Concentrado!$B$2:$B859, "=Tlaxcala")</f>
        <v>2.4540000000000002</v>
      </c>
      <c r="AK4" s="9">
        <f>SUMIFS(Concentrado!AL$2:AL859,Concentrado!$A$2:$A859,"="&amp;$A4,Concentrado!$B$2:$B859, "=Tlaxcala")</f>
        <v>0</v>
      </c>
      <c r="AL4" s="9">
        <f>SUMIFS(Concentrado!AM$2:AM859,Concentrado!$A$2:$A859,"="&amp;$A4,Concentrado!$B$2:$B859, "=Tlaxcala")</f>
        <v>1.208</v>
      </c>
      <c r="AM4" s="9">
        <f>SUMIFS(Concentrado!AN$2:AN859,Concentrado!$A$2:$A859,"="&amp;$A4,Concentrado!$B$2:$B859, "=Tlaxcala")</f>
        <v>98.35</v>
      </c>
      <c r="AN4" s="9">
        <f>SUMIFS(Concentrado!AO$2:AO859,Concentrado!$A$2:$A859,"="&amp;$A4,Concentrado!$B$2:$B859, "=Tlaxcala")</f>
        <v>70.591999999999999</v>
      </c>
      <c r="AO4" s="9">
        <f>SUMIFS(Concentrado!AP$2:AP859,Concentrado!$A$2:$A859,"="&amp;$A4,Concentrado!$B$2:$B859, "=Tlaxcala")</f>
        <v>84.257999999999996</v>
      </c>
      <c r="AP4" s="9">
        <f>SUMIFS(Concentrado!AQ$2:AQ859,Concentrado!$A$2:$A859,"="&amp;$A4,Concentrado!$B$2:$B859, "=Tlaxcala")</f>
        <v>1.84</v>
      </c>
      <c r="AQ4" s="9">
        <f>SUMIFS(Concentrado!AR$2:AR859,Concentrado!$A$2:$A859,"="&amp;$A4,Concentrado!$B$2:$B859, "=Tlaxcala")</f>
        <v>0.79300000000000004</v>
      </c>
      <c r="AR4" s="9">
        <f>SUMIFS(Concentrado!AS$2:AS859,Concentrado!$A$2:$A859,"="&amp;$A4,Concentrado!$B$2:$B859, "=Tlaxcala")</f>
        <v>1.3089999999999999</v>
      </c>
      <c r="AS4" s="9">
        <f>SUMIFS(Concentrado!AT$2:AT859,Concentrado!$A$2:$A859,"="&amp;$A4,Concentrado!$B$2:$B859, "=Tlaxcala")</f>
        <v>4.0890000000000004</v>
      </c>
      <c r="AT4" s="9">
        <f>SUMIFS(Concentrado!AU$2:AU859,Concentrado!$A$2:$A859,"="&amp;$A4,Concentrado!$B$2:$B859, "=Tlaxcala")</f>
        <v>0.99099999999999999</v>
      </c>
      <c r="AU4" s="9">
        <f>SUMIFS(Concentrado!AV$2:AV859,Concentrado!$A$2:$A859,"="&amp;$A4,Concentrado!$B$2:$B859, "=Tlaxcala")</f>
        <v>2.5169999999999999</v>
      </c>
      <c r="AV4" s="9">
        <f>SUMIFS(Concentrado!AW$2:AW859,Concentrado!$A$2:$A859,"="&amp;$A4,Concentrado!$B$2:$B859, "=Tlaxcala")</f>
        <v>482.75400000000002</v>
      </c>
      <c r="AW4" s="9">
        <f>SUMIFS(Concentrado!AX$2:AX859,Concentrado!$A$2:$A859,"="&amp;$A4,Concentrado!$B$2:$B859, "=Tlaxcala")</f>
        <v>375.166</v>
      </c>
      <c r="AX4" s="9">
        <f>SUMIFS(Concentrado!AY$2:AY859,Concentrado!$A$2:$A859,"="&amp;$A4,Concentrado!$B$2:$B859, "=Tlaxcala")</f>
        <v>428.13499999999999</v>
      </c>
      <c r="AY4" s="9">
        <f>SUMIFS(Concentrado!AZ$2:AZ859,Concentrado!$A$2:$A859,"="&amp;$A4,Concentrado!$B$2:$B859, "=Tlaxcala")</f>
        <v>4.8280000000000003</v>
      </c>
      <c r="AZ4" s="9">
        <f>SUMIFS(Concentrado!BA$2:BA859,Concentrado!$A$2:$A859,"="&amp;$A4,Concentrado!$B$2:$B859, "=Tlaxcala")</f>
        <v>3.7519999999999998</v>
      </c>
      <c r="BA4" s="9">
        <f>SUMIFS(Concentrado!BB$2:BB859,Concentrado!$A$2:$A859,"="&amp;$A4,Concentrado!$B$2:$B859, "=Tlaxcala")</f>
        <v>4.2809999999999997</v>
      </c>
      <c r="BB4" s="9">
        <f>SUMIFS(Concentrado!BC$2:BC859,Concentrado!$A$2:$A859,"="&amp;$A4,Concentrado!$B$2:$B859, "=Tlaxcala")</f>
        <v>68.018000000000001</v>
      </c>
      <c r="BC4" s="9">
        <f>SUMIFS(Concentrado!BD$2:BD859,Concentrado!$A$2:$A859,"="&amp;$A4,Concentrado!$B$2:$B859, "=Tlaxcala")</f>
        <v>30.053999999999998</v>
      </c>
      <c r="BD4" s="9">
        <f>SUMIFS(Concentrado!BE$2:BE859,Concentrado!$A$2:$A859,"="&amp;$A4,Concentrado!$B$2:$B859, "=Tlaxcala")</f>
        <v>21.658999999999999</v>
      </c>
      <c r="BE4" s="9">
        <f>SUMIFS(Concentrado!BF$2:BF859,Concentrado!$A$2:$A859,"="&amp;$A4,Concentrado!$B$2:$B859, "=Tlaxcala")</f>
        <v>24.648</v>
      </c>
      <c r="BF4" s="9">
        <f>SUMIFS(Concentrado!BG$2:BG859,Concentrado!$A$2:$A859,"="&amp;$A4,Concentrado!$B$2:$B859, "=Tlaxcala")</f>
        <v>63.198999999999998</v>
      </c>
      <c r="BG4" s="9">
        <f>SUMIFS(Concentrado!BH$2:BH859,Concentrado!$A$2:$A859,"="&amp;$A4,Concentrado!$B$2:$B859, "=Tlaxcala")</f>
        <v>12.156585746682033</v>
      </c>
    </row>
    <row r="5" spans="1:59" x14ac:dyDescent="0.25">
      <c r="A5" s="4">
        <v>2001</v>
      </c>
      <c r="B5" s="9">
        <f>SUMIFS(Concentrado!C$2:C859,Concentrado!$A$2:$A859,"="&amp;$A5,Concentrado!$B$2:$B859, "=Tlaxcala")</f>
        <v>23.655999999999999</v>
      </c>
      <c r="C5" s="9">
        <f>SUMIFS(Concentrado!D$2:D859,Concentrado!$A$2:$A859,"="&amp;$A5,Concentrado!$B$2:$B859, "=Tlaxcala")</f>
        <v>4.2649999999999997</v>
      </c>
      <c r="D5" s="9">
        <f>SUMIFS(Concentrado!E$2:E859,Concentrado!$A$2:$A859,"="&amp;$A5,Concentrado!$B$2:$B859, "=Tlaxcala")</f>
        <v>13.798</v>
      </c>
      <c r="E5" s="9">
        <f>SUMIFS(Concentrado!F$2:F859,Concentrado!$A$2:$A859,"="&amp;$A5,Concentrado!$B$2:$B859, "=Tlaxcala")</f>
        <v>15.528</v>
      </c>
      <c r="F5" s="9">
        <f>SUMIFS(Concentrado!G$2:G859,Concentrado!$A$2:$A859,"="&amp;$A5,Concentrado!$B$2:$B859, "=Tlaxcala")</f>
        <v>11.646000000000001</v>
      </c>
      <c r="G5" s="9">
        <f>SUMIFS(Concentrado!H$2:H859,Concentrado!$A$2:$A859,"="&amp;$A5,Concentrado!$B$2:$B859, "=Tlaxcala")</f>
        <v>2.0049999999999999</v>
      </c>
      <c r="H5" s="9">
        <f>SUMIFS(Concentrado!I$2:I859,Concentrado!$A$2:$A859,"="&amp;$A5,Concentrado!$B$2:$B859, "=Tlaxcala")</f>
        <v>2.133</v>
      </c>
      <c r="I5" s="9">
        <f>SUMIFS(Concentrado!J$2:J859,Concentrado!$A$2:$A859,"="&amp;$A5,Concentrado!$B$2:$B859, "=Tlaxcala")</f>
        <v>2.0699999999999998</v>
      </c>
      <c r="J5" s="9">
        <f>SUMIFS(Concentrado!K$2:K859,Concentrado!$A$2:$A859,"="&amp;$A5,Concentrado!$B$2:$B859, "=Tlaxcala")</f>
        <v>1.804</v>
      </c>
      <c r="K5" s="9">
        <f>SUMIFS(Concentrado!L$2:L859,Concentrado!$A$2:$A859,"="&amp;$A5,Concentrado!$B$2:$B859, "=Tlaxcala")</f>
        <v>1.5509999999999999</v>
      </c>
      <c r="L5" s="9">
        <f>SUMIFS(Concentrado!M$2:M859,Concentrado!$A$2:$A859,"="&amp;$A5,Concentrado!$B$2:$B859, "=Tlaxcala")</f>
        <v>1.6759999999999999</v>
      </c>
      <c r="M5" s="9">
        <f>SUMIFS(Concentrado!N$2:N859,Concentrado!$A$2:$A859,"="&amp;$A5,Concentrado!$B$2:$B859, "=Tlaxcala")</f>
        <v>34.127000000000002</v>
      </c>
      <c r="N5" s="9">
        <f>SUMIFS(Concentrado!O$2:O859,Concentrado!$A$2:$A859,"="&amp;$A5,Concentrado!$B$2:$B859, "=Tlaxcala")</f>
        <v>78.385000000000005</v>
      </c>
      <c r="O5" s="9">
        <f>SUMIFS(Concentrado!P$2:P859,Concentrado!$A$2:$A859,"="&amp;$A5,Concentrado!$B$2:$B859, "=Tlaxcala")</f>
        <v>18.806000000000001</v>
      </c>
      <c r="P5" s="9">
        <f>SUMIFS(Concentrado!Q$2:Q859,Concentrado!$A$2:$A859,"="&amp;$A5,Concentrado!$B$2:$B859, "=Tlaxcala")</f>
        <v>48.195999999999998</v>
      </c>
      <c r="Q5" s="9">
        <f>SUMIFS(Concentrado!R$2:R859,Concentrado!$A$2:$A859,"="&amp;$A5,Concentrado!$B$2:$B859, "=Tlaxcala")</f>
        <v>53.527000000000001</v>
      </c>
      <c r="R5" s="9">
        <f>SUMIFS(Concentrado!S$2:S859,Concentrado!$A$2:$A859,"="&amp;$A5,Concentrado!$B$2:$B859, "=Tlaxcala")</f>
        <v>60.100999999999999</v>
      </c>
      <c r="S5" s="9">
        <f>SUMIFS(Concentrado!T$2:T859,Concentrado!$A$2:$A859,"="&amp;$A5,Concentrado!$B$2:$B859, "=Tlaxcala")</f>
        <v>56.869</v>
      </c>
      <c r="T5" s="9">
        <f>SUMIFS(Concentrado!U$2:U859,Concentrado!$A$2:$A859,"="&amp;$A5,Concentrado!$B$2:$B859, "=Tlaxcala")</f>
        <v>9.2219999999999995</v>
      </c>
      <c r="U5" s="9">
        <f>SUMIFS(Concentrado!V$2:V859,Concentrado!$A$2:$A859,"="&amp;$A5,Concentrado!$B$2:$B859, "=Tlaxcala")</f>
        <v>12.602</v>
      </c>
      <c r="V5" s="9">
        <f>SUMIFS(Concentrado!W$2:W859,Concentrado!$A$2:$A859,"="&amp;$A5,Concentrado!$B$2:$B859, "=Tlaxcala")</f>
        <v>10.94</v>
      </c>
      <c r="W5" s="9">
        <f>SUMIFS(Concentrado!X$2:X859,Concentrado!$A$2:$A859,"="&amp;$A5,Concentrado!$B$2:$B859, "=Tlaxcala")</f>
        <v>9.0210000000000008</v>
      </c>
      <c r="X5" s="9">
        <f>SUMIFS(Concentrado!Y$2:Y859,Concentrado!$A$2:$A859,"="&amp;$A5,Concentrado!$B$2:$B859, "=Tlaxcala")</f>
        <v>2.52</v>
      </c>
      <c r="Y5" s="9">
        <f>SUMIFS(Concentrado!Z$2:Z859,Concentrado!$A$2:$A859,"="&amp;$A5,Concentrado!$B$2:$B859, "=Tlaxcala")</f>
        <v>5.7160000000000002</v>
      </c>
      <c r="Z5" s="9">
        <f>SUMIFS(Concentrado!AA$2:AA859,Concentrado!$A$2:$A859,"="&amp;$A5,Concentrado!$B$2:$B859, "=Tlaxcala")</f>
        <v>24.859000000000002</v>
      </c>
      <c r="AA5" s="9">
        <f>SUMIFS(Concentrado!AB$2:AB859,Concentrado!$A$2:$A859,"="&amp;$A5,Concentrado!$B$2:$B859, "=Tlaxcala")</f>
        <v>20.550999999999998</v>
      </c>
      <c r="AB5" s="9">
        <f>SUMIFS(Concentrado!AC$2:AC859,Concentrado!$A$2:$A859,"="&amp;$A5,Concentrado!$B$2:$B859, "=Tlaxcala")</f>
        <v>22.669</v>
      </c>
      <c r="AC5" s="9">
        <f>SUMIFS(Concentrado!AD$2:AD859,Concentrado!$A$2:$A859,"="&amp;$A5,Concentrado!$B$2:$B859, "=Tlaxcala")</f>
        <v>312.53899999999999</v>
      </c>
      <c r="AD5" s="9">
        <f>SUMIFS(Concentrado!AE$2:AE859,Concentrado!$A$2:$A859,"="&amp;$A5,Concentrado!$B$2:$B859, "=Tlaxcala")</f>
        <v>287.90199999999999</v>
      </c>
      <c r="AE5" s="9">
        <f>SUMIFS(Concentrado!AF$2:AF859,Concentrado!$A$2:$A859,"="&amp;$A5,Concentrado!$B$2:$B859, "=Tlaxcala")</f>
        <v>300.01499999999999</v>
      </c>
      <c r="AF5" s="9">
        <f>SUMIFS(Concentrado!AG$2:AG859,Concentrado!$A$2:$A859,"="&amp;$A5,Concentrado!$B$2:$B859, "=Tlaxcala")</f>
        <v>5.6130000000000004</v>
      </c>
      <c r="AG5" s="9">
        <f>SUMIFS(Concentrado!AH$2:AH859,Concentrado!$A$2:$A859,"="&amp;$A5,Concentrado!$B$2:$B859, "=Tlaxcala")</f>
        <v>5.0126067058652497</v>
      </c>
      <c r="AH5" s="9">
        <f>SUMIFS(Concentrado!AI$2:AI859,Concentrado!$A$2:$A859,"="&amp;$A5,Concentrado!$B$2:$B859, "=Tlaxcala")</f>
        <v>1.4523836035573701</v>
      </c>
      <c r="AI5" s="9">
        <f>SUMIFS(Concentrado!AJ$2:AJ859,Concentrado!$A$2:$A859,"="&amp;$A5,Concentrado!$B$2:$B859, "=Tlaxcala")</f>
        <v>3.2015446221438499</v>
      </c>
      <c r="AJ5" s="9">
        <f>SUMIFS(Concentrado!AK$2:AK859,Concentrado!$A$2:$A859,"="&amp;$A5,Concentrado!$B$2:$B859, "=Tlaxcala")</f>
        <v>4.0090000000000003</v>
      </c>
      <c r="AK5" s="9">
        <f>SUMIFS(Concentrado!AL$2:AL859,Concentrado!$A$2:$A859,"="&amp;$A5,Concentrado!$B$2:$B859, "=Tlaxcala")</f>
        <v>0.96899999999999997</v>
      </c>
      <c r="AL5" s="9">
        <f>SUMIFS(Concentrado!AM$2:AM859,Concentrado!$A$2:$A859,"="&amp;$A5,Concentrado!$B$2:$B859, "=Tlaxcala")</f>
        <v>2.464</v>
      </c>
      <c r="AM5" s="9">
        <f>SUMIFS(Concentrado!AN$2:AN859,Concentrado!$A$2:$A859,"="&amp;$A5,Concentrado!$B$2:$B859, "=Tlaxcala")</f>
        <v>90.013000000000005</v>
      </c>
      <c r="AN5" s="9">
        <f>SUMIFS(Concentrado!AO$2:AO859,Concentrado!$A$2:$A859,"="&amp;$A5,Concentrado!$B$2:$B859, "=Tlaxcala")</f>
        <v>73.477999999999994</v>
      </c>
      <c r="AO5" s="9">
        <f>SUMIFS(Concentrado!AP$2:AP859,Concentrado!$A$2:$A859,"="&amp;$A5,Concentrado!$B$2:$B859, "=Tlaxcala")</f>
        <v>81.706000000000003</v>
      </c>
      <c r="AP5" s="9">
        <f>SUMIFS(Concentrado!AQ$2:AQ859,Concentrado!$A$2:$A859,"="&amp;$A5,Concentrado!$B$2:$B859, "=Tlaxcala")</f>
        <v>1.403</v>
      </c>
      <c r="AQ5" s="9">
        <f>SUMIFS(Concentrado!AR$2:AR859,Concentrado!$A$2:$A859,"="&amp;$A5,Concentrado!$B$2:$B859, "=Tlaxcala")</f>
        <v>1.7450000000000001</v>
      </c>
      <c r="AR5" s="9">
        <f>SUMIFS(Concentrado!AS$2:AS859,Concentrado!$A$2:$A859,"="&amp;$A5,Concentrado!$B$2:$B859, "=Tlaxcala")</f>
        <v>1.577</v>
      </c>
      <c r="AS5" s="9">
        <f>SUMIFS(Concentrado!AT$2:AT859,Concentrado!$A$2:$A859,"="&amp;$A5,Concentrado!$B$2:$B859, "=Tlaxcala")</f>
        <v>4.0090000000000003</v>
      </c>
      <c r="AT5" s="9">
        <f>SUMIFS(Concentrado!AU$2:AU859,Concentrado!$A$2:$A859,"="&amp;$A5,Concentrado!$B$2:$B859, "=Tlaxcala")</f>
        <v>1.163</v>
      </c>
      <c r="AU5" s="9">
        <f>SUMIFS(Concentrado!AV$2:AV859,Concentrado!$A$2:$A859,"="&amp;$A5,Concentrado!$B$2:$B859, "=Tlaxcala")</f>
        <v>2.5630000000000002</v>
      </c>
      <c r="AV5" s="9">
        <f>SUMIFS(Concentrado!AW$2:AW859,Concentrado!$A$2:$A859,"="&amp;$A5,Concentrado!$B$2:$B859, "=Tlaxcala")</f>
        <v>492.96600000000001</v>
      </c>
      <c r="AW5" s="9">
        <f>SUMIFS(Concentrado!AX$2:AX859,Concentrado!$A$2:$A859,"="&amp;$A5,Concentrado!$B$2:$B859, "=Tlaxcala")</f>
        <v>392.78800000000001</v>
      </c>
      <c r="AX5" s="9">
        <f>SUMIFS(Concentrado!AY$2:AY859,Concentrado!$A$2:$A859,"="&amp;$A5,Concentrado!$B$2:$B859, "=Tlaxcala")</f>
        <v>442.23599999999999</v>
      </c>
      <c r="AY5" s="9">
        <f>SUMIFS(Concentrado!AZ$2:AZ859,Concentrado!$A$2:$A859,"="&amp;$A5,Concentrado!$B$2:$B859, "=Tlaxcala")</f>
        <v>4.93</v>
      </c>
      <c r="AZ5" s="9">
        <f>SUMIFS(Concentrado!BA$2:BA859,Concentrado!$A$2:$A859,"="&amp;$A5,Concentrado!$B$2:$B859, "=Tlaxcala")</f>
        <v>3.9279999999999999</v>
      </c>
      <c r="BA5" s="9">
        <f>SUMIFS(Concentrado!BB$2:BB859,Concentrado!$A$2:$A859,"="&amp;$A5,Concentrado!$B$2:$B859, "=Tlaxcala")</f>
        <v>4.4219999999999997</v>
      </c>
      <c r="BB5" s="9">
        <f>SUMIFS(Concentrado!BC$2:BC859,Concentrado!$A$2:$A859,"="&amp;$A5,Concentrado!$B$2:$B859, "=Tlaxcala")</f>
        <v>62.771999999999998</v>
      </c>
      <c r="BC5" s="9">
        <f>SUMIFS(Concentrado!BD$2:BD859,Concentrado!$A$2:$A859,"="&amp;$A5,Concentrado!$B$2:$B859, "=Tlaxcala")</f>
        <v>17.262</v>
      </c>
      <c r="BD5" s="9">
        <f>SUMIFS(Concentrado!BE$2:BE859,Concentrado!$A$2:$A859,"="&amp;$A5,Concentrado!$B$2:$B859, "=Tlaxcala")</f>
        <v>20.2</v>
      </c>
      <c r="BE5" s="9">
        <f>SUMIFS(Concentrado!BF$2:BF859,Concentrado!$A$2:$A859,"="&amp;$A5,Concentrado!$B$2:$B859, "=Tlaxcala")</f>
        <v>22.818999999999999</v>
      </c>
      <c r="BF5" s="9">
        <f>SUMIFS(Concentrado!BG$2:BG859,Concentrado!$A$2:$A859,"="&amp;$A5,Concentrado!$B$2:$B859, "=Tlaxcala")</f>
        <v>81.897000000000006</v>
      </c>
      <c r="BG5" s="9">
        <f>SUMIFS(Concentrado!BH$2:BH859,Concentrado!$A$2:$A859,"="&amp;$A5,Concentrado!$B$2:$B859, "=Tlaxcala")</f>
        <v>11.763392026207052</v>
      </c>
    </row>
    <row r="6" spans="1:59" x14ac:dyDescent="0.25">
      <c r="A6" s="4">
        <v>2002</v>
      </c>
      <c r="B6" s="9">
        <f>SUMIFS(Concentrado!C$2:C859,Concentrado!$A$2:$A859,"="&amp;$A6,Concentrado!$B$2:$B859, "=Tlaxcala")</f>
        <v>19.643999999999998</v>
      </c>
      <c r="C6" s="9">
        <f>SUMIFS(Concentrado!D$2:D859,Concentrado!$A$2:$A859,"="&amp;$A6,Concentrado!$B$2:$B859, "=Tlaxcala")</f>
        <v>4.1689999999999996</v>
      </c>
      <c r="D6" s="9">
        <f>SUMIFS(Concentrado!E$2:E859,Concentrado!$A$2:$A859,"="&amp;$A6,Concentrado!$B$2:$B859, "=Tlaxcala")</f>
        <v>11.766999999999999</v>
      </c>
      <c r="E6" s="9">
        <f>SUMIFS(Concentrado!F$2:F859,Concentrado!$A$2:$A859,"="&amp;$A6,Concentrado!$B$2:$B859, "=Tlaxcala")</f>
        <v>14.55</v>
      </c>
      <c r="F6" s="9">
        <f>SUMIFS(Concentrado!G$2:G859,Concentrado!$A$2:$A859,"="&amp;$A6,Concentrado!$B$2:$B859, "=Tlaxcala")</f>
        <v>12.472</v>
      </c>
      <c r="G6" s="9">
        <f>SUMIFS(Concentrado!H$2:H859,Concentrado!$A$2:$A859,"="&amp;$A6,Concentrado!$B$2:$B859, "=Tlaxcala")</f>
        <v>2.9470000000000001</v>
      </c>
      <c r="H6" s="9">
        <f>SUMIFS(Concentrado!I$2:I859,Concentrado!$A$2:$A859,"="&amp;$A6,Concentrado!$B$2:$B859, "=Tlaxcala")</f>
        <v>3.2210000000000001</v>
      </c>
      <c r="I6" s="9">
        <f>SUMIFS(Concentrado!J$2:J859,Concentrado!$A$2:$A859,"="&amp;$A6,Concentrado!$B$2:$B859, "=Tlaxcala")</f>
        <v>3.0870000000000002</v>
      </c>
      <c r="J6" s="9">
        <f>SUMIFS(Concentrado!K$2:K859,Concentrado!$A$2:$A859,"="&amp;$A6,Concentrado!$B$2:$B859, "=Tlaxcala")</f>
        <v>3.1429999999999998</v>
      </c>
      <c r="K6" s="9">
        <f>SUMIFS(Concentrado!L$2:L859,Concentrado!$A$2:$A859,"="&amp;$A6,Concentrado!$B$2:$B859, "=Tlaxcala")</f>
        <v>1.895</v>
      </c>
      <c r="L6" s="9">
        <f>SUMIFS(Concentrado!M$2:M859,Concentrado!$A$2:$A859,"="&amp;$A6,Concentrado!$B$2:$B859, "=Tlaxcala")</f>
        <v>2.508</v>
      </c>
      <c r="M6" s="9">
        <f>SUMIFS(Concentrado!N$2:N859,Concentrado!$A$2:$A859,"="&amp;$A6,Concentrado!$B$2:$B859, "=Tlaxcala")</f>
        <v>47.017000000000003</v>
      </c>
      <c r="N6" s="9">
        <f>SUMIFS(Concentrado!O$2:O859,Concentrado!$A$2:$A859,"="&amp;$A6,Concentrado!$B$2:$B859, "=Tlaxcala")</f>
        <v>82.9</v>
      </c>
      <c r="O6" s="9">
        <f>SUMIFS(Concentrado!P$2:P859,Concentrado!$A$2:$A859,"="&amp;$A6,Concentrado!$B$2:$B859, "=Tlaxcala")</f>
        <v>25.013999999999999</v>
      </c>
      <c r="P6" s="9">
        <f>SUMIFS(Concentrado!Q$2:Q859,Concentrado!$A$2:$A859,"="&amp;$A6,Concentrado!$B$2:$B859, "=Tlaxcala")</f>
        <v>53.436</v>
      </c>
      <c r="Q6" s="9">
        <f>SUMIFS(Concentrado!R$2:R859,Concentrado!$A$2:$A859,"="&amp;$A6,Concentrado!$B$2:$B859, "=Tlaxcala")</f>
        <v>51.664999999999999</v>
      </c>
      <c r="R6" s="9">
        <f>SUMIFS(Concentrado!S$2:S859,Concentrado!$A$2:$A859,"="&amp;$A6,Concentrado!$B$2:$B859, "=Tlaxcala")</f>
        <v>62.344999999999999</v>
      </c>
      <c r="S6" s="9">
        <f>SUMIFS(Concentrado!T$2:T859,Concentrado!$A$2:$A859,"="&amp;$A6,Concentrado!$B$2:$B859, "=Tlaxcala")</f>
        <v>57.100999999999999</v>
      </c>
      <c r="T6" s="9">
        <f>SUMIFS(Concentrado!U$2:U859,Concentrado!$A$2:$A859,"="&amp;$A6,Concentrado!$B$2:$B859, "=Tlaxcala")</f>
        <v>8.4469999999999992</v>
      </c>
      <c r="U6" s="9">
        <f>SUMIFS(Concentrado!V$2:V859,Concentrado!$A$2:$A859,"="&amp;$A6,Concentrado!$B$2:$B859, "=Tlaxcala")</f>
        <v>15.917999999999999</v>
      </c>
      <c r="V6" s="9">
        <f>SUMIFS(Concentrado!W$2:W859,Concentrado!$A$2:$A859,"="&amp;$A6,Concentrado!$B$2:$B859, "=Tlaxcala")</f>
        <v>12.25</v>
      </c>
      <c r="W6" s="9">
        <f>SUMIFS(Concentrado!X$2:X859,Concentrado!$A$2:$A859,"="&amp;$A6,Concentrado!$B$2:$B859, "=Tlaxcala")</f>
        <v>8.0540000000000003</v>
      </c>
      <c r="X6" s="9">
        <f>SUMIFS(Concentrado!Y$2:Y859,Concentrado!$A$2:$A859,"="&amp;$A6,Concentrado!$B$2:$B859, "=Tlaxcala")</f>
        <v>2.274</v>
      </c>
      <c r="Y6" s="9">
        <f>SUMIFS(Concentrado!Z$2:Z859,Concentrado!$A$2:$A859,"="&amp;$A6,Concentrado!$B$2:$B859, "=Tlaxcala")</f>
        <v>5.1120000000000001</v>
      </c>
      <c r="Z6" s="9">
        <f>SUMIFS(Concentrado!AA$2:AA859,Concentrado!$A$2:$A859,"="&amp;$A6,Concentrado!$B$2:$B859, "=Tlaxcala")</f>
        <v>29.27</v>
      </c>
      <c r="AA6" s="9">
        <f>SUMIFS(Concentrado!AB$2:AB859,Concentrado!$A$2:$A859,"="&amp;$A6,Concentrado!$B$2:$B859, "=Tlaxcala")</f>
        <v>21.792000000000002</v>
      </c>
      <c r="AB6" s="9">
        <f>SUMIFS(Concentrado!AC$2:AC859,Concentrado!$A$2:$A859,"="&amp;$A6,Concentrado!$B$2:$B859, "=Tlaxcala")</f>
        <v>25.463999999999999</v>
      </c>
      <c r="AC6" s="9">
        <f>SUMIFS(Concentrado!AD$2:AD859,Concentrado!$A$2:$A859,"="&amp;$A6,Concentrado!$B$2:$B859, "=Tlaxcala")</f>
        <v>319.02600000000001</v>
      </c>
      <c r="AD6" s="9">
        <f>SUMIFS(Concentrado!AE$2:AE859,Concentrado!$A$2:$A859,"="&amp;$A6,Concentrado!$B$2:$B859, "=Tlaxcala")</f>
        <v>282.35300000000001</v>
      </c>
      <c r="AE6" s="9">
        <f>SUMIFS(Concentrado!AF$2:AF859,Concentrado!$A$2:$A859,"="&amp;$A6,Concentrado!$B$2:$B859, "=Tlaxcala")</f>
        <v>300.36</v>
      </c>
      <c r="AF6" s="9">
        <f>SUMIFS(Concentrado!AG$2:AG859,Concentrado!$A$2:$A859,"="&amp;$A6,Concentrado!$B$2:$B859, "=Tlaxcala")</f>
        <v>7.8579999999999997</v>
      </c>
      <c r="AG6" s="9">
        <f>SUMIFS(Concentrado!AH$2:AH859,Concentrado!$A$2:$A859,"="&amp;$A6,Concentrado!$B$2:$B859, "=Tlaxcala")</f>
        <v>5.9221240684992296</v>
      </c>
      <c r="AH6" s="9">
        <f>SUMIFS(Concentrado!AI$2:AI859,Concentrado!$A$2:$A859,"="&amp;$A6,Concentrado!$B$2:$B859, "=Tlaxcala")</f>
        <v>1.9029405188367301</v>
      </c>
      <c r="AI6" s="9">
        <f>SUMIFS(Concentrado!AJ$2:AJ859,Concentrado!$A$2:$A859,"="&amp;$A6,Concentrado!$B$2:$B859, "=Tlaxcala")</f>
        <v>3.8756779408523099</v>
      </c>
      <c r="AJ6" s="9">
        <f>SUMIFS(Concentrado!AK$2:AK859,Concentrado!$A$2:$A859,"="&amp;$A6,Concentrado!$B$2:$B859, "=Tlaxcala")</f>
        <v>4.125</v>
      </c>
      <c r="AK6" s="9">
        <f>SUMIFS(Concentrado!AL$2:AL859,Concentrado!$A$2:$A859,"="&amp;$A6,Concentrado!$B$2:$B859, "=Tlaxcala")</f>
        <v>1.516</v>
      </c>
      <c r="AL6" s="9">
        <f>SUMIFS(Concentrado!AM$2:AM859,Concentrado!$A$2:$A859,"="&amp;$A6,Concentrado!$B$2:$B859, "=Tlaxcala")</f>
        <v>2.7970000000000002</v>
      </c>
      <c r="AM6" s="9">
        <f>SUMIFS(Concentrado!AN$2:AN859,Concentrado!$A$2:$A859,"="&amp;$A6,Concentrado!$B$2:$B859, "=Tlaxcala")</f>
        <v>88.4</v>
      </c>
      <c r="AN6" s="9">
        <f>SUMIFS(Concentrado!AO$2:AO859,Concentrado!$A$2:$A859,"="&amp;$A6,Concentrado!$B$2:$B859, "=Tlaxcala")</f>
        <v>74.662999999999997</v>
      </c>
      <c r="AO6" s="9">
        <f>SUMIFS(Concentrado!AP$2:AP859,Concentrado!$A$2:$A859,"="&amp;$A6,Concentrado!$B$2:$B859, "=Tlaxcala")</f>
        <v>81.408000000000001</v>
      </c>
      <c r="AP6" s="9">
        <f>SUMIFS(Concentrado!AQ$2:AQ859,Concentrado!$A$2:$A859,"="&amp;$A6,Concentrado!$B$2:$B859, "=Tlaxcala")</f>
        <v>1.179</v>
      </c>
      <c r="AQ6" s="9">
        <f>SUMIFS(Concentrado!AR$2:AR859,Concentrado!$A$2:$A859,"="&amp;$A6,Concentrado!$B$2:$B859, "=Tlaxcala")</f>
        <v>0.75800000000000001</v>
      </c>
      <c r="AR6" s="9">
        <f>SUMIFS(Concentrado!AS$2:AS859,Concentrado!$A$2:$A859,"="&amp;$A6,Concentrado!$B$2:$B859, "=Tlaxcala")</f>
        <v>0.96499999999999997</v>
      </c>
      <c r="AS6" s="9">
        <f>SUMIFS(Concentrado!AT$2:AT859,Concentrado!$A$2:$A859,"="&amp;$A6,Concentrado!$B$2:$B859, "=Tlaxcala")</f>
        <v>5.1079999999999997</v>
      </c>
      <c r="AT6" s="9">
        <f>SUMIFS(Concentrado!AU$2:AU859,Concentrado!$A$2:$A859,"="&amp;$A6,Concentrado!$B$2:$B859, "=Tlaxcala")</f>
        <v>0.56799999999999995</v>
      </c>
      <c r="AU6" s="9">
        <f>SUMIFS(Concentrado!AV$2:AV859,Concentrado!$A$2:$A859,"="&amp;$A6,Concentrado!$B$2:$B859, "=Tlaxcala")</f>
        <v>2.7970000000000002</v>
      </c>
      <c r="AV6" s="9">
        <f>SUMIFS(Concentrado!AW$2:AW859,Concentrado!$A$2:$A859,"="&amp;$A6,Concentrado!$B$2:$B859, "=Tlaxcala")</f>
        <v>503.09500000000003</v>
      </c>
      <c r="AW6" s="9">
        <f>SUMIFS(Concentrado!AX$2:AX859,Concentrado!$A$2:$A859,"="&amp;$A6,Concentrado!$B$2:$B859, "=Tlaxcala")</f>
        <v>392.64100000000002</v>
      </c>
      <c r="AX6" s="9">
        <f>SUMIFS(Concentrado!AY$2:AY859,Concentrado!$A$2:$A859,"="&amp;$A6,Concentrado!$B$2:$B859, "=Tlaxcala")</f>
        <v>446.87400000000002</v>
      </c>
      <c r="AY6" s="9">
        <f>SUMIFS(Concentrado!AZ$2:AZ859,Concentrado!$A$2:$A859,"="&amp;$A6,Concentrado!$B$2:$B859, "=Tlaxcala")</f>
        <v>5.0309999999999997</v>
      </c>
      <c r="AZ6" s="9">
        <f>SUMIFS(Concentrado!BA$2:BA859,Concentrado!$A$2:$A859,"="&amp;$A6,Concentrado!$B$2:$B859, "=Tlaxcala")</f>
        <v>3.9260000000000002</v>
      </c>
      <c r="BA6" s="9">
        <f>SUMIFS(Concentrado!BB$2:BB859,Concentrado!$A$2:$A859,"="&amp;$A6,Concentrado!$B$2:$B859, "=Tlaxcala")</f>
        <v>4.4690000000000003</v>
      </c>
      <c r="BB6" s="9">
        <f>SUMIFS(Concentrado!BC$2:BC859,Concentrado!$A$2:$A859,"="&amp;$A6,Concentrado!$B$2:$B859, "=Tlaxcala")</f>
        <v>69.284000000000006</v>
      </c>
      <c r="BC6" s="9">
        <f>SUMIFS(Concentrado!BD$2:BD859,Concentrado!$A$2:$A859,"="&amp;$A6,Concentrado!$B$2:$B859, "=Tlaxcala")</f>
        <v>21.018999999999998</v>
      </c>
      <c r="BD6" s="9">
        <f>SUMIFS(Concentrado!BE$2:BE859,Concentrado!$A$2:$A859,"="&amp;$A6,Concentrado!$B$2:$B859, "=Tlaxcala")</f>
        <v>19.065000000000001</v>
      </c>
      <c r="BE6" s="9">
        <f>SUMIFS(Concentrado!BF$2:BF859,Concentrado!$A$2:$A859,"="&amp;$A6,Concentrado!$B$2:$B859, "=Tlaxcala")</f>
        <v>21.545000000000002</v>
      </c>
      <c r="BF6" s="9">
        <f>SUMIFS(Concentrado!BG$2:BG859,Concentrado!$A$2:$A859,"="&amp;$A6,Concentrado!$B$2:$B859, "=Tlaxcala")</f>
        <v>71.067999999999998</v>
      </c>
      <c r="BG6" s="9">
        <f>SUMIFS(Concentrado!BH$2:BH859,Concentrado!$A$2:$A859,"="&amp;$A6,Concentrado!$B$2:$B859, "=Tlaxcala")</f>
        <v>11.520478773143818</v>
      </c>
    </row>
    <row r="7" spans="1:59" x14ac:dyDescent="0.25">
      <c r="A7" s="4">
        <v>2003</v>
      </c>
      <c r="B7" s="9">
        <f>SUMIFS(Concentrado!C$2:C859,Concentrado!$A$2:$A859,"="&amp;$A7,Concentrado!$B$2:$B859, "=Tlaxcala")</f>
        <v>18.297999999999998</v>
      </c>
      <c r="C7" s="9">
        <f>SUMIFS(Concentrado!D$2:D859,Concentrado!$A$2:$A859,"="&amp;$A7,Concentrado!$B$2:$B859, "=Tlaxcala")</f>
        <v>5.1870000000000003</v>
      </c>
      <c r="D7" s="9">
        <f>SUMIFS(Concentrado!E$2:E859,Concentrado!$A$2:$A859,"="&amp;$A7,Concentrado!$B$2:$B859, "=Tlaxcala")</f>
        <v>11.615</v>
      </c>
      <c r="E7" s="9">
        <f>SUMIFS(Concentrado!F$2:F859,Concentrado!$A$2:$A859,"="&amp;$A7,Concentrado!$B$2:$B859, "=Tlaxcala")</f>
        <v>18.042999999999999</v>
      </c>
      <c r="F7" s="9">
        <f>SUMIFS(Concentrado!G$2:G859,Concentrado!$A$2:$A859,"="&amp;$A7,Concentrado!$B$2:$B859, "=Tlaxcala")</f>
        <v>10.826000000000001</v>
      </c>
      <c r="G7" s="9">
        <f>SUMIFS(Concentrado!H$2:H859,Concentrado!$A$2:$A859,"="&amp;$A7,Concentrado!$B$2:$B859, "=Tlaxcala")</f>
        <v>1.9259999999999999</v>
      </c>
      <c r="H7" s="9">
        <f>SUMIFS(Concentrado!I$2:I859,Concentrado!$A$2:$A859,"="&amp;$A7,Concentrado!$B$2:$B859, "=Tlaxcala")</f>
        <v>1.667</v>
      </c>
      <c r="I7" s="9">
        <f>SUMIFS(Concentrado!J$2:J859,Concentrado!$A$2:$A859,"="&amp;$A7,Concentrado!$B$2:$B859, "=Tlaxcala")</f>
        <v>1.794</v>
      </c>
      <c r="J7" s="9">
        <f>SUMIFS(Concentrado!K$2:K859,Concentrado!$A$2:$A859,"="&amp;$A7,Concentrado!$B$2:$B859, "=Tlaxcala")</f>
        <v>3.0819999999999999</v>
      </c>
      <c r="K7" s="9">
        <f>SUMIFS(Concentrado!L$2:L859,Concentrado!$A$2:$A859,"="&amp;$A7,Concentrado!$B$2:$B859, "=Tlaxcala")</f>
        <v>2.7789999999999999</v>
      </c>
      <c r="L7" s="9">
        <f>SUMIFS(Concentrado!M$2:M859,Concentrado!$A$2:$A859,"="&amp;$A7,Concentrado!$B$2:$B859, "=Tlaxcala")</f>
        <v>2.927</v>
      </c>
      <c r="M7" s="9">
        <f>SUMIFS(Concentrado!N$2:N859,Concentrado!$A$2:$A859,"="&amp;$A7,Concentrado!$B$2:$B859, "=Tlaxcala")</f>
        <v>38.530999999999999</v>
      </c>
      <c r="N7" s="9">
        <f>SUMIFS(Concentrado!O$2:O859,Concentrado!$A$2:$A859,"="&amp;$A7,Concentrado!$B$2:$B859, "=Tlaxcala")</f>
        <v>69.531999999999996</v>
      </c>
      <c r="O7" s="9">
        <f>SUMIFS(Concentrado!P$2:P859,Concentrado!$A$2:$A859,"="&amp;$A7,Concentrado!$B$2:$B859, "=Tlaxcala")</f>
        <v>21.859000000000002</v>
      </c>
      <c r="P7" s="9">
        <f>SUMIFS(Concentrado!Q$2:Q859,Concentrado!$A$2:$A859,"="&amp;$A7,Concentrado!$B$2:$B859, "=Tlaxcala")</f>
        <v>45.325000000000003</v>
      </c>
      <c r="Q7" s="9">
        <f>SUMIFS(Concentrado!R$2:R859,Concentrado!$A$2:$A859,"="&amp;$A7,Concentrado!$B$2:$B859, "=Tlaxcala")</f>
        <v>55.856999999999999</v>
      </c>
      <c r="R7" s="9">
        <f>SUMIFS(Concentrado!S$2:S859,Concentrado!$A$2:$A859,"="&amp;$A7,Concentrado!$B$2:$B859, "=Tlaxcala")</f>
        <v>60.204000000000001</v>
      </c>
      <c r="S7" s="9">
        <f>SUMIFS(Concentrado!T$2:T859,Concentrado!$A$2:$A859,"="&amp;$A7,Concentrado!$B$2:$B859, "=Tlaxcala")</f>
        <v>58.073</v>
      </c>
      <c r="T7" s="9">
        <f>SUMIFS(Concentrado!U$2:U859,Concentrado!$A$2:$A859,"="&amp;$A7,Concentrado!$B$2:$B859, "=Tlaxcala")</f>
        <v>10.208</v>
      </c>
      <c r="U7" s="9">
        <f>SUMIFS(Concentrado!V$2:V859,Concentrado!$A$2:$A859,"="&amp;$A7,Concentrado!$B$2:$B859, "=Tlaxcala")</f>
        <v>13.708</v>
      </c>
      <c r="V7" s="9">
        <f>SUMIFS(Concentrado!W$2:W859,Concentrado!$A$2:$A859,"="&amp;$A7,Concentrado!$B$2:$B859, "=Tlaxcala")</f>
        <v>11.992000000000001</v>
      </c>
      <c r="W7" s="9">
        <f>SUMIFS(Concentrado!X$2:X859,Concentrado!$A$2:$A859,"="&amp;$A7,Concentrado!$B$2:$B859, "=Tlaxcala")</f>
        <v>5.7779999999999996</v>
      </c>
      <c r="X7" s="9">
        <f>SUMIFS(Concentrado!Y$2:Y859,Concentrado!$A$2:$A859,"="&amp;$A7,Concentrado!$B$2:$B859, "=Tlaxcala")</f>
        <v>1.2969999999999999</v>
      </c>
      <c r="Y7" s="9">
        <f>SUMIFS(Concentrado!Z$2:Z859,Concentrado!$A$2:$A859,"="&amp;$A7,Concentrado!$B$2:$B859, "=Tlaxcala")</f>
        <v>3.4940000000000002</v>
      </c>
      <c r="Z7" s="9">
        <f>SUMIFS(Concentrado!AA$2:AA859,Concentrado!$A$2:$A859,"="&amp;$A7,Concentrado!$B$2:$B859, "=Tlaxcala")</f>
        <v>27.158000000000001</v>
      </c>
      <c r="AA7" s="9">
        <f>SUMIFS(Concentrado!AB$2:AB859,Concentrado!$A$2:$A859,"="&amp;$A7,Concentrado!$B$2:$B859, "=Tlaxcala")</f>
        <v>19.451000000000001</v>
      </c>
      <c r="AB7" s="9">
        <f>SUMIFS(Concentrado!AC$2:AC859,Concentrado!$A$2:$A859,"="&amp;$A7,Concentrado!$B$2:$B859, "=Tlaxcala")</f>
        <v>23.228999999999999</v>
      </c>
      <c r="AC7" s="9">
        <f>SUMIFS(Concentrado!AD$2:AD859,Concentrado!$A$2:$A859,"="&amp;$A7,Concentrado!$B$2:$B859, "=Tlaxcala")</f>
        <v>303.36099999999999</v>
      </c>
      <c r="AD7" s="9">
        <f>SUMIFS(Concentrado!AE$2:AE859,Concentrado!$A$2:$A859,"="&amp;$A7,Concentrado!$B$2:$B859, "=Tlaxcala")</f>
        <v>283.42200000000003</v>
      </c>
      <c r="AE7" s="9">
        <f>SUMIFS(Concentrado!AF$2:AF859,Concentrado!$A$2:$A859,"="&amp;$A7,Concentrado!$B$2:$B859, "=Tlaxcala")</f>
        <v>293.29199999999997</v>
      </c>
      <c r="AF7" s="9">
        <f>SUMIFS(Concentrado!AG$2:AG859,Concentrado!$A$2:$A859,"="&amp;$A7,Concentrado!$B$2:$B859, "=Tlaxcala")</f>
        <v>6.5490000000000004</v>
      </c>
      <c r="AG7" s="9">
        <f>SUMIFS(Concentrado!AH$2:AH859,Concentrado!$A$2:$A859,"="&amp;$A7,Concentrado!$B$2:$B859, "=Tlaxcala")</f>
        <v>6.3179790243096399</v>
      </c>
      <c r="AH7" s="9">
        <f>SUMIFS(Concentrado!AI$2:AI859,Concentrado!$A$2:$A859,"="&amp;$A7,Concentrado!$B$2:$B859, "=Tlaxcala")</f>
        <v>1.87019010482416</v>
      </c>
      <c r="AI7" s="9">
        <f>SUMIFS(Concentrado!AJ$2:AJ859,Concentrado!$A$2:$A859,"="&amp;$A7,Concentrado!$B$2:$B859, "=Tlaxcala")</f>
        <v>4.0510527971328099</v>
      </c>
      <c r="AJ7" s="9">
        <f>SUMIFS(Concentrado!AK$2:AK859,Concentrado!$A$2:$A859,"="&amp;$A7,Concentrado!$B$2:$B859, "=Tlaxcala")</f>
        <v>4.0449999999999999</v>
      </c>
      <c r="AK7" s="9">
        <f>SUMIFS(Concentrado!AL$2:AL859,Concentrado!$A$2:$A859,"="&amp;$A7,Concentrado!$B$2:$B859, "=Tlaxcala")</f>
        <v>1.482</v>
      </c>
      <c r="AL7" s="9">
        <f>SUMIFS(Concentrado!AM$2:AM859,Concentrado!$A$2:$A859,"="&amp;$A7,Concentrado!$B$2:$B859, "=Tlaxcala")</f>
        <v>2.738</v>
      </c>
      <c r="AM7" s="9">
        <f>SUMIFS(Concentrado!AN$2:AN859,Concentrado!$A$2:$A859,"="&amp;$A7,Concentrado!$B$2:$B859, "=Tlaxcala")</f>
        <v>79.741</v>
      </c>
      <c r="AN7" s="9">
        <f>SUMIFS(Concentrado!AO$2:AO859,Concentrado!$A$2:$A859,"="&amp;$A7,Concentrado!$B$2:$B859, "=Tlaxcala")</f>
        <v>64.650000000000006</v>
      </c>
      <c r="AO7" s="9">
        <f>SUMIFS(Concentrado!AP$2:AP859,Concentrado!$A$2:$A859,"="&amp;$A7,Concentrado!$B$2:$B859, "=Tlaxcala")</f>
        <v>72.236999999999995</v>
      </c>
      <c r="AP7" s="9">
        <f>SUMIFS(Concentrado!AQ$2:AQ859,Concentrado!$A$2:$A859,"="&amp;$A7,Concentrado!$B$2:$B859, "=Tlaxcala")</f>
        <v>1.1559999999999999</v>
      </c>
      <c r="AQ7" s="9">
        <f>SUMIFS(Concentrado!AR$2:AR859,Concentrado!$A$2:$A859,"="&amp;$A7,Concentrado!$B$2:$B859, "=Tlaxcala")</f>
        <v>0.37</v>
      </c>
      <c r="AR7" s="9">
        <f>SUMIFS(Concentrado!AS$2:AS859,Concentrado!$A$2:$A859,"="&amp;$A7,Concentrado!$B$2:$B859, "=Tlaxcala")</f>
        <v>0.755</v>
      </c>
      <c r="AS7" s="9">
        <f>SUMIFS(Concentrado!AT$2:AT859,Concentrado!$A$2:$A859,"="&amp;$A7,Concentrado!$B$2:$B859, "=Tlaxcala")</f>
        <v>4.2370000000000001</v>
      </c>
      <c r="AT7" s="9">
        <f>SUMIFS(Concentrado!AU$2:AU859,Concentrado!$A$2:$A859,"="&amp;$A7,Concentrado!$B$2:$B859, "=Tlaxcala")</f>
        <v>0.37</v>
      </c>
      <c r="AU7" s="9">
        <f>SUMIFS(Concentrado!AV$2:AV859,Concentrado!$A$2:$A859,"="&amp;$A7,Concentrado!$B$2:$B859, "=Tlaxcala")</f>
        <v>2.266</v>
      </c>
      <c r="AV7" s="9">
        <f>SUMIFS(Concentrado!AW$2:AW859,Concentrado!$A$2:$A859,"="&amp;$A7,Concentrado!$B$2:$B859, "=Tlaxcala")</f>
        <v>462.65</v>
      </c>
      <c r="AW7" s="9">
        <f>SUMIFS(Concentrado!AX$2:AX859,Concentrado!$A$2:$A859,"="&amp;$A7,Concentrado!$B$2:$B859, "=Tlaxcala")</f>
        <v>383.45299999999997</v>
      </c>
      <c r="AX7" s="9">
        <f>SUMIFS(Concentrado!AY$2:AY859,Concentrado!$A$2:$A859,"="&amp;$A7,Concentrado!$B$2:$B859, "=Tlaxcala")</f>
        <v>422.65699999999998</v>
      </c>
      <c r="AY7" s="9">
        <f>SUMIFS(Concentrado!AZ$2:AZ859,Concentrado!$A$2:$A859,"="&amp;$A7,Concentrado!$B$2:$B859, "=Tlaxcala")</f>
        <v>4.6260000000000003</v>
      </c>
      <c r="AZ7" s="9">
        <f>SUMIFS(Concentrado!BA$2:BA859,Concentrado!$A$2:$A859,"="&amp;$A7,Concentrado!$B$2:$B859, "=Tlaxcala")</f>
        <v>3.835</v>
      </c>
      <c r="BA7" s="9">
        <f>SUMIFS(Concentrado!BB$2:BB859,Concentrado!$A$2:$A859,"="&amp;$A7,Concentrado!$B$2:$B859, "=Tlaxcala")</f>
        <v>4.2270000000000003</v>
      </c>
      <c r="BB7" s="9">
        <f>SUMIFS(Concentrado!BC$2:BC859,Concentrado!$A$2:$A859,"="&amp;$A7,Concentrado!$B$2:$B859, "=Tlaxcala")</f>
        <v>54.945</v>
      </c>
      <c r="BC7" s="9">
        <f>SUMIFS(Concentrado!BD$2:BD859,Concentrado!$A$2:$A859,"="&amp;$A7,Concentrado!$B$2:$B859, "=Tlaxcala")</f>
        <v>20.120999999999999</v>
      </c>
      <c r="BD7" s="9">
        <f>SUMIFS(Concentrado!BE$2:BE859,Concentrado!$A$2:$A859,"="&amp;$A7,Concentrado!$B$2:$B859, "=Tlaxcala")</f>
        <v>18.09</v>
      </c>
      <c r="BE7" s="9">
        <f>SUMIFS(Concentrado!BF$2:BF859,Concentrado!$A$2:$A859,"="&amp;$A7,Concentrado!$B$2:$B859, "=Tlaxcala")</f>
        <v>20.315999999999999</v>
      </c>
      <c r="BF7" s="9">
        <f>SUMIFS(Concentrado!BG$2:BG859,Concentrado!$A$2:$A859,"="&amp;$A7,Concentrado!$B$2:$B859, "=Tlaxcala")</f>
        <v>60.085000000000001</v>
      </c>
      <c r="BG7" s="9">
        <f>SUMIFS(Concentrado!BH$2:BH859,Concentrado!$A$2:$A859,"="&amp;$A7,Concentrado!$B$2:$B859, "=Tlaxcala")</f>
        <v>10.251980923053813</v>
      </c>
    </row>
    <row r="8" spans="1:59" x14ac:dyDescent="0.25">
      <c r="A8" s="4">
        <v>2004</v>
      </c>
      <c r="B8" s="9">
        <f>SUMIFS(Concentrado!C$2:C859,Concentrado!$A$2:$A859,"="&amp;$A8,Concentrado!$B$2:$B859, "=Tlaxcala")</f>
        <v>17.204000000000001</v>
      </c>
      <c r="C8" s="9">
        <f>SUMIFS(Concentrado!D$2:D859,Concentrado!$A$2:$A859,"="&amp;$A8,Concentrado!$B$2:$B859, "=Tlaxcala")</f>
        <v>3.8039999999999998</v>
      </c>
      <c r="D8" s="9">
        <f>SUMIFS(Concentrado!E$2:E859,Concentrado!$A$2:$A859,"="&amp;$A8,Concentrado!$B$2:$B859, "=Tlaxcala")</f>
        <v>10.361000000000001</v>
      </c>
      <c r="E8" s="9">
        <f>SUMIFS(Concentrado!F$2:F859,Concentrado!$A$2:$A859,"="&amp;$A8,Concentrado!$B$2:$B859, "=Tlaxcala")</f>
        <v>13.542</v>
      </c>
      <c r="F8" s="9">
        <f>SUMIFS(Concentrado!G$2:G859,Concentrado!$A$2:$A859,"="&amp;$A8,Concentrado!$B$2:$B859, "=Tlaxcala")</f>
        <v>11.221</v>
      </c>
      <c r="G8" s="9">
        <f>SUMIFS(Concentrado!H$2:H859,Concentrado!$A$2:$A859,"="&amp;$A8,Concentrado!$B$2:$B859, "=Tlaxcala")</f>
        <v>1.7010000000000001</v>
      </c>
      <c r="H8" s="9">
        <f>SUMIFS(Concentrado!I$2:I859,Concentrado!$A$2:$A859,"="&amp;$A8,Concentrado!$B$2:$B859, "=Tlaxcala")</f>
        <v>3.6230000000000002</v>
      </c>
      <c r="I8" s="9">
        <f>SUMIFS(Concentrado!J$2:J859,Concentrado!$A$2:$A859,"="&amp;$A8,Concentrado!$B$2:$B859, "=Tlaxcala")</f>
        <v>2.6829999999999998</v>
      </c>
      <c r="J8" s="9">
        <f>SUMIFS(Concentrado!K$2:K859,Concentrado!$A$2:$A859,"="&amp;$A8,Concentrado!$B$2:$B859, "=Tlaxcala")</f>
        <v>4.726</v>
      </c>
      <c r="K8" s="9">
        <f>SUMIFS(Concentrado!L$2:L859,Concentrado!$A$2:$A859,"="&amp;$A8,Concentrado!$B$2:$B859, "=Tlaxcala")</f>
        <v>2.536</v>
      </c>
      <c r="L8" s="9">
        <f>SUMIFS(Concentrado!M$2:M859,Concentrado!$A$2:$A859,"="&amp;$A8,Concentrado!$B$2:$B859, "=Tlaxcala")</f>
        <v>3.6080000000000001</v>
      </c>
      <c r="M8" s="9">
        <f>SUMIFS(Concentrado!N$2:N859,Concentrado!$A$2:$A859,"="&amp;$A8,Concentrado!$B$2:$B859, "=Tlaxcala")</f>
        <v>41.494</v>
      </c>
      <c r="N8" s="9">
        <f>SUMIFS(Concentrado!O$2:O859,Concentrado!$A$2:$A859,"="&amp;$A8,Concentrado!$B$2:$B859, "=Tlaxcala")</f>
        <v>62.765999999999998</v>
      </c>
      <c r="O8" s="9">
        <f>SUMIFS(Concentrado!P$2:P859,Concentrado!$A$2:$A859,"="&amp;$A8,Concentrado!$B$2:$B859, "=Tlaxcala")</f>
        <v>23.73</v>
      </c>
      <c r="P8" s="9">
        <f>SUMIFS(Concentrado!Q$2:Q859,Concentrado!$A$2:$A859,"="&amp;$A8,Concentrado!$B$2:$B859, "=Tlaxcala")</f>
        <v>42.831000000000003</v>
      </c>
      <c r="Q8" s="9">
        <f>SUMIFS(Concentrado!R$2:R859,Concentrado!$A$2:$A859,"="&amp;$A8,Concentrado!$B$2:$B859, "=Tlaxcala")</f>
        <v>61.820999999999998</v>
      </c>
      <c r="R8" s="9">
        <f>SUMIFS(Concentrado!S$2:S859,Concentrado!$A$2:$A859,"="&amp;$A8,Concentrado!$B$2:$B859, "=Tlaxcala")</f>
        <v>66.66</v>
      </c>
      <c r="S8" s="9">
        <f>SUMIFS(Concentrado!T$2:T859,Concentrado!$A$2:$A859,"="&amp;$A8,Concentrado!$B$2:$B859, "=Tlaxcala")</f>
        <v>64.292000000000002</v>
      </c>
      <c r="T8" s="9">
        <f>SUMIFS(Concentrado!U$2:U859,Concentrado!$A$2:$A859,"="&amp;$A8,Concentrado!$B$2:$B859, "=Tlaxcala")</f>
        <v>8.5069999999999997</v>
      </c>
      <c r="U8" s="9">
        <f>SUMIFS(Concentrado!V$2:V859,Concentrado!$A$2:$A859,"="&amp;$A8,Concentrado!$B$2:$B859, "=Tlaxcala")</f>
        <v>14.491</v>
      </c>
      <c r="V8" s="9">
        <f>SUMIFS(Concentrado!W$2:W859,Concentrado!$A$2:$A859,"="&amp;$A8,Concentrado!$B$2:$B859, "=Tlaxcala")</f>
        <v>11.563000000000001</v>
      </c>
      <c r="W8" s="9">
        <f>SUMIFS(Concentrado!X$2:X859,Concentrado!$A$2:$A859,"="&amp;$A8,Concentrado!$B$2:$B859, "=Tlaxcala")</f>
        <v>6.4279999999999999</v>
      </c>
      <c r="X8" s="9">
        <f>SUMIFS(Concentrado!Y$2:Y859,Concentrado!$A$2:$A859,"="&amp;$A8,Concentrado!$B$2:$B859, "=Tlaxcala")</f>
        <v>2.355</v>
      </c>
      <c r="Y8" s="9">
        <f>SUMIFS(Concentrado!Z$2:Z859,Concentrado!$A$2:$A859,"="&amp;$A8,Concentrado!$B$2:$B859, "=Tlaxcala")</f>
        <v>4.3479999999999999</v>
      </c>
      <c r="Z8" s="9">
        <f>SUMIFS(Concentrado!AA$2:AA859,Concentrado!$A$2:$A859,"="&amp;$A8,Concentrado!$B$2:$B859, "=Tlaxcala")</f>
        <v>27.98</v>
      </c>
      <c r="AA8" s="9">
        <f>SUMIFS(Concentrado!AB$2:AB859,Concentrado!$A$2:$A859,"="&amp;$A8,Concentrado!$B$2:$B859, "=Tlaxcala")</f>
        <v>21.736999999999998</v>
      </c>
      <c r="AB8" s="9">
        <f>SUMIFS(Concentrado!AC$2:AC859,Concentrado!$A$2:$A859,"="&amp;$A8,Concentrado!$B$2:$B859, "=Tlaxcala")</f>
        <v>24.792000000000002</v>
      </c>
      <c r="AC8" s="9">
        <f>SUMIFS(Concentrado!AD$2:AD859,Concentrado!$A$2:$A859,"="&amp;$A8,Concentrado!$B$2:$B859, "=Tlaxcala")</f>
        <v>336.89400000000001</v>
      </c>
      <c r="AD8" s="9">
        <f>SUMIFS(Concentrado!AE$2:AE859,Concentrado!$A$2:$A859,"="&amp;$A8,Concentrado!$B$2:$B859, "=Tlaxcala")</f>
        <v>303.05</v>
      </c>
      <c r="AE8" s="9">
        <f>SUMIFS(Concentrado!AF$2:AF859,Concentrado!$A$2:$A859,"="&amp;$A8,Concentrado!$B$2:$B859, "=Tlaxcala")</f>
        <v>319.79500000000002</v>
      </c>
      <c r="AF8" s="9">
        <f>SUMIFS(Concentrado!AG$2:AG859,Concentrado!$A$2:$A859,"="&amp;$A8,Concentrado!$B$2:$B859, "=Tlaxcala")</f>
        <v>7.1840000000000002</v>
      </c>
      <c r="AG8" s="9">
        <f>SUMIFS(Concentrado!AH$2:AH859,Concentrado!$A$2:$A859,"="&amp;$A8,Concentrado!$B$2:$B859, "=Tlaxcala")</f>
        <v>4.3136089569693503</v>
      </c>
      <c r="AH8" s="9">
        <f>SUMIFS(Concentrado!AI$2:AI859,Concentrado!$A$2:$A859,"="&amp;$A8,Concentrado!$B$2:$B859, "=Tlaxcala")</f>
        <v>1.8393257031972099</v>
      </c>
      <c r="AI8" s="9">
        <f>SUMIFS(Concentrado!AJ$2:AJ859,Concentrado!$A$2:$A859,"="&amp;$A8,Concentrado!$B$2:$B859, "=Tlaxcala")</f>
        <v>3.05083393372181</v>
      </c>
      <c r="AJ8" s="9">
        <f>SUMIFS(Concentrado!AK$2:AK859,Concentrado!$A$2:$A859,"="&amp;$A8,Concentrado!$B$2:$B859, "=Tlaxcala")</f>
        <v>2.2690000000000001</v>
      </c>
      <c r="AK8" s="9">
        <f>SUMIFS(Concentrado!AL$2:AL859,Concentrado!$A$2:$A859,"="&amp;$A8,Concentrado!$B$2:$B859, "=Tlaxcala")</f>
        <v>1.4490000000000001</v>
      </c>
      <c r="AL8" s="9">
        <f>SUMIFS(Concentrado!AM$2:AM859,Concentrado!$A$2:$A859,"="&amp;$A8,Concentrado!$B$2:$B859, "=Tlaxcala")</f>
        <v>1.85</v>
      </c>
      <c r="AM8" s="9">
        <f>SUMIFS(Concentrado!AN$2:AN859,Concentrado!$A$2:$A859,"="&amp;$A8,Concentrado!$B$2:$B859, "=Tlaxcala")</f>
        <v>75.622</v>
      </c>
      <c r="AN8" s="9">
        <f>SUMIFS(Concentrado!AO$2:AO859,Concentrado!$A$2:$A859,"="&amp;$A8,Concentrado!$B$2:$B859, "=Tlaxcala")</f>
        <v>61.588000000000001</v>
      </c>
      <c r="AO8" s="9">
        <f>SUMIFS(Concentrado!AP$2:AP859,Concentrado!$A$2:$A859,"="&amp;$A8,Concentrado!$B$2:$B859, "=Tlaxcala")</f>
        <v>68.454999999999998</v>
      </c>
      <c r="AP8" s="9">
        <f>SUMIFS(Concentrado!AQ$2:AQ859,Concentrado!$A$2:$A859,"="&amp;$A8,Concentrado!$B$2:$B859, "=Tlaxcala")</f>
        <v>0.56699999999999995</v>
      </c>
      <c r="AQ8" s="9">
        <f>SUMIFS(Concentrado!AR$2:AR859,Concentrado!$A$2:$A859,"="&amp;$A8,Concentrado!$B$2:$B859, "=Tlaxcala")</f>
        <v>0.72499999999999998</v>
      </c>
      <c r="AR8" s="9">
        <f>SUMIFS(Concentrado!AS$2:AS859,Concentrado!$A$2:$A859,"="&amp;$A8,Concentrado!$B$2:$B859, "=Tlaxcala")</f>
        <v>0.64800000000000002</v>
      </c>
      <c r="AS8" s="9">
        <f>SUMIFS(Concentrado!AT$2:AT859,Concentrado!$A$2:$A859,"="&amp;$A8,Concentrado!$B$2:$B859, "=Tlaxcala")</f>
        <v>3.0249999999999999</v>
      </c>
      <c r="AT8" s="9">
        <f>SUMIFS(Concentrado!AU$2:AU859,Concentrado!$A$2:$A859,"="&amp;$A8,Concentrado!$B$2:$B859, "=Tlaxcala")</f>
        <v>0.90600000000000003</v>
      </c>
      <c r="AU8" s="9">
        <f>SUMIFS(Concentrado!AV$2:AV859,Concentrado!$A$2:$A859,"="&amp;$A8,Concentrado!$B$2:$B859, "=Tlaxcala")</f>
        <v>1.9430000000000001</v>
      </c>
      <c r="AV8" s="9">
        <f>SUMIFS(Concentrado!AW$2:AW859,Concentrado!$A$2:$A859,"="&amp;$A8,Concentrado!$B$2:$B859, "=Tlaxcala")</f>
        <v>486.24599999999998</v>
      </c>
      <c r="AW8" s="9">
        <f>SUMIFS(Concentrado!AX$2:AX859,Concentrado!$A$2:$A859,"="&amp;$A8,Concentrado!$B$2:$B859, "=Tlaxcala")</f>
        <v>400.50400000000002</v>
      </c>
      <c r="AX8" s="9">
        <f>SUMIFS(Concentrado!AY$2:AY859,Concentrado!$A$2:$A859,"="&amp;$A8,Concentrado!$B$2:$B859, "=Tlaxcala")</f>
        <v>442.64400000000001</v>
      </c>
      <c r="AY8" s="9">
        <f>SUMIFS(Concentrado!AZ$2:AZ859,Concentrado!$A$2:$A859,"="&amp;$A8,Concentrado!$B$2:$B859, "=Tlaxcala")</f>
        <v>4.8620000000000001</v>
      </c>
      <c r="AZ8" s="9">
        <f>SUMIFS(Concentrado!BA$2:BA859,Concentrado!$A$2:$A859,"="&amp;$A8,Concentrado!$B$2:$B859, "=Tlaxcala")</f>
        <v>4.0049999999999999</v>
      </c>
      <c r="BA8" s="9">
        <f>SUMIFS(Concentrado!BB$2:BB859,Concentrado!$A$2:$A859,"="&amp;$A8,Concentrado!$B$2:$B859, "=Tlaxcala")</f>
        <v>4.4260000000000002</v>
      </c>
      <c r="BB8" s="9">
        <f>SUMIFS(Concentrado!BC$2:BC859,Concentrado!$A$2:$A859,"="&amp;$A8,Concentrado!$B$2:$B859, "=Tlaxcala")</f>
        <v>50.16</v>
      </c>
      <c r="BC8" s="9">
        <f>SUMIFS(Concentrado!BD$2:BD859,Concentrado!$A$2:$A859,"="&amp;$A8,Concentrado!$B$2:$B859, "=Tlaxcala")</f>
        <v>16.206</v>
      </c>
      <c r="BD8" s="9">
        <f>SUMIFS(Concentrado!BE$2:BE859,Concentrado!$A$2:$A859,"="&amp;$A8,Concentrado!$B$2:$B859, "=Tlaxcala")</f>
        <v>17.385000000000002</v>
      </c>
      <c r="BE8" s="9">
        <f>SUMIFS(Concentrado!BF$2:BF859,Concentrado!$A$2:$A859,"="&amp;$A8,Concentrado!$B$2:$B859, "=Tlaxcala")</f>
        <v>19.648</v>
      </c>
      <c r="BF8" s="9">
        <f>SUMIFS(Concentrado!BG$2:BG859,Concentrado!$A$2:$A859,"="&amp;$A8,Concentrado!$B$2:$B859, "=Tlaxcala")</f>
        <v>45.082000000000001</v>
      </c>
      <c r="BG8" s="9">
        <f>SUMIFS(Concentrado!BH$2:BH859,Concentrado!$A$2:$A859,"="&amp;$A8,Concentrado!$B$2:$B859, "=Tlaxcala")</f>
        <v>10.406491847621911</v>
      </c>
    </row>
    <row r="9" spans="1:59" x14ac:dyDescent="0.25">
      <c r="A9" s="4">
        <v>2005</v>
      </c>
      <c r="B9" s="9">
        <f>SUMIFS(Concentrado!C$2:C859,Concentrado!$A$2:$A859,"="&amp;$A9,Concentrado!$B$2:$B859, "=Tlaxcala")</f>
        <v>15.978</v>
      </c>
      <c r="C9" s="9">
        <f>SUMIFS(Concentrado!D$2:D859,Concentrado!$A$2:$A859,"="&amp;$A9,Concentrado!$B$2:$B859, "=Tlaxcala")</f>
        <v>4.2530000000000001</v>
      </c>
      <c r="D9" s="9">
        <f>SUMIFS(Concentrado!E$2:E859,Concentrado!$A$2:$A859,"="&amp;$A9,Concentrado!$B$2:$B859, "=Tlaxcala")</f>
        <v>9.9770000000000003</v>
      </c>
      <c r="E9" s="9">
        <f>SUMIFS(Concentrado!F$2:F859,Concentrado!$A$2:$A859,"="&amp;$A9,Concentrado!$B$2:$B859, "=Tlaxcala")</f>
        <v>15.319000000000001</v>
      </c>
      <c r="F9" s="9">
        <f>SUMIFS(Concentrado!G$2:G859,Concentrado!$A$2:$A859,"="&amp;$A9,Concentrado!$B$2:$B859, "=Tlaxcala")</f>
        <v>9.3409999999999993</v>
      </c>
      <c r="G9" s="9">
        <f>SUMIFS(Concentrado!H$2:H859,Concentrado!$A$2:$A859,"="&amp;$A9,Concentrado!$B$2:$B859, "=Tlaxcala")</f>
        <v>1.6719999999999999</v>
      </c>
      <c r="H9" s="9">
        <f>SUMIFS(Concentrado!I$2:I859,Concentrado!$A$2:$A859,"="&amp;$A9,Concentrado!$B$2:$B859, "=Tlaxcala")</f>
        <v>2.1269999999999998</v>
      </c>
      <c r="I9" s="9">
        <f>SUMIFS(Concentrado!J$2:J859,Concentrado!$A$2:$A859,"="&amp;$A9,Concentrado!$B$2:$B859, "=Tlaxcala")</f>
        <v>1.905</v>
      </c>
      <c r="J9" s="9">
        <f>SUMIFS(Concentrado!K$2:K859,Concentrado!$A$2:$A859,"="&amp;$A9,Concentrado!$B$2:$B859, "=Tlaxcala")</f>
        <v>2.7869999999999999</v>
      </c>
      <c r="K9" s="9">
        <f>SUMIFS(Concentrado!L$2:L859,Concentrado!$A$2:$A859,"="&amp;$A9,Concentrado!$B$2:$B859, "=Tlaxcala")</f>
        <v>2.6579999999999999</v>
      </c>
      <c r="L9" s="9">
        <f>SUMIFS(Concentrado!M$2:M859,Concentrado!$A$2:$A859,"="&amp;$A9,Concentrado!$B$2:$B859, "=Tlaxcala")</f>
        <v>2.7210000000000001</v>
      </c>
      <c r="M9" s="9">
        <f>SUMIFS(Concentrado!N$2:N859,Concentrado!$A$2:$A859,"="&amp;$A9,Concentrado!$B$2:$B859, "=Tlaxcala")</f>
        <v>34.656999999999996</v>
      </c>
      <c r="N9" s="9">
        <f>SUMIFS(Concentrado!O$2:O859,Concentrado!$A$2:$A859,"="&amp;$A9,Concentrado!$B$2:$B859, "=Tlaxcala")</f>
        <v>60.755000000000003</v>
      </c>
      <c r="O9" s="9">
        <f>SUMIFS(Concentrado!P$2:P859,Concentrado!$A$2:$A859,"="&amp;$A9,Concentrado!$B$2:$B859, "=Tlaxcala")</f>
        <v>19.847999999999999</v>
      </c>
      <c r="P9" s="9">
        <f>SUMIFS(Concentrado!Q$2:Q859,Concentrado!$A$2:$A859,"="&amp;$A9,Concentrado!$B$2:$B859, "=Tlaxcala")</f>
        <v>39.817999999999998</v>
      </c>
      <c r="Q9" s="9">
        <f>SUMIFS(Concentrado!R$2:R859,Concentrado!$A$2:$A859,"="&amp;$A9,Concentrado!$B$2:$B859, "=Tlaxcala")</f>
        <v>54.252000000000002</v>
      </c>
      <c r="R9" s="9">
        <f>SUMIFS(Concentrado!S$2:S859,Concentrado!$A$2:$A859,"="&amp;$A9,Concentrado!$B$2:$B859, "=Tlaxcala")</f>
        <v>65.569000000000003</v>
      </c>
      <c r="S9" s="9">
        <f>SUMIFS(Concentrado!T$2:T859,Concentrado!$A$2:$A859,"="&amp;$A9,Concentrado!$B$2:$B859, "=Tlaxcala")</f>
        <v>60.043999999999997</v>
      </c>
      <c r="T9" s="9">
        <f>SUMIFS(Concentrado!U$2:U859,Concentrado!$A$2:$A859,"="&amp;$A9,Concentrado!$B$2:$B859, "=Tlaxcala")</f>
        <v>7.2460000000000004</v>
      </c>
      <c r="U9" s="9">
        <f>SUMIFS(Concentrado!V$2:V859,Concentrado!$A$2:$A859,"="&amp;$A9,Concentrado!$B$2:$B859, "=Tlaxcala")</f>
        <v>12.759</v>
      </c>
      <c r="V9" s="9">
        <f>SUMIFS(Concentrado!W$2:W859,Concentrado!$A$2:$A859,"="&amp;$A9,Concentrado!$B$2:$B859, "=Tlaxcala")</f>
        <v>10.068</v>
      </c>
      <c r="W9" s="9">
        <f>SUMIFS(Concentrado!X$2:X859,Concentrado!$A$2:$A859,"="&amp;$A9,Concentrado!$B$2:$B859, "=Tlaxcala")</f>
        <v>7.06</v>
      </c>
      <c r="X9" s="9">
        <f>SUMIFS(Concentrado!Y$2:Y859,Concentrado!$A$2:$A859,"="&amp;$A9,Concentrado!$B$2:$B859, "=Tlaxcala")</f>
        <v>1.9490000000000001</v>
      </c>
      <c r="Y9" s="9">
        <f>SUMIFS(Concentrado!Z$2:Z859,Concentrado!$A$2:$A859,"="&amp;$A9,Concentrado!$B$2:$B859, "=Tlaxcala")</f>
        <v>4.444</v>
      </c>
      <c r="Z9" s="9">
        <f>SUMIFS(Concentrado!AA$2:AA859,Concentrado!$A$2:$A859,"="&amp;$A9,Concentrado!$B$2:$B859, "=Tlaxcala")</f>
        <v>30.285</v>
      </c>
      <c r="AA9" s="9">
        <f>SUMIFS(Concentrado!AB$2:AB859,Concentrado!$A$2:$A859,"="&amp;$A9,Concentrado!$B$2:$B859, "=Tlaxcala")</f>
        <v>20.911000000000001</v>
      </c>
      <c r="AB9" s="9">
        <f>SUMIFS(Concentrado!AC$2:AC859,Concentrado!$A$2:$A859,"="&amp;$A9,Concentrado!$B$2:$B859, "=Tlaxcala")</f>
        <v>25.486999999999998</v>
      </c>
      <c r="AC9" s="9">
        <f>SUMIFS(Concentrado!AD$2:AD859,Concentrado!$A$2:$A859,"="&amp;$A9,Concentrado!$B$2:$B859, "=Tlaxcala")</f>
        <v>310.64800000000002</v>
      </c>
      <c r="AD9" s="9">
        <f>SUMIFS(Concentrado!AE$2:AE859,Concentrado!$A$2:$A859,"="&amp;$A9,Concentrado!$B$2:$B859, "=Tlaxcala")</f>
        <v>297.72000000000003</v>
      </c>
      <c r="AE9" s="9">
        <f>SUMIFS(Concentrado!AF$2:AF859,Concentrado!$A$2:$A859,"="&amp;$A9,Concentrado!$B$2:$B859, "=Tlaxcala")</f>
        <v>304.12200000000001</v>
      </c>
      <c r="AF9" s="9">
        <f>SUMIFS(Concentrado!AG$2:AG859,Concentrado!$A$2:$A859,"="&amp;$A9,Concentrado!$B$2:$B859, "=Tlaxcala")</f>
        <v>6.1310000000000002</v>
      </c>
      <c r="AG9" s="9">
        <f>SUMIFS(Concentrado!AH$2:AH859,Concentrado!$A$2:$A859,"="&amp;$A9,Concentrado!$B$2:$B859, "=Tlaxcala")</f>
        <v>6.6291017567119699</v>
      </c>
      <c r="AH9" s="9">
        <f>SUMIFS(Concentrado!AI$2:AI859,Concentrado!$A$2:$A859,"="&amp;$A9,Concentrado!$B$2:$B859, "=Tlaxcala")</f>
        <v>3.6257007799788799</v>
      </c>
      <c r="AI9" s="9">
        <f>SUMIFS(Concentrado!AJ$2:AJ859,Concentrado!$A$2:$A859,"="&amp;$A9,Concentrado!$B$2:$B859, "=Tlaxcala")</f>
        <v>5.0945148285116799</v>
      </c>
      <c r="AJ9" s="9">
        <f>SUMIFS(Concentrado!AK$2:AK859,Concentrado!$A$2:$A859,"="&amp;$A9,Concentrado!$B$2:$B859, "=Tlaxcala")</f>
        <v>4.6449999999999996</v>
      </c>
      <c r="AK9" s="9">
        <f>SUMIFS(Concentrado!AL$2:AL859,Concentrado!$A$2:$A859,"="&amp;$A9,Concentrado!$B$2:$B859, "=Tlaxcala")</f>
        <v>2.4809999999999999</v>
      </c>
      <c r="AL9" s="9">
        <f>SUMIFS(Concentrado!AM$2:AM859,Concentrado!$A$2:$A859,"="&amp;$A9,Concentrado!$B$2:$B859, "=Tlaxcala")</f>
        <v>3.5369999999999999</v>
      </c>
      <c r="AM9" s="9">
        <f>SUMIFS(Concentrado!AN$2:AN859,Concentrado!$A$2:$A859,"="&amp;$A9,Concentrado!$B$2:$B859, "=Tlaxcala")</f>
        <v>77.662000000000006</v>
      </c>
      <c r="AN9" s="9">
        <f>SUMIFS(Concentrado!AO$2:AO859,Concentrado!$A$2:$A859,"="&amp;$A9,Concentrado!$B$2:$B859, "=Tlaxcala")</f>
        <v>67.695999999999998</v>
      </c>
      <c r="AO9" s="9">
        <f>SUMIFS(Concentrado!AP$2:AP859,Concentrado!$A$2:$A859,"="&amp;$A9,Concentrado!$B$2:$B859, "=Tlaxcala")</f>
        <v>72.652000000000001</v>
      </c>
      <c r="AP9" s="9">
        <f>SUMIFS(Concentrado!AQ$2:AQ859,Concentrado!$A$2:$A859,"="&amp;$A9,Concentrado!$B$2:$B859, "=Tlaxcala")</f>
        <v>0.92900000000000005</v>
      </c>
      <c r="AQ9" s="9">
        <f>SUMIFS(Concentrado!AR$2:AR859,Concentrado!$A$2:$A859,"="&amp;$A9,Concentrado!$B$2:$B859, "=Tlaxcala")</f>
        <v>0.35399999999999998</v>
      </c>
      <c r="AR9" s="9">
        <f>SUMIFS(Concentrado!AS$2:AS859,Concentrado!$A$2:$A859,"="&amp;$A9,Concentrado!$B$2:$B859, "=Tlaxcala")</f>
        <v>0.63500000000000001</v>
      </c>
      <c r="AS9" s="9">
        <f>SUMIFS(Concentrado!AT$2:AT859,Concentrado!$A$2:$A859,"="&amp;$A9,Concentrado!$B$2:$B859, "=Tlaxcala")</f>
        <v>3.7160000000000002</v>
      </c>
      <c r="AT9" s="9">
        <f>SUMIFS(Concentrado!AU$2:AU859,Concentrado!$A$2:$A859,"="&amp;$A9,Concentrado!$B$2:$B859, "=Tlaxcala")</f>
        <v>1.4179999999999999</v>
      </c>
      <c r="AU9" s="9">
        <f>SUMIFS(Concentrado!AV$2:AV859,Concentrado!$A$2:$A859,"="&amp;$A9,Concentrado!$B$2:$B859, "=Tlaxcala")</f>
        <v>2.54</v>
      </c>
      <c r="AV9" s="9">
        <f>SUMIFS(Concentrado!AW$2:AW859,Concentrado!$A$2:$A859,"="&amp;$A9,Concentrado!$B$2:$B859, "=Tlaxcala")</f>
        <v>461.88499999999999</v>
      </c>
      <c r="AW9" s="9">
        <f>SUMIFS(Concentrado!AX$2:AX859,Concentrado!$A$2:$A859,"="&amp;$A9,Concentrado!$B$2:$B859, "=Tlaxcala")</f>
        <v>394.47899999999998</v>
      </c>
      <c r="AX9" s="9">
        <f>SUMIFS(Concentrado!AY$2:AY859,Concentrado!$A$2:$A859,"="&amp;$A9,Concentrado!$B$2:$B859, "=Tlaxcala")</f>
        <v>427.56700000000001</v>
      </c>
      <c r="AY9" s="9">
        <f>SUMIFS(Concentrado!AZ$2:AZ859,Concentrado!$A$2:$A859,"="&amp;$A9,Concentrado!$B$2:$B859, "=Tlaxcala")</f>
        <v>4.6189999999999998</v>
      </c>
      <c r="AZ9" s="9">
        <f>SUMIFS(Concentrado!BA$2:BA859,Concentrado!$A$2:$A859,"="&amp;$A9,Concentrado!$B$2:$B859, "=Tlaxcala")</f>
        <v>3.9449999999999998</v>
      </c>
      <c r="BA9" s="9">
        <f>SUMIFS(Concentrado!BB$2:BB859,Concentrado!$A$2:$A859,"="&amp;$A9,Concentrado!$B$2:$B859, "=Tlaxcala")</f>
        <v>4.2759999999999998</v>
      </c>
      <c r="BB9" s="9">
        <f>SUMIFS(Concentrado!BC$2:BC859,Concentrado!$A$2:$A859,"="&amp;$A9,Concentrado!$B$2:$B859, "=Tlaxcala")</f>
        <v>44.779000000000003</v>
      </c>
      <c r="BC9" s="9">
        <f>SUMIFS(Concentrado!BD$2:BD859,Concentrado!$A$2:$A859,"="&amp;$A9,Concentrado!$B$2:$B859, "=Tlaxcala")</f>
        <v>16.213000000000001</v>
      </c>
      <c r="BD9" s="9">
        <f>SUMIFS(Concentrado!BE$2:BE859,Concentrado!$A$2:$A859,"="&amp;$A9,Concentrado!$B$2:$B859, "=Tlaxcala")</f>
        <v>16.878</v>
      </c>
      <c r="BE9" s="9">
        <f>SUMIFS(Concentrado!BF$2:BF859,Concentrado!$A$2:$A859,"="&amp;$A9,Concentrado!$B$2:$B859, "=Tlaxcala")</f>
        <v>19.067</v>
      </c>
      <c r="BF9" s="9">
        <f>SUMIFS(Concentrado!BG$2:BG859,Concentrado!$A$2:$A859,"="&amp;$A9,Concentrado!$B$2:$B859, "=Tlaxcala")</f>
        <v>52.649000000000001</v>
      </c>
      <c r="BG9" s="9">
        <f>SUMIFS(Concentrado!BH$2:BH859,Concentrado!$A$2:$A859,"="&amp;$A9,Concentrado!$B$2:$B859, "=Tlaxcala")</f>
        <v>12.598247527358881</v>
      </c>
    </row>
    <row r="10" spans="1:59" x14ac:dyDescent="0.25">
      <c r="A10" s="4">
        <v>2006</v>
      </c>
      <c r="B10" s="9">
        <f>SUMIFS(Concentrado!C$2:C859,Concentrado!$A$2:$A859,"="&amp;$A10,Concentrado!$B$2:$B859, "=Tlaxcala")</f>
        <v>18.122</v>
      </c>
      <c r="C10" s="9">
        <f>SUMIFS(Concentrado!D$2:D859,Concentrado!$A$2:$A859,"="&amp;$A10,Concentrado!$B$2:$B859, "=Tlaxcala")</f>
        <v>5.3849999999999998</v>
      </c>
      <c r="D10" s="9">
        <f>SUMIFS(Concentrado!E$2:E859,Concentrado!$A$2:$A859,"="&amp;$A10,Concentrado!$B$2:$B859, "=Tlaxcala")</f>
        <v>11.587</v>
      </c>
      <c r="E10" s="9">
        <f>SUMIFS(Concentrado!F$2:F859,Concentrado!$A$2:$A859,"="&amp;$A10,Concentrado!$B$2:$B859, "=Tlaxcala")</f>
        <v>14.462999999999999</v>
      </c>
      <c r="F10" s="9">
        <f>SUMIFS(Concentrado!G$2:G859,Concentrado!$A$2:$A859,"="&amp;$A10,Concentrado!$B$2:$B859, "=Tlaxcala")</f>
        <v>10.486000000000001</v>
      </c>
      <c r="G10" s="9">
        <f>SUMIFS(Concentrado!H$2:H859,Concentrado!$A$2:$A859,"="&amp;$A10,Concentrado!$B$2:$B859, "=Tlaxcala")</f>
        <v>2.5630000000000002</v>
      </c>
      <c r="H10" s="9">
        <f>SUMIFS(Concentrado!I$2:I859,Concentrado!$A$2:$A859,"="&amp;$A10,Concentrado!$B$2:$B859, "=Tlaxcala")</f>
        <v>2.4319999999999999</v>
      </c>
      <c r="I10" s="9">
        <f>SUMIFS(Concentrado!J$2:J859,Concentrado!$A$2:$A859,"="&amp;$A10,Concentrado!$B$2:$B859, "=Tlaxcala")</f>
        <v>2.496</v>
      </c>
      <c r="J10" s="9">
        <f>SUMIFS(Concentrado!K$2:K859,Concentrado!$A$2:$A859,"="&amp;$A10,Concentrado!$B$2:$B859, "=Tlaxcala")</f>
        <v>3.8439999999999999</v>
      </c>
      <c r="K10" s="9">
        <f>SUMIFS(Concentrado!L$2:L859,Concentrado!$A$2:$A859,"="&amp;$A10,Concentrado!$B$2:$B859, "=Tlaxcala")</f>
        <v>2.6059999999999999</v>
      </c>
      <c r="L10" s="9">
        <f>SUMIFS(Concentrado!M$2:M859,Concentrado!$A$2:$A859,"="&amp;$A10,Concentrado!$B$2:$B859, "=Tlaxcala")</f>
        <v>3.2090000000000001</v>
      </c>
      <c r="M10" s="9">
        <f>SUMIFS(Concentrado!N$2:N859,Concentrado!$A$2:$A859,"="&amp;$A10,Concentrado!$B$2:$B859, "=Tlaxcala")</f>
        <v>35.375</v>
      </c>
      <c r="N10" s="9">
        <f>SUMIFS(Concentrado!O$2:O859,Concentrado!$A$2:$A859,"="&amp;$A10,Concentrado!$B$2:$B859, "=Tlaxcala")</f>
        <v>73.037999999999997</v>
      </c>
      <c r="O10" s="9">
        <f>SUMIFS(Concentrado!P$2:P859,Concentrado!$A$2:$A859,"="&amp;$A10,Concentrado!$B$2:$B859, "=Tlaxcala")</f>
        <v>21.888999999999999</v>
      </c>
      <c r="P10" s="9">
        <f>SUMIFS(Concentrado!Q$2:Q859,Concentrado!$A$2:$A859,"="&amp;$A10,Concentrado!$B$2:$B859, "=Tlaxcala")</f>
        <v>46.884</v>
      </c>
      <c r="Q10" s="9">
        <f>SUMIFS(Concentrado!R$2:R859,Concentrado!$A$2:$A859,"="&amp;$A10,Concentrado!$B$2:$B859, "=Tlaxcala")</f>
        <v>67.546000000000006</v>
      </c>
      <c r="R10" s="9">
        <f>SUMIFS(Concentrado!S$2:S859,Concentrado!$A$2:$A859,"="&amp;$A10,Concentrado!$B$2:$B859, "=Tlaxcala")</f>
        <v>66.363</v>
      </c>
      <c r="S10" s="9">
        <f>SUMIFS(Concentrado!T$2:T859,Concentrado!$A$2:$A859,"="&amp;$A10,Concentrado!$B$2:$B859, "=Tlaxcala")</f>
        <v>66.938999999999993</v>
      </c>
      <c r="T10" s="9">
        <f>SUMIFS(Concentrado!U$2:U859,Concentrado!$A$2:$A859,"="&amp;$A10,Concentrado!$B$2:$B859, "=Tlaxcala")</f>
        <v>9.1530000000000005</v>
      </c>
      <c r="U10" s="9">
        <f>SUMIFS(Concentrado!V$2:V859,Concentrado!$A$2:$A859,"="&amp;$A10,Concentrado!$B$2:$B859, "=Tlaxcala")</f>
        <v>15.288</v>
      </c>
      <c r="V10" s="9">
        <f>SUMIFS(Concentrado!W$2:W859,Concentrado!$A$2:$A859,"="&amp;$A10,Concentrado!$B$2:$B859, "=Tlaxcala")</f>
        <v>12.3</v>
      </c>
      <c r="W10" s="9">
        <f>SUMIFS(Concentrado!X$2:X859,Concentrado!$A$2:$A859,"="&amp;$A10,Concentrado!$B$2:$B859, "=Tlaxcala")</f>
        <v>6.59</v>
      </c>
      <c r="X10" s="9">
        <f>SUMIFS(Concentrado!Y$2:Y859,Concentrado!$A$2:$A859,"="&amp;$A10,Concentrado!$B$2:$B859, "=Tlaxcala")</f>
        <v>1.911</v>
      </c>
      <c r="Y10" s="9">
        <f>SUMIFS(Concentrado!Z$2:Z859,Concentrado!$A$2:$A859,"="&amp;$A10,Concentrado!$B$2:$B859, "=Tlaxcala")</f>
        <v>4.2779999999999996</v>
      </c>
      <c r="Z10" s="9">
        <f>SUMIFS(Concentrado!AA$2:AA859,Concentrado!$A$2:$A859,"="&amp;$A10,Concentrado!$B$2:$B859, "=Tlaxcala")</f>
        <v>30.936</v>
      </c>
      <c r="AA10" s="9">
        <f>SUMIFS(Concentrado!AB$2:AB859,Concentrado!$A$2:$A859,"="&amp;$A10,Concentrado!$B$2:$B859, "=Tlaxcala")</f>
        <v>25.710999999999999</v>
      </c>
      <c r="AB10" s="9">
        <f>SUMIFS(Concentrado!AC$2:AC859,Concentrado!$A$2:$A859,"="&amp;$A10,Concentrado!$B$2:$B859, "=Tlaxcala")</f>
        <v>28.254999999999999</v>
      </c>
      <c r="AC10" s="9">
        <f>SUMIFS(Concentrado!AD$2:AD859,Concentrado!$A$2:$A859,"="&amp;$A10,Concentrado!$B$2:$B859, "=Tlaxcala")</f>
        <v>344.50400000000002</v>
      </c>
      <c r="AD10" s="9">
        <f>SUMIFS(Concentrado!AE$2:AE859,Concentrado!$A$2:$A859,"="&amp;$A10,Concentrado!$B$2:$B859, "=Tlaxcala")</f>
        <v>299.67399999999998</v>
      </c>
      <c r="AE10" s="9">
        <f>SUMIFS(Concentrado!AF$2:AF859,Concentrado!$A$2:$A859,"="&amp;$A10,Concentrado!$B$2:$B859, "=Tlaxcala")</f>
        <v>321.50299999999999</v>
      </c>
      <c r="AF10" s="9">
        <f>SUMIFS(Concentrado!AG$2:AG859,Concentrado!$A$2:$A859,"="&amp;$A10,Concentrado!$B$2:$B859, "=Tlaxcala")</f>
        <v>6.407</v>
      </c>
      <c r="AG10" s="9">
        <f>SUMIFS(Concentrado!AH$2:AH859,Concentrado!$A$2:$A859,"="&amp;$A10,Concentrado!$B$2:$B859, "=Tlaxcala")</f>
        <v>6.0946737239862898</v>
      </c>
      <c r="AH10" s="9">
        <f>SUMIFS(Concentrado!AI$2:AI859,Concentrado!$A$2:$A859,"="&amp;$A10,Concentrado!$B$2:$B859, "=Tlaxcala")</f>
        <v>2.68928052781613</v>
      </c>
      <c r="AI10" s="9">
        <f>SUMIFS(Concentrado!AJ$2:AJ859,Concentrado!$A$2:$A859,"="&amp;$A10,Concentrado!$B$2:$B859, "=Tlaxcala")</f>
        <v>4.35371406180899</v>
      </c>
      <c r="AJ10" s="9">
        <f>SUMIFS(Concentrado!AK$2:AK859,Concentrado!$A$2:$A859,"="&amp;$A10,Concentrado!$B$2:$B859, "=Tlaxcala")</f>
        <v>4.5759999999999996</v>
      </c>
      <c r="AK10" s="9">
        <f>SUMIFS(Concentrado!AL$2:AL859,Concentrado!$A$2:$A859,"="&amp;$A10,Concentrado!$B$2:$B859, "=Tlaxcala")</f>
        <v>1.39</v>
      </c>
      <c r="AL10" s="9">
        <f>SUMIFS(Concentrado!AM$2:AM859,Concentrado!$A$2:$A859,"="&amp;$A10,Concentrado!$B$2:$B859, "=Tlaxcala")</f>
        <v>2.9409999999999998</v>
      </c>
      <c r="AM10" s="9">
        <f>SUMIFS(Concentrado!AN$2:AN859,Concentrado!$A$2:$A859,"="&amp;$A10,Concentrado!$B$2:$B859, "=Tlaxcala")</f>
        <v>63.884999999999998</v>
      </c>
      <c r="AN10" s="9">
        <f>SUMIFS(Concentrado!AO$2:AO859,Concentrado!$A$2:$A859,"="&amp;$A10,Concentrado!$B$2:$B859, "=Tlaxcala")</f>
        <v>55.244</v>
      </c>
      <c r="AO10" s="9">
        <f>SUMIFS(Concentrado!AP$2:AP859,Concentrado!$A$2:$A859,"="&amp;$A10,Concentrado!$B$2:$B859, "=Tlaxcala")</f>
        <v>59.451999999999998</v>
      </c>
      <c r="AP10" s="9">
        <f>SUMIFS(Concentrado!AQ$2:AQ859,Concentrado!$A$2:$A859,"="&amp;$A10,Concentrado!$B$2:$B859, "=Tlaxcala")</f>
        <v>0.73199999999999998</v>
      </c>
      <c r="AQ10" s="9">
        <f>SUMIFS(Concentrado!AR$2:AR859,Concentrado!$A$2:$A859,"="&amp;$A10,Concentrado!$B$2:$B859, "=Tlaxcala")</f>
        <v>0.52100000000000002</v>
      </c>
      <c r="AR10" s="9">
        <f>SUMIFS(Concentrado!AS$2:AS859,Concentrado!$A$2:$A859,"="&amp;$A10,Concentrado!$B$2:$B859, "=Tlaxcala")</f>
        <v>0.624</v>
      </c>
      <c r="AS10" s="9">
        <f>SUMIFS(Concentrado!AT$2:AT859,Concentrado!$A$2:$A859,"="&amp;$A10,Concentrado!$B$2:$B859, "=Tlaxcala")</f>
        <v>4.5759999999999996</v>
      </c>
      <c r="AT10" s="9">
        <f>SUMIFS(Concentrado!AU$2:AU859,Concentrado!$A$2:$A859,"="&amp;$A10,Concentrado!$B$2:$B859, "=Tlaxcala")</f>
        <v>0.52100000000000002</v>
      </c>
      <c r="AU10" s="9">
        <f>SUMIFS(Concentrado!AV$2:AV859,Concentrado!$A$2:$A859,"="&amp;$A10,Concentrado!$B$2:$B859, "=Tlaxcala")</f>
        <v>2.496</v>
      </c>
      <c r="AV10" s="9">
        <f>SUMIFS(Concentrado!AW$2:AW859,Concentrado!$A$2:$A859,"="&amp;$A10,Concentrado!$B$2:$B859, "=Tlaxcala")</f>
        <v>491.86099999999999</v>
      </c>
      <c r="AW10" s="9">
        <f>SUMIFS(Concentrado!AX$2:AX859,Concentrado!$A$2:$A859,"="&amp;$A10,Concentrado!$B$2:$B859, "=Tlaxcala")</f>
        <v>389.66300000000001</v>
      </c>
      <c r="AX10" s="9">
        <f>SUMIFS(Concentrado!AY$2:AY859,Concentrado!$A$2:$A859,"="&amp;$A10,Concentrado!$B$2:$B859, "=Tlaxcala")</f>
        <v>439.51600000000002</v>
      </c>
      <c r="AY10" s="9">
        <f>SUMIFS(Concentrado!AZ$2:AZ859,Concentrado!$A$2:$A859,"="&amp;$A10,Concentrado!$B$2:$B859, "=Tlaxcala")</f>
        <v>4.9189999999999996</v>
      </c>
      <c r="AZ10" s="9">
        <f>SUMIFS(Concentrado!BA$2:BA859,Concentrado!$A$2:$A859,"="&amp;$A10,Concentrado!$B$2:$B859, "=Tlaxcala")</f>
        <v>3.8969999999999998</v>
      </c>
      <c r="BA10" s="9">
        <f>SUMIFS(Concentrado!BB$2:BB859,Concentrado!$A$2:$A859,"="&amp;$A10,Concentrado!$B$2:$B859, "=Tlaxcala")</f>
        <v>4.3949999999999996</v>
      </c>
      <c r="BB10" s="9">
        <f>SUMIFS(Concentrado!BC$2:BC859,Concentrado!$A$2:$A859,"="&amp;$A10,Concentrado!$B$2:$B859, "=Tlaxcala")</f>
        <v>41.066000000000003</v>
      </c>
      <c r="BC10" s="9">
        <f>SUMIFS(Concentrado!BD$2:BD859,Concentrado!$A$2:$A859,"="&amp;$A10,Concentrado!$B$2:$B859, "=Tlaxcala")</f>
        <v>14.722</v>
      </c>
      <c r="BD10" s="9">
        <f>SUMIFS(Concentrado!BE$2:BE859,Concentrado!$A$2:$A859,"="&amp;$A10,Concentrado!$B$2:$B859, "=Tlaxcala")</f>
        <v>16.587</v>
      </c>
      <c r="BE10" s="9">
        <f>SUMIFS(Concentrado!BF$2:BF859,Concentrado!$A$2:$A859,"="&amp;$A10,Concentrado!$B$2:$B859, "=Tlaxcala")</f>
        <v>18.780999999999999</v>
      </c>
      <c r="BF10" s="9">
        <f>SUMIFS(Concentrado!BG$2:BG859,Concentrado!$A$2:$A859,"="&amp;$A10,Concentrado!$B$2:$B859, "=Tlaxcala")</f>
        <v>52.798000000000002</v>
      </c>
      <c r="BG10" s="9">
        <f>SUMIFS(Concentrado!BH$2:BH859,Concentrado!$A$2:$A859,"="&amp;$A10,Concentrado!$B$2:$B859, "=Tlaxcala")</f>
        <v>10.408809775230051</v>
      </c>
    </row>
    <row r="11" spans="1:59" x14ac:dyDescent="0.25">
      <c r="A11" s="4">
        <v>2007</v>
      </c>
      <c r="B11" s="9">
        <f>SUMIFS(Concentrado!C$2:C859,Concentrado!$A$2:$A859,"="&amp;$A11,Concentrado!$B$2:$B859, "=Tlaxcala")</f>
        <v>14.627000000000001</v>
      </c>
      <c r="C11" s="9">
        <f>SUMIFS(Concentrado!D$2:D859,Concentrado!$A$2:$A859,"="&amp;$A11,Concentrado!$B$2:$B859, "=Tlaxcala")</f>
        <v>2.899</v>
      </c>
      <c r="D11" s="9">
        <f>SUMIFS(Concentrado!E$2:E859,Concentrado!$A$2:$A859,"="&amp;$A11,Concentrado!$B$2:$B859, "=Tlaxcala")</f>
        <v>8.5950000000000006</v>
      </c>
      <c r="E11" s="9">
        <f>SUMIFS(Concentrado!F$2:F859,Concentrado!$A$2:$A859,"="&amp;$A11,Concentrado!$B$2:$B859, "=Tlaxcala")</f>
        <v>11.214</v>
      </c>
      <c r="F11" s="9">
        <f>SUMIFS(Concentrado!G$2:G859,Concentrado!$A$2:$A859,"="&amp;$A11,Concentrado!$B$2:$B859, "=Tlaxcala")</f>
        <v>14.018000000000001</v>
      </c>
      <c r="G11" s="9">
        <f>SUMIFS(Concentrado!H$2:H859,Concentrado!$A$2:$A859,"="&amp;$A11,Concentrado!$B$2:$B859, "=Tlaxcala")</f>
        <v>2.7090000000000001</v>
      </c>
      <c r="H11" s="9">
        <f>SUMIFS(Concentrado!I$2:I859,Concentrado!$A$2:$A859,"="&amp;$A11,Concentrado!$B$2:$B859, "=Tlaxcala")</f>
        <v>2.387</v>
      </c>
      <c r="I11" s="9">
        <f>SUMIFS(Concentrado!J$2:J859,Concentrado!$A$2:$A859,"="&amp;$A11,Concentrado!$B$2:$B859, "=Tlaxcala")</f>
        <v>2.544</v>
      </c>
      <c r="J11" s="9">
        <f>SUMIFS(Concentrado!K$2:K859,Concentrado!$A$2:$A859,"="&amp;$A11,Concentrado!$B$2:$B859, "=Tlaxcala")</f>
        <v>3.7919999999999998</v>
      </c>
      <c r="K11" s="9">
        <f>SUMIFS(Concentrado!L$2:L859,Concentrado!$A$2:$A859,"="&amp;$A11,Concentrado!$B$2:$B859, "=Tlaxcala")</f>
        <v>3.581</v>
      </c>
      <c r="L11" s="9">
        <f>SUMIFS(Concentrado!M$2:M859,Concentrado!$A$2:$A859,"="&amp;$A11,Concentrado!$B$2:$B859, "=Tlaxcala")</f>
        <v>3.6840000000000002</v>
      </c>
      <c r="M11" s="9">
        <f>SUMIFS(Concentrado!N$2:N859,Concentrado!$A$2:$A859,"="&amp;$A11,Concentrado!$B$2:$B859, "=Tlaxcala")</f>
        <v>40.93</v>
      </c>
      <c r="N11" s="9">
        <f>SUMIFS(Concentrado!O$2:O859,Concentrado!$A$2:$A859,"="&amp;$A11,Concentrado!$B$2:$B859, "=Tlaxcala")</f>
        <v>63.566000000000003</v>
      </c>
      <c r="O11" s="9">
        <f>SUMIFS(Concentrado!P$2:P859,Concentrado!$A$2:$A859,"="&amp;$A11,Concentrado!$B$2:$B859, "=Tlaxcala")</f>
        <v>19.27</v>
      </c>
      <c r="P11" s="9">
        <f>SUMIFS(Concentrado!Q$2:Q859,Concentrado!$A$2:$A859,"="&amp;$A11,Concentrado!$B$2:$B859, "=Tlaxcala")</f>
        <v>40.783999999999999</v>
      </c>
      <c r="Q11" s="9">
        <f>SUMIFS(Concentrado!R$2:R859,Concentrado!$A$2:$A859,"="&amp;$A11,Concentrado!$B$2:$B859, "=Tlaxcala")</f>
        <v>65.372</v>
      </c>
      <c r="R11" s="9">
        <f>SUMIFS(Concentrado!S$2:S859,Concentrado!$A$2:$A859,"="&amp;$A11,Concentrado!$B$2:$B859, "=Tlaxcala")</f>
        <v>73.158000000000001</v>
      </c>
      <c r="S11" s="9">
        <f>SUMIFS(Concentrado!T$2:T859,Concentrado!$A$2:$A859,"="&amp;$A11,Concentrado!$B$2:$B859, "=Tlaxcala")</f>
        <v>69.376000000000005</v>
      </c>
      <c r="T11" s="9">
        <f>SUMIFS(Concentrado!U$2:U859,Concentrado!$A$2:$A859,"="&amp;$A11,Concentrado!$B$2:$B859, "=Tlaxcala")</f>
        <v>10.292999999999999</v>
      </c>
      <c r="U11" s="9">
        <f>SUMIFS(Concentrado!V$2:V859,Concentrado!$A$2:$A859,"="&amp;$A11,Concentrado!$B$2:$B859, "=Tlaxcala")</f>
        <v>16.541</v>
      </c>
      <c r="V11" s="9">
        <f>SUMIFS(Concentrado!W$2:W859,Concentrado!$A$2:$A859,"="&amp;$A11,Concentrado!$B$2:$B859, "=Tlaxcala")</f>
        <v>13.507</v>
      </c>
      <c r="W11" s="9">
        <f>SUMIFS(Concentrado!X$2:X859,Concentrado!$A$2:$A859,"="&amp;$A11,Concentrado!$B$2:$B859, "=Tlaxcala")</f>
        <v>4.1529999999999996</v>
      </c>
      <c r="X11" s="9">
        <f>SUMIFS(Concentrado!Y$2:Y859,Concentrado!$A$2:$A859,"="&amp;$A11,Concentrado!$B$2:$B859, "=Tlaxcala")</f>
        <v>2.2170000000000001</v>
      </c>
      <c r="Y11" s="9">
        <f>SUMIFS(Concentrado!Z$2:Z859,Concentrado!$A$2:$A859,"="&amp;$A11,Concentrado!$B$2:$B859, "=Tlaxcala")</f>
        <v>3.157</v>
      </c>
      <c r="Z11" s="9">
        <f>SUMIFS(Concentrado!AA$2:AA859,Concentrado!$A$2:$A859,"="&amp;$A11,Concentrado!$B$2:$B859, "=Tlaxcala")</f>
        <v>33.046999999999997</v>
      </c>
      <c r="AA11" s="9">
        <f>SUMIFS(Concentrado!AB$2:AB859,Concentrado!$A$2:$A859,"="&amp;$A11,Concentrado!$B$2:$B859, "=Tlaxcala")</f>
        <v>22.51</v>
      </c>
      <c r="AB11" s="9">
        <f>SUMIFS(Concentrado!AC$2:AC859,Concentrado!$A$2:$A859,"="&amp;$A11,Concentrado!$B$2:$B859, "=Tlaxcala")</f>
        <v>27.628</v>
      </c>
      <c r="AC11" s="9">
        <f>SUMIFS(Concentrado!AD$2:AD859,Concentrado!$A$2:$A859,"="&amp;$A11,Concentrado!$B$2:$B859, "=Tlaxcala")</f>
        <v>352.50400000000002</v>
      </c>
      <c r="AD11" s="9">
        <f>SUMIFS(Concentrado!AE$2:AE859,Concentrado!$A$2:$A859,"="&amp;$A11,Concentrado!$B$2:$B859, "=Tlaxcala")</f>
        <v>308.83100000000002</v>
      </c>
      <c r="AE11" s="9">
        <f>SUMIFS(Concentrado!AF$2:AF859,Concentrado!$A$2:$A859,"="&amp;$A11,Concentrado!$B$2:$B859, "=Tlaxcala")</f>
        <v>330.21800000000002</v>
      </c>
      <c r="AF11" s="9">
        <f>SUMIFS(Concentrado!AG$2:AG859,Concentrado!$A$2:$A859,"="&amp;$A11,Concentrado!$B$2:$B859, "=Tlaxcala")</f>
        <v>7.585</v>
      </c>
      <c r="AG11" s="9">
        <f>SUMIFS(Concentrado!AH$2:AH859,Concentrado!$A$2:$A859,"="&amp;$A11,Concentrado!$B$2:$B859, "=Tlaxcala")</f>
        <v>3.7142273478559602</v>
      </c>
      <c r="AH11" s="9">
        <f>SUMIFS(Concentrado!AI$2:AI859,Concentrado!$A$2:$A859,"="&amp;$A11,Concentrado!$B$2:$B859, "=Tlaxcala")</f>
        <v>0.88747287661020902</v>
      </c>
      <c r="AI11" s="9">
        <f>SUMIFS(Concentrado!AJ$2:AJ859,Concentrado!$A$2:$A859,"="&amp;$A11,Concentrado!$B$2:$B859, "=Tlaxcala")</f>
        <v>2.2688753411821301</v>
      </c>
      <c r="AJ11" s="9">
        <f>SUMIFS(Concentrado!AK$2:AK859,Concentrado!$A$2:$A859,"="&amp;$A11,Concentrado!$B$2:$B859, "=Tlaxcala")</f>
        <v>3.6120000000000001</v>
      </c>
      <c r="AK11" s="9">
        <f>SUMIFS(Concentrado!AL$2:AL859,Concentrado!$A$2:$A859,"="&amp;$A11,Concentrado!$B$2:$B859, "=Tlaxcala")</f>
        <v>0.34100000000000003</v>
      </c>
      <c r="AL11" s="9">
        <f>SUMIFS(Concentrado!AM$2:AM859,Concentrado!$A$2:$A859,"="&amp;$A11,Concentrado!$B$2:$B859, "=Tlaxcala")</f>
        <v>1.93</v>
      </c>
      <c r="AM11" s="9">
        <f>SUMIFS(Concentrado!AN$2:AN859,Concentrado!$A$2:$A859,"="&amp;$A11,Concentrado!$B$2:$B859, "=Tlaxcala")</f>
        <v>64.108000000000004</v>
      </c>
      <c r="AN11" s="9">
        <f>SUMIFS(Concentrado!AO$2:AO859,Concentrado!$A$2:$A859,"="&amp;$A11,Concentrado!$B$2:$B859, "=Tlaxcala")</f>
        <v>49.965000000000003</v>
      </c>
      <c r="AO11" s="9">
        <f>SUMIFS(Concentrado!AP$2:AP859,Concentrado!$A$2:$A859,"="&amp;$A11,Concentrado!$B$2:$B859, "=Tlaxcala")</f>
        <v>56.921999999999997</v>
      </c>
      <c r="AP11" s="9">
        <f>SUMIFS(Concentrado!AQ$2:AQ859,Concentrado!$A$2:$A859,"="&amp;$A11,Concentrado!$B$2:$B859, "=Tlaxcala")</f>
        <v>2.1669999999999998</v>
      </c>
      <c r="AQ11" s="9">
        <f>SUMIFS(Concentrado!AR$2:AR859,Concentrado!$A$2:$A859,"="&amp;$A11,Concentrado!$B$2:$B859, "=Tlaxcala")</f>
        <v>0.34100000000000003</v>
      </c>
      <c r="AR11" s="9">
        <f>SUMIFS(Concentrado!AS$2:AS859,Concentrado!$A$2:$A859,"="&amp;$A11,Concentrado!$B$2:$B859, "=Tlaxcala")</f>
        <v>1.228</v>
      </c>
      <c r="AS11" s="9">
        <f>SUMIFS(Concentrado!AT$2:AT859,Concentrado!$A$2:$A859,"="&amp;$A11,Concentrado!$B$2:$B859, "=Tlaxcala")</f>
        <v>2.7090000000000001</v>
      </c>
      <c r="AT11" s="9">
        <f>SUMIFS(Concentrado!AU$2:AU859,Concentrado!$A$2:$A859,"="&amp;$A11,Concentrado!$B$2:$B859, "=Tlaxcala")</f>
        <v>1.0229999999999999</v>
      </c>
      <c r="AU11" s="9">
        <f>SUMIFS(Concentrado!AV$2:AV859,Concentrado!$A$2:$A859,"="&amp;$A11,Concentrado!$B$2:$B859, "=Tlaxcala")</f>
        <v>1.8420000000000001</v>
      </c>
      <c r="AV11" s="9">
        <f>SUMIFS(Concentrado!AW$2:AW859,Concentrado!$A$2:$A859,"="&amp;$A11,Concentrado!$B$2:$B859, "=Tlaxcala")</f>
        <v>494.44499999999999</v>
      </c>
      <c r="AW11" s="9">
        <f>SUMIFS(Concentrado!AX$2:AX859,Concentrado!$A$2:$A859,"="&amp;$A11,Concentrado!$B$2:$B859, "=Tlaxcala")</f>
        <v>391.36799999999999</v>
      </c>
      <c r="AX11" s="9">
        <f>SUMIFS(Concentrado!AY$2:AY859,Concentrado!$A$2:$A859,"="&amp;$A11,Concentrado!$B$2:$B859, "=Tlaxcala")</f>
        <v>441.69400000000002</v>
      </c>
      <c r="AY11" s="9">
        <f>SUMIFS(Concentrado!AZ$2:AZ859,Concentrado!$A$2:$A859,"="&amp;$A11,Concentrado!$B$2:$B859, "=Tlaxcala")</f>
        <v>4.944</v>
      </c>
      <c r="AZ11" s="9">
        <f>SUMIFS(Concentrado!BA$2:BA859,Concentrado!$A$2:$A859,"="&amp;$A11,Concentrado!$B$2:$B859, "=Tlaxcala")</f>
        <v>3.9140000000000001</v>
      </c>
      <c r="BA11" s="9">
        <f>SUMIFS(Concentrado!BB$2:BB859,Concentrado!$A$2:$A859,"="&amp;$A11,Concentrado!$B$2:$B859, "=Tlaxcala")</f>
        <v>4.4169999999999998</v>
      </c>
      <c r="BB11" s="9">
        <f>SUMIFS(Concentrado!BC$2:BC859,Concentrado!$A$2:$A859,"="&amp;$A11,Concentrado!$B$2:$B859, "=Tlaxcala")</f>
        <v>24.885000000000002</v>
      </c>
      <c r="BC11" s="9">
        <f>SUMIFS(Concentrado!BD$2:BD859,Concentrado!$A$2:$A859,"="&amp;$A11,Concentrado!$B$2:$B859, "=Tlaxcala")</f>
        <v>13.22</v>
      </c>
      <c r="BD11" s="9">
        <f>SUMIFS(Concentrado!BE$2:BE859,Concentrado!$A$2:$A859,"="&amp;$A11,Concentrado!$B$2:$B859, "=Tlaxcala")</f>
        <v>16.39</v>
      </c>
      <c r="BE11" s="9">
        <f>SUMIFS(Concentrado!BF$2:BF859,Concentrado!$A$2:$A859,"="&amp;$A11,Concentrado!$B$2:$B859, "=Tlaxcala")</f>
        <v>18.623000000000001</v>
      </c>
      <c r="BF11" s="9">
        <f>SUMIFS(Concentrado!BG$2:BG859,Concentrado!$A$2:$A859,"="&amp;$A11,Concentrado!$B$2:$B859, "=Tlaxcala")</f>
        <v>26.443000000000001</v>
      </c>
      <c r="BG11" s="9">
        <f>SUMIFS(Concentrado!BH$2:BH859,Concentrado!$A$2:$A859,"="&amp;$A11,Concentrado!$B$2:$B859, "=Tlaxcala")</f>
        <v>10.350559081293444</v>
      </c>
    </row>
    <row r="12" spans="1:59" x14ac:dyDescent="0.25">
      <c r="A12" s="4">
        <v>2008</v>
      </c>
      <c r="B12" s="9">
        <f>SUMIFS(Concentrado!C$2:C859,Concentrado!$A$2:$A859,"="&amp;$A12,Concentrado!$B$2:$B859, "=Tlaxcala")</f>
        <v>16.722999999999999</v>
      </c>
      <c r="C12" s="9">
        <f>SUMIFS(Concentrado!D$2:D859,Concentrado!$A$2:$A859,"="&amp;$A12,Concentrado!$B$2:$B859, "=Tlaxcala")</f>
        <v>5.1909999999999998</v>
      </c>
      <c r="D12" s="9">
        <f>SUMIFS(Concentrado!E$2:E859,Concentrado!$A$2:$A859,"="&amp;$A12,Concentrado!$B$2:$B859, "=Tlaxcala")</f>
        <v>10.782999999999999</v>
      </c>
      <c r="E12" s="9">
        <f>SUMIFS(Concentrado!F$2:F859,Concentrado!$A$2:$A859,"="&amp;$A12,Concentrado!$B$2:$B859, "=Tlaxcala")</f>
        <v>11.214</v>
      </c>
      <c r="F12" s="9">
        <f>SUMIFS(Concentrado!G$2:G859,Concentrado!$A$2:$A859,"="&amp;$A12,Concentrado!$B$2:$B859, "=Tlaxcala")</f>
        <v>12.234</v>
      </c>
      <c r="G12" s="9">
        <f>SUMIFS(Concentrado!H$2:H859,Concentrado!$A$2:$A859,"="&amp;$A12,Concentrado!$B$2:$B859, "=Tlaxcala")</f>
        <v>2.3130000000000002</v>
      </c>
      <c r="H12" s="9">
        <f>SUMIFS(Concentrado!I$2:I859,Concentrado!$A$2:$A859,"="&amp;$A12,Concentrado!$B$2:$B859, "=Tlaxcala")</f>
        <v>2.6789999999999998</v>
      </c>
      <c r="I12" s="9">
        <f>SUMIFS(Concentrado!J$2:J859,Concentrado!$A$2:$A859,"="&amp;$A12,Concentrado!$B$2:$B859, "=Tlaxcala")</f>
        <v>2.5019999999999998</v>
      </c>
      <c r="J12" s="9">
        <f>SUMIFS(Concentrado!K$2:K859,Concentrado!$A$2:$A859,"="&amp;$A12,Concentrado!$B$2:$B859, "=Tlaxcala")</f>
        <v>4.8040000000000003</v>
      </c>
      <c r="K12" s="9">
        <f>SUMIFS(Concentrado!L$2:L859,Concentrado!$A$2:$A859,"="&amp;$A12,Concentrado!$B$2:$B859, "=Tlaxcala")</f>
        <v>2.512</v>
      </c>
      <c r="L12" s="9">
        <f>SUMIFS(Concentrado!M$2:M859,Concentrado!$A$2:$A859,"="&amp;$A12,Concentrado!$B$2:$B859, "=Tlaxcala")</f>
        <v>3.6230000000000002</v>
      </c>
      <c r="M12" s="9">
        <f>SUMIFS(Concentrado!N$2:N859,Concentrado!$A$2:$A859,"="&amp;$A12,Concentrado!$B$2:$B859, "=Tlaxcala")</f>
        <v>33.819000000000003</v>
      </c>
      <c r="N12" s="9">
        <f>SUMIFS(Concentrado!O$2:O859,Concentrado!$A$2:$A859,"="&amp;$A12,Concentrado!$B$2:$B859, "=Tlaxcala")</f>
        <v>63.335000000000001</v>
      </c>
      <c r="O12" s="9">
        <f>SUMIFS(Concentrado!P$2:P859,Concentrado!$A$2:$A859,"="&amp;$A12,Concentrado!$B$2:$B859, "=Tlaxcala")</f>
        <v>21.937000000000001</v>
      </c>
      <c r="P12" s="9">
        <f>SUMIFS(Concentrado!Q$2:Q859,Concentrado!$A$2:$A859,"="&amp;$A12,Concentrado!$B$2:$B859, "=Tlaxcala")</f>
        <v>42.01</v>
      </c>
      <c r="Q12" s="9">
        <f>SUMIFS(Concentrado!R$2:R859,Concentrado!$A$2:$A859,"="&amp;$A12,Concentrado!$B$2:$B859, "=Tlaxcala")</f>
        <v>67.427000000000007</v>
      </c>
      <c r="R12" s="9">
        <f>SUMIFS(Concentrado!S$2:S859,Concentrado!$A$2:$A859,"="&amp;$A12,Concentrado!$B$2:$B859, "=Tlaxcala")</f>
        <v>82.724000000000004</v>
      </c>
      <c r="S12" s="9">
        <f>SUMIFS(Concentrado!T$2:T859,Concentrado!$A$2:$A859,"="&amp;$A12,Concentrado!$B$2:$B859, "=Tlaxcala")</f>
        <v>75.307000000000002</v>
      </c>
      <c r="T12" s="9">
        <f>SUMIFS(Concentrado!U$2:U859,Concentrado!$A$2:$A859,"="&amp;$A12,Concentrado!$B$2:$B859, "=Tlaxcala")</f>
        <v>14.766</v>
      </c>
      <c r="U12" s="9">
        <f>SUMIFS(Concentrado!V$2:V859,Concentrado!$A$2:$A859,"="&amp;$A12,Concentrado!$B$2:$B859, "=Tlaxcala")</f>
        <v>17.081</v>
      </c>
      <c r="V12" s="9">
        <f>SUMIFS(Concentrado!W$2:W859,Concentrado!$A$2:$A859,"="&amp;$A12,Concentrado!$B$2:$B859, "=Tlaxcala")</f>
        <v>15.959</v>
      </c>
      <c r="W12" s="9">
        <f>SUMIFS(Concentrado!X$2:X859,Concentrado!$A$2:$A859,"="&amp;$A12,Concentrado!$B$2:$B859, "=Tlaxcala")</f>
        <v>7.1159999999999997</v>
      </c>
      <c r="X12" s="9">
        <f>SUMIFS(Concentrado!Y$2:Y859,Concentrado!$A$2:$A859,"="&amp;$A12,Concentrado!$B$2:$B859, "=Tlaxcala")</f>
        <v>1.8420000000000001</v>
      </c>
      <c r="Y12" s="9">
        <f>SUMIFS(Concentrado!Z$2:Z859,Concentrado!$A$2:$A859,"="&amp;$A12,Concentrado!$B$2:$B859, "=Tlaxcala")</f>
        <v>4.399</v>
      </c>
      <c r="Z12" s="9">
        <f>SUMIFS(Concentrado!AA$2:AA859,Concentrado!$A$2:$A859,"="&amp;$A12,Concentrado!$B$2:$B859, "=Tlaxcala")</f>
        <v>35.225999999999999</v>
      </c>
      <c r="AA12" s="9">
        <f>SUMIFS(Concentrado!AB$2:AB859,Concentrado!$A$2:$A859,"="&amp;$A12,Concentrado!$B$2:$B859, "=Tlaxcala")</f>
        <v>22.103999999999999</v>
      </c>
      <c r="AB12" s="9">
        <f>SUMIFS(Concentrado!AC$2:AC859,Concentrado!$A$2:$A859,"="&amp;$A12,Concentrado!$B$2:$B859, "=Tlaxcala")</f>
        <v>28.466999999999999</v>
      </c>
      <c r="AC12" s="9">
        <f>SUMIFS(Concentrado!AD$2:AD859,Concentrado!$A$2:$A859,"="&amp;$A12,Concentrado!$B$2:$B859, "=Tlaxcala")</f>
        <v>360.08699999999999</v>
      </c>
      <c r="AD12" s="9">
        <f>SUMIFS(Concentrado!AE$2:AE859,Concentrado!$A$2:$A859,"="&amp;$A12,Concentrado!$B$2:$B859, "=Tlaxcala")</f>
        <v>316.82900000000001</v>
      </c>
      <c r="AE12" s="9">
        <f>SUMIFS(Concentrado!AF$2:AF859,Concentrado!$A$2:$A859,"="&amp;$A12,Concentrado!$B$2:$B859, "=Tlaxcala")</f>
        <v>337.976</v>
      </c>
      <c r="AF12" s="9">
        <f>SUMIFS(Concentrado!AG$2:AG859,Concentrado!$A$2:$A859,"="&amp;$A12,Concentrado!$B$2:$B859, "=Tlaxcala")</f>
        <v>6.4050000000000002</v>
      </c>
      <c r="AG12" s="9">
        <f>SUMIFS(Concentrado!AH$2:AH859,Concentrado!$A$2:$A859,"="&amp;$A12,Concentrado!$B$2:$B859, "=Tlaxcala")</f>
        <v>4.1275126233094399</v>
      </c>
      <c r="AH12" s="9">
        <f>SUMIFS(Concentrado!AI$2:AI859,Concentrado!$A$2:$A859,"="&amp;$A12,Concentrado!$B$2:$B859, "=Tlaxcala")</f>
        <v>1.75712955316195</v>
      </c>
      <c r="AI12" s="9">
        <f>SUMIFS(Concentrado!AJ$2:AJ859,Concentrado!$A$2:$A859,"="&amp;$A12,Concentrado!$B$2:$B859, "=Tlaxcala")</f>
        <v>2.9168059628488701</v>
      </c>
      <c r="AJ12" s="9">
        <f>SUMIFS(Concentrado!AK$2:AK859,Concentrado!$A$2:$A859,"="&amp;$A12,Concentrado!$B$2:$B859, "=Tlaxcala")</f>
        <v>2.669</v>
      </c>
      <c r="AK12" s="9">
        <f>SUMIFS(Concentrado!AL$2:AL859,Concentrado!$A$2:$A859,"="&amp;$A12,Concentrado!$B$2:$B859, "=Tlaxcala")</f>
        <v>1.0049999999999999</v>
      </c>
      <c r="AL12" s="9">
        <f>SUMIFS(Concentrado!AM$2:AM859,Concentrado!$A$2:$A859,"="&amp;$A12,Concentrado!$B$2:$B859, "=Tlaxcala")</f>
        <v>1.8120000000000001</v>
      </c>
      <c r="AM12" s="9">
        <f>SUMIFS(Concentrado!AN$2:AN859,Concentrado!$A$2:$A859,"="&amp;$A12,Concentrado!$B$2:$B859, "=Tlaxcala")</f>
        <v>51.593000000000004</v>
      </c>
      <c r="AN12" s="9">
        <f>SUMIFS(Concentrado!AO$2:AO859,Concentrado!$A$2:$A859,"="&amp;$A12,Concentrado!$B$2:$B859, "=Tlaxcala")</f>
        <v>47.39</v>
      </c>
      <c r="AO12" s="9">
        <f>SUMIFS(Concentrado!AP$2:AP859,Concentrado!$A$2:$A859,"="&amp;$A12,Concentrado!$B$2:$B859, "=Tlaxcala")</f>
        <v>49.427999999999997</v>
      </c>
      <c r="AP12" s="9">
        <f>SUMIFS(Concentrado!AQ$2:AQ859,Concentrado!$A$2:$A859,"="&amp;$A12,Concentrado!$B$2:$B859, "=Tlaxcala")</f>
        <v>0.71199999999999997</v>
      </c>
      <c r="AQ12" s="9">
        <f>SUMIFS(Concentrado!AR$2:AR859,Concentrado!$A$2:$A859,"="&amp;$A12,Concentrado!$B$2:$B859, "=Tlaxcala")</f>
        <v>0.33500000000000002</v>
      </c>
      <c r="AR12" s="9">
        <f>SUMIFS(Concentrado!AS$2:AS859,Concentrado!$A$2:$A859,"="&amp;$A12,Concentrado!$B$2:$B859, "=Tlaxcala")</f>
        <v>0.51800000000000002</v>
      </c>
      <c r="AS12" s="9">
        <f>SUMIFS(Concentrado!AT$2:AT859,Concentrado!$A$2:$A859,"="&amp;$A12,Concentrado!$B$2:$B859, "=Tlaxcala")</f>
        <v>3.202</v>
      </c>
      <c r="AT12" s="9">
        <f>SUMIFS(Concentrado!AU$2:AU859,Concentrado!$A$2:$A859,"="&amp;$A12,Concentrado!$B$2:$B859, "=Tlaxcala")</f>
        <v>0.67</v>
      </c>
      <c r="AU12" s="9">
        <f>SUMIFS(Concentrado!AV$2:AV859,Concentrado!$A$2:$A859,"="&amp;$A12,Concentrado!$B$2:$B859, "=Tlaxcala")</f>
        <v>1.8979999999999999</v>
      </c>
      <c r="AV12" s="9">
        <f>SUMIFS(Concentrado!AW$2:AW859,Concentrado!$A$2:$A859,"="&amp;$A12,Concentrado!$B$2:$B859, "=Tlaxcala")</f>
        <v>488.00299999999999</v>
      </c>
      <c r="AW12" s="9">
        <f>SUMIFS(Concentrado!AX$2:AX859,Concentrado!$A$2:$A859,"="&amp;$A12,Concentrado!$B$2:$B859, "=Tlaxcala")</f>
        <v>399.38499999999999</v>
      </c>
      <c r="AX12" s="9">
        <f>SUMIFS(Concentrado!AY$2:AY859,Concentrado!$A$2:$A859,"="&amp;$A12,Concentrado!$B$2:$B859, "=Tlaxcala")</f>
        <v>442.52600000000001</v>
      </c>
      <c r="AY12" s="9">
        <f>SUMIFS(Concentrado!AZ$2:AZ859,Concentrado!$A$2:$A859,"="&amp;$A12,Concentrado!$B$2:$B859, "=Tlaxcala")</f>
        <v>4.88</v>
      </c>
      <c r="AZ12" s="9">
        <f>SUMIFS(Concentrado!BA$2:BA859,Concentrado!$A$2:$A859,"="&amp;$A12,Concentrado!$B$2:$B859, "=Tlaxcala")</f>
        <v>3.9940000000000002</v>
      </c>
      <c r="BA12" s="9">
        <f>SUMIFS(Concentrado!BB$2:BB859,Concentrado!$A$2:$A859,"="&amp;$A12,Concentrado!$B$2:$B859, "=Tlaxcala")</f>
        <v>4.4249999999999998</v>
      </c>
      <c r="BB12" s="9">
        <f>SUMIFS(Concentrado!BC$2:BC859,Concentrado!$A$2:$A859,"="&amp;$A12,Concentrado!$B$2:$B859, "=Tlaxcala")</f>
        <v>21.798999999999999</v>
      </c>
      <c r="BC12" s="9">
        <f>SUMIFS(Concentrado!BD$2:BD859,Concentrado!$A$2:$A859,"="&amp;$A12,Concentrado!$B$2:$B859, "=Tlaxcala")</f>
        <v>7.7850000000000001</v>
      </c>
      <c r="BD12" s="9">
        <f>SUMIFS(Concentrado!BE$2:BE859,Concentrado!$A$2:$A859,"="&amp;$A12,Concentrado!$B$2:$B859, "=Tlaxcala")</f>
        <v>16.271000000000001</v>
      </c>
      <c r="BE12" s="9">
        <f>SUMIFS(Concentrado!BF$2:BF859,Concentrado!$A$2:$A859,"="&amp;$A12,Concentrado!$B$2:$B859, "=Tlaxcala")</f>
        <v>18.509</v>
      </c>
      <c r="BF12" s="9">
        <f>SUMIFS(Concentrado!BG$2:BG859,Concentrado!$A$2:$A859,"="&amp;$A12,Concentrado!$B$2:$B859, "=Tlaxcala")</f>
        <v>22.71</v>
      </c>
      <c r="BG12" s="9">
        <f>SUMIFS(Concentrado!BH$2:BH859,Concentrado!$A$2:$A859,"="&amp;$A12,Concentrado!$B$2:$B859, "=Tlaxcala")</f>
        <v>8.0620741862225582</v>
      </c>
    </row>
    <row r="13" spans="1:59" x14ac:dyDescent="0.25">
      <c r="A13" s="4">
        <v>2009</v>
      </c>
      <c r="B13" s="9">
        <f>SUMIFS(Concentrado!C$2:C859,Concentrado!$A$2:$A859,"="&amp;$A13,Concentrado!$B$2:$B859, "=Tlaxcala")</f>
        <v>17.335000000000001</v>
      </c>
      <c r="C13" s="9">
        <f>SUMIFS(Concentrado!D$2:D859,Concentrado!$A$2:$A859,"="&amp;$A13,Concentrado!$B$2:$B859, "=Tlaxcala")</f>
        <v>4.9379999999999997</v>
      </c>
      <c r="D13" s="9">
        <f>SUMIFS(Concentrado!E$2:E859,Concentrado!$A$2:$A859,"="&amp;$A13,Concentrado!$B$2:$B859, "=Tlaxcala")</f>
        <v>10.945</v>
      </c>
      <c r="E13" s="9">
        <f>SUMIFS(Concentrado!F$2:F859,Concentrado!$A$2:$A859,"="&amp;$A13,Concentrado!$B$2:$B859, "=Tlaxcala")</f>
        <v>12.205</v>
      </c>
      <c r="F13" s="9">
        <f>SUMIFS(Concentrado!G$2:G859,Concentrado!$A$2:$A859,"="&amp;$A13,Concentrado!$B$2:$B859, "=Tlaxcala")</f>
        <v>13.194000000000001</v>
      </c>
      <c r="G13" s="9">
        <f>SUMIFS(Concentrado!H$2:H859,Concentrado!$A$2:$A859,"="&amp;$A13,Concentrado!$B$2:$B859, "=Tlaxcala")</f>
        <v>4.5529999999999999</v>
      </c>
      <c r="H13" s="9">
        <f>SUMIFS(Concentrado!I$2:I859,Concentrado!$A$2:$A859,"="&amp;$A13,Concentrado!$B$2:$B859, "=Tlaxcala")</f>
        <v>1.9750000000000001</v>
      </c>
      <c r="I13" s="9">
        <f>SUMIFS(Concentrado!J$2:J859,Concentrado!$A$2:$A859,"="&amp;$A13,Concentrado!$B$2:$B859, "=Tlaxcala")</f>
        <v>3.2240000000000002</v>
      </c>
      <c r="J13" s="9">
        <f>SUMIFS(Concentrado!K$2:K859,Concentrado!$A$2:$A859,"="&amp;$A13,Concentrado!$B$2:$B859, "=Tlaxcala")</f>
        <v>2.2759999999999998</v>
      </c>
      <c r="K13" s="9">
        <f>SUMIFS(Concentrado!L$2:L859,Concentrado!$A$2:$A859,"="&amp;$A13,Concentrado!$B$2:$B859, "=Tlaxcala")</f>
        <v>3.621</v>
      </c>
      <c r="L13" s="9">
        <f>SUMIFS(Concentrado!M$2:M859,Concentrado!$A$2:$A859,"="&amp;$A13,Concentrado!$B$2:$B859, "=Tlaxcala")</f>
        <v>2.97</v>
      </c>
      <c r="M13" s="9">
        <f>SUMIFS(Concentrado!N$2:N859,Concentrado!$A$2:$A859,"="&amp;$A13,Concentrado!$B$2:$B859, "=Tlaxcala")</f>
        <v>42.557000000000002</v>
      </c>
      <c r="N13" s="9">
        <f>SUMIFS(Concentrado!O$2:O859,Concentrado!$A$2:$A859,"="&amp;$A13,Concentrado!$B$2:$B859, "=Tlaxcala")</f>
        <v>67.412999999999997</v>
      </c>
      <c r="O13" s="9">
        <f>SUMIFS(Concentrado!P$2:P859,Concentrado!$A$2:$A859,"="&amp;$A13,Concentrado!$B$2:$B859, "=Tlaxcala")</f>
        <v>18.928999999999998</v>
      </c>
      <c r="P13" s="9">
        <f>SUMIFS(Concentrado!Q$2:Q859,Concentrado!$A$2:$A859,"="&amp;$A13,Concentrado!$B$2:$B859, "=Tlaxcala")</f>
        <v>42.506</v>
      </c>
      <c r="Q13" s="9">
        <f>SUMIFS(Concentrado!R$2:R859,Concentrado!$A$2:$A859,"="&amp;$A13,Concentrado!$B$2:$B859, "=Tlaxcala")</f>
        <v>81.245999999999995</v>
      </c>
      <c r="R13" s="9">
        <f>SUMIFS(Concentrado!S$2:S859,Concentrado!$A$2:$A859,"="&amp;$A13,Concentrado!$B$2:$B859, "=Tlaxcala")</f>
        <v>88.718000000000004</v>
      </c>
      <c r="S13" s="9">
        <f>SUMIFS(Concentrado!T$2:T859,Concentrado!$A$2:$A859,"="&amp;$A13,Concentrado!$B$2:$B859, "=Tlaxcala")</f>
        <v>85.097999999999999</v>
      </c>
      <c r="T13" s="9">
        <f>SUMIFS(Concentrado!U$2:U859,Concentrado!$A$2:$A859,"="&amp;$A13,Concentrado!$B$2:$B859, "=Tlaxcala")</f>
        <v>13.483000000000001</v>
      </c>
      <c r="U13" s="9">
        <f>SUMIFS(Concentrado!V$2:V859,Concentrado!$A$2:$A859,"="&amp;$A13,Concentrado!$B$2:$B859, "=Tlaxcala")</f>
        <v>15.637</v>
      </c>
      <c r="V13" s="9">
        <f>SUMIFS(Concentrado!W$2:W859,Concentrado!$A$2:$A859,"="&amp;$A13,Concentrado!$B$2:$B859, "=Tlaxcala")</f>
        <v>14.593</v>
      </c>
      <c r="W13" s="9">
        <f>SUMIFS(Concentrado!X$2:X859,Concentrado!$A$2:$A859,"="&amp;$A13,Concentrado!$B$2:$B859, "=Tlaxcala")</f>
        <v>11.031000000000001</v>
      </c>
      <c r="X13" s="9">
        <f>SUMIFS(Concentrado!Y$2:Y859,Concentrado!$A$2:$A859,"="&amp;$A13,Concentrado!$B$2:$B859, "=Tlaxcala")</f>
        <v>1.4810000000000001</v>
      </c>
      <c r="Y13" s="9">
        <f>SUMIFS(Concentrado!Z$2:Z859,Concentrado!$A$2:$A859,"="&amp;$A13,Concentrado!$B$2:$B859, "=Tlaxcala")</f>
        <v>6.194</v>
      </c>
      <c r="Z13" s="9">
        <f>SUMIFS(Concentrado!AA$2:AA859,Concentrado!$A$2:$A859,"="&amp;$A13,Concentrado!$B$2:$B859, "=Tlaxcala")</f>
        <v>36.771000000000001</v>
      </c>
      <c r="AA13" s="9">
        <f>SUMIFS(Concentrado!AB$2:AB859,Concentrado!$A$2:$A859,"="&amp;$A13,Concentrado!$B$2:$B859, "=Tlaxcala")</f>
        <v>29.463000000000001</v>
      </c>
      <c r="AB13" s="9">
        <f>SUMIFS(Concentrado!AC$2:AC859,Concentrado!$A$2:$A859,"="&amp;$A13,Concentrado!$B$2:$B859, "=Tlaxcala")</f>
        <v>33.003999999999998</v>
      </c>
      <c r="AC13" s="9">
        <f>SUMIFS(Concentrado!AD$2:AD859,Concentrado!$A$2:$A859,"="&amp;$A13,Concentrado!$B$2:$B859, "=Tlaxcala")</f>
        <v>365.78300000000002</v>
      </c>
      <c r="AD13" s="9">
        <f>SUMIFS(Concentrado!AE$2:AE859,Concentrado!$A$2:$A859,"="&amp;$A13,Concentrado!$B$2:$B859, "=Tlaxcala")</f>
        <v>333.96899999999999</v>
      </c>
      <c r="AE13" s="9">
        <f>SUMIFS(Concentrado!AF$2:AF859,Concentrado!$A$2:$A859,"="&amp;$A13,Concentrado!$B$2:$B859, "=Tlaxcala")</f>
        <v>349.46899999999999</v>
      </c>
      <c r="AF13" s="9">
        <f>SUMIFS(Concentrado!AG$2:AG859,Concentrado!$A$2:$A859,"="&amp;$A13,Concentrado!$B$2:$B859, "=Tlaxcala")</f>
        <v>8.23</v>
      </c>
      <c r="AG13" s="9">
        <f>SUMIFS(Concentrado!AH$2:AH859,Concentrado!$A$2:$A859,"="&amp;$A13,Concentrado!$B$2:$B859, "=Tlaxcala")</f>
        <v>4.5216542019732504</v>
      </c>
      <c r="AH13" s="9">
        <f>SUMIFS(Concentrado!AI$2:AI859,Concentrado!$A$2:$A859,"="&amp;$A13,Concentrado!$B$2:$B859, "=Tlaxcala")</f>
        <v>2.1759092036607499</v>
      </c>
      <c r="AI13" s="9">
        <f>SUMIFS(Concentrado!AJ$2:AJ859,Concentrado!$A$2:$A859,"="&amp;$A13,Concentrado!$B$2:$B859, "=Tlaxcala")</f>
        <v>3.3263332498054101</v>
      </c>
      <c r="AJ13" s="9">
        <f>SUMIFS(Concentrado!AK$2:AK859,Concentrado!$A$2:$A859,"="&amp;$A13,Concentrado!$B$2:$B859, "=Tlaxcala")</f>
        <v>4.202</v>
      </c>
      <c r="AK13" s="9">
        <f>SUMIFS(Concentrado!AL$2:AL859,Concentrado!$A$2:$A859,"="&amp;$A13,Concentrado!$B$2:$B859, "=Tlaxcala")</f>
        <v>1.1519999999999999</v>
      </c>
      <c r="AL13" s="9">
        <f>SUMIFS(Concentrado!AM$2:AM859,Concentrado!$A$2:$A859,"="&amp;$A13,Concentrado!$B$2:$B859, "=Tlaxcala")</f>
        <v>2.63</v>
      </c>
      <c r="AM13" s="9">
        <f>SUMIFS(Concentrado!AN$2:AN859,Concentrado!$A$2:$A859,"="&amp;$A13,Concentrado!$B$2:$B859, "=Tlaxcala")</f>
        <v>58.308</v>
      </c>
      <c r="AN13" s="9">
        <f>SUMIFS(Concentrado!AO$2:AO859,Concentrado!$A$2:$A859,"="&amp;$A13,Concentrado!$B$2:$B859, "=Tlaxcala")</f>
        <v>46.087000000000003</v>
      </c>
      <c r="AO13" s="9">
        <f>SUMIFS(Concentrado!AP$2:AP859,Concentrado!$A$2:$A859,"="&amp;$A13,Concentrado!$B$2:$B859, "=Tlaxcala")</f>
        <v>52.009</v>
      </c>
      <c r="AP13" s="9">
        <f>SUMIFS(Concentrado!AQ$2:AQ859,Concentrado!$A$2:$A859,"="&amp;$A13,Concentrado!$B$2:$B859, "=Tlaxcala")</f>
        <v>0.52500000000000002</v>
      </c>
      <c r="AQ13" s="9">
        <f>SUMIFS(Concentrado!AR$2:AR859,Concentrado!$A$2:$A859,"="&amp;$A13,Concentrado!$B$2:$B859, "=Tlaxcala")</f>
        <v>0.49399999999999999</v>
      </c>
      <c r="AR13" s="9">
        <f>SUMIFS(Concentrado!AS$2:AS859,Concentrado!$A$2:$A859,"="&amp;$A13,Concentrado!$B$2:$B859, "=Tlaxcala")</f>
        <v>0.50900000000000001</v>
      </c>
      <c r="AS13" s="9">
        <f>SUMIFS(Concentrado!AT$2:AT859,Concentrado!$A$2:$A859,"="&amp;$A13,Concentrado!$B$2:$B859, "=Tlaxcala")</f>
        <v>3.677</v>
      </c>
      <c r="AT13" s="9">
        <f>SUMIFS(Concentrado!AU$2:AU859,Concentrado!$A$2:$A859,"="&amp;$A13,Concentrado!$B$2:$B859, "=Tlaxcala")</f>
        <v>0.82299999999999995</v>
      </c>
      <c r="AU13" s="9">
        <f>SUMIFS(Concentrado!AV$2:AV859,Concentrado!$A$2:$A859,"="&amp;$A13,Concentrado!$B$2:$B859, "=Tlaxcala")</f>
        <v>2.206</v>
      </c>
      <c r="AV13" s="9">
        <f>SUMIFS(Concentrado!AW$2:AW859,Concentrado!$A$2:$A859,"="&amp;$A13,Concentrado!$B$2:$B859, "=Tlaxcala")</f>
        <v>506.56400000000002</v>
      </c>
      <c r="AW13" s="9">
        <f>SUMIFS(Concentrado!AX$2:AX859,Concentrado!$A$2:$A859,"="&amp;$A13,Concentrado!$B$2:$B859, "=Tlaxcala")</f>
        <v>414.29300000000001</v>
      </c>
      <c r="AX13" s="9">
        <f>SUMIFS(Concentrado!AY$2:AY859,Concentrado!$A$2:$A859,"="&amp;$A13,Concentrado!$B$2:$B859, "=Tlaxcala")</f>
        <v>459.17200000000003</v>
      </c>
      <c r="AY13" s="9">
        <f>SUMIFS(Concentrado!AZ$2:AZ859,Concentrado!$A$2:$A859,"="&amp;$A13,Concentrado!$B$2:$B859, "=Tlaxcala")</f>
        <v>5.0659999999999998</v>
      </c>
      <c r="AZ13" s="9">
        <f>SUMIFS(Concentrado!BA$2:BA859,Concentrado!$A$2:$A859,"="&amp;$A13,Concentrado!$B$2:$B859, "=Tlaxcala")</f>
        <v>4.1429999999999998</v>
      </c>
      <c r="BA13" s="9">
        <f>SUMIFS(Concentrado!BB$2:BB859,Concentrado!$A$2:$A859,"="&amp;$A13,Concentrado!$B$2:$B859, "=Tlaxcala")</f>
        <v>4.5919999999999996</v>
      </c>
      <c r="BB13" s="9">
        <f>SUMIFS(Concentrado!BC$2:BC859,Concentrado!$A$2:$A859,"="&amp;$A13,Concentrado!$B$2:$B859, "=Tlaxcala")</f>
        <v>16.338999999999999</v>
      </c>
      <c r="BC13" s="9">
        <f>SUMIFS(Concentrado!BD$2:BD859,Concentrado!$A$2:$A859,"="&amp;$A13,Concentrado!$B$2:$B859, "=Tlaxcala")</f>
        <v>7.78</v>
      </c>
      <c r="BD13" s="9">
        <f>SUMIFS(Concentrado!BE$2:BE859,Concentrado!$A$2:$A859,"="&amp;$A13,Concentrado!$B$2:$B859, "=Tlaxcala")</f>
        <v>16.273</v>
      </c>
      <c r="BE13" s="9">
        <f>SUMIFS(Concentrado!BF$2:BF859,Concentrado!$A$2:$A859,"="&amp;$A13,Concentrado!$B$2:$B859, "=Tlaxcala")</f>
        <v>18.178000000000001</v>
      </c>
      <c r="BF13" s="9">
        <f>SUMIFS(Concentrado!BG$2:BG859,Concentrado!$A$2:$A859,"="&amp;$A13,Concentrado!$B$2:$B859, "=Tlaxcala")</f>
        <v>41.831000000000003</v>
      </c>
      <c r="BG13" s="9">
        <f>SUMIFS(Concentrado!BH$2:BH859,Concentrado!$A$2:$A859,"="&amp;$A13,Concentrado!$B$2:$B859, "=Tlaxcala")</f>
        <v>8.214177061149984</v>
      </c>
    </row>
    <row r="14" spans="1:59" x14ac:dyDescent="0.25">
      <c r="A14" s="4">
        <v>2010</v>
      </c>
      <c r="B14" s="9">
        <f>SUMIFS(Concentrado!C$2:C859,Concentrado!$A$2:$A859,"="&amp;$A14,Concentrado!$B$2:$B859, "=Tlaxcala")</f>
        <v>12.396000000000001</v>
      </c>
      <c r="C14" s="9">
        <f>SUMIFS(Concentrado!D$2:D859,Concentrado!$A$2:$A859,"="&amp;$A14,Concentrado!$B$2:$B859, "=Tlaxcala")</f>
        <v>3.2360000000000002</v>
      </c>
      <c r="D14" s="9">
        <f>SUMIFS(Concentrado!E$2:E859,Concentrado!$A$2:$A859,"="&amp;$A14,Concentrado!$B$2:$B859, "=Tlaxcala")</f>
        <v>7.6740000000000004</v>
      </c>
      <c r="E14" s="9">
        <f>SUMIFS(Concentrado!F$2:F859,Concentrado!$A$2:$A859,"="&amp;$A14,Concentrado!$B$2:$B859, "=Tlaxcala")</f>
        <v>10.249000000000001</v>
      </c>
      <c r="F14" s="9">
        <f>SUMIFS(Concentrado!G$2:G859,Concentrado!$A$2:$A859,"="&amp;$A14,Concentrado!$B$2:$B859, "=Tlaxcala")</f>
        <v>10.888999999999999</v>
      </c>
      <c r="G14" s="9">
        <f>SUMIFS(Concentrado!H$2:H859,Concentrado!$A$2:$A859,"="&amp;$A14,Concentrado!$B$2:$B859, "=Tlaxcala")</f>
        <v>1.722</v>
      </c>
      <c r="H14" s="9">
        <f>SUMIFS(Concentrado!I$2:I859,Concentrado!$A$2:$A859,"="&amp;$A14,Concentrado!$B$2:$B859, "=Tlaxcala")</f>
        <v>2.1030000000000002</v>
      </c>
      <c r="I14" s="9">
        <f>SUMIFS(Concentrado!J$2:J859,Concentrado!$A$2:$A859,"="&amp;$A14,Concentrado!$B$2:$B859, "=Tlaxcala")</f>
        <v>1.919</v>
      </c>
      <c r="J14" s="9">
        <f>SUMIFS(Concentrado!K$2:K859,Concentrado!$A$2:$A859,"="&amp;$A14,Concentrado!$B$2:$B859, "=Tlaxcala")</f>
        <v>3.7879999999999998</v>
      </c>
      <c r="K14" s="9">
        <f>SUMIFS(Concentrado!L$2:L859,Concentrado!$A$2:$A859,"="&amp;$A14,Concentrado!$B$2:$B859, "=Tlaxcala")</f>
        <v>2.9119999999999999</v>
      </c>
      <c r="L14" s="9">
        <f>SUMIFS(Concentrado!M$2:M859,Concentrado!$A$2:$A859,"="&amp;$A14,Concentrado!$B$2:$B859, "=Tlaxcala")</f>
        <v>3.3370000000000002</v>
      </c>
      <c r="M14" s="9">
        <f>SUMIFS(Concentrado!N$2:N859,Concentrado!$A$2:$A859,"="&amp;$A14,Concentrado!$B$2:$B859, "=Tlaxcala")</f>
        <v>30.507000000000001</v>
      </c>
      <c r="N14" s="9">
        <f>SUMIFS(Concentrado!O$2:O859,Concentrado!$A$2:$A859,"="&amp;$A14,Concentrado!$B$2:$B859, "=Tlaxcala")</f>
        <v>59.744</v>
      </c>
      <c r="O14" s="9">
        <f>SUMIFS(Concentrado!P$2:P859,Concentrado!$A$2:$A859,"="&amp;$A14,Concentrado!$B$2:$B859, "=Tlaxcala")</f>
        <v>16.341999999999999</v>
      </c>
      <c r="P14" s="9">
        <f>SUMIFS(Concentrado!Q$2:Q859,Concentrado!$A$2:$A859,"="&amp;$A14,Concentrado!$B$2:$B859, "=Tlaxcala")</f>
        <v>37.536000000000001</v>
      </c>
      <c r="Q14" s="9">
        <f>SUMIFS(Concentrado!R$2:R859,Concentrado!$A$2:$A859,"="&amp;$A14,Concentrado!$B$2:$B859, "=Tlaxcala")</f>
        <v>81.265000000000001</v>
      </c>
      <c r="R14" s="9">
        <f>SUMIFS(Concentrado!S$2:S859,Concentrado!$A$2:$A859,"="&amp;$A14,Concentrado!$B$2:$B859, "=Tlaxcala")</f>
        <v>83.814999999999998</v>
      </c>
      <c r="S14" s="9">
        <f>SUMIFS(Concentrado!T$2:T859,Concentrado!$A$2:$A859,"="&amp;$A14,Concentrado!$B$2:$B859, "=Tlaxcala")</f>
        <v>82.58</v>
      </c>
      <c r="T14" s="9">
        <f>SUMIFS(Concentrado!U$2:U859,Concentrado!$A$2:$A859,"="&amp;$A14,Concentrado!$B$2:$B859, "=Tlaxcala")</f>
        <v>12.913</v>
      </c>
      <c r="U14" s="9">
        <f>SUMIFS(Concentrado!V$2:V859,Concentrado!$A$2:$A859,"="&amp;$A14,Concentrado!$B$2:$B859, "=Tlaxcala")</f>
        <v>15.372</v>
      </c>
      <c r="V14" s="9">
        <f>SUMIFS(Concentrado!W$2:W859,Concentrado!$A$2:$A859,"="&amp;$A14,Concentrado!$B$2:$B859, "=Tlaxcala")</f>
        <v>14.18</v>
      </c>
      <c r="W14" s="9">
        <f>SUMIFS(Concentrado!X$2:X859,Concentrado!$A$2:$A859,"="&amp;$A14,Concentrado!$B$2:$B859, "=Tlaxcala")</f>
        <v>8.609</v>
      </c>
      <c r="X14" s="9">
        <f>SUMIFS(Concentrado!Y$2:Y859,Concentrado!$A$2:$A859,"="&amp;$A14,Concentrado!$B$2:$B859, "=Tlaxcala")</f>
        <v>0.97099999999999997</v>
      </c>
      <c r="Y14" s="9">
        <f>SUMIFS(Concentrado!Z$2:Z859,Concentrado!$A$2:$A859,"="&amp;$A14,Concentrado!$B$2:$B859, "=Tlaxcala")</f>
        <v>4.7549999999999999</v>
      </c>
      <c r="Z14" s="9">
        <f>SUMIFS(Concentrado!AA$2:AA859,Concentrado!$A$2:$A859,"="&amp;$A14,Concentrado!$B$2:$B859, "=Tlaxcala")</f>
        <v>41.320999999999998</v>
      </c>
      <c r="AA14" s="9">
        <f>SUMIFS(Concentrado!AB$2:AB859,Concentrado!$A$2:$A859,"="&amp;$A14,Concentrado!$B$2:$B859, "=Tlaxcala")</f>
        <v>29.61</v>
      </c>
      <c r="AB14" s="9">
        <f>SUMIFS(Concentrado!AC$2:AC859,Concentrado!$A$2:$A859,"="&amp;$A14,Concentrado!$B$2:$B859, "=Tlaxcala")</f>
        <v>35.283999999999999</v>
      </c>
      <c r="AC14" s="9">
        <f>SUMIFS(Concentrado!AD$2:AD859,Concentrado!$A$2:$A859,"="&amp;$A14,Concentrado!$B$2:$B859, "=Tlaxcala")</f>
        <v>368.79300000000001</v>
      </c>
      <c r="AD14" s="9">
        <f>SUMIFS(Concentrado!AE$2:AE859,Concentrado!$A$2:$A859,"="&amp;$A14,Concentrado!$B$2:$B859, "=Tlaxcala")</f>
        <v>337.68799999999999</v>
      </c>
      <c r="AE14" s="9">
        <f>SUMIFS(Concentrado!AF$2:AF859,Concentrado!$A$2:$A859,"="&amp;$A14,Concentrado!$B$2:$B859, "=Tlaxcala")</f>
        <v>352.84100000000001</v>
      </c>
      <c r="AF14" s="9">
        <f>SUMIFS(Concentrado!AG$2:AG859,Concentrado!$A$2:$A859,"="&amp;$A14,Concentrado!$B$2:$B859, "=Tlaxcala")</f>
        <v>6.0259999999999998</v>
      </c>
      <c r="AG14" s="9">
        <f>SUMIFS(Concentrado!AH$2:AH859,Concentrado!$A$2:$A859,"="&amp;$A14,Concentrado!$B$2:$B859, "=Tlaxcala")</f>
        <v>4.4452742289671896</v>
      </c>
      <c r="AH14" s="9">
        <f>SUMIFS(Concentrado!AI$2:AI859,Concentrado!$A$2:$A859,"="&amp;$A14,Concentrado!$B$2:$B859, "=Tlaxcala")</f>
        <v>0.43045744712906397</v>
      </c>
      <c r="AI14" s="9">
        <f>SUMIFS(Concentrado!AJ$2:AJ859,Concentrado!$A$2:$A859,"="&amp;$A14,Concentrado!$B$2:$B859, "=Tlaxcala")</f>
        <v>2.4055862085555799</v>
      </c>
      <c r="AJ14" s="9">
        <f>SUMIFS(Concentrado!AK$2:AK859,Concentrado!$A$2:$A859,"="&amp;$A14,Concentrado!$B$2:$B859, "=Tlaxcala")</f>
        <v>4.3040000000000003</v>
      </c>
      <c r="AK14" s="9">
        <f>SUMIFS(Concentrado!AL$2:AL859,Concentrado!$A$2:$A859,"="&amp;$A14,Concentrado!$B$2:$B859, "=Tlaxcala")</f>
        <v>1.294</v>
      </c>
      <c r="AL14" s="9">
        <f>SUMIFS(Concentrado!AM$2:AM859,Concentrado!$A$2:$A859,"="&amp;$A14,Concentrado!$B$2:$B859, "=Tlaxcala")</f>
        <v>2.7530000000000001</v>
      </c>
      <c r="AM14" s="9">
        <f>SUMIFS(Concentrado!AN$2:AN859,Concentrado!$A$2:$A859,"="&amp;$A14,Concentrado!$B$2:$B859, "=Tlaxcala")</f>
        <v>64.22</v>
      </c>
      <c r="AN14" s="9">
        <f>SUMIFS(Concentrado!AO$2:AO859,Concentrado!$A$2:$A859,"="&amp;$A14,Concentrado!$B$2:$B859, "=Tlaxcala")</f>
        <v>46.6</v>
      </c>
      <c r="AO14" s="9">
        <f>SUMIFS(Concentrado!AP$2:AP859,Concentrado!$A$2:$A859,"="&amp;$A14,Concentrado!$B$2:$B859, "=Tlaxcala")</f>
        <v>55.137</v>
      </c>
      <c r="AP14" s="9">
        <f>SUMIFS(Concentrado!AQ$2:AQ859,Concentrado!$A$2:$A859,"="&amp;$A14,Concentrado!$B$2:$B859, "=Tlaxcala")</f>
        <v>0.68899999999999995</v>
      </c>
      <c r="AQ14" s="9">
        <f>SUMIFS(Concentrado!AR$2:AR859,Concentrado!$A$2:$A859,"="&amp;$A14,Concentrado!$B$2:$B859, "=Tlaxcala")</f>
        <v>0.16200000000000001</v>
      </c>
      <c r="AR14" s="9">
        <f>SUMIFS(Concentrado!AS$2:AS859,Concentrado!$A$2:$A859,"="&amp;$A14,Concentrado!$B$2:$B859, "=Tlaxcala")</f>
        <v>0.41699999999999998</v>
      </c>
      <c r="AS14" s="9">
        <f>SUMIFS(Concentrado!AT$2:AT859,Concentrado!$A$2:$A859,"="&amp;$A14,Concentrado!$B$2:$B859, "=Tlaxcala")</f>
        <v>4.3040000000000003</v>
      </c>
      <c r="AT14" s="9">
        <f>SUMIFS(Concentrado!AU$2:AU859,Concentrado!$A$2:$A859,"="&amp;$A14,Concentrado!$B$2:$B859, "=Tlaxcala")</f>
        <v>1.456</v>
      </c>
      <c r="AU14" s="9">
        <f>SUMIFS(Concentrado!AV$2:AV859,Concentrado!$A$2:$A859,"="&amp;$A14,Concentrado!$B$2:$B859, "=Tlaxcala")</f>
        <v>2.8359999999999999</v>
      </c>
      <c r="AV14" s="9">
        <f>SUMIFS(Concentrado!AW$2:AW859,Concentrado!$A$2:$A859,"="&amp;$A14,Concentrado!$B$2:$B859, "=Tlaxcala")</f>
        <v>509.28500000000003</v>
      </c>
      <c r="AW14" s="9">
        <f>SUMIFS(Concentrado!AX$2:AX859,Concentrado!$A$2:$A859,"="&amp;$A14,Concentrado!$B$2:$B859, "=Tlaxcala")</f>
        <v>416.48700000000002</v>
      </c>
      <c r="AX14" s="9">
        <f>SUMIFS(Concentrado!AY$2:AY859,Concentrado!$A$2:$A859,"="&amp;$A14,Concentrado!$B$2:$B859, "=Tlaxcala")</f>
        <v>461.69600000000003</v>
      </c>
      <c r="AY14" s="9">
        <f>SUMIFS(Concentrado!AZ$2:AZ859,Concentrado!$A$2:$A859,"="&amp;$A14,Concentrado!$B$2:$B859, "=Tlaxcala")</f>
        <v>5.093</v>
      </c>
      <c r="AZ14" s="9">
        <f>SUMIFS(Concentrado!BA$2:BA859,Concentrado!$A$2:$A859,"="&amp;$A14,Concentrado!$B$2:$B859, "=Tlaxcala")</f>
        <v>4.165</v>
      </c>
      <c r="BA14" s="9">
        <f>SUMIFS(Concentrado!BB$2:BB859,Concentrado!$A$2:$A859,"="&amp;$A14,Concentrado!$B$2:$B859, "=Tlaxcala")</f>
        <v>4.617</v>
      </c>
      <c r="BB14" s="9">
        <f>SUMIFS(Concentrado!BC$2:BC859,Concentrado!$A$2:$A859,"="&amp;$A14,Concentrado!$B$2:$B859, "=Tlaxcala")</f>
        <v>33.476999999999997</v>
      </c>
      <c r="BC14" s="9">
        <f>SUMIFS(Concentrado!BD$2:BD859,Concentrado!$A$2:$A859,"="&amp;$A14,Concentrado!$B$2:$B859, "=Tlaxcala")</f>
        <v>10.121</v>
      </c>
      <c r="BD14" s="9">
        <f>SUMIFS(Concentrado!BE$2:BE859,Concentrado!$A$2:$A859,"="&amp;$A14,Concentrado!$B$2:$B859, "=Tlaxcala")</f>
        <v>16.173999999999999</v>
      </c>
      <c r="BE14" s="9">
        <f>SUMIFS(Concentrado!BF$2:BF859,Concentrado!$A$2:$A859,"="&amp;$A14,Concentrado!$B$2:$B859, "=Tlaxcala")</f>
        <v>18.974</v>
      </c>
      <c r="BF14" s="9">
        <f>SUMIFS(Concentrado!BG$2:BG859,Concentrado!$A$2:$A859,"="&amp;$A14,Concentrado!$B$2:$B859, "=Tlaxcala")</f>
        <v>53.664999999999999</v>
      </c>
      <c r="BG14" s="9">
        <f>SUMIFS(Concentrado!BH$2:BH859,Concentrado!$A$2:$A859,"="&amp;$A14,Concentrado!$B$2:$B859, "=Tlaxcala")</f>
        <v>9.4679546151487273</v>
      </c>
    </row>
    <row r="15" spans="1:59" x14ac:dyDescent="0.25">
      <c r="A15" s="4">
        <v>2011</v>
      </c>
      <c r="B15" s="9">
        <f>SUMIFS(Concentrado!C$2:C859,Concentrado!$A$2:$A859,"="&amp;$A15,Concentrado!$B$2:$B859, "=Tlaxcala")</f>
        <v>14.866</v>
      </c>
      <c r="C15" s="9">
        <f>SUMIFS(Concentrado!D$2:D859,Concentrado!$A$2:$A859,"="&amp;$A15,Concentrado!$B$2:$B859, "=Tlaxcala")</f>
        <v>2.8610000000000002</v>
      </c>
      <c r="D15" s="9">
        <f>SUMIFS(Concentrado!E$2:E859,Concentrado!$A$2:$A859,"="&amp;$A15,Concentrado!$B$2:$B859, "=Tlaxcala")</f>
        <v>8.9269999999999996</v>
      </c>
      <c r="E15" s="9">
        <f>SUMIFS(Concentrado!F$2:F859,Concentrado!$A$2:$A859,"="&amp;$A15,Concentrado!$B$2:$B859, "=Tlaxcala")</f>
        <v>10.881</v>
      </c>
      <c r="F15" s="9">
        <f>SUMIFS(Concentrado!G$2:G859,Concentrado!$A$2:$A859,"="&amp;$A15,Concentrado!$B$2:$B859, "=Tlaxcala")</f>
        <v>10.259</v>
      </c>
      <c r="G15" s="9">
        <f>SUMIFS(Concentrado!H$2:H859,Concentrado!$A$2:$A859,"="&amp;$A15,Concentrado!$B$2:$B859, "=Tlaxcala")</f>
        <v>3.21</v>
      </c>
      <c r="H15" s="9">
        <f>SUMIFS(Concentrado!I$2:I859,Concentrado!$A$2:$A859,"="&amp;$A15,Concentrado!$B$2:$B859, "=Tlaxcala")</f>
        <v>2.7029999999999998</v>
      </c>
      <c r="I15" s="9">
        <f>SUMIFS(Concentrado!J$2:J859,Concentrado!$A$2:$A859,"="&amp;$A15,Concentrado!$B$2:$B859, "=Tlaxcala")</f>
        <v>2.948</v>
      </c>
      <c r="J15" s="9">
        <f>SUMIFS(Concentrado!K$2:K859,Concentrado!$A$2:$A859,"="&amp;$A15,Concentrado!$B$2:$B859, "=Tlaxcala")</f>
        <v>2.7029999999999998</v>
      </c>
      <c r="K15" s="9">
        <f>SUMIFS(Concentrado!L$2:L859,Concentrado!$A$2:$A859,"="&amp;$A15,Concentrado!$B$2:$B859, "=Tlaxcala")</f>
        <v>2.3849999999999998</v>
      </c>
      <c r="L15" s="9">
        <f>SUMIFS(Concentrado!M$2:M859,Concentrado!$A$2:$A859,"="&amp;$A15,Concentrado!$B$2:$B859, "=Tlaxcala")</f>
        <v>2.5390000000000001</v>
      </c>
      <c r="M15" s="9">
        <f>SUMIFS(Concentrado!N$2:N859,Concentrado!$A$2:$A859,"="&amp;$A15,Concentrado!$B$2:$B859, "=Tlaxcala")</f>
        <v>30.962</v>
      </c>
      <c r="N15" s="9">
        <f>SUMIFS(Concentrado!O$2:O859,Concentrado!$A$2:$A859,"="&amp;$A15,Concentrado!$B$2:$B859, "=Tlaxcala")</f>
        <v>74.497</v>
      </c>
      <c r="O15" s="9">
        <f>SUMIFS(Concentrado!P$2:P859,Concentrado!$A$2:$A859,"="&amp;$A15,Concentrado!$B$2:$B859, "=Tlaxcala")</f>
        <v>18.759</v>
      </c>
      <c r="P15" s="9">
        <f>SUMIFS(Concentrado!Q$2:Q859,Concentrado!$A$2:$A859,"="&amp;$A15,Concentrado!$B$2:$B859, "=Tlaxcala")</f>
        <v>46.191000000000003</v>
      </c>
      <c r="Q15" s="9">
        <f>SUMIFS(Concentrado!R$2:R859,Concentrado!$A$2:$A859,"="&amp;$A15,Concentrado!$B$2:$B859, "=Tlaxcala")</f>
        <v>76.861999999999995</v>
      </c>
      <c r="R15" s="9">
        <f>SUMIFS(Concentrado!S$2:S859,Concentrado!$A$2:$A859,"="&amp;$A15,Concentrado!$B$2:$B859, "=Tlaxcala")</f>
        <v>75.512</v>
      </c>
      <c r="S15" s="9">
        <f>SUMIFS(Concentrado!T$2:T859,Concentrado!$A$2:$A859,"="&amp;$A15,Concentrado!$B$2:$B859, "=Tlaxcala")</f>
        <v>76.165999999999997</v>
      </c>
      <c r="T15" s="9">
        <f>SUMIFS(Concentrado!U$2:U859,Concentrado!$A$2:$A859,"="&amp;$A15,Concentrado!$B$2:$B859, "=Tlaxcala")</f>
        <v>11.994</v>
      </c>
      <c r="U15" s="9">
        <f>SUMIFS(Concentrado!V$2:V859,Concentrado!$A$2:$A859,"="&amp;$A15,Concentrado!$B$2:$B859, "=Tlaxcala")</f>
        <v>13.831</v>
      </c>
      <c r="V15" s="9">
        <f>SUMIFS(Concentrado!W$2:W859,Concentrado!$A$2:$A859,"="&amp;$A15,Concentrado!$B$2:$B859, "=Tlaxcala")</f>
        <v>12.94</v>
      </c>
      <c r="W15" s="9">
        <f>SUMIFS(Concentrado!X$2:X859,Concentrado!$A$2:$A859,"="&amp;$A15,Concentrado!$B$2:$B859, "=Tlaxcala")</f>
        <v>11.656000000000001</v>
      </c>
      <c r="X15" s="9">
        <f>SUMIFS(Concentrado!Y$2:Y859,Concentrado!$A$2:$A859,"="&amp;$A15,Concentrado!$B$2:$B859, "=Tlaxcala")</f>
        <v>2.3849999999999998</v>
      </c>
      <c r="Y15" s="9">
        <f>SUMIFS(Concentrado!Z$2:Z859,Concentrado!$A$2:$A859,"="&amp;$A15,Concentrado!$B$2:$B859, "=Tlaxcala")</f>
        <v>6.9610000000000003</v>
      </c>
      <c r="Z15" s="9">
        <f>SUMIFS(Concentrado!AA$2:AA859,Concentrado!$A$2:$A859,"="&amp;$A15,Concentrado!$B$2:$B859, "=Tlaxcala")</f>
        <v>40.880000000000003</v>
      </c>
      <c r="AA15" s="9">
        <f>SUMIFS(Concentrado!AB$2:AB859,Concentrado!$A$2:$A859,"="&amp;$A15,Concentrado!$B$2:$B859, "=Tlaxcala")</f>
        <v>33.384</v>
      </c>
      <c r="AB15" s="9">
        <f>SUMIFS(Concentrado!AC$2:AC859,Concentrado!$A$2:$A859,"="&amp;$A15,Concentrado!$B$2:$B859, "=Tlaxcala")</f>
        <v>37.018000000000001</v>
      </c>
      <c r="AC15" s="9">
        <f>SUMIFS(Concentrado!AD$2:AD859,Concentrado!$A$2:$A859,"="&amp;$A15,Concentrado!$B$2:$B859, "=Tlaxcala")</f>
        <v>357.11099999999999</v>
      </c>
      <c r="AD15" s="9">
        <f>SUMIFS(Concentrado!AE$2:AE859,Concentrado!$A$2:$A859,"="&amp;$A15,Concentrado!$B$2:$B859, "=Tlaxcala")</f>
        <v>334.79399999999998</v>
      </c>
      <c r="AE15" s="9">
        <f>SUMIFS(Concentrado!AF$2:AF859,Concentrado!$A$2:$A859,"="&amp;$A15,Concentrado!$B$2:$B859, "=Tlaxcala")</f>
        <v>345.77800000000002</v>
      </c>
      <c r="AF15" s="9">
        <f>SUMIFS(Concentrado!AG$2:AG859,Concentrado!$A$2:$A859,"="&amp;$A15,Concentrado!$B$2:$B859, "=Tlaxcala")</f>
        <v>6.25</v>
      </c>
      <c r="AG15" s="9">
        <f>SUMIFS(Concentrado!AH$2:AH859,Concentrado!$A$2:$A859,"="&amp;$A15,Concentrado!$B$2:$B859, "=Tlaxcala")</f>
        <v>8.2763066763659197</v>
      </c>
      <c r="AH15" s="9">
        <f>SUMIFS(Concentrado!AI$2:AI859,Concentrado!$A$2:$A859,"="&amp;$A15,Concentrado!$B$2:$B859, "=Tlaxcala")</f>
        <v>3.8257173219978799</v>
      </c>
      <c r="AI15" s="9">
        <f>SUMIFS(Concentrado!AJ$2:AJ859,Concentrado!$A$2:$A859,"="&amp;$A15,Concentrado!$B$2:$B859, "=Tlaxcala")</f>
        <v>6.0238242248091201</v>
      </c>
      <c r="AJ15" s="9">
        <f>SUMIFS(Concentrado!AK$2:AK859,Concentrado!$A$2:$A859,"="&amp;$A15,Concentrado!$B$2:$B859, "=Tlaxcala")</f>
        <v>6.7569999999999997</v>
      </c>
      <c r="AK15" s="9">
        <f>SUMIFS(Concentrado!AL$2:AL859,Concentrado!$A$2:$A859,"="&amp;$A15,Concentrado!$B$2:$B859, "=Tlaxcala")</f>
        <v>1.7490000000000001</v>
      </c>
      <c r="AL15" s="9">
        <f>SUMIFS(Concentrado!AM$2:AM859,Concentrado!$A$2:$A859,"="&amp;$A15,Concentrado!$B$2:$B859, "=Tlaxcala")</f>
        <v>4.1769999999999996</v>
      </c>
      <c r="AM15" s="9">
        <f>SUMIFS(Concentrado!AN$2:AN859,Concentrado!$A$2:$A859,"="&amp;$A15,Concentrado!$B$2:$B859, "=Tlaxcala")</f>
        <v>48.82</v>
      </c>
      <c r="AN15" s="9">
        <f>SUMIFS(Concentrado!AO$2:AO859,Concentrado!$A$2:$A859,"="&amp;$A15,Concentrado!$B$2:$B859, "=Tlaxcala")</f>
        <v>40.856000000000002</v>
      </c>
      <c r="AO15" s="9">
        <f>SUMIFS(Concentrado!AP$2:AP859,Concentrado!$A$2:$A859,"="&amp;$A15,Concentrado!$B$2:$B859, "=Tlaxcala")</f>
        <v>44.716999999999999</v>
      </c>
      <c r="AP15" s="9">
        <f>SUMIFS(Concentrado!AQ$2:AQ859,Concentrado!$A$2:$A859,"="&amp;$A15,Concentrado!$B$2:$B859, "=Tlaxcala")</f>
        <v>0.50700000000000001</v>
      </c>
      <c r="AQ15" s="9">
        <f>SUMIFS(Concentrado!AR$2:AR859,Concentrado!$A$2:$A859,"="&amp;$A15,Concentrado!$B$2:$B859, "=Tlaxcala")</f>
        <v>0.79500000000000004</v>
      </c>
      <c r="AR15" s="9">
        <f>SUMIFS(Concentrado!AS$2:AS859,Concentrado!$A$2:$A859,"="&amp;$A15,Concentrado!$B$2:$B859, "=Tlaxcala")</f>
        <v>0.65500000000000003</v>
      </c>
      <c r="AS15" s="9">
        <f>SUMIFS(Concentrado!AT$2:AT859,Concentrado!$A$2:$A859,"="&amp;$A15,Concentrado!$B$2:$B859, "=Tlaxcala")</f>
        <v>3.5470000000000002</v>
      </c>
      <c r="AT15" s="9">
        <f>SUMIFS(Concentrado!AU$2:AU859,Concentrado!$A$2:$A859,"="&amp;$A15,Concentrado!$B$2:$B859, "=Tlaxcala")</f>
        <v>0.95399999999999996</v>
      </c>
      <c r="AU15" s="9">
        <f>SUMIFS(Concentrado!AV$2:AV859,Concentrado!$A$2:$A859,"="&amp;$A15,Concentrado!$B$2:$B859, "=Tlaxcala")</f>
        <v>2.2109999999999999</v>
      </c>
      <c r="AV15" s="9">
        <f>SUMIFS(Concentrado!AW$2:AW859,Concentrado!$A$2:$A859,"="&amp;$A15,Concentrado!$B$2:$B859, "=Tlaxcala")</f>
        <v>491.57600000000002</v>
      </c>
      <c r="AW15" s="9">
        <f>SUMIFS(Concentrado!AX$2:AX859,Concentrado!$A$2:$A859,"="&amp;$A15,Concentrado!$B$2:$B859, "=Tlaxcala")</f>
        <v>406.01400000000001</v>
      </c>
      <c r="AX15" s="9">
        <f>SUMIFS(Concentrado!AY$2:AY859,Concentrado!$A$2:$A859,"="&amp;$A15,Concentrado!$B$2:$B859, "=Tlaxcala")</f>
        <v>448.06900000000002</v>
      </c>
      <c r="AY15" s="9">
        <f>SUMIFS(Concentrado!AZ$2:AZ859,Concentrado!$A$2:$A859,"="&amp;$A15,Concentrado!$B$2:$B859, "=Tlaxcala")</f>
        <v>4.9160000000000004</v>
      </c>
      <c r="AZ15" s="9">
        <f>SUMIFS(Concentrado!BA$2:BA859,Concentrado!$A$2:$A859,"="&amp;$A15,Concentrado!$B$2:$B859, "=Tlaxcala")</f>
        <v>4.0599999999999996</v>
      </c>
      <c r="BA15" s="9">
        <f>SUMIFS(Concentrado!BB$2:BB859,Concentrado!$A$2:$A859,"="&amp;$A15,Concentrado!$B$2:$B859, "=Tlaxcala")</f>
        <v>4.4809999999999999</v>
      </c>
      <c r="BB15" s="9">
        <f>SUMIFS(Concentrado!BC$2:BC859,Concentrado!$A$2:$A859,"="&amp;$A15,Concentrado!$B$2:$B859, "=Tlaxcala")</f>
        <v>17.157</v>
      </c>
      <c r="BC15" s="9">
        <f>SUMIFS(Concentrado!BD$2:BD859,Concentrado!$A$2:$A859,"="&amp;$A15,Concentrado!$B$2:$B859, "=Tlaxcala")</f>
        <v>7.0190000000000001</v>
      </c>
      <c r="BD15" s="9">
        <f>SUMIFS(Concentrado!BE$2:BE859,Concentrado!$A$2:$A859,"="&amp;$A15,Concentrado!$B$2:$B859, "=Tlaxcala")</f>
        <v>13.96</v>
      </c>
      <c r="BE15" s="9">
        <f>SUMIFS(Concentrado!BF$2:BF859,Concentrado!$A$2:$A859,"="&amp;$A15,Concentrado!$B$2:$B859, "=Tlaxcala")</f>
        <v>16.533000000000001</v>
      </c>
      <c r="BF15" s="9">
        <f>SUMIFS(Concentrado!BG$2:BG859,Concentrado!$A$2:$A859,"="&amp;$A15,Concentrado!$B$2:$B859, "=Tlaxcala")</f>
        <v>27.295999999999999</v>
      </c>
      <c r="BG15" s="9">
        <f>SUMIFS(Concentrado!BH$2:BH859,Concentrado!$A$2:$A859,"="&amp;$A15,Concentrado!$B$2:$B859, "=Tlaxcala")</f>
        <v>8.4226944823552348</v>
      </c>
    </row>
    <row r="16" spans="1:59" x14ac:dyDescent="0.25">
      <c r="A16" s="4">
        <v>2012</v>
      </c>
      <c r="B16" s="9">
        <f>SUMIFS(Concentrado!C$2:C859,Concentrado!$A$2:$A859,"="&amp;$A16,Concentrado!$B$2:$B859, "=Tlaxcala")</f>
        <v>13.916</v>
      </c>
      <c r="C16" s="9">
        <f>SUMIFS(Concentrado!D$2:D859,Concentrado!$A$2:$A859,"="&amp;$A16,Concentrado!$B$2:$B859, "=Tlaxcala")</f>
        <v>3.9049999999999998</v>
      </c>
      <c r="D16" s="9">
        <f>SUMIFS(Concentrado!E$2:E859,Concentrado!$A$2:$A859,"="&amp;$A16,Concentrado!$B$2:$B859, "=Tlaxcala")</f>
        <v>8.8439999999999994</v>
      </c>
      <c r="E16" s="9">
        <f>SUMIFS(Concentrado!F$2:F859,Concentrado!$A$2:$A859,"="&amp;$A16,Concentrado!$B$2:$B859, "=Tlaxcala")</f>
        <v>10.864000000000001</v>
      </c>
      <c r="F16" s="9">
        <f>SUMIFS(Concentrado!G$2:G859,Concentrado!$A$2:$A859,"="&amp;$A16,Concentrado!$B$2:$B859, "=Tlaxcala")</f>
        <v>12.675000000000001</v>
      </c>
      <c r="G16" s="9">
        <f>SUMIFS(Concentrado!H$2:H859,Concentrado!$A$2:$A859,"="&amp;$A16,Concentrado!$B$2:$B859, "=Tlaxcala")</f>
        <v>2.8159999999999998</v>
      </c>
      <c r="H16" s="9">
        <f>SUMIFS(Concentrado!I$2:I859,Concentrado!$A$2:$A859,"="&amp;$A16,Concentrado!$B$2:$B859, "=Tlaxcala")</f>
        <v>3.9049999999999998</v>
      </c>
      <c r="I16" s="9">
        <f>SUMIFS(Concentrado!J$2:J859,Concentrado!$A$2:$A859,"="&amp;$A16,Concentrado!$B$2:$B859, "=Tlaxcala")</f>
        <v>3.3769999999999998</v>
      </c>
      <c r="J16" s="9">
        <f>SUMIFS(Concentrado!K$2:K859,Concentrado!$A$2:$A859,"="&amp;$A16,Concentrado!$B$2:$B859, "=Tlaxcala")</f>
        <v>2.8159999999999998</v>
      </c>
      <c r="K16" s="9">
        <f>SUMIFS(Concentrado!L$2:L859,Concentrado!$A$2:$A859,"="&amp;$A16,Concentrado!$B$2:$B859, "=Tlaxcala")</f>
        <v>1.718</v>
      </c>
      <c r="L16" s="9">
        <f>SUMIFS(Concentrado!M$2:M859,Concentrado!$A$2:$A859,"="&amp;$A16,Concentrado!$B$2:$B859, "=Tlaxcala")</f>
        <v>2.2509999999999999</v>
      </c>
      <c r="M16" s="9">
        <f>SUMIFS(Concentrado!N$2:N859,Concentrado!$A$2:$A859,"="&amp;$A16,Concentrado!$B$2:$B859, "=Tlaxcala")</f>
        <v>41.756</v>
      </c>
      <c r="N16" s="9">
        <f>SUMIFS(Concentrado!O$2:O859,Concentrado!$A$2:$A859,"="&amp;$A16,Concentrado!$B$2:$B859, "=Tlaxcala")</f>
        <v>71.238</v>
      </c>
      <c r="O16" s="9">
        <f>SUMIFS(Concentrado!P$2:P859,Concentrado!$A$2:$A859,"="&amp;$A16,Concentrado!$B$2:$B859, "=Tlaxcala")</f>
        <v>20.149999999999999</v>
      </c>
      <c r="P16" s="9">
        <f>SUMIFS(Concentrado!Q$2:Q859,Concentrado!$A$2:$A859,"="&amp;$A16,Concentrado!$B$2:$B859, "=Tlaxcala")</f>
        <v>45.183999999999997</v>
      </c>
      <c r="Q16" s="9">
        <f>SUMIFS(Concentrado!R$2:R859,Concentrado!$A$2:$A859,"="&amp;$A16,Concentrado!$B$2:$B859, "=Tlaxcala")</f>
        <v>90.125</v>
      </c>
      <c r="R16" s="9">
        <f>SUMIFS(Concentrado!S$2:S859,Concentrado!$A$2:$A859,"="&amp;$A16,Concentrado!$B$2:$B859, "=Tlaxcala")</f>
        <v>80.599000000000004</v>
      </c>
      <c r="S16" s="9">
        <f>SUMIFS(Concentrado!T$2:T859,Concentrado!$A$2:$A859,"="&amp;$A16,Concentrado!$B$2:$B859, "=Tlaxcala")</f>
        <v>85.221999999999994</v>
      </c>
      <c r="T16" s="9">
        <f>SUMIFS(Concentrado!U$2:U859,Concentrado!$A$2:$A859,"="&amp;$A16,Concentrado!$B$2:$B859, "=Tlaxcala")</f>
        <v>12.590999999999999</v>
      </c>
      <c r="U16" s="9">
        <f>SUMIFS(Concentrado!V$2:V859,Concentrado!$A$2:$A859,"="&amp;$A16,Concentrado!$B$2:$B859, "=Tlaxcala")</f>
        <v>16.87</v>
      </c>
      <c r="V16" s="9">
        <f>SUMIFS(Concentrado!W$2:W859,Concentrado!$A$2:$A859,"="&amp;$A16,Concentrado!$B$2:$B859, "=Tlaxcala")</f>
        <v>14.792999999999999</v>
      </c>
      <c r="W16" s="9">
        <f>SUMIFS(Concentrado!X$2:X859,Concentrado!$A$2:$A859,"="&amp;$A16,Concentrado!$B$2:$B859, "=Tlaxcala")</f>
        <v>9.609</v>
      </c>
      <c r="X16" s="9">
        <f>SUMIFS(Concentrado!Y$2:Y859,Concentrado!$A$2:$A859,"="&amp;$A16,Concentrado!$B$2:$B859, "=Tlaxcala")</f>
        <v>2.343</v>
      </c>
      <c r="Y16" s="9">
        <f>SUMIFS(Concentrado!Z$2:Z859,Concentrado!$A$2:$A859,"="&amp;$A16,Concentrado!$B$2:$B859, "=Tlaxcala")</f>
        <v>6.03</v>
      </c>
      <c r="Z16" s="9">
        <f>SUMIFS(Concentrado!AA$2:AA859,Concentrado!$A$2:$A859,"="&amp;$A16,Concentrado!$B$2:$B859, "=Tlaxcala")</f>
        <v>39.761000000000003</v>
      </c>
      <c r="AA16" s="9">
        <f>SUMIFS(Concentrado!AB$2:AB859,Concentrado!$A$2:$A859,"="&amp;$A16,Concentrado!$B$2:$B859, "=Tlaxcala")</f>
        <v>29.99</v>
      </c>
      <c r="AB16" s="9">
        <f>SUMIFS(Concentrado!AC$2:AC859,Concentrado!$A$2:$A859,"="&amp;$A16,Concentrado!$B$2:$B859, "=Tlaxcala")</f>
        <v>34.731999999999999</v>
      </c>
      <c r="AC16" s="9">
        <f>SUMIFS(Concentrado!AD$2:AD859,Concentrado!$A$2:$A859,"="&amp;$A16,Concentrado!$B$2:$B859, "=Tlaxcala")</f>
        <v>377.06700000000001</v>
      </c>
      <c r="AD16" s="9">
        <f>SUMIFS(Concentrado!AE$2:AE859,Concentrado!$A$2:$A859,"="&amp;$A16,Concentrado!$B$2:$B859, "=Tlaxcala")</f>
        <v>328.80099999999999</v>
      </c>
      <c r="AE16" s="9">
        <f>SUMIFS(Concentrado!AF$2:AF859,Concentrado!$A$2:$A859,"="&amp;$A16,Concentrado!$B$2:$B859, "=Tlaxcala")</f>
        <v>352.22399999999999</v>
      </c>
      <c r="AF16" s="9">
        <f>SUMIFS(Concentrado!AG$2:AG859,Concentrado!$A$2:$A859,"="&amp;$A16,Concentrado!$B$2:$B859, "=Tlaxcala")</f>
        <v>8.6150000000000002</v>
      </c>
      <c r="AG16" s="9">
        <f>SUMIFS(Concentrado!AH$2:AH859,Concentrado!$A$2:$A859,"="&amp;$A16,Concentrado!$B$2:$B859, "=Tlaxcala")</f>
        <v>8.9704487787374703</v>
      </c>
      <c r="AH16" s="9">
        <f>SUMIFS(Concentrado!AI$2:AI859,Concentrado!$A$2:$A859,"="&amp;$A16,Concentrado!$B$2:$B859, "=Tlaxcala")</f>
        <v>1.6805381083022799</v>
      </c>
      <c r="AI16" s="9">
        <f>SUMIFS(Concentrado!AJ$2:AJ859,Concentrado!$A$2:$A859,"="&amp;$A16,Concentrado!$B$2:$B859, "=Tlaxcala")</f>
        <v>5.2952527000493497</v>
      </c>
      <c r="AJ16" s="9">
        <f>SUMIFS(Concentrado!AK$2:AK859,Concentrado!$A$2:$A859,"="&amp;$A16,Concentrado!$B$2:$B859, "=Tlaxcala")</f>
        <v>6.2949999999999999</v>
      </c>
      <c r="AK16" s="9">
        <f>SUMIFS(Concentrado!AL$2:AL859,Concentrado!$A$2:$A859,"="&amp;$A16,Concentrado!$B$2:$B859, "=Tlaxcala")</f>
        <v>0.93700000000000006</v>
      </c>
      <c r="AL16" s="9">
        <f>SUMIFS(Concentrado!AM$2:AM859,Concentrado!$A$2:$A859,"="&amp;$A16,Concentrado!$B$2:$B859, "=Tlaxcala")</f>
        <v>3.5379999999999998</v>
      </c>
      <c r="AM16" s="9">
        <f>SUMIFS(Concentrado!AN$2:AN859,Concentrado!$A$2:$A859,"="&amp;$A16,Concentrado!$B$2:$B859, "=Tlaxcala")</f>
        <v>52.683</v>
      </c>
      <c r="AN16" s="9">
        <f>SUMIFS(Concentrado!AO$2:AO859,Concentrado!$A$2:$A859,"="&amp;$A16,Concentrado!$B$2:$B859, "=Tlaxcala")</f>
        <v>39.049999999999997</v>
      </c>
      <c r="AO16" s="9">
        <f>SUMIFS(Concentrado!AP$2:AP859,Concentrado!$A$2:$A859,"="&amp;$A16,Concentrado!$B$2:$B859, "=Tlaxcala")</f>
        <v>45.665999999999997</v>
      </c>
      <c r="AP16" s="9">
        <f>SUMIFS(Concentrado!AQ$2:AQ859,Concentrado!$A$2:$A859,"="&amp;$A16,Concentrado!$B$2:$B859, "=Tlaxcala")</f>
        <v>0</v>
      </c>
      <c r="AQ16" s="9">
        <f>SUMIFS(Concentrado!AR$2:AR859,Concentrado!$A$2:$A859,"="&amp;$A16,Concentrado!$B$2:$B859, "=Tlaxcala")</f>
        <v>0</v>
      </c>
      <c r="AR16" s="9">
        <f>SUMIFS(Concentrado!AS$2:AS859,Concentrado!$A$2:$A859,"="&amp;$A16,Concentrado!$B$2:$B859, "=Tlaxcala")</f>
        <v>0</v>
      </c>
      <c r="AS16" s="9">
        <f>SUMIFS(Concentrado!AT$2:AT859,Concentrado!$A$2:$A859,"="&amp;$A16,Concentrado!$B$2:$B859, "=Tlaxcala")</f>
        <v>3.1480000000000001</v>
      </c>
      <c r="AT16" s="9">
        <f>SUMIFS(Concentrado!AU$2:AU859,Concentrado!$A$2:$A859,"="&amp;$A16,Concentrado!$B$2:$B859, "=Tlaxcala")</f>
        <v>0.312</v>
      </c>
      <c r="AU16" s="9">
        <f>SUMIFS(Concentrado!AV$2:AV859,Concentrado!$A$2:$A859,"="&amp;$A16,Concentrado!$B$2:$B859, "=Tlaxcala")</f>
        <v>1.6879999999999999</v>
      </c>
      <c r="AV16" s="9">
        <f>SUMIFS(Concentrado!AW$2:AW859,Concentrado!$A$2:$A859,"="&amp;$A16,Concentrado!$B$2:$B859, "=Tlaxcala")</f>
        <v>514.07600000000002</v>
      </c>
      <c r="AW16" s="9">
        <f>SUMIFS(Concentrado!AX$2:AX859,Concentrado!$A$2:$A859,"="&amp;$A16,Concentrado!$B$2:$B859, "=Tlaxcala")</f>
        <v>398.779</v>
      </c>
      <c r="AX16" s="9">
        <f>SUMIFS(Concentrado!AY$2:AY859,Concentrado!$A$2:$A859,"="&amp;$A16,Concentrado!$B$2:$B859, "=Tlaxcala")</f>
        <v>454.97199999999998</v>
      </c>
      <c r="AY16" s="9">
        <f>SUMIFS(Concentrado!AZ$2:AZ859,Concentrado!$A$2:$A859,"="&amp;$A16,Concentrado!$B$2:$B859, "=Tlaxcala")</f>
        <v>5.141</v>
      </c>
      <c r="AZ16" s="9">
        <f>SUMIFS(Concentrado!BA$2:BA859,Concentrado!$A$2:$A859,"="&amp;$A16,Concentrado!$B$2:$B859, "=Tlaxcala")</f>
        <v>3.988</v>
      </c>
      <c r="BA16" s="9">
        <f>SUMIFS(Concentrado!BB$2:BB859,Concentrado!$A$2:$A859,"="&amp;$A16,Concentrado!$B$2:$B859, "=Tlaxcala")</f>
        <v>4.55</v>
      </c>
      <c r="BB16" s="9">
        <f>SUMIFS(Concentrado!BC$2:BC859,Concentrado!$A$2:$A859,"="&amp;$A16,Concentrado!$B$2:$B859, "=Tlaxcala")</f>
        <v>20.332000000000001</v>
      </c>
      <c r="BC16" s="9">
        <f>SUMIFS(Concentrado!BD$2:BD859,Concentrado!$A$2:$A859,"="&amp;$A16,Concentrado!$B$2:$B859, "=Tlaxcala")</f>
        <v>3.91</v>
      </c>
      <c r="BD16" s="9">
        <f>SUMIFS(Concentrado!BE$2:BE859,Concentrado!$A$2:$A859,"="&amp;$A16,Concentrado!$B$2:$B859, "=Tlaxcala")</f>
        <v>14.933999999999999</v>
      </c>
      <c r="BE16" s="9">
        <f>SUMIFS(Concentrado!BF$2:BF859,Concentrado!$A$2:$A859,"="&amp;$A16,Concentrado!$B$2:$B859, "=Tlaxcala")</f>
        <v>17.2</v>
      </c>
      <c r="BF16" s="9">
        <f>SUMIFS(Concentrado!BG$2:BG859,Concentrado!$A$2:$A859,"="&amp;$A16,Concentrado!$B$2:$B859, "=Tlaxcala")</f>
        <v>59.44</v>
      </c>
      <c r="BG16" s="9">
        <f>SUMIFS(Concentrado!BH$2:BH859,Concentrado!$A$2:$A859,"="&amp;$A16,Concentrado!$B$2:$B859, "=Tlaxcala")</f>
        <v>9.0645664611040946</v>
      </c>
    </row>
    <row r="17" spans="1:59" x14ac:dyDescent="0.25">
      <c r="A17" s="4">
        <v>2013</v>
      </c>
      <c r="B17" s="9">
        <f>SUMIFS(Concentrado!C$2:C859,Concentrado!$A$2:$A859,"="&amp;$A17,Concentrado!$B$2:$B859, "=Tlaxcala")</f>
        <v>13.173</v>
      </c>
      <c r="C17" s="9">
        <f>SUMIFS(Concentrado!D$2:D859,Concentrado!$A$2:$A859,"="&amp;$A17,Concentrado!$B$2:$B859, "=Tlaxcala")</f>
        <v>3.532</v>
      </c>
      <c r="D17" s="9">
        <f>SUMIFS(Concentrado!E$2:E859,Concentrado!$A$2:$A859,"="&amp;$A17,Concentrado!$B$2:$B859, "=Tlaxcala")</f>
        <v>8.2140000000000004</v>
      </c>
      <c r="E17" s="9">
        <f>SUMIFS(Concentrado!F$2:F859,Concentrado!$A$2:$A859,"="&amp;$A17,Concentrado!$B$2:$B859, "=Tlaxcala")</f>
        <v>9.0869999999999997</v>
      </c>
      <c r="F17" s="9">
        <f>SUMIFS(Concentrado!G$2:G859,Concentrado!$A$2:$A859,"="&amp;$A17,Concentrado!$B$2:$B859, "=Tlaxcala")</f>
        <v>13.191000000000001</v>
      </c>
      <c r="G17" s="9">
        <f>SUMIFS(Concentrado!H$2:H859,Concentrado!$A$2:$A859,"="&amp;$A17,Concentrado!$B$2:$B859, "=Tlaxcala")</f>
        <v>1.464</v>
      </c>
      <c r="H17" s="9">
        <f>SUMIFS(Concentrado!I$2:I859,Concentrado!$A$2:$A859,"="&amp;$A17,Concentrado!$B$2:$B859, "=Tlaxcala")</f>
        <v>3.839</v>
      </c>
      <c r="I17" s="9">
        <f>SUMIFS(Concentrado!J$2:J859,Concentrado!$A$2:$A859,"="&amp;$A17,Concentrado!$B$2:$B859, "=Tlaxcala")</f>
        <v>2.6850000000000001</v>
      </c>
      <c r="J17" s="9">
        <f>SUMIFS(Concentrado!K$2:K859,Concentrado!$A$2:$A859,"="&amp;$A17,Concentrado!$B$2:$B859, "=Tlaxcala")</f>
        <v>2.4390000000000001</v>
      </c>
      <c r="K17" s="9">
        <f>SUMIFS(Concentrado!L$2:L859,Concentrado!$A$2:$A859,"="&amp;$A17,Concentrado!$B$2:$B859, "=Tlaxcala")</f>
        <v>1.996</v>
      </c>
      <c r="L17" s="9">
        <f>SUMIFS(Concentrado!M$2:M859,Concentrado!$A$2:$A859,"="&amp;$A17,Concentrado!$B$2:$B859, "=Tlaxcala")</f>
        <v>2.2120000000000002</v>
      </c>
      <c r="M17" s="9">
        <f>SUMIFS(Concentrado!N$2:N859,Concentrado!$A$2:$A859,"="&amp;$A17,Concentrado!$B$2:$B859, "=Tlaxcala")</f>
        <v>39.335000000000001</v>
      </c>
      <c r="N17" s="9">
        <f>SUMIFS(Concentrado!O$2:O859,Concentrado!$A$2:$A859,"="&amp;$A17,Concentrado!$B$2:$B859, "=Tlaxcala")</f>
        <v>71.882999999999996</v>
      </c>
      <c r="O17" s="9">
        <f>SUMIFS(Concentrado!P$2:P859,Concentrado!$A$2:$A859,"="&amp;$A17,Concentrado!$B$2:$B859, "=Tlaxcala")</f>
        <v>21.5</v>
      </c>
      <c r="P17" s="9">
        <f>SUMIFS(Concentrado!Q$2:Q859,Concentrado!$A$2:$A859,"="&amp;$A17,Concentrado!$B$2:$B859, "=Tlaxcala")</f>
        <v>46.048000000000002</v>
      </c>
      <c r="Q17" s="9">
        <f>SUMIFS(Concentrado!R$2:R859,Concentrado!$A$2:$A859,"="&amp;$A17,Concentrado!$B$2:$B859, "=Tlaxcala")</f>
        <v>94.488</v>
      </c>
      <c r="R17" s="9">
        <f>SUMIFS(Concentrado!S$2:S859,Concentrado!$A$2:$A859,"="&amp;$A17,Concentrado!$B$2:$B859, "=Tlaxcala")</f>
        <v>89.531000000000006</v>
      </c>
      <c r="S17" s="9">
        <f>SUMIFS(Concentrado!T$2:T859,Concentrado!$A$2:$A859,"="&amp;$A17,Concentrado!$B$2:$B859, "=Tlaxcala")</f>
        <v>91.938999999999993</v>
      </c>
      <c r="T17" s="9">
        <f>SUMIFS(Concentrado!U$2:U859,Concentrado!$A$2:$A859,"="&amp;$A17,Concentrado!$B$2:$B859, "=Tlaxcala")</f>
        <v>14.474</v>
      </c>
      <c r="U17" s="9">
        <f>SUMIFS(Concentrado!V$2:V859,Concentrado!$A$2:$A859,"="&amp;$A17,Concentrado!$B$2:$B859, "=Tlaxcala")</f>
        <v>19.809999999999999</v>
      </c>
      <c r="V17" s="9">
        <f>SUMIFS(Concentrado!W$2:W859,Concentrado!$A$2:$A859,"="&amp;$A17,Concentrado!$B$2:$B859, "=Tlaxcala")</f>
        <v>17.219000000000001</v>
      </c>
      <c r="W17" s="9">
        <f>SUMIFS(Concentrado!X$2:X859,Concentrado!$A$2:$A859,"="&amp;$A17,Concentrado!$B$2:$B859, "=Tlaxcala")</f>
        <v>11.709</v>
      </c>
      <c r="X17" s="9">
        <f>SUMIFS(Concentrado!Y$2:Y859,Concentrado!$A$2:$A859,"="&amp;$A17,Concentrado!$B$2:$B859, "=Tlaxcala")</f>
        <v>2.6110000000000002</v>
      </c>
      <c r="Y17" s="9">
        <f>SUMIFS(Concentrado!Z$2:Z859,Concentrado!$A$2:$A859,"="&amp;$A17,Concentrado!$B$2:$B859, "=Tlaxcala")</f>
        <v>7.03</v>
      </c>
      <c r="Z17" s="9">
        <f>SUMIFS(Concentrado!AA$2:AA859,Concentrado!$A$2:$A859,"="&amp;$A17,Concentrado!$B$2:$B859, "=Tlaxcala")</f>
        <v>41.308</v>
      </c>
      <c r="AA17" s="9">
        <f>SUMIFS(Concentrado!AB$2:AB859,Concentrado!$A$2:$A859,"="&amp;$A17,Concentrado!$B$2:$B859, "=Tlaxcala")</f>
        <v>30.1</v>
      </c>
      <c r="AB17" s="9">
        <f>SUMIFS(Concentrado!AC$2:AC859,Concentrado!$A$2:$A859,"="&amp;$A17,Concentrado!$B$2:$B859, "=Tlaxcala")</f>
        <v>35.542999999999999</v>
      </c>
      <c r="AC17" s="9">
        <f>SUMIFS(Concentrado!AD$2:AD859,Concentrado!$A$2:$A859,"="&amp;$A17,Concentrado!$B$2:$B859, "=Tlaxcala")</f>
        <v>397.63099999999997</v>
      </c>
      <c r="AD17" s="9">
        <f>SUMIFS(Concentrado!AE$2:AE859,Concentrado!$A$2:$A859,"="&amp;$A17,Concentrado!$B$2:$B859, "=Tlaxcala")</f>
        <v>332.17</v>
      </c>
      <c r="AE17" s="9">
        <f>SUMIFS(Concentrado!AF$2:AF859,Concentrado!$A$2:$A859,"="&amp;$A17,Concentrado!$B$2:$B859, "=Tlaxcala")</f>
        <v>364.04199999999997</v>
      </c>
      <c r="AF17" s="9">
        <f>SUMIFS(Concentrado!AG$2:AG859,Concentrado!$A$2:$A859,"="&amp;$A17,Concentrado!$B$2:$B859, "=Tlaxcala")</f>
        <v>8.4570000000000007</v>
      </c>
      <c r="AG17" s="9">
        <f>SUMIFS(Concentrado!AH$2:AH859,Concentrado!$A$2:$A859,"="&amp;$A17,Concentrado!$B$2:$B859, "=Tlaxcala")</f>
        <v>7.9774950665490998</v>
      </c>
      <c r="AH17" s="9">
        <f>SUMIFS(Concentrado!AI$2:AI859,Concentrado!$A$2:$A859,"="&amp;$A17,Concentrado!$B$2:$B859, "=Tlaxcala")</f>
        <v>1.2475153652309201</v>
      </c>
      <c r="AI17" s="9">
        <f>SUMIFS(Concentrado!AJ$2:AJ859,Concentrado!$A$2:$A859,"="&amp;$A17,Concentrado!$B$2:$B859, "=Tlaxcala")</f>
        <v>4.5962795206498299</v>
      </c>
      <c r="AJ17" s="9">
        <f>SUMIFS(Concentrado!AK$2:AK859,Concentrado!$A$2:$A859,"="&amp;$A17,Concentrado!$B$2:$B859, "=Tlaxcala")</f>
        <v>5.2039999999999997</v>
      </c>
      <c r="AK17" s="9">
        <f>SUMIFS(Concentrado!AL$2:AL859,Concentrado!$A$2:$A859,"="&amp;$A17,Concentrado!$B$2:$B859, "=Tlaxcala")</f>
        <v>1.2290000000000001</v>
      </c>
      <c r="AL17" s="9">
        <f>SUMIFS(Concentrado!AM$2:AM859,Concentrado!$A$2:$A859,"="&amp;$A17,Concentrado!$B$2:$B859, "=Tlaxcala")</f>
        <v>3.1589999999999998</v>
      </c>
      <c r="AM17" s="9">
        <f>SUMIFS(Concentrado!AN$2:AN859,Concentrado!$A$2:$A859,"="&amp;$A17,Concentrado!$B$2:$B859, "=Tlaxcala")</f>
        <v>46.838000000000001</v>
      </c>
      <c r="AN17" s="9">
        <f>SUMIFS(Concentrado!AO$2:AO859,Concentrado!$A$2:$A859,"="&amp;$A17,Concentrado!$B$2:$B859, "=Tlaxcala")</f>
        <v>38.238999999999997</v>
      </c>
      <c r="AO17" s="9">
        <f>SUMIFS(Concentrado!AP$2:AP859,Concentrado!$A$2:$A859,"="&amp;$A17,Concentrado!$B$2:$B859, "=Tlaxcala")</f>
        <v>42.573</v>
      </c>
      <c r="AP17" s="9">
        <f>SUMIFS(Concentrado!AQ$2:AQ859,Concentrado!$A$2:$A859,"="&amp;$A17,Concentrado!$B$2:$B859, "=Tlaxcala")</f>
        <v>0.65100000000000002</v>
      </c>
      <c r="AQ17" s="9">
        <f>SUMIFS(Concentrado!AR$2:AR859,Concentrado!$A$2:$A859,"="&amp;$A17,Concentrado!$B$2:$B859, "=Tlaxcala")</f>
        <v>0.61399999999999999</v>
      </c>
      <c r="AR17" s="9">
        <f>SUMIFS(Concentrado!AS$2:AS859,Concentrado!$A$2:$A859,"="&amp;$A17,Concentrado!$B$2:$B859, "=Tlaxcala")</f>
        <v>0.63200000000000001</v>
      </c>
      <c r="AS17" s="9">
        <f>SUMIFS(Concentrado!AT$2:AT859,Concentrado!$A$2:$A859,"="&amp;$A17,Concentrado!$B$2:$B859, "=Tlaxcala")</f>
        <v>3.7410000000000001</v>
      </c>
      <c r="AT17" s="9">
        <f>SUMIFS(Concentrado!AU$2:AU859,Concentrado!$A$2:$A859,"="&amp;$A17,Concentrado!$B$2:$B859, "=Tlaxcala")</f>
        <v>0.76800000000000002</v>
      </c>
      <c r="AU17" s="9">
        <f>SUMIFS(Concentrado!AV$2:AV859,Concentrado!$A$2:$A859,"="&amp;$A17,Concentrado!$B$2:$B859, "=Tlaxcala")</f>
        <v>2.2120000000000002</v>
      </c>
      <c r="AV17" s="9">
        <f>SUMIFS(Concentrado!AW$2:AW859,Concentrado!$A$2:$A859,"="&amp;$A17,Concentrado!$B$2:$B859, "=Tlaxcala")</f>
        <v>525.78399999999999</v>
      </c>
      <c r="AW17" s="9">
        <f>SUMIFS(Concentrado!AX$2:AX859,Concentrado!$A$2:$A859,"="&amp;$A17,Concentrado!$B$2:$B859, "=Tlaxcala")</f>
        <v>404.19400000000002</v>
      </c>
      <c r="AX17" s="9">
        <f>SUMIFS(Concentrado!AY$2:AY859,Concentrado!$A$2:$A859,"="&amp;$A17,Concentrado!$B$2:$B859, "=Tlaxcala")</f>
        <v>463.56299999999999</v>
      </c>
      <c r="AY17" s="9">
        <f>SUMIFS(Concentrado!AZ$2:AZ859,Concentrado!$A$2:$A859,"="&amp;$A17,Concentrado!$B$2:$B859, "=Tlaxcala")</f>
        <v>5.258</v>
      </c>
      <c r="AZ17" s="9">
        <f>SUMIFS(Concentrado!BA$2:BA859,Concentrado!$A$2:$A859,"="&amp;$A17,Concentrado!$B$2:$B859, "=Tlaxcala")</f>
        <v>4.0419999999999998</v>
      </c>
      <c r="BA17" s="9">
        <f>SUMIFS(Concentrado!BB$2:BB859,Concentrado!$A$2:$A859,"="&amp;$A17,Concentrado!$B$2:$B859, "=Tlaxcala")</f>
        <v>4.6360000000000001</v>
      </c>
      <c r="BB17" s="9">
        <f>SUMIFS(Concentrado!BC$2:BC859,Concentrado!$A$2:$A859,"="&amp;$A17,Concentrado!$B$2:$B859, "=Tlaxcala")</f>
        <v>18.872</v>
      </c>
      <c r="BC17" s="9">
        <f>SUMIFS(Concentrado!BD$2:BD859,Concentrado!$A$2:$A859,"="&amp;$A17,Concentrado!$B$2:$B859, "=Tlaxcala")</f>
        <v>7.077</v>
      </c>
      <c r="BD17" s="9">
        <f>SUMIFS(Concentrado!BE$2:BE859,Concentrado!$A$2:$A859,"="&amp;$A17,Concentrado!$B$2:$B859, "=Tlaxcala")</f>
        <v>13.859</v>
      </c>
      <c r="BE17" s="9">
        <f>SUMIFS(Concentrado!BF$2:BF859,Concentrado!$A$2:$A859,"="&amp;$A17,Concentrado!$B$2:$B859, "=Tlaxcala")</f>
        <v>16.137</v>
      </c>
      <c r="BF17" s="9">
        <f>SUMIFS(Concentrado!BG$2:BG859,Concentrado!$A$2:$A859,"="&amp;$A17,Concentrado!$B$2:$B859, "=Tlaxcala")</f>
        <v>23.163</v>
      </c>
      <c r="BG17" s="9">
        <f>SUMIFS(Concentrado!BH$2:BH859,Concentrado!$A$2:$A859,"="&amp;$A17,Concentrado!$B$2:$B859, "=Tlaxcala")</f>
        <v>7.9527467860865535</v>
      </c>
    </row>
    <row r="18" spans="1:59" x14ac:dyDescent="0.25">
      <c r="A18" s="4">
        <v>2014</v>
      </c>
      <c r="B18" s="9">
        <f>SUMIFS(Concentrado!C$2:C859,Concentrado!$A$2:$A859,"="&amp;$A18,Concentrado!$B$2:$B859, "=Tlaxcala")</f>
        <v>11.984</v>
      </c>
      <c r="C18" s="9">
        <f>SUMIFS(Concentrado!D$2:D859,Concentrado!$A$2:$A859,"="&amp;$A18,Concentrado!$B$2:$B859, "=Tlaxcala")</f>
        <v>2.871</v>
      </c>
      <c r="D18" s="9">
        <f>SUMIFS(Concentrado!E$2:E859,Concentrado!$A$2:$A859,"="&amp;$A18,Concentrado!$B$2:$B859, "=Tlaxcala")</f>
        <v>7.3</v>
      </c>
      <c r="E18" s="9">
        <f>SUMIFS(Concentrado!F$2:F859,Concentrado!$A$2:$A859,"="&amp;$A18,Concentrado!$B$2:$B859, "=Tlaxcala")</f>
        <v>9.9740000000000002</v>
      </c>
      <c r="F18" s="9">
        <f>SUMIFS(Concentrado!G$2:G859,Concentrado!$A$2:$A859,"="&amp;$A18,Concentrado!$B$2:$B859, "=Tlaxcala")</f>
        <v>11.968999999999999</v>
      </c>
      <c r="G18" s="9">
        <f>SUMIFS(Concentrado!H$2:H859,Concentrado!$A$2:$A859,"="&amp;$A18,Concentrado!$B$2:$B859, "=Tlaxcala")</f>
        <v>3.835</v>
      </c>
      <c r="H18" s="9">
        <f>SUMIFS(Concentrado!I$2:I859,Concentrado!$A$2:$A859,"="&amp;$A18,Concentrado!$B$2:$B859, "=Tlaxcala")</f>
        <v>2.1160000000000001</v>
      </c>
      <c r="I18" s="9">
        <f>SUMIFS(Concentrado!J$2:J859,Concentrado!$A$2:$A859,"="&amp;$A18,Concentrado!$B$2:$B859, "=Tlaxcala")</f>
        <v>2.9510000000000001</v>
      </c>
      <c r="J18" s="9">
        <f>SUMIFS(Concentrado!K$2:K859,Concentrado!$A$2:$A859,"="&amp;$A18,Concentrado!$B$2:$B859, "=Tlaxcala")</f>
        <v>3.1960000000000002</v>
      </c>
      <c r="K18" s="9">
        <f>SUMIFS(Concentrado!L$2:L859,Concentrado!$A$2:$A859,"="&amp;$A18,Concentrado!$B$2:$B859, "=Tlaxcala")</f>
        <v>2.1160000000000001</v>
      </c>
      <c r="L18" s="9">
        <f>SUMIFS(Concentrado!M$2:M859,Concentrado!$A$2:$A859,"="&amp;$A18,Concentrado!$B$2:$B859, "=Tlaxcala")</f>
        <v>2.641</v>
      </c>
      <c r="M18" s="9">
        <f>SUMIFS(Concentrado!N$2:N859,Concentrado!$A$2:$A859,"="&amp;$A18,Concentrado!$B$2:$B859, "=Tlaxcala")</f>
        <v>29.664000000000001</v>
      </c>
      <c r="N18" s="9">
        <f>SUMIFS(Concentrado!O$2:O859,Concentrado!$A$2:$A859,"="&amp;$A18,Concentrado!$B$2:$B859, "=Tlaxcala")</f>
        <v>67.108000000000004</v>
      </c>
      <c r="O18" s="9">
        <f>SUMIFS(Concentrado!P$2:P859,Concentrado!$A$2:$A859,"="&amp;$A18,Concentrado!$B$2:$B859, "=Tlaxcala")</f>
        <v>19.492999999999999</v>
      </c>
      <c r="P18" s="9">
        <f>SUMIFS(Concentrado!Q$2:Q859,Concentrado!$A$2:$A859,"="&amp;$A18,Concentrado!$B$2:$B859, "=Tlaxcala")</f>
        <v>42.713999999999999</v>
      </c>
      <c r="Q18" s="9">
        <f>SUMIFS(Concentrado!R$2:R859,Concentrado!$A$2:$A859,"="&amp;$A18,Concentrado!$B$2:$B859, "=Tlaxcala")</f>
        <v>87.56</v>
      </c>
      <c r="R18" s="9">
        <f>SUMIFS(Concentrado!S$2:S859,Concentrado!$A$2:$A859,"="&amp;$A18,Concentrado!$B$2:$B859, "=Tlaxcala")</f>
        <v>94.896000000000001</v>
      </c>
      <c r="S18" s="9">
        <f>SUMIFS(Concentrado!T$2:T859,Concentrado!$A$2:$A859,"="&amp;$A18,Concentrado!$B$2:$B859, "=Tlaxcala")</f>
        <v>91.33</v>
      </c>
      <c r="T18" s="9">
        <f>SUMIFS(Concentrado!U$2:U859,Concentrado!$A$2:$A859,"="&amp;$A18,Concentrado!$B$2:$B859, "=Tlaxcala")</f>
        <v>14.86</v>
      </c>
      <c r="U18" s="9">
        <f>SUMIFS(Concentrado!V$2:V859,Concentrado!$A$2:$A859,"="&amp;$A18,Concentrado!$B$2:$B859, "=Tlaxcala")</f>
        <v>23.422000000000001</v>
      </c>
      <c r="V18" s="9">
        <f>SUMIFS(Concentrado!W$2:W859,Concentrado!$A$2:$A859,"="&amp;$A18,Concentrado!$B$2:$B859, "=Tlaxcala")</f>
        <v>19.260000000000002</v>
      </c>
      <c r="W18" s="9">
        <f>SUMIFS(Concentrado!X$2:X859,Concentrado!$A$2:$A859,"="&amp;$A18,Concentrado!$B$2:$B859, "=Tlaxcala")</f>
        <v>10.066000000000001</v>
      </c>
      <c r="X18" s="9">
        <f>SUMIFS(Concentrado!Y$2:Y859,Concentrado!$A$2:$A859,"="&amp;$A18,Concentrado!$B$2:$B859, "=Tlaxcala")</f>
        <v>3.0219999999999998</v>
      </c>
      <c r="Y18" s="9">
        <f>SUMIFS(Concentrado!Z$2:Z859,Concentrado!$A$2:$A859,"="&amp;$A18,Concentrado!$B$2:$B859, "=Tlaxcala")</f>
        <v>6.4459999999999997</v>
      </c>
      <c r="Z18" s="9">
        <f>SUMIFS(Concentrado!AA$2:AA859,Concentrado!$A$2:$A859,"="&amp;$A18,Concentrado!$B$2:$B859, "=Tlaxcala")</f>
        <v>49.372999999999998</v>
      </c>
      <c r="AA18" s="9">
        <f>SUMIFS(Concentrado!AB$2:AB859,Concentrado!$A$2:$A859,"="&amp;$A18,Concentrado!$B$2:$B859, "=Tlaxcala")</f>
        <v>35.963999999999999</v>
      </c>
      <c r="AB18" s="9">
        <f>SUMIFS(Concentrado!AC$2:AC859,Concentrado!$A$2:$A859,"="&amp;$A18,Concentrado!$B$2:$B859, "=Tlaxcala")</f>
        <v>42.481000000000002</v>
      </c>
      <c r="AC18" s="9">
        <f>SUMIFS(Concentrado!AD$2:AD859,Concentrado!$A$2:$A859,"="&amp;$A18,Concentrado!$B$2:$B859, "=Tlaxcala")</f>
        <v>382.03800000000001</v>
      </c>
      <c r="AD18" s="9">
        <f>SUMIFS(Concentrado!AE$2:AE859,Concentrado!$A$2:$A859,"="&amp;$A18,Concentrado!$B$2:$B859, "=Tlaxcala")</f>
        <v>348.30399999999997</v>
      </c>
      <c r="AE18" s="9">
        <f>SUMIFS(Concentrado!AF$2:AF859,Concentrado!$A$2:$A859,"="&amp;$A18,Concentrado!$B$2:$B859, "=Tlaxcala")</f>
        <v>364.77800000000002</v>
      </c>
      <c r="AF18" s="9">
        <f>SUMIFS(Concentrado!AG$2:AG859,Concentrado!$A$2:$A859,"="&amp;$A18,Concentrado!$B$2:$B859, "=Tlaxcala")</f>
        <v>6.391</v>
      </c>
      <c r="AG18" s="9">
        <f>SUMIFS(Concentrado!AH$2:AH859,Concentrado!$A$2:$A859,"="&amp;$A18,Concentrado!$B$2:$B859, "=Tlaxcala")</f>
        <v>10.339422563928601</v>
      </c>
      <c r="AH18" s="9">
        <f>SUMIFS(Concentrado!AI$2:AI859,Concentrado!$A$2:$A859,"="&amp;$A18,Concentrado!$B$2:$B859, "=Tlaxcala")</f>
        <v>2.0611162180990701</v>
      </c>
      <c r="AI18" s="9">
        <f>SUMIFS(Concentrado!AJ$2:AJ859,Concentrado!$A$2:$A859,"="&amp;$A18,Concentrado!$B$2:$B859, "=Tlaxcala")</f>
        <v>6.19348445435402</v>
      </c>
      <c r="AJ18" s="9">
        <f>SUMIFS(Concentrado!AK$2:AK859,Concentrado!$A$2:$A859,"="&amp;$A18,Concentrado!$B$2:$B859, "=Tlaxcala")</f>
        <v>6.8710000000000004</v>
      </c>
      <c r="AK18" s="9">
        <f>SUMIFS(Concentrado!AL$2:AL859,Concentrado!$A$2:$A859,"="&amp;$A18,Concentrado!$B$2:$B859, "=Tlaxcala")</f>
        <v>1.5109999999999999</v>
      </c>
      <c r="AL18" s="9">
        <f>SUMIFS(Concentrado!AM$2:AM859,Concentrado!$A$2:$A859,"="&amp;$A18,Concentrado!$B$2:$B859, "=Tlaxcala")</f>
        <v>4.1159999999999997</v>
      </c>
      <c r="AM18" s="9">
        <f>SUMIFS(Concentrado!AN$2:AN859,Concentrado!$A$2:$A859,"="&amp;$A18,Concentrado!$B$2:$B859, "=Tlaxcala")</f>
        <v>47.615000000000002</v>
      </c>
      <c r="AN18" s="9">
        <f>SUMIFS(Concentrado!AO$2:AO859,Concentrado!$A$2:$A859,"="&amp;$A18,Concentrado!$B$2:$B859, "=Tlaxcala")</f>
        <v>38.229999999999997</v>
      </c>
      <c r="AO18" s="9">
        <f>SUMIFS(Concentrado!AP$2:AP859,Concentrado!$A$2:$A859,"="&amp;$A18,Concentrado!$B$2:$B859, "=Tlaxcala")</f>
        <v>42.869</v>
      </c>
      <c r="AP18" s="9">
        <f>SUMIFS(Concentrado!AQ$2:AQ859,Concentrado!$A$2:$A859,"="&amp;$A18,Concentrado!$B$2:$B859, "=Tlaxcala")</f>
        <v>0.16</v>
      </c>
      <c r="AQ18" s="9">
        <f>SUMIFS(Concentrado!AR$2:AR859,Concentrado!$A$2:$A859,"="&amp;$A18,Concentrado!$B$2:$B859, "=Tlaxcala")</f>
        <v>0.30199999999999999</v>
      </c>
      <c r="AR18" s="9">
        <f>SUMIFS(Concentrado!AS$2:AS859,Concentrado!$A$2:$A859,"="&amp;$A18,Concentrado!$B$2:$B859, "=Tlaxcala")</f>
        <v>0.23300000000000001</v>
      </c>
      <c r="AS18" s="9">
        <f>SUMIFS(Concentrado!AT$2:AT859,Concentrado!$A$2:$A859,"="&amp;$A18,Concentrado!$B$2:$B859, "=Tlaxcala")</f>
        <v>2.5569999999999999</v>
      </c>
      <c r="AT18" s="9">
        <f>SUMIFS(Concentrado!AU$2:AU859,Concentrado!$A$2:$A859,"="&amp;$A18,Concentrado!$B$2:$B859, "=Tlaxcala")</f>
        <v>0.30199999999999999</v>
      </c>
      <c r="AU18" s="9">
        <f>SUMIFS(Concentrado!AV$2:AV859,Concentrado!$A$2:$A859,"="&amp;$A18,Concentrado!$B$2:$B859, "=Tlaxcala")</f>
        <v>1.3979999999999999</v>
      </c>
      <c r="AV18" s="9">
        <f>SUMIFS(Concentrado!AW$2:AW859,Concentrado!$A$2:$A859,"="&amp;$A18,Concentrado!$B$2:$B859, "=Tlaxcala")</f>
        <v>506.029</v>
      </c>
      <c r="AW18" s="9">
        <f>SUMIFS(Concentrado!AX$2:AX859,Concentrado!$A$2:$A859,"="&amp;$A18,Concentrado!$B$2:$B859, "=Tlaxcala")</f>
        <v>417.209</v>
      </c>
      <c r="AX18" s="9">
        <f>SUMIFS(Concentrado!AY$2:AY859,Concentrado!$A$2:$A859,"="&amp;$A18,Concentrado!$B$2:$B859, "=Tlaxcala")</f>
        <v>460.613</v>
      </c>
      <c r="AY18" s="9">
        <f>SUMIFS(Concentrado!AZ$2:AZ859,Concentrado!$A$2:$A859,"="&amp;$A18,Concentrado!$B$2:$B859, "=Tlaxcala")</f>
        <v>5.0599999999999996</v>
      </c>
      <c r="AZ18" s="9">
        <f>SUMIFS(Concentrado!BA$2:BA859,Concentrado!$A$2:$A859,"="&amp;$A18,Concentrado!$B$2:$B859, "=Tlaxcala")</f>
        <v>4.1719999999999997</v>
      </c>
      <c r="BA18" s="9">
        <f>SUMIFS(Concentrado!BB$2:BB859,Concentrado!$A$2:$A859,"="&amp;$A18,Concentrado!$B$2:$B859, "=Tlaxcala")</f>
        <v>4.6059999999999999</v>
      </c>
      <c r="BB18" s="9">
        <f>SUMIFS(Concentrado!BC$2:BC859,Concentrado!$A$2:$A859,"="&amp;$A18,Concentrado!$B$2:$B859, "=Tlaxcala")</f>
        <v>18.216999999999999</v>
      </c>
      <c r="BC18" s="9">
        <f>SUMIFS(Concentrado!BD$2:BD859,Concentrado!$A$2:$A859,"="&amp;$A18,Concentrado!$B$2:$B859, "=Tlaxcala")</f>
        <v>4.7519999999999998</v>
      </c>
      <c r="BD18" s="9">
        <f>SUMIFS(Concentrado!BE$2:BE859,Concentrado!$A$2:$A859,"="&amp;$A18,Concentrado!$B$2:$B859, "=Tlaxcala")</f>
        <v>12.565</v>
      </c>
      <c r="BE18" s="9">
        <f>SUMIFS(Concentrado!BF$2:BF859,Concentrado!$A$2:$A859,"="&amp;$A18,Concentrado!$B$2:$B859, "=Tlaxcala")</f>
        <v>14.54</v>
      </c>
      <c r="BF18" s="9">
        <f>SUMIFS(Concentrado!BG$2:BG859,Concentrado!$A$2:$A859,"="&amp;$A18,Concentrado!$B$2:$B859, "=Tlaxcala")</f>
        <v>51.365000000000002</v>
      </c>
      <c r="BG18" s="9">
        <f>SUMIFS(Concentrado!BH$2:BH859,Concentrado!$A$2:$A859,"="&amp;$A18,Concentrado!$B$2:$B859, "=Tlaxcala")</f>
        <v>7.1911177841874432</v>
      </c>
    </row>
    <row r="19" spans="1:59" x14ac:dyDescent="0.25">
      <c r="A19" s="4">
        <v>2015</v>
      </c>
      <c r="B19" s="9">
        <f>SUMIFS(Concentrado!C$2:C859,Concentrado!$A$2:$A859,"="&amp;$A19,Concentrado!$B$2:$B859, "=Tlaxcala")</f>
        <v>13.074</v>
      </c>
      <c r="C19" s="9">
        <f>SUMIFS(Concentrado!D$2:D859,Concentrado!$A$2:$A859,"="&amp;$A19,Concentrado!$B$2:$B859, "=Tlaxcala")</f>
        <v>3.1309999999999998</v>
      </c>
      <c r="D19" s="9">
        <f>SUMIFS(Concentrado!E$2:E859,Concentrado!$A$2:$A859,"="&amp;$A19,Concentrado!$B$2:$B859, "=Tlaxcala")</f>
        <v>7.9660000000000002</v>
      </c>
      <c r="E19" s="9">
        <f>SUMIFS(Concentrado!F$2:F859,Concentrado!$A$2:$A859,"="&amp;$A19,Concentrado!$B$2:$B859, "=Tlaxcala")</f>
        <v>10.285</v>
      </c>
      <c r="F19" s="9">
        <f>SUMIFS(Concentrado!G$2:G859,Concentrado!$A$2:$A859,"="&amp;$A19,Concentrado!$B$2:$B859, "=Tlaxcala")</f>
        <v>11.673999999999999</v>
      </c>
      <c r="G19" s="9">
        <f>SUMIFS(Concentrado!H$2:H859,Concentrado!$A$2:$A859,"="&amp;$A19,Concentrado!$B$2:$B859, "=Tlaxcala")</f>
        <v>3.9380000000000002</v>
      </c>
      <c r="H19" s="9">
        <f>SUMIFS(Concentrado!I$2:I859,Concentrado!$A$2:$A859,"="&amp;$A19,Concentrado!$B$2:$B859, "=Tlaxcala")</f>
        <v>2.5350000000000001</v>
      </c>
      <c r="I19" s="9">
        <f>SUMIFS(Concentrado!J$2:J859,Concentrado!$A$2:$A859,"="&amp;$A19,Concentrado!$B$2:$B859, "=Tlaxcala")</f>
        <v>3.2170000000000001</v>
      </c>
      <c r="J19" s="9">
        <f>SUMIFS(Concentrado!K$2:K859,Concentrado!$A$2:$A859,"="&amp;$A19,Concentrado!$B$2:$B859, "=Tlaxcala")</f>
        <v>3.9380000000000002</v>
      </c>
      <c r="K19" s="9">
        <f>SUMIFS(Concentrado!L$2:L859,Concentrado!$A$2:$A859,"="&amp;$A19,Concentrado!$B$2:$B859, "=Tlaxcala")</f>
        <v>3.7280000000000002</v>
      </c>
      <c r="L19" s="9">
        <f>SUMIFS(Concentrado!M$2:M859,Concentrado!$A$2:$A859,"="&amp;$A19,Concentrado!$B$2:$B859, "=Tlaxcala")</f>
        <v>3.83</v>
      </c>
      <c r="M19" s="9">
        <f>SUMIFS(Concentrado!N$2:N859,Concentrado!$A$2:$A859,"="&amp;$A19,Concentrado!$B$2:$B859, "=Tlaxcala")</f>
        <v>32.920999999999999</v>
      </c>
      <c r="N19" s="9">
        <f>SUMIFS(Concentrado!O$2:O859,Concentrado!$A$2:$A859,"="&amp;$A19,Concentrado!$B$2:$B859, "=Tlaxcala")</f>
        <v>70.724000000000004</v>
      </c>
      <c r="O19" s="9">
        <f>SUMIFS(Concentrado!P$2:P859,Concentrado!$A$2:$A859,"="&amp;$A19,Concentrado!$B$2:$B859, "=Tlaxcala")</f>
        <v>22.962</v>
      </c>
      <c r="P19" s="9">
        <f>SUMIFS(Concentrado!Q$2:Q859,Concentrado!$A$2:$A859,"="&amp;$A19,Concentrado!$B$2:$B859, "=Tlaxcala")</f>
        <v>46.188000000000002</v>
      </c>
      <c r="Q19" s="9">
        <f>SUMIFS(Concentrado!R$2:R859,Concentrado!$A$2:$A859,"="&amp;$A19,Concentrado!$B$2:$B859, "=Tlaxcala")</f>
        <v>85.53</v>
      </c>
      <c r="R19" s="9">
        <f>SUMIFS(Concentrado!S$2:S859,Concentrado!$A$2:$A859,"="&amp;$A19,Concentrado!$B$2:$B859, "=Tlaxcala")</f>
        <v>86.031999999999996</v>
      </c>
      <c r="S19" s="9">
        <f>SUMIFS(Concentrado!T$2:T859,Concentrado!$A$2:$A859,"="&amp;$A19,Concentrado!$B$2:$B859, "=Tlaxcala")</f>
        <v>85.787999999999997</v>
      </c>
      <c r="T19" s="9">
        <f>SUMIFS(Concentrado!U$2:U859,Concentrado!$A$2:$A859,"="&amp;$A19,Concentrado!$B$2:$B859, "=Tlaxcala")</f>
        <v>18.114000000000001</v>
      </c>
      <c r="U19" s="9">
        <f>SUMIFS(Concentrado!V$2:V859,Concentrado!$A$2:$A859,"="&amp;$A19,Concentrado!$B$2:$B859, "=Tlaxcala")</f>
        <v>19.532</v>
      </c>
      <c r="V19" s="9">
        <f>SUMIFS(Concentrado!W$2:W859,Concentrado!$A$2:$A859,"="&amp;$A19,Concentrado!$B$2:$B859, "=Tlaxcala")</f>
        <v>18.843</v>
      </c>
      <c r="W19" s="9">
        <f>SUMIFS(Concentrado!X$2:X859,Concentrado!$A$2:$A859,"="&amp;$A19,Concentrado!$B$2:$B859, "=Tlaxcala")</f>
        <v>11.340999999999999</v>
      </c>
      <c r="X19" s="9">
        <f>SUMIFS(Concentrado!Y$2:Y859,Concentrado!$A$2:$A859,"="&amp;$A19,Concentrado!$B$2:$B859, "=Tlaxcala")</f>
        <v>2.3860000000000001</v>
      </c>
      <c r="Y19" s="9">
        <f>SUMIFS(Concentrado!Z$2:Z859,Concentrado!$A$2:$A859,"="&amp;$A19,Concentrado!$B$2:$B859, "=Tlaxcala")</f>
        <v>6.74</v>
      </c>
      <c r="Z19" s="9">
        <f>SUMIFS(Concentrado!AA$2:AA859,Concentrado!$A$2:$A859,"="&amp;$A19,Concentrado!$B$2:$B859, "=Tlaxcala")</f>
        <v>48.514000000000003</v>
      </c>
      <c r="AA19" s="9">
        <f>SUMIFS(Concentrado!AB$2:AB859,Concentrado!$A$2:$A859,"="&amp;$A19,Concentrado!$B$2:$B859, "=Tlaxcala")</f>
        <v>33.100999999999999</v>
      </c>
      <c r="AB19" s="9">
        <f>SUMIFS(Concentrado!AC$2:AC859,Concentrado!$A$2:$A859,"="&amp;$A19,Concentrado!$B$2:$B859, "=Tlaxcala")</f>
        <v>40.595999999999997</v>
      </c>
      <c r="AC19" s="9">
        <f>SUMIFS(Concentrado!AD$2:AD859,Concentrado!$A$2:$A859,"="&amp;$A19,Concentrado!$B$2:$B859, "=Tlaxcala")</f>
        <v>397.72399999999999</v>
      </c>
      <c r="AD19" s="9">
        <f>SUMIFS(Concentrado!AE$2:AE859,Concentrado!$A$2:$A859,"="&amp;$A19,Concentrado!$B$2:$B859, "=Tlaxcala")</f>
        <v>343.97800000000001</v>
      </c>
      <c r="AE19" s="9">
        <f>SUMIFS(Concentrado!AF$2:AF859,Concentrado!$A$2:$A859,"="&amp;$A19,Concentrado!$B$2:$B859, "=Tlaxcala")</f>
        <v>370.11399999999998</v>
      </c>
      <c r="AF19" s="9">
        <f>SUMIFS(Concentrado!AG$2:AG859,Concentrado!$A$2:$A859,"="&amp;$A19,Concentrado!$B$2:$B859, "=Tlaxcala")</f>
        <v>7.4029999999999996</v>
      </c>
      <c r="AG19" s="9">
        <f>SUMIFS(Concentrado!AH$2:AH859,Concentrado!$A$2:$A859,"="&amp;$A19,Concentrado!$B$2:$B859, "=Tlaxcala")</f>
        <v>6.9576321131556504</v>
      </c>
      <c r="AH19" s="9">
        <f>SUMIFS(Concentrado!AI$2:AI859,Concentrado!$A$2:$A859,"="&amp;$A19,Concentrado!$B$2:$B859, "=Tlaxcala")</f>
        <v>3.2811628441119498</v>
      </c>
      <c r="AI19" s="9">
        <f>SUMIFS(Concentrado!AJ$2:AJ859,Concentrado!$A$2:$A859,"="&amp;$A19,Concentrado!$B$2:$B859, "=Tlaxcala")</f>
        <v>5.1213556433242102</v>
      </c>
      <c r="AJ19" s="9">
        <f>SUMIFS(Concentrado!AK$2:AK859,Concentrado!$A$2:$A859,"="&amp;$A19,Concentrado!$B$2:$B859, "=Tlaxcala")</f>
        <v>5.8280000000000003</v>
      </c>
      <c r="AK19" s="9">
        <f>SUMIFS(Concentrado!AL$2:AL859,Concentrado!$A$2:$A859,"="&amp;$A19,Concentrado!$B$2:$B859, "=Tlaxcala")</f>
        <v>2.2370000000000001</v>
      </c>
      <c r="AL19" s="9">
        <f>SUMIFS(Concentrado!AM$2:AM859,Concentrado!$A$2:$A859,"="&amp;$A19,Concentrado!$B$2:$B859, "=Tlaxcala")</f>
        <v>3.9830000000000001</v>
      </c>
      <c r="AM19" s="9">
        <f>SUMIFS(Concentrado!AN$2:AN859,Concentrado!$A$2:$A859,"="&amp;$A19,Concentrado!$B$2:$B859, "=Tlaxcala")</f>
        <v>44.734000000000002</v>
      </c>
      <c r="AN19" s="9">
        <f>SUMIFS(Concentrado!AO$2:AO859,Concentrado!$A$2:$A859,"="&amp;$A19,Concentrado!$B$2:$B859, "=Tlaxcala")</f>
        <v>37.274999999999999</v>
      </c>
      <c r="AO19" s="9">
        <f>SUMIFS(Concentrado!AP$2:AP859,Concentrado!$A$2:$A859,"="&amp;$A19,Concentrado!$B$2:$B859, "=Tlaxcala")</f>
        <v>40.902000000000001</v>
      </c>
      <c r="AP19" s="9">
        <f>SUMIFS(Concentrado!AQ$2:AQ859,Concentrado!$A$2:$A859,"="&amp;$A19,Concentrado!$B$2:$B859, "=Tlaxcala")</f>
        <v>0.47299999999999998</v>
      </c>
      <c r="AQ19" s="9">
        <f>SUMIFS(Concentrado!AR$2:AR859,Concentrado!$A$2:$A859,"="&amp;$A19,Concentrado!$B$2:$B859, "=Tlaxcala")</f>
        <v>0</v>
      </c>
      <c r="AR19" s="9">
        <f>SUMIFS(Concentrado!AS$2:AS859,Concentrado!$A$2:$A859,"="&amp;$A19,Concentrado!$B$2:$B859, "=Tlaxcala")</f>
        <v>0.23</v>
      </c>
      <c r="AS19" s="9">
        <f>SUMIFS(Concentrado!AT$2:AT859,Concentrado!$A$2:$A859,"="&amp;$A19,Concentrado!$B$2:$B859, "=Tlaxcala")</f>
        <v>4.0949999999999998</v>
      </c>
      <c r="AT19" s="9">
        <f>SUMIFS(Concentrado!AU$2:AU859,Concentrado!$A$2:$A859,"="&amp;$A19,Concentrado!$B$2:$B859, "=Tlaxcala")</f>
        <v>0.44700000000000001</v>
      </c>
      <c r="AU19" s="9">
        <f>SUMIFS(Concentrado!AV$2:AV859,Concentrado!$A$2:$A859,"="&amp;$A19,Concentrado!$B$2:$B859, "=Tlaxcala")</f>
        <v>2.2210000000000001</v>
      </c>
      <c r="AV19" s="9">
        <f>SUMIFS(Concentrado!AW$2:AW859,Concentrado!$A$2:$A859,"="&amp;$A19,Concentrado!$B$2:$B859, "=Tlaxcala")</f>
        <v>524.36599999999999</v>
      </c>
      <c r="AW19" s="9">
        <f>SUMIFS(Concentrado!AX$2:AX859,Concentrado!$A$2:$A859,"="&amp;$A19,Concentrado!$B$2:$B859, "=Tlaxcala")</f>
        <v>414.65300000000002</v>
      </c>
      <c r="AX19" s="9">
        <f>SUMIFS(Concentrado!AY$2:AY859,Concentrado!$A$2:$A859,"="&amp;$A19,Concentrado!$B$2:$B859, "=Tlaxcala")</f>
        <v>468.00400000000002</v>
      </c>
      <c r="AY19" s="9">
        <f>SUMIFS(Concentrado!AZ$2:AZ859,Concentrado!$A$2:$A859,"="&amp;$A19,Concentrado!$B$2:$B859, "=Tlaxcala")</f>
        <v>5.2439999999999998</v>
      </c>
      <c r="AZ19" s="9">
        <f>SUMIFS(Concentrado!BA$2:BA859,Concentrado!$A$2:$A859,"="&amp;$A19,Concentrado!$B$2:$B859, "=Tlaxcala")</f>
        <v>4.1470000000000002</v>
      </c>
      <c r="BA19" s="9">
        <f>SUMIFS(Concentrado!BB$2:BB859,Concentrado!$A$2:$A859,"="&amp;$A19,Concentrado!$B$2:$B859, "=Tlaxcala")</f>
        <v>4.68</v>
      </c>
      <c r="BB19" s="9">
        <f>SUMIFS(Concentrado!BC$2:BC859,Concentrado!$A$2:$A859,"="&amp;$A19,Concentrado!$B$2:$B859, "=Tlaxcala")</f>
        <v>16.768000000000001</v>
      </c>
      <c r="BC19" s="9">
        <f>SUMIFS(Concentrado!BD$2:BD859,Concentrado!$A$2:$A859,"="&amp;$A19,Concentrado!$B$2:$B859, "=Tlaxcala")</f>
        <v>3.992</v>
      </c>
      <c r="BD19" s="9">
        <f>SUMIFS(Concentrado!BE$2:BE859,Concentrado!$A$2:$A859,"="&amp;$A19,Concentrado!$B$2:$B859, "=Tlaxcala")</f>
        <v>13.416</v>
      </c>
      <c r="BE19" s="9">
        <f>SUMIFS(Concentrado!BF$2:BF859,Concentrado!$A$2:$A859,"="&amp;$A19,Concentrado!$B$2:$B859, "=Tlaxcala")</f>
        <v>15.907</v>
      </c>
      <c r="BF19" s="9">
        <f>SUMIFS(Concentrado!BG$2:BG859,Concentrado!$A$2:$A859,"="&amp;$A19,Concentrado!$B$2:$B859, "=Tlaxcala")</f>
        <v>20.084</v>
      </c>
      <c r="BG19" s="9">
        <f>SUMIFS(Concentrado!BH$2:BH859,Concentrado!$A$2:$A859,"="&amp;$A19,Concentrado!$B$2:$B859, "=Tlaxcala")</f>
        <v>8.1140791323558954</v>
      </c>
    </row>
    <row r="20" spans="1:59" x14ac:dyDescent="0.25">
      <c r="A20" s="4">
        <v>2016</v>
      </c>
      <c r="B20" s="9">
        <f>SUMIFS(Concentrado!C$2:C859,Concentrado!$A$2:$A859,"="&amp;$A20,Concentrado!$B$2:$B859, "=Tlaxcala")</f>
        <v>12.002000000000001</v>
      </c>
      <c r="C20" s="9">
        <f>SUMIFS(Concentrado!D$2:D859,Concentrado!$A$2:$A859,"="&amp;$A20,Concentrado!$B$2:$B859, "=Tlaxcala")</f>
        <v>2.8039999999999998</v>
      </c>
      <c r="D20" s="9">
        <f>SUMIFS(Concentrado!E$2:E859,Concentrado!$A$2:$A859,"="&amp;$A20,Concentrado!$B$2:$B859, "=Tlaxcala")</f>
        <v>7.2770000000000001</v>
      </c>
      <c r="E20" s="9">
        <f>SUMIFS(Concentrado!F$2:F859,Concentrado!$A$2:$A859,"="&amp;$A20,Concentrado!$B$2:$B859, "=Tlaxcala")</f>
        <v>10.337</v>
      </c>
      <c r="F20" s="9">
        <f>SUMIFS(Concentrado!G$2:G859,Concentrado!$A$2:$A859,"="&amp;$A20,Concentrado!$B$2:$B859, "=Tlaxcala")</f>
        <v>13.057</v>
      </c>
      <c r="G20" s="9">
        <f>SUMIFS(Concentrado!H$2:H859,Concentrado!$A$2:$A859,"="&amp;$A20,Concentrado!$B$2:$B859, "=Tlaxcala")</f>
        <v>5.923</v>
      </c>
      <c r="H20" s="9">
        <f>SUMIFS(Concentrado!I$2:I859,Concentrado!$A$2:$A859,"="&amp;$A20,Concentrado!$B$2:$B859, "=Tlaxcala")</f>
        <v>4.1319999999999997</v>
      </c>
      <c r="I20" s="9">
        <f>SUMIFS(Concentrado!J$2:J859,Concentrado!$A$2:$A859,"="&amp;$A20,Concentrado!$B$2:$B859, "=Tlaxcala")</f>
        <v>5.0030000000000001</v>
      </c>
      <c r="J20" s="9">
        <f>SUMIFS(Concentrado!K$2:K859,Concentrado!$A$2:$A859,"="&amp;$A20,Concentrado!$B$2:$B859, "=Tlaxcala")</f>
        <v>3.2730000000000001</v>
      </c>
      <c r="K20" s="9">
        <f>SUMIFS(Concentrado!L$2:L859,Concentrado!$A$2:$A859,"="&amp;$A20,Concentrado!$B$2:$B859, "=Tlaxcala")</f>
        <v>2.2130000000000001</v>
      </c>
      <c r="L20" s="9">
        <f>SUMIFS(Concentrado!M$2:M859,Concentrado!$A$2:$A859,"="&amp;$A20,Concentrado!$B$2:$B859, "=Tlaxcala")</f>
        <v>2.7290000000000001</v>
      </c>
      <c r="M20" s="9">
        <f>SUMIFS(Concentrado!N$2:N859,Concentrado!$A$2:$A859,"="&amp;$A20,Concentrado!$B$2:$B859, "=Tlaxcala")</f>
        <v>38.834000000000003</v>
      </c>
      <c r="N20" s="9">
        <f>SUMIFS(Concentrado!O$2:O859,Concentrado!$A$2:$A859,"="&amp;$A20,Concentrado!$B$2:$B859, "=Tlaxcala")</f>
        <v>72.167000000000002</v>
      </c>
      <c r="O20" s="9">
        <f>SUMIFS(Concentrado!P$2:P859,Concentrado!$A$2:$A859,"="&amp;$A20,Concentrado!$B$2:$B859, "=Tlaxcala")</f>
        <v>18.446000000000002</v>
      </c>
      <c r="P20" s="9">
        <f>SUMIFS(Concentrado!Q$2:Q859,Concentrado!$A$2:$A859,"="&amp;$A20,Concentrado!$B$2:$B859, "=Tlaxcala")</f>
        <v>44.572000000000003</v>
      </c>
      <c r="Q20" s="9">
        <f>SUMIFS(Concentrado!R$2:R859,Concentrado!$A$2:$A859,"="&amp;$A20,Concentrado!$B$2:$B859, "=Tlaxcala")</f>
        <v>105.83499999999999</v>
      </c>
      <c r="R20" s="9">
        <f>SUMIFS(Concentrado!S$2:S859,Concentrado!$A$2:$A859,"="&amp;$A20,Concentrado!$B$2:$B859, "=Tlaxcala")</f>
        <v>92.081000000000003</v>
      </c>
      <c r="S20" s="9">
        <f>SUMIFS(Concentrado!T$2:T859,Concentrado!$A$2:$A859,"="&amp;$A20,Concentrado!$B$2:$B859, "=Tlaxcala")</f>
        <v>98.77</v>
      </c>
      <c r="T20" s="9">
        <f>SUMIFS(Concentrado!U$2:U859,Concentrado!$A$2:$A859,"="&amp;$A20,Concentrado!$B$2:$B859, "=Tlaxcala")</f>
        <v>17.457000000000001</v>
      </c>
      <c r="U20" s="9">
        <f>SUMIFS(Concentrado!V$2:V859,Concentrado!$A$2:$A859,"="&amp;$A20,Concentrado!$B$2:$B859, "=Tlaxcala")</f>
        <v>20.364000000000001</v>
      </c>
      <c r="V20" s="9">
        <f>SUMIFS(Concentrado!W$2:W859,Concentrado!$A$2:$A859,"="&amp;$A20,Concentrado!$B$2:$B859, "=Tlaxcala")</f>
        <v>18.95</v>
      </c>
      <c r="W20" s="9">
        <f>SUMIFS(Concentrado!X$2:X859,Concentrado!$A$2:$A859,"="&amp;$A20,Concentrado!$B$2:$B859, "=Tlaxcala")</f>
        <v>14.496</v>
      </c>
      <c r="X20" s="9">
        <f>SUMIFS(Concentrado!Y$2:Y859,Concentrado!$A$2:$A859,"="&amp;$A20,Concentrado!$B$2:$B859, "=Tlaxcala")</f>
        <v>1.7709999999999999</v>
      </c>
      <c r="Y20" s="9">
        <f>SUMIFS(Concentrado!Z$2:Z859,Concentrado!$A$2:$A859,"="&amp;$A20,Concentrado!$B$2:$B859, "=Tlaxcala")</f>
        <v>7.9589999999999996</v>
      </c>
      <c r="Z20" s="9">
        <f>SUMIFS(Concentrado!AA$2:AA859,Concentrado!$A$2:$A859,"="&amp;$A20,Concentrado!$B$2:$B859, "=Tlaxcala")</f>
        <v>55.957000000000001</v>
      </c>
      <c r="AA20" s="9">
        <f>SUMIFS(Concentrado!AB$2:AB859,Concentrado!$A$2:$A859,"="&amp;$A20,Concentrado!$B$2:$B859, "=Tlaxcala")</f>
        <v>45.893000000000001</v>
      </c>
      <c r="AB20" s="9">
        <f>SUMIFS(Concentrado!AC$2:AC859,Concentrado!$A$2:$A859,"="&amp;$A20,Concentrado!$B$2:$B859, "=Tlaxcala")</f>
        <v>50.786999999999999</v>
      </c>
      <c r="AC20" s="9">
        <f>SUMIFS(Concentrado!AD$2:AD859,Concentrado!$A$2:$A859,"="&amp;$A20,Concentrado!$B$2:$B859, "=Tlaxcala")</f>
        <v>424.74299999999999</v>
      </c>
      <c r="AD20" s="9">
        <f>SUMIFS(Concentrado!AE$2:AE859,Concentrado!$A$2:$A859,"="&amp;$A20,Concentrado!$B$2:$B859, "=Tlaxcala")</f>
        <v>371.12799999999999</v>
      </c>
      <c r="AE20" s="9">
        <f>SUMIFS(Concentrado!AF$2:AF859,Concentrado!$A$2:$A859,"="&amp;$A20,Concentrado!$B$2:$B859, "=Tlaxcala")</f>
        <v>397.202</v>
      </c>
      <c r="AF20" s="9">
        <f>SUMIFS(Concentrado!AG$2:AG859,Concentrado!$A$2:$A859,"="&amp;$A20,Concentrado!$B$2:$B859, "=Tlaxcala")</f>
        <v>8.7289999999999992</v>
      </c>
      <c r="AG20" s="9">
        <f>SUMIFS(Concentrado!AH$2:AH859,Concentrado!$A$2:$A859,"="&amp;$A20,Concentrado!$B$2:$B859, "=Tlaxcala")</f>
        <v>8.1358028206828408</v>
      </c>
      <c r="AH20" s="9">
        <f>SUMIFS(Concentrado!AI$2:AI859,Concentrado!$A$2:$A859,"="&amp;$A20,Concentrado!$B$2:$B859, "=Tlaxcala")</f>
        <v>2.4567710657882298</v>
      </c>
      <c r="AI20" s="9">
        <f>SUMIFS(Concentrado!AJ$2:AJ859,Concentrado!$A$2:$A859,"="&amp;$A20,Concentrado!$B$2:$B859, "=Tlaxcala")</f>
        <v>5.3055810631568203</v>
      </c>
      <c r="AJ20" s="9">
        <f>SUMIFS(Concentrado!AK$2:AK859,Concentrado!$A$2:$A859,"="&amp;$A20,Concentrado!$B$2:$B859, "=Tlaxcala")</f>
        <v>6.8579999999999997</v>
      </c>
      <c r="AK20" s="9">
        <f>SUMIFS(Concentrado!AL$2:AL859,Concentrado!$A$2:$A859,"="&amp;$A20,Concentrado!$B$2:$B859, "=Tlaxcala")</f>
        <v>1.181</v>
      </c>
      <c r="AL20" s="9">
        <f>SUMIFS(Concentrado!AM$2:AM859,Concentrado!$A$2:$A859,"="&amp;$A20,Concentrado!$B$2:$B859, "=Tlaxcala")</f>
        <v>3.9420000000000002</v>
      </c>
      <c r="AM20" s="9">
        <f>SUMIFS(Concentrado!AN$2:AN859,Concentrado!$A$2:$A859,"="&amp;$A20,Concentrado!$B$2:$B859, "=Tlaxcala")</f>
        <v>51.436999999999998</v>
      </c>
      <c r="AN20" s="9">
        <f>SUMIFS(Concentrado!AO$2:AO859,Concentrado!$A$2:$A859,"="&amp;$A20,Concentrado!$B$2:$B859, "=Tlaxcala")</f>
        <v>45.155000000000001</v>
      </c>
      <c r="AO20" s="9">
        <f>SUMIFS(Concentrado!AP$2:AP859,Concentrado!$A$2:$A859,"="&amp;$A20,Concentrado!$B$2:$B859, "=Tlaxcala")</f>
        <v>48.21</v>
      </c>
      <c r="AP20" s="9">
        <f>SUMIFS(Concentrado!AQ$2:AQ859,Concentrado!$A$2:$A859,"="&amp;$A20,Concentrado!$B$2:$B859, "=Tlaxcala")</f>
        <v>0.312</v>
      </c>
      <c r="AQ20" s="9">
        <f>SUMIFS(Concentrado!AR$2:AR859,Concentrado!$A$2:$A859,"="&amp;$A20,Concentrado!$B$2:$B859, "=Tlaxcala")</f>
        <v>0.29499999999999998</v>
      </c>
      <c r="AR20" s="9">
        <f>SUMIFS(Concentrado!AS$2:AS859,Concentrado!$A$2:$A859,"="&amp;$A20,Concentrado!$B$2:$B859, "=Tlaxcala")</f>
        <v>0.30299999999999999</v>
      </c>
      <c r="AS20" s="9">
        <f>SUMIFS(Concentrado!AT$2:AT859,Concentrado!$A$2:$A859,"="&amp;$A20,Concentrado!$B$2:$B859, "=Tlaxcala")</f>
        <v>2.65</v>
      </c>
      <c r="AT20" s="9">
        <f>SUMIFS(Concentrado!AU$2:AU859,Concentrado!$A$2:$A859,"="&amp;$A20,Concentrado!$B$2:$B859, "=Tlaxcala")</f>
        <v>0.59</v>
      </c>
      <c r="AU20" s="9">
        <f>SUMIFS(Concentrado!AV$2:AV859,Concentrado!$A$2:$A859,"="&amp;$A20,Concentrado!$B$2:$B859, "=Tlaxcala")</f>
        <v>1.5920000000000001</v>
      </c>
      <c r="AV20" s="9">
        <f>SUMIFS(Concentrado!AW$2:AW859,Concentrado!$A$2:$A859,"="&amp;$A20,Concentrado!$B$2:$B859, "=Tlaxcala")</f>
        <v>559.25699999999995</v>
      </c>
      <c r="AW20" s="9">
        <f>SUMIFS(Concentrado!AX$2:AX859,Concentrado!$A$2:$A859,"="&amp;$A20,Concentrado!$B$2:$B859, "=Tlaxcala")</f>
        <v>444.76400000000001</v>
      </c>
      <c r="AX20" s="9">
        <f>SUMIFS(Concentrado!AY$2:AY859,Concentrado!$A$2:$A859,"="&amp;$A20,Concentrado!$B$2:$B859, "=Tlaxcala")</f>
        <v>500.44400000000002</v>
      </c>
      <c r="AY20" s="9">
        <f>SUMIFS(Concentrado!AZ$2:AZ859,Concentrado!$A$2:$A859,"="&amp;$A20,Concentrado!$B$2:$B859, "=Tlaxcala")</f>
        <v>5.593</v>
      </c>
      <c r="AZ20" s="9">
        <f>SUMIFS(Concentrado!BA$2:BA859,Concentrado!$A$2:$A859,"="&amp;$A20,Concentrado!$B$2:$B859, "=Tlaxcala")</f>
        <v>4.4480000000000004</v>
      </c>
      <c r="BA20" s="9">
        <f>SUMIFS(Concentrado!BB$2:BB859,Concentrado!$A$2:$A859,"="&amp;$A20,Concentrado!$B$2:$B859, "=Tlaxcala")</f>
        <v>5.0039999999999996</v>
      </c>
      <c r="BB20" s="9">
        <f>SUMIFS(Concentrado!BC$2:BC859,Concentrado!$A$2:$A859,"="&amp;$A20,Concentrado!$B$2:$B859, "=Tlaxcala")</f>
        <v>19.350999999999999</v>
      </c>
      <c r="BC20" s="9">
        <f>SUMIFS(Concentrado!BD$2:BD859,Concentrado!$A$2:$A859,"="&amp;$A20,Concentrado!$B$2:$B859, "=Tlaxcala")</f>
        <v>1.613</v>
      </c>
      <c r="BD20" s="9">
        <f>SUMIFS(Concentrado!BE$2:BE859,Concentrado!$A$2:$A859,"="&amp;$A20,Concentrado!$B$2:$B859, "=Tlaxcala")</f>
        <v>13.243</v>
      </c>
      <c r="BE20" s="9">
        <f>SUMIFS(Concentrado!BF$2:BF859,Concentrado!$A$2:$A859,"="&amp;$A20,Concentrado!$B$2:$B859, "=Tlaxcala")</f>
        <v>15.353</v>
      </c>
      <c r="BF20" s="9">
        <f>SUMIFS(Concentrado!BG$2:BG859,Concentrado!$A$2:$A859,"="&amp;$A20,Concentrado!$B$2:$B859, "=Tlaxcala")</f>
        <v>41.384</v>
      </c>
      <c r="BG20" s="9">
        <f>SUMIFS(Concentrado!BH$2:BH859,Concentrado!$A$2:$A859,"="&amp;$A20,Concentrado!$B$2:$B859, "=Tlaxcala")</f>
        <v>7.5732494620096009</v>
      </c>
    </row>
    <row r="21" spans="1:59" x14ac:dyDescent="0.25">
      <c r="A21" s="4">
        <v>2017</v>
      </c>
      <c r="B21" s="9">
        <f>SUMIFS(Concentrado!C$2:C859,Concentrado!$A$2:$A859,"="&amp;$A21,Concentrado!$B$2:$B859, "=Tlaxcala")</f>
        <v>12.814</v>
      </c>
      <c r="C21" s="9">
        <f>SUMIFS(Concentrado!D$2:D859,Concentrado!$A$2:$A859,"="&amp;$A21,Concentrado!$B$2:$B859, "=Tlaxcala")</f>
        <v>3.9460000000000002</v>
      </c>
      <c r="D21" s="9">
        <f>SUMIFS(Concentrado!E$2:E859,Concentrado!$A$2:$A859,"="&amp;$A21,Concentrado!$B$2:$B859, "=Tlaxcala")</f>
        <v>8.2590000000000003</v>
      </c>
      <c r="E21" s="9">
        <f>SUMIFS(Concentrado!F$2:F859,Concentrado!$A$2:$A859,"="&amp;$A21,Concentrado!$B$2:$B859, "=Tlaxcala")</f>
        <v>8.7910000000000004</v>
      </c>
      <c r="F21" s="9">
        <f>SUMIFS(Concentrado!G$2:G859,Concentrado!$A$2:$A859,"="&amp;$A21,Concentrado!$B$2:$B859, "=Tlaxcala")</f>
        <v>16.782</v>
      </c>
      <c r="G21" s="9">
        <f>SUMIFS(Concentrado!H$2:H859,Concentrado!$A$2:$A859,"="&amp;$A21,Concentrado!$B$2:$B859, "=Tlaxcala")</f>
        <v>2.9329999999999998</v>
      </c>
      <c r="H21" s="9">
        <f>SUMIFS(Concentrado!I$2:I859,Concentrado!$A$2:$A859,"="&amp;$A21,Concentrado!$B$2:$B859, "=Tlaxcala")</f>
        <v>2.7770000000000001</v>
      </c>
      <c r="I21" s="9">
        <f>SUMIFS(Concentrado!J$2:J859,Concentrado!$A$2:$A859,"="&amp;$A21,Concentrado!$B$2:$B859, "=Tlaxcala")</f>
        <v>2.8530000000000002</v>
      </c>
      <c r="J21" s="9">
        <f>SUMIFS(Concentrado!K$2:K859,Concentrado!$A$2:$A859,"="&amp;$A21,Concentrado!$B$2:$B859, "=Tlaxcala")</f>
        <v>3.86</v>
      </c>
      <c r="K21" s="9">
        <f>SUMIFS(Concentrado!L$2:L859,Concentrado!$A$2:$A859,"="&amp;$A21,Concentrado!$B$2:$B859, "=Tlaxcala")</f>
        <v>2.4849999999999999</v>
      </c>
      <c r="L21" s="9">
        <f>SUMIFS(Concentrado!M$2:M859,Concentrado!$A$2:$A859,"="&amp;$A21,Concentrado!$B$2:$B859, "=Tlaxcala")</f>
        <v>3.153</v>
      </c>
      <c r="M21" s="9">
        <f>SUMIFS(Concentrado!N$2:N859,Concentrado!$A$2:$A859,"="&amp;$A21,Concentrado!$B$2:$B859, "=Tlaxcala")</f>
        <v>29.585999999999999</v>
      </c>
      <c r="N21" s="9">
        <f>SUMIFS(Concentrado!O$2:O859,Concentrado!$A$2:$A859,"="&amp;$A21,Concentrado!$B$2:$B859, "=Tlaxcala")</f>
        <v>69.938000000000002</v>
      </c>
      <c r="O21" s="9">
        <f>SUMIFS(Concentrado!P$2:P859,Concentrado!$A$2:$A859,"="&amp;$A21,Concentrado!$B$2:$B859, "=Tlaxcala")</f>
        <v>19.001000000000001</v>
      </c>
      <c r="P21" s="9">
        <f>SUMIFS(Concentrado!Q$2:Q859,Concentrado!$A$2:$A859,"="&amp;$A21,Concentrado!$B$2:$B859, "=Tlaxcala")</f>
        <v>43.771999999999998</v>
      </c>
      <c r="Q21" s="9">
        <f>SUMIFS(Concentrado!R$2:R859,Concentrado!$A$2:$A859,"="&amp;$A21,Concentrado!$B$2:$B859, "=Tlaxcala")</f>
        <v>100.97</v>
      </c>
      <c r="R21" s="9">
        <f>SUMIFS(Concentrado!S$2:S859,Concentrado!$A$2:$A859,"="&amp;$A21,Concentrado!$B$2:$B859, "=Tlaxcala")</f>
        <v>97.635000000000005</v>
      </c>
      <c r="S21" s="9">
        <f>SUMIFS(Concentrado!T$2:T859,Concentrado!$A$2:$A859,"="&amp;$A21,Concentrado!$B$2:$B859, "=Tlaxcala")</f>
        <v>99.257000000000005</v>
      </c>
      <c r="T21" s="9">
        <f>SUMIFS(Concentrado!U$2:U859,Concentrado!$A$2:$A859,"="&amp;$A21,Concentrado!$B$2:$B859, "=Tlaxcala")</f>
        <v>16.983000000000001</v>
      </c>
      <c r="U21" s="9">
        <f>SUMIFS(Concentrado!V$2:V859,Concentrado!$A$2:$A859,"="&amp;$A21,Concentrado!$B$2:$B859, "=Tlaxcala")</f>
        <v>22.509</v>
      </c>
      <c r="V21" s="9">
        <f>SUMIFS(Concentrado!W$2:W859,Concentrado!$A$2:$A859,"="&amp;$A21,Concentrado!$B$2:$B859, "=Tlaxcala")</f>
        <v>19.821000000000002</v>
      </c>
      <c r="W21" s="9">
        <f>SUMIFS(Concentrado!X$2:X859,Concentrado!$A$2:$A859,"="&amp;$A21,Concentrado!$B$2:$B859, "=Tlaxcala")</f>
        <v>15.284000000000001</v>
      </c>
      <c r="X21" s="9">
        <f>SUMIFS(Concentrado!Y$2:Y859,Concentrado!$A$2:$A859,"="&amp;$A21,Concentrado!$B$2:$B859, "=Tlaxcala")</f>
        <v>2.339</v>
      </c>
      <c r="Y21" s="9">
        <f>SUMIFS(Concentrado!Z$2:Z859,Concentrado!$A$2:$A859,"="&amp;$A21,Concentrado!$B$2:$B859, "=Tlaxcala")</f>
        <v>8.6340000000000003</v>
      </c>
      <c r="Z21" s="9">
        <f>SUMIFS(Concentrado!AA$2:AA859,Concentrado!$A$2:$A859,"="&amp;$A21,Concentrado!$B$2:$B859, "=Tlaxcala")</f>
        <v>61.755000000000003</v>
      </c>
      <c r="AA21" s="9">
        <f>SUMIFS(Concentrado!AB$2:AB859,Concentrado!$A$2:$A859,"="&amp;$A21,Concentrado!$B$2:$B859, "=Tlaxcala")</f>
        <v>45.31</v>
      </c>
      <c r="AB21" s="9">
        <f>SUMIFS(Concentrado!AC$2:AC859,Concentrado!$A$2:$A859,"="&amp;$A21,Concentrado!$B$2:$B859, "=Tlaxcala")</f>
        <v>53.307000000000002</v>
      </c>
      <c r="AC21" s="9">
        <f>SUMIFS(Concentrado!AD$2:AD859,Concentrado!$A$2:$A859,"="&amp;$A21,Concentrado!$B$2:$B859, "=Tlaxcala")</f>
        <v>427.03800000000001</v>
      </c>
      <c r="AD21" s="9">
        <f>SUMIFS(Concentrado!AE$2:AE859,Concentrado!$A$2:$A859,"="&amp;$A21,Concentrado!$B$2:$B859, "=Tlaxcala")</f>
        <v>374.75599999999997</v>
      </c>
      <c r="AE21" s="9">
        <f>SUMIFS(Concentrado!AF$2:AF859,Concentrado!$A$2:$A859,"="&amp;$A21,Concentrado!$B$2:$B859, "=Tlaxcala")</f>
        <v>400.33199999999999</v>
      </c>
      <c r="AF21" s="9">
        <f>SUMIFS(Concentrado!AG$2:AG859,Concentrado!$A$2:$A859,"="&amp;$A21,Concentrado!$B$2:$B859, "=Tlaxcala")</f>
        <v>6.7930000000000001</v>
      </c>
      <c r="AG21" s="9">
        <f>SUMIFS(Concentrado!AH$2:AH859,Concentrado!$A$2:$A859,"="&amp;$A21,Concentrado!$B$2:$B859, "=Tlaxcala")</f>
        <v>8.9055846111497896</v>
      </c>
      <c r="AH21" s="9">
        <f>SUMIFS(Concentrado!AI$2:AI859,Concentrado!$A$2:$A859,"="&amp;$A21,Concentrado!$B$2:$B859, "=Tlaxcala")</f>
        <v>3.6812074360390201</v>
      </c>
      <c r="AI21" s="9">
        <f>SUMIFS(Concentrado!AJ$2:AJ859,Concentrado!$A$2:$A859,"="&amp;$A21,Concentrado!$B$2:$B859, "=Tlaxcala")</f>
        <v>6.3069533143039704</v>
      </c>
      <c r="AJ21" s="9">
        <f>SUMIFS(Concentrado!AK$2:AK859,Concentrado!$A$2:$A859,"="&amp;$A21,Concentrado!$B$2:$B859, "=Tlaxcala")</f>
        <v>6.33</v>
      </c>
      <c r="AK21" s="9">
        <f>SUMIFS(Concentrado!AL$2:AL859,Concentrado!$A$2:$A859,"="&amp;$A21,Concentrado!$B$2:$B859, "=Tlaxcala")</f>
        <v>2.0459999999999998</v>
      </c>
      <c r="AL21" s="9">
        <f>SUMIFS(Concentrado!AM$2:AM859,Concentrado!$A$2:$A859,"="&amp;$A21,Concentrado!$B$2:$B859, "=Tlaxcala")</f>
        <v>4.1289999999999996</v>
      </c>
      <c r="AM21" s="9">
        <f>SUMIFS(Concentrado!AN$2:AN859,Concentrado!$A$2:$A859,"="&amp;$A21,Concentrado!$B$2:$B859, "=Tlaxcala")</f>
        <v>44.463999999999999</v>
      </c>
      <c r="AN21" s="9">
        <f>SUMIFS(Concentrado!AO$2:AO859,Concentrado!$A$2:$A859,"="&amp;$A21,Concentrado!$B$2:$B859, "=Tlaxcala")</f>
        <v>39.61</v>
      </c>
      <c r="AO21" s="9">
        <f>SUMIFS(Concentrado!AP$2:AP859,Concentrado!$A$2:$A859,"="&amp;$A21,Concentrado!$B$2:$B859, "=Tlaxcala")</f>
        <v>41.97</v>
      </c>
      <c r="AP21" s="9">
        <f>SUMIFS(Concentrado!AQ$2:AQ859,Concentrado!$A$2:$A859,"="&amp;$A21,Concentrado!$B$2:$B859, "=Tlaxcala")</f>
        <v>0</v>
      </c>
      <c r="AQ21" s="9">
        <f>SUMIFS(Concentrado!AR$2:AR859,Concentrado!$A$2:$A859,"="&amp;$A21,Concentrado!$B$2:$B859, "=Tlaxcala")</f>
        <v>0.438</v>
      </c>
      <c r="AR21" s="9">
        <f>SUMIFS(Concentrado!AS$2:AS859,Concentrado!$A$2:$A859,"="&amp;$A21,Concentrado!$B$2:$B859, "=Tlaxcala")</f>
        <v>0.22500000000000001</v>
      </c>
      <c r="AS21" s="9">
        <f>SUMIFS(Concentrado!AT$2:AT859,Concentrado!$A$2:$A859,"="&amp;$A21,Concentrado!$B$2:$B859, "=Tlaxcala")</f>
        <v>2.4700000000000002</v>
      </c>
      <c r="AT21" s="9">
        <f>SUMIFS(Concentrado!AU$2:AU859,Concentrado!$A$2:$A859,"="&amp;$A21,Concentrado!$B$2:$B859, "=Tlaxcala")</f>
        <v>0</v>
      </c>
      <c r="AU21" s="9">
        <f>SUMIFS(Concentrado!AV$2:AV859,Concentrado!$A$2:$A859,"="&amp;$A21,Concentrado!$B$2:$B859, "=Tlaxcala")</f>
        <v>1.2010000000000001</v>
      </c>
      <c r="AV21" s="9">
        <f>SUMIFS(Concentrado!AW$2:AW859,Concentrado!$A$2:$A859,"="&amp;$A21,Concentrado!$B$2:$B859, "=Tlaxcala")</f>
        <v>549.31299999999999</v>
      </c>
      <c r="AW21" s="9">
        <f>SUMIFS(Concentrado!AX$2:AX859,Concentrado!$A$2:$A859,"="&amp;$A21,Concentrado!$B$2:$B859, "=Tlaxcala")</f>
        <v>443.01299999999998</v>
      </c>
      <c r="AX21" s="9">
        <f>SUMIFS(Concentrado!AY$2:AY859,Concentrado!$A$2:$A859,"="&amp;$A21,Concentrado!$B$2:$B859, "=Tlaxcala")</f>
        <v>494.858</v>
      </c>
      <c r="AY21" s="9">
        <f>SUMIFS(Concentrado!AZ$2:AZ859,Concentrado!$A$2:$A859,"="&amp;$A21,Concentrado!$B$2:$B859, "=Tlaxcala")</f>
        <v>5.4930000000000003</v>
      </c>
      <c r="AZ21" s="9">
        <f>SUMIFS(Concentrado!BA$2:BA859,Concentrado!$A$2:$A859,"="&amp;$A21,Concentrado!$B$2:$B859, "=Tlaxcala")</f>
        <v>4.43</v>
      </c>
      <c r="BA21" s="9">
        <f>SUMIFS(Concentrado!BB$2:BB859,Concentrado!$A$2:$A859,"="&amp;$A21,Concentrado!$B$2:$B859, "=Tlaxcala")</f>
        <v>4.9489999999999998</v>
      </c>
      <c r="BB21" s="9">
        <f>SUMIFS(Concentrado!BC$2:BC859,Concentrado!$A$2:$A859,"="&amp;$A21,Concentrado!$B$2:$B859, "=Tlaxcala")</f>
        <v>16.298999999999999</v>
      </c>
      <c r="BC21" s="9">
        <f>SUMIFS(Concentrado!BD$2:BD859,Concentrado!$A$2:$A859,"="&amp;$A21,Concentrado!$B$2:$B859, "=Tlaxcala")</f>
        <v>5.7050000000000001</v>
      </c>
      <c r="BD21" s="9">
        <f>SUMIFS(Concentrado!BE$2:BE859,Concentrado!$A$2:$A859,"="&amp;$A21,Concentrado!$B$2:$B859, "=Tlaxcala")</f>
        <v>12.372</v>
      </c>
      <c r="BE21" s="9">
        <f>SUMIFS(Concentrado!BF$2:BF859,Concentrado!$A$2:$A859,"="&amp;$A21,Concentrado!$B$2:$B859, "=Tlaxcala")</f>
        <v>14.509</v>
      </c>
      <c r="BF21" s="9">
        <f>SUMIFS(Concentrado!BG$2:BG859,Concentrado!$A$2:$A859,"="&amp;$A21,Concentrado!$B$2:$B859, "=Tlaxcala")</f>
        <v>32.883000000000003</v>
      </c>
      <c r="BG21" s="9">
        <f>SUMIFS(Concentrado!BH$2:BH859,Concentrado!$A$2:$A859,"="&amp;$A21,Concentrado!$B$2:$B859, "=Tlaxcala")</f>
        <v>7.3574746187677258</v>
      </c>
    </row>
    <row r="22" spans="1:59" x14ac:dyDescent="0.25">
      <c r="A22" s="4">
        <v>2018</v>
      </c>
      <c r="B22" s="9">
        <f>SUMIFS(Concentrado!C$2:C859,Concentrado!$A$2:$A859,"="&amp;$A22,Concentrado!$B$2:$B859, "=Tlaxcala")</f>
        <v>14.066000000000001</v>
      </c>
      <c r="C22" s="9">
        <f>SUMIFS(Concentrado!D$2:D859,Concentrado!$A$2:$A859,"="&amp;$A22,Concentrado!$B$2:$B859, "=Tlaxcala")</f>
        <v>3.0390000000000001</v>
      </c>
      <c r="D22" s="9">
        <f>SUMIFS(Concentrado!E$2:E859,Concentrado!$A$2:$A859,"="&amp;$A22,Concentrado!$B$2:$B859, "=Tlaxcala")</f>
        <v>8.4009999999999998</v>
      </c>
      <c r="E22" s="9">
        <f>SUMIFS(Concentrado!F$2:F859,Concentrado!$A$2:$A859,"="&amp;$A22,Concentrado!$B$2:$B859, "=Tlaxcala")</f>
        <v>9.1310000000000002</v>
      </c>
      <c r="F22" s="9">
        <f>SUMIFS(Concentrado!G$2:G859,Concentrado!$A$2:$A859,"="&amp;$A22,Concentrado!$B$2:$B859, "=Tlaxcala")</f>
        <v>16.175000000000001</v>
      </c>
      <c r="G22" s="9">
        <f>SUMIFS(Concentrado!H$2:H859,Concentrado!$A$2:$A859,"="&amp;$A22,Concentrado!$B$2:$B859, "=Tlaxcala")</f>
        <v>3.5169999999999999</v>
      </c>
      <c r="H22" s="9">
        <f>SUMIFS(Concentrado!I$2:I859,Concentrado!$A$2:$A859,"="&amp;$A22,Concentrado!$B$2:$B859, "=Tlaxcala")</f>
        <v>4.1970000000000001</v>
      </c>
      <c r="I22" s="9">
        <f>SUMIFS(Concentrado!J$2:J859,Concentrado!$A$2:$A859,"="&amp;$A22,Concentrado!$B$2:$B859, "=Tlaxcala")</f>
        <v>3.8660000000000001</v>
      </c>
      <c r="J22" s="9">
        <f>SUMIFS(Concentrado!K$2:K859,Concentrado!$A$2:$A859,"="&amp;$A22,Concentrado!$B$2:$B859, "=Tlaxcala")</f>
        <v>1.988</v>
      </c>
      <c r="K22" s="9">
        <f>SUMIFS(Concentrado!L$2:L859,Concentrado!$A$2:$A859,"="&amp;$A22,Concentrado!$B$2:$B859, "=Tlaxcala")</f>
        <v>3.0390000000000001</v>
      </c>
      <c r="L22" s="9">
        <f>SUMIFS(Concentrado!M$2:M859,Concentrado!$A$2:$A859,"="&amp;$A22,Concentrado!$B$2:$B859, "=Tlaxcala")</f>
        <v>2.528</v>
      </c>
      <c r="M22" s="9">
        <f>SUMIFS(Concentrado!N$2:N859,Concentrado!$A$2:$A859,"="&amp;$A22,Concentrado!$B$2:$B859, "=Tlaxcala")</f>
        <v>30.001000000000001</v>
      </c>
      <c r="N22" s="9">
        <f>SUMIFS(Concentrado!O$2:O859,Concentrado!$A$2:$A859,"="&amp;$A22,Concentrado!$B$2:$B859, "=Tlaxcala")</f>
        <v>70.483999999999995</v>
      </c>
      <c r="O22" s="9">
        <f>SUMIFS(Concentrado!P$2:P859,Concentrado!$A$2:$A859,"="&amp;$A22,Concentrado!$B$2:$B859, "=Tlaxcala")</f>
        <v>18.234999999999999</v>
      </c>
      <c r="P22" s="9">
        <f>SUMIFS(Concentrado!Q$2:Q859,Concentrado!$A$2:$A859,"="&amp;$A22,Concentrado!$B$2:$B859, "=Tlaxcala")</f>
        <v>43.642000000000003</v>
      </c>
      <c r="Q22" s="9">
        <f>SUMIFS(Concentrado!R$2:R859,Concentrado!$A$2:$A859,"="&amp;$A22,Concentrado!$B$2:$B859, "=Tlaxcala")</f>
        <v>105.497</v>
      </c>
      <c r="R22" s="9">
        <f>SUMIFS(Concentrado!S$2:S859,Concentrado!$A$2:$A859,"="&amp;$A22,Concentrado!$B$2:$B859, "=Tlaxcala")</f>
        <v>94.215000000000003</v>
      </c>
      <c r="S22" s="9">
        <f>SUMIFS(Concentrado!T$2:T859,Concentrado!$A$2:$A859,"="&amp;$A22,Concentrado!$B$2:$B859, "=Tlaxcala")</f>
        <v>99.700999999999993</v>
      </c>
      <c r="T22" s="9">
        <f>SUMIFS(Concentrado!U$2:U859,Concentrado!$A$2:$A859,"="&amp;$A22,Concentrado!$B$2:$B859, "=Tlaxcala")</f>
        <v>16.971</v>
      </c>
      <c r="U22" s="9">
        <f>SUMIFS(Concentrado!V$2:V859,Concentrado!$A$2:$A859,"="&amp;$A22,Concentrado!$B$2:$B859, "=Tlaxcala")</f>
        <v>18.38</v>
      </c>
      <c r="V22" s="9">
        <f>SUMIFS(Concentrado!W$2:W859,Concentrado!$A$2:$A859,"="&amp;$A22,Concentrado!$B$2:$B859, "=Tlaxcala")</f>
        <v>17.695</v>
      </c>
      <c r="W22" s="9">
        <f>SUMIFS(Concentrado!X$2:X859,Concentrado!$A$2:$A859,"="&amp;$A22,Concentrado!$B$2:$B859, "=Tlaxcala")</f>
        <v>18.042000000000002</v>
      </c>
      <c r="X22" s="9">
        <f>SUMIFS(Concentrado!Y$2:Y859,Concentrado!$A$2:$A859,"="&amp;$A22,Concentrado!$B$2:$B859, "=Tlaxcala")</f>
        <v>2.1709999999999998</v>
      </c>
      <c r="Y22" s="9">
        <f>SUMIFS(Concentrado!Z$2:Z859,Concentrado!$A$2:$A859,"="&amp;$A22,Concentrado!$B$2:$B859, "=Tlaxcala")</f>
        <v>9.8879999999999999</v>
      </c>
      <c r="Z22" s="9">
        <f>SUMIFS(Concentrado!AA$2:AA859,Concentrado!$A$2:$A859,"="&amp;$A22,Concentrado!$B$2:$B859, "=Tlaxcala")</f>
        <v>78.281999999999996</v>
      </c>
      <c r="AA22" s="9">
        <f>SUMIFS(Concentrado!AB$2:AB859,Concentrado!$A$2:$A859,"="&amp;$A22,Concentrado!$B$2:$B859, "=Tlaxcala")</f>
        <v>53.692</v>
      </c>
      <c r="AB22" s="9">
        <f>SUMIFS(Concentrado!AC$2:AC859,Concentrado!$A$2:$A859,"="&amp;$A22,Concentrado!$B$2:$B859, "=Tlaxcala")</f>
        <v>65.650000000000006</v>
      </c>
      <c r="AC22" s="9">
        <f>SUMIFS(Concentrado!AD$2:AD859,Concentrado!$A$2:$A859,"="&amp;$A22,Concentrado!$B$2:$B859, "=Tlaxcala")</f>
        <v>462.35399999999998</v>
      </c>
      <c r="AD22" s="9">
        <f>SUMIFS(Concentrado!AE$2:AE859,Concentrado!$A$2:$A859,"="&amp;$A22,Concentrado!$B$2:$B859, "=Tlaxcala")</f>
        <v>379.89699999999999</v>
      </c>
      <c r="AE22" s="9">
        <f>SUMIFS(Concentrado!AF$2:AF859,Concentrado!$A$2:$A859,"="&amp;$A22,Concentrado!$B$2:$B859, "=Tlaxcala")</f>
        <v>420.06799999999998</v>
      </c>
      <c r="AF22" s="9">
        <f>SUMIFS(Concentrado!AG$2:AG859,Concentrado!$A$2:$A859,"="&amp;$A22,Concentrado!$B$2:$B859, "=Tlaxcala")</f>
        <v>7.0330000000000004</v>
      </c>
      <c r="AG22" s="9">
        <f>SUMIFS(Concentrado!AH$2:AH859,Concentrado!$A$2:$A859,"="&amp;$A22,Concentrado!$B$2:$B859, "=Tlaxcala")</f>
        <v>9.2660110628114705</v>
      </c>
      <c r="AH22" s="9">
        <f>SUMIFS(Concentrado!AI$2:AI859,Concentrado!$A$2:$A859,"="&amp;$A22,Concentrado!$B$2:$B859, "=Tlaxcala")</f>
        <v>4.0850173817489601</v>
      </c>
      <c r="AI22" s="9">
        <f>SUMIFS(Concentrado!AJ$2:AJ859,Concentrado!$A$2:$A859,"="&amp;$A22,Concentrado!$B$2:$B859, "=Tlaxcala")</f>
        <v>6.6934947344508098</v>
      </c>
      <c r="AJ22" s="9">
        <f>SUMIFS(Concentrado!AK$2:AK859,Concentrado!$A$2:$A859,"="&amp;$A22,Concentrado!$B$2:$B859, "=Tlaxcala")</f>
        <v>6.7270000000000003</v>
      </c>
      <c r="AK22" s="9">
        <f>SUMIFS(Concentrado!AL$2:AL859,Concentrado!$A$2:$A859,"="&amp;$A22,Concentrado!$B$2:$B859, "=Tlaxcala")</f>
        <v>1.5920000000000001</v>
      </c>
      <c r="AL22" s="9">
        <f>SUMIFS(Concentrado!AM$2:AM859,Concentrado!$A$2:$A859,"="&amp;$A22,Concentrado!$B$2:$B859, "=Tlaxcala")</f>
        <v>4.0890000000000004</v>
      </c>
      <c r="AM22" s="9">
        <f>SUMIFS(Concentrado!AN$2:AN859,Concentrado!$A$2:$A859,"="&amp;$A22,Concentrado!$B$2:$B859, "=Tlaxcala")</f>
        <v>43.268999999999998</v>
      </c>
      <c r="AN22" s="9">
        <f>SUMIFS(Concentrado!AO$2:AO859,Concentrado!$A$2:$A859,"="&amp;$A22,Concentrado!$B$2:$B859, "=Tlaxcala")</f>
        <v>42.113999999999997</v>
      </c>
      <c r="AO22" s="9">
        <f>SUMIFS(Concentrado!AP$2:AP859,Concentrado!$A$2:$A859,"="&amp;$A22,Concentrado!$B$2:$B859, "=Tlaxcala")</f>
        <v>42.676000000000002</v>
      </c>
      <c r="AP22" s="9">
        <f>SUMIFS(Concentrado!AQ$2:AQ859,Concentrado!$A$2:$A859,"="&amp;$A22,Concentrado!$B$2:$B859, "=Tlaxcala")</f>
        <v>0.30599999999999999</v>
      </c>
      <c r="AQ22" s="9">
        <f>SUMIFS(Concentrado!AR$2:AR859,Concentrado!$A$2:$A859,"="&amp;$A22,Concentrado!$B$2:$B859, "=Tlaxcala")</f>
        <v>0</v>
      </c>
      <c r="AR22" s="9">
        <f>SUMIFS(Concentrado!AS$2:AS859,Concentrado!$A$2:$A859,"="&amp;$A22,Concentrado!$B$2:$B859, "=Tlaxcala")</f>
        <v>0.14899999999999999</v>
      </c>
      <c r="AS22" s="9">
        <f>SUMIFS(Concentrado!AT$2:AT859,Concentrado!$A$2:$A859,"="&amp;$A22,Concentrado!$B$2:$B859, "=Tlaxcala")</f>
        <v>1.988</v>
      </c>
      <c r="AT22" s="9">
        <f>SUMIFS(Concentrado!AU$2:AU859,Concentrado!$A$2:$A859,"="&amp;$A22,Concentrado!$B$2:$B859, "=Tlaxcala")</f>
        <v>0.28899999999999998</v>
      </c>
      <c r="AU22" s="9">
        <f>SUMIFS(Concentrado!AV$2:AV859,Concentrado!$A$2:$A859,"="&amp;$A22,Concentrado!$B$2:$B859, "=Tlaxcala")</f>
        <v>1.115</v>
      </c>
      <c r="AV22" s="9">
        <f>SUMIFS(Concentrado!AW$2:AW859,Concentrado!$A$2:$A859,"="&amp;$A22,Concentrado!$B$2:$B859, "=Tlaxcala")</f>
        <v>586.80999999999995</v>
      </c>
      <c r="AW22" s="9">
        <f>SUMIFS(Concentrado!AX$2:AX859,Concentrado!$A$2:$A859,"="&amp;$A22,Concentrado!$B$2:$B859, "=Tlaxcala")</f>
        <v>449.654</v>
      </c>
      <c r="AX22" s="9">
        <f>SUMIFS(Concentrado!AY$2:AY859,Concentrado!$A$2:$A859,"="&amp;$A22,Concentrado!$B$2:$B859, "=Tlaxcala")</f>
        <v>516.423</v>
      </c>
      <c r="AY22" s="9">
        <f>SUMIFS(Concentrado!AZ$2:AZ859,Concentrado!$A$2:$A859,"="&amp;$A22,Concentrado!$B$2:$B859, "=Tlaxcala")</f>
        <v>5.8680000000000003</v>
      </c>
      <c r="AZ22" s="9">
        <f>SUMIFS(Concentrado!BA$2:BA859,Concentrado!$A$2:$A859,"="&amp;$A22,Concentrado!$B$2:$B859, "=Tlaxcala")</f>
        <v>4.4969999999999999</v>
      </c>
      <c r="BA22" s="9">
        <f>SUMIFS(Concentrado!BB$2:BB859,Concentrado!$A$2:$A859,"="&amp;$A22,Concentrado!$B$2:$B859, "=Tlaxcala")</f>
        <v>5.1639999999999997</v>
      </c>
      <c r="BB22" s="9">
        <f>SUMIFS(Concentrado!BC$2:BC859,Concentrado!$A$2:$A859,"="&amp;$A22,Concentrado!$B$2:$B859, "=Tlaxcala")</f>
        <v>14.786</v>
      </c>
      <c r="BC22" s="9">
        <f>SUMIFS(Concentrado!BD$2:BD859,Concentrado!$A$2:$A859,"="&amp;$A22,Concentrado!$B$2:$B859, "=Tlaxcala")</f>
        <v>6.5720000000000001</v>
      </c>
      <c r="BD22" s="9">
        <f>SUMIFS(Concentrado!BE$2:BE859,Concentrado!$A$2:$A859,"="&amp;$A22,Concentrado!$B$2:$B859, "=Tlaxcala")</f>
        <v>12.616</v>
      </c>
      <c r="BE22" s="9">
        <f>SUMIFS(Concentrado!BF$2:BF859,Concentrado!$A$2:$A859,"="&amp;$A22,Concentrado!$B$2:$B859, "=Tlaxcala")</f>
        <v>14.81</v>
      </c>
      <c r="BF22" s="9">
        <f>SUMIFS(Concentrado!BG$2:BG859,Concentrado!$A$2:$A859,"="&amp;$A22,Concentrado!$B$2:$B859, "=Tlaxcala")</f>
        <v>25.315999999999999</v>
      </c>
      <c r="BG22" s="9">
        <f>SUMIFS(Concentrado!BH$2:BH859,Concentrado!$A$2:$A859,"="&amp;$A22,Concentrado!$B$2:$B859, "=Tlaxcala")</f>
        <v>6.962025316455696</v>
      </c>
    </row>
    <row r="23" spans="1:59" x14ac:dyDescent="0.25">
      <c r="A23" s="4">
        <v>2019</v>
      </c>
      <c r="B23" s="9">
        <f>SUMIFS(Concentrado!C$2:C859,Concentrado!$A$2:$A859,"="&amp;$A23,Concentrado!$B$2:$B859, "=Tlaxcala")</f>
        <v>10.146000000000001</v>
      </c>
      <c r="C23" s="9">
        <f>SUMIFS(Concentrado!D$2:D859,Concentrado!$A$2:$A859,"="&amp;$A23,Concentrado!$B$2:$B859, "=Tlaxcala")</f>
        <v>4.0119999999999996</v>
      </c>
      <c r="D23" s="9">
        <f>SUMIFS(Concentrado!E$2:E859,Concentrado!$A$2:$A859,"="&amp;$A23,Concentrado!$B$2:$B859, "=Tlaxcala")</f>
        <v>6.9950000000000001</v>
      </c>
      <c r="E23" s="9">
        <f>SUMIFS(Concentrado!F$2:F859,Concentrado!$A$2:$A859,"="&amp;$A23,Concentrado!$B$2:$B859, "=Tlaxcala")</f>
        <v>10.481</v>
      </c>
      <c r="F23" s="9">
        <f>SUMIFS(Concentrado!G$2:G859,Concentrado!$A$2:$A859,"="&amp;$A23,Concentrado!$B$2:$B859, "=Tlaxcala")</f>
        <v>14.571</v>
      </c>
      <c r="G23" s="9">
        <f>SUMIFS(Concentrado!H$2:H859,Concentrado!$A$2:$A859,"="&amp;$A23,Concentrado!$B$2:$B859, "=Tlaxcala")</f>
        <v>5.3</v>
      </c>
      <c r="H23" s="9">
        <f>SUMIFS(Concentrado!I$2:I859,Concentrado!$A$2:$A859,"="&amp;$A23,Concentrado!$B$2:$B859, "=Tlaxcala")</f>
        <v>3.4390000000000001</v>
      </c>
      <c r="I23" s="9">
        <f>SUMIFS(Concentrado!J$2:J859,Concentrado!$A$2:$A859,"="&amp;$A23,Concentrado!$B$2:$B859, "=Tlaxcala")</f>
        <v>4.3440000000000003</v>
      </c>
      <c r="J23" s="9">
        <f>SUMIFS(Concentrado!K$2:K859,Concentrado!$A$2:$A859,"="&amp;$A23,Concentrado!$B$2:$B859, "=Tlaxcala")</f>
        <v>3.0289999999999999</v>
      </c>
      <c r="K23" s="9">
        <f>SUMIFS(Concentrado!L$2:L859,Concentrado!$A$2:$A859,"="&amp;$A23,Concentrado!$B$2:$B859, "=Tlaxcala")</f>
        <v>2.2930000000000001</v>
      </c>
      <c r="L23" s="9">
        <f>SUMIFS(Concentrado!M$2:M859,Concentrado!$A$2:$A859,"="&amp;$A23,Concentrado!$B$2:$B859, "=Tlaxcala")</f>
        <v>2.6509999999999998</v>
      </c>
      <c r="M23" s="9">
        <f>SUMIFS(Concentrado!N$2:N859,Concentrado!$A$2:$A859,"="&amp;$A23,Concentrado!$B$2:$B859, "=Tlaxcala")</f>
        <v>38.640999999999998</v>
      </c>
      <c r="N23" s="9">
        <f>SUMIFS(Concentrado!O$2:O859,Concentrado!$A$2:$A859,"="&amp;$A23,Concentrado!$B$2:$B859, "=Tlaxcala")</f>
        <v>69.662000000000006</v>
      </c>
      <c r="O23" s="9">
        <f>SUMIFS(Concentrado!P$2:P859,Concentrado!$A$2:$A859,"="&amp;$A23,Concentrado!$B$2:$B859, "=Tlaxcala")</f>
        <v>20.491</v>
      </c>
      <c r="P23" s="9">
        <f>SUMIFS(Concentrado!Q$2:Q859,Concentrado!$A$2:$A859,"="&amp;$A23,Concentrado!$B$2:$B859, "=Tlaxcala")</f>
        <v>44.396999999999998</v>
      </c>
      <c r="Q23" s="9">
        <f>SUMIFS(Concentrado!R$2:R859,Concentrado!$A$2:$A859,"="&amp;$A23,Concentrado!$B$2:$B859, "=Tlaxcala")</f>
        <v>97.980999999999995</v>
      </c>
      <c r="R23" s="9">
        <f>SUMIFS(Concentrado!S$2:S859,Concentrado!$A$2:$A859,"="&amp;$A23,Concentrado!$B$2:$B859, "=Tlaxcala")</f>
        <v>95.433999999999997</v>
      </c>
      <c r="S23" s="9">
        <f>SUMIFS(Concentrado!T$2:T859,Concentrado!$A$2:$A859,"="&amp;$A23,Concentrado!$B$2:$B859, "=Tlaxcala")</f>
        <v>96.671999999999997</v>
      </c>
      <c r="T23" s="9">
        <f>SUMIFS(Concentrado!U$2:U859,Concentrado!$A$2:$A859,"="&amp;$A23,Concentrado!$B$2:$B859, "=Tlaxcala")</f>
        <v>17.263999999999999</v>
      </c>
      <c r="U23" s="9">
        <f>SUMIFS(Concentrado!V$2:V859,Concentrado!$A$2:$A859,"="&amp;$A23,Concentrado!$B$2:$B859, "=Tlaxcala")</f>
        <v>21.923999999999999</v>
      </c>
      <c r="V23" s="9">
        <f>SUMIFS(Concentrado!W$2:W859,Concentrado!$A$2:$A859,"="&amp;$A23,Concentrado!$B$2:$B859, "=Tlaxcala")</f>
        <v>19.658000000000001</v>
      </c>
      <c r="W23" s="9">
        <f>SUMIFS(Concentrado!X$2:X859,Concentrado!$A$2:$A859,"="&amp;$A23,Concentrado!$B$2:$B859, "=Tlaxcala")</f>
        <v>22.11</v>
      </c>
      <c r="X23" s="9">
        <f>SUMIFS(Concentrado!Y$2:Y859,Concentrado!$A$2:$A859,"="&amp;$A23,Concentrado!$B$2:$B859, "=Tlaxcala")</f>
        <v>3.726</v>
      </c>
      <c r="Y23" s="9">
        <f>SUMIFS(Concentrado!Z$2:Z859,Concentrado!$A$2:$A859,"="&amp;$A23,Concentrado!$B$2:$B859, "=Tlaxcala")</f>
        <v>12.664</v>
      </c>
      <c r="Z23" s="9">
        <f>SUMIFS(Concentrado!AA$2:AA859,Concentrado!$A$2:$A859,"="&amp;$A23,Concentrado!$B$2:$B859, "=Tlaxcala")</f>
        <v>82.686000000000007</v>
      </c>
      <c r="AA23" s="9">
        <f>SUMIFS(Concentrado!AB$2:AB859,Concentrado!$A$2:$A859,"="&amp;$A23,Concentrado!$B$2:$B859, "=Tlaxcala")</f>
        <v>61.616</v>
      </c>
      <c r="AB23" s="9">
        <f>SUMIFS(Concentrado!AC$2:AC859,Concentrado!$A$2:$A859,"="&amp;$A23,Concentrado!$B$2:$B859, "=Tlaxcala")</f>
        <v>71.86</v>
      </c>
      <c r="AC23" s="9">
        <f>SUMIFS(Concentrado!AD$2:AD859,Concentrado!$A$2:$A859,"="&amp;$A23,Concentrado!$B$2:$B859, "=Tlaxcala")</f>
        <v>448.411</v>
      </c>
      <c r="AD23" s="9">
        <f>SUMIFS(Concentrado!AE$2:AE859,Concentrado!$A$2:$A859,"="&amp;$A23,Concentrado!$B$2:$B859, "=Tlaxcala")</f>
        <v>382.02100000000002</v>
      </c>
      <c r="AE23" s="9">
        <f>SUMIFS(Concentrado!AF$2:AF859,Concentrado!$A$2:$A859,"="&amp;$A23,Concentrado!$B$2:$B859, "=Tlaxcala")</f>
        <v>414.29899999999998</v>
      </c>
      <c r="AF23" s="9">
        <f>SUMIFS(Concentrado!AG$2:AG859,Concentrado!$A$2:$A859,"="&amp;$A23,Concentrado!$B$2:$B859, "=Tlaxcala")</f>
        <v>9.2379999999999995</v>
      </c>
      <c r="AG23" s="9">
        <f>SUMIFS(Concentrado!AH$2:AH859,Concentrado!$A$2:$A859,"="&amp;$A23,Concentrado!$B$2:$B859, "=Tlaxcala")</f>
        <v>8.0233962233873992</v>
      </c>
      <c r="AH23" s="9">
        <f>SUMIFS(Concentrado!AI$2:AI859,Concentrado!$A$2:$A859,"="&amp;$A23,Concentrado!$B$2:$B859, "=Tlaxcala")</f>
        <v>5.3052779353490704</v>
      </c>
      <c r="AI23" s="9">
        <f>SUMIFS(Concentrado!AJ$2:AJ859,Concentrado!$A$2:$A859,"="&amp;$A23,Concentrado!$B$2:$B859, "=Tlaxcala")</f>
        <v>6.6759725678218098</v>
      </c>
      <c r="AJ23" s="9">
        <f>SUMIFS(Concentrado!AK$2:AK859,Concentrado!$A$2:$A859,"="&amp;$A23,Concentrado!$B$2:$B859, "=Tlaxcala")</f>
        <v>7.1180000000000003</v>
      </c>
      <c r="AK23" s="9">
        <f>SUMIFS(Concentrado!AL$2:AL859,Concentrado!$A$2:$A859,"="&amp;$A23,Concentrado!$B$2:$B859, "=Tlaxcala")</f>
        <v>2.5790000000000002</v>
      </c>
      <c r="AL23" s="9">
        <f>SUMIFS(Concentrado!AM$2:AM859,Concentrado!$A$2:$A859,"="&amp;$A23,Concentrado!$B$2:$B859, "=Tlaxcala")</f>
        <v>4.7859999999999996</v>
      </c>
      <c r="AM23" s="9">
        <f>SUMIFS(Concentrado!AN$2:AN859,Concentrado!$A$2:$A859,"="&amp;$A23,Concentrado!$B$2:$B859, "=Tlaxcala")</f>
        <v>44.372</v>
      </c>
      <c r="AN23" s="9">
        <f>SUMIFS(Concentrado!AO$2:AO859,Concentrado!$A$2:$A859,"="&amp;$A23,Concentrado!$B$2:$B859, "=Tlaxcala")</f>
        <v>40.838999999999999</v>
      </c>
      <c r="AO23" s="9">
        <f>SUMIFS(Concentrado!AP$2:AP859,Concentrado!$A$2:$A859,"="&amp;$A23,Concentrado!$B$2:$B859, "=Tlaxcala")</f>
        <v>42.555999999999997</v>
      </c>
      <c r="AP23" s="9">
        <f>SUMIFS(Concentrado!AQ$2:AQ859,Concentrado!$A$2:$A859,"="&amp;$A23,Concentrado!$B$2:$B859, "=Tlaxcala")</f>
        <v>0.45400000000000001</v>
      </c>
      <c r="AQ23" s="9">
        <f>SUMIFS(Concentrado!AR$2:AR859,Concentrado!$A$2:$A859,"="&amp;$A23,Concentrado!$B$2:$B859, "=Tlaxcala")</f>
        <v>0.28699999999999998</v>
      </c>
      <c r="AR23" s="9">
        <f>SUMIFS(Concentrado!AS$2:AS859,Concentrado!$A$2:$A859,"="&amp;$A23,Concentrado!$B$2:$B859, "=Tlaxcala")</f>
        <v>0.36799999999999999</v>
      </c>
      <c r="AS23" s="9">
        <f>SUMIFS(Concentrado!AT$2:AT859,Concentrado!$A$2:$A859,"="&amp;$A23,Concentrado!$B$2:$B859, "=Tlaxcala")</f>
        <v>1.9690000000000001</v>
      </c>
      <c r="AT23" s="9">
        <f>SUMIFS(Concentrado!AU$2:AU859,Concentrado!$A$2:$A859,"="&amp;$A23,Concentrado!$B$2:$B859, "=Tlaxcala")</f>
        <v>0.86</v>
      </c>
      <c r="AU23" s="9">
        <f>SUMIFS(Concentrado!AV$2:AV859,Concentrado!$A$2:$A859,"="&amp;$A23,Concentrado!$B$2:$B859, "=Tlaxcala")</f>
        <v>1.399</v>
      </c>
      <c r="AV23" s="9">
        <f>SUMIFS(Concentrado!AW$2:AW859,Concentrado!$A$2:$A859,"="&amp;$A23,Concentrado!$B$2:$B859, "=Tlaxcala")</f>
        <v>573.5</v>
      </c>
      <c r="AW23" s="9">
        <f>SUMIFS(Concentrado!AX$2:AX859,Concentrado!$A$2:$A859,"="&amp;$A23,Concentrado!$B$2:$B859, "=Tlaxcala")</f>
        <v>453.52499999999998</v>
      </c>
      <c r="AX23" s="9">
        <f>SUMIFS(Concentrado!AY$2:AY859,Concentrado!$A$2:$A859,"="&amp;$A23,Concentrado!$B$2:$B859, "=Tlaxcala")</f>
        <v>511.85500000000002</v>
      </c>
      <c r="AY23" s="9">
        <f>SUMIFS(Concentrado!AZ$2:AZ859,Concentrado!$A$2:$A859,"="&amp;$A23,Concentrado!$B$2:$B859, "=Tlaxcala")</f>
        <v>5.7350000000000003</v>
      </c>
      <c r="AZ23" s="9">
        <f>SUMIFS(Concentrado!BA$2:BA859,Concentrado!$A$2:$A859,"="&amp;$A23,Concentrado!$B$2:$B859, "=Tlaxcala")</f>
        <v>4.5350000000000001</v>
      </c>
      <c r="BA23" s="9">
        <f>SUMIFS(Concentrado!BB$2:BB859,Concentrado!$A$2:$A859,"="&amp;$A23,Concentrado!$B$2:$B859, "=Tlaxcala")</f>
        <v>5.1189999999999998</v>
      </c>
      <c r="BB23" s="9">
        <f>SUMIFS(Concentrado!BC$2:BC859,Concentrado!$A$2:$A859,"="&amp;$A23,Concentrado!$B$2:$B859, "=Tlaxcala")</f>
        <v>14.045999999999999</v>
      </c>
      <c r="BC23" s="9">
        <f>SUMIFS(Concentrado!BD$2:BD859,Concentrado!$A$2:$A859,"="&amp;$A23,Concentrado!$B$2:$B859, "=Tlaxcala")</f>
        <v>1.6519999999999999</v>
      </c>
      <c r="BD23" s="9">
        <f>SUMIFS(Concentrado!BE$2:BE859,Concentrado!$A$2:$A859,"="&amp;$A23,Concentrado!$B$2:$B859, "=Tlaxcala")</f>
        <v>11.936</v>
      </c>
      <c r="BE23" s="9">
        <f>SUMIFS(Concentrado!BF$2:BF859,Concentrado!$A$2:$A859,"="&amp;$A23,Concentrado!$B$2:$B859, "=Tlaxcala")</f>
        <v>13.993</v>
      </c>
      <c r="BF23" s="9">
        <f>SUMIFS(Concentrado!BG$2:BG859,Concentrado!$A$2:$A859,"="&amp;$A23,Concentrado!$B$2:$B859, "=Tlaxcala")</f>
        <v>49.174999999999997</v>
      </c>
      <c r="BG23" s="9">
        <f>SUMIFS(Concentrado!BH$2:BH859,Concentrado!$A$2:$A859,"="&amp;$A23,Concentrado!$B$2:$B859, "=Tlaxcala")</f>
        <v>7.2421654968930218</v>
      </c>
    </row>
    <row r="24" spans="1:59" x14ac:dyDescent="0.25">
      <c r="A24" s="4">
        <v>2020</v>
      </c>
      <c r="B24" s="9">
        <f>SUMIFS(Concentrado!C$2:C859,Concentrado!$A$2:$A859,"="&amp;$A24,Concentrado!$B$2:$B859, "=Tlaxcala")</f>
        <v>12.776999999999999</v>
      </c>
      <c r="C24" s="9">
        <f>SUMIFS(Concentrado!D$2:D859,Concentrado!$A$2:$A859,"="&amp;$A24,Concentrado!$B$2:$B859, "=Tlaxcala")</f>
        <v>1.9870000000000001</v>
      </c>
      <c r="D24" s="9">
        <f>SUMIFS(Concentrado!E$2:E859,Concentrado!$A$2:$A859,"="&amp;$A24,Concentrado!$B$2:$B859, "=Tlaxcala")</f>
        <v>7.2270000000000003</v>
      </c>
      <c r="E24" s="9">
        <f>SUMIFS(Concentrado!F$2:F859,Concentrado!$A$2:$A859,"="&amp;$A24,Concentrado!$B$2:$B859, "=Tlaxcala")</f>
        <v>8.2840000000000007</v>
      </c>
      <c r="F24" s="9">
        <f>SUMIFS(Concentrado!G$2:G859,Concentrado!$A$2:$A859,"="&amp;$A24,Concentrado!$B$2:$B859, "=Tlaxcala")</f>
        <v>15.564</v>
      </c>
      <c r="G24" s="9">
        <f>SUMIFS(Concentrado!H$2:H859,Concentrado!$A$2:$A859,"="&amp;$A24,Concentrado!$B$2:$B859, "=Tlaxcala")</f>
        <v>4.5090000000000003</v>
      </c>
      <c r="H24" s="9">
        <f>SUMIFS(Concentrado!I$2:I859,Concentrado!$A$2:$A859,"="&amp;$A24,Concentrado!$B$2:$B859, "=Tlaxcala")</f>
        <v>3.9729999999999999</v>
      </c>
      <c r="I24" s="9">
        <f>SUMIFS(Concentrado!J$2:J859,Concentrado!$A$2:$A859,"="&amp;$A24,Concentrado!$B$2:$B859, "=Tlaxcala")</f>
        <v>4.234</v>
      </c>
      <c r="J24" s="9">
        <f>SUMIFS(Concentrado!K$2:K859,Concentrado!$A$2:$A859,"="&amp;$A24,Concentrado!$B$2:$B859, "=Tlaxcala")</f>
        <v>3.4569999999999999</v>
      </c>
      <c r="K24" s="9">
        <f>SUMIFS(Concentrado!L$2:L859,Concentrado!$A$2:$A859,"="&amp;$A24,Concentrado!$B$2:$B859, "=Tlaxcala")</f>
        <v>2.98</v>
      </c>
      <c r="L24" s="9">
        <f>SUMIFS(Concentrado!M$2:M859,Concentrado!$A$2:$A859,"="&amp;$A24,Concentrado!$B$2:$B859, "=Tlaxcala")</f>
        <v>3.2120000000000002</v>
      </c>
      <c r="M24" s="9">
        <f>SUMIFS(Concentrado!N$2:N859,Concentrado!$A$2:$A859,"="&amp;$A24,Concentrado!$B$2:$B859, "=Tlaxcala")</f>
        <v>41.755000000000003</v>
      </c>
      <c r="N24" s="9">
        <f>SUMIFS(Concentrado!O$2:O859,Concentrado!$A$2:$A859,"="&amp;$A24,Concentrado!$B$2:$B859, "=Tlaxcala")</f>
        <v>64.786000000000001</v>
      </c>
      <c r="O24" s="9">
        <f>SUMIFS(Concentrado!P$2:P859,Concentrado!$A$2:$A859,"="&amp;$A24,Concentrado!$B$2:$B859, "=Tlaxcala")</f>
        <v>15.042</v>
      </c>
      <c r="P24" s="9">
        <f>SUMIFS(Concentrado!Q$2:Q859,Concentrado!$A$2:$A859,"="&amp;$A24,Concentrado!$B$2:$B859, "=Tlaxcala")</f>
        <v>39.198999999999998</v>
      </c>
      <c r="Q24" s="9">
        <f>SUMIFS(Concentrado!R$2:R859,Concentrado!$A$2:$A859,"="&amp;$A24,Concentrado!$B$2:$B859, "=Tlaxcala")</f>
        <v>177.37200000000001</v>
      </c>
      <c r="R24" s="9">
        <f>SUMIFS(Concentrado!S$2:S859,Concentrado!$A$2:$A859,"="&amp;$A24,Concentrado!$B$2:$B859, "=Tlaxcala")</f>
        <v>137.22499999999999</v>
      </c>
      <c r="S24" s="9">
        <f>SUMIFS(Concentrado!T$2:T859,Concentrado!$A$2:$A859,"="&amp;$A24,Concentrado!$B$2:$B859, "=Tlaxcala")</f>
        <v>156.721</v>
      </c>
      <c r="T24" s="9">
        <f>SUMIFS(Concentrado!U$2:U859,Concentrado!$A$2:$A859,"="&amp;$A24,Concentrado!$B$2:$B859, "=Tlaxcala")</f>
        <v>26.004999999999999</v>
      </c>
      <c r="U24" s="9">
        <f>SUMIFS(Concentrado!V$2:V859,Concentrado!$A$2:$A859,"="&amp;$A24,Concentrado!$B$2:$B859, "=Tlaxcala")</f>
        <v>28.806999999999999</v>
      </c>
      <c r="V24" s="9">
        <f>SUMIFS(Concentrado!W$2:W859,Concentrado!$A$2:$A859,"="&amp;$A24,Concentrado!$B$2:$B859, "=Tlaxcala")</f>
        <v>27.446000000000002</v>
      </c>
      <c r="W24" s="9">
        <f>SUMIFS(Concentrado!X$2:X859,Concentrado!$A$2:$A859,"="&amp;$A24,Concentrado!$B$2:$B859, "=Tlaxcala")</f>
        <v>13.679</v>
      </c>
      <c r="X24" s="9">
        <f>SUMIFS(Concentrado!Y$2:Y859,Concentrado!$A$2:$A859,"="&amp;$A24,Concentrado!$B$2:$B859, "=Tlaxcala")</f>
        <v>2.4119999999999999</v>
      </c>
      <c r="Y24" s="9">
        <f>SUMIFS(Concentrado!Z$2:Z859,Concentrado!$A$2:$A859,"="&amp;$A24,Concentrado!$B$2:$B859, "=Tlaxcala")</f>
        <v>7.883</v>
      </c>
      <c r="Z24" s="9">
        <f>SUMIFS(Concentrado!AA$2:AA859,Concentrado!$A$2:$A859,"="&amp;$A24,Concentrado!$B$2:$B859, "=Tlaxcala")</f>
        <v>144.15299999999999</v>
      </c>
      <c r="AA24" s="9">
        <f>SUMIFS(Concentrado!AB$2:AB859,Concentrado!$A$2:$A859,"="&amp;$A24,Concentrado!$B$2:$B859, "=Tlaxcala")</f>
        <v>101.748</v>
      </c>
      <c r="AB24" s="9">
        <f>SUMIFS(Concentrado!AC$2:AC859,Concentrado!$A$2:$A859,"="&amp;$A24,Concentrado!$B$2:$B859, "=Tlaxcala")</f>
        <v>122.34</v>
      </c>
      <c r="AC24" s="9">
        <f>SUMIFS(Concentrado!AD$2:AD859,Concentrado!$A$2:$A859,"="&amp;$A24,Concentrado!$B$2:$B859, "=Tlaxcala")</f>
        <v>635.38400000000001</v>
      </c>
      <c r="AD24" s="9">
        <f>SUMIFS(Concentrado!AE$2:AE859,Concentrado!$A$2:$A859,"="&amp;$A24,Concentrado!$B$2:$B859, "=Tlaxcala")</f>
        <v>497.245</v>
      </c>
      <c r="AE24" s="9">
        <f>SUMIFS(Concentrado!AF$2:AF859,Concentrado!$A$2:$A859,"="&amp;$A24,Concentrado!$B$2:$B859, "=Tlaxcala")</f>
        <v>564.327</v>
      </c>
      <c r="AF24" s="9">
        <f>SUMIFS(Concentrado!AG$2:AG859,Concentrado!$A$2:$A859,"="&amp;$A24,Concentrado!$B$2:$B859, "=Tlaxcala")</f>
        <v>10.071</v>
      </c>
      <c r="AG24" s="9">
        <f>SUMIFS(Concentrado!AH$2:AH859,Concentrado!$A$2:$A859,"="&amp;$A24,Concentrado!$B$2:$B859, "=Tlaxcala")</f>
        <v>5.5940926381740903</v>
      </c>
      <c r="AH24" s="9">
        <f>SUMIFS(Concentrado!AI$2:AI859,Concentrado!$A$2:$A859,"="&amp;$A24,Concentrado!$B$2:$B859, "=Tlaxcala")</f>
        <v>3.25669250309386</v>
      </c>
      <c r="AI24" s="9">
        <f>SUMIFS(Concentrado!AJ$2:AJ859,Concentrado!$A$2:$A859,"="&amp;$A24,Concentrado!$B$2:$B859, "=Tlaxcala")</f>
        <v>4.4362709512978098</v>
      </c>
      <c r="AJ24" s="9">
        <f>SUMIFS(Concentrado!AK$2:AK859,Concentrado!$A$2:$A859,"="&amp;$A24,Concentrado!$B$2:$B859, "=Tlaxcala")</f>
        <v>6.4640000000000004</v>
      </c>
      <c r="AK24" s="9">
        <f>SUMIFS(Concentrado!AL$2:AL859,Concentrado!$A$2:$A859,"="&amp;$A24,Concentrado!$B$2:$B859, "=Tlaxcala")</f>
        <v>1.2769999999999999</v>
      </c>
      <c r="AL24" s="9">
        <f>SUMIFS(Concentrado!AM$2:AM859,Concentrado!$A$2:$A859,"="&amp;$A24,Concentrado!$B$2:$B859, "=Tlaxcala")</f>
        <v>3.7959999999999998</v>
      </c>
      <c r="AM24" s="9">
        <f>SUMIFS(Concentrado!AN$2:AN859,Concentrado!$A$2:$A859,"="&amp;$A24,Concentrado!$B$2:$B859, "=Tlaxcala")</f>
        <v>355.04500000000002</v>
      </c>
      <c r="AN24" s="9">
        <f>SUMIFS(Concentrado!AO$2:AO859,Concentrado!$A$2:$A859,"="&amp;$A24,Concentrado!$B$2:$B859, "=Tlaxcala")</f>
        <v>178.23599999999999</v>
      </c>
      <c r="AO24" s="9">
        <f>SUMIFS(Concentrado!AP$2:AP859,Concentrado!$A$2:$A859,"="&amp;$A24,Concentrado!$B$2:$B859, "=Tlaxcala")</f>
        <v>264.09699999999998</v>
      </c>
      <c r="AP24" s="9">
        <f>SUMIFS(Concentrado!AQ$2:AQ859,Concentrado!$A$2:$A859,"="&amp;$A24,Concentrado!$B$2:$B859, "=Tlaxcala")</f>
        <v>0.15</v>
      </c>
      <c r="AQ24" s="9">
        <f>SUMIFS(Concentrado!AR$2:AR859,Concentrado!$A$2:$A859,"="&amp;$A24,Concentrado!$B$2:$B859, "=Tlaxcala")</f>
        <v>0.14199999999999999</v>
      </c>
      <c r="AR24" s="9">
        <f>SUMIFS(Concentrado!AS$2:AS859,Concentrado!$A$2:$A859,"="&amp;$A24,Concentrado!$B$2:$B859, "=Tlaxcala")</f>
        <v>0.14599999999999999</v>
      </c>
      <c r="AS24" s="9">
        <f>SUMIFS(Concentrado!AT$2:AT859,Concentrado!$A$2:$A859,"="&amp;$A24,Concentrado!$B$2:$B859, "=Tlaxcala")</f>
        <v>2.1040000000000001</v>
      </c>
      <c r="AT24" s="9">
        <f>SUMIFS(Concentrado!AU$2:AU859,Concentrado!$A$2:$A859,"="&amp;$A24,Concentrado!$B$2:$B859, "=Tlaxcala")</f>
        <v>0</v>
      </c>
      <c r="AU24" s="9">
        <f>SUMIFS(Concentrado!AV$2:AV859,Concentrado!$A$2:$A859,"="&amp;$A24,Concentrado!$B$2:$B859, "=Tlaxcala")</f>
        <v>1.022</v>
      </c>
      <c r="AV24" s="9">
        <f>SUMIFS(Concentrado!AW$2:AW859,Concentrado!$A$2:$A859,"="&amp;$A24,Concentrado!$B$2:$B859, "=Tlaxcala")</f>
        <v>1065.587</v>
      </c>
      <c r="AW24" s="9">
        <f>SUMIFS(Concentrado!AX$2:AX859,Concentrado!$A$2:$A859,"="&amp;$A24,Concentrado!$B$2:$B859, "=Tlaxcala")</f>
        <v>701.59199999999998</v>
      </c>
      <c r="AX24" s="9">
        <f>SUMIFS(Concentrado!AY$2:AY859,Concentrado!$A$2:$A859,"="&amp;$A24,Concentrado!$B$2:$B859, "=Tlaxcala")</f>
        <v>878.35299999999995</v>
      </c>
      <c r="AY24" s="9">
        <f>SUMIFS(Concentrado!AZ$2:AZ859,Concentrado!$A$2:$A859,"="&amp;$A24,Concentrado!$B$2:$B859, "=Tlaxcala")</f>
        <v>10.656000000000001</v>
      </c>
      <c r="AZ24" s="9">
        <f>SUMIFS(Concentrado!BA$2:BA859,Concentrado!$A$2:$A859,"="&amp;$A24,Concentrado!$B$2:$B859, "=Tlaxcala")</f>
        <v>7.016</v>
      </c>
      <c r="BA24" s="9">
        <f>SUMIFS(Concentrado!BB$2:BB859,Concentrado!$A$2:$A859,"="&amp;$A24,Concentrado!$B$2:$B859, "=Tlaxcala")</f>
        <v>8.7840000000000007</v>
      </c>
      <c r="BB24" s="9">
        <f>SUMIFS(Concentrado!BC$2:BC859,Concentrado!$A$2:$A859,"="&amp;$A24,Concentrado!$B$2:$B859, "=Tlaxcala")</f>
        <v>23.963000000000001</v>
      </c>
      <c r="BC24" s="9">
        <f>SUMIFS(Concentrado!BD$2:BD859,Concentrado!$A$2:$A859,"="&amp;$A24,Concentrado!$B$2:$B859, "=Tlaxcala")</f>
        <v>7.4370000000000003</v>
      </c>
      <c r="BD24" s="9">
        <f>SUMIFS(Concentrado!BE$2:BE859,Concentrado!$A$2:$A859,"="&amp;$A24,Concentrado!$B$2:$B859, "=Tlaxcala")</f>
        <v>12.175000000000001</v>
      </c>
      <c r="BE24" s="9">
        <f>SUMIFS(Concentrado!BF$2:BF859,Concentrado!$A$2:$A859,"="&amp;$A24,Concentrado!$B$2:$B859, "=Tlaxcala")</f>
        <v>19.731000000000002</v>
      </c>
      <c r="BF24" s="9">
        <f>SUMIFS(Concentrado!BG$2:BG859,Concentrado!$A$2:$A859,"="&amp;$A24,Concentrado!$B$2:$B859, "=Tlaxcala")</f>
        <v>52.936</v>
      </c>
      <c r="BG24" s="9">
        <f>SUMIFS(Concentrado!BH$2:BH859,Concentrado!$A$2:$A859,"="&amp;$A24,Concentrado!$B$2:$B859, "=Tlaxcala")</f>
        <v>8.2771896053897986</v>
      </c>
    </row>
    <row r="25" spans="1:59" x14ac:dyDescent="0.25">
      <c r="A25" s="4">
        <v>2021</v>
      </c>
      <c r="B25" s="9">
        <f>SUMIFS(Concentrado!C$2:C859,Concentrado!$A$2:$A859,"="&amp;$A25,Concentrado!$B$2:$B859, "=Tlaxcala")</f>
        <v>10.16</v>
      </c>
      <c r="C25" s="9">
        <f>SUMIFS(Concentrado!D$2:D859,Concentrado!$A$2:$A859,"="&amp;$A25,Concentrado!$B$2:$B859, "=Tlaxcala")</f>
        <v>2.2490000000000001</v>
      </c>
      <c r="D25" s="9">
        <f>SUMIFS(Concentrado!E$2:E859,Concentrado!$A$2:$A859,"="&amp;$A25,Concentrado!$B$2:$B859, "=Tlaxcala")</f>
        <v>6.0839999999999996</v>
      </c>
      <c r="E25" s="9">
        <f>SUMIFS(Concentrado!F$2:F859,Concentrado!$A$2:$A859,"="&amp;$A25,Concentrado!$B$2:$B859, "=Tlaxcala")</f>
        <v>8.1539999999999999</v>
      </c>
      <c r="F25" s="9">
        <f>SUMIFS(Concentrado!G$2:G859,Concentrado!$A$2:$A859,"="&amp;$A25,Concentrado!$B$2:$B859, "=Tlaxcala")</f>
        <v>11.86</v>
      </c>
      <c r="G25" s="9">
        <f>SUMIFS(Concentrado!H$2:H859,Concentrado!$A$2:$A859,"="&amp;$A25,Concentrado!$B$2:$B859, "=Tlaxcala")</f>
        <v>3.5859999999999999</v>
      </c>
      <c r="H25" s="9">
        <f>SUMIFS(Concentrado!I$2:I859,Concentrado!$A$2:$A859,"="&amp;$A25,Concentrado!$B$2:$B859, "=Tlaxcala")</f>
        <v>4.4980000000000002</v>
      </c>
      <c r="I25" s="9">
        <f>SUMIFS(Concentrado!J$2:J859,Concentrado!$A$2:$A859,"="&amp;$A25,Concentrado!$B$2:$B859, "=Tlaxcala")</f>
        <v>4.056</v>
      </c>
      <c r="J25" s="9">
        <f>SUMIFS(Concentrado!K$2:K859,Concentrado!$A$2:$A859,"="&amp;$A25,Concentrado!$B$2:$B859, "=Tlaxcala")</f>
        <v>1.9419999999999999</v>
      </c>
      <c r="K25" s="9">
        <f>SUMIFS(Concentrado!L$2:L859,Concentrado!$A$2:$A859,"="&amp;$A25,Concentrado!$B$2:$B859, "=Tlaxcala")</f>
        <v>2.39</v>
      </c>
      <c r="L25" s="9">
        <f>SUMIFS(Concentrado!M$2:M859,Concentrado!$A$2:$A859,"="&amp;$A25,Concentrado!$B$2:$B859, "=Tlaxcala")</f>
        <v>2.173</v>
      </c>
      <c r="M25" s="9">
        <f>SUMIFS(Concentrado!N$2:N859,Concentrado!$A$2:$A859,"="&amp;$A25,Concentrado!$B$2:$B859, "=Tlaxcala")</f>
        <v>29.745999999999999</v>
      </c>
      <c r="N25" s="9">
        <f>SUMIFS(Concentrado!O$2:O859,Concentrado!$A$2:$A859,"="&amp;$A25,Concentrado!$B$2:$B859, "=Tlaxcala")</f>
        <v>67.984999999999999</v>
      </c>
      <c r="O25" s="9">
        <f>SUMIFS(Concentrado!P$2:P859,Concentrado!$A$2:$A859,"="&amp;$A25,Concentrado!$B$2:$B859, "=Tlaxcala")</f>
        <v>18.696000000000002</v>
      </c>
      <c r="P25" s="9">
        <f>SUMIFS(Concentrado!Q$2:Q859,Concentrado!$A$2:$A859,"="&amp;$A25,Concentrado!$B$2:$B859, "=Tlaxcala")</f>
        <v>42.588999999999999</v>
      </c>
      <c r="Q25" s="9">
        <f>SUMIFS(Concentrado!R$2:R859,Concentrado!$A$2:$A859,"="&amp;$A25,Concentrado!$B$2:$B859, "=Tlaxcala")</f>
        <v>155.09399999999999</v>
      </c>
      <c r="R25" s="9">
        <f>SUMIFS(Concentrado!S$2:S859,Concentrado!$A$2:$A859,"="&amp;$A25,Concentrado!$B$2:$B859, "=Tlaxcala")</f>
        <v>131.578</v>
      </c>
      <c r="S25" s="9">
        <f>SUMIFS(Concentrado!T$2:T859,Concentrado!$A$2:$A859,"="&amp;$A25,Concentrado!$B$2:$B859, "=Tlaxcala")</f>
        <v>142.97800000000001</v>
      </c>
      <c r="T25" s="9">
        <f>SUMIFS(Concentrado!U$2:U859,Concentrado!$A$2:$A859,"="&amp;$A25,Concentrado!$B$2:$B859, "=Tlaxcala")</f>
        <v>22.562000000000001</v>
      </c>
      <c r="U25" s="9">
        <f>SUMIFS(Concentrado!V$2:V859,Concentrado!$A$2:$A859,"="&amp;$A25,Concentrado!$B$2:$B859, "=Tlaxcala")</f>
        <v>22.210999999999999</v>
      </c>
      <c r="V25" s="9">
        <f>SUMIFS(Concentrado!W$2:W859,Concentrado!$A$2:$A859,"="&amp;$A25,Concentrado!$B$2:$B859, "=Tlaxcala")</f>
        <v>22.381</v>
      </c>
      <c r="W25" s="9">
        <f>SUMIFS(Concentrado!X$2:X859,Concentrado!$A$2:$A859,"="&amp;$A25,Concentrado!$B$2:$B859, "=Tlaxcala")</f>
        <v>18.228999999999999</v>
      </c>
      <c r="X25" s="9">
        <f>SUMIFS(Concentrado!Y$2:Y859,Concentrado!$A$2:$A859,"="&amp;$A25,Concentrado!$B$2:$B859, "=Tlaxcala")</f>
        <v>4.3579999999999997</v>
      </c>
      <c r="Y25" s="9">
        <f>SUMIFS(Concentrado!Z$2:Z859,Concentrado!$A$2:$A859,"="&amp;$A25,Concentrado!$B$2:$B859, "=Tlaxcala")</f>
        <v>11.082000000000001</v>
      </c>
      <c r="Z25" s="9">
        <f>SUMIFS(Concentrado!AA$2:AA859,Concentrado!$A$2:$A859,"="&amp;$A25,Concentrado!$B$2:$B859, "=Tlaxcala")</f>
        <v>162.864</v>
      </c>
      <c r="AA25" s="9">
        <f>SUMIFS(Concentrado!AB$2:AB859,Concentrado!$A$2:$A859,"="&amp;$A25,Concentrado!$B$2:$B859, "=Tlaxcala")</f>
        <v>120.754</v>
      </c>
      <c r="AB25" s="9">
        <f>SUMIFS(Concentrado!AC$2:AC859,Concentrado!$A$2:$A859,"="&amp;$A25,Concentrado!$B$2:$B859, "=Tlaxcala")</f>
        <v>141.167</v>
      </c>
      <c r="AC25" s="9">
        <f>SUMIFS(Concentrado!AD$2:AD859,Concentrado!$A$2:$A859,"="&amp;$A25,Concentrado!$B$2:$B859, "=Tlaxcala")</f>
        <v>597.96500000000003</v>
      </c>
      <c r="AD25" s="9">
        <f>SUMIFS(Concentrado!AE$2:AE859,Concentrado!$A$2:$A859,"="&amp;$A25,Concentrado!$B$2:$B859, "=Tlaxcala")</f>
        <v>480.48500000000001</v>
      </c>
      <c r="AE25" s="9">
        <f>SUMIFS(Concentrado!AF$2:AF859,Concentrado!$A$2:$A859,"="&amp;$A25,Concentrado!$B$2:$B859, "=Tlaxcala")</f>
        <v>537.43399999999997</v>
      </c>
      <c r="AF25" s="9">
        <f>SUMIFS(Concentrado!AG$2:AG859,Concentrado!$A$2:$A859,"="&amp;$A25,Concentrado!$B$2:$B859, "=Tlaxcala")</f>
        <v>7.3209999999999997</v>
      </c>
      <c r="AG25" s="9">
        <f>SUMIFS(Concentrado!AH$2:AH859,Concentrado!$A$2:$A859,"="&amp;$A25,Concentrado!$B$2:$B859, "=Tlaxcala")</f>
        <v>9.5591251807272108</v>
      </c>
      <c r="AH25" s="9">
        <f>SUMIFS(Concentrado!AI$2:AI859,Concentrado!$A$2:$A859,"="&amp;$A25,Concentrado!$B$2:$B859, "=Tlaxcala")</f>
        <v>2.83982571583892</v>
      </c>
      <c r="AI25" s="9">
        <f>SUMIFS(Concentrado!AJ$2:AJ859,Concentrado!$A$2:$A859,"="&amp;$A25,Concentrado!$B$2:$B859, "=Tlaxcala")</f>
        <v>6.2303668078213201</v>
      </c>
      <c r="AJ25" s="9">
        <f>SUMIFS(Concentrado!AK$2:AK859,Concentrado!$A$2:$A859,"="&amp;$A25,Concentrado!$B$2:$B859, "=Tlaxcala")</f>
        <v>7.3209999999999997</v>
      </c>
      <c r="AK25" s="9">
        <f>SUMIFS(Concentrado!AL$2:AL859,Concentrado!$A$2:$A859,"="&amp;$A25,Concentrado!$B$2:$B859, "=Tlaxcala")</f>
        <v>1.6870000000000001</v>
      </c>
      <c r="AL25" s="9">
        <f>SUMIFS(Concentrado!AM$2:AM859,Concentrado!$A$2:$A859,"="&amp;$A25,Concentrado!$B$2:$B859, "=Tlaxcala")</f>
        <v>4.4180000000000001</v>
      </c>
      <c r="AM25" s="9">
        <f>SUMIFS(Concentrado!AN$2:AN859,Concentrado!$A$2:$A859,"="&amp;$A25,Concentrado!$B$2:$B859, "=Tlaxcala")</f>
        <v>377.72500000000002</v>
      </c>
      <c r="AN25" s="9">
        <f>SUMIFS(Concentrado!AO$2:AO859,Concentrado!$A$2:$A859,"="&amp;$A25,Concentrado!$B$2:$B859, "=Tlaxcala")</f>
        <v>230.68299999999999</v>
      </c>
      <c r="AO25" s="9">
        <f>SUMIFS(Concentrado!AP$2:AP859,Concentrado!$A$2:$A859,"="&amp;$A25,Concentrado!$B$2:$B859, "=Tlaxcala")</f>
        <v>301.96300000000002</v>
      </c>
      <c r="AP25" s="9">
        <f>SUMIFS(Concentrado!AQ$2:AQ859,Concentrado!$A$2:$A859,"="&amp;$A25,Concentrado!$B$2:$B859, "=Tlaxcala")</f>
        <v>0.44800000000000001</v>
      </c>
      <c r="AQ25" s="9">
        <f>SUMIFS(Concentrado!AR$2:AR859,Concentrado!$A$2:$A859,"="&amp;$A25,Concentrado!$B$2:$B859, "=Tlaxcala")</f>
        <v>0.14099999999999999</v>
      </c>
      <c r="AR25" s="9">
        <f>SUMIFS(Concentrado!AS$2:AS859,Concentrado!$A$2:$A859,"="&amp;$A25,Concentrado!$B$2:$B859, "=Tlaxcala")</f>
        <v>0.28999999999999998</v>
      </c>
      <c r="AS25" s="9">
        <f>SUMIFS(Concentrado!AT$2:AT859,Concentrado!$A$2:$A859,"="&amp;$A25,Concentrado!$B$2:$B859, "=Tlaxcala")</f>
        <v>1.7929999999999999</v>
      </c>
      <c r="AT25" s="9">
        <f>SUMIFS(Concentrado!AU$2:AU859,Concentrado!$A$2:$A859,"="&amp;$A25,Concentrado!$B$2:$B859, "=Tlaxcala")</f>
        <v>0.42199999999999999</v>
      </c>
      <c r="AU25" s="9">
        <f>SUMIFS(Concentrado!AV$2:AV859,Concentrado!$A$2:$A859,"="&amp;$A25,Concentrado!$B$2:$B859, "=Tlaxcala")</f>
        <v>1.0860000000000001</v>
      </c>
      <c r="AV25" s="9">
        <f>SUMIFS(Concentrado!AW$2:AW859,Concentrado!$A$2:$A859,"="&amp;$A25,Concentrado!$B$2:$B859, "=Tlaxcala")</f>
        <v>1053.835</v>
      </c>
      <c r="AW25" s="9">
        <f>SUMIFS(Concentrado!AX$2:AX859,Concentrado!$A$2:$A859,"="&amp;$A25,Concentrado!$B$2:$B859, "=Tlaxcala")</f>
        <v>741.95399999999995</v>
      </c>
      <c r="AX25" s="9">
        <f>SUMIFS(Concentrado!AY$2:AY859,Concentrado!$A$2:$A859,"="&amp;$A25,Concentrado!$B$2:$B859, "=Tlaxcala")</f>
        <v>893.14</v>
      </c>
      <c r="AY25" s="9">
        <f>SUMIFS(Concentrado!AZ$2:AZ859,Concentrado!$A$2:$A859,"="&amp;$A25,Concentrado!$B$2:$B859, "=Tlaxcala")</f>
        <v>10.538</v>
      </c>
      <c r="AZ25" s="9">
        <f>SUMIFS(Concentrado!BA$2:BA859,Concentrado!$A$2:$A859,"="&amp;$A25,Concentrado!$B$2:$B859, "=Tlaxcala")</f>
        <v>7.42</v>
      </c>
      <c r="BA25" s="9">
        <f>SUMIFS(Concentrado!BB$2:BB859,Concentrado!$A$2:$A859,"="&amp;$A25,Concentrado!$B$2:$B859, "=Tlaxcala")</f>
        <v>8.9309999999999992</v>
      </c>
      <c r="BB25" s="9">
        <f>SUMIFS(Concentrado!BC$2:BC859,Concentrado!$A$2:$A859,"="&amp;$A25,Concentrado!$B$2:$B859, "=Tlaxcala")</f>
        <v>18.875</v>
      </c>
      <c r="BC25" s="9">
        <f>SUMIFS(Concentrado!BD$2:BD859,Concentrado!$A$2:$A859,"="&amp;$A25,Concentrado!$B$2:$B859, "=Tlaxcala")</f>
        <v>9.8480000000000008</v>
      </c>
      <c r="BD25" s="9">
        <f>SUMIFS(Concentrado!BE$2:BE859,Concentrado!$A$2:$A859,"="&amp;$A25,Concentrado!$B$2:$B859, "=Tlaxcala")</f>
        <v>9.1620000000000008</v>
      </c>
      <c r="BE25" s="9">
        <f>SUMIFS(Concentrado!BF$2:BF859,Concentrado!$A$2:$A859,"="&amp;$A25,Concentrado!$B$2:$B859, "=Tlaxcala")</f>
        <v>15.228999999999999</v>
      </c>
      <c r="BF25" s="9">
        <f>SUMIFS(Concentrado!BG$2:BG859,Concentrado!$A$2:$A859,"="&amp;$A25,Concentrado!$B$2:$B859, "=Tlaxcala")</f>
        <v>32.146999999999998</v>
      </c>
      <c r="BG25" s="9">
        <f>SUMIFS(Concentrado!BH$2:BH859,Concentrado!$A$2:$A859,"="&amp;$A25,Concentrado!$B$2:$B859, "=Tlaxcala")</f>
        <v>5.9873020975648963</v>
      </c>
    </row>
    <row r="26" spans="1:59" x14ac:dyDescent="0.25">
      <c r="A26" s="4">
        <v>2022</v>
      </c>
      <c r="B26" s="9">
        <f>SUMIFS(Concentrado!C$2:C859,Concentrado!$A$2:$A859,"="&amp;$A26,Concentrado!$B$2:$B859, "=Tlaxcala")</f>
        <v>13.468</v>
      </c>
      <c r="C26" s="9">
        <f>SUMIFS(Concentrado!D$2:D859,Concentrado!$A$2:$A859,"="&amp;$A26,Concentrado!$B$2:$B859, "=Tlaxcala")</f>
        <v>3.0579999999999998</v>
      </c>
      <c r="D26" s="9">
        <f>SUMIFS(Concentrado!E$2:E859,Concentrado!$A$2:$A859,"="&amp;$A26,Concentrado!$B$2:$B859, "=Tlaxcala")</f>
        <v>8.1</v>
      </c>
      <c r="E26" s="9">
        <f>SUMIFS(Concentrado!F$2:F859,Concentrado!$A$2:$A859,"="&amp;$A26,Concentrado!$B$2:$B859, "=Tlaxcala")</f>
        <v>8.2430000000000003</v>
      </c>
      <c r="F26" s="9">
        <f>SUMIFS(Concentrado!G$2:G859,Concentrado!$A$2:$A859,"="&amp;$A26,Concentrado!$B$2:$B859, "=Tlaxcala")</f>
        <v>13.82</v>
      </c>
      <c r="G26" s="9">
        <f>SUMIFS(Concentrado!H$2:H859,Concentrado!$A$2:$A859,"="&amp;$A26,Concentrado!$B$2:$B859, "=Tlaxcala")</f>
        <v>6.0679999999999996</v>
      </c>
      <c r="H26" s="9">
        <f>SUMIFS(Concentrado!I$2:I859,Concentrado!$A$2:$A859,"="&amp;$A26,Concentrado!$B$2:$B859, "=Tlaxcala")</f>
        <v>4.4489999999999998</v>
      </c>
      <c r="I26" s="9">
        <f>SUMIFS(Concentrado!J$2:J859,Concentrado!$A$2:$A859,"="&amp;$A26,Concentrado!$B$2:$B859, "=Tlaxcala")</f>
        <v>5.2329999999999997</v>
      </c>
      <c r="J26" s="9">
        <f>SUMIFS(Concentrado!K$2:K859,Concentrado!$A$2:$A859,"="&amp;$A26,Concentrado!$B$2:$B859, "=Tlaxcala")</f>
        <v>2.6640000000000001</v>
      </c>
      <c r="K26" s="9">
        <f>SUMIFS(Concentrado!L$2:L859,Concentrado!$A$2:$A859,"="&amp;$A26,Concentrado!$B$2:$B859, "=Tlaxcala")</f>
        <v>3.3359999999999999</v>
      </c>
      <c r="L26" s="9">
        <f>SUMIFS(Concentrado!M$2:M859,Concentrado!$A$2:$A859,"="&amp;$A26,Concentrado!$B$2:$B859, "=Tlaxcala")</f>
        <v>3.0110000000000001</v>
      </c>
      <c r="M26" s="9">
        <f>SUMIFS(Concentrado!N$2:N859,Concentrado!$A$2:$A859,"="&amp;$A26,Concentrado!$B$2:$B859, "=Tlaxcala")</f>
        <v>29.844000000000001</v>
      </c>
      <c r="N26" s="9">
        <f>SUMIFS(Concentrado!O$2:O859,Concentrado!$A$2:$A859,"="&amp;$A26,Concentrado!$B$2:$B859, "=Tlaxcala")</f>
        <v>75.034999999999997</v>
      </c>
      <c r="O26" s="9">
        <f>SUMIFS(Concentrado!P$2:P859,Concentrado!$A$2:$A859,"="&amp;$A26,Concentrado!$B$2:$B859, "=Tlaxcala")</f>
        <v>19.879000000000001</v>
      </c>
      <c r="P26" s="9">
        <f>SUMIFS(Concentrado!Q$2:Q859,Concentrado!$A$2:$A859,"="&amp;$A26,Concentrado!$B$2:$B859, "=Tlaxcala")</f>
        <v>46.594000000000001</v>
      </c>
      <c r="Q26" s="9">
        <f>SUMIFS(Concentrado!R$2:R859,Concentrado!$A$2:$A859,"="&amp;$A26,Concentrado!$B$2:$B859, "=Tlaxcala")</f>
        <v>97.087000000000003</v>
      </c>
      <c r="R26" s="9">
        <f>SUMIFS(Concentrado!S$2:S859,Concentrado!$A$2:$A859,"="&amp;$A26,Concentrado!$B$2:$B859, "=Tlaxcala")</f>
        <v>94.67</v>
      </c>
      <c r="S26" s="9">
        <f>SUMIFS(Concentrado!T$2:T859,Concentrado!$A$2:$A859,"="&amp;$A26,Concentrado!$B$2:$B859, "=Tlaxcala")</f>
        <v>95.840999999999994</v>
      </c>
      <c r="T26" s="9">
        <f>SUMIFS(Concentrado!U$2:U859,Concentrado!$A$2:$A859,"="&amp;$A26,Concentrado!$B$2:$B859, "=Tlaxcala")</f>
        <v>19.091999999999999</v>
      </c>
      <c r="U26" s="9">
        <f>SUMIFS(Concentrado!V$2:V859,Concentrado!$A$2:$A859,"="&amp;$A26,Concentrado!$B$2:$B859, "=Tlaxcala")</f>
        <v>22.382000000000001</v>
      </c>
      <c r="V26" s="9">
        <f>SUMIFS(Concentrado!W$2:W859,Concentrado!$A$2:$A859,"="&amp;$A26,Concentrado!$B$2:$B859, "=Tlaxcala")</f>
        <v>20.788</v>
      </c>
      <c r="W26" s="9">
        <f>SUMIFS(Concentrado!X$2:X859,Concentrado!$A$2:$A859,"="&amp;$A26,Concentrado!$B$2:$B859, "=Tlaxcala")</f>
        <v>18.648</v>
      </c>
      <c r="X26" s="9">
        <f>SUMIFS(Concentrado!Y$2:Y859,Concentrado!$A$2:$A859,"="&amp;$A26,Concentrado!$B$2:$B859, "=Tlaxcala")</f>
        <v>1.5289999999999999</v>
      </c>
      <c r="Y26" s="9">
        <f>SUMIFS(Concentrado!Z$2:Z859,Concentrado!$A$2:$A859,"="&amp;$A26,Concentrado!$B$2:$B859, "=Tlaxcala")</f>
        <v>9.8209999999999997</v>
      </c>
      <c r="Z26" s="9">
        <f>SUMIFS(Concentrado!AA$2:AA859,Concentrado!$A$2:$A859,"="&amp;$A26,Concentrado!$B$2:$B859, "=Tlaxcala")</f>
        <v>120.175</v>
      </c>
      <c r="AA26" s="9">
        <f>SUMIFS(Concentrado!AB$2:AB859,Concentrado!$A$2:$A859,"="&amp;$A26,Concentrado!$B$2:$B859, "=Tlaxcala")</f>
        <v>102.038</v>
      </c>
      <c r="AB26" s="9">
        <f>SUMIFS(Concentrado!AC$2:AC859,Concentrado!$A$2:$A859,"="&amp;$A26,Concentrado!$B$2:$B859, "=Tlaxcala")</f>
        <v>110.82299999999999</v>
      </c>
      <c r="AC26" s="9">
        <f>SUMIFS(Concentrado!AD$2:AD859,Concentrado!$A$2:$A859,"="&amp;$A26,Concentrado!$B$2:$B859, "=Tlaxcala")</f>
        <v>490.31900000000002</v>
      </c>
      <c r="AD26" s="9">
        <f>SUMIFS(Concentrado!AE$2:AE859,Concentrado!$A$2:$A859,"="&amp;$A26,Concentrado!$B$2:$B859, "=Tlaxcala")</f>
        <v>438.32</v>
      </c>
      <c r="AE26" s="9">
        <f>SUMIFS(Concentrado!AF$2:AF859,Concentrado!$A$2:$A859,"="&amp;$A26,Concentrado!$B$2:$B859, "=Tlaxcala")</f>
        <v>463.50599999999997</v>
      </c>
      <c r="AF26" s="9">
        <f>SUMIFS(Concentrado!AG$2:AG859,Concentrado!$A$2:$A859,"="&amp;$A26,Concentrado!$B$2:$B859, "=Tlaxcala")</f>
        <v>7.4</v>
      </c>
      <c r="AG26" s="9">
        <f>SUMIFS(Concentrado!AH$2:AH859,Concentrado!$A$2:$A859,"="&amp;$A26,Concentrado!$B$2:$B859, "=Tlaxcala")</f>
        <v>10.7349462258712</v>
      </c>
      <c r="AH26" s="9">
        <f>SUMIFS(Concentrado!AI$2:AI859,Concentrado!$A$2:$A859,"="&amp;$A26,Concentrado!$B$2:$B859, "=Tlaxcala")</f>
        <v>6.0725057182762203</v>
      </c>
      <c r="AI26" s="9">
        <f>SUMIFS(Concentrado!AJ$2:AJ859,Concentrado!$A$2:$A859,"="&amp;$A26,Concentrado!$B$2:$B859, "=Tlaxcala")</f>
        <v>8.4247688203317797</v>
      </c>
      <c r="AJ26" s="9">
        <f>SUMIFS(Concentrado!AK$2:AK859,Concentrado!$A$2:$A859,"="&amp;$A26,Concentrado!$B$2:$B859, "=Tlaxcala")</f>
        <v>7.6959999999999997</v>
      </c>
      <c r="AK26" s="9">
        <f>SUMIFS(Concentrado!AL$2:AL859,Concentrado!$A$2:$A859,"="&amp;$A26,Concentrado!$B$2:$B859, "=Tlaxcala")</f>
        <v>2.78</v>
      </c>
      <c r="AL26" s="9">
        <f>SUMIFS(Concentrado!AM$2:AM859,Concentrado!$A$2:$A859,"="&amp;$A26,Concentrado!$B$2:$B859, "=Tlaxcala")</f>
        <v>5.1609999999999996</v>
      </c>
      <c r="AM26" s="9">
        <f>SUMIFS(Concentrado!AN$2:AN859,Concentrado!$A$2:$A859,"="&amp;$A26,Concentrado!$B$2:$B859, "=Tlaxcala")</f>
        <v>69.114999999999995</v>
      </c>
      <c r="AN26" s="9">
        <f>SUMIFS(Concentrado!AO$2:AO859,Concentrado!$A$2:$A859,"="&amp;$A26,Concentrado!$B$2:$B859, "=Tlaxcala")</f>
        <v>46.432000000000002</v>
      </c>
      <c r="AO26" s="9">
        <f>SUMIFS(Concentrado!AP$2:AP859,Concentrado!$A$2:$A859,"="&amp;$A26,Concentrado!$B$2:$B859, "=Tlaxcala")</f>
        <v>57.418999999999997</v>
      </c>
      <c r="AP26" s="9">
        <f>SUMIFS(Concentrado!AQ$2:AQ859,Concentrado!$A$2:$A859,"="&amp;$A26,Concentrado!$B$2:$B859, "=Tlaxcala")</f>
        <v>0.14799999999999999</v>
      </c>
      <c r="AQ26" s="9">
        <f>SUMIFS(Concentrado!AR$2:AR859,Concentrado!$A$2:$A859,"="&amp;$A26,Concentrado!$B$2:$B859, "=Tlaxcala")</f>
        <v>0.13900000000000001</v>
      </c>
      <c r="AR26" s="9">
        <f>SUMIFS(Concentrado!AS$2:AS859,Concentrado!$A$2:$A859,"="&amp;$A26,Concentrado!$B$2:$B859, "=Tlaxcala")</f>
        <v>0.14299999999999999</v>
      </c>
      <c r="AS26" s="9">
        <f>SUMIFS(Concentrado!AT$2:AT859,Concentrado!$A$2:$A859,"="&amp;$A26,Concentrado!$B$2:$B859, "=Tlaxcala")</f>
        <v>0.74</v>
      </c>
      <c r="AT26" s="9">
        <f>SUMIFS(Concentrado!AU$2:AU859,Concentrado!$A$2:$A859,"="&amp;$A26,Concentrado!$B$2:$B859, "=Tlaxcala")</f>
        <v>0.27800000000000002</v>
      </c>
      <c r="AU26" s="9">
        <f>SUMIFS(Concentrado!AV$2:AV859,Concentrado!$A$2:$A859,"="&amp;$A26,Concentrado!$B$2:$B859, "=Tlaxcala")</f>
        <v>0.502</v>
      </c>
      <c r="AV26" s="9">
        <f>SUMIFS(Concentrado!AW$2:AW859,Concentrado!$A$2:$A859,"="&amp;$A26,Concentrado!$B$2:$B859, "=Tlaxcala")</f>
        <v>643.202</v>
      </c>
      <c r="AW26" s="9">
        <f>SUMIFS(Concentrado!AX$2:AX859,Concentrado!$A$2:$A859,"="&amp;$A26,Concentrado!$B$2:$B859, "=Tlaxcala")</f>
        <v>512.83299999999997</v>
      </c>
      <c r="AX26" s="9">
        <f>SUMIFS(Concentrado!AY$2:AY859,Concentrado!$A$2:$A859,"="&amp;$A26,Concentrado!$B$2:$B859, "=Tlaxcala")</f>
        <v>575.97699999999998</v>
      </c>
      <c r="AY26" s="9">
        <f>SUMIFS(Concentrado!AZ$2:AZ859,Concentrado!$A$2:$A859,"="&amp;$A26,Concentrado!$B$2:$B859, "=Tlaxcala")</f>
        <v>6.4320000000000004</v>
      </c>
      <c r="AZ26" s="9">
        <f>SUMIFS(Concentrado!BA$2:BA859,Concentrado!$A$2:$A859,"="&amp;$A26,Concentrado!$B$2:$B859, "=Tlaxcala")</f>
        <v>5.1280000000000001</v>
      </c>
      <c r="BA26" s="9">
        <f>SUMIFS(Concentrado!BB$2:BB859,Concentrado!$A$2:$A859,"="&amp;$A26,Concentrado!$B$2:$B859, "=Tlaxcala")</f>
        <v>5.76</v>
      </c>
      <c r="BB26" s="9">
        <f>SUMIFS(Concentrado!BC$2:BC859,Concentrado!$A$2:$A859,"="&amp;$A26,Concentrado!$B$2:$B859, "=Tlaxcala")</f>
        <v>18.736000000000001</v>
      </c>
      <c r="BC26" s="9">
        <f>SUMIFS(Concentrado!BD$2:BD859,Concentrado!$A$2:$A859,"="&amp;$A26,Concentrado!$B$2:$B859, "=Tlaxcala")</f>
        <v>1.629</v>
      </c>
      <c r="BD26" s="9">
        <f>SUMIFS(Concentrado!BE$2:BE859,Concentrado!$A$2:$A859,"="&amp;$A26,Concentrado!$B$2:$B859, "=Tlaxcala")</f>
        <v>12.363</v>
      </c>
      <c r="BE26" s="9">
        <f>SUMIFS(Concentrado!BF$2:BF859,Concentrado!$A$2:$A859,"="&amp;$A26,Concentrado!$B$2:$B859, "=Tlaxcala")</f>
        <v>15.071</v>
      </c>
      <c r="BF26" s="9">
        <f>SUMIFS(Concentrado!BG$2:BG859,Concentrado!$A$2:$A859,"="&amp;$A26,Concentrado!$B$2:$B859, "=Tlaxcala")</f>
        <v>81.741</v>
      </c>
      <c r="BG26" s="9">
        <f>SUMIFS(Concentrado!BH$2:BH859,Concentrado!$A$2:$A859,"="&amp;$A26,Concentrado!$B$2:$B859, "=Tlaxcala")</f>
        <v>6.9479922345969136</v>
      </c>
    </row>
    <row r="27" spans="1:59" x14ac:dyDescent="0.25">
      <c r="A27" s="4">
        <v>2023</v>
      </c>
      <c r="B27" s="9">
        <f>SUMIFS(Concentrado!C$2:C859,Concentrado!$A$2:$A859,"="&amp;$A27,Concentrado!$B$2:$B859, "=Tlaxcala")</f>
        <v>13.738</v>
      </c>
      <c r="C27" s="9">
        <f>SUMIFS(Concentrado!D$2:D859,Concentrado!$A$2:$A859,"="&amp;$A27,Concentrado!$B$2:$B859, "=Tlaxcala")</f>
        <v>2.6070000000000002</v>
      </c>
      <c r="D27" s="9">
        <f>SUMIFS(Concentrado!E$2:E859,Concentrado!$A$2:$A859,"="&amp;$A27,Concentrado!$B$2:$B859, "=Tlaxcala")</f>
        <v>7.9980000000000002</v>
      </c>
      <c r="E27" s="9">
        <f>SUMIFS(Concentrado!F$2:F859,Concentrado!$A$2:$A859,"="&amp;$A27,Concentrado!$B$2:$B859, "=Tlaxcala")</f>
        <v>10.433999999999999</v>
      </c>
      <c r="F27" s="9">
        <f>SUMIFS(Concentrado!G$2:G859,Concentrado!$A$2:$A859,"="&amp;$A27,Concentrado!$B$2:$B859, "=Tlaxcala")</f>
        <v>13.99</v>
      </c>
      <c r="G27" s="9">
        <f>SUMIFS(Concentrado!H$2:H859,Concentrado!$A$2:$A859,"="&amp;$A27,Concentrado!$B$2:$B859, "=Tlaxcala")</f>
        <v>5.2610000000000001</v>
      </c>
      <c r="H27" s="9">
        <f>SUMIFS(Concentrado!I$2:I859,Concentrado!$A$2:$A859,"="&amp;$A27,Concentrado!$B$2:$B859, "=Tlaxcala")</f>
        <v>4.9409999999999998</v>
      </c>
      <c r="I27" s="9">
        <f>SUMIFS(Concentrado!J$2:J859,Concentrado!$A$2:$A859,"="&amp;$A27,Concentrado!$B$2:$B859, "=Tlaxcala")</f>
        <v>5.0960000000000001</v>
      </c>
      <c r="J27" s="9">
        <f>SUMIFS(Concentrado!K$2:K859,Concentrado!$A$2:$A859,"="&amp;$A27,Concentrado!$B$2:$B859, "=Tlaxcala")</f>
        <v>3.8</v>
      </c>
      <c r="K27" s="9">
        <f>SUMIFS(Concentrado!L$2:L859,Concentrado!$A$2:$A859,"="&amp;$A27,Concentrado!$B$2:$B859, "=Tlaxcala")</f>
        <v>3.431</v>
      </c>
      <c r="L27" s="9">
        <f>SUMIFS(Concentrado!M$2:M859,Concentrado!$A$2:$A859,"="&amp;$A27,Concentrado!$B$2:$B859, "=Tlaxcala")</f>
        <v>3.61</v>
      </c>
      <c r="M27" s="9">
        <f>SUMIFS(Concentrado!N$2:N859,Concentrado!$A$2:$A859,"="&amp;$A27,Concentrado!$B$2:$B859, "=Tlaxcala")</f>
        <v>39.710999999999999</v>
      </c>
      <c r="N27" s="9">
        <f>SUMIFS(Concentrado!O$2:O859,Concentrado!$A$2:$A859,"="&amp;$A27,Concentrado!$B$2:$B859, "=Tlaxcala")</f>
        <v>80.528999999999996</v>
      </c>
      <c r="O27" s="9">
        <f>SUMIFS(Concentrado!P$2:P859,Concentrado!$A$2:$A859,"="&amp;$A27,Concentrado!$B$2:$B859, "=Tlaxcala")</f>
        <v>19.762</v>
      </c>
      <c r="P27" s="9">
        <f>SUMIFS(Concentrado!Q$2:Q859,Concentrado!$A$2:$A859,"="&amp;$A27,Concentrado!$B$2:$B859, "=Tlaxcala")</f>
        <v>49.19</v>
      </c>
      <c r="Q27" s="9">
        <f>SUMIFS(Concentrado!R$2:R859,Concentrado!$A$2:$A859,"="&amp;$A27,Concentrado!$B$2:$B859, "=Tlaxcala")</f>
        <v>97.775000000000006</v>
      </c>
      <c r="R27" s="9">
        <f>SUMIFS(Concentrado!S$2:S859,Concentrado!$A$2:$A859,"="&amp;$A27,Concentrado!$B$2:$B859, "=Tlaxcala")</f>
        <v>85.087000000000003</v>
      </c>
      <c r="S27" s="9">
        <f>SUMIFS(Concentrado!T$2:T859,Concentrado!$A$2:$A859,"="&amp;$A27,Concentrado!$B$2:$B859, "=Tlaxcala")</f>
        <v>91.230999999999995</v>
      </c>
      <c r="T27" s="9">
        <f>SUMIFS(Concentrado!U$2:U859,Concentrado!$A$2:$A859,"="&amp;$A27,Concentrado!$B$2:$B859, "=Tlaxcala")</f>
        <v>18.853000000000002</v>
      </c>
      <c r="U27" s="9">
        <f>SUMIFS(Concentrado!V$2:V859,Concentrado!$A$2:$A859,"="&amp;$A27,Concentrado!$B$2:$B859, "=Tlaxcala")</f>
        <v>19.899000000000001</v>
      </c>
      <c r="V27" s="9">
        <f>SUMIFS(Concentrado!W$2:W859,Concentrado!$A$2:$A859,"="&amp;$A27,Concentrado!$B$2:$B859, "=Tlaxcala")</f>
        <v>19.393000000000001</v>
      </c>
      <c r="W27" s="9">
        <f>SUMIFS(Concentrado!X$2:X859,Concentrado!$A$2:$A859,"="&amp;$A27,Concentrado!$B$2:$B859, "=Tlaxcala")</f>
        <v>14.907</v>
      </c>
      <c r="X27" s="9">
        <f>SUMIFS(Concentrado!Y$2:Y859,Concentrado!$A$2:$A859,"="&amp;$A27,Concentrado!$B$2:$B859, "=Tlaxcala")</f>
        <v>1.921</v>
      </c>
      <c r="Y27" s="9">
        <f>SUMIFS(Concentrado!Z$2:Z859,Concentrado!$A$2:$A859,"="&amp;$A27,Concentrado!$B$2:$B859, "=Tlaxcala")</f>
        <v>8.2100000000000009</v>
      </c>
      <c r="Z27" s="9">
        <f>SUMIFS(Concentrado!AA$2:AA859,Concentrado!$A$2:$A859,"="&amp;$A27,Concentrado!$B$2:$B859, "=Tlaxcala")</f>
        <v>113.705</v>
      </c>
      <c r="AA27" s="9">
        <f>SUMIFS(Concentrado!AB$2:AB859,Concentrado!$A$2:$A859,"="&amp;$A27,Concentrado!$B$2:$B859, "=Tlaxcala")</f>
        <v>98.81</v>
      </c>
      <c r="AB27" s="9">
        <f>SUMIFS(Concentrado!AC$2:AC859,Concentrado!$A$2:$A859,"="&amp;$A27,Concentrado!$B$2:$B859, "=Tlaxcala")</f>
        <v>106.023</v>
      </c>
      <c r="AC27" s="9">
        <f>SUMIFS(Concentrado!AD$2:AD859,Concentrado!$A$2:$A859,"="&amp;$A27,Concentrado!$B$2:$B859, "=Tlaxcala")</f>
        <v>466.22</v>
      </c>
      <c r="AD27" s="9">
        <f>SUMIFS(Concentrado!AE$2:AE859,Concentrado!$A$2:$A859,"="&amp;$A27,Concentrado!$B$2:$B859, "=Tlaxcala")</f>
        <v>410.74900000000002</v>
      </c>
      <c r="AE27" s="9">
        <f>SUMIFS(Concentrado!AF$2:AF859,Concentrado!$A$2:$A859,"="&amp;$A27,Concentrado!$B$2:$B859, "=Tlaxcala")</f>
        <v>437.61200000000002</v>
      </c>
      <c r="AF27" s="9">
        <f>SUMIFS(Concentrado!AG$2:AG859,Concentrado!$A$2:$A859,"="&amp;$A27,Concentrado!$B$2:$B859, "=Tlaxcala")</f>
        <v>9.7919999999999998</v>
      </c>
      <c r="AG27" s="9">
        <f>SUMIFS(Concentrado!AH$2:AH859,Concentrado!$A$2:$A859,"="&amp;$A27,Concentrado!$B$2:$B859, "=Tlaxcala")</f>
        <v>9.9313939307265393</v>
      </c>
      <c r="AH27" s="9">
        <f>SUMIFS(Concentrado!AI$2:AI859,Concentrado!$A$2:$A859,"="&amp;$A27,Concentrado!$B$2:$B859, "=Tlaxcala")</f>
        <v>4.4482186906061703</v>
      </c>
      <c r="AI27" s="9">
        <f>SUMIFS(Concentrado!AJ$2:AJ859,Concentrado!$A$2:$A859,"="&amp;$A27,Concentrado!$B$2:$B859, "=Tlaxcala")</f>
        <v>7.2141830839430297</v>
      </c>
      <c r="AJ27" s="9">
        <f>SUMIFS(Concentrado!AK$2:AK859,Concentrado!$A$2:$A859,"="&amp;$A27,Concentrado!$B$2:$B859, "=Tlaxcala")</f>
        <v>9.2070000000000007</v>
      </c>
      <c r="AK27" s="9">
        <f>SUMIFS(Concentrado!AL$2:AL859,Concentrado!$A$2:$A859,"="&amp;$A27,Concentrado!$B$2:$B859, "=Tlaxcala")</f>
        <v>2.6070000000000002</v>
      </c>
      <c r="AL27" s="9">
        <f>SUMIFS(Concentrado!AM$2:AM859,Concentrado!$A$2:$A859,"="&amp;$A27,Concentrado!$B$2:$B859, "=Tlaxcala")</f>
        <v>5.8040000000000003</v>
      </c>
      <c r="AM27" s="9">
        <f>SUMIFS(Concentrado!AN$2:AN859,Concentrado!$A$2:$A859,"="&amp;$A27,Concentrado!$B$2:$B859, "=Tlaxcala")</f>
        <v>47.499000000000002</v>
      </c>
      <c r="AN27" s="9">
        <f>SUMIFS(Concentrado!AO$2:AO859,Concentrado!$A$2:$A859,"="&amp;$A27,Concentrado!$B$2:$B859, "=Tlaxcala")</f>
        <v>35.682000000000002</v>
      </c>
      <c r="AO27" s="9">
        <f>SUMIFS(Concentrado!AP$2:AP859,Concentrado!$A$2:$A859,"="&amp;$A27,Concentrado!$B$2:$B859, "=Tlaxcala")</f>
        <v>41.404000000000003</v>
      </c>
      <c r="AP27" s="9">
        <f>SUMIFS(Concentrado!AQ$2:AQ859,Concentrado!$A$2:$A859,"="&amp;$A27,Concentrado!$B$2:$B859, "=Tlaxcala")</f>
        <v>0.14599999999999999</v>
      </c>
      <c r="AQ27" s="9">
        <f>SUMIFS(Concentrado!AR$2:AR859,Concentrado!$A$2:$A859,"="&amp;$A27,Concentrado!$B$2:$B859, "=Tlaxcala")</f>
        <v>0.13700000000000001</v>
      </c>
      <c r="AR27" s="9">
        <f>SUMIFS(Concentrado!AS$2:AS859,Concentrado!$A$2:$A859,"="&amp;$A27,Concentrado!$B$2:$B859, "=Tlaxcala")</f>
        <v>0.14199999999999999</v>
      </c>
      <c r="AS27" s="9">
        <f>SUMIFS(Concentrado!AT$2:AT859,Concentrado!$A$2:$A859,"="&amp;$A27,Concentrado!$B$2:$B859, "=Tlaxcala")</f>
        <v>2.0459999999999998</v>
      </c>
      <c r="AT27" s="9">
        <f>SUMIFS(Concentrado!AU$2:AU859,Concentrado!$A$2:$A859,"="&amp;$A27,Concentrado!$B$2:$B859, "=Tlaxcala")</f>
        <v>0.27400000000000002</v>
      </c>
      <c r="AU27" s="9">
        <f>SUMIFS(Concentrado!AV$2:AV859,Concentrado!$A$2:$A859,"="&amp;$A27,Concentrado!$B$2:$B859, "=Tlaxcala")</f>
        <v>1.1319999999999999</v>
      </c>
      <c r="AV27" s="9">
        <f>SUMIFS(Concentrado!AW$2:AW859,Concentrado!$A$2:$A859,"="&amp;$A27,Concentrado!$B$2:$B859, "=Tlaxcala")</f>
        <v>601.84699999999998</v>
      </c>
      <c r="AW27" s="9">
        <f>SUMIFS(Concentrado!AX$2:AX859,Concentrado!$A$2:$A859,"="&amp;$A27,Concentrado!$B$2:$B859, "=Tlaxcala")</f>
        <v>474.01600000000002</v>
      </c>
      <c r="AX27" s="9">
        <f>SUMIFS(Concentrado!AY$2:AY859,Concentrado!$A$2:$A859,"="&amp;$A27,Concentrado!$B$2:$B859, "=Tlaxcala")</f>
        <v>535.92100000000005</v>
      </c>
      <c r="AY27" s="9">
        <f>SUMIFS(Concentrado!AZ$2:AZ859,Concentrado!$A$2:$A859,"="&amp;$A27,Concentrado!$B$2:$B859, "=Tlaxcala")</f>
        <v>6.0179999999999998</v>
      </c>
      <c r="AZ27" s="9">
        <f>SUMIFS(Concentrado!BA$2:BA859,Concentrado!$A$2:$A859,"="&amp;$A27,Concentrado!$B$2:$B859, "=Tlaxcala")</f>
        <v>4.74</v>
      </c>
      <c r="BA27" s="9">
        <f>SUMIFS(Concentrado!BB$2:BB859,Concentrado!$A$2:$A859,"="&amp;$A27,Concentrado!$B$2:$B859, "=Tlaxcala")</f>
        <v>5.359</v>
      </c>
      <c r="BB27" s="9">
        <f>SUMIFS(Concentrado!BC$2:BC859,Concentrado!$A$2:$A859,"="&amp;$A27,Concentrado!$B$2:$B859, "=Tlaxcala")</f>
        <v>22.696000000000002</v>
      </c>
      <c r="BC27" s="9">
        <f>SUMIFS(Concentrado!BD$2:BD859,Concentrado!$A$2:$A859,"="&amp;$A27,Concentrado!$B$2:$B859, "=Tlaxcala")</f>
        <v>6.4850000000000003</v>
      </c>
      <c r="BD27" s="9">
        <f>SUMIFS(Concentrado!BE$2:BE859,Concentrado!$A$2:$A859,"="&amp;$A27,Concentrado!$B$2:$B859, "=Tlaxcala")</f>
        <v>18.327999999999999</v>
      </c>
      <c r="BE27" s="9">
        <f>SUMIFS(Concentrado!BF$2:BF859,Concentrado!$A$2:$A859,"="&amp;$A27,Concentrado!$B$2:$B859, "=Tlaxcala")</f>
        <v>20.83</v>
      </c>
      <c r="BF27" s="9">
        <f>SUMIFS(Concentrado!BG$2:BG859,Concentrado!$A$2:$A859,"="&amp;$A27,Concentrado!$B$2:$B859, "=Tlaxcala")</f>
        <v>48.948</v>
      </c>
      <c r="BG27" s="9">
        <f>SUMIFS(Concentrado!BH$2:BH859,Concentrado!$A$2:$A859,"="&amp;$A27,Concentrado!$B$2:$B859, "=Tlaxcala")</f>
        <v>10.550932724207319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"=Veracruz")</f>
        <v>8.6989999999999998</v>
      </c>
      <c r="C2" s="9">
        <f>SUMIFS(Concentrado!D$2:D826,Concentrado!$A$2:$A826,"="&amp;$A2,Concentrado!$B$2:$B826, "=Veracruz")</f>
        <v>2.258</v>
      </c>
      <c r="D2" s="9">
        <f>SUMIFS(Concentrado!E$2:E826,Concentrado!$A$2:$A826,"="&amp;$A2,Concentrado!$B$2:$B826, "=Veracruz")</f>
        <v>5.43</v>
      </c>
      <c r="E2" s="9">
        <f>SUMIFS(Concentrado!F$2:F826,Concentrado!$A$2:$A826,"="&amp;$A2,Concentrado!$B$2:$B826, "=Veracruz")</f>
        <v>27.408000000000001</v>
      </c>
      <c r="F2" s="9">
        <f>SUMIFS(Concentrado!G$2:G826,Concentrado!$A$2:$A826,"="&amp;$A2,Concentrado!$B$2:$B826, "=Veracruz")</f>
        <v>11.257</v>
      </c>
      <c r="G2" s="9">
        <f>SUMIFS(Concentrado!H$2:H826,Concentrado!$A$2:$A826,"="&amp;$A2,Concentrado!$B$2:$B826, "=Veracruz")</f>
        <v>2.4729999999999999</v>
      </c>
      <c r="H2" s="9">
        <f>SUMIFS(Concentrado!I$2:I826,Concentrado!$A$2:$A826,"="&amp;$A2,Concentrado!$B$2:$B826, "=Veracruz")</f>
        <v>2.625</v>
      </c>
      <c r="I2" s="9">
        <f>SUMIFS(Concentrado!J$2:J826,Concentrado!$A$2:$A826,"="&amp;$A2,Concentrado!$B$2:$B826, "=Veracruz")</f>
        <v>2.5499999999999998</v>
      </c>
      <c r="J2" s="9">
        <f>SUMIFS(Concentrado!K$2:K826,Concentrado!$A$2:$A826,"="&amp;$A2,Concentrado!$B$2:$B826, "=Veracruz")</f>
        <v>7.8550000000000004</v>
      </c>
      <c r="K2" s="9">
        <f>SUMIFS(Concentrado!L$2:L826,Concentrado!$A$2:$A826,"="&amp;$A2,Concentrado!$B$2:$B826, "=Veracruz")</f>
        <v>2.794</v>
      </c>
      <c r="L2" s="9">
        <f>SUMIFS(Concentrado!M$2:M826,Concentrado!$A$2:$A826,"="&amp;$A2,Concentrado!$B$2:$B826, "=Veracruz")</f>
        <v>5.2859999999999996</v>
      </c>
      <c r="M2" s="9">
        <f>SUMIFS(Concentrado!N$2:N826,Concentrado!$A$2:$A826,"="&amp;$A2,Concentrado!$B$2:$B826, "=Veracruz")</f>
        <v>40.746000000000002</v>
      </c>
      <c r="N2" s="9">
        <f>SUMIFS(Concentrado!O$2:O826,Concentrado!$A$2:$A826,"="&amp;$A2,Concentrado!$B$2:$B826, "=Veracruz")</f>
        <v>79.974999999999994</v>
      </c>
      <c r="O2" s="9">
        <f>SUMIFS(Concentrado!P$2:P826,Concentrado!$A$2:$A826,"="&amp;$A2,Concentrado!$B$2:$B826, "=Veracruz")</f>
        <v>15.382</v>
      </c>
      <c r="P2" s="9">
        <f>SUMIFS(Concentrado!Q$2:Q826,Concentrado!$A$2:$A826,"="&amp;$A2,Concentrado!$B$2:$B826, "=Veracruz")</f>
        <v>47.204000000000001</v>
      </c>
      <c r="Q2" s="9">
        <f>SUMIFS(Concentrado!R$2:R826,Concentrado!$A$2:$A826,"="&amp;$A2,Concentrado!$B$2:$B826, "=Veracruz")</f>
        <v>32.932000000000002</v>
      </c>
      <c r="R2" s="9">
        <f>SUMIFS(Concentrado!S$2:S826,Concentrado!$A$2:$A826,"="&amp;$A2,Concentrado!$B$2:$B826, "=Veracruz")</f>
        <v>42.365000000000002</v>
      </c>
      <c r="S2" s="9">
        <f>SUMIFS(Concentrado!T$2:T826,Concentrado!$A$2:$A826,"="&amp;$A2,Concentrado!$B$2:$B826, "=Veracruz")</f>
        <v>37.72</v>
      </c>
      <c r="T2" s="9">
        <f>SUMIFS(Concentrado!U$2:U826,Concentrado!$A$2:$A826,"="&amp;$A2,Concentrado!$B$2:$B826, "=Veracruz")</f>
        <v>8.2910000000000004</v>
      </c>
      <c r="U2" s="9">
        <f>SUMIFS(Concentrado!V$2:V826,Concentrado!$A$2:$A826,"="&amp;$A2,Concentrado!$B$2:$B826, "=Veracruz")</f>
        <v>11.29</v>
      </c>
      <c r="V2" s="9">
        <f>SUMIFS(Concentrado!W$2:W826,Concentrado!$A$2:$A826,"="&amp;$A2,Concentrado!$B$2:$B826, "=Veracruz")</f>
        <v>9.8130000000000006</v>
      </c>
      <c r="W2" s="9">
        <f>SUMIFS(Concentrado!X$2:X826,Concentrado!$A$2:$A826,"="&amp;$A2,Concentrado!$B$2:$B826, "=Veracruz")</f>
        <v>13.79</v>
      </c>
      <c r="X2" s="9">
        <f>SUMIFS(Concentrado!Y$2:Y826,Concentrado!$A$2:$A826,"="&amp;$A2,Concentrado!$B$2:$B826, "=Veracruz")</f>
        <v>1.468</v>
      </c>
      <c r="Y2" s="9">
        <f>SUMIFS(Concentrado!Z$2:Z826,Concentrado!$A$2:$A826,"="&amp;$A2,Concentrado!$B$2:$B826, "=Veracruz")</f>
        <v>7.5350000000000001</v>
      </c>
      <c r="Z2" s="9">
        <f>SUMIFS(Concentrado!AA$2:AA826,Concentrado!$A$2:$A826,"="&amp;$A2,Concentrado!$B$2:$B826, "=Veracruz")</f>
        <v>51.61</v>
      </c>
      <c r="AA2" s="9">
        <f>SUMIFS(Concentrado!AB$2:AB826,Concentrado!$A$2:$A826,"="&amp;$A2,Concentrado!$B$2:$B826, "=Veracruz")</f>
        <v>42.731999999999999</v>
      </c>
      <c r="AB2" s="9">
        <f>SUMIFS(Concentrado!AC$2:AC826,Concentrado!$A$2:$A826,"="&amp;$A2,Concentrado!$B$2:$B826, "=Veracruz")</f>
        <v>47.118000000000002</v>
      </c>
      <c r="AC2" s="9">
        <f>SUMIFS(Concentrado!AD$2:AD826,Concentrado!$A$2:$A826,"="&amp;$A2,Concentrado!$B$2:$B826, "=Veracruz")</f>
        <v>357.45699999999999</v>
      </c>
      <c r="AD2" s="9">
        <f>SUMIFS(Concentrado!AE$2:AE826,Concentrado!$A$2:$A826,"="&amp;$A2,Concentrado!$B$2:$B826, "=Veracruz")</f>
        <v>308.69200000000001</v>
      </c>
      <c r="AE2" s="9">
        <f>SUMIFS(Concentrado!AF$2:AF826,Concentrado!$A$2:$A826,"="&amp;$A2,Concentrado!$B$2:$B826, "=Veracruz")</f>
        <v>332.892</v>
      </c>
      <c r="AF2" s="9">
        <f>SUMIFS(Concentrado!AG$2:AG826,Concentrado!$A$2:$A826,"="&amp;$A2,Concentrado!$B$2:$B826, "=Veracruz")</f>
        <v>7.5350000000000001</v>
      </c>
      <c r="AG2" s="9">
        <f>SUMIFS(Concentrado!AH$2:AH826,Concentrado!$A$2:$A826,"="&amp;$A2,Concentrado!$B$2:$B826, "=Veracruz")</f>
        <v>5.3522536757167503</v>
      </c>
      <c r="AH2" s="9">
        <f>SUMIFS(Concentrado!AI$2:AI826,Concentrado!$A$2:$A826,"="&amp;$A2,Concentrado!$B$2:$B826, "=Veracruz")</f>
        <v>0.803331928719628</v>
      </c>
      <c r="AI2" s="9">
        <f>SUMIFS(Concentrado!AJ$2:AJ826,Concentrado!$A$2:$A826,"="&amp;$A2,Concentrado!$B$2:$B826, "=Veracruz")</f>
        <v>3.0417224161217198</v>
      </c>
      <c r="AJ2" s="9">
        <f>SUMIFS(Concentrado!AK$2:AK826,Concentrado!$A$2:$A826,"="&amp;$A2,Concentrado!$B$2:$B826, "=Veracruz")</f>
        <v>5.3819999999999997</v>
      </c>
      <c r="AK2" s="9">
        <f>SUMIFS(Concentrado!AL$2:AL826,Concentrado!$A$2:$A826,"="&amp;$A2,Concentrado!$B$2:$B826, "=Veracruz")</f>
        <v>0.42299999999999999</v>
      </c>
      <c r="AL2" s="9">
        <f>SUMIFS(Concentrado!AM$2:AM826,Concentrado!$A$2:$A826,"="&amp;$A2,Concentrado!$B$2:$B826, "=Veracruz")</f>
        <v>2.8650000000000002</v>
      </c>
      <c r="AM2" s="9">
        <f>SUMIFS(Concentrado!AN$2:AN826,Concentrado!$A$2:$A826,"="&amp;$A2,Concentrado!$B$2:$B826, "=Veracruz")</f>
        <v>86.23</v>
      </c>
      <c r="AN2" s="9">
        <f>SUMIFS(Concentrado!AO$2:AO826,Concentrado!$A$2:$A826,"="&amp;$A2,Concentrado!$B$2:$B826, "=Veracruz")</f>
        <v>69.686999999999998</v>
      </c>
      <c r="AO2" s="9">
        <f>SUMIFS(Concentrado!AP$2:AP826,Concentrado!$A$2:$A826,"="&amp;$A2,Concentrado!$B$2:$B826, "=Veracruz")</f>
        <v>77.876000000000005</v>
      </c>
      <c r="AP2" s="9">
        <f>SUMIFS(Concentrado!AQ$2:AQ826,Concentrado!$A$2:$A826,"="&amp;$A2,Concentrado!$B$2:$B826, "=Veracruz")</f>
        <v>9.3970000000000002</v>
      </c>
      <c r="AQ2" s="9">
        <f>SUMIFS(Concentrado!AR$2:AR826,Concentrado!$A$2:$A826,"="&amp;$A2,Concentrado!$B$2:$B826, "=Veracruz")</f>
        <v>5.9269999999999996</v>
      </c>
      <c r="AR2" s="9">
        <f>SUMIFS(Concentrado!AS$2:AS826,Concentrado!$A$2:$A826,"="&amp;$A2,Concentrado!$B$2:$B826, "=Veracruz")</f>
        <v>7.6360000000000001</v>
      </c>
      <c r="AS2" s="9">
        <f>SUMIFS(Concentrado!AT$2:AT826,Concentrado!$A$2:$A826,"="&amp;$A2,Concentrado!$B$2:$B826, "=Veracruz")</f>
        <v>9.048</v>
      </c>
      <c r="AT2" s="9">
        <f>SUMIFS(Concentrado!AU$2:AU826,Concentrado!$A$2:$A826,"="&amp;$A2,Concentrado!$B$2:$B826, "=Veracruz")</f>
        <v>1.835</v>
      </c>
      <c r="AU2" s="9">
        <f>SUMIFS(Concentrado!AV$2:AV826,Concentrado!$A$2:$A826,"="&amp;$A2,Concentrado!$B$2:$B826, "=Veracruz")</f>
        <v>5.4009999999999998</v>
      </c>
      <c r="AV2" s="9">
        <f>SUMIFS(Concentrado!AW$2:AW826,Concentrado!$A$2:$A826,"="&amp;$A2,Concentrado!$B$2:$B826, "=Veracruz")</f>
        <v>530.41099999999994</v>
      </c>
      <c r="AW2" s="9">
        <f>SUMIFS(Concentrado!AX$2:AX826,Concentrado!$A$2:$A826,"="&amp;$A2,Concentrado!$B$2:$B826, "=Veracruz")</f>
        <v>400.084</v>
      </c>
      <c r="AX2" s="9">
        <f>SUMIFS(Concentrado!AY$2:AY826,Concentrado!$A$2:$A826,"="&amp;$A2,Concentrado!$B$2:$B826, "=Veracruz")</f>
        <v>464.50400000000002</v>
      </c>
      <c r="AY2" s="9">
        <f>SUMIFS(Concentrado!AZ$2:AZ826,Concentrado!$A$2:$A826,"="&amp;$A2,Concentrado!$B$2:$B826, "=Veracruz")</f>
        <v>5.3040000000000003</v>
      </c>
      <c r="AZ2" s="9">
        <f>SUMIFS(Concentrado!BA$2:BA826,Concentrado!$A$2:$A826,"="&amp;$A2,Concentrado!$B$2:$B826, "=Veracruz")</f>
        <v>4.0010000000000003</v>
      </c>
      <c r="BA2" s="9">
        <f>SUMIFS(Concentrado!BB$2:BB826,Concentrado!$A$2:$A826,"="&amp;$A2,Concentrado!$B$2:$B826, "=Veracruz")</f>
        <v>4.6449999999999996</v>
      </c>
      <c r="BB2" s="9">
        <f>SUMIFS(Concentrado!BC$2:BC826,Concentrado!$A$2:$A826,"="&amp;$A2,Concentrado!$B$2:$B826, "=Veracruz")</f>
        <v>63.017000000000003</v>
      </c>
      <c r="BC2" s="9">
        <f>SUMIFS(Concentrado!BD$2:BD826,Concentrado!$A$2:$A826,"="&amp;$A2,Concentrado!$B$2:$B826, "=Veracruz")</f>
        <v>46.540999999999997</v>
      </c>
      <c r="BD2" s="9">
        <f>SUMIFS(Concentrado!BE$2:BE826,Concentrado!$A$2:$A826,"="&amp;$A2,Concentrado!$B$2:$B826, "=Veracruz")</f>
        <v>28.065999999999999</v>
      </c>
      <c r="BE2" s="9">
        <f>SUMIFS(Concentrado!BF$2:BF826,Concentrado!$A$2:$A826,"="&amp;$A2,Concentrado!$B$2:$B826, "=Veracruz")</f>
        <v>33.802</v>
      </c>
      <c r="BF2" s="9">
        <f>SUMIFS(Concentrado!BG$2:BG826,Concentrado!$A$2:$A826,"="&amp;$A2,Concentrado!$B$2:$B826, "=Veracruz")</f>
        <v>84.998000000000005</v>
      </c>
      <c r="BG2" s="9">
        <f>SUMIFS(Concentrado!BH$2:BH826,Concentrado!$A$2:$A826,"="&amp;$A2,Concentrado!$B$2:$B826, "=Veracruz")</f>
        <v>9.4215954460293414</v>
      </c>
    </row>
    <row r="3" spans="1:59" x14ac:dyDescent="0.25">
      <c r="A3" s="4">
        <v>1999</v>
      </c>
      <c r="B3" s="9">
        <f>SUMIFS(Concentrado!C$2:C859,Concentrado!$A$2:$A859,"="&amp;$A3,Concentrado!$B$2:$B859, "=Veracruz")</f>
        <v>8.3109999999999999</v>
      </c>
      <c r="C3" s="9">
        <f>SUMIFS(Concentrado!D$2:D859,Concentrado!$A$2:$A859,"="&amp;$A3,Concentrado!$B$2:$B859, "=Veracruz")</f>
        <v>1.879</v>
      </c>
      <c r="D3" s="9">
        <f>SUMIFS(Concentrado!E$2:E859,Concentrado!$A$2:$A859,"="&amp;$A3,Concentrado!$B$2:$B859, "=Veracruz")</f>
        <v>5.0369999999999999</v>
      </c>
      <c r="E3" s="9">
        <f>SUMIFS(Concentrado!F$2:F859,Concentrado!$A$2:$A859,"="&amp;$A3,Concentrado!$B$2:$B859, "=Veracruz")</f>
        <v>25.74</v>
      </c>
      <c r="F3" s="9">
        <f>SUMIFS(Concentrado!G$2:G859,Concentrado!$A$2:$A859,"="&amp;$A3,Concentrado!$B$2:$B859, "=Veracruz")</f>
        <v>10.775</v>
      </c>
      <c r="G3" s="9">
        <f>SUMIFS(Concentrado!H$2:H859,Concentrado!$A$2:$A859,"="&amp;$A3,Concentrado!$B$2:$B859, "=Veracruz")</f>
        <v>2.4990000000000001</v>
      </c>
      <c r="H3" s="9">
        <f>SUMIFS(Concentrado!I$2:I859,Concentrado!$A$2:$A859,"="&amp;$A3,Concentrado!$B$2:$B859, "=Veracruz")</f>
        <v>2.6360000000000001</v>
      </c>
      <c r="I3" s="9">
        <f>SUMIFS(Concentrado!J$2:J859,Concentrado!$A$2:$A859,"="&amp;$A3,Concentrado!$B$2:$B859, "=Veracruz")</f>
        <v>2.569</v>
      </c>
      <c r="J3" s="9">
        <f>SUMIFS(Concentrado!K$2:K859,Concentrado!$A$2:$A859,"="&amp;$A3,Concentrado!$B$2:$B859, "=Veracruz")</f>
        <v>7.41</v>
      </c>
      <c r="K3" s="9">
        <f>SUMIFS(Concentrado!L$2:L859,Concentrado!$A$2:$A859,"="&amp;$A3,Concentrado!$B$2:$B859, "=Veracruz")</f>
        <v>3.1680000000000001</v>
      </c>
      <c r="L3" s="9">
        <f>SUMIFS(Concentrado!M$2:M859,Concentrado!$A$2:$A859,"="&amp;$A3,Concentrado!$B$2:$B859, "=Veracruz")</f>
        <v>5.2510000000000003</v>
      </c>
      <c r="M3" s="9">
        <f>SUMIFS(Concentrado!N$2:N859,Concentrado!$A$2:$A859,"="&amp;$A3,Concentrado!$B$2:$B859, "=Veracruz")</f>
        <v>45.491</v>
      </c>
      <c r="N3" s="9">
        <f>SUMIFS(Concentrado!O$2:O859,Concentrado!$A$2:$A859,"="&amp;$A3,Concentrado!$B$2:$B859, "=Veracruz")</f>
        <v>74.302000000000007</v>
      </c>
      <c r="O3" s="9">
        <f>SUMIFS(Concentrado!P$2:P859,Concentrado!$A$2:$A859,"="&amp;$A3,Concentrado!$B$2:$B859, "=Veracruz")</f>
        <v>17.16</v>
      </c>
      <c r="P3" s="9">
        <f>SUMIFS(Concentrado!Q$2:Q859,Concentrado!$A$2:$A859,"="&amp;$A3,Concentrado!$B$2:$B859, "=Veracruz")</f>
        <v>45.22</v>
      </c>
      <c r="Q3" s="9">
        <f>SUMIFS(Concentrado!R$2:R859,Concentrado!$A$2:$A859,"="&amp;$A3,Concentrado!$B$2:$B859, "=Veracruz")</f>
        <v>39.868000000000002</v>
      </c>
      <c r="R3" s="9">
        <f>SUMIFS(Concentrado!S$2:S859,Concentrado!$A$2:$A859,"="&amp;$A3,Concentrado!$B$2:$B859, "=Veracruz")</f>
        <v>51.534999999999997</v>
      </c>
      <c r="S3" s="9">
        <f>SUMIFS(Concentrado!T$2:T859,Concentrado!$A$2:$A859,"="&amp;$A3,Concentrado!$B$2:$B859, "=Veracruz")</f>
        <v>45.805999999999997</v>
      </c>
      <c r="T3" s="9">
        <f>SUMIFS(Concentrado!U$2:U859,Concentrado!$A$2:$A859,"="&amp;$A3,Concentrado!$B$2:$B859, "=Veracruz")</f>
        <v>8.7759999999999998</v>
      </c>
      <c r="U3" s="9">
        <f>SUMIFS(Concentrado!V$2:V859,Concentrado!$A$2:$A859,"="&amp;$A3,Concentrado!$B$2:$B859, "=Veracruz")</f>
        <v>10.879</v>
      </c>
      <c r="V3" s="9">
        <f>SUMIFS(Concentrado!W$2:W859,Concentrado!$A$2:$A859,"="&amp;$A3,Concentrado!$B$2:$B859, "=Veracruz")</f>
        <v>9.8460000000000001</v>
      </c>
      <c r="W3" s="9">
        <f>SUMIFS(Concentrado!X$2:X859,Concentrado!$A$2:$A859,"="&amp;$A3,Concentrado!$B$2:$B859, "=Veracruz")</f>
        <v>11.74</v>
      </c>
      <c r="X3" s="9">
        <f>SUMIFS(Concentrado!Y$2:Y859,Concentrado!$A$2:$A859,"="&amp;$A3,Concentrado!$B$2:$B859, "=Veracruz")</f>
        <v>1.4019999999999999</v>
      </c>
      <c r="Y3" s="9">
        <f>SUMIFS(Concentrado!Z$2:Z859,Concentrado!$A$2:$A859,"="&amp;$A3,Concentrado!$B$2:$B859, "=Veracruz")</f>
        <v>6.4779999999999998</v>
      </c>
      <c r="Z3" s="9">
        <f>SUMIFS(Concentrado!AA$2:AA859,Concentrado!$A$2:$A859,"="&amp;$A3,Concentrado!$B$2:$B859, "=Veracruz")</f>
        <v>48.295000000000002</v>
      </c>
      <c r="AA3" s="9">
        <f>SUMIFS(Concentrado!AB$2:AB859,Concentrado!$A$2:$A859,"="&amp;$A3,Concentrado!$B$2:$B859, "=Veracruz")</f>
        <v>41.131999999999998</v>
      </c>
      <c r="AB3" s="9">
        <f>SUMIFS(Concentrado!AC$2:AC859,Concentrado!$A$2:$A859,"="&amp;$A3,Concentrado!$B$2:$B859, "=Veracruz")</f>
        <v>44.65</v>
      </c>
      <c r="AC3" s="9">
        <f>SUMIFS(Concentrado!AD$2:AD859,Concentrado!$A$2:$A859,"="&amp;$A3,Concentrado!$B$2:$B859, "=Veracruz")</f>
        <v>362.096</v>
      </c>
      <c r="AD3" s="9">
        <f>SUMIFS(Concentrado!AE$2:AE859,Concentrado!$A$2:$A859,"="&amp;$A3,Concentrado!$B$2:$B859, "=Veracruz")</f>
        <v>309.68400000000003</v>
      </c>
      <c r="AE3" s="9">
        <f>SUMIFS(Concentrado!AF$2:AF859,Concentrado!$A$2:$A859,"="&amp;$A3,Concentrado!$B$2:$B859, "=Veracruz")</f>
        <v>335.42200000000003</v>
      </c>
      <c r="AF3" s="9">
        <f>SUMIFS(Concentrado!AG$2:AG859,Concentrado!$A$2:$A859,"="&amp;$A3,Concentrado!$B$2:$B859, "=Veracruz")</f>
        <v>8.5719999999999992</v>
      </c>
      <c r="AG3" s="9">
        <f>SUMIFS(Concentrado!AH$2:AH859,Concentrado!$A$2:$A859,"="&amp;$A3,Concentrado!$B$2:$B859, "=Veracruz")</f>
        <v>6.1595880832502496</v>
      </c>
      <c r="AH3" s="9">
        <f>SUMIFS(Concentrado!AI$2:AI859,Concentrado!$A$2:$A859,"="&amp;$A3,Concentrado!$B$2:$B859, "=Veracruz")</f>
        <v>1.1691880938653401</v>
      </c>
      <c r="AI3" s="9">
        <f>SUMIFS(Concentrado!AJ$2:AJ859,Concentrado!$A$2:$A859,"="&amp;$A3,Concentrado!$B$2:$B859, "=Veracruz")</f>
        <v>3.6146903999040099</v>
      </c>
      <c r="AJ3" s="9">
        <f>SUMIFS(Concentrado!AK$2:AK859,Concentrado!$A$2:$A859,"="&amp;$A3,Concentrado!$B$2:$B859, "=Veracruz")</f>
        <v>4.8529999999999998</v>
      </c>
      <c r="AK3" s="9">
        <f>SUMIFS(Concentrado!AL$2:AL859,Concentrado!$A$2:$A859,"="&amp;$A3,Concentrado!$B$2:$B859, "=Veracruz")</f>
        <v>0.92500000000000004</v>
      </c>
      <c r="AL3" s="9">
        <f>SUMIFS(Concentrado!AM$2:AM859,Concentrado!$A$2:$A859,"="&amp;$A3,Concentrado!$B$2:$B859, "=Veracruz")</f>
        <v>2.8540000000000001</v>
      </c>
      <c r="AM3" s="9">
        <f>SUMIFS(Concentrado!AN$2:AN859,Concentrado!$A$2:$A859,"="&amp;$A3,Concentrado!$B$2:$B859, "=Veracruz")</f>
        <v>85.78</v>
      </c>
      <c r="AN3" s="9">
        <f>SUMIFS(Concentrado!AO$2:AO859,Concentrado!$A$2:$A859,"="&amp;$A3,Concentrado!$B$2:$B859, "=Veracruz")</f>
        <v>67.572999999999993</v>
      </c>
      <c r="AO3" s="9">
        <f>SUMIFS(Concentrado!AP$2:AP859,Concentrado!$A$2:$A859,"="&amp;$A3,Concentrado!$B$2:$B859, "=Veracruz")</f>
        <v>76.528000000000006</v>
      </c>
      <c r="AP3" s="9">
        <f>SUMIFS(Concentrado!AQ$2:AQ859,Concentrado!$A$2:$A859,"="&amp;$A3,Concentrado!$B$2:$B859, "=Veracruz")</f>
        <v>8.34</v>
      </c>
      <c r="AQ3" s="9">
        <f>SUMIFS(Concentrado!AR$2:AR859,Concentrado!$A$2:$A859,"="&amp;$A3,Concentrado!$B$2:$B859, "=Veracruz")</f>
        <v>5.7480000000000002</v>
      </c>
      <c r="AR3" s="9">
        <f>SUMIFS(Concentrado!AS$2:AS859,Concentrado!$A$2:$A859,"="&amp;$A3,Concentrado!$B$2:$B859, "=Veracruz")</f>
        <v>7.0209999999999999</v>
      </c>
      <c r="AS3" s="9">
        <f>SUMIFS(Concentrado!AT$2:AT859,Concentrado!$A$2:$A859,"="&amp;$A3,Concentrado!$B$2:$B859, "=Veracruz")</f>
        <v>9.4440000000000008</v>
      </c>
      <c r="AT3" s="9">
        <f>SUMIFS(Concentrado!AU$2:AU859,Concentrado!$A$2:$A859,"="&amp;$A3,Concentrado!$B$2:$B859, "=Veracruz")</f>
        <v>1.9630000000000001</v>
      </c>
      <c r="AU3" s="9">
        <f>SUMIFS(Concentrado!AV$2:AV859,Concentrado!$A$2:$A859,"="&amp;$A3,Concentrado!$B$2:$B859, "=Veracruz")</f>
        <v>5.6369999999999996</v>
      </c>
      <c r="AV3" s="9">
        <f>SUMIFS(Concentrado!AW$2:AW859,Concentrado!$A$2:$A859,"="&amp;$A3,Concentrado!$B$2:$B859, "=Veracruz")</f>
        <v>531.68100000000004</v>
      </c>
      <c r="AW3" s="9">
        <f>SUMIFS(Concentrado!AX$2:AX859,Concentrado!$A$2:$A859,"="&amp;$A3,Concentrado!$B$2:$B859, "=Veracruz")</f>
        <v>404.42599999999999</v>
      </c>
      <c r="AX3" s="9">
        <f>SUMIFS(Concentrado!AY$2:AY859,Concentrado!$A$2:$A859,"="&amp;$A3,Concentrado!$B$2:$B859, "=Veracruz")</f>
        <v>466.93099999999998</v>
      </c>
      <c r="AY3" s="9">
        <f>SUMIFS(Concentrado!AZ$2:AZ859,Concentrado!$A$2:$A859,"="&amp;$A3,Concentrado!$B$2:$B859, "=Veracruz")</f>
        <v>5.3170000000000002</v>
      </c>
      <c r="AZ3" s="9">
        <f>SUMIFS(Concentrado!BA$2:BA859,Concentrado!$A$2:$A859,"="&amp;$A3,Concentrado!$B$2:$B859, "=Veracruz")</f>
        <v>4.0439999999999996</v>
      </c>
      <c r="BA3" s="9">
        <f>SUMIFS(Concentrado!BB$2:BB859,Concentrado!$A$2:$A859,"="&amp;$A3,Concentrado!$B$2:$B859, "=Veracruz")</f>
        <v>4.6689999999999996</v>
      </c>
      <c r="BB3" s="9">
        <f>SUMIFS(Concentrado!BC$2:BC859,Concentrado!$A$2:$A859,"="&amp;$A3,Concentrado!$B$2:$B859, "=Veracruz")</f>
        <v>56.774000000000001</v>
      </c>
      <c r="BC3" s="9">
        <f>SUMIFS(Concentrado!BD$2:BD859,Concentrado!$A$2:$A859,"="&amp;$A3,Concentrado!$B$2:$B859, "=Veracruz")</f>
        <v>37.031999999999996</v>
      </c>
      <c r="BD3" s="9">
        <f>SUMIFS(Concentrado!BE$2:BE859,Concentrado!$A$2:$A859,"="&amp;$A3,Concentrado!$B$2:$B859, "=Veracruz")</f>
        <v>26.187999999999999</v>
      </c>
      <c r="BE3" s="9">
        <f>SUMIFS(Concentrado!BF$2:BF859,Concentrado!$A$2:$A859,"="&amp;$A3,Concentrado!$B$2:$B859, "=Veracruz")</f>
        <v>31.456</v>
      </c>
      <c r="BF3" s="9">
        <f>SUMIFS(Concentrado!BG$2:BG859,Concentrado!$A$2:$A859,"="&amp;$A3,Concentrado!$B$2:$B859, "=Veracruz")</f>
        <v>98.945999999999998</v>
      </c>
      <c r="BG3" s="9">
        <f>SUMIFS(Concentrado!BH$2:BH859,Concentrado!$A$2:$A859,"="&amp;$A3,Concentrado!$B$2:$B859, "=Veracruz")</f>
        <v>9.6881696279524334</v>
      </c>
    </row>
    <row r="4" spans="1:59" x14ac:dyDescent="0.25">
      <c r="A4" s="4">
        <v>2000</v>
      </c>
      <c r="B4" s="9">
        <f>SUMIFS(Concentrado!C$2:C859,Concentrado!$A$2:$A859,"="&amp;$A4,Concentrado!$B$2:$B859, "=Veracruz")</f>
        <v>8.5749999999999993</v>
      </c>
      <c r="C4" s="9">
        <f>SUMIFS(Concentrado!D$2:D859,Concentrado!$A$2:$A859,"="&amp;$A4,Concentrado!$B$2:$B859, "=Veracruz")</f>
        <v>1.8640000000000001</v>
      </c>
      <c r="D4" s="9">
        <f>SUMIFS(Concentrado!E$2:E859,Concentrado!$A$2:$A859,"="&amp;$A4,Concentrado!$B$2:$B859, "=Veracruz")</f>
        <v>5.1520000000000001</v>
      </c>
      <c r="E4" s="9">
        <f>SUMIFS(Concentrado!F$2:F859,Concentrado!$A$2:$A859,"="&amp;$A4,Concentrado!$B$2:$B859, "=Veracruz")</f>
        <v>24.866</v>
      </c>
      <c r="F4" s="9">
        <f>SUMIFS(Concentrado!G$2:G859,Concentrado!$A$2:$A859,"="&amp;$A4,Concentrado!$B$2:$B859, "=Veracruz")</f>
        <v>12.872</v>
      </c>
      <c r="G4" s="9">
        <f>SUMIFS(Concentrado!H$2:H859,Concentrado!$A$2:$A859,"="&amp;$A4,Concentrado!$B$2:$B859, "=Veracruz")</f>
        <v>2.7519999999999998</v>
      </c>
      <c r="H4" s="9">
        <f>SUMIFS(Concentrado!I$2:I859,Concentrado!$A$2:$A859,"="&amp;$A4,Concentrado!$B$2:$B859, "=Veracruz")</f>
        <v>2.782</v>
      </c>
      <c r="I4" s="9">
        <f>SUMIFS(Concentrado!J$2:J859,Concentrado!$A$2:$A859,"="&amp;$A4,Concentrado!$B$2:$B859, "=Veracruz")</f>
        <v>2.7679999999999998</v>
      </c>
      <c r="J4" s="9">
        <f>SUMIFS(Concentrado!K$2:K859,Concentrado!$A$2:$A859,"="&amp;$A4,Concentrado!$B$2:$B859, "=Veracruz")</f>
        <v>7.7060000000000004</v>
      </c>
      <c r="K4" s="9">
        <f>SUMIFS(Concentrado!L$2:L859,Concentrado!$A$2:$A859,"="&amp;$A4,Concentrado!$B$2:$B859, "=Veracruz")</f>
        <v>3.5339999999999998</v>
      </c>
      <c r="L4" s="9">
        <f>SUMIFS(Concentrado!M$2:M859,Concentrado!$A$2:$A859,"="&amp;$A4,Concentrado!$B$2:$B859, "=Veracruz")</f>
        <v>5.5780000000000003</v>
      </c>
      <c r="M4" s="9">
        <f>SUMIFS(Concentrado!N$2:N859,Concentrado!$A$2:$A859,"="&amp;$A4,Concentrado!$B$2:$B859, "=Veracruz")</f>
        <v>47.103999999999999</v>
      </c>
      <c r="N4" s="9">
        <f>SUMIFS(Concentrado!O$2:O859,Concentrado!$A$2:$A859,"="&amp;$A4,Concentrado!$B$2:$B859, "=Veracruz")</f>
        <v>74.83</v>
      </c>
      <c r="O4" s="9">
        <f>SUMIFS(Concentrado!P$2:P859,Concentrado!$A$2:$A859,"="&amp;$A4,Concentrado!$B$2:$B859, "=Veracruz")</f>
        <v>15.359</v>
      </c>
      <c r="P4" s="9">
        <f>SUMIFS(Concentrado!Q$2:Q859,Concentrado!$A$2:$A859,"="&amp;$A4,Concentrado!$B$2:$B859, "=Veracruz")</f>
        <v>44.509</v>
      </c>
      <c r="Q4" s="9">
        <f>SUMIFS(Concentrado!R$2:R859,Concentrado!$A$2:$A859,"="&amp;$A4,Concentrado!$B$2:$B859, "=Veracruz")</f>
        <v>42.180999999999997</v>
      </c>
      <c r="R4" s="9">
        <f>SUMIFS(Concentrado!S$2:S859,Concentrado!$A$2:$A859,"="&amp;$A4,Concentrado!$B$2:$B859, "=Veracruz")</f>
        <v>52.561</v>
      </c>
      <c r="S4" s="9">
        <f>SUMIFS(Concentrado!T$2:T859,Concentrado!$A$2:$A859,"="&amp;$A4,Concentrado!$B$2:$B859, "=Veracruz")</f>
        <v>47.475999999999999</v>
      </c>
      <c r="T4" s="9">
        <f>SUMIFS(Concentrado!U$2:U859,Concentrado!$A$2:$A859,"="&amp;$A4,Concentrado!$B$2:$B859, "=Veracruz")</f>
        <v>9.0389999999999997</v>
      </c>
      <c r="U4" s="9">
        <f>SUMIFS(Concentrado!V$2:V859,Concentrado!$A$2:$A859,"="&amp;$A4,Concentrado!$B$2:$B859, "=Veracruz")</f>
        <v>10.685</v>
      </c>
      <c r="V4" s="9">
        <f>SUMIFS(Concentrado!W$2:W859,Concentrado!$A$2:$A859,"="&amp;$A4,Concentrado!$B$2:$B859, "=Veracruz")</f>
        <v>9.8780000000000001</v>
      </c>
      <c r="W4" s="9">
        <f>SUMIFS(Concentrado!X$2:X859,Concentrado!$A$2:$A859,"="&amp;$A4,Concentrado!$B$2:$B859, "=Veracruz")</f>
        <v>11.212</v>
      </c>
      <c r="X4" s="9">
        <f>SUMIFS(Concentrado!Y$2:Y859,Concentrado!$A$2:$A859,"="&amp;$A4,Concentrado!$B$2:$B859, "=Veracruz")</f>
        <v>1.3080000000000001</v>
      </c>
      <c r="Y4" s="9">
        <f>SUMIFS(Concentrado!Z$2:Z859,Concentrado!$A$2:$A859,"="&amp;$A4,Concentrado!$B$2:$B859, "=Veracruz")</f>
        <v>6.16</v>
      </c>
      <c r="Z4" s="9">
        <f>SUMIFS(Concentrado!AA$2:AA859,Concentrado!$A$2:$A859,"="&amp;$A4,Concentrado!$B$2:$B859, "=Veracruz")</f>
        <v>47.655999999999999</v>
      </c>
      <c r="AA4" s="9">
        <f>SUMIFS(Concentrado!AB$2:AB859,Concentrado!$A$2:$A859,"="&amp;$A4,Concentrado!$B$2:$B859, "=Veracruz")</f>
        <v>37.063000000000002</v>
      </c>
      <c r="AB4" s="9">
        <f>SUMIFS(Concentrado!AC$2:AC859,Concentrado!$A$2:$A859,"="&amp;$A4,Concentrado!$B$2:$B859, "=Veracruz")</f>
        <v>42.267000000000003</v>
      </c>
      <c r="AC4" s="9">
        <f>SUMIFS(Concentrado!AD$2:AD859,Concentrado!$A$2:$A859,"="&amp;$A4,Concentrado!$B$2:$B859, "=Veracruz")</f>
        <v>359.63799999999998</v>
      </c>
      <c r="AD4" s="9">
        <f>SUMIFS(Concentrado!AE$2:AE859,Concentrado!$A$2:$A859,"="&amp;$A4,Concentrado!$B$2:$B859, "=Veracruz")</f>
        <v>306.10000000000002</v>
      </c>
      <c r="AE4" s="9">
        <f>SUMIFS(Concentrado!AF$2:AF859,Concentrado!$A$2:$A859,"="&amp;$A4,Concentrado!$B$2:$B859, "=Veracruz")</f>
        <v>332.34300000000002</v>
      </c>
      <c r="AF4" s="9">
        <f>SUMIFS(Concentrado!AG$2:AG859,Concentrado!$A$2:$A859,"="&amp;$A4,Concentrado!$B$2:$B859, "=Veracruz")</f>
        <v>9.0969999999999995</v>
      </c>
      <c r="AG4" s="9">
        <f>SUMIFS(Concentrado!AH$2:AH859,Concentrado!$A$2:$A859,"="&amp;$A4,Concentrado!$B$2:$B859, "=Veracruz")</f>
        <v>5.8841015397241803</v>
      </c>
      <c r="AH4" s="9">
        <f>SUMIFS(Concentrado!AI$2:AI859,Concentrado!$A$2:$A859,"="&amp;$A4,Concentrado!$B$2:$B859, "=Veracruz")</f>
        <v>0.94918778731184195</v>
      </c>
      <c r="AI4" s="9">
        <f>SUMIFS(Concentrado!AJ$2:AJ859,Concentrado!$A$2:$A859,"="&amp;$A4,Concentrado!$B$2:$B859, "=Veracruz")</f>
        <v>3.3604622203768701</v>
      </c>
      <c r="AJ4" s="9">
        <f>SUMIFS(Concentrado!AK$2:AK859,Concentrado!$A$2:$A859,"="&amp;$A4,Concentrado!$B$2:$B859, "=Veracruz")</f>
        <v>5.62</v>
      </c>
      <c r="AK4" s="9">
        <f>SUMIFS(Concentrado!AL$2:AL859,Concentrado!$A$2:$A859,"="&amp;$A4,Concentrado!$B$2:$B859, "=Veracruz")</f>
        <v>0.61199999999999999</v>
      </c>
      <c r="AL4" s="9">
        <f>SUMIFS(Concentrado!AM$2:AM859,Concentrado!$A$2:$A859,"="&amp;$A4,Concentrado!$B$2:$B859, "=Veracruz")</f>
        <v>3.0659999999999998</v>
      </c>
      <c r="AM4" s="9">
        <f>SUMIFS(Concentrado!AN$2:AN859,Concentrado!$A$2:$A859,"="&amp;$A4,Concentrado!$B$2:$B859, "=Veracruz")</f>
        <v>77.813999999999993</v>
      </c>
      <c r="AN4" s="9">
        <f>SUMIFS(Concentrado!AO$2:AO859,Concentrado!$A$2:$A859,"="&amp;$A4,Concentrado!$B$2:$B859, "=Veracruz")</f>
        <v>58.432000000000002</v>
      </c>
      <c r="AO4" s="9">
        <f>SUMIFS(Concentrado!AP$2:AP859,Concentrado!$A$2:$A859,"="&amp;$A4,Concentrado!$B$2:$B859, "=Veracruz")</f>
        <v>67.927999999999997</v>
      </c>
      <c r="AP4" s="9">
        <f>SUMIFS(Concentrado!AQ$2:AQ859,Concentrado!$A$2:$A859,"="&amp;$A4,Concentrado!$B$2:$B859, "=Veracruz")</f>
        <v>7.7930000000000001</v>
      </c>
      <c r="AQ4" s="9">
        <f>SUMIFS(Concentrado!AR$2:AR859,Concentrado!$A$2:$A859,"="&amp;$A4,Concentrado!$B$2:$B859, "=Veracruz")</f>
        <v>4.452</v>
      </c>
      <c r="AR4" s="9">
        <f>SUMIFS(Concentrado!AS$2:AS859,Concentrado!$A$2:$A859,"="&amp;$A4,Concentrado!$B$2:$B859, "=Veracruz")</f>
        <v>6.0890000000000004</v>
      </c>
      <c r="AS4" s="9">
        <f>SUMIFS(Concentrado!AT$2:AT859,Concentrado!$A$2:$A859,"="&amp;$A4,Concentrado!$B$2:$B859, "=Veracruz")</f>
        <v>12.138999999999999</v>
      </c>
      <c r="AT4" s="9">
        <f>SUMIFS(Concentrado!AU$2:AU859,Concentrado!$A$2:$A859,"="&amp;$A4,Concentrado!$B$2:$B859, "=Veracruz")</f>
        <v>2.1150000000000002</v>
      </c>
      <c r="AU4" s="9">
        <f>SUMIFS(Concentrado!AV$2:AV859,Concentrado!$A$2:$A859,"="&amp;$A4,Concentrado!$B$2:$B859, "=Veracruz")</f>
        <v>7.0259999999999998</v>
      </c>
      <c r="AV4" s="9">
        <f>SUMIFS(Concentrado!AW$2:AW859,Concentrado!$A$2:$A859,"="&amp;$A4,Concentrado!$B$2:$B859, "=Veracruz")</f>
        <v>520.13400000000001</v>
      </c>
      <c r="AW4" s="9">
        <f>SUMIFS(Concentrado!AX$2:AX859,Concentrado!$A$2:$A859,"="&amp;$A4,Concentrado!$B$2:$B859, "=Veracruz")</f>
        <v>388.71100000000001</v>
      </c>
      <c r="AX4" s="9">
        <f>SUMIFS(Concentrado!AY$2:AY859,Concentrado!$A$2:$A859,"="&amp;$A4,Concentrado!$B$2:$B859, "=Veracruz")</f>
        <v>453.14</v>
      </c>
      <c r="AY4" s="9">
        <f>SUMIFS(Concentrado!AZ$2:AZ859,Concentrado!$A$2:$A859,"="&amp;$A4,Concentrado!$B$2:$B859, "=Veracruz")</f>
        <v>5.2009999999999996</v>
      </c>
      <c r="AZ4" s="9">
        <f>SUMIFS(Concentrado!BA$2:BA859,Concentrado!$A$2:$A859,"="&amp;$A4,Concentrado!$B$2:$B859, "=Veracruz")</f>
        <v>3.887</v>
      </c>
      <c r="BA4" s="9">
        <f>SUMIFS(Concentrado!BB$2:BB859,Concentrado!$A$2:$A859,"="&amp;$A4,Concentrado!$B$2:$B859, "=Veracruz")</f>
        <v>4.5309999999999997</v>
      </c>
      <c r="BB4" s="9">
        <f>SUMIFS(Concentrado!BC$2:BC859,Concentrado!$A$2:$A859,"="&amp;$A4,Concentrado!$B$2:$B859, "=Veracruz")</f>
        <v>43.652999999999999</v>
      </c>
      <c r="BC4" s="9">
        <f>SUMIFS(Concentrado!BD$2:BD859,Concentrado!$A$2:$A859,"="&amp;$A4,Concentrado!$B$2:$B859, "=Veracruz")</f>
        <v>30.681999999999999</v>
      </c>
      <c r="BD4" s="9">
        <f>SUMIFS(Concentrado!BE$2:BE859,Concentrado!$A$2:$A859,"="&amp;$A4,Concentrado!$B$2:$B859, "=Veracruz")</f>
        <v>24.303000000000001</v>
      </c>
      <c r="BE4" s="9">
        <f>SUMIFS(Concentrado!BF$2:BF859,Concentrado!$A$2:$A859,"="&amp;$A4,Concentrado!$B$2:$B859, "=Veracruz")</f>
        <v>29.027999999999999</v>
      </c>
      <c r="BF4" s="9">
        <f>SUMIFS(Concentrado!BG$2:BG859,Concentrado!$A$2:$A859,"="&amp;$A4,Concentrado!$B$2:$B859, "=Veracruz")</f>
        <v>86.632000000000005</v>
      </c>
      <c r="BG4" s="9">
        <f>SUMIFS(Concentrado!BH$2:BH859,Concentrado!$A$2:$A859,"="&amp;$A4,Concentrado!$B$2:$B859, "=Veracruz")</f>
        <v>9.2572538876134729</v>
      </c>
    </row>
    <row r="5" spans="1:59" x14ac:dyDescent="0.25">
      <c r="A5" s="4">
        <v>2001</v>
      </c>
      <c r="B5" s="9">
        <f>SUMIFS(Concentrado!C$2:C859,Concentrado!$A$2:$A859,"="&amp;$A5,Concentrado!$B$2:$B859, "=Veracruz")</f>
        <v>9.8439999999999994</v>
      </c>
      <c r="C5" s="9">
        <f>SUMIFS(Concentrado!D$2:D859,Concentrado!$A$2:$A859,"="&amp;$A5,Concentrado!$B$2:$B859, "=Veracruz")</f>
        <v>2.7280000000000002</v>
      </c>
      <c r="D5" s="9">
        <f>SUMIFS(Concentrado!E$2:E859,Concentrado!$A$2:$A859,"="&amp;$A5,Concentrado!$B$2:$B859, "=Veracruz")</f>
        <v>6.2089999999999996</v>
      </c>
      <c r="E5" s="9">
        <f>SUMIFS(Concentrado!F$2:F859,Concentrado!$A$2:$A859,"="&amp;$A5,Concentrado!$B$2:$B859, "=Veracruz")</f>
        <v>26.207999999999998</v>
      </c>
      <c r="F5" s="9">
        <f>SUMIFS(Concentrado!G$2:G859,Concentrado!$A$2:$A859,"="&amp;$A5,Concentrado!$B$2:$B859, "=Veracruz")</f>
        <v>12.276</v>
      </c>
      <c r="G5" s="9">
        <f>SUMIFS(Concentrado!H$2:H859,Concentrado!$A$2:$A859,"="&amp;$A5,Concentrado!$B$2:$B859, "=Veracruz")</f>
        <v>3.08</v>
      </c>
      <c r="H5" s="9">
        <f>SUMIFS(Concentrado!I$2:I859,Concentrado!$A$2:$A859,"="&amp;$A5,Concentrado!$B$2:$B859, "=Veracruz")</f>
        <v>2.3980000000000001</v>
      </c>
      <c r="I5" s="9">
        <f>SUMIFS(Concentrado!J$2:J859,Concentrado!$A$2:$A859,"="&amp;$A5,Concentrado!$B$2:$B859, "=Veracruz")</f>
        <v>2.7309999999999999</v>
      </c>
      <c r="J5" s="9">
        <f>SUMIFS(Concentrado!K$2:K859,Concentrado!$A$2:$A859,"="&amp;$A5,Concentrado!$B$2:$B859, "=Veracruz")</f>
        <v>7.1379999999999999</v>
      </c>
      <c r="K5" s="9">
        <f>SUMIFS(Concentrado!L$2:L859,Concentrado!$A$2:$A859,"="&amp;$A5,Concentrado!$B$2:$B859, "=Veracruz")</f>
        <v>3.2519999999999998</v>
      </c>
      <c r="L5" s="9">
        <f>SUMIFS(Concentrado!M$2:M859,Concentrado!$A$2:$A859,"="&amp;$A5,Concentrado!$B$2:$B859, "=Veracruz")</f>
        <v>5.1529999999999996</v>
      </c>
      <c r="M5" s="9">
        <f>SUMIFS(Concentrado!N$2:N859,Concentrado!$A$2:$A859,"="&amp;$A5,Concentrado!$B$2:$B859, "=Veracruz")</f>
        <v>50.189</v>
      </c>
      <c r="N5" s="9">
        <f>SUMIFS(Concentrado!O$2:O859,Concentrado!$A$2:$A859,"="&amp;$A5,Concentrado!$B$2:$B859, "=Veracruz")</f>
        <v>73.483000000000004</v>
      </c>
      <c r="O5" s="9">
        <f>SUMIFS(Concentrado!P$2:P859,Concentrado!$A$2:$A859,"="&amp;$A5,Concentrado!$B$2:$B859, "=Veracruz")</f>
        <v>18.437000000000001</v>
      </c>
      <c r="P5" s="9">
        <f>SUMIFS(Concentrado!Q$2:Q859,Concentrado!$A$2:$A859,"="&amp;$A5,Concentrado!$B$2:$B859, "=Veracruz")</f>
        <v>45.404000000000003</v>
      </c>
      <c r="Q5" s="9">
        <f>SUMIFS(Concentrado!R$2:R859,Concentrado!$A$2:$A859,"="&amp;$A5,Concentrado!$B$2:$B859, "=Veracruz")</f>
        <v>48.384</v>
      </c>
      <c r="R5" s="9">
        <f>SUMIFS(Concentrado!S$2:S859,Concentrado!$A$2:$A859,"="&amp;$A5,Concentrado!$B$2:$B859, "=Veracruz")</f>
        <v>58.396999999999998</v>
      </c>
      <c r="S5" s="9">
        <f>SUMIFS(Concentrado!T$2:T859,Concentrado!$A$2:$A859,"="&amp;$A5,Concentrado!$B$2:$B859, "=Veracruz")</f>
        <v>53.499000000000002</v>
      </c>
      <c r="T5" s="9">
        <f>SUMIFS(Concentrado!U$2:U859,Concentrado!$A$2:$A859,"="&amp;$A5,Concentrado!$B$2:$B859, "=Veracruz")</f>
        <v>8.6639999999999997</v>
      </c>
      <c r="U5" s="9">
        <f>SUMIFS(Concentrado!V$2:V859,Concentrado!$A$2:$A859,"="&amp;$A5,Concentrado!$B$2:$B859, "=Veracruz")</f>
        <v>9.8659999999999997</v>
      </c>
      <c r="V5" s="9">
        <f>SUMIFS(Concentrado!W$2:W859,Concentrado!$A$2:$A859,"="&amp;$A5,Concentrado!$B$2:$B859, "=Veracruz")</f>
        <v>9.2780000000000005</v>
      </c>
      <c r="W5" s="9">
        <f>SUMIFS(Concentrado!X$2:X859,Concentrado!$A$2:$A859,"="&amp;$A5,Concentrado!$B$2:$B859, "=Veracruz")</f>
        <v>10.362</v>
      </c>
      <c r="X5" s="9">
        <f>SUMIFS(Concentrado!Y$2:Y859,Concentrado!$A$2:$A859,"="&amp;$A5,Concentrado!$B$2:$B859, "=Veracruz")</f>
        <v>1.4330000000000001</v>
      </c>
      <c r="Y5" s="9">
        <f>SUMIFS(Concentrado!Z$2:Z859,Concentrado!$A$2:$A859,"="&amp;$A5,Concentrado!$B$2:$B859, "=Veracruz")</f>
        <v>5.8</v>
      </c>
      <c r="Z5" s="9">
        <f>SUMIFS(Concentrado!AA$2:AA859,Concentrado!$A$2:$A859,"="&amp;$A5,Concentrado!$B$2:$B859, "=Veracruz")</f>
        <v>50.831000000000003</v>
      </c>
      <c r="AA5" s="9">
        <f>SUMIFS(Concentrado!AB$2:AB859,Concentrado!$A$2:$A859,"="&amp;$A5,Concentrado!$B$2:$B859, "=Veracruz")</f>
        <v>40.152999999999999</v>
      </c>
      <c r="AB5" s="9">
        <f>SUMIFS(Concentrado!AC$2:AC859,Concentrado!$A$2:$A859,"="&amp;$A5,Concentrado!$B$2:$B859, "=Veracruz")</f>
        <v>45.375999999999998</v>
      </c>
      <c r="AC5" s="9">
        <f>SUMIFS(Concentrado!AD$2:AD859,Concentrado!$A$2:$A859,"="&amp;$A5,Concentrado!$B$2:$B859, "=Veracruz")</f>
        <v>375.44499999999999</v>
      </c>
      <c r="AD5" s="9">
        <f>SUMIFS(Concentrado!AE$2:AE859,Concentrado!$A$2:$A859,"="&amp;$A5,Concentrado!$B$2:$B859, "=Veracruz")</f>
        <v>314.66300000000001</v>
      </c>
      <c r="AE5" s="9">
        <f>SUMIFS(Concentrado!AF$2:AF859,Concentrado!$A$2:$A859,"="&amp;$A5,Concentrado!$B$2:$B859, "=Veracruz")</f>
        <v>344.42200000000003</v>
      </c>
      <c r="AF5" s="9">
        <f>SUMIFS(Concentrado!AG$2:AG859,Concentrado!$A$2:$A859,"="&amp;$A5,Concentrado!$B$2:$B859, "=Veracruz")</f>
        <v>10.016</v>
      </c>
      <c r="AG5" s="9">
        <f>SUMIFS(Concentrado!AH$2:AH859,Concentrado!$A$2:$A859,"="&amp;$A5,Concentrado!$B$2:$B859, "=Veracruz")</f>
        <v>4.9580019099748904</v>
      </c>
      <c r="AH5" s="9">
        <f>SUMIFS(Concentrado!AI$2:AI859,Concentrado!$A$2:$A859,"="&amp;$A5,Concentrado!$B$2:$B859, "=Veracruz")</f>
        <v>2.1824467264754102</v>
      </c>
      <c r="AI5" s="9">
        <f>SUMIFS(Concentrado!AJ$2:AJ859,Concentrado!$A$2:$A859,"="&amp;$A5,Concentrado!$B$2:$B859, "=Veracruz")</f>
        <v>3.5373634950045001</v>
      </c>
      <c r="AJ5" s="9">
        <f>SUMIFS(Concentrado!AK$2:AK859,Concentrado!$A$2:$A859,"="&amp;$A5,Concentrado!$B$2:$B859, "=Veracruz")</f>
        <v>5.3250000000000002</v>
      </c>
      <c r="AK5" s="9">
        <f>SUMIFS(Concentrado!AL$2:AL859,Concentrado!$A$2:$A859,"="&amp;$A5,Concentrado!$B$2:$B859, "=Veracruz")</f>
        <v>1.24</v>
      </c>
      <c r="AL5" s="9">
        <f>SUMIFS(Concentrado!AM$2:AM859,Concentrado!$A$2:$A859,"="&amp;$A5,Concentrado!$B$2:$B859, "=Veracruz")</f>
        <v>3.238</v>
      </c>
      <c r="AM5" s="9">
        <f>SUMIFS(Concentrado!AN$2:AN859,Concentrado!$A$2:$A859,"="&amp;$A5,Concentrado!$B$2:$B859, "=Veracruz")</f>
        <v>77.8</v>
      </c>
      <c r="AN5" s="9">
        <f>SUMIFS(Concentrado!AO$2:AO859,Concentrado!$A$2:$A859,"="&amp;$A5,Concentrado!$B$2:$B859, "=Veracruz")</f>
        <v>58.231000000000002</v>
      </c>
      <c r="AO5" s="9">
        <f>SUMIFS(Concentrado!AP$2:AP859,Concentrado!$A$2:$A859,"="&amp;$A5,Concentrado!$B$2:$B859, "=Veracruz")</f>
        <v>67.802999999999997</v>
      </c>
      <c r="AP5" s="9">
        <f>SUMIFS(Concentrado!AQ$2:AQ859,Concentrado!$A$2:$A859,"="&amp;$A5,Concentrado!$B$2:$B859, "=Veracruz")</f>
        <v>7.7430000000000003</v>
      </c>
      <c r="AQ5" s="9">
        <f>SUMIFS(Concentrado!AR$2:AR859,Concentrado!$A$2:$A859,"="&amp;$A5,Concentrado!$B$2:$B859, "=Veracruz")</f>
        <v>4.4089999999999998</v>
      </c>
      <c r="AR5" s="9">
        <f>SUMIFS(Concentrado!AS$2:AS859,Concentrado!$A$2:$A859,"="&amp;$A5,Concentrado!$B$2:$B859, "=Veracruz")</f>
        <v>6.04</v>
      </c>
      <c r="AS5" s="9">
        <f>SUMIFS(Concentrado!AT$2:AT859,Concentrado!$A$2:$A859,"="&amp;$A5,Concentrado!$B$2:$B859, "=Veracruz")</f>
        <v>13.211</v>
      </c>
      <c r="AT5" s="9">
        <f>SUMIFS(Concentrado!AU$2:AU859,Concentrado!$A$2:$A859,"="&amp;$A5,Concentrado!$B$2:$B859, "=Veracruz")</f>
        <v>2.6179999999999999</v>
      </c>
      <c r="AU5" s="9">
        <f>SUMIFS(Concentrado!AV$2:AV859,Concentrado!$A$2:$A859,"="&amp;$A5,Concentrado!$B$2:$B859, "=Veracruz")</f>
        <v>7.8</v>
      </c>
      <c r="AV5" s="9">
        <f>SUMIFS(Concentrado!AW$2:AW859,Concentrado!$A$2:$A859,"="&amp;$A5,Concentrado!$B$2:$B859, "=Veracruz")</f>
        <v>536.14</v>
      </c>
      <c r="AW5" s="9">
        <f>SUMIFS(Concentrado!AX$2:AX859,Concentrado!$A$2:$A859,"="&amp;$A5,Concentrado!$B$2:$B859, "=Veracruz")</f>
        <v>401.55500000000001</v>
      </c>
      <c r="AX5" s="9">
        <f>SUMIFS(Concentrado!AY$2:AY859,Concentrado!$A$2:$A859,"="&amp;$A5,Concentrado!$B$2:$B859, "=Veracruz")</f>
        <v>467.45600000000002</v>
      </c>
      <c r="AY5" s="9">
        <f>SUMIFS(Concentrado!AZ$2:AZ859,Concentrado!$A$2:$A859,"="&amp;$A5,Concentrado!$B$2:$B859, "=Veracruz")</f>
        <v>5.3609999999999998</v>
      </c>
      <c r="AZ5" s="9">
        <f>SUMIFS(Concentrado!BA$2:BA859,Concentrado!$A$2:$A859,"="&amp;$A5,Concentrado!$B$2:$B859, "=Veracruz")</f>
        <v>4.016</v>
      </c>
      <c r="BA5" s="9">
        <f>SUMIFS(Concentrado!BB$2:BB859,Concentrado!$A$2:$A859,"="&amp;$A5,Concentrado!$B$2:$B859, "=Veracruz")</f>
        <v>4.6749999999999998</v>
      </c>
      <c r="BB5" s="9">
        <f>SUMIFS(Concentrado!BC$2:BC859,Concentrado!$A$2:$A859,"="&amp;$A5,Concentrado!$B$2:$B859, "=Veracruz")</f>
        <v>39.317999999999998</v>
      </c>
      <c r="BC5" s="9">
        <f>SUMIFS(Concentrado!BD$2:BD859,Concentrado!$A$2:$A859,"="&amp;$A5,Concentrado!$B$2:$B859, "=Veracruz")</f>
        <v>28.571999999999999</v>
      </c>
      <c r="BD5" s="9">
        <f>SUMIFS(Concentrado!BE$2:BE859,Concentrado!$A$2:$A859,"="&amp;$A5,Concentrado!$B$2:$B859, "=Veracruz")</f>
        <v>22.594999999999999</v>
      </c>
      <c r="BE5" s="9">
        <f>SUMIFS(Concentrado!BF$2:BF859,Concentrado!$A$2:$A859,"="&amp;$A5,Concentrado!$B$2:$B859, "=Veracruz")</f>
        <v>26.936</v>
      </c>
      <c r="BF5" s="9">
        <f>SUMIFS(Concentrado!BG$2:BG859,Concentrado!$A$2:$A859,"="&amp;$A5,Concentrado!$B$2:$B859, "=Veracruz")</f>
        <v>67.149000000000001</v>
      </c>
      <c r="BG5" s="9">
        <f>SUMIFS(Concentrado!BH$2:BH859,Concentrado!$A$2:$A859,"="&amp;$A5,Concentrado!$B$2:$B859, "=Veracruz")</f>
        <v>8.7294196646331805</v>
      </c>
    </row>
    <row r="6" spans="1:59" x14ac:dyDescent="0.25">
      <c r="A6" s="4">
        <v>2002</v>
      </c>
      <c r="B6" s="9">
        <f>SUMIFS(Concentrado!C$2:C859,Concentrado!$A$2:$A859,"="&amp;$A6,Concentrado!$B$2:$B859, "=Veracruz")</f>
        <v>9.1430000000000007</v>
      </c>
      <c r="C6" s="9">
        <f>SUMIFS(Concentrado!D$2:D859,Concentrado!$A$2:$A859,"="&amp;$A6,Concentrado!$B$2:$B859, "=Veracruz")</f>
        <v>2.1280000000000001</v>
      </c>
      <c r="D6" s="9">
        <f>SUMIFS(Concentrado!E$2:E859,Concentrado!$A$2:$A859,"="&amp;$A6,Concentrado!$B$2:$B859, "=Veracruz")</f>
        <v>5.5549999999999997</v>
      </c>
      <c r="E6" s="9">
        <f>SUMIFS(Concentrado!F$2:F859,Concentrado!$A$2:$A859,"="&amp;$A6,Concentrado!$B$2:$B859, "=Veracruz")</f>
        <v>24.529</v>
      </c>
      <c r="F6" s="9">
        <f>SUMIFS(Concentrado!G$2:G859,Concentrado!$A$2:$A859,"="&amp;$A6,Concentrado!$B$2:$B859, "=Veracruz")</f>
        <v>12.821999999999999</v>
      </c>
      <c r="G6" s="9">
        <f>SUMIFS(Concentrado!H$2:H859,Concentrado!$A$2:$A859,"="&amp;$A6,Concentrado!$B$2:$B859, "=Veracruz")</f>
        <v>2.9430000000000001</v>
      </c>
      <c r="H6" s="9">
        <f>SUMIFS(Concentrado!I$2:I859,Concentrado!$A$2:$A859,"="&amp;$A6,Concentrado!$B$2:$B859, "=Veracruz")</f>
        <v>2.4830000000000001</v>
      </c>
      <c r="I6" s="9">
        <f>SUMIFS(Concentrado!J$2:J859,Concentrado!$A$2:$A859,"="&amp;$A6,Concentrado!$B$2:$B859, "=Veracruz")</f>
        <v>2.7080000000000002</v>
      </c>
      <c r="J6" s="9">
        <f>SUMIFS(Concentrado!K$2:K859,Concentrado!$A$2:$A859,"="&amp;$A6,Concentrado!$B$2:$B859, "=Veracruz")</f>
        <v>7.8860000000000001</v>
      </c>
      <c r="K6" s="9">
        <f>SUMIFS(Concentrado!L$2:L859,Concentrado!$A$2:$A859,"="&amp;$A6,Concentrado!$B$2:$B859, "=Veracruz")</f>
        <v>3.274</v>
      </c>
      <c r="L6" s="9">
        <f>SUMIFS(Concentrado!M$2:M859,Concentrado!$A$2:$A859,"="&amp;$A6,Concentrado!$B$2:$B859, "=Veracruz")</f>
        <v>5.5270000000000001</v>
      </c>
      <c r="M6" s="9">
        <f>SUMIFS(Concentrado!N$2:N859,Concentrado!$A$2:$A859,"="&amp;$A6,Concentrado!$B$2:$B859, "=Veracruz")</f>
        <v>49.759</v>
      </c>
      <c r="N6" s="9">
        <f>SUMIFS(Concentrado!O$2:O859,Concentrado!$A$2:$A859,"="&amp;$A6,Concentrado!$B$2:$B859, "=Veracruz")</f>
        <v>73.489999999999995</v>
      </c>
      <c r="O6" s="9">
        <f>SUMIFS(Concentrado!P$2:P859,Concentrado!$A$2:$A859,"="&amp;$A6,Concentrado!$B$2:$B859, "=Veracruz")</f>
        <v>16.997</v>
      </c>
      <c r="P6" s="9">
        <f>SUMIFS(Concentrado!Q$2:Q859,Concentrado!$A$2:$A859,"="&amp;$A6,Concentrado!$B$2:$B859, "=Veracruz")</f>
        <v>44.619</v>
      </c>
      <c r="Q6" s="9">
        <f>SUMIFS(Concentrado!R$2:R859,Concentrado!$A$2:$A859,"="&amp;$A6,Concentrado!$B$2:$B859, "=Veracruz")</f>
        <v>53.26</v>
      </c>
      <c r="R6" s="9">
        <f>SUMIFS(Concentrado!S$2:S859,Concentrado!$A$2:$A859,"="&amp;$A6,Concentrado!$B$2:$B859, "=Veracruz")</f>
        <v>59.256999999999998</v>
      </c>
      <c r="S6" s="9">
        <f>SUMIFS(Concentrado!T$2:T859,Concentrado!$A$2:$A859,"="&amp;$A6,Concentrado!$B$2:$B859, "=Veracruz")</f>
        <v>56.341999999999999</v>
      </c>
      <c r="T6" s="9">
        <f>SUMIFS(Concentrado!U$2:U859,Concentrado!$A$2:$A859,"="&amp;$A6,Concentrado!$B$2:$B859, "=Veracruz")</f>
        <v>7.9429999999999996</v>
      </c>
      <c r="U6" s="9">
        <f>SUMIFS(Concentrado!V$2:V859,Concentrado!$A$2:$A859,"="&amp;$A6,Concentrado!$B$2:$B859, "=Veracruz")</f>
        <v>9.3849999999999998</v>
      </c>
      <c r="V6" s="9">
        <f>SUMIFS(Concentrado!W$2:W859,Concentrado!$A$2:$A859,"="&amp;$A6,Concentrado!$B$2:$B859, "=Veracruz")</f>
        <v>8.6809999999999992</v>
      </c>
      <c r="W6" s="9">
        <f>SUMIFS(Concentrado!X$2:X859,Concentrado!$A$2:$A859,"="&amp;$A6,Concentrado!$B$2:$B859, "=Veracruz")</f>
        <v>9.0289999999999999</v>
      </c>
      <c r="X6" s="9">
        <f>SUMIFS(Concentrado!Y$2:Y859,Concentrado!$A$2:$A859,"="&amp;$A6,Concentrado!$B$2:$B859, "=Veracruz")</f>
        <v>1.391</v>
      </c>
      <c r="Y6" s="9">
        <f>SUMIFS(Concentrado!Z$2:Z859,Concentrado!$A$2:$A859,"="&amp;$A6,Concentrado!$B$2:$B859, "=Veracruz")</f>
        <v>5.1360000000000001</v>
      </c>
      <c r="Z6" s="9">
        <f>SUMIFS(Concentrado!AA$2:AA859,Concentrado!$A$2:$A859,"="&amp;$A6,Concentrado!$B$2:$B859, "=Veracruz")</f>
        <v>54.375</v>
      </c>
      <c r="AA6" s="9">
        <f>SUMIFS(Concentrado!AB$2:AB859,Concentrado!$A$2:$A859,"="&amp;$A6,Concentrado!$B$2:$B859, "=Veracruz")</f>
        <v>41.66</v>
      </c>
      <c r="AB6" s="9">
        <f>SUMIFS(Concentrado!AC$2:AC859,Concentrado!$A$2:$A859,"="&amp;$A6,Concentrado!$B$2:$B859, "=Veracruz")</f>
        <v>47.87</v>
      </c>
      <c r="AC6" s="9">
        <f>SUMIFS(Concentrado!AD$2:AD859,Concentrado!$A$2:$A859,"="&amp;$A6,Concentrado!$B$2:$B859, "=Veracruz")</f>
        <v>392.02199999999999</v>
      </c>
      <c r="AD6" s="9">
        <f>SUMIFS(Concentrado!AE$2:AE859,Concentrado!$A$2:$A859,"="&amp;$A6,Concentrado!$B$2:$B859, "=Veracruz")</f>
        <v>319.66800000000001</v>
      </c>
      <c r="AE6" s="9">
        <f>SUMIFS(Concentrado!AF$2:AF859,Concentrado!$A$2:$A859,"="&amp;$A6,Concentrado!$B$2:$B859, "=Veracruz")</f>
        <v>355.02300000000002</v>
      </c>
      <c r="AF6" s="9">
        <f>SUMIFS(Concentrado!AG$2:AG859,Concentrado!$A$2:$A859,"="&amp;$A6,Concentrado!$B$2:$B859, "=Veracruz")</f>
        <v>10.029</v>
      </c>
      <c r="AG6" s="9">
        <f>SUMIFS(Concentrado!AH$2:AH859,Concentrado!$A$2:$A859,"="&amp;$A6,Concentrado!$B$2:$B859, "=Veracruz")</f>
        <v>5.3939645335436204</v>
      </c>
      <c r="AH6" s="9">
        <f>SUMIFS(Concentrado!AI$2:AI859,Concentrado!$A$2:$A859,"="&amp;$A6,Concentrado!$B$2:$B859, "=Veracruz")</f>
        <v>1.81066525289924</v>
      </c>
      <c r="AI6" s="9">
        <f>SUMIFS(Concentrado!AJ$2:AJ859,Concentrado!$A$2:$A859,"="&amp;$A6,Concentrado!$B$2:$B859, "=Veracruz")</f>
        <v>3.5595184861367901</v>
      </c>
      <c r="AJ6" s="9">
        <f>SUMIFS(Concentrado!AK$2:AK859,Concentrado!$A$2:$A859,"="&amp;$A6,Concentrado!$B$2:$B859, "=Veracruz")</f>
        <v>5.2290000000000001</v>
      </c>
      <c r="AK6" s="9">
        <f>SUMIFS(Concentrado!AL$2:AL859,Concentrado!$A$2:$A859,"="&amp;$A6,Concentrado!$B$2:$B859, "=Veracruz")</f>
        <v>1.173</v>
      </c>
      <c r="AL6" s="9">
        <f>SUMIFS(Concentrado!AM$2:AM859,Concentrado!$A$2:$A859,"="&amp;$A6,Concentrado!$B$2:$B859, "=Veracruz")</f>
        <v>3.1539999999999999</v>
      </c>
      <c r="AM6" s="9">
        <f>SUMIFS(Concentrado!AN$2:AN859,Concentrado!$A$2:$A859,"="&amp;$A6,Concentrado!$B$2:$B859, "=Veracruz")</f>
        <v>79.09</v>
      </c>
      <c r="AN6" s="9">
        <f>SUMIFS(Concentrado!AO$2:AO859,Concentrado!$A$2:$A859,"="&amp;$A6,Concentrado!$B$2:$B859, "=Veracruz")</f>
        <v>58.63</v>
      </c>
      <c r="AO6" s="9">
        <f>SUMIFS(Concentrado!AP$2:AP859,Concentrado!$A$2:$A859,"="&amp;$A6,Concentrado!$B$2:$B859, "=Veracruz")</f>
        <v>68.638000000000005</v>
      </c>
      <c r="AP6" s="9">
        <f>SUMIFS(Concentrado!AQ$2:AQ859,Concentrado!$A$2:$A859,"="&amp;$A6,Concentrado!$B$2:$B859, "=Veracruz")</f>
        <v>7.3150000000000004</v>
      </c>
      <c r="AQ6" s="9">
        <f>SUMIFS(Concentrado!AR$2:AR859,Concentrado!$A$2:$A859,"="&amp;$A6,Concentrado!$B$2:$B859, "=Veracruz")</f>
        <v>4.1740000000000004</v>
      </c>
      <c r="AR6" s="9">
        <f>SUMIFS(Concentrado!AS$2:AS859,Concentrado!$A$2:$A859,"="&amp;$A6,Concentrado!$B$2:$B859, "=Veracruz")</f>
        <v>5.7080000000000002</v>
      </c>
      <c r="AS6" s="9">
        <f>SUMIFS(Concentrado!AT$2:AT859,Concentrado!$A$2:$A859,"="&amp;$A6,Concentrado!$B$2:$B859, "=Veracruz")</f>
        <v>13.458</v>
      </c>
      <c r="AT6" s="9">
        <f>SUMIFS(Concentrado!AU$2:AU859,Concentrado!$A$2:$A859,"="&amp;$A6,Concentrado!$B$2:$B859, "=Veracruz")</f>
        <v>2.9740000000000002</v>
      </c>
      <c r="AU6" s="9">
        <f>SUMIFS(Concentrado!AV$2:AV859,Concentrado!$A$2:$A859,"="&amp;$A6,Concentrado!$B$2:$B859, "=Veracruz")</f>
        <v>8.0950000000000006</v>
      </c>
      <c r="AV6" s="9">
        <f>SUMIFS(Concentrado!AW$2:AW859,Concentrado!$A$2:$A859,"="&amp;$A6,Concentrado!$B$2:$B859, "=Veracruz")</f>
        <v>553.08900000000006</v>
      </c>
      <c r="AW6" s="9">
        <f>SUMIFS(Concentrado!AX$2:AX859,Concentrado!$A$2:$A859,"="&amp;$A6,Concentrado!$B$2:$B859, "=Veracruz")</f>
        <v>405.28</v>
      </c>
      <c r="AX6" s="9">
        <f>SUMIFS(Concentrado!AY$2:AY859,Concentrado!$A$2:$A859,"="&amp;$A6,Concentrado!$B$2:$B859, "=Veracruz")</f>
        <v>477.53199999999998</v>
      </c>
      <c r="AY6" s="9">
        <f>SUMIFS(Concentrado!AZ$2:AZ859,Concentrado!$A$2:$A859,"="&amp;$A6,Concentrado!$B$2:$B859, "=Veracruz")</f>
        <v>5.5309999999999997</v>
      </c>
      <c r="AZ6" s="9">
        <f>SUMIFS(Concentrado!BA$2:BA859,Concentrado!$A$2:$A859,"="&amp;$A6,Concentrado!$B$2:$B859, "=Veracruz")</f>
        <v>4.0529999999999999</v>
      </c>
      <c r="BA6" s="9">
        <f>SUMIFS(Concentrado!BB$2:BB859,Concentrado!$A$2:$A859,"="&amp;$A6,Concentrado!$B$2:$B859, "=Veracruz")</f>
        <v>4.7750000000000004</v>
      </c>
      <c r="BB6" s="9">
        <f>SUMIFS(Concentrado!BC$2:BC859,Concentrado!$A$2:$A859,"="&amp;$A6,Concentrado!$B$2:$B859, "=Veracruz")</f>
        <v>37.389000000000003</v>
      </c>
      <c r="BC6" s="9">
        <f>SUMIFS(Concentrado!BD$2:BD859,Concentrado!$A$2:$A859,"="&amp;$A6,Concentrado!$B$2:$B859, "=Veracruz")</f>
        <v>26.504999999999999</v>
      </c>
      <c r="BD6" s="9">
        <f>SUMIFS(Concentrado!BE$2:BE859,Concentrado!$A$2:$A859,"="&amp;$A6,Concentrado!$B$2:$B859, "=Veracruz")</f>
        <v>21.152999999999999</v>
      </c>
      <c r="BE6" s="9">
        <f>SUMIFS(Concentrado!BF$2:BF859,Concentrado!$A$2:$A859,"="&amp;$A6,Concentrado!$B$2:$B859, "=Veracruz")</f>
        <v>25.216999999999999</v>
      </c>
      <c r="BF6" s="9">
        <f>SUMIFS(Concentrado!BG$2:BG859,Concentrado!$A$2:$A859,"="&amp;$A6,Concentrado!$B$2:$B859, "=Veracruz")</f>
        <v>73.48</v>
      </c>
      <c r="BG6" s="9">
        <f>SUMIFS(Concentrado!BH$2:BH859,Concentrado!$A$2:$A859,"="&amp;$A6,Concentrado!$B$2:$B859, "=Veracruz")</f>
        <v>9.2922540706445407</v>
      </c>
    </row>
    <row r="7" spans="1:59" x14ac:dyDescent="0.25">
      <c r="A7" s="4">
        <v>2003</v>
      </c>
      <c r="B7" s="9">
        <f>SUMIFS(Concentrado!C$2:C859,Concentrado!$A$2:$A859,"="&amp;$A7,Concentrado!$B$2:$B859, "=Veracruz")</f>
        <v>8.4849999999999994</v>
      </c>
      <c r="C7" s="9">
        <f>SUMIFS(Concentrado!D$2:D859,Concentrado!$A$2:$A859,"="&amp;$A7,Concentrado!$B$2:$B859, "=Veracruz")</f>
        <v>2.512</v>
      </c>
      <c r="D7" s="9">
        <f>SUMIFS(Concentrado!E$2:E859,Concentrado!$A$2:$A859,"="&amp;$A7,Concentrado!$B$2:$B859, "=Veracruz")</f>
        <v>5.4379999999999997</v>
      </c>
      <c r="E7" s="9">
        <f>SUMIFS(Concentrado!F$2:F859,Concentrado!$A$2:$A859,"="&amp;$A7,Concentrado!$B$2:$B859, "=Veracruz")</f>
        <v>24.507999999999999</v>
      </c>
      <c r="F7" s="9">
        <f>SUMIFS(Concentrado!G$2:G859,Concentrado!$A$2:$A859,"="&amp;$A7,Concentrado!$B$2:$B859, "=Veracruz")</f>
        <v>13.343</v>
      </c>
      <c r="G7" s="9">
        <f>SUMIFS(Concentrado!H$2:H859,Concentrado!$A$2:$A859,"="&amp;$A7,Concentrado!$B$2:$B859, "=Veracruz")</f>
        <v>2.8940000000000001</v>
      </c>
      <c r="H7" s="9">
        <f>SUMIFS(Concentrado!I$2:I859,Concentrado!$A$2:$A859,"="&amp;$A7,Concentrado!$B$2:$B859, "=Veracruz")</f>
        <v>2.944</v>
      </c>
      <c r="I7" s="9">
        <f>SUMIFS(Concentrado!J$2:J859,Concentrado!$A$2:$A859,"="&amp;$A7,Concentrado!$B$2:$B859, "=Veracruz")</f>
        <v>2.92</v>
      </c>
      <c r="J7" s="9">
        <f>SUMIFS(Concentrado!K$2:K859,Concentrado!$A$2:$A859,"="&amp;$A7,Concentrado!$B$2:$B859, "=Veracruz")</f>
        <v>7.2080000000000002</v>
      </c>
      <c r="K7" s="9">
        <f>SUMIFS(Concentrado!L$2:L859,Concentrado!$A$2:$A859,"="&amp;$A7,Concentrado!$B$2:$B859, "=Veracruz")</f>
        <v>3.1059999999999999</v>
      </c>
      <c r="L7" s="9">
        <f>SUMIFS(Concentrado!M$2:M859,Concentrado!$A$2:$A859,"="&amp;$A7,Concentrado!$B$2:$B859, "=Veracruz")</f>
        <v>5.1059999999999999</v>
      </c>
      <c r="M7" s="9">
        <f>SUMIFS(Concentrado!N$2:N859,Concentrado!$A$2:$A859,"="&amp;$A7,Concentrado!$B$2:$B859, "=Veracruz")</f>
        <v>46.567999999999998</v>
      </c>
      <c r="N7" s="9">
        <f>SUMIFS(Concentrado!O$2:O859,Concentrado!$A$2:$A859,"="&amp;$A7,Concentrado!$B$2:$B859, "=Veracruz")</f>
        <v>72.418000000000006</v>
      </c>
      <c r="O7" s="9">
        <f>SUMIFS(Concentrado!P$2:P859,Concentrado!$A$2:$A859,"="&amp;$A7,Concentrado!$B$2:$B859, "=Veracruz")</f>
        <v>16.771999999999998</v>
      </c>
      <c r="P7" s="9">
        <f>SUMIFS(Concentrado!Q$2:Q859,Concentrado!$A$2:$A859,"="&amp;$A7,Concentrado!$B$2:$B859, "=Veracruz")</f>
        <v>43.933999999999997</v>
      </c>
      <c r="Q7" s="9">
        <f>SUMIFS(Concentrado!R$2:R859,Concentrado!$A$2:$A859,"="&amp;$A7,Concentrado!$B$2:$B859, "=Veracruz")</f>
        <v>55.42</v>
      </c>
      <c r="R7" s="9">
        <f>SUMIFS(Concentrado!S$2:S859,Concentrado!$A$2:$A859,"="&amp;$A7,Concentrado!$B$2:$B859, "=Veracruz")</f>
        <v>64.17</v>
      </c>
      <c r="S7" s="9">
        <f>SUMIFS(Concentrado!T$2:T859,Concentrado!$A$2:$A859,"="&amp;$A7,Concentrado!$B$2:$B859, "=Veracruz")</f>
        <v>59.930999999999997</v>
      </c>
      <c r="T7" s="9">
        <f>SUMIFS(Concentrado!U$2:U859,Concentrado!$A$2:$A859,"="&amp;$A7,Concentrado!$B$2:$B859, "=Veracruz")</f>
        <v>10.358000000000001</v>
      </c>
      <c r="U7" s="9">
        <f>SUMIFS(Concentrado!V$2:V859,Concentrado!$A$2:$A859,"="&amp;$A7,Concentrado!$B$2:$B859, "=Veracruz")</f>
        <v>11.532</v>
      </c>
      <c r="V7" s="9">
        <f>SUMIFS(Concentrado!W$2:W859,Concentrado!$A$2:$A859,"="&amp;$A7,Concentrado!$B$2:$B859, "=Veracruz")</f>
        <v>10.959</v>
      </c>
      <c r="W7" s="9">
        <f>SUMIFS(Concentrado!X$2:X859,Concentrado!$A$2:$A859,"="&amp;$A7,Concentrado!$B$2:$B859, "=Veracruz")</f>
        <v>10.102</v>
      </c>
      <c r="X7" s="9">
        <f>SUMIFS(Concentrado!Y$2:Y859,Concentrado!$A$2:$A859,"="&amp;$A7,Concentrado!$B$2:$B859, "=Veracruz")</f>
        <v>1.377</v>
      </c>
      <c r="Y7" s="9">
        <f>SUMIFS(Concentrado!Z$2:Z859,Concentrado!$A$2:$A859,"="&amp;$A7,Concentrado!$B$2:$B859, "=Veracruz")</f>
        <v>5.6319999999999997</v>
      </c>
      <c r="Z7" s="9">
        <f>SUMIFS(Concentrado!AA$2:AA859,Concentrado!$A$2:$A859,"="&amp;$A7,Concentrado!$B$2:$B859, "=Veracruz")</f>
        <v>61.265999999999998</v>
      </c>
      <c r="AA7" s="9">
        <f>SUMIFS(Concentrado!AB$2:AB859,Concentrado!$A$2:$A859,"="&amp;$A7,Concentrado!$B$2:$B859, "=Veracruz")</f>
        <v>46.533999999999999</v>
      </c>
      <c r="AB7" s="9">
        <f>SUMIFS(Concentrado!AC$2:AC859,Concentrado!$A$2:$A859,"="&amp;$A7,Concentrado!$B$2:$B859, "=Veracruz")</f>
        <v>53.718000000000004</v>
      </c>
      <c r="AC7" s="9">
        <f>SUMIFS(Concentrado!AD$2:AD859,Concentrado!$A$2:$A859,"="&amp;$A7,Concentrado!$B$2:$B859, "=Veracruz")</f>
        <v>413.02800000000002</v>
      </c>
      <c r="AD7" s="9">
        <f>SUMIFS(Concentrado!AE$2:AE859,Concentrado!$A$2:$A859,"="&amp;$A7,Concentrado!$B$2:$B859, "=Veracruz")</f>
        <v>338.56400000000002</v>
      </c>
      <c r="AE7" s="9">
        <f>SUMIFS(Concentrado!AF$2:AF859,Concentrado!$A$2:$A859,"="&amp;$A7,Concentrado!$B$2:$B859, "=Veracruz")</f>
        <v>374.90300000000002</v>
      </c>
      <c r="AF7" s="9">
        <f>SUMIFS(Concentrado!AG$2:AG859,Concentrado!$A$2:$A859,"="&amp;$A7,Concentrado!$B$2:$B859, "=Veracruz")</f>
        <v>9.7330000000000005</v>
      </c>
      <c r="AG7" s="9">
        <f>SUMIFS(Concentrado!AH$2:AH859,Concentrado!$A$2:$A859,"="&amp;$A7,Concentrado!$B$2:$B859, "=Veracruz")</f>
        <v>5.14683231393255</v>
      </c>
      <c r="AH7" s="9">
        <f>SUMIFS(Concentrado!AI$2:AI859,Concentrado!$A$2:$A859,"="&amp;$A7,Concentrado!$B$2:$B859, "=Veracruz")</f>
        <v>1.9471289583509099</v>
      </c>
      <c r="AI7" s="9">
        <f>SUMIFS(Concentrado!AJ$2:AJ859,Concentrado!$A$2:$A859,"="&amp;$A7,Concentrado!$B$2:$B859, "=Veracruz")</f>
        <v>3.50830804274079</v>
      </c>
      <c r="AJ7" s="9">
        <f>SUMIFS(Concentrado!AK$2:AK859,Concentrado!$A$2:$A859,"="&amp;$A7,Concentrado!$B$2:$B859, "=Veracruz")</f>
        <v>5.42</v>
      </c>
      <c r="AK7" s="9">
        <f>SUMIFS(Concentrado!AL$2:AL859,Concentrado!$A$2:$A859,"="&amp;$A7,Concentrado!$B$2:$B859, "=Veracruz")</f>
        <v>1.161</v>
      </c>
      <c r="AL7" s="9">
        <f>SUMIFS(Concentrado!AM$2:AM859,Concentrado!$A$2:$A859,"="&amp;$A7,Concentrado!$B$2:$B859, "=Veracruz")</f>
        <v>3.238</v>
      </c>
      <c r="AM7" s="9">
        <f>SUMIFS(Concentrado!AN$2:AN859,Concentrado!$A$2:$A859,"="&amp;$A7,Concentrado!$B$2:$B859, "=Veracruz")</f>
        <v>81.186999999999998</v>
      </c>
      <c r="AN7" s="9">
        <f>SUMIFS(Concentrado!AO$2:AO859,Concentrado!$A$2:$A859,"="&amp;$A7,Concentrado!$B$2:$B859, "=Veracruz")</f>
        <v>58.281999999999996</v>
      </c>
      <c r="AO7" s="9">
        <f>SUMIFS(Concentrado!AP$2:AP859,Concentrado!$A$2:$A859,"="&amp;$A7,Concentrado!$B$2:$B859, "=Veracruz")</f>
        <v>69.478999999999999</v>
      </c>
      <c r="AP7" s="9">
        <f>SUMIFS(Concentrado!AQ$2:AQ859,Concentrado!$A$2:$A859,"="&amp;$A7,Concentrado!$B$2:$B859, "=Veracruz")</f>
        <v>7.35</v>
      </c>
      <c r="AQ7" s="9">
        <f>SUMIFS(Concentrado!AR$2:AR859,Concentrado!$A$2:$A859,"="&amp;$A7,Concentrado!$B$2:$B859, "=Veracruz")</f>
        <v>3.97</v>
      </c>
      <c r="AR7" s="9">
        <f>SUMIFS(Concentrado!AS$2:AS859,Concentrado!$A$2:$A859,"="&amp;$A7,Concentrado!$B$2:$B859, "=Veracruz")</f>
        <v>5.6180000000000003</v>
      </c>
      <c r="AS7" s="9">
        <f>SUMIFS(Concentrado!AT$2:AT859,Concentrado!$A$2:$A859,"="&amp;$A7,Concentrado!$B$2:$B859, "=Veracruz")</f>
        <v>14.472</v>
      </c>
      <c r="AT7" s="9">
        <f>SUMIFS(Concentrado!AU$2:AU859,Concentrado!$A$2:$A859,"="&amp;$A7,Concentrado!$B$2:$B859, "=Veracruz")</f>
        <v>3.2410000000000001</v>
      </c>
      <c r="AU7" s="9">
        <f>SUMIFS(Concentrado!AV$2:AV859,Concentrado!$A$2:$A859,"="&amp;$A7,Concentrado!$B$2:$B859, "=Veracruz")</f>
        <v>8.718</v>
      </c>
      <c r="AV7" s="9">
        <f>SUMIFS(Concentrado!AW$2:AW859,Concentrado!$A$2:$A859,"="&amp;$A7,Concentrado!$B$2:$B859, "=Veracruz")</f>
        <v>578.06799999999998</v>
      </c>
      <c r="AW7" s="9">
        <f>SUMIFS(Concentrado!AX$2:AX859,Concentrado!$A$2:$A859,"="&amp;$A7,Concentrado!$B$2:$B859, "=Veracruz")</f>
        <v>425.12299999999999</v>
      </c>
      <c r="AX7" s="9">
        <f>SUMIFS(Concentrado!AY$2:AY859,Concentrado!$A$2:$A859,"="&amp;$A7,Concentrado!$B$2:$B859, "=Veracruz")</f>
        <v>499.78800000000001</v>
      </c>
      <c r="AY7" s="9">
        <f>SUMIFS(Concentrado!AZ$2:AZ859,Concentrado!$A$2:$A859,"="&amp;$A7,Concentrado!$B$2:$B859, "=Veracruz")</f>
        <v>5.7809999999999997</v>
      </c>
      <c r="AZ7" s="9">
        <f>SUMIFS(Concentrado!BA$2:BA859,Concentrado!$A$2:$A859,"="&amp;$A7,Concentrado!$B$2:$B859, "=Veracruz")</f>
        <v>4.2510000000000003</v>
      </c>
      <c r="BA7" s="9">
        <f>SUMIFS(Concentrado!BB$2:BB859,Concentrado!$A$2:$A859,"="&amp;$A7,Concentrado!$B$2:$B859, "=Veracruz")</f>
        <v>4.9980000000000002</v>
      </c>
      <c r="BB7" s="9">
        <f>SUMIFS(Concentrado!BC$2:BC859,Concentrado!$A$2:$A859,"="&amp;$A7,Concentrado!$B$2:$B859, "=Veracruz")</f>
        <v>28.42</v>
      </c>
      <c r="BC7" s="9">
        <f>SUMIFS(Concentrado!BD$2:BD859,Concentrado!$A$2:$A859,"="&amp;$A7,Concentrado!$B$2:$B859, "=Veracruz")</f>
        <v>28.68</v>
      </c>
      <c r="BD7" s="9">
        <f>SUMIFS(Concentrado!BE$2:BE859,Concentrado!$A$2:$A859,"="&amp;$A7,Concentrado!$B$2:$B859, "=Veracruz")</f>
        <v>20.038</v>
      </c>
      <c r="BE7" s="9">
        <f>SUMIFS(Concentrado!BF$2:BF859,Concentrado!$A$2:$A859,"="&amp;$A7,Concentrado!$B$2:$B859, "=Veracruz")</f>
        <v>23.916</v>
      </c>
      <c r="BF7" s="9">
        <f>SUMIFS(Concentrado!BG$2:BG859,Concentrado!$A$2:$A859,"="&amp;$A7,Concentrado!$B$2:$B859, "=Veracruz")</f>
        <v>62.447000000000003</v>
      </c>
      <c r="BG7" s="9">
        <f>SUMIFS(Concentrado!BH$2:BH859,Concentrado!$A$2:$A859,"="&amp;$A7,Concentrado!$B$2:$B859, "=Veracruz")</f>
        <v>9.1744338225036035</v>
      </c>
    </row>
    <row r="8" spans="1:59" x14ac:dyDescent="0.25">
      <c r="A8" s="4">
        <v>2004</v>
      </c>
      <c r="B8" s="9">
        <f>SUMIFS(Concentrado!C$2:C859,Concentrado!$A$2:$A859,"="&amp;$A8,Concentrado!$B$2:$B859, "=Veracruz")</f>
        <v>8.18</v>
      </c>
      <c r="C8" s="9">
        <f>SUMIFS(Concentrado!D$2:D859,Concentrado!$A$2:$A859,"="&amp;$A8,Concentrado!$B$2:$B859, "=Veracruz")</f>
        <v>2.1389999999999998</v>
      </c>
      <c r="D8" s="9">
        <f>SUMIFS(Concentrado!E$2:E859,Concentrado!$A$2:$A859,"="&amp;$A8,Concentrado!$B$2:$B859, "=Veracruz")</f>
        <v>5.0780000000000003</v>
      </c>
      <c r="E8" s="9">
        <f>SUMIFS(Concentrado!F$2:F859,Concentrado!$A$2:$A859,"="&amp;$A8,Concentrado!$B$2:$B859, "=Veracruz")</f>
        <v>21.026</v>
      </c>
      <c r="F8" s="9">
        <f>SUMIFS(Concentrado!G$2:G859,Concentrado!$A$2:$A859,"="&amp;$A8,Concentrado!$B$2:$B859, "=Veracruz")</f>
        <v>14.266</v>
      </c>
      <c r="G8" s="9">
        <f>SUMIFS(Concentrado!H$2:H859,Concentrado!$A$2:$A859,"="&amp;$A8,Concentrado!$B$2:$B859, "=Veracruz")</f>
        <v>3.0179999999999998</v>
      </c>
      <c r="H8" s="9">
        <f>SUMIFS(Concentrado!I$2:I859,Concentrado!$A$2:$A859,"="&amp;$A8,Concentrado!$B$2:$B859, "=Veracruz")</f>
        <v>3.609</v>
      </c>
      <c r="I8" s="9">
        <f>SUMIFS(Concentrado!J$2:J859,Concentrado!$A$2:$A859,"="&amp;$A8,Concentrado!$B$2:$B859, "=Veracruz")</f>
        <v>3.3220000000000001</v>
      </c>
      <c r="J8" s="9">
        <f>SUMIFS(Concentrado!K$2:K859,Concentrado!$A$2:$A859,"="&amp;$A8,Concentrado!$B$2:$B859, "=Veracruz")</f>
        <v>7.8410000000000002</v>
      </c>
      <c r="K8" s="9">
        <f>SUMIFS(Concentrado!L$2:L859,Concentrado!$A$2:$A859,"="&amp;$A8,Concentrado!$B$2:$B859, "=Veracruz")</f>
        <v>3.984</v>
      </c>
      <c r="L8" s="9">
        <f>SUMIFS(Concentrado!M$2:M859,Concentrado!$A$2:$A859,"="&amp;$A8,Concentrado!$B$2:$B859, "=Veracruz")</f>
        <v>5.8609999999999998</v>
      </c>
      <c r="M8" s="9">
        <f>SUMIFS(Concentrado!N$2:N859,Concentrado!$A$2:$A859,"="&amp;$A8,Concentrado!$B$2:$B859, "=Veracruz")</f>
        <v>47.914999999999999</v>
      </c>
      <c r="N8" s="9">
        <f>SUMIFS(Concentrado!O$2:O859,Concentrado!$A$2:$A859,"="&amp;$A8,Concentrado!$B$2:$B859, "=Veracruz")</f>
        <v>68.116</v>
      </c>
      <c r="O8" s="9">
        <f>SUMIFS(Concentrado!P$2:P859,Concentrado!$A$2:$A859,"="&amp;$A8,Concentrado!$B$2:$B859, "=Veracruz")</f>
        <v>15.427</v>
      </c>
      <c r="P8" s="9">
        <f>SUMIFS(Concentrado!Q$2:Q859,Concentrado!$A$2:$A859,"="&amp;$A8,Concentrado!$B$2:$B859, "=Veracruz")</f>
        <v>41.08</v>
      </c>
      <c r="Q8" s="9">
        <f>SUMIFS(Concentrado!R$2:R859,Concentrado!$A$2:$A859,"="&amp;$A8,Concentrado!$B$2:$B859, "=Veracruz")</f>
        <v>57.228999999999999</v>
      </c>
      <c r="R8" s="9">
        <f>SUMIFS(Concentrado!S$2:S859,Concentrado!$A$2:$A859,"="&amp;$A8,Concentrado!$B$2:$B859, "=Veracruz")</f>
        <v>69.486999999999995</v>
      </c>
      <c r="S8" s="9">
        <f>SUMIFS(Concentrado!T$2:T859,Concentrado!$A$2:$A859,"="&amp;$A8,Concentrado!$B$2:$B859, "=Veracruz")</f>
        <v>63.521999999999998</v>
      </c>
      <c r="T8" s="9">
        <f>SUMIFS(Concentrado!U$2:U859,Concentrado!$A$2:$A859,"="&amp;$A8,Concentrado!$B$2:$B859, "=Veracruz")</f>
        <v>11.648999999999999</v>
      </c>
      <c r="U8" s="9">
        <f>SUMIFS(Concentrado!V$2:V859,Concentrado!$A$2:$A859,"="&amp;$A8,Concentrado!$B$2:$B859, "=Veracruz")</f>
        <v>13.340999999999999</v>
      </c>
      <c r="V8" s="9">
        <f>SUMIFS(Concentrado!W$2:W859,Concentrado!$A$2:$A859,"="&amp;$A8,Concentrado!$B$2:$B859, "=Veracruz")</f>
        <v>12.518000000000001</v>
      </c>
      <c r="W8" s="9">
        <f>SUMIFS(Concentrado!X$2:X859,Concentrado!$A$2:$A859,"="&amp;$A8,Concentrado!$B$2:$B859, "=Veracruz")</f>
        <v>8.5180000000000007</v>
      </c>
      <c r="X8" s="9">
        <f>SUMIFS(Concentrado!Y$2:Y859,Concentrado!$A$2:$A859,"="&amp;$A8,Concentrado!$B$2:$B859, "=Veracruz")</f>
        <v>1.1499999999999999</v>
      </c>
      <c r="Y8" s="9">
        <f>SUMIFS(Concentrado!Z$2:Z859,Concentrado!$A$2:$A859,"="&amp;$A8,Concentrado!$B$2:$B859, "=Veracruz")</f>
        <v>4.7350000000000003</v>
      </c>
      <c r="Z8" s="9">
        <f>SUMIFS(Concentrado!AA$2:AA859,Concentrado!$A$2:$A859,"="&amp;$A8,Concentrado!$B$2:$B859, "=Veracruz")</f>
        <v>58.837000000000003</v>
      </c>
      <c r="AA8" s="9">
        <f>SUMIFS(Concentrado!AB$2:AB859,Concentrado!$A$2:$A859,"="&amp;$A8,Concentrado!$B$2:$B859, "=Veracruz")</f>
        <v>43.445999999999998</v>
      </c>
      <c r="AB8" s="9">
        <f>SUMIFS(Concentrado!AC$2:AC859,Concentrado!$A$2:$A859,"="&amp;$A8,Concentrado!$B$2:$B859, "=Veracruz")</f>
        <v>50.935000000000002</v>
      </c>
      <c r="AC8" s="9">
        <f>SUMIFS(Concentrado!AD$2:AD859,Concentrado!$A$2:$A859,"="&amp;$A8,Concentrado!$B$2:$B859, "=Veracruz")</f>
        <v>410.50299999999999</v>
      </c>
      <c r="AD8" s="9">
        <f>SUMIFS(Concentrado!AE$2:AE859,Concentrado!$A$2:$A859,"="&amp;$A8,Concentrado!$B$2:$B859, "=Veracruz")</f>
        <v>352.27199999999999</v>
      </c>
      <c r="AE8" s="9">
        <f>SUMIFS(Concentrado!AF$2:AF859,Concentrado!$A$2:$A859,"="&amp;$A8,Concentrado!$B$2:$B859, "=Veracruz")</f>
        <v>380.69099999999997</v>
      </c>
      <c r="AF8" s="9">
        <f>SUMIFS(Concentrado!AG$2:AG859,Concentrado!$A$2:$A859,"="&amp;$A8,Concentrado!$B$2:$B859, "=Veracruz")</f>
        <v>10.266999999999999</v>
      </c>
      <c r="AG8" s="9">
        <f>SUMIFS(Concentrado!AH$2:AH859,Concentrado!$A$2:$A859,"="&amp;$A8,Concentrado!$B$2:$B859, "=Veracruz")</f>
        <v>6.5702377293258403</v>
      </c>
      <c r="AH8" s="9">
        <f>SUMIFS(Concentrado!AI$2:AI859,Concentrado!$A$2:$A859,"="&amp;$A8,Concentrado!$B$2:$B859, "=Veracruz")</f>
        <v>2.2276020008177499</v>
      </c>
      <c r="AI8" s="9">
        <f>SUMIFS(Concentrado!AJ$2:AJ859,Concentrado!$A$2:$A859,"="&amp;$A8,Concentrado!$B$2:$B859, "=Veracruz")</f>
        <v>4.3449699976139504</v>
      </c>
      <c r="AJ8" s="9">
        <f>SUMIFS(Concentrado!AK$2:AK859,Concentrado!$A$2:$A859,"="&amp;$A8,Concentrado!$B$2:$B859, "=Veracruz")</f>
        <v>5.8390000000000004</v>
      </c>
      <c r="AK8" s="9">
        <f>SUMIFS(Concentrado!AL$2:AL859,Concentrado!$A$2:$A859,"="&amp;$A8,Concentrado!$B$2:$B859, "=Veracruz")</f>
        <v>1.2829999999999999</v>
      </c>
      <c r="AL8" s="9">
        <f>SUMIFS(Concentrado!AM$2:AM859,Concentrado!$A$2:$A859,"="&amp;$A8,Concentrado!$B$2:$B859, "=Veracruz")</f>
        <v>3.5</v>
      </c>
      <c r="AM8" s="9">
        <f>SUMIFS(Concentrado!AN$2:AN859,Concentrado!$A$2:$A859,"="&amp;$A8,Concentrado!$B$2:$B859, "=Veracruz")</f>
        <v>75.873000000000005</v>
      </c>
      <c r="AN8" s="9">
        <f>SUMIFS(Concentrado!AO$2:AO859,Concentrado!$A$2:$A859,"="&amp;$A8,Concentrado!$B$2:$B859, "=Veracruz")</f>
        <v>58.07</v>
      </c>
      <c r="AO8" s="9">
        <f>SUMIFS(Concentrado!AP$2:AP859,Concentrado!$A$2:$A859,"="&amp;$A8,Concentrado!$B$2:$B859, "=Veracruz")</f>
        <v>66.747</v>
      </c>
      <c r="AP8" s="9">
        <f>SUMIFS(Concentrado!AQ$2:AQ859,Concentrado!$A$2:$A859,"="&amp;$A8,Concentrado!$B$2:$B859, "=Veracruz")</f>
        <v>6.149</v>
      </c>
      <c r="AQ8" s="9">
        <f>SUMIFS(Concentrado!AR$2:AR859,Concentrado!$A$2:$A859,"="&amp;$A8,Concentrado!$B$2:$B859, "=Veracruz")</f>
        <v>2.9940000000000002</v>
      </c>
      <c r="AR8" s="9">
        <f>SUMIFS(Concentrado!AS$2:AS859,Concentrado!$A$2:$A859,"="&amp;$A8,Concentrado!$B$2:$B859, "=Veracruz")</f>
        <v>4.5289999999999999</v>
      </c>
      <c r="AS8" s="9">
        <f>SUMIFS(Concentrado!AT$2:AT859,Concentrado!$A$2:$A859,"="&amp;$A8,Concentrado!$B$2:$B859, "=Veracruz")</f>
        <v>14.356999999999999</v>
      </c>
      <c r="AT8" s="9">
        <f>SUMIFS(Concentrado!AU$2:AU859,Concentrado!$A$2:$A859,"="&amp;$A8,Concentrado!$B$2:$B859, "=Veracruz")</f>
        <v>3.5830000000000002</v>
      </c>
      <c r="AU8" s="9">
        <f>SUMIFS(Concentrado!AV$2:AV859,Concentrado!$A$2:$A859,"="&amp;$A8,Concentrado!$B$2:$B859, "=Veracruz")</f>
        <v>8.8260000000000005</v>
      </c>
      <c r="AV8" s="9">
        <f>SUMIFS(Concentrado!AW$2:AW859,Concentrado!$A$2:$A859,"="&amp;$A8,Concentrado!$B$2:$B859, "=Veracruz")</f>
        <v>565.91499999999996</v>
      </c>
      <c r="AW8" s="9">
        <f>SUMIFS(Concentrado!AX$2:AX859,Concentrado!$A$2:$A859,"="&amp;$A8,Concentrado!$B$2:$B859, "=Veracruz")</f>
        <v>436.89100000000002</v>
      </c>
      <c r="AX8" s="9">
        <f>SUMIFS(Concentrado!AY$2:AY859,Concentrado!$A$2:$A859,"="&amp;$A8,Concentrado!$B$2:$B859, "=Veracruz")</f>
        <v>499.78699999999998</v>
      </c>
      <c r="AY8" s="9">
        <f>SUMIFS(Concentrado!AZ$2:AZ859,Concentrado!$A$2:$A859,"="&amp;$A8,Concentrado!$B$2:$B859, "=Veracruz")</f>
        <v>5.6589999999999998</v>
      </c>
      <c r="AZ8" s="9">
        <f>SUMIFS(Concentrado!BA$2:BA859,Concentrado!$A$2:$A859,"="&amp;$A8,Concentrado!$B$2:$B859, "=Veracruz")</f>
        <v>4.3689999999999998</v>
      </c>
      <c r="BA8" s="9">
        <f>SUMIFS(Concentrado!BB$2:BB859,Concentrado!$A$2:$A859,"="&amp;$A8,Concentrado!$B$2:$B859, "=Veracruz")</f>
        <v>4.9980000000000002</v>
      </c>
      <c r="BB8" s="9">
        <f>SUMIFS(Concentrado!BC$2:BC859,Concentrado!$A$2:$A859,"="&amp;$A8,Concentrado!$B$2:$B859, "=Veracruz")</f>
        <v>31.077000000000002</v>
      </c>
      <c r="BC8" s="9">
        <f>SUMIFS(Concentrado!BD$2:BD859,Concentrado!$A$2:$A859,"="&amp;$A8,Concentrado!$B$2:$B859, "=Veracruz")</f>
        <v>19.489000000000001</v>
      </c>
      <c r="BD8" s="9">
        <f>SUMIFS(Concentrado!BE$2:BE859,Concentrado!$A$2:$A859,"="&amp;$A8,Concentrado!$B$2:$B859, "=Veracruz")</f>
        <v>19.201000000000001</v>
      </c>
      <c r="BE8" s="9">
        <f>SUMIFS(Concentrado!BF$2:BF859,Concentrado!$A$2:$A859,"="&amp;$A8,Concentrado!$B$2:$B859, "=Veracruz")</f>
        <v>22.885000000000002</v>
      </c>
      <c r="BF8" s="9">
        <f>SUMIFS(Concentrado!BG$2:BG859,Concentrado!$A$2:$A859,"="&amp;$A8,Concentrado!$B$2:$B859, "=Veracruz")</f>
        <v>67.406999999999996</v>
      </c>
      <c r="BG8" s="9">
        <f>SUMIFS(Concentrado!BH$2:BH859,Concentrado!$A$2:$A859,"="&amp;$A8,Concentrado!$B$2:$B859, "=Veracruz")</f>
        <v>8.8302899166177973</v>
      </c>
    </row>
    <row r="9" spans="1:59" x14ac:dyDescent="0.25">
      <c r="A9" s="4">
        <v>2005</v>
      </c>
      <c r="B9" s="9">
        <f>SUMIFS(Concentrado!C$2:C859,Concentrado!$A$2:$A859,"="&amp;$A9,Concentrado!$B$2:$B859, "=Veracruz")</f>
        <v>8.9149999999999991</v>
      </c>
      <c r="C9" s="9">
        <f>SUMIFS(Concentrado!D$2:D859,Concentrado!$A$2:$A859,"="&amp;$A9,Concentrado!$B$2:$B859, "=Veracruz")</f>
        <v>2.0630000000000002</v>
      </c>
      <c r="D9" s="9">
        <f>SUMIFS(Concentrado!E$2:E859,Concentrado!$A$2:$A859,"="&amp;$A9,Concentrado!$B$2:$B859, "=Veracruz")</f>
        <v>5.39</v>
      </c>
      <c r="E9" s="9">
        <f>SUMIFS(Concentrado!F$2:F859,Concentrado!$A$2:$A859,"="&amp;$A9,Concentrado!$B$2:$B859, "=Veracruz")</f>
        <v>22.943000000000001</v>
      </c>
      <c r="F9" s="9">
        <f>SUMIFS(Concentrado!G$2:G859,Concentrado!$A$2:$A859,"="&amp;$A9,Concentrado!$B$2:$B859, "=Veracruz")</f>
        <v>13.422000000000001</v>
      </c>
      <c r="G9" s="9">
        <f>SUMIFS(Concentrado!H$2:H859,Concentrado!$A$2:$A859,"="&amp;$A9,Concentrado!$B$2:$B859, "=Veracruz")</f>
        <v>3.7570000000000001</v>
      </c>
      <c r="H9" s="9">
        <f>SUMIFS(Concentrado!I$2:I859,Concentrado!$A$2:$A859,"="&amp;$A9,Concentrado!$B$2:$B859, "=Veracruz")</f>
        <v>2.91</v>
      </c>
      <c r="I9" s="9">
        <f>SUMIFS(Concentrado!J$2:J859,Concentrado!$A$2:$A859,"="&amp;$A9,Concentrado!$B$2:$B859, "=Veracruz")</f>
        <v>3.3210000000000002</v>
      </c>
      <c r="J9" s="9">
        <f>SUMIFS(Concentrado!K$2:K859,Concentrado!$A$2:$A859,"="&amp;$A9,Concentrado!$B$2:$B859, "=Veracruz")</f>
        <v>7.5419999999999998</v>
      </c>
      <c r="K9" s="9">
        <f>SUMIFS(Concentrado!L$2:L859,Concentrado!$A$2:$A859,"="&amp;$A9,Concentrado!$B$2:$B859, "=Veracruz")</f>
        <v>3.8620000000000001</v>
      </c>
      <c r="L9" s="9">
        <f>SUMIFS(Concentrado!M$2:M859,Concentrado!$A$2:$A859,"="&amp;$A9,Concentrado!$B$2:$B859, "=Veracruz")</f>
        <v>5.6479999999999997</v>
      </c>
      <c r="M9" s="9">
        <f>SUMIFS(Concentrado!N$2:N859,Concentrado!$A$2:$A859,"="&amp;$A9,Concentrado!$B$2:$B859, "=Veracruz")</f>
        <v>53.484999999999999</v>
      </c>
      <c r="N9" s="9">
        <f>SUMIFS(Concentrado!O$2:O859,Concentrado!$A$2:$A859,"="&amp;$A9,Concentrado!$B$2:$B859, "=Veracruz")</f>
        <v>68.519000000000005</v>
      </c>
      <c r="O9" s="9">
        <f>SUMIFS(Concentrado!P$2:P859,Concentrado!$A$2:$A859,"="&amp;$A9,Concentrado!$B$2:$B859, "=Veracruz")</f>
        <v>15.843999999999999</v>
      </c>
      <c r="P9" s="9">
        <f>SUMIFS(Concentrado!Q$2:Q859,Concentrado!$A$2:$A859,"="&amp;$A9,Concentrado!$B$2:$B859, "=Veracruz")</f>
        <v>41.469000000000001</v>
      </c>
      <c r="Q9" s="9">
        <f>SUMIFS(Concentrado!R$2:R859,Concentrado!$A$2:$A859,"="&amp;$A9,Concentrado!$B$2:$B859, "=Veracruz")</f>
        <v>61.481999999999999</v>
      </c>
      <c r="R9" s="9">
        <f>SUMIFS(Concentrado!S$2:S859,Concentrado!$A$2:$A859,"="&amp;$A9,Concentrado!$B$2:$B859, "=Veracruz")</f>
        <v>73.902000000000001</v>
      </c>
      <c r="S9" s="9">
        <f>SUMIFS(Concentrado!T$2:T859,Concentrado!$A$2:$A859,"="&amp;$A9,Concentrado!$B$2:$B859, "=Veracruz")</f>
        <v>67.873000000000005</v>
      </c>
      <c r="T9" s="9">
        <f>SUMIFS(Concentrado!U$2:U859,Concentrado!$A$2:$A859,"="&amp;$A9,Concentrado!$B$2:$B859, "=Veracruz")</f>
        <v>11.971</v>
      </c>
      <c r="U9" s="9">
        <f>SUMIFS(Concentrado!V$2:V859,Concentrado!$A$2:$A859,"="&amp;$A9,Concentrado!$B$2:$B859, "=Veracruz")</f>
        <v>14.071999999999999</v>
      </c>
      <c r="V9" s="9">
        <f>SUMIFS(Concentrado!W$2:W859,Concentrado!$A$2:$A859,"="&amp;$A9,Concentrado!$B$2:$B859, "=Veracruz")</f>
        <v>13.052</v>
      </c>
      <c r="W9" s="9">
        <f>SUMIFS(Concentrado!X$2:X859,Concentrado!$A$2:$A859,"="&amp;$A9,Concentrado!$B$2:$B859, "=Veracruz")</f>
        <v>8.6069999999999993</v>
      </c>
      <c r="X9" s="9">
        <f>SUMIFS(Concentrado!Y$2:Y859,Concentrado!$A$2:$A859,"="&amp;$A9,Concentrado!$B$2:$B859, "=Veracruz")</f>
        <v>1.296</v>
      </c>
      <c r="Y9" s="9">
        <f>SUMIFS(Concentrado!Z$2:Z859,Concentrado!$A$2:$A859,"="&amp;$A9,Concentrado!$B$2:$B859, "=Veracruz")</f>
        <v>4.8449999999999998</v>
      </c>
      <c r="Z9" s="9">
        <f>SUMIFS(Concentrado!AA$2:AA859,Concentrado!$A$2:$A859,"="&amp;$A9,Concentrado!$B$2:$B859, "=Veracruz")</f>
        <v>59.323</v>
      </c>
      <c r="AA9" s="9">
        <f>SUMIFS(Concentrado!AB$2:AB859,Concentrado!$A$2:$A859,"="&amp;$A9,Concentrado!$B$2:$B859, "=Veracruz")</f>
        <v>45.441000000000003</v>
      </c>
      <c r="AB9" s="9">
        <f>SUMIFS(Concentrado!AC$2:AC859,Concentrado!$A$2:$A859,"="&amp;$A9,Concentrado!$B$2:$B859, "=Veracruz")</f>
        <v>52.180999999999997</v>
      </c>
      <c r="AC9" s="9">
        <f>SUMIFS(Concentrado!AD$2:AD859,Concentrado!$A$2:$A859,"="&amp;$A9,Concentrado!$B$2:$B859, "=Veracruz")</f>
        <v>428.94600000000003</v>
      </c>
      <c r="AD9" s="9">
        <f>SUMIFS(Concentrado!AE$2:AE859,Concentrado!$A$2:$A859,"="&amp;$A9,Concentrado!$B$2:$B859, "=Veracruz")</f>
        <v>361.971</v>
      </c>
      <c r="AE9" s="9">
        <f>SUMIFS(Concentrado!AF$2:AF859,Concentrado!$A$2:$A859,"="&amp;$A9,Concentrado!$B$2:$B859, "=Veracruz")</f>
        <v>394.48399999999998</v>
      </c>
      <c r="AF9" s="9">
        <f>SUMIFS(Concentrado!AG$2:AG859,Concentrado!$A$2:$A859,"="&amp;$A9,Concentrado!$B$2:$B859, "=Veracruz")</f>
        <v>11.635</v>
      </c>
      <c r="AG9" s="9">
        <f>SUMIFS(Concentrado!AH$2:AH859,Concentrado!$A$2:$A859,"="&amp;$A9,Concentrado!$B$2:$B859, "=Veracruz")</f>
        <v>5.3486611397168202</v>
      </c>
      <c r="AH9" s="9">
        <f>SUMIFS(Concentrado!AI$2:AI859,Concentrado!$A$2:$A859,"="&amp;$A9,Concentrado!$B$2:$B859, "=Veracruz")</f>
        <v>1.64605283686471</v>
      </c>
      <c r="AI9" s="9">
        <f>SUMIFS(Concentrado!AJ$2:AJ859,Concentrado!$A$2:$A859,"="&amp;$A9,Concentrado!$B$2:$B859, "=Veracruz")</f>
        <v>3.4498995675514199</v>
      </c>
      <c r="AJ9" s="9">
        <f>SUMIFS(Concentrado!AK$2:AK859,Concentrado!$A$2:$A859,"="&amp;$A9,Concentrado!$B$2:$B859, "=Veracruz")</f>
        <v>4.8220000000000001</v>
      </c>
      <c r="AK9" s="9">
        <f>SUMIFS(Concentrado!AL$2:AL859,Concentrado!$A$2:$A859,"="&amp;$A9,Concentrado!$B$2:$B859, "=Veracruz")</f>
        <v>0.89900000000000002</v>
      </c>
      <c r="AL9" s="9">
        <f>SUMIFS(Concentrado!AM$2:AM859,Concentrado!$A$2:$A859,"="&amp;$A9,Concentrado!$B$2:$B859, "=Veracruz")</f>
        <v>2.8039999999999998</v>
      </c>
      <c r="AM9" s="9">
        <f>SUMIFS(Concentrado!AN$2:AN859,Concentrado!$A$2:$A859,"="&amp;$A9,Concentrado!$B$2:$B859, "=Veracruz")</f>
        <v>76.790000000000006</v>
      </c>
      <c r="AN9" s="9">
        <f>SUMIFS(Concentrado!AO$2:AO859,Concentrado!$A$2:$A859,"="&amp;$A9,Concentrado!$B$2:$B859, "=Veracruz")</f>
        <v>57.741</v>
      </c>
      <c r="AO9" s="9">
        <f>SUMIFS(Concentrado!AP$2:AP859,Concentrado!$A$2:$A859,"="&amp;$A9,Concentrado!$B$2:$B859, "=Veracruz")</f>
        <v>67.001999999999995</v>
      </c>
      <c r="AP9" s="9">
        <f>SUMIFS(Concentrado!AQ$2:AQ859,Concentrado!$A$2:$A859,"="&amp;$A9,Concentrado!$B$2:$B859, "=Veracruz")</f>
        <v>6.1680000000000001</v>
      </c>
      <c r="AQ9" s="9">
        <f>SUMIFS(Concentrado!AR$2:AR859,Concentrado!$A$2:$A859,"="&amp;$A9,Concentrado!$B$2:$B859, "=Veracruz")</f>
        <v>2.5920000000000001</v>
      </c>
      <c r="AR9" s="9">
        <f>SUMIFS(Concentrado!AS$2:AS859,Concentrado!$A$2:$A859,"="&amp;$A9,Concentrado!$B$2:$B859, "=Veracruz")</f>
        <v>4.3280000000000003</v>
      </c>
      <c r="AS9" s="9">
        <f>SUMIFS(Concentrado!AT$2:AT859,Concentrado!$A$2:$A859,"="&amp;$A9,Concentrado!$B$2:$B859, "=Veracruz")</f>
        <v>14.551</v>
      </c>
      <c r="AT9" s="9">
        <f>SUMIFS(Concentrado!AU$2:AU859,Concentrado!$A$2:$A859,"="&amp;$A9,Concentrado!$B$2:$B859, "=Veracruz")</f>
        <v>3.597</v>
      </c>
      <c r="AU9" s="9">
        <f>SUMIFS(Concentrado!AV$2:AV859,Concentrado!$A$2:$A859,"="&amp;$A9,Concentrado!$B$2:$B859, "=Veracruz")</f>
        <v>8.9149999999999991</v>
      </c>
      <c r="AV9" s="9">
        <f>SUMIFS(Concentrado!AW$2:AW859,Concentrado!$A$2:$A859,"="&amp;$A9,Concentrado!$B$2:$B859, "=Veracruz")</f>
        <v>586.75800000000004</v>
      </c>
      <c r="AW9" s="9">
        <f>SUMIFS(Concentrado!AX$2:AX859,Concentrado!$A$2:$A859,"="&amp;$A9,Concentrado!$B$2:$B859, "=Veracruz")</f>
        <v>448.14600000000002</v>
      </c>
      <c r="AX9" s="9">
        <f>SUMIFS(Concentrado!AY$2:AY859,Concentrado!$A$2:$A859,"="&amp;$A9,Concentrado!$B$2:$B859, "=Veracruz")</f>
        <v>515.50400000000002</v>
      </c>
      <c r="AY9" s="9">
        <f>SUMIFS(Concentrado!AZ$2:AZ859,Concentrado!$A$2:$A859,"="&amp;$A9,Concentrado!$B$2:$B859, "=Veracruz")</f>
        <v>5.8680000000000003</v>
      </c>
      <c r="AZ9" s="9">
        <f>SUMIFS(Concentrado!BA$2:BA859,Concentrado!$A$2:$A859,"="&amp;$A9,Concentrado!$B$2:$B859, "=Veracruz")</f>
        <v>4.4809999999999999</v>
      </c>
      <c r="BA9" s="9">
        <f>SUMIFS(Concentrado!BB$2:BB859,Concentrado!$A$2:$A859,"="&amp;$A9,Concentrado!$B$2:$B859, "=Veracruz")</f>
        <v>5.1550000000000002</v>
      </c>
      <c r="BB9" s="9">
        <f>SUMIFS(Concentrado!BC$2:BC859,Concentrado!$A$2:$A859,"="&amp;$A9,Concentrado!$B$2:$B859, "=Veracruz")</f>
        <v>28.452000000000002</v>
      </c>
      <c r="BC9" s="9">
        <f>SUMIFS(Concentrado!BD$2:BD859,Concentrado!$A$2:$A859,"="&amp;$A9,Concentrado!$B$2:$B859, "=Veracruz")</f>
        <v>21.907</v>
      </c>
      <c r="BD9" s="9">
        <f>SUMIFS(Concentrado!BE$2:BE859,Concentrado!$A$2:$A859,"="&amp;$A9,Concentrado!$B$2:$B859, "=Veracruz")</f>
        <v>18.552</v>
      </c>
      <c r="BE9" s="9">
        <f>SUMIFS(Concentrado!BF$2:BF859,Concentrado!$A$2:$A859,"="&amp;$A9,Concentrado!$B$2:$B859, "=Veracruz")</f>
        <v>22.134</v>
      </c>
      <c r="BF9" s="9">
        <f>SUMIFS(Concentrado!BG$2:BG859,Concentrado!$A$2:$A859,"="&amp;$A9,Concentrado!$B$2:$B859, "=Veracruz")</f>
        <v>55.726999999999997</v>
      </c>
      <c r="BG9" s="9">
        <f>SUMIFS(Concentrado!BH$2:BH859,Concentrado!$A$2:$A859,"="&amp;$A9,Concentrado!$B$2:$B859, "=Veracruz")</f>
        <v>8.7871909532029413</v>
      </c>
    </row>
    <row r="10" spans="1:59" x14ac:dyDescent="0.25">
      <c r="A10" s="4">
        <v>2006</v>
      </c>
      <c r="B10" s="9">
        <f>SUMIFS(Concentrado!C$2:C859,Concentrado!$A$2:$A859,"="&amp;$A10,Concentrado!$B$2:$B859, "=Veracruz")</f>
        <v>9.0640000000000001</v>
      </c>
      <c r="C10" s="9">
        <f>SUMIFS(Concentrado!D$2:D859,Concentrado!$A$2:$A859,"="&amp;$A10,Concentrado!$B$2:$B859, "=Veracruz")</f>
        <v>2.2989999999999999</v>
      </c>
      <c r="D10" s="9">
        <f>SUMIFS(Concentrado!E$2:E859,Concentrado!$A$2:$A859,"="&amp;$A10,Concentrado!$B$2:$B859, "=Veracruz")</f>
        <v>5.577</v>
      </c>
      <c r="E10" s="9">
        <f>SUMIFS(Concentrado!F$2:F859,Concentrado!$A$2:$A859,"="&amp;$A10,Concentrado!$B$2:$B859, "=Veracruz")</f>
        <v>20.420000000000002</v>
      </c>
      <c r="F10" s="9">
        <f>SUMIFS(Concentrado!G$2:G859,Concentrado!$A$2:$A859,"="&amp;$A10,Concentrado!$B$2:$B859, "=Veracruz")</f>
        <v>14.223000000000001</v>
      </c>
      <c r="G10" s="9">
        <f>SUMIFS(Concentrado!H$2:H859,Concentrado!$A$2:$A859,"="&amp;$A10,Concentrado!$B$2:$B859, "=Veracruz")</f>
        <v>3.2530000000000001</v>
      </c>
      <c r="H10" s="9">
        <f>SUMIFS(Concentrado!I$2:I859,Concentrado!$A$2:$A859,"="&amp;$A10,Concentrado!$B$2:$B859, "=Veracruz")</f>
        <v>3.4750000000000001</v>
      </c>
      <c r="I10" s="9">
        <f>SUMIFS(Concentrado!J$2:J859,Concentrado!$A$2:$A859,"="&amp;$A10,Concentrado!$B$2:$B859, "=Veracruz")</f>
        <v>3.3679999999999999</v>
      </c>
      <c r="J10" s="9">
        <f>SUMIFS(Concentrado!K$2:K859,Concentrado!$A$2:$A859,"="&amp;$A10,Concentrado!$B$2:$B859, "=Veracruz")</f>
        <v>7.2009999999999996</v>
      </c>
      <c r="K10" s="9">
        <f>SUMIFS(Concentrado!L$2:L859,Concentrado!$A$2:$A859,"="&amp;$A10,Concentrado!$B$2:$B859, "=Veracruz")</f>
        <v>3.4750000000000001</v>
      </c>
      <c r="L10" s="9">
        <f>SUMIFS(Concentrado!M$2:M859,Concentrado!$A$2:$A859,"="&amp;$A10,Concentrado!$B$2:$B859, "=Veracruz")</f>
        <v>5.28</v>
      </c>
      <c r="M10" s="9">
        <f>SUMIFS(Concentrado!N$2:N859,Concentrado!$A$2:$A859,"="&amp;$A10,Concentrado!$B$2:$B859, "=Veracruz")</f>
        <v>45.405000000000001</v>
      </c>
      <c r="N10" s="9">
        <f>SUMIFS(Concentrado!O$2:O859,Concentrado!$A$2:$A859,"="&amp;$A10,Concentrado!$B$2:$B859, "=Veracruz")</f>
        <v>67.841999999999999</v>
      </c>
      <c r="O10" s="9">
        <f>SUMIFS(Concentrado!P$2:P859,Concentrado!$A$2:$A859,"="&amp;$A10,Concentrado!$B$2:$B859, "=Veracruz")</f>
        <v>15.414999999999999</v>
      </c>
      <c r="P10" s="9">
        <f>SUMIFS(Concentrado!Q$2:Q859,Concentrado!$A$2:$A859,"="&amp;$A10,Concentrado!$B$2:$B859, "=Veracruz")</f>
        <v>40.828000000000003</v>
      </c>
      <c r="Q10" s="9">
        <f>SUMIFS(Concentrado!R$2:R859,Concentrado!$A$2:$A859,"="&amp;$A10,Concentrado!$B$2:$B859, "=Veracruz")</f>
        <v>62.308999999999997</v>
      </c>
      <c r="R10" s="9">
        <f>SUMIFS(Concentrado!S$2:S859,Concentrado!$A$2:$A859,"="&amp;$A10,Concentrado!$B$2:$B859, "=Veracruz")</f>
        <v>72.27</v>
      </c>
      <c r="S10" s="9">
        <f>SUMIFS(Concentrado!T$2:T859,Concentrado!$A$2:$A859,"="&amp;$A10,Concentrado!$B$2:$B859, "=Veracruz")</f>
        <v>67.444000000000003</v>
      </c>
      <c r="T10" s="9">
        <f>SUMIFS(Concentrado!U$2:U859,Concentrado!$A$2:$A859,"="&amp;$A10,Concentrado!$B$2:$B859, "=Veracruz")</f>
        <v>13.346</v>
      </c>
      <c r="U10" s="9">
        <f>SUMIFS(Concentrado!V$2:V859,Concentrado!$A$2:$A859,"="&amp;$A10,Concentrado!$B$2:$B859, "=Veracruz")</f>
        <v>14.214</v>
      </c>
      <c r="V10" s="9">
        <f>SUMIFS(Concentrado!W$2:W859,Concentrado!$A$2:$A859,"="&amp;$A10,Concentrado!$B$2:$B859, "=Veracruz")</f>
        <v>13.792999999999999</v>
      </c>
      <c r="W10" s="9">
        <f>SUMIFS(Concentrado!X$2:X859,Concentrado!$A$2:$A859,"="&amp;$A10,Concentrado!$B$2:$B859, "=Veracruz")</f>
        <v>8.8970000000000002</v>
      </c>
      <c r="X10" s="9">
        <f>SUMIFS(Concentrado!Y$2:Y859,Concentrado!$A$2:$A859,"="&amp;$A10,Concentrado!$B$2:$B859, "=Veracruz")</f>
        <v>1.254</v>
      </c>
      <c r="Y10" s="9">
        <f>SUMIFS(Concentrado!Z$2:Z859,Concentrado!$A$2:$A859,"="&amp;$A10,Concentrado!$B$2:$B859, "=Veracruz")</f>
        <v>4.9569999999999999</v>
      </c>
      <c r="Z10" s="9">
        <f>SUMIFS(Concentrado!AA$2:AA859,Concentrado!$A$2:$A859,"="&amp;$A10,Concentrado!$B$2:$B859, "=Veracruz")</f>
        <v>60.113</v>
      </c>
      <c r="AA10" s="9">
        <f>SUMIFS(Concentrado!AB$2:AB859,Concentrado!$A$2:$A859,"="&amp;$A10,Concentrado!$B$2:$B859, "=Veracruz")</f>
        <v>45.567</v>
      </c>
      <c r="AB10" s="9">
        <f>SUMIFS(Concentrado!AC$2:AC859,Concentrado!$A$2:$A859,"="&amp;$A10,Concentrado!$B$2:$B859, "=Veracruz")</f>
        <v>52.613999999999997</v>
      </c>
      <c r="AC10" s="9">
        <f>SUMIFS(Concentrado!AD$2:AD859,Concentrado!$A$2:$A859,"="&amp;$A10,Concentrado!$B$2:$B859, "=Veracruz")</f>
        <v>423.654</v>
      </c>
      <c r="AD10" s="9">
        <f>SUMIFS(Concentrado!AE$2:AE859,Concentrado!$A$2:$A859,"="&amp;$A10,Concentrado!$B$2:$B859, "=Veracruz")</f>
        <v>359.70299999999997</v>
      </c>
      <c r="AE10" s="9">
        <f>SUMIFS(Concentrado!AF$2:AF859,Concentrado!$A$2:$A859,"="&amp;$A10,Concentrado!$B$2:$B859, "=Veracruz")</f>
        <v>390.68400000000003</v>
      </c>
      <c r="AF10" s="9">
        <f>SUMIFS(Concentrado!AG$2:AG859,Concentrado!$A$2:$A859,"="&amp;$A10,Concentrado!$B$2:$B859, "=Veracruz")</f>
        <v>10.121</v>
      </c>
      <c r="AG10" s="9">
        <f>SUMIFS(Concentrado!AH$2:AH859,Concentrado!$A$2:$A859,"="&amp;$A10,Concentrado!$B$2:$B859, "=Veracruz")</f>
        <v>4.7931565707061701</v>
      </c>
      <c r="AH10" s="9">
        <f>SUMIFS(Concentrado!AI$2:AI859,Concentrado!$A$2:$A859,"="&amp;$A10,Concentrado!$B$2:$B859, "=Veracruz")</f>
        <v>1.49425565433455</v>
      </c>
      <c r="AI10" s="9">
        <f>SUMIFS(Concentrado!AJ$2:AJ859,Concentrado!$A$2:$A859,"="&amp;$A10,Concentrado!$B$2:$B859, "=Veracruz")</f>
        <v>3.1014891161449301</v>
      </c>
      <c r="AJ10" s="9">
        <f>SUMIFS(Concentrado!AK$2:AK859,Concentrado!$A$2:$A859,"="&amp;$A10,Concentrado!$B$2:$B859, "=Veracruz")</f>
        <v>5.3109999999999999</v>
      </c>
      <c r="AK10" s="9">
        <f>SUMIFS(Concentrado!AL$2:AL859,Concentrado!$A$2:$A859,"="&amp;$A10,Concentrado!$B$2:$B859, "=Veracruz")</f>
        <v>0.96699999999999997</v>
      </c>
      <c r="AL10" s="9">
        <f>SUMIFS(Concentrado!AM$2:AM859,Concentrado!$A$2:$A859,"="&amp;$A10,Concentrado!$B$2:$B859, "=Veracruz")</f>
        <v>3.0710000000000002</v>
      </c>
      <c r="AM10" s="9">
        <f>SUMIFS(Concentrado!AN$2:AN859,Concentrado!$A$2:$A859,"="&amp;$A10,Concentrado!$B$2:$B859, "=Veracruz")</f>
        <v>70.206000000000003</v>
      </c>
      <c r="AN10" s="9">
        <f>SUMIFS(Concentrado!AO$2:AO859,Concentrado!$A$2:$A859,"="&amp;$A10,Concentrado!$B$2:$B859, "=Veracruz")</f>
        <v>51.915999999999997</v>
      </c>
      <c r="AO10" s="9">
        <f>SUMIFS(Concentrado!AP$2:AP859,Concentrado!$A$2:$A859,"="&amp;$A10,Concentrado!$B$2:$B859, "=Veracruz")</f>
        <v>60.777000000000001</v>
      </c>
      <c r="AP10" s="9">
        <f>SUMIFS(Concentrado!AQ$2:AQ859,Concentrado!$A$2:$A859,"="&amp;$A10,Concentrado!$B$2:$B859, "=Veracruz")</f>
        <v>4.9210000000000003</v>
      </c>
      <c r="AQ10" s="9">
        <f>SUMIFS(Concentrado!AR$2:AR859,Concentrado!$A$2:$A859,"="&amp;$A10,Concentrado!$B$2:$B859, "=Veracruz")</f>
        <v>1.881</v>
      </c>
      <c r="AR10" s="9">
        <f>SUMIFS(Concentrado!AS$2:AS859,Concentrado!$A$2:$A859,"="&amp;$A10,Concentrado!$B$2:$B859, "=Veracruz")</f>
        <v>3.3540000000000001</v>
      </c>
      <c r="AS10" s="9">
        <f>SUMIFS(Concentrado!AT$2:AT859,Concentrado!$A$2:$A859,"="&amp;$A10,Concentrado!$B$2:$B859, "=Veracruz")</f>
        <v>15.32</v>
      </c>
      <c r="AT10" s="9">
        <f>SUMIFS(Concentrado!AU$2:AU859,Concentrado!$A$2:$A859,"="&amp;$A10,Concentrado!$B$2:$B859, "=Veracruz")</f>
        <v>3.6840000000000002</v>
      </c>
      <c r="AU10" s="9">
        <f>SUMIFS(Concentrado!AV$2:AV859,Concentrado!$A$2:$A859,"="&amp;$A10,Concentrado!$B$2:$B859, "=Veracruz")</f>
        <v>9.3209999999999997</v>
      </c>
      <c r="AV10" s="9">
        <f>SUMIFS(Concentrado!AW$2:AW859,Concentrado!$A$2:$A859,"="&amp;$A10,Concentrado!$B$2:$B859, "=Veracruz")</f>
        <v>573.40800000000002</v>
      </c>
      <c r="AW10" s="9">
        <f>SUMIFS(Concentrado!AX$2:AX859,Concentrado!$A$2:$A859,"="&amp;$A10,Concentrado!$B$2:$B859, "=Veracruz")</f>
        <v>438.42599999999999</v>
      </c>
      <c r="AX10" s="9">
        <f>SUMIFS(Concentrado!AY$2:AY859,Concentrado!$A$2:$A859,"="&amp;$A10,Concentrado!$B$2:$B859, "=Veracruz")</f>
        <v>503.83300000000003</v>
      </c>
      <c r="AY10" s="9">
        <f>SUMIFS(Concentrado!AZ$2:AZ859,Concentrado!$A$2:$A859,"="&amp;$A10,Concentrado!$B$2:$B859, "=Veracruz")</f>
        <v>5.734</v>
      </c>
      <c r="AZ10" s="9">
        <f>SUMIFS(Concentrado!BA$2:BA859,Concentrado!$A$2:$A859,"="&amp;$A10,Concentrado!$B$2:$B859, "=Veracruz")</f>
        <v>4.3840000000000003</v>
      </c>
      <c r="BA10" s="9">
        <f>SUMIFS(Concentrado!BB$2:BB859,Concentrado!$A$2:$A859,"="&amp;$A10,Concentrado!$B$2:$B859, "=Veracruz")</f>
        <v>5.0380000000000003</v>
      </c>
      <c r="BB10" s="9">
        <f>SUMIFS(Concentrado!BC$2:BC859,Concentrado!$A$2:$A859,"="&amp;$A10,Concentrado!$B$2:$B859, "=Veracruz")</f>
        <v>22.956</v>
      </c>
      <c r="BC10" s="9">
        <f>SUMIFS(Concentrado!BD$2:BD859,Concentrado!$A$2:$A859,"="&amp;$A10,Concentrado!$B$2:$B859, "=Veracruz")</f>
        <v>18.094000000000001</v>
      </c>
      <c r="BD10" s="9">
        <f>SUMIFS(Concentrado!BE$2:BE859,Concentrado!$A$2:$A859,"="&amp;$A10,Concentrado!$B$2:$B859, "=Veracruz")</f>
        <v>18.093</v>
      </c>
      <c r="BE10" s="9">
        <f>SUMIFS(Concentrado!BF$2:BF859,Concentrado!$A$2:$A859,"="&amp;$A10,Concentrado!$B$2:$B859, "=Veracruz")</f>
        <v>21.565999999999999</v>
      </c>
      <c r="BF10" s="9">
        <f>SUMIFS(Concentrado!BG$2:BG859,Concentrado!$A$2:$A859,"="&amp;$A10,Concentrado!$B$2:$B859, "=Veracruz")</f>
        <v>53.694000000000003</v>
      </c>
      <c r="BG10" s="9">
        <f>SUMIFS(Concentrado!BH$2:BH859,Concentrado!$A$2:$A859,"="&amp;$A10,Concentrado!$B$2:$B859, "=Veracruz")</f>
        <v>8.4143274655066946</v>
      </c>
    </row>
    <row r="11" spans="1:59" x14ac:dyDescent="0.25">
      <c r="A11" s="4">
        <v>2007</v>
      </c>
      <c r="B11" s="9">
        <f>SUMIFS(Concentrado!C$2:C859,Concentrado!$A$2:$A859,"="&amp;$A11,Concentrado!$B$2:$B859, "=Veracruz")</f>
        <v>10.178000000000001</v>
      </c>
      <c r="C11" s="9">
        <f>SUMIFS(Concentrado!D$2:D859,Concentrado!$A$2:$A859,"="&amp;$A11,Concentrado!$B$2:$B859, "=Veracruz")</f>
        <v>1.9850000000000001</v>
      </c>
      <c r="D11" s="9">
        <f>SUMIFS(Concentrado!E$2:E859,Concentrado!$A$2:$A859,"="&amp;$A11,Concentrado!$B$2:$B859, "=Veracruz")</f>
        <v>5.9480000000000004</v>
      </c>
      <c r="E11" s="9">
        <f>SUMIFS(Concentrado!F$2:F859,Concentrado!$A$2:$A859,"="&amp;$A11,Concentrado!$B$2:$B859, "=Veracruz")</f>
        <v>21.355</v>
      </c>
      <c r="F11" s="9">
        <f>SUMIFS(Concentrado!G$2:G859,Concentrado!$A$2:$A859,"="&amp;$A11,Concentrado!$B$2:$B859, "=Veracruz")</f>
        <v>14.468</v>
      </c>
      <c r="G11" s="9">
        <f>SUMIFS(Concentrado!H$2:H859,Concentrado!$A$2:$A859,"="&amp;$A11,Concentrado!$B$2:$B859, "=Veracruz")</f>
        <v>2.8879999999999999</v>
      </c>
      <c r="H11" s="9">
        <f>SUMIFS(Concentrado!I$2:I859,Concentrado!$A$2:$A859,"="&amp;$A11,Concentrado!$B$2:$B859, "=Veracruz")</f>
        <v>3.8149999999999999</v>
      </c>
      <c r="I11" s="9">
        <f>SUMIFS(Concentrado!J$2:J859,Concentrado!$A$2:$A859,"="&amp;$A11,Concentrado!$B$2:$B859, "=Veracruz")</f>
        <v>3.367</v>
      </c>
      <c r="J11" s="9">
        <f>SUMIFS(Concentrado!K$2:K859,Concentrado!$A$2:$A859,"="&amp;$A11,Concentrado!$B$2:$B859, "=Veracruz")</f>
        <v>6.5469999999999997</v>
      </c>
      <c r="K11" s="9">
        <f>SUMIFS(Concentrado!L$2:L859,Concentrado!$A$2:$A859,"="&amp;$A11,Concentrado!$B$2:$B859, "=Veracruz")</f>
        <v>3.7370000000000001</v>
      </c>
      <c r="L11" s="9">
        <f>SUMIFS(Concentrado!M$2:M859,Concentrado!$A$2:$A859,"="&amp;$A11,Concentrado!$B$2:$B859, "=Veracruz")</f>
        <v>5.0970000000000004</v>
      </c>
      <c r="M11" s="9">
        <f>SUMIFS(Concentrado!N$2:N859,Concentrado!$A$2:$A859,"="&amp;$A11,Concentrado!$B$2:$B859, "=Veracruz")</f>
        <v>50.331000000000003</v>
      </c>
      <c r="N11" s="9">
        <f>SUMIFS(Concentrado!O$2:O859,Concentrado!$A$2:$A859,"="&amp;$A11,Concentrado!$B$2:$B859, "=Veracruz")</f>
        <v>72.953000000000003</v>
      </c>
      <c r="O11" s="9">
        <f>SUMIFS(Concentrado!P$2:P859,Concentrado!$A$2:$A859,"="&amp;$A11,Concentrado!$B$2:$B859, "=Veracruz")</f>
        <v>15.491</v>
      </c>
      <c r="P11" s="9">
        <f>SUMIFS(Concentrado!Q$2:Q859,Concentrado!$A$2:$A859,"="&amp;$A11,Concentrado!$B$2:$B859, "=Veracruz")</f>
        <v>43.287999999999997</v>
      </c>
      <c r="Q11" s="9">
        <f>SUMIFS(Concentrado!R$2:R859,Concentrado!$A$2:$A859,"="&amp;$A11,Concentrado!$B$2:$B859, "=Veracruz")</f>
        <v>67.341999999999999</v>
      </c>
      <c r="R11" s="9">
        <f>SUMIFS(Concentrado!S$2:S859,Concentrado!$A$2:$A859,"="&amp;$A11,Concentrado!$B$2:$B859, "=Veracruz")</f>
        <v>73.512</v>
      </c>
      <c r="S11" s="9">
        <f>SUMIFS(Concentrado!T$2:T859,Concentrado!$A$2:$A859,"="&amp;$A11,Concentrado!$B$2:$B859, "=Veracruz")</f>
        <v>70.527000000000001</v>
      </c>
      <c r="T11" s="9">
        <f>SUMIFS(Concentrado!U$2:U859,Concentrado!$A$2:$A859,"="&amp;$A11,Concentrado!$B$2:$B859, "=Veracruz")</f>
        <v>15.185</v>
      </c>
      <c r="U11" s="9">
        <f>SUMIFS(Concentrado!V$2:V859,Concentrado!$A$2:$A859,"="&amp;$A11,Concentrado!$B$2:$B859, "=Veracruz")</f>
        <v>16.495999999999999</v>
      </c>
      <c r="V11" s="9">
        <f>SUMIFS(Concentrado!W$2:W859,Concentrado!$A$2:$A859,"="&amp;$A11,Concentrado!$B$2:$B859, "=Veracruz")</f>
        <v>15.862</v>
      </c>
      <c r="W11" s="9">
        <f>SUMIFS(Concentrado!X$2:X859,Concentrado!$A$2:$A859,"="&amp;$A11,Concentrado!$B$2:$B859, "=Veracruz")</f>
        <v>9.0229999999999997</v>
      </c>
      <c r="X11" s="9">
        <f>SUMIFS(Concentrado!Y$2:Y859,Concentrado!$A$2:$A859,"="&amp;$A11,Concentrado!$B$2:$B859, "=Veracruz")</f>
        <v>1.2110000000000001</v>
      </c>
      <c r="Y11" s="9">
        <f>SUMIFS(Concentrado!Z$2:Z859,Concentrado!$A$2:$A859,"="&amp;$A11,Concentrado!$B$2:$B859, "=Veracruz")</f>
        <v>4.99</v>
      </c>
      <c r="Z11" s="9">
        <f>SUMIFS(Concentrado!AA$2:AA859,Concentrado!$A$2:$A859,"="&amp;$A11,Concentrado!$B$2:$B859, "=Veracruz")</f>
        <v>61.921999999999997</v>
      </c>
      <c r="AA11" s="9">
        <f>SUMIFS(Concentrado!AB$2:AB859,Concentrado!$A$2:$A859,"="&amp;$A11,Concentrado!$B$2:$B859, "=Veracruz")</f>
        <v>49.18</v>
      </c>
      <c r="AB11" s="9">
        <f>SUMIFS(Concentrado!AC$2:AC859,Concentrado!$A$2:$A859,"="&amp;$A11,Concentrado!$B$2:$B859, "=Veracruz")</f>
        <v>55.356999999999999</v>
      </c>
      <c r="AC11" s="9">
        <f>SUMIFS(Concentrado!AD$2:AD859,Concentrado!$A$2:$A859,"="&amp;$A11,Concentrado!$B$2:$B859, "=Veracruz")</f>
        <v>436.51</v>
      </c>
      <c r="AD11" s="9">
        <f>SUMIFS(Concentrado!AE$2:AE859,Concentrado!$A$2:$A859,"="&amp;$A11,Concentrado!$B$2:$B859, "=Veracruz")</f>
        <v>373.74900000000002</v>
      </c>
      <c r="AE11" s="9">
        <f>SUMIFS(Concentrado!AF$2:AF859,Concentrado!$A$2:$A859,"="&amp;$A11,Concentrado!$B$2:$B859, "=Veracruz")</f>
        <v>404.13499999999999</v>
      </c>
      <c r="AF11" s="9">
        <f>SUMIFS(Concentrado!AG$2:AG859,Concentrado!$A$2:$A859,"="&amp;$A11,Concentrado!$B$2:$B859, "=Veracruz")</f>
        <v>11.416</v>
      </c>
      <c r="AG11" s="9">
        <f>SUMIFS(Concentrado!AH$2:AH859,Concentrado!$A$2:$A859,"="&amp;$A11,Concentrado!$B$2:$B859, "=Veracruz")</f>
        <v>5.2689306742301802</v>
      </c>
      <c r="AH11" s="9">
        <f>SUMIFS(Concentrado!AI$2:AI859,Concentrado!$A$2:$A859,"="&amp;$A11,Concentrado!$B$2:$B859, "=Veracruz")</f>
        <v>1.5541398754144999</v>
      </c>
      <c r="AI11" s="9">
        <f>SUMIFS(Concentrado!AJ$2:AJ859,Concentrado!$A$2:$A859,"="&amp;$A11,Concentrado!$B$2:$B859, "=Veracruz")</f>
        <v>3.3657896794030999</v>
      </c>
      <c r="AJ11" s="9">
        <f>SUMIFS(Concentrado!AK$2:AK859,Concentrado!$A$2:$A859,"="&amp;$A11,Concentrado!$B$2:$B859, "=Veracruz")</f>
        <v>5.3639999999999999</v>
      </c>
      <c r="AK11" s="9">
        <f>SUMIFS(Concentrado!AL$2:AL859,Concentrado!$A$2:$A859,"="&amp;$A11,Concentrado!$B$2:$B859, "=Veracruz")</f>
        <v>1.1080000000000001</v>
      </c>
      <c r="AL11" s="9">
        <f>SUMIFS(Concentrado!AM$2:AM859,Concentrado!$A$2:$A859,"="&amp;$A11,Concentrado!$B$2:$B859, "=Veracruz")</f>
        <v>3.1669999999999998</v>
      </c>
      <c r="AM11" s="9">
        <f>SUMIFS(Concentrado!AN$2:AN859,Concentrado!$A$2:$A859,"="&amp;$A11,Concentrado!$B$2:$B859, "=Veracruz")</f>
        <v>72.787999999999997</v>
      </c>
      <c r="AN11" s="9">
        <f>SUMIFS(Concentrado!AO$2:AO859,Concentrado!$A$2:$A859,"="&amp;$A11,Concentrado!$B$2:$B859, "=Veracruz")</f>
        <v>56.396999999999998</v>
      </c>
      <c r="AO11" s="9">
        <f>SUMIFS(Concentrado!AP$2:AP859,Concentrado!$A$2:$A859,"="&amp;$A11,Concentrado!$B$2:$B859, "=Veracruz")</f>
        <v>64.366</v>
      </c>
      <c r="AP11" s="9">
        <f>SUMIFS(Concentrado!AQ$2:AQ859,Concentrado!$A$2:$A859,"="&amp;$A11,Concentrado!$B$2:$B859, "=Veracruz")</f>
        <v>4.7320000000000002</v>
      </c>
      <c r="AQ11" s="9">
        <f>SUMIFS(Concentrado!AR$2:AR859,Concentrado!$A$2:$A859,"="&amp;$A11,Concentrado!$B$2:$B859, "=Veracruz")</f>
        <v>2.165</v>
      </c>
      <c r="AR11" s="9">
        <f>SUMIFS(Concentrado!AS$2:AS859,Concentrado!$A$2:$A859,"="&amp;$A11,Concentrado!$B$2:$B859, "=Veracruz")</f>
        <v>3.407</v>
      </c>
      <c r="AS11" s="9">
        <f>SUMIFS(Concentrado!AT$2:AT859,Concentrado!$A$2:$A859,"="&amp;$A11,Concentrado!$B$2:$B859, "=Veracruz")</f>
        <v>15.047000000000001</v>
      </c>
      <c r="AT11" s="9">
        <f>SUMIFS(Concentrado!AU$2:AU859,Concentrado!$A$2:$A859,"="&amp;$A11,Concentrado!$B$2:$B859, "=Veracruz")</f>
        <v>3.8919999999999999</v>
      </c>
      <c r="AU11" s="9">
        <f>SUMIFS(Concentrado!AV$2:AV859,Concentrado!$A$2:$A859,"="&amp;$A11,Concentrado!$B$2:$B859, "=Veracruz")</f>
        <v>9.2880000000000003</v>
      </c>
      <c r="AV11" s="9">
        <f>SUMIFS(Concentrado!AW$2:AW859,Concentrado!$A$2:$A859,"="&amp;$A11,Concentrado!$B$2:$B859, "=Veracruz")</f>
        <v>595.29</v>
      </c>
      <c r="AW11" s="9">
        <f>SUMIFS(Concentrado!AX$2:AX859,Concentrado!$A$2:$A859,"="&amp;$A11,Concentrado!$B$2:$B859, "=Veracruz")</f>
        <v>459.91699999999997</v>
      </c>
      <c r="AX11" s="9">
        <f>SUMIFS(Concentrado!AY$2:AY859,Concentrado!$A$2:$A859,"="&amp;$A11,Concentrado!$B$2:$B859, "=Veracruz")</f>
        <v>525.48199999999997</v>
      </c>
      <c r="AY11" s="9">
        <f>SUMIFS(Concentrado!AZ$2:AZ859,Concentrado!$A$2:$A859,"="&amp;$A11,Concentrado!$B$2:$B859, "=Veracruz")</f>
        <v>5.9530000000000003</v>
      </c>
      <c r="AZ11" s="9">
        <f>SUMIFS(Concentrado!BA$2:BA859,Concentrado!$A$2:$A859,"="&amp;$A11,Concentrado!$B$2:$B859, "=Veracruz")</f>
        <v>4.5990000000000002</v>
      </c>
      <c r="BA11" s="9">
        <f>SUMIFS(Concentrado!BB$2:BB859,Concentrado!$A$2:$A859,"="&amp;$A11,Concentrado!$B$2:$B859, "=Veracruz")</f>
        <v>5.2549999999999999</v>
      </c>
      <c r="BB11" s="9">
        <f>SUMIFS(Concentrado!BC$2:BC859,Concentrado!$A$2:$A859,"="&amp;$A11,Concentrado!$B$2:$B859, "=Veracruz")</f>
        <v>20.236999999999998</v>
      </c>
      <c r="BC11" s="9">
        <f>SUMIFS(Concentrado!BD$2:BD859,Concentrado!$A$2:$A859,"="&amp;$A11,Concentrado!$B$2:$B859, "=Veracruz")</f>
        <v>14.94</v>
      </c>
      <c r="BD11" s="9">
        <f>SUMIFS(Concentrado!BE$2:BE859,Concentrado!$A$2:$A859,"="&amp;$A11,Concentrado!$B$2:$B859, "=Veracruz")</f>
        <v>17.84</v>
      </c>
      <c r="BE11" s="9">
        <f>SUMIFS(Concentrado!BF$2:BF859,Concentrado!$A$2:$A859,"="&amp;$A11,Concentrado!$B$2:$B859, "=Veracruz")</f>
        <v>21.286999999999999</v>
      </c>
      <c r="BF11" s="9">
        <f>SUMIFS(Concentrado!BG$2:BG859,Concentrado!$A$2:$A859,"="&amp;$A11,Concentrado!$B$2:$B859, "=Veracruz")</f>
        <v>66.921999999999997</v>
      </c>
      <c r="BG11" s="9">
        <f>SUMIFS(Concentrado!BH$2:BH859,Concentrado!$A$2:$A859,"="&amp;$A11,Concentrado!$B$2:$B859, "=Veracruz")</f>
        <v>8.1860829829518558</v>
      </c>
    </row>
    <row r="12" spans="1:59" x14ac:dyDescent="0.25">
      <c r="A12" s="4">
        <v>2008</v>
      </c>
      <c r="B12" s="9">
        <f>SUMIFS(Concentrado!C$2:C859,Concentrado!$A$2:$A859,"="&amp;$A12,Concentrado!$B$2:$B859, "=Veracruz")</f>
        <v>8.2070000000000007</v>
      </c>
      <c r="C12" s="9">
        <f>SUMIFS(Concentrado!D$2:D859,Concentrado!$A$2:$A859,"="&amp;$A12,Concentrado!$B$2:$B859, "=Veracruz")</f>
        <v>2.0350000000000001</v>
      </c>
      <c r="D12" s="9">
        <f>SUMIFS(Concentrado!E$2:E859,Concentrado!$A$2:$A859,"="&amp;$A12,Concentrado!$B$2:$B859, "=Veracruz")</f>
        <v>5.0190000000000001</v>
      </c>
      <c r="E12" s="9">
        <f>SUMIFS(Concentrado!F$2:F859,Concentrado!$A$2:$A859,"="&amp;$A12,Concentrado!$B$2:$B859, "=Veracruz")</f>
        <v>18.181999999999999</v>
      </c>
      <c r="F12" s="9">
        <f>SUMIFS(Concentrado!G$2:G859,Concentrado!$A$2:$A859,"="&amp;$A12,Concentrado!$B$2:$B859, "=Veracruz")</f>
        <v>13.733000000000001</v>
      </c>
      <c r="G12" s="9">
        <f>SUMIFS(Concentrado!H$2:H859,Concentrado!$A$2:$A859,"="&amp;$A12,Concentrado!$B$2:$B859, "=Veracruz")</f>
        <v>3.6960000000000002</v>
      </c>
      <c r="H12" s="9">
        <f>SUMIFS(Concentrado!I$2:I859,Concentrado!$A$2:$A859,"="&amp;$A12,Concentrado!$B$2:$B859, "=Veracruz")</f>
        <v>3.637</v>
      </c>
      <c r="I12" s="9">
        <f>SUMIFS(Concentrado!J$2:J859,Concentrado!$A$2:$A859,"="&amp;$A12,Concentrado!$B$2:$B859, "=Veracruz")</f>
        <v>3.6659999999999999</v>
      </c>
      <c r="J12" s="9">
        <f>SUMIFS(Concentrado!K$2:K859,Concentrado!$A$2:$A859,"="&amp;$A12,Concentrado!$B$2:$B859, "=Veracruz")</f>
        <v>7.2290000000000001</v>
      </c>
      <c r="K12" s="9">
        <f>SUMIFS(Concentrado!L$2:L859,Concentrado!$A$2:$A859,"="&amp;$A12,Concentrado!$B$2:$B859, "=Veracruz")</f>
        <v>3.8919999999999999</v>
      </c>
      <c r="L12" s="9">
        <f>SUMIFS(Concentrado!M$2:M859,Concentrado!$A$2:$A859,"="&amp;$A12,Concentrado!$B$2:$B859, "=Veracruz")</f>
        <v>5.5049999999999999</v>
      </c>
      <c r="M12" s="9">
        <f>SUMIFS(Concentrado!N$2:N859,Concentrado!$A$2:$A859,"="&amp;$A12,Concentrado!$B$2:$B859, "=Veracruz")</f>
        <v>47.466999999999999</v>
      </c>
      <c r="N12" s="9">
        <f>SUMIFS(Concentrado!O$2:O859,Concentrado!$A$2:$A859,"="&amp;$A12,Concentrado!$B$2:$B859, "=Veracruz")</f>
        <v>75.168000000000006</v>
      </c>
      <c r="O12" s="9">
        <f>SUMIFS(Concentrado!P$2:P859,Concentrado!$A$2:$A859,"="&amp;$A12,Concentrado!$B$2:$B859, "=Veracruz")</f>
        <v>16.762</v>
      </c>
      <c r="P12" s="9">
        <f>SUMIFS(Concentrado!Q$2:Q859,Concentrado!$A$2:$A859,"="&amp;$A12,Concentrado!$B$2:$B859, "=Veracruz")</f>
        <v>44.999000000000002</v>
      </c>
      <c r="Q12" s="9">
        <f>SUMIFS(Concentrado!R$2:R859,Concentrado!$A$2:$A859,"="&amp;$A12,Concentrado!$B$2:$B859, "=Veracruz")</f>
        <v>70.929000000000002</v>
      </c>
      <c r="R12" s="9">
        <f>SUMIFS(Concentrado!S$2:S859,Concentrado!$A$2:$A859,"="&amp;$A12,Concentrado!$B$2:$B859, "=Veracruz")</f>
        <v>78.391000000000005</v>
      </c>
      <c r="S12" s="9">
        <f>SUMIFS(Concentrado!T$2:T859,Concentrado!$A$2:$A859,"="&amp;$A12,Concentrado!$B$2:$B859, "=Veracruz")</f>
        <v>74.784000000000006</v>
      </c>
      <c r="T12" s="9">
        <f>SUMIFS(Concentrado!U$2:U859,Concentrado!$A$2:$A859,"="&amp;$A12,Concentrado!$B$2:$B859, "=Veracruz")</f>
        <v>16.603999999999999</v>
      </c>
      <c r="U12" s="9">
        <f>SUMIFS(Concentrado!V$2:V859,Concentrado!$A$2:$A859,"="&amp;$A12,Concentrado!$B$2:$B859, "=Veracruz")</f>
        <v>17.193999999999999</v>
      </c>
      <c r="V12" s="9">
        <f>SUMIFS(Concentrado!W$2:W859,Concentrado!$A$2:$A859,"="&amp;$A12,Concentrado!$B$2:$B859, "=Veracruz")</f>
        <v>16.908999999999999</v>
      </c>
      <c r="W12" s="9">
        <f>SUMIFS(Concentrado!X$2:X859,Concentrado!$A$2:$A859,"="&amp;$A12,Concentrado!$B$2:$B859, "=Veracruz")</f>
        <v>8.5879999999999992</v>
      </c>
      <c r="X12" s="9">
        <f>SUMIFS(Concentrado!Y$2:Y859,Concentrado!$A$2:$A859,"="&amp;$A12,Concentrado!$B$2:$B859, "=Veracruz")</f>
        <v>1.552</v>
      </c>
      <c r="Y12" s="9">
        <f>SUMIFS(Concentrado!Z$2:Z859,Concentrado!$A$2:$A859,"="&amp;$A12,Concentrado!$B$2:$B859, "=Veracruz")</f>
        <v>4.9530000000000003</v>
      </c>
      <c r="Z12" s="9">
        <f>SUMIFS(Concentrado!AA$2:AA859,Concentrado!$A$2:$A859,"="&amp;$A12,Concentrado!$B$2:$B859, "=Veracruz")</f>
        <v>66.363</v>
      </c>
      <c r="AA12" s="9">
        <f>SUMIFS(Concentrado!AB$2:AB859,Concentrado!$A$2:$A859,"="&amp;$A12,Concentrado!$B$2:$B859, "=Veracruz")</f>
        <v>50.006</v>
      </c>
      <c r="AB12" s="9">
        <f>SUMIFS(Concentrado!AC$2:AC859,Concentrado!$A$2:$A859,"="&amp;$A12,Concentrado!$B$2:$B859, "=Veracruz")</f>
        <v>57.914000000000001</v>
      </c>
      <c r="AC12" s="9">
        <f>SUMIFS(Concentrado!AD$2:AD859,Concentrado!$A$2:$A859,"="&amp;$A12,Concentrado!$B$2:$B859, "=Veracruz")</f>
        <v>455.95699999999999</v>
      </c>
      <c r="AD12" s="9">
        <f>SUMIFS(Concentrado!AE$2:AE859,Concentrado!$A$2:$A859,"="&amp;$A12,Concentrado!$B$2:$B859, "=Veracruz")</f>
        <v>379.11099999999999</v>
      </c>
      <c r="AE12" s="9">
        <f>SUMIFS(Concentrado!AF$2:AF859,Concentrado!$A$2:$A859,"="&amp;$A12,Concentrado!$B$2:$B859, "=Veracruz")</f>
        <v>416.315</v>
      </c>
      <c r="AF12" s="9">
        <f>SUMIFS(Concentrado!AG$2:AG859,Concentrado!$A$2:$A859,"="&amp;$A12,Concentrado!$B$2:$B859, "=Veracruz")</f>
        <v>10.978999999999999</v>
      </c>
      <c r="AG12" s="9">
        <f>SUMIFS(Concentrado!AH$2:AH859,Concentrado!$A$2:$A859,"="&amp;$A12,Concentrado!$B$2:$B859, "=Veracruz")</f>
        <v>4.8408355282121702</v>
      </c>
      <c r="AH12" s="9">
        <f>SUMIFS(Concentrado!AI$2:AI859,Concentrado!$A$2:$A859,"="&amp;$A12,Concentrado!$B$2:$B859, "=Veracruz")</f>
        <v>1.4727199665061399</v>
      </c>
      <c r="AI12" s="9">
        <f>SUMIFS(Concentrado!AJ$2:AJ859,Concentrado!$A$2:$A859,"="&amp;$A12,Concentrado!$B$2:$B859, "=Veracruz")</f>
        <v>3.1190241111319001</v>
      </c>
      <c r="AJ12" s="9">
        <f>SUMIFS(Concentrado!AK$2:AK859,Concentrado!$A$2:$A859,"="&amp;$A12,Concentrado!$B$2:$B859, "=Veracruz")</f>
        <v>5.0279999999999996</v>
      </c>
      <c r="AK12" s="9">
        <f>SUMIFS(Concentrado!AL$2:AL859,Concentrado!$A$2:$A859,"="&amp;$A12,Concentrado!$B$2:$B859, "=Veracruz")</f>
        <v>0.83899999999999997</v>
      </c>
      <c r="AL12" s="9">
        <f>SUMIFS(Concentrado!AM$2:AM859,Concentrado!$A$2:$A859,"="&amp;$A12,Concentrado!$B$2:$B859, "=Veracruz")</f>
        <v>2.8639999999999999</v>
      </c>
      <c r="AM12" s="9">
        <f>SUMIFS(Concentrado!AN$2:AN859,Concentrado!$A$2:$A859,"="&amp;$A12,Concentrado!$B$2:$B859, "=Veracruz")</f>
        <v>76.635999999999996</v>
      </c>
      <c r="AN12" s="9">
        <f>SUMIFS(Concentrado!AO$2:AO859,Concentrado!$A$2:$A859,"="&amp;$A12,Concentrado!$B$2:$B859, "=Veracruz")</f>
        <v>57.762999999999998</v>
      </c>
      <c r="AO12" s="9">
        <f>SUMIFS(Concentrado!AP$2:AP859,Concentrado!$A$2:$A859,"="&amp;$A12,Concentrado!$B$2:$B859, "=Veracruz")</f>
        <v>66.914000000000001</v>
      </c>
      <c r="AP12" s="9">
        <f>SUMIFS(Concentrado!AQ$2:AQ859,Concentrado!$A$2:$A859,"="&amp;$A12,Concentrado!$B$2:$B859, "=Veracruz")</f>
        <v>3.9950000000000001</v>
      </c>
      <c r="AQ12" s="9">
        <f>SUMIFS(Concentrado!AR$2:AR859,Concentrado!$A$2:$A859,"="&amp;$A12,Concentrado!$B$2:$B859, "=Veracruz")</f>
        <v>2.0859999999999999</v>
      </c>
      <c r="AR12" s="9">
        <f>SUMIFS(Concentrado!AS$2:AS859,Concentrado!$A$2:$A859,"="&amp;$A12,Concentrado!$B$2:$B859, "=Veracruz")</f>
        <v>3.0089999999999999</v>
      </c>
      <c r="AS12" s="9">
        <f>SUMIFS(Concentrado!AT$2:AT859,Concentrado!$A$2:$A859,"="&amp;$A12,Concentrado!$B$2:$B859, "=Veracruz")</f>
        <v>16.141999999999999</v>
      </c>
      <c r="AT12" s="9">
        <f>SUMIFS(Concentrado!AU$2:AU859,Concentrado!$A$2:$A859,"="&amp;$A12,Concentrado!$B$2:$B859, "=Veracruz")</f>
        <v>4.7060000000000004</v>
      </c>
      <c r="AU12" s="9">
        <f>SUMIFS(Concentrado!AV$2:AV859,Concentrado!$A$2:$A859,"="&amp;$A12,Concentrado!$B$2:$B859, "=Veracruz")</f>
        <v>10.234999999999999</v>
      </c>
      <c r="AV12" s="9">
        <f>SUMIFS(Concentrado!AW$2:AW859,Concentrado!$A$2:$A859,"="&amp;$A12,Concentrado!$B$2:$B859, "=Veracruz")</f>
        <v>621.64800000000002</v>
      </c>
      <c r="AW12" s="9">
        <f>SUMIFS(Concentrado!AX$2:AX859,Concentrado!$A$2:$A859,"="&amp;$A12,Concentrado!$B$2:$B859, "=Veracruz")</f>
        <v>467.77800000000002</v>
      </c>
      <c r="AX12" s="9">
        <f>SUMIFS(Concentrado!AY$2:AY859,Concentrado!$A$2:$A859,"="&amp;$A12,Concentrado!$B$2:$B859, "=Veracruz")</f>
        <v>542.25900000000001</v>
      </c>
      <c r="AY12" s="9">
        <f>SUMIFS(Concentrado!AZ$2:AZ859,Concentrado!$A$2:$A859,"="&amp;$A12,Concentrado!$B$2:$B859, "=Veracruz")</f>
        <v>6.2160000000000002</v>
      </c>
      <c r="AZ12" s="9">
        <f>SUMIFS(Concentrado!BA$2:BA859,Concentrado!$A$2:$A859,"="&amp;$A12,Concentrado!$B$2:$B859, "=Veracruz")</f>
        <v>4.6779999999999999</v>
      </c>
      <c r="BA12" s="9">
        <f>SUMIFS(Concentrado!BB$2:BB859,Concentrado!$A$2:$A859,"="&amp;$A12,Concentrado!$B$2:$B859, "=Veracruz")</f>
        <v>5.423</v>
      </c>
      <c r="BB12" s="9">
        <f>SUMIFS(Concentrado!BC$2:BC859,Concentrado!$A$2:$A859,"="&amp;$A12,Concentrado!$B$2:$B859, "=Veracruz")</f>
        <v>18.914000000000001</v>
      </c>
      <c r="BC12" s="9">
        <f>SUMIFS(Concentrado!BD$2:BD859,Concentrado!$A$2:$A859,"="&amp;$A12,Concentrado!$B$2:$B859, "=Veracruz")</f>
        <v>13.471</v>
      </c>
      <c r="BD12" s="9">
        <f>SUMIFS(Concentrado!BE$2:BE859,Concentrado!$A$2:$A859,"="&amp;$A12,Concentrado!$B$2:$B859, "=Veracruz")</f>
        <v>17.661000000000001</v>
      </c>
      <c r="BE12" s="9">
        <f>SUMIFS(Concentrado!BF$2:BF859,Concentrado!$A$2:$A859,"="&amp;$A12,Concentrado!$B$2:$B859, "=Veracruz")</f>
        <v>21.052</v>
      </c>
      <c r="BF12" s="9">
        <f>SUMIFS(Concentrado!BG$2:BG859,Concentrado!$A$2:$A859,"="&amp;$A12,Concentrado!$B$2:$B859, "=Veracruz")</f>
        <v>65.849999999999994</v>
      </c>
      <c r="BG12" s="9">
        <f>SUMIFS(Concentrado!BH$2:BH859,Concentrado!$A$2:$A859,"="&amp;$A12,Concentrado!$B$2:$B859, "=Veracruz")</f>
        <v>9.1248723324195034</v>
      </c>
    </row>
    <row r="13" spans="1:59" x14ac:dyDescent="0.25">
      <c r="A13" s="4">
        <v>2009</v>
      </c>
      <c r="B13" s="9">
        <f>SUMIFS(Concentrado!C$2:C859,Concentrado!$A$2:$A859,"="&amp;$A13,Concentrado!$B$2:$B859, "=Veracruz")</f>
        <v>13.196999999999999</v>
      </c>
      <c r="C13" s="9">
        <f>SUMIFS(Concentrado!D$2:D859,Concentrado!$A$2:$A859,"="&amp;$A13,Concentrado!$B$2:$B859, "=Veracruz")</f>
        <v>3.367</v>
      </c>
      <c r="D13" s="9">
        <f>SUMIFS(Concentrado!E$2:E859,Concentrado!$A$2:$A859,"="&amp;$A13,Concentrado!$B$2:$B859, "=Veracruz")</f>
        <v>8.1210000000000004</v>
      </c>
      <c r="E13" s="9">
        <f>SUMIFS(Concentrado!F$2:F859,Concentrado!$A$2:$A859,"="&amp;$A13,Concentrado!$B$2:$B859, "=Veracruz")</f>
        <v>19.652999999999999</v>
      </c>
      <c r="F13" s="9">
        <f>SUMIFS(Concentrado!G$2:G859,Concentrado!$A$2:$A859,"="&amp;$A13,Concentrado!$B$2:$B859, "=Veracruz")</f>
        <v>15.117000000000001</v>
      </c>
      <c r="G13" s="9">
        <f>SUMIFS(Concentrado!H$2:H859,Concentrado!$A$2:$A859,"="&amp;$A13,Concentrado!$B$2:$B859, "=Veracruz")</f>
        <v>3.621</v>
      </c>
      <c r="H13" s="9">
        <f>SUMIFS(Concentrado!I$2:I859,Concentrado!$A$2:$A859,"="&amp;$A13,Concentrado!$B$2:$B859, "=Veracruz")</f>
        <v>3.5430000000000001</v>
      </c>
      <c r="I13" s="9">
        <f>SUMIFS(Concentrado!J$2:J859,Concentrado!$A$2:$A859,"="&amp;$A13,Concentrado!$B$2:$B859, "=Veracruz")</f>
        <v>3.581</v>
      </c>
      <c r="J13" s="9">
        <f>SUMIFS(Concentrado!K$2:K859,Concentrado!$A$2:$A859,"="&amp;$A13,Concentrado!$B$2:$B859, "=Veracruz")</f>
        <v>7.242</v>
      </c>
      <c r="K13" s="9">
        <f>SUMIFS(Concentrado!L$2:L859,Concentrado!$A$2:$A859,"="&amp;$A13,Concentrado!$B$2:$B859, "=Veracruz")</f>
        <v>3.7189999999999999</v>
      </c>
      <c r="L13" s="9">
        <f>SUMIFS(Concentrado!M$2:M859,Concentrado!$A$2:$A859,"="&amp;$A13,Concentrado!$B$2:$B859, "=Veracruz")</f>
        <v>5.4359999999999999</v>
      </c>
      <c r="M13" s="9">
        <f>SUMIFS(Concentrado!N$2:N859,Concentrado!$A$2:$A859,"="&amp;$A13,Concentrado!$B$2:$B859, "=Veracruz")</f>
        <v>47.576000000000001</v>
      </c>
      <c r="N13" s="9">
        <f>SUMIFS(Concentrado!O$2:O859,Concentrado!$A$2:$A859,"="&amp;$A13,Concentrado!$B$2:$B859, "=Veracruz")</f>
        <v>90.688000000000002</v>
      </c>
      <c r="O13" s="9">
        <f>SUMIFS(Concentrado!P$2:P859,Concentrado!$A$2:$A859,"="&amp;$A13,Concentrado!$B$2:$B859, "=Veracruz")</f>
        <v>20.427</v>
      </c>
      <c r="P13" s="9">
        <f>SUMIFS(Concentrado!Q$2:Q859,Concentrado!$A$2:$A859,"="&amp;$A13,Concentrado!$B$2:$B859, "=Veracruz")</f>
        <v>54.436</v>
      </c>
      <c r="Q13" s="9">
        <f>SUMIFS(Concentrado!R$2:R859,Concentrado!$A$2:$A859,"="&amp;$A13,Concentrado!$B$2:$B859, "=Veracruz")</f>
        <v>74.406999999999996</v>
      </c>
      <c r="R13" s="9">
        <f>SUMIFS(Concentrado!S$2:S859,Concentrado!$A$2:$A859,"="&amp;$A13,Concentrado!$B$2:$B859, "=Veracruz")</f>
        <v>82.94</v>
      </c>
      <c r="S13" s="9">
        <f>SUMIFS(Concentrado!T$2:T859,Concentrado!$A$2:$A859,"="&amp;$A13,Concentrado!$B$2:$B859, "=Veracruz")</f>
        <v>78.825999999999993</v>
      </c>
      <c r="T13" s="9">
        <f>SUMIFS(Concentrado!U$2:U859,Concentrado!$A$2:$A859,"="&amp;$A13,Concentrado!$B$2:$B859, "=Veracruz")</f>
        <v>19.338999999999999</v>
      </c>
      <c r="U13" s="9">
        <f>SUMIFS(Concentrado!V$2:V859,Concentrado!$A$2:$A859,"="&amp;$A13,Concentrado!$B$2:$B859, "=Veracruz")</f>
        <v>20.225999999999999</v>
      </c>
      <c r="V13" s="9">
        <f>SUMIFS(Concentrado!W$2:W859,Concentrado!$A$2:$A859,"="&amp;$A13,Concentrado!$B$2:$B859, "=Veracruz")</f>
        <v>19.797000000000001</v>
      </c>
      <c r="W13" s="9">
        <f>SUMIFS(Concentrado!X$2:X859,Concentrado!$A$2:$A859,"="&amp;$A13,Concentrado!$B$2:$B859, "=Veracruz")</f>
        <v>16.228000000000002</v>
      </c>
      <c r="X13" s="9">
        <f>SUMIFS(Concentrado!Y$2:Y859,Concentrado!$A$2:$A859,"="&amp;$A13,Concentrado!$B$2:$B859, "=Veracruz")</f>
        <v>2.6880000000000002</v>
      </c>
      <c r="Y13" s="9">
        <f>SUMIFS(Concentrado!Z$2:Z859,Concentrado!$A$2:$A859,"="&amp;$A13,Concentrado!$B$2:$B859, "=Veracruz")</f>
        <v>9.25</v>
      </c>
      <c r="Z13" s="9">
        <f>SUMIFS(Concentrado!AA$2:AA859,Concentrado!$A$2:$A859,"="&amp;$A13,Concentrado!$B$2:$B859, "=Veracruz")</f>
        <v>72.206999999999994</v>
      </c>
      <c r="AA13" s="9">
        <f>SUMIFS(Concentrado!AB$2:AB859,Concentrado!$A$2:$A859,"="&amp;$A13,Concentrado!$B$2:$B859, "=Veracruz")</f>
        <v>52.588000000000001</v>
      </c>
      <c r="AB13" s="9">
        <f>SUMIFS(Concentrado!AC$2:AC859,Concentrado!$A$2:$A859,"="&amp;$A13,Concentrado!$B$2:$B859, "=Veracruz")</f>
        <v>62.09</v>
      </c>
      <c r="AC13" s="9">
        <f>SUMIFS(Concentrado!AD$2:AD859,Concentrado!$A$2:$A859,"="&amp;$A13,Concentrado!$B$2:$B859, "=Veracruz")</f>
        <v>465.53800000000001</v>
      </c>
      <c r="AD13" s="9">
        <f>SUMIFS(Concentrado!AE$2:AE859,Concentrado!$A$2:$A859,"="&amp;$A13,Concentrado!$B$2:$B859, "=Veracruz")</f>
        <v>393.166</v>
      </c>
      <c r="AE13" s="9">
        <f>SUMIFS(Concentrado!AF$2:AF859,Concentrado!$A$2:$A859,"="&amp;$A13,Concentrado!$B$2:$B859, "=Veracruz")</f>
        <v>428.23399999999998</v>
      </c>
      <c r="AF13" s="9">
        <f>SUMIFS(Concentrado!AG$2:AG859,Concentrado!$A$2:$A859,"="&amp;$A13,Concentrado!$B$2:$B859, "=Veracruz")</f>
        <v>11.212</v>
      </c>
      <c r="AG13" s="9">
        <f>SUMIFS(Concentrado!AH$2:AH859,Concentrado!$A$2:$A859,"="&amp;$A13,Concentrado!$B$2:$B859, "=Veracruz")</f>
        <v>6.8014216418342404</v>
      </c>
      <c r="AH13" s="9">
        <f>SUMIFS(Concentrado!AI$2:AI859,Concentrado!$A$2:$A859,"="&amp;$A13,Concentrado!$B$2:$B859, "=Veracruz")</f>
        <v>2.5081025646742101</v>
      </c>
      <c r="AI13" s="9">
        <f>SUMIFS(Concentrado!AJ$2:AJ859,Concentrado!$A$2:$A859,"="&amp;$A13,Concentrado!$B$2:$B859, "=Veracruz")</f>
        <v>4.6141636366992103</v>
      </c>
      <c r="AJ13" s="9">
        <f>SUMIFS(Concentrado!AK$2:AK859,Concentrado!$A$2:$A859,"="&amp;$A13,Concentrado!$B$2:$B859, "=Veracruz")</f>
        <v>7.9130000000000003</v>
      </c>
      <c r="AK13" s="9">
        <f>SUMIFS(Concentrado!AL$2:AL859,Concentrado!$A$2:$A859,"="&amp;$A13,Concentrado!$B$2:$B859, "=Veracruz")</f>
        <v>1.734</v>
      </c>
      <c r="AL13" s="9">
        <f>SUMIFS(Concentrado!AM$2:AM859,Concentrado!$A$2:$A859,"="&amp;$A13,Concentrado!$B$2:$B859, "=Veracruz")</f>
        <v>4.7220000000000004</v>
      </c>
      <c r="AM13" s="9">
        <f>SUMIFS(Concentrado!AN$2:AN859,Concentrado!$A$2:$A859,"="&amp;$A13,Concentrado!$B$2:$B859, "=Veracruz")</f>
        <v>77.545000000000002</v>
      </c>
      <c r="AN13" s="9">
        <f>SUMIFS(Concentrado!AO$2:AO859,Concentrado!$A$2:$A859,"="&amp;$A13,Concentrado!$B$2:$B859, "=Veracruz")</f>
        <v>58.618000000000002</v>
      </c>
      <c r="AO13" s="9">
        <f>SUMIFS(Concentrado!AP$2:AP859,Concentrado!$A$2:$A859,"="&amp;$A13,Concentrado!$B$2:$B859, "=Veracruz")</f>
        <v>67.849999999999994</v>
      </c>
      <c r="AP13" s="9">
        <f>SUMIFS(Concentrado!AQ$2:AQ859,Concentrado!$A$2:$A859,"="&amp;$A13,Concentrado!$B$2:$B859, "=Veracruz")</f>
        <v>4.7210000000000001</v>
      </c>
      <c r="AQ13" s="9">
        <f>SUMIFS(Concentrado!AR$2:AR859,Concentrado!$A$2:$A859,"="&amp;$A13,Concentrado!$B$2:$B859, "=Veracruz")</f>
        <v>2.9649999999999999</v>
      </c>
      <c r="AR13" s="9">
        <f>SUMIFS(Concentrado!AS$2:AS859,Concentrado!$A$2:$A859,"="&amp;$A13,Concentrado!$B$2:$B859, "=Veracruz")</f>
        <v>3.8140000000000001</v>
      </c>
      <c r="AS13" s="9">
        <f>SUMIFS(Concentrado!AT$2:AT859,Concentrado!$A$2:$A859,"="&amp;$A13,Concentrado!$B$2:$B859, "=Veracruz")</f>
        <v>14.833</v>
      </c>
      <c r="AT13" s="9">
        <f>SUMIFS(Concentrado!AU$2:AU859,Concentrado!$A$2:$A859,"="&amp;$A13,Concentrado!$B$2:$B859, "=Veracruz")</f>
        <v>4.6980000000000004</v>
      </c>
      <c r="AU13" s="9">
        <f>SUMIFS(Concentrado!AV$2:AV859,Concentrado!$A$2:$A859,"="&amp;$A13,Concentrado!$B$2:$B859, "=Veracruz")</f>
        <v>9.6</v>
      </c>
      <c r="AV13" s="9">
        <f>SUMIFS(Concentrado!AW$2:AW859,Concentrado!$A$2:$A859,"="&amp;$A13,Concentrado!$B$2:$B859, "=Veracruz")</f>
        <v>649.05999999999995</v>
      </c>
      <c r="AW13" s="9">
        <f>SUMIFS(Concentrado!AX$2:AX859,Concentrado!$A$2:$A859,"="&amp;$A13,Concentrado!$B$2:$B859, "=Veracruz")</f>
        <v>486.85899999999998</v>
      </c>
      <c r="AX13" s="9">
        <f>SUMIFS(Concentrado!AY$2:AY859,Concentrado!$A$2:$A859,"="&amp;$A13,Concentrado!$B$2:$B859, "=Veracruz")</f>
        <v>565.58199999999999</v>
      </c>
      <c r="AY13" s="9">
        <f>SUMIFS(Concentrado!AZ$2:AZ859,Concentrado!$A$2:$A859,"="&amp;$A13,Concentrado!$B$2:$B859, "=Veracruz")</f>
        <v>6.4909999999999997</v>
      </c>
      <c r="AZ13" s="9">
        <f>SUMIFS(Concentrado!BA$2:BA859,Concentrado!$A$2:$A859,"="&amp;$A13,Concentrado!$B$2:$B859, "=Veracruz")</f>
        <v>4.8689999999999998</v>
      </c>
      <c r="BA13" s="9">
        <f>SUMIFS(Concentrado!BB$2:BB859,Concentrado!$A$2:$A859,"="&amp;$A13,Concentrado!$B$2:$B859, "=Veracruz")</f>
        <v>5.6559999999999997</v>
      </c>
      <c r="BB13" s="9">
        <f>SUMIFS(Concentrado!BC$2:BC859,Concentrado!$A$2:$A859,"="&amp;$A13,Concentrado!$B$2:$B859, "=Veracruz")</f>
        <v>22.186</v>
      </c>
      <c r="BC13" s="9">
        <f>SUMIFS(Concentrado!BD$2:BD859,Concentrado!$A$2:$A859,"="&amp;$A13,Concentrado!$B$2:$B859, "=Veracruz")</f>
        <v>10.481</v>
      </c>
      <c r="BD13" s="9">
        <f>SUMIFS(Concentrado!BE$2:BE859,Concentrado!$A$2:$A859,"="&amp;$A13,Concentrado!$B$2:$B859, "=Veracruz")</f>
        <v>17.443000000000001</v>
      </c>
      <c r="BE13" s="9">
        <f>SUMIFS(Concentrado!BF$2:BF859,Concentrado!$A$2:$A859,"="&amp;$A13,Concentrado!$B$2:$B859, "=Veracruz")</f>
        <v>20.271000000000001</v>
      </c>
      <c r="BF13" s="9">
        <f>SUMIFS(Concentrado!BG$2:BG859,Concentrado!$A$2:$A859,"="&amp;$A13,Concentrado!$B$2:$B859, "=Veracruz")</f>
        <v>62.381999999999998</v>
      </c>
      <c r="BG13" s="9">
        <f>SUMIFS(Concentrado!BH$2:BH859,Concentrado!$A$2:$A859,"="&amp;$A13,Concentrado!$B$2:$B859, "=Veracruz")</f>
        <v>8.8072336029835938</v>
      </c>
    </row>
    <row r="14" spans="1:59" x14ac:dyDescent="0.25">
      <c r="A14" s="4">
        <v>2010</v>
      </c>
      <c r="B14" s="9">
        <f>SUMIFS(Concentrado!C$2:C859,Concentrado!$A$2:$A859,"="&amp;$A14,Concentrado!$B$2:$B859, "=Veracruz")</f>
        <v>6.6429999999999998</v>
      </c>
      <c r="C14" s="9">
        <f>SUMIFS(Concentrado!D$2:D859,Concentrado!$A$2:$A859,"="&amp;$A14,Concentrado!$B$2:$B859, "=Veracruz")</f>
        <v>1.589</v>
      </c>
      <c r="D14" s="9">
        <f>SUMIFS(Concentrado!E$2:E859,Concentrado!$A$2:$A859,"="&amp;$A14,Concentrado!$B$2:$B859, "=Veracruz")</f>
        <v>4.0350000000000001</v>
      </c>
      <c r="E14" s="9">
        <f>SUMIFS(Concentrado!F$2:F859,Concentrado!$A$2:$A859,"="&amp;$A14,Concentrado!$B$2:$B859, "=Veracruz")</f>
        <v>15.923</v>
      </c>
      <c r="F14" s="9">
        <f>SUMIFS(Concentrado!G$2:G859,Concentrado!$A$2:$A859,"="&amp;$A14,Concentrado!$B$2:$B859, "=Veracruz")</f>
        <v>14.816000000000001</v>
      </c>
      <c r="G14" s="9">
        <f>SUMIFS(Concentrado!H$2:H859,Concentrado!$A$2:$A859,"="&amp;$A14,Concentrado!$B$2:$B859, "=Veracruz")</f>
        <v>3.4940000000000002</v>
      </c>
      <c r="H14" s="9">
        <f>SUMIFS(Concentrado!I$2:I859,Concentrado!$A$2:$A859,"="&amp;$A14,Concentrado!$B$2:$B859, "=Veracruz")</f>
        <v>3.4009999999999998</v>
      </c>
      <c r="I14" s="9">
        <f>SUMIFS(Concentrado!J$2:J859,Concentrado!$A$2:$A859,"="&amp;$A14,Concentrado!$B$2:$B859, "=Veracruz")</f>
        <v>3.4460000000000002</v>
      </c>
      <c r="J14" s="9">
        <f>SUMIFS(Concentrado!K$2:K859,Concentrado!$A$2:$A859,"="&amp;$A14,Concentrado!$B$2:$B859, "=Veracruz")</f>
        <v>6.7750000000000004</v>
      </c>
      <c r="K14" s="9">
        <f>SUMIFS(Concentrado!L$2:L859,Concentrado!$A$2:$A859,"="&amp;$A14,Concentrado!$B$2:$B859, "=Veracruz")</f>
        <v>3.3759999999999999</v>
      </c>
      <c r="L14" s="9">
        <f>SUMIFS(Concentrado!M$2:M859,Concentrado!$A$2:$A859,"="&amp;$A14,Concentrado!$B$2:$B859, "=Veracruz")</f>
        <v>5.0209999999999999</v>
      </c>
      <c r="M14" s="9">
        <f>SUMIFS(Concentrado!N$2:N859,Concentrado!$A$2:$A859,"="&amp;$A14,Concentrado!$B$2:$B859, "=Veracruz")</f>
        <v>47.744999999999997</v>
      </c>
      <c r="N14" s="9">
        <f>SUMIFS(Concentrado!O$2:O859,Concentrado!$A$2:$A859,"="&amp;$A14,Concentrado!$B$2:$B859, "=Veracruz")</f>
        <v>74.054000000000002</v>
      </c>
      <c r="O14" s="9">
        <f>SUMIFS(Concentrado!P$2:P859,Concentrado!$A$2:$A859,"="&amp;$A14,Concentrado!$B$2:$B859, "=Veracruz")</f>
        <v>16.829999999999998</v>
      </c>
      <c r="P14" s="9">
        <f>SUMIFS(Concentrado!Q$2:Q859,Concentrado!$A$2:$A859,"="&amp;$A14,Concentrado!$B$2:$B859, "=Veracruz")</f>
        <v>44.55</v>
      </c>
      <c r="Q14" s="9">
        <f>SUMIFS(Concentrado!R$2:R859,Concentrado!$A$2:$A859,"="&amp;$A14,Concentrado!$B$2:$B859, "=Veracruz")</f>
        <v>82.656000000000006</v>
      </c>
      <c r="R14" s="9">
        <f>SUMIFS(Concentrado!S$2:S859,Concentrado!$A$2:$A859,"="&amp;$A14,Concentrado!$B$2:$B859, "=Veracruz")</f>
        <v>88.816000000000003</v>
      </c>
      <c r="S14" s="9">
        <f>SUMIFS(Concentrado!T$2:T859,Concentrado!$A$2:$A859,"="&amp;$A14,Concentrado!$B$2:$B859, "=Veracruz")</f>
        <v>85.834999999999994</v>
      </c>
      <c r="T14" s="9">
        <f>SUMIFS(Concentrado!U$2:U859,Concentrado!$A$2:$A859,"="&amp;$A14,Concentrado!$B$2:$B859, "=Veracruz")</f>
        <v>19.187999999999999</v>
      </c>
      <c r="U14" s="9">
        <f>SUMIFS(Concentrado!V$2:V859,Concentrado!$A$2:$A859,"="&amp;$A14,Concentrado!$B$2:$B859, "=Veracruz")</f>
        <v>20.652999999999999</v>
      </c>
      <c r="V14" s="9">
        <f>SUMIFS(Concentrado!W$2:W859,Concentrado!$A$2:$A859,"="&amp;$A14,Concentrado!$B$2:$B859, "=Veracruz")</f>
        <v>19.943999999999999</v>
      </c>
      <c r="W14" s="9">
        <f>SUMIFS(Concentrado!X$2:X859,Concentrado!$A$2:$A859,"="&amp;$A14,Concentrado!$B$2:$B859, "=Veracruz")</f>
        <v>11.407</v>
      </c>
      <c r="X14" s="9">
        <f>SUMIFS(Concentrado!Y$2:Y859,Concentrado!$A$2:$A859,"="&amp;$A14,Concentrado!$B$2:$B859, "=Veracruz")</f>
        <v>1.613</v>
      </c>
      <c r="Y14" s="9">
        <f>SUMIFS(Concentrado!Z$2:Z859,Concentrado!$A$2:$A859,"="&amp;$A14,Concentrado!$B$2:$B859, "=Veracruz")</f>
        <v>6.3659999999999997</v>
      </c>
      <c r="Z14" s="9">
        <f>SUMIFS(Concentrado!AA$2:AA859,Concentrado!$A$2:$A859,"="&amp;$A14,Concentrado!$B$2:$B859, "=Veracruz")</f>
        <v>76.039000000000001</v>
      </c>
      <c r="AA14" s="9">
        <f>SUMIFS(Concentrado!AB$2:AB859,Concentrado!$A$2:$A859,"="&amp;$A14,Concentrado!$B$2:$B859, "=Veracruz")</f>
        <v>59.029000000000003</v>
      </c>
      <c r="AB14" s="9">
        <f>SUMIFS(Concentrado!AC$2:AC859,Concentrado!$A$2:$A859,"="&amp;$A14,Concentrado!$B$2:$B859, "=Veracruz")</f>
        <v>67.260999999999996</v>
      </c>
      <c r="AC14" s="9">
        <f>SUMIFS(Concentrado!AD$2:AD859,Concentrado!$A$2:$A859,"="&amp;$A14,Concentrado!$B$2:$B859, "=Veracruz")</f>
        <v>485.05599999999998</v>
      </c>
      <c r="AD14" s="9">
        <f>SUMIFS(Concentrado!AE$2:AE859,Concentrado!$A$2:$A859,"="&amp;$A14,Concentrado!$B$2:$B859, "=Veracruz")</f>
        <v>414.988</v>
      </c>
      <c r="AE14" s="9">
        <f>SUMIFS(Concentrado!AF$2:AF859,Concentrado!$A$2:$A859,"="&amp;$A14,Concentrado!$B$2:$B859, "=Veracruz")</f>
        <v>448.91199999999998</v>
      </c>
      <c r="AF14" s="9">
        <f>SUMIFS(Concentrado!AG$2:AG859,Concentrado!$A$2:$A859,"="&amp;$A14,Concentrado!$B$2:$B859, "=Veracruz")</f>
        <v>11.46</v>
      </c>
      <c r="AG14" s="9">
        <f>SUMIFS(Concentrado!AH$2:AH859,Concentrado!$A$2:$A859,"="&amp;$A14,Concentrado!$B$2:$B859, "=Veracruz")</f>
        <v>5.4981581170307896</v>
      </c>
      <c r="AH14" s="9">
        <f>SUMIFS(Concentrado!AI$2:AI859,Concentrado!$A$2:$A859,"="&amp;$A14,Concentrado!$B$2:$B859, "=Veracruz")</f>
        <v>1.7317888547611</v>
      </c>
      <c r="AI14" s="9">
        <f>SUMIFS(Concentrado!AJ$2:AJ859,Concentrado!$A$2:$A859,"="&amp;$A14,Concentrado!$B$2:$B859, "=Veracruz")</f>
        <v>3.5864184443171601</v>
      </c>
      <c r="AJ14" s="9">
        <f>SUMIFS(Concentrado!AK$2:AK859,Concentrado!$A$2:$A859,"="&amp;$A14,Concentrado!$B$2:$B859, "=Veracruz")</f>
        <v>5.69</v>
      </c>
      <c r="AK14" s="9">
        <f>SUMIFS(Concentrado!AL$2:AL859,Concentrado!$A$2:$A859,"="&amp;$A14,Concentrado!$B$2:$B859, "=Veracruz")</f>
        <v>1.167</v>
      </c>
      <c r="AL14" s="9">
        <f>SUMIFS(Concentrado!AM$2:AM859,Concentrado!$A$2:$A859,"="&amp;$A14,Concentrado!$B$2:$B859, "=Veracruz")</f>
        <v>3.3559999999999999</v>
      </c>
      <c r="AM14" s="9">
        <f>SUMIFS(Concentrado!AN$2:AN859,Concentrado!$A$2:$A859,"="&amp;$A14,Concentrado!$B$2:$B859, "=Veracruz")</f>
        <v>77.918000000000006</v>
      </c>
      <c r="AN14" s="9">
        <f>SUMIFS(Concentrado!AO$2:AO859,Concentrado!$A$2:$A859,"="&amp;$A14,Concentrado!$B$2:$B859, "=Veracruz")</f>
        <v>58.408000000000001</v>
      </c>
      <c r="AO14" s="9">
        <f>SUMIFS(Concentrado!AP$2:AP859,Concentrado!$A$2:$A859,"="&amp;$A14,Concentrado!$B$2:$B859, "=Veracruz")</f>
        <v>67.876000000000005</v>
      </c>
      <c r="AP14" s="9">
        <f>SUMIFS(Concentrado!AQ$2:AQ859,Concentrado!$A$2:$A859,"="&amp;$A14,Concentrado!$B$2:$B859, "=Veracruz")</f>
        <v>5.32</v>
      </c>
      <c r="AQ14" s="9">
        <f>SUMIFS(Concentrado!AR$2:AR859,Concentrado!$A$2:$A859,"="&amp;$A14,Concentrado!$B$2:$B859, "=Veracruz")</f>
        <v>2.532</v>
      </c>
      <c r="AR14" s="9">
        <f>SUMIFS(Concentrado!AS$2:AS859,Concentrado!$A$2:$A859,"="&amp;$A14,Concentrado!$B$2:$B859, "=Veracruz")</f>
        <v>3.8809999999999998</v>
      </c>
      <c r="AS14" s="9">
        <f>SUMIFS(Concentrado!AT$2:AT859,Concentrado!$A$2:$A859,"="&amp;$A14,Concentrado!$B$2:$B859, "=Veracruz")</f>
        <v>14.106999999999999</v>
      </c>
      <c r="AT14" s="9">
        <f>SUMIFS(Concentrado!AU$2:AU859,Concentrado!$A$2:$A859,"="&amp;$A14,Concentrado!$B$2:$B859, "=Veracruz")</f>
        <v>3.7480000000000002</v>
      </c>
      <c r="AU14" s="9">
        <f>SUMIFS(Concentrado!AV$2:AV859,Concentrado!$A$2:$A859,"="&amp;$A14,Concentrado!$B$2:$B859, "=Veracruz")</f>
        <v>8.7620000000000005</v>
      </c>
      <c r="AV14" s="9">
        <f>SUMIFS(Concentrado!AW$2:AW859,Concentrado!$A$2:$A859,"="&amp;$A14,Concentrado!$B$2:$B859, "=Veracruz")</f>
        <v>652.90800000000002</v>
      </c>
      <c r="AW14" s="9">
        <f>SUMIFS(Concentrado!AX$2:AX859,Concentrado!$A$2:$A859,"="&amp;$A14,Concentrado!$B$2:$B859, "=Veracruz")</f>
        <v>506.48500000000001</v>
      </c>
      <c r="AX14" s="9">
        <f>SUMIFS(Concentrado!AY$2:AY859,Concentrado!$A$2:$A859,"="&amp;$A14,Concentrado!$B$2:$B859, "=Veracruz")</f>
        <v>577.42700000000002</v>
      </c>
      <c r="AY14" s="9">
        <f>SUMIFS(Concentrado!AZ$2:AZ859,Concentrado!$A$2:$A859,"="&amp;$A14,Concentrado!$B$2:$B859, "=Veracruz")</f>
        <v>6.5289999999999999</v>
      </c>
      <c r="AZ14" s="9">
        <f>SUMIFS(Concentrado!BA$2:BA859,Concentrado!$A$2:$A859,"="&amp;$A14,Concentrado!$B$2:$B859, "=Veracruz")</f>
        <v>5.0650000000000004</v>
      </c>
      <c r="BA14" s="9">
        <f>SUMIFS(Concentrado!BB$2:BB859,Concentrado!$A$2:$A859,"="&amp;$A14,Concentrado!$B$2:$B859, "=Veracruz")</f>
        <v>5.774</v>
      </c>
      <c r="BB14" s="9">
        <f>SUMIFS(Concentrado!BC$2:BC859,Concentrado!$A$2:$A859,"="&amp;$A14,Concentrado!$B$2:$B859, "=Veracruz")</f>
        <v>22.725000000000001</v>
      </c>
      <c r="BC14" s="9">
        <f>SUMIFS(Concentrado!BD$2:BD859,Concentrado!$A$2:$A859,"="&amp;$A14,Concentrado!$B$2:$B859, "=Veracruz")</f>
        <v>9.9339999999999993</v>
      </c>
      <c r="BD14" s="9">
        <f>SUMIFS(Concentrado!BE$2:BE859,Concentrado!$A$2:$A859,"="&amp;$A14,Concentrado!$B$2:$B859, "=Veracruz")</f>
        <v>17.283999999999999</v>
      </c>
      <c r="BE14" s="9">
        <f>SUMIFS(Concentrado!BF$2:BF859,Concentrado!$A$2:$A859,"="&amp;$A14,Concentrado!$B$2:$B859, "=Veracruz")</f>
        <v>19.785</v>
      </c>
      <c r="BF14" s="9">
        <f>SUMIFS(Concentrado!BG$2:BG859,Concentrado!$A$2:$A859,"="&amp;$A14,Concentrado!$B$2:$B859, "=Veracruz")</f>
        <v>52.652000000000001</v>
      </c>
      <c r="BG14" s="9">
        <f>SUMIFS(Concentrado!BH$2:BH859,Concentrado!$A$2:$A859,"="&amp;$A14,Concentrado!$B$2:$B859, "=Veracruz")</f>
        <v>8.6741099755639866</v>
      </c>
    </row>
    <row r="15" spans="1:59" x14ac:dyDescent="0.25">
      <c r="A15" s="4">
        <v>2011</v>
      </c>
      <c r="B15" s="9">
        <f>SUMIFS(Concentrado!C$2:C859,Concentrado!$A$2:$A859,"="&amp;$A15,Concentrado!$B$2:$B859, "=Veracruz")</f>
        <v>8.3780000000000001</v>
      </c>
      <c r="C15" s="9">
        <f>SUMIFS(Concentrado!D$2:D859,Concentrado!$A$2:$A859,"="&amp;$A15,Concentrado!$B$2:$B859, "=Veracruz")</f>
        <v>2.157</v>
      </c>
      <c r="D15" s="9">
        <f>SUMIFS(Concentrado!E$2:E859,Concentrado!$A$2:$A859,"="&amp;$A15,Concentrado!$B$2:$B859, "=Veracruz")</f>
        <v>5.17</v>
      </c>
      <c r="E15" s="9">
        <f>SUMIFS(Concentrado!F$2:F859,Concentrado!$A$2:$A859,"="&amp;$A15,Concentrado!$B$2:$B859, "=Veracruz")</f>
        <v>17.533000000000001</v>
      </c>
      <c r="F15" s="9">
        <f>SUMIFS(Concentrado!G$2:G859,Concentrado!$A$2:$A859,"="&amp;$A15,Concentrado!$B$2:$B859, "=Veracruz")</f>
        <v>14.919</v>
      </c>
      <c r="G15" s="9">
        <f>SUMIFS(Concentrado!H$2:H859,Concentrado!$A$2:$A859,"="&amp;$A15,Concentrado!$B$2:$B859, "=Veracruz")</f>
        <v>4.306</v>
      </c>
      <c r="H15" s="9">
        <f>SUMIFS(Concentrado!I$2:I859,Concentrado!$A$2:$A859,"="&amp;$A15,Concentrado!$B$2:$B859, "=Veracruz")</f>
        <v>4.266</v>
      </c>
      <c r="I15" s="9">
        <f>SUMIFS(Concentrado!J$2:J859,Concentrado!$A$2:$A859,"="&amp;$A15,Concentrado!$B$2:$B859, "=Veracruz")</f>
        <v>4.2859999999999996</v>
      </c>
      <c r="J15" s="9">
        <f>SUMIFS(Concentrado!K$2:K859,Concentrado!$A$2:$A859,"="&amp;$A15,Concentrado!$B$2:$B859, "=Veracruz")</f>
        <v>6.5510000000000002</v>
      </c>
      <c r="K15" s="9">
        <f>SUMIFS(Concentrado!L$2:L859,Concentrado!$A$2:$A859,"="&amp;$A15,Concentrado!$B$2:$B859, "=Veracruz")</f>
        <v>3.9470000000000001</v>
      </c>
      <c r="L15" s="9">
        <f>SUMIFS(Concentrado!M$2:M859,Concentrado!$A$2:$A859,"="&amp;$A15,Concentrado!$B$2:$B859, "=Veracruz")</f>
        <v>5.2080000000000002</v>
      </c>
      <c r="M15" s="9">
        <f>SUMIFS(Concentrado!N$2:N859,Concentrado!$A$2:$A859,"="&amp;$A15,Concentrado!$B$2:$B859, "=Veracruz")</f>
        <v>45.796999999999997</v>
      </c>
      <c r="N15" s="9">
        <f>SUMIFS(Concentrado!O$2:O859,Concentrado!$A$2:$A859,"="&amp;$A15,Concentrado!$B$2:$B859, "=Veracruz")</f>
        <v>92.992000000000004</v>
      </c>
      <c r="O15" s="9">
        <f>SUMIFS(Concentrado!P$2:P859,Concentrado!$A$2:$A859,"="&amp;$A15,Concentrado!$B$2:$B859, "=Veracruz")</f>
        <v>19.710999999999999</v>
      </c>
      <c r="P15" s="9">
        <f>SUMIFS(Concentrado!Q$2:Q859,Concentrado!$A$2:$A859,"="&amp;$A15,Concentrado!$B$2:$B859, "=Veracruz")</f>
        <v>55.445999999999998</v>
      </c>
      <c r="Q15" s="9">
        <f>SUMIFS(Concentrado!R$2:R859,Concentrado!$A$2:$A859,"="&amp;$A15,Concentrado!$B$2:$B859, "=Veracruz")</f>
        <v>79.238</v>
      </c>
      <c r="R15" s="9">
        <f>SUMIFS(Concentrado!S$2:S859,Concentrado!$A$2:$A859,"="&amp;$A15,Concentrado!$B$2:$B859, "=Veracruz")</f>
        <v>86.691000000000003</v>
      </c>
      <c r="S15" s="9">
        <f>SUMIFS(Concentrado!T$2:T859,Concentrado!$A$2:$A859,"="&amp;$A15,Concentrado!$B$2:$B859, "=Veracruz")</f>
        <v>83.081000000000003</v>
      </c>
      <c r="T15" s="9">
        <f>SUMIFS(Concentrado!U$2:U859,Concentrado!$A$2:$A859,"="&amp;$A15,Concentrado!$B$2:$B859, "=Veracruz")</f>
        <v>19.861999999999998</v>
      </c>
      <c r="U15" s="9">
        <f>SUMIFS(Concentrado!V$2:V859,Concentrado!$A$2:$A859,"="&amp;$A15,Concentrado!$B$2:$B859, "=Veracruz")</f>
        <v>22.433</v>
      </c>
      <c r="V15" s="9">
        <f>SUMIFS(Concentrado!W$2:W859,Concentrado!$A$2:$A859,"="&amp;$A15,Concentrado!$B$2:$B859, "=Veracruz")</f>
        <v>21.187000000000001</v>
      </c>
      <c r="W15" s="9">
        <f>SUMIFS(Concentrado!X$2:X859,Concentrado!$A$2:$A859,"="&amp;$A15,Concentrado!$B$2:$B859, "=Veracruz")</f>
        <v>22.446000000000002</v>
      </c>
      <c r="X15" s="9">
        <f>SUMIFS(Concentrado!Y$2:Y859,Concentrado!$A$2:$A859,"="&amp;$A15,Concentrado!$B$2:$B859, "=Veracruz")</f>
        <v>3.5550000000000002</v>
      </c>
      <c r="Y15" s="9">
        <f>SUMIFS(Concentrado!Z$2:Z859,Concentrado!$A$2:$A859,"="&amp;$A15,Concentrado!$B$2:$B859, "=Veracruz")</f>
        <v>12.781000000000001</v>
      </c>
      <c r="Z15" s="9">
        <f>SUMIFS(Concentrado!AA$2:AA859,Concentrado!$A$2:$A859,"="&amp;$A15,Concentrado!$B$2:$B859, "=Veracruz")</f>
        <v>77.019000000000005</v>
      </c>
      <c r="AA15" s="9">
        <f>SUMIFS(Concentrado!AB$2:AB859,Concentrado!$A$2:$A859,"="&amp;$A15,Concentrado!$B$2:$B859, "=Veracruz")</f>
        <v>55.186999999999998</v>
      </c>
      <c r="AB15" s="9">
        <f>SUMIFS(Concentrado!AC$2:AC859,Concentrado!$A$2:$A859,"="&amp;$A15,Concentrado!$B$2:$B859, "=Veracruz")</f>
        <v>65.762</v>
      </c>
      <c r="AC15" s="9">
        <f>SUMIFS(Concentrado!AD$2:AD859,Concentrado!$A$2:$A859,"="&amp;$A15,Concentrado!$B$2:$B859, "=Veracruz")</f>
        <v>476.55</v>
      </c>
      <c r="AD15" s="9">
        <f>SUMIFS(Concentrado!AE$2:AE859,Concentrado!$A$2:$A859,"="&amp;$A15,Concentrado!$B$2:$B859, "=Veracruz")</f>
        <v>405.262</v>
      </c>
      <c r="AE15" s="9">
        <f>SUMIFS(Concentrado!AF$2:AF859,Concentrado!$A$2:$A859,"="&amp;$A15,Concentrado!$B$2:$B859, "=Veracruz")</f>
        <v>439.85500000000002</v>
      </c>
      <c r="AF15" s="9">
        <f>SUMIFS(Concentrado!AG$2:AG859,Concentrado!$A$2:$A859,"="&amp;$A15,Concentrado!$B$2:$B859, "=Veracruz")</f>
        <v>11.223000000000001</v>
      </c>
      <c r="AG15" s="9">
        <f>SUMIFS(Concentrado!AH$2:AH859,Concentrado!$A$2:$A859,"="&amp;$A15,Concentrado!$B$2:$B859, "=Veracruz")</f>
        <v>6.1351467040510999</v>
      </c>
      <c r="AH15" s="9">
        <f>SUMIFS(Concentrado!AI$2:AI859,Concentrado!$A$2:$A859,"="&amp;$A15,Concentrado!$B$2:$B859, "=Veracruz")</f>
        <v>2.20594571305472</v>
      </c>
      <c r="AI15" s="9">
        <f>SUMIFS(Concentrado!AJ$2:AJ859,Concentrado!$A$2:$A859,"="&amp;$A15,Concentrado!$B$2:$B859, "=Veracruz")</f>
        <v>4.1482435848632999</v>
      </c>
      <c r="AJ15" s="9">
        <f>SUMIFS(Concentrado!AK$2:AK859,Concentrado!$A$2:$A859,"="&amp;$A15,Concentrado!$B$2:$B859, "=Veracruz")</f>
        <v>6.7080000000000002</v>
      </c>
      <c r="AK15" s="9">
        <f>SUMIFS(Concentrado!AL$2:AL859,Concentrado!$A$2:$A859,"="&amp;$A15,Concentrado!$B$2:$B859, "=Veracruz")</f>
        <v>1.2749999999999999</v>
      </c>
      <c r="AL15" s="9">
        <f>SUMIFS(Concentrado!AM$2:AM859,Concentrado!$A$2:$A859,"="&amp;$A15,Concentrado!$B$2:$B859, "=Veracruz")</f>
        <v>3.9060000000000001</v>
      </c>
      <c r="AM15" s="9">
        <f>SUMIFS(Concentrado!AN$2:AN859,Concentrado!$A$2:$A859,"="&amp;$A15,Concentrado!$B$2:$B859, "=Veracruz")</f>
        <v>76.575999999999993</v>
      </c>
      <c r="AN15" s="9">
        <f>SUMIFS(Concentrado!AO$2:AO859,Concentrado!$A$2:$A859,"="&amp;$A15,Concentrado!$B$2:$B859, "=Veracruz")</f>
        <v>54.500999999999998</v>
      </c>
      <c r="AO15" s="9">
        <f>SUMIFS(Concentrado!AP$2:AP859,Concentrado!$A$2:$A859,"="&amp;$A15,Concentrado!$B$2:$B859, "=Veracruz")</f>
        <v>65.218000000000004</v>
      </c>
      <c r="AP15" s="9">
        <f>SUMIFS(Concentrado!AQ$2:AQ859,Concentrado!$A$2:$A859,"="&amp;$A15,Concentrado!$B$2:$B859, "=Veracruz")</f>
        <v>5.69</v>
      </c>
      <c r="AQ15" s="9">
        <f>SUMIFS(Concentrado!AR$2:AR859,Concentrado!$A$2:$A859,"="&amp;$A15,Concentrado!$B$2:$B859, "=Veracruz")</f>
        <v>2.5499999999999998</v>
      </c>
      <c r="AR15" s="9">
        <f>SUMIFS(Concentrado!AS$2:AS859,Concentrado!$A$2:$A859,"="&amp;$A15,Concentrado!$B$2:$B859, "=Veracruz")</f>
        <v>4.0709999999999997</v>
      </c>
      <c r="AS15" s="9">
        <f>SUMIFS(Concentrado!AT$2:AT859,Concentrado!$A$2:$A859,"="&amp;$A15,Concentrado!$B$2:$B859, "=Veracruz")</f>
        <v>14.955</v>
      </c>
      <c r="AT15" s="9">
        <f>SUMIFS(Concentrado!AU$2:AU859,Concentrado!$A$2:$A859,"="&amp;$A15,Concentrado!$B$2:$B859, "=Veracruz")</f>
        <v>3.923</v>
      </c>
      <c r="AU15" s="9">
        <f>SUMIFS(Concentrado!AV$2:AV859,Concentrado!$A$2:$A859,"="&amp;$A15,Concentrado!$B$2:$B859, "=Veracruz")</f>
        <v>9.266</v>
      </c>
      <c r="AV15" s="9">
        <f>SUMIFS(Concentrado!AW$2:AW859,Concentrado!$A$2:$A859,"="&amp;$A15,Concentrado!$B$2:$B859, "=Veracruz")</f>
        <v>659.66300000000001</v>
      </c>
      <c r="AW15" s="9">
        <f>SUMIFS(Concentrado!AX$2:AX859,Concentrado!$A$2:$A859,"="&amp;$A15,Concentrado!$B$2:$B859, "=Veracruz")</f>
        <v>493.05700000000002</v>
      </c>
      <c r="AX15" s="9">
        <f>SUMIFS(Concentrado!AY$2:AY859,Concentrado!$A$2:$A859,"="&amp;$A15,Concentrado!$B$2:$B859, "=Veracruz")</f>
        <v>574.14700000000005</v>
      </c>
      <c r="AY15" s="9">
        <f>SUMIFS(Concentrado!AZ$2:AZ859,Concentrado!$A$2:$A859,"="&amp;$A15,Concentrado!$B$2:$B859, "=Veracruz")</f>
        <v>6.5970000000000004</v>
      </c>
      <c r="AZ15" s="9">
        <f>SUMIFS(Concentrado!BA$2:BA859,Concentrado!$A$2:$A859,"="&amp;$A15,Concentrado!$B$2:$B859, "=Veracruz")</f>
        <v>4.931</v>
      </c>
      <c r="BA15" s="9">
        <f>SUMIFS(Concentrado!BB$2:BB859,Concentrado!$A$2:$A859,"="&amp;$A15,Concentrado!$B$2:$B859, "=Veracruz")</f>
        <v>5.7409999999999997</v>
      </c>
      <c r="BB15" s="9">
        <f>SUMIFS(Concentrado!BC$2:BC859,Concentrado!$A$2:$A859,"="&amp;$A15,Concentrado!$B$2:$B859, "=Veracruz")</f>
        <v>16.071000000000002</v>
      </c>
      <c r="BC15" s="9">
        <f>SUMIFS(Concentrado!BD$2:BD859,Concentrado!$A$2:$A859,"="&amp;$A15,Concentrado!$B$2:$B859, "=Veracruz")</f>
        <v>7.0819999999999999</v>
      </c>
      <c r="BD15" s="9">
        <f>SUMIFS(Concentrado!BE$2:BE859,Concentrado!$A$2:$A859,"="&amp;$A15,Concentrado!$B$2:$B859, "=Veracruz")</f>
        <v>13.558999999999999</v>
      </c>
      <c r="BE15" s="9">
        <f>SUMIFS(Concentrado!BF$2:BF859,Concentrado!$A$2:$A859,"="&amp;$A15,Concentrado!$B$2:$B859, "=Veracruz")</f>
        <v>15.842000000000001</v>
      </c>
      <c r="BF15" s="9">
        <f>SUMIFS(Concentrado!BG$2:BG859,Concentrado!$A$2:$A859,"="&amp;$A15,Concentrado!$B$2:$B859, "=Veracruz")</f>
        <v>54.72</v>
      </c>
      <c r="BG15" s="9">
        <f>SUMIFS(Concentrado!BH$2:BH859,Concentrado!$A$2:$A859,"="&amp;$A15,Concentrado!$B$2:$B859, "=Veracruz")</f>
        <v>9.1741259922310423</v>
      </c>
    </row>
    <row r="16" spans="1:59" x14ac:dyDescent="0.25">
      <c r="A16" s="4">
        <v>2012</v>
      </c>
      <c r="B16" s="9">
        <f>SUMIFS(Concentrado!C$2:C859,Concentrado!$A$2:$A859,"="&amp;$A16,Concentrado!$B$2:$B859, "=Veracruz")</f>
        <v>8.2919999999999998</v>
      </c>
      <c r="C16" s="9">
        <f>SUMIFS(Concentrado!D$2:D859,Concentrado!$A$2:$A859,"="&amp;$A16,Concentrado!$B$2:$B859, "=Veracruz")</f>
        <v>2.2770000000000001</v>
      </c>
      <c r="D16" s="9">
        <f>SUMIFS(Concentrado!E$2:E859,Concentrado!$A$2:$A859,"="&amp;$A16,Concentrado!$B$2:$B859, "=Veracruz")</f>
        <v>5.1929999999999996</v>
      </c>
      <c r="E16" s="9">
        <f>SUMIFS(Concentrado!F$2:F859,Concentrado!$A$2:$A859,"="&amp;$A16,Concentrado!$B$2:$B859, "=Veracruz")</f>
        <v>15.978999999999999</v>
      </c>
      <c r="F16" s="9">
        <f>SUMIFS(Concentrado!G$2:G859,Concentrado!$A$2:$A859,"="&amp;$A16,Concentrado!$B$2:$B859, "=Veracruz")</f>
        <v>16.86</v>
      </c>
      <c r="G16" s="9">
        <f>SUMIFS(Concentrado!H$2:H859,Concentrado!$A$2:$A859,"="&amp;$A16,Concentrado!$B$2:$B859, "=Veracruz")</f>
        <v>4.3780000000000001</v>
      </c>
      <c r="H16" s="9">
        <f>SUMIFS(Concentrado!I$2:I859,Concentrado!$A$2:$A859,"="&amp;$A16,Concentrado!$B$2:$B859, "=Veracruz")</f>
        <v>4.0460000000000003</v>
      </c>
      <c r="I16" s="9">
        <f>SUMIFS(Concentrado!J$2:J859,Concentrado!$A$2:$A859,"="&amp;$A16,Concentrado!$B$2:$B859, "=Veracruz")</f>
        <v>4.2069999999999999</v>
      </c>
      <c r="J16" s="9">
        <f>SUMIFS(Concentrado!K$2:K859,Concentrado!$A$2:$A859,"="&amp;$A16,Concentrado!$B$2:$B859, "=Veracruz")</f>
        <v>5.8970000000000002</v>
      </c>
      <c r="K16" s="9">
        <f>SUMIFS(Concentrado!L$2:L859,Concentrado!$A$2:$A859,"="&amp;$A16,Concentrado!$B$2:$B859, "=Veracruz")</f>
        <v>3.198</v>
      </c>
      <c r="L16" s="9">
        <f>SUMIFS(Concentrado!M$2:M859,Concentrado!$A$2:$A859,"="&amp;$A16,Concentrado!$B$2:$B859, "=Veracruz")</f>
        <v>4.5060000000000002</v>
      </c>
      <c r="M16" s="9">
        <f>SUMIFS(Concentrado!N$2:N859,Concentrado!$A$2:$A859,"="&amp;$A16,Concentrado!$B$2:$B859, "=Veracruz")</f>
        <v>49.106999999999999</v>
      </c>
      <c r="N16" s="9">
        <f>SUMIFS(Concentrado!O$2:O859,Concentrado!$A$2:$A859,"="&amp;$A16,Concentrado!$B$2:$B859, "=Veracruz")</f>
        <v>94.792000000000002</v>
      </c>
      <c r="O16" s="9">
        <f>SUMIFS(Concentrado!P$2:P859,Concentrado!$A$2:$A859,"="&amp;$A16,Concentrado!$B$2:$B859, "=Veracruz")</f>
        <v>19.89</v>
      </c>
      <c r="P16" s="9">
        <f>SUMIFS(Concentrado!Q$2:Q859,Concentrado!$A$2:$A859,"="&amp;$A16,Concentrado!$B$2:$B859, "=Veracruz")</f>
        <v>56.509</v>
      </c>
      <c r="Q16" s="9">
        <f>SUMIFS(Concentrado!R$2:R859,Concentrado!$A$2:$A859,"="&amp;$A16,Concentrado!$B$2:$B859, "=Veracruz")</f>
        <v>84.929000000000002</v>
      </c>
      <c r="R16" s="9">
        <f>SUMIFS(Concentrado!S$2:S859,Concentrado!$A$2:$A859,"="&amp;$A16,Concentrado!$B$2:$B859, "=Veracruz")</f>
        <v>92.616</v>
      </c>
      <c r="S16" s="9">
        <f>SUMIFS(Concentrado!T$2:T859,Concentrado!$A$2:$A859,"="&amp;$A16,Concentrado!$B$2:$B859, "=Veracruz")</f>
        <v>88.89</v>
      </c>
      <c r="T16" s="9">
        <f>SUMIFS(Concentrado!U$2:U859,Concentrado!$A$2:$A859,"="&amp;$A16,Concentrado!$B$2:$B859, "=Veracruz")</f>
        <v>21.091000000000001</v>
      </c>
      <c r="U16" s="9">
        <f>SUMIFS(Concentrado!V$2:V859,Concentrado!$A$2:$A859,"="&amp;$A16,Concentrado!$B$2:$B859, "=Veracruz")</f>
        <v>22.457999999999998</v>
      </c>
      <c r="V16" s="9">
        <f>SUMIFS(Concentrado!W$2:W859,Concentrado!$A$2:$A859,"="&amp;$A16,Concentrado!$B$2:$B859, "=Veracruz")</f>
        <v>21.795000000000002</v>
      </c>
      <c r="W16" s="9">
        <f>SUMIFS(Concentrado!X$2:X859,Concentrado!$A$2:$A859,"="&amp;$A16,Concentrado!$B$2:$B859, "=Veracruz")</f>
        <v>22.558</v>
      </c>
      <c r="X16" s="9">
        <f>SUMIFS(Concentrado!Y$2:Y859,Concentrado!$A$2:$A859,"="&amp;$A16,Concentrado!$B$2:$B859, "=Veracruz")</f>
        <v>3.367</v>
      </c>
      <c r="Y16" s="9">
        <f>SUMIFS(Concentrado!Z$2:Z859,Concentrado!$A$2:$A859,"="&amp;$A16,Concentrado!$B$2:$B859, "=Veracruz")</f>
        <v>12.832000000000001</v>
      </c>
      <c r="Z16" s="9">
        <f>SUMIFS(Concentrado!AA$2:AA859,Concentrado!$A$2:$A859,"="&amp;$A16,Concentrado!$B$2:$B859, "=Veracruz")</f>
        <v>77.975999999999999</v>
      </c>
      <c r="AA16" s="9">
        <f>SUMIFS(Concentrado!AB$2:AB859,Concentrado!$A$2:$A859,"="&amp;$A16,Concentrado!$B$2:$B859, "=Veracruz")</f>
        <v>63.423999999999999</v>
      </c>
      <c r="AB16" s="9">
        <f>SUMIFS(Concentrado!AC$2:AC859,Concentrado!$A$2:$A859,"="&amp;$A16,Concentrado!$B$2:$B859, "=Veracruz")</f>
        <v>70.477999999999994</v>
      </c>
      <c r="AC16" s="9">
        <f>SUMIFS(Concentrado!AD$2:AD859,Concentrado!$A$2:$A859,"="&amp;$A16,Concentrado!$B$2:$B859, "=Veracruz")</f>
        <v>495.02300000000002</v>
      </c>
      <c r="AD16" s="9">
        <f>SUMIFS(Concentrado!AE$2:AE859,Concentrado!$A$2:$A859,"="&amp;$A16,Concentrado!$B$2:$B859, "=Veracruz")</f>
        <v>426.863</v>
      </c>
      <c r="AE16" s="9">
        <f>SUMIFS(Concentrado!AF$2:AF859,Concentrado!$A$2:$A859,"="&amp;$A16,Concentrado!$B$2:$B859, "=Veracruz")</f>
        <v>459.94</v>
      </c>
      <c r="AF16" s="9">
        <f>SUMIFS(Concentrado!AG$2:AG859,Concentrado!$A$2:$A859,"="&amp;$A16,Concentrado!$B$2:$B859, "=Veracruz")</f>
        <v>12.231999999999999</v>
      </c>
      <c r="AG16" s="9">
        <f>SUMIFS(Concentrado!AH$2:AH859,Concentrado!$A$2:$A859,"="&amp;$A16,Concentrado!$B$2:$B859, "=Veracruz")</f>
        <v>5.5103489934196697</v>
      </c>
      <c r="AH16" s="9">
        <f>SUMIFS(Concentrado!AI$2:AI859,Concentrado!$A$2:$A859,"="&amp;$A16,Concentrado!$B$2:$B859, "=Veracruz")</f>
        <v>2.0602697579869802</v>
      </c>
      <c r="AI16" s="9">
        <f>SUMIFS(Concentrado!AJ$2:AJ859,Concentrado!$A$2:$A859,"="&amp;$A16,Concentrado!$B$2:$B859, "=Veracruz")</f>
        <v>3.7719056013144199</v>
      </c>
      <c r="AJ16" s="9">
        <f>SUMIFS(Concentrado!AK$2:AK859,Concentrado!$A$2:$A859,"="&amp;$A16,Concentrado!$B$2:$B859, "=Veracruz")</f>
        <v>6.1289999999999996</v>
      </c>
      <c r="AK16" s="9">
        <f>SUMIFS(Concentrado!AL$2:AL859,Concentrado!$A$2:$A859,"="&amp;$A16,Concentrado!$B$2:$B859, "=Veracruz")</f>
        <v>1.236</v>
      </c>
      <c r="AL16" s="9">
        <f>SUMIFS(Concentrado!AM$2:AM859,Concentrado!$A$2:$A859,"="&amp;$A16,Concentrado!$B$2:$B859, "=Veracruz")</f>
        <v>3.6080000000000001</v>
      </c>
      <c r="AM16" s="9">
        <f>SUMIFS(Concentrado!AN$2:AN859,Concentrado!$A$2:$A859,"="&amp;$A16,Concentrado!$B$2:$B859, "=Veracruz")</f>
        <v>77.126000000000005</v>
      </c>
      <c r="AN16" s="9">
        <f>SUMIFS(Concentrado!AO$2:AO859,Concentrado!$A$2:$A859,"="&amp;$A16,Concentrado!$B$2:$B859, "=Veracruz")</f>
        <v>53.345999999999997</v>
      </c>
      <c r="AO16" s="9">
        <f>SUMIFS(Concentrado!AP$2:AP859,Concentrado!$A$2:$A859,"="&amp;$A16,Concentrado!$B$2:$B859, "=Veracruz")</f>
        <v>64.885000000000005</v>
      </c>
      <c r="AP16" s="9">
        <f>SUMIFS(Concentrado!AQ$2:AQ859,Concentrado!$A$2:$A859,"="&amp;$A16,Concentrado!$B$2:$B859, "=Veracruz")</f>
        <v>5.202</v>
      </c>
      <c r="AQ16" s="9">
        <f>SUMIFS(Concentrado!AR$2:AR859,Concentrado!$A$2:$A859,"="&amp;$A16,Concentrado!$B$2:$B859, "=Veracruz")</f>
        <v>1.768</v>
      </c>
      <c r="AR16" s="9">
        <f>SUMIFS(Concentrado!AS$2:AS859,Concentrado!$A$2:$A859,"="&amp;$A16,Concentrado!$B$2:$B859, "=Veracruz")</f>
        <v>3.4329999999999998</v>
      </c>
      <c r="AS16" s="9">
        <f>SUMIFS(Concentrado!AT$2:AT859,Concentrado!$A$2:$A859,"="&amp;$A16,Concentrado!$B$2:$B859, "=Veracruz")</f>
        <v>13.829000000000001</v>
      </c>
      <c r="AT16" s="9">
        <f>SUMIFS(Concentrado!AU$2:AU859,Concentrado!$A$2:$A859,"="&amp;$A16,Concentrado!$B$2:$B859, "=Veracruz")</f>
        <v>3.9729999999999999</v>
      </c>
      <c r="AU16" s="9">
        <f>SUMIFS(Concentrado!AV$2:AV859,Concentrado!$A$2:$A859,"="&amp;$A16,Concentrado!$B$2:$B859, "=Veracruz")</f>
        <v>8.75</v>
      </c>
      <c r="AV16" s="9">
        <f>SUMIFS(Concentrado!AW$2:AW859,Concentrado!$A$2:$A859,"="&amp;$A16,Concentrado!$B$2:$B859, "=Veracruz")</f>
        <v>679.61</v>
      </c>
      <c r="AW16" s="9">
        <f>SUMIFS(Concentrado!AX$2:AX859,Concentrado!$A$2:$A859,"="&amp;$A16,Concentrado!$B$2:$B859, "=Veracruz")</f>
        <v>512.59900000000005</v>
      </c>
      <c r="AX16" s="9">
        <f>SUMIFS(Concentrado!AY$2:AY859,Concentrado!$A$2:$A859,"="&amp;$A16,Concentrado!$B$2:$B859, "=Veracruz")</f>
        <v>593.99199999999996</v>
      </c>
      <c r="AY16" s="9">
        <f>SUMIFS(Concentrado!AZ$2:AZ859,Concentrado!$A$2:$A859,"="&amp;$A16,Concentrado!$B$2:$B859, "=Veracruz")</f>
        <v>6.7960000000000003</v>
      </c>
      <c r="AZ16" s="9">
        <f>SUMIFS(Concentrado!BA$2:BA859,Concentrado!$A$2:$A859,"="&amp;$A16,Concentrado!$B$2:$B859, "=Veracruz")</f>
        <v>5.1260000000000003</v>
      </c>
      <c r="BA16" s="9">
        <f>SUMIFS(Concentrado!BB$2:BB859,Concentrado!$A$2:$A859,"="&amp;$A16,Concentrado!$B$2:$B859, "=Veracruz")</f>
        <v>5.94</v>
      </c>
      <c r="BB16" s="9">
        <f>SUMIFS(Concentrado!BC$2:BC859,Concentrado!$A$2:$A859,"="&amp;$A16,Concentrado!$B$2:$B859, "=Veracruz")</f>
        <v>15.058</v>
      </c>
      <c r="BC16" s="9">
        <f>SUMIFS(Concentrado!BD$2:BD859,Concentrado!$A$2:$A859,"="&amp;$A16,Concentrado!$B$2:$B859, "=Veracruz")</f>
        <v>5.6120000000000001</v>
      </c>
      <c r="BD16" s="9">
        <f>SUMIFS(Concentrado!BE$2:BE859,Concentrado!$A$2:$A859,"="&amp;$A16,Concentrado!$B$2:$B859, "=Veracruz")</f>
        <v>14.592000000000001</v>
      </c>
      <c r="BE16" s="9">
        <f>SUMIFS(Concentrado!BF$2:BF859,Concentrado!$A$2:$A859,"="&amp;$A16,Concentrado!$B$2:$B859, "=Veracruz")</f>
        <v>17.094000000000001</v>
      </c>
      <c r="BF16" s="9">
        <f>SUMIFS(Concentrado!BG$2:BG859,Concentrado!$A$2:$A859,"="&amp;$A16,Concentrado!$B$2:$B859, "=Veracruz")</f>
        <v>53.302999999999997</v>
      </c>
      <c r="BG16" s="9">
        <f>SUMIFS(Concentrado!BH$2:BH859,Concentrado!$A$2:$A859,"="&amp;$A16,Concentrado!$B$2:$B859, "=Veracruz")</f>
        <v>10.09794413556712</v>
      </c>
    </row>
    <row r="17" spans="1:59" x14ac:dyDescent="0.25">
      <c r="A17" s="4">
        <v>2013</v>
      </c>
      <c r="B17" s="9">
        <f>SUMIFS(Concentrado!C$2:C859,Concentrado!$A$2:$A859,"="&amp;$A17,Concentrado!$B$2:$B859, "=Veracruz")</f>
        <v>7.9359999999999999</v>
      </c>
      <c r="C17" s="9">
        <f>SUMIFS(Concentrado!D$2:D859,Concentrado!$A$2:$A859,"="&amp;$A17,Concentrado!$B$2:$B859, "=Veracruz")</f>
        <v>1.581</v>
      </c>
      <c r="D17" s="9">
        <f>SUMIFS(Concentrado!E$2:E859,Concentrado!$A$2:$A859,"="&amp;$A17,Concentrado!$B$2:$B859, "=Veracruz")</f>
        <v>4.6879999999999997</v>
      </c>
      <c r="E17" s="9">
        <f>SUMIFS(Concentrado!F$2:F859,Concentrado!$A$2:$A859,"="&amp;$A17,Concentrado!$B$2:$B859, "=Veracruz")</f>
        <v>16.260999999999999</v>
      </c>
      <c r="F17" s="9">
        <f>SUMIFS(Concentrado!G$2:G859,Concentrado!$A$2:$A859,"="&amp;$A17,Concentrado!$B$2:$B859, "=Veracruz")</f>
        <v>15.186</v>
      </c>
      <c r="G17" s="9">
        <f>SUMIFS(Concentrado!H$2:H859,Concentrado!$A$2:$A859,"="&amp;$A17,Concentrado!$B$2:$B859, "=Veracruz")</f>
        <v>4.8070000000000004</v>
      </c>
      <c r="H17" s="9">
        <f>SUMIFS(Concentrado!I$2:I859,Concentrado!$A$2:$A859,"="&amp;$A17,Concentrado!$B$2:$B859, "=Veracruz")</f>
        <v>4.4080000000000004</v>
      </c>
      <c r="I17" s="9">
        <f>SUMIFS(Concentrado!J$2:J859,Concentrado!$A$2:$A859,"="&amp;$A17,Concentrado!$B$2:$B859, "=Veracruz")</f>
        <v>4.6020000000000003</v>
      </c>
      <c r="J17" s="9">
        <f>SUMIFS(Concentrado!K$2:K859,Concentrado!$A$2:$A859,"="&amp;$A17,Concentrado!$B$2:$B859, "=Veracruz")</f>
        <v>5.52</v>
      </c>
      <c r="K17" s="9">
        <f>SUMIFS(Concentrado!L$2:L859,Concentrado!$A$2:$A859,"="&amp;$A17,Concentrado!$B$2:$B859, "=Veracruz")</f>
        <v>3.1619999999999999</v>
      </c>
      <c r="L17" s="9">
        <f>SUMIFS(Concentrado!M$2:M859,Concentrado!$A$2:$A859,"="&amp;$A17,Concentrado!$B$2:$B859, "=Veracruz")</f>
        <v>4.306</v>
      </c>
      <c r="M17" s="9">
        <f>SUMIFS(Concentrado!N$2:N859,Concentrado!$A$2:$A859,"="&amp;$A17,Concentrado!$B$2:$B859, "=Veracruz")</f>
        <v>49.491</v>
      </c>
      <c r="N17" s="9">
        <f>SUMIFS(Concentrado!O$2:O859,Concentrado!$A$2:$A859,"="&amp;$A17,Concentrado!$B$2:$B859, "=Veracruz")</f>
        <v>82.718000000000004</v>
      </c>
      <c r="O17" s="9">
        <f>SUMIFS(Concentrado!P$2:P859,Concentrado!$A$2:$A859,"="&amp;$A17,Concentrado!$B$2:$B859, "=Veracruz")</f>
        <v>16.338999999999999</v>
      </c>
      <c r="P17" s="9">
        <f>SUMIFS(Concentrado!Q$2:Q859,Concentrado!$A$2:$A859,"="&amp;$A17,Concentrado!$B$2:$B859, "=Veracruz")</f>
        <v>48.695999999999998</v>
      </c>
      <c r="Q17" s="9">
        <f>SUMIFS(Concentrado!R$2:R859,Concentrado!$A$2:$A859,"="&amp;$A17,Concentrado!$B$2:$B859, "=Veracruz")</f>
        <v>88.111000000000004</v>
      </c>
      <c r="R17" s="9">
        <f>SUMIFS(Concentrado!S$2:S859,Concentrado!$A$2:$A859,"="&amp;$A17,Concentrado!$B$2:$B859, "=Veracruz")</f>
        <v>95.855000000000004</v>
      </c>
      <c r="S17" s="9">
        <f>SUMIFS(Concentrado!T$2:T859,Concentrado!$A$2:$A859,"="&amp;$A17,Concentrado!$B$2:$B859, "=Veracruz")</f>
        <v>92.099000000000004</v>
      </c>
      <c r="T17" s="9">
        <f>SUMIFS(Concentrado!U$2:U859,Concentrado!$A$2:$A859,"="&amp;$A17,Concentrado!$B$2:$B859, "=Veracruz")</f>
        <v>20.222000000000001</v>
      </c>
      <c r="U17" s="9">
        <f>SUMIFS(Concentrado!V$2:V859,Concentrado!$A$2:$A859,"="&amp;$A17,Concentrado!$B$2:$B859, "=Veracruz")</f>
        <v>23.190999999999999</v>
      </c>
      <c r="V17" s="9">
        <f>SUMIFS(Concentrado!W$2:W859,Concentrado!$A$2:$A859,"="&amp;$A17,Concentrado!$B$2:$B859, "=Veracruz")</f>
        <v>21.751000000000001</v>
      </c>
      <c r="W17" s="9">
        <f>SUMIFS(Concentrado!X$2:X859,Concentrado!$A$2:$A859,"="&amp;$A17,Concentrado!$B$2:$B859, "=Veracruz")</f>
        <v>17.550999999999998</v>
      </c>
      <c r="X17" s="9">
        <f>SUMIFS(Concentrado!Y$2:Y859,Concentrado!$A$2:$A859,"="&amp;$A17,Concentrado!$B$2:$B859, "=Veracruz")</f>
        <v>2.3959999999999999</v>
      </c>
      <c r="Y17" s="9">
        <f>SUMIFS(Concentrado!Z$2:Z859,Concentrado!$A$2:$A859,"="&amp;$A17,Concentrado!$B$2:$B859, "=Veracruz")</f>
        <v>9.7959999999999994</v>
      </c>
      <c r="Z17" s="9">
        <f>SUMIFS(Concentrado!AA$2:AA859,Concentrado!$A$2:$A859,"="&amp;$A17,Concentrado!$B$2:$B859, "=Veracruz")</f>
        <v>85.033000000000001</v>
      </c>
      <c r="AA17" s="9">
        <f>SUMIFS(Concentrado!AB$2:AB859,Concentrado!$A$2:$A859,"="&amp;$A17,Concentrado!$B$2:$B859, "=Veracruz")</f>
        <v>63.798999999999999</v>
      </c>
      <c r="AB17" s="9">
        <f>SUMIFS(Concentrado!AC$2:AC859,Concentrado!$A$2:$A859,"="&amp;$A17,Concentrado!$B$2:$B859, "=Veracruz")</f>
        <v>74.097999999999999</v>
      </c>
      <c r="AC17" s="9">
        <f>SUMIFS(Concentrado!AD$2:AD859,Concentrado!$A$2:$A859,"="&amp;$A17,Concentrado!$B$2:$B859, "=Veracruz")</f>
        <v>503.101</v>
      </c>
      <c r="AD17" s="9">
        <f>SUMIFS(Concentrado!AE$2:AE859,Concentrado!$A$2:$A859,"="&amp;$A17,Concentrado!$B$2:$B859, "=Veracruz")</f>
        <v>436.53300000000002</v>
      </c>
      <c r="AE17" s="9">
        <f>SUMIFS(Concentrado!AF$2:AF859,Concentrado!$A$2:$A859,"="&amp;$A17,Concentrado!$B$2:$B859, "=Veracruz")</f>
        <v>468.84500000000003</v>
      </c>
      <c r="AF17" s="9">
        <f>SUMIFS(Concentrado!AG$2:AG859,Concentrado!$A$2:$A859,"="&amp;$A17,Concentrado!$B$2:$B859, "=Veracruz")</f>
        <v>12.565</v>
      </c>
      <c r="AG17" s="9">
        <f>SUMIFS(Concentrado!AH$2:AH859,Concentrado!$A$2:$A859,"="&amp;$A17,Concentrado!$B$2:$B859, "=Veracruz")</f>
        <v>5.5321017491814199</v>
      </c>
      <c r="AH17" s="9">
        <f>SUMIFS(Concentrado!AI$2:AI859,Concentrado!$A$2:$A859,"="&amp;$A17,Concentrado!$B$2:$B859, "=Veracruz")</f>
        <v>1.91857039097724</v>
      </c>
      <c r="AI17" s="9">
        <f>SUMIFS(Concentrado!AJ$2:AJ859,Concentrado!$A$2:$A859,"="&amp;$A17,Concentrado!$B$2:$B859, "=Veracruz")</f>
        <v>3.71705629791518</v>
      </c>
      <c r="AJ17" s="9">
        <f>SUMIFS(Concentrado!AK$2:AK859,Concentrado!$A$2:$A859,"="&amp;$A17,Concentrado!$B$2:$B859, "=Veracruz")</f>
        <v>5.4939999999999998</v>
      </c>
      <c r="AK17" s="9">
        <f>SUMIFS(Concentrado!AL$2:AL859,Concentrado!$A$2:$A859,"="&amp;$A17,Concentrado!$B$2:$B859, "=Veracruz")</f>
        <v>1.1739999999999999</v>
      </c>
      <c r="AL17" s="9">
        <f>SUMIFS(Concentrado!AM$2:AM859,Concentrado!$A$2:$A859,"="&amp;$A17,Concentrado!$B$2:$B859, "=Veracruz")</f>
        <v>3.2690000000000001</v>
      </c>
      <c r="AM17" s="9">
        <f>SUMIFS(Concentrado!AN$2:AN859,Concentrado!$A$2:$A859,"="&amp;$A17,Concentrado!$B$2:$B859, "=Veracruz")</f>
        <v>76.512</v>
      </c>
      <c r="AN17" s="9">
        <f>SUMIFS(Concentrado!AO$2:AO859,Concentrado!$A$2:$A859,"="&amp;$A17,Concentrado!$B$2:$B859, "=Veracruz")</f>
        <v>54.335999999999999</v>
      </c>
      <c r="AO17" s="9">
        <f>SUMIFS(Concentrado!AP$2:AP859,Concentrado!$A$2:$A859,"="&amp;$A17,Concentrado!$B$2:$B859, "=Veracruz")</f>
        <v>65.117000000000004</v>
      </c>
      <c r="AP17" s="9">
        <f>SUMIFS(Concentrado!AQ$2:AQ859,Concentrado!$A$2:$A859,"="&amp;$A17,Concentrado!$B$2:$B859, "=Veracruz")</f>
        <v>5.0359999999999996</v>
      </c>
      <c r="AQ17" s="9">
        <f>SUMIFS(Concentrado!AR$2:AR859,Concentrado!$A$2:$A859,"="&amp;$A17,Concentrado!$B$2:$B859, "=Veracruz")</f>
        <v>2.06</v>
      </c>
      <c r="AR17" s="9">
        <f>SUMIFS(Concentrado!AS$2:AS859,Concentrado!$A$2:$A859,"="&amp;$A17,Concentrado!$B$2:$B859, "=Veracruz")</f>
        <v>3.504</v>
      </c>
      <c r="AS17" s="9">
        <f>SUMIFS(Concentrado!AT$2:AT859,Concentrado!$A$2:$A859,"="&amp;$A17,Concentrado!$B$2:$B859, "=Veracruz")</f>
        <v>13.914</v>
      </c>
      <c r="AT17" s="9">
        <f>SUMIFS(Concentrado!AU$2:AU859,Concentrado!$A$2:$A859,"="&amp;$A17,Concentrado!$B$2:$B859, "=Veracruz")</f>
        <v>3.306</v>
      </c>
      <c r="AU17" s="9">
        <f>SUMIFS(Concentrado!AV$2:AV859,Concentrado!$A$2:$A859,"="&amp;$A17,Concentrado!$B$2:$B859, "=Veracruz")</f>
        <v>8.4510000000000005</v>
      </c>
      <c r="AV17" s="9">
        <f>SUMIFS(Concentrado!AW$2:AW859,Concentrado!$A$2:$A859,"="&amp;$A17,Concentrado!$B$2:$B859, "=Veracruz")</f>
        <v>678.02499999999998</v>
      </c>
      <c r="AW17" s="9">
        <f>SUMIFS(Concentrado!AX$2:AX859,Concentrado!$A$2:$A859,"="&amp;$A17,Concentrado!$B$2:$B859, "=Veracruz")</f>
        <v>522.80399999999997</v>
      </c>
      <c r="AX17" s="9">
        <f>SUMIFS(Concentrado!AY$2:AY859,Concentrado!$A$2:$A859,"="&amp;$A17,Concentrado!$B$2:$B859, "=Veracruz")</f>
        <v>598.30100000000004</v>
      </c>
      <c r="AY17" s="9">
        <f>SUMIFS(Concentrado!AZ$2:AZ859,Concentrado!$A$2:$A859,"="&amp;$A17,Concentrado!$B$2:$B859, "=Veracruz")</f>
        <v>6.78</v>
      </c>
      <c r="AZ17" s="9">
        <f>SUMIFS(Concentrado!BA$2:BA859,Concentrado!$A$2:$A859,"="&amp;$A17,Concentrado!$B$2:$B859, "=Veracruz")</f>
        <v>5.2279999999999998</v>
      </c>
      <c r="BA17" s="9">
        <f>SUMIFS(Concentrado!BB$2:BB859,Concentrado!$A$2:$A859,"="&amp;$A17,Concentrado!$B$2:$B859, "=Veracruz")</f>
        <v>5.9829999999999997</v>
      </c>
      <c r="BB17" s="9">
        <f>SUMIFS(Concentrado!BC$2:BC859,Concentrado!$A$2:$A859,"="&amp;$A17,Concentrado!$B$2:$B859, "=Veracruz")</f>
        <v>17.827999999999999</v>
      </c>
      <c r="BC17" s="9">
        <f>SUMIFS(Concentrado!BD$2:BD859,Concentrado!$A$2:$A859,"="&amp;$A17,Concentrado!$B$2:$B859, "=Veracruz")</f>
        <v>10.089</v>
      </c>
      <c r="BD17" s="9">
        <f>SUMIFS(Concentrado!BE$2:BE859,Concentrado!$A$2:$A859,"="&amp;$A17,Concentrado!$B$2:$B859, "=Veracruz")</f>
        <v>14.375</v>
      </c>
      <c r="BE17" s="9">
        <f>SUMIFS(Concentrado!BF$2:BF859,Concentrado!$A$2:$A859,"="&amp;$A17,Concentrado!$B$2:$B859, "=Veracruz")</f>
        <v>17</v>
      </c>
      <c r="BF17" s="9">
        <f>SUMIFS(Concentrado!BG$2:BG859,Concentrado!$A$2:$A859,"="&amp;$A17,Concentrado!$B$2:$B859, "=Veracruz")</f>
        <v>46.396000000000001</v>
      </c>
      <c r="BG17" s="9">
        <f>SUMIFS(Concentrado!BH$2:BH859,Concentrado!$A$2:$A859,"="&amp;$A17,Concentrado!$B$2:$B859, "=Veracruz")</f>
        <v>9.5038566374760762</v>
      </c>
    </row>
    <row r="18" spans="1:59" x14ac:dyDescent="0.25">
      <c r="A18" s="4">
        <v>2014</v>
      </c>
      <c r="B18" s="9">
        <f>SUMIFS(Concentrado!C$2:C859,Concentrado!$A$2:$A859,"="&amp;$A18,Concentrado!$B$2:$B859, "=Veracruz")</f>
        <v>7.4189999999999996</v>
      </c>
      <c r="C18" s="9">
        <f>SUMIFS(Concentrado!D$2:D859,Concentrado!$A$2:$A859,"="&amp;$A18,Concentrado!$B$2:$B859, "=Veracruz")</f>
        <v>1.802</v>
      </c>
      <c r="D18" s="9">
        <f>SUMIFS(Concentrado!E$2:E859,Concentrado!$A$2:$A859,"="&amp;$A18,Concentrado!$B$2:$B859, "=Veracruz")</f>
        <v>4.5410000000000004</v>
      </c>
      <c r="E18" s="9">
        <f>SUMIFS(Concentrado!F$2:F859,Concentrado!$A$2:$A859,"="&amp;$A18,Concentrado!$B$2:$B859, "=Veracruz")</f>
        <v>14.347</v>
      </c>
      <c r="F18" s="9">
        <f>SUMIFS(Concentrado!G$2:G859,Concentrado!$A$2:$A859,"="&amp;$A18,Concentrado!$B$2:$B859, "=Veracruz")</f>
        <v>15.525</v>
      </c>
      <c r="G18" s="9">
        <f>SUMIFS(Concentrado!H$2:H859,Concentrado!$A$2:$A859,"="&amp;$A18,Concentrado!$B$2:$B859, "=Veracruz")</f>
        <v>4.6280000000000001</v>
      </c>
      <c r="H18" s="9">
        <f>SUMIFS(Concentrado!I$2:I859,Concentrado!$A$2:$A859,"="&amp;$A18,Concentrado!$B$2:$B859, "=Veracruz")</f>
        <v>4.9569999999999999</v>
      </c>
      <c r="I18" s="9">
        <f>SUMIFS(Concentrado!J$2:J859,Concentrado!$A$2:$A859,"="&amp;$A18,Concentrado!$B$2:$B859, "=Veracruz")</f>
        <v>4.7969999999999997</v>
      </c>
      <c r="J18" s="9">
        <f>SUMIFS(Concentrado!K$2:K859,Concentrado!$A$2:$A859,"="&amp;$A18,Concentrado!$B$2:$B859, "=Veracruz")</f>
        <v>5.3570000000000002</v>
      </c>
      <c r="K18" s="9">
        <f>SUMIFS(Concentrado!L$2:L859,Concentrado!$A$2:$A859,"="&amp;$A18,Concentrado!$B$2:$B859, "=Veracruz")</f>
        <v>3.4390000000000001</v>
      </c>
      <c r="L18" s="9">
        <f>SUMIFS(Concentrado!M$2:M859,Concentrado!$A$2:$A859,"="&amp;$A18,Concentrado!$B$2:$B859, "=Veracruz")</f>
        <v>4.37</v>
      </c>
      <c r="M18" s="9">
        <f>SUMIFS(Concentrado!N$2:N859,Concentrado!$A$2:$A859,"="&amp;$A18,Concentrado!$B$2:$B859, "=Veracruz")</f>
        <v>48.195</v>
      </c>
      <c r="N18" s="9">
        <f>SUMIFS(Concentrado!O$2:O859,Concentrado!$A$2:$A859,"="&amp;$A18,Concentrado!$B$2:$B859, "=Veracruz")</f>
        <v>82.394000000000005</v>
      </c>
      <c r="O18" s="9">
        <f>SUMIFS(Concentrado!P$2:P859,Concentrado!$A$2:$A859,"="&amp;$A18,Concentrado!$B$2:$B859, "=Veracruz")</f>
        <v>17.431000000000001</v>
      </c>
      <c r="P18" s="9">
        <f>SUMIFS(Concentrado!Q$2:Q859,Concentrado!$A$2:$A859,"="&amp;$A18,Concentrado!$B$2:$B859, "=Veracruz")</f>
        <v>49.081000000000003</v>
      </c>
      <c r="Q18" s="9">
        <f>SUMIFS(Concentrado!R$2:R859,Concentrado!$A$2:$A859,"="&amp;$A18,Concentrado!$B$2:$B859, "=Veracruz")</f>
        <v>96.302000000000007</v>
      </c>
      <c r="R18" s="9">
        <f>SUMIFS(Concentrado!S$2:S859,Concentrado!$A$2:$A859,"="&amp;$A18,Concentrado!$B$2:$B859, "=Veracruz")</f>
        <v>104.657</v>
      </c>
      <c r="S18" s="9">
        <f>SUMIFS(Concentrado!T$2:T859,Concentrado!$A$2:$A859,"="&amp;$A18,Concentrado!$B$2:$B859, "=Veracruz")</f>
        <v>100.602</v>
      </c>
      <c r="T18" s="9">
        <f>SUMIFS(Concentrado!U$2:U859,Concentrado!$A$2:$A859,"="&amp;$A18,Concentrado!$B$2:$B859, "=Veracruz")</f>
        <v>23.466000000000001</v>
      </c>
      <c r="U18" s="9">
        <f>SUMIFS(Concentrado!V$2:V859,Concentrado!$A$2:$A859,"="&amp;$A18,Concentrado!$B$2:$B859, "=Veracruz")</f>
        <v>24.213999999999999</v>
      </c>
      <c r="V18" s="9">
        <f>SUMIFS(Concentrado!W$2:W859,Concentrado!$A$2:$A859,"="&amp;$A18,Concentrado!$B$2:$B859, "=Veracruz")</f>
        <v>23.850999999999999</v>
      </c>
      <c r="W18" s="9">
        <f>SUMIFS(Concentrado!X$2:X859,Concentrado!$A$2:$A859,"="&amp;$A18,Concentrado!$B$2:$B859, "=Veracruz")</f>
        <v>20.623999999999999</v>
      </c>
      <c r="X18" s="9">
        <f>SUMIFS(Concentrado!Y$2:Y859,Concentrado!$A$2:$A859,"="&amp;$A18,Concentrado!$B$2:$B859, "=Veracruz")</f>
        <v>2.3479999999999999</v>
      </c>
      <c r="Y18" s="9">
        <f>SUMIFS(Concentrado!Z$2:Z859,Concentrado!$A$2:$A859,"="&amp;$A18,Concentrado!$B$2:$B859, "=Veracruz")</f>
        <v>11.266</v>
      </c>
      <c r="Z18" s="9">
        <f>SUMIFS(Concentrado!AA$2:AA859,Concentrado!$A$2:$A859,"="&amp;$A18,Concentrado!$B$2:$B859, "=Veracruz")</f>
        <v>84.882999999999996</v>
      </c>
      <c r="AA18" s="9">
        <f>SUMIFS(Concentrado!AB$2:AB859,Concentrado!$A$2:$A859,"="&amp;$A18,Concentrado!$B$2:$B859, "=Veracruz")</f>
        <v>64.245999999999995</v>
      </c>
      <c r="AB18" s="9">
        <f>SUMIFS(Concentrado!AC$2:AC859,Concentrado!$A$2:$A859,"="&amp;$A18,Concentrado!$B$2:$B859, "=Veracruz")</f>
        <v>74.262</v>
      </c>
      <c r="AC18" s="9">
        <f>SUMIFS(Concentrado!AD$2:AD859,Concentrado!$A$2:$A859,"="&amp;$A18,Concentrado!$B$2:$B859, "=Veracruz")</f>
        <v>516.69500000000005</v>
      </c>
      <c r="AD18" s="9">
        <f>SUMIFS(Concentrado!AE$2:AE859,Concentrado!$A$2:$A859,"="&amp;$A18,Concentrado!$B$2:$B859, "=Veracruz")</f>
        <v>446.44799999999998</v>
      </c>
      <c r="AE18" s="9">
        <f>SUMIFS(Concentrado!AF$2:AF859,Concentrado!$A$2:$A859,"="&amp;$A18,Concentrado!$B$2:$B859, "=Veracruz")</f>
        <v>480.54</v>
      </c>
      <c r="AF18" s="9">
        <f>SUMIFS(Concentrado!AG$2:AG859,Concentrado!$A$2:$A859,"="&amp;$A18,Concentrado!$B$2:$B859, "=Veracruz")</f>
        <v>12.5</v>
      </c>
      <c r="AG18" s="9">
        <f>SUMIFS(Concentrado!AH$2:AH859,Concentrado!$A$2:$A859,"="&amp;$A18,Concentrado!$B$2:$B859, "=Veracruz")</f>
        <v>5.6336557341683999</v>
      </c>
      <c r="AH18" s="9">
        <f>SUMIFS(Concentrado!AI$2:AI859,Concentrado!$A$2:$A859,"="&amp;$A18,Concentrado!$B$2:$B859, "=Veracruz")</f>
        <v>3.2183668773898102</v>
      </c>
      <c r="AI18" s="9">
        <f>SUMIFS(Concentrado!AJ$2:AJ859,Concentrado!$A$2:$A859,"="&amp;$A18,Concentrado!$B$2:$B859, "=Veracruz")</f>
        <v>4.4240109249063604</v>
      </c>
      <c r="AJ18" s="9">
        <f>SUMIFS(Concentrado!AK$2:AK859,Concentrado!$A$2:$A859,"="&amp;$A18,Concentrado!$B$2:$B859, "=Veracruz")</f>
        <v>6.2370000000000001</v>
      </c>
      <c r="AK18" s="9">
        <f>SUMIFS(Concentrado!AL$2:AL859,Concentrado!$A$2:$A859,"="&amp;$A18,Concentrado!$B$2:$B859, "=Veracruz")</f>
        <v>1.6839999999999999</v>
      </c>
      <c r="AL18" s="9">
        <f>SUMIFS(Concentrado!AM$2:AM859,Concentrado!$A$2:$A859,"="&amp;$A18,Concentrado!$B$2:$B859, "=Veracruz")</f>
        <v>3.8940000000000001</v>
      </c>
      <c r="AM18" s="9">
        <f>SUMIFS(Concentrado!AN$2:AN859,Concentrado!$A$2:$A859,"="&amp;$A18,Concentrado!$B$2:$B859, "=Veracruz")</f>
        <v>70.271000000000001</v>
      </c>
      <c r="AN18" s="9">
        <f>SUMIFS(Concentrado!AO$2:AO859,Concentrado!$A$2:$A859,"="&amp;$A18,Concentrado!$B$2:$B859, "=Veracruz")</f>
        <v>50.182000000000002</v>
      </c>
      <c r="AO18" s="9">
        <f>SUMIFS(Concentrado!AP$2:AP859,Concentrado!$A$2:$A859,"="&amp;$A18,Concentrado!$B$2:$B859, "=Veracruz")</f>
        <v>59.932000000000002</v>
      </c>
      <c r="AP18" s="9">
        <f>SUMIFS(Concentrado!AQ$2:AQ859,Concentrado!$A$2:$A859,"="&amp;$A18,Concentrado!$B$2:$B859, "=Veracruz")</f>
        <v>5.2560000000000002</v>
      </c>
      <c r="AQ18" s="9">
        <f>SUMIFS(Concentrado!AR$2:AR859,Concentrado!$A$2:$A859,"="&amp;$A18,Concentrado!$B$2:$B859, "=Veracruz")</f>
        <v>1.542</v>
      </c>
      <c r="AR18" s="9">
        <f>SUMIFS(Concentrado!AS$2:AS859,Concentrado!$A$2:$A859,"="&amp;$A18,Concentrado!$B$2:$B859, "=Veracruz")</f>
        <v>3.3439999999999999</v>
      </c>
      <c r="AS18" s="9">
        <f>SUMIFS(Concentrado!AT$2:AT859,Concentrado!$A$2:$A859,"="&amp;$A18,Concentrado!$B$2:$B859, "=Veracruz")</f>
        <v>13.355</v>
      </c>
      <c r="AT18" s="9">
        <f>SUMIFS(Concentrado!AU$2:AU859,Concentrado!$A$2:$A859,"="&amp;$A18,Concentrado!$B$2:$B859, "=Veracruz")</f>
        <v>3.5569999999999999</v>
      </c>
      <c r="AU18" s="9">
        <f>SUMIFS(Concentrado!AV$2:AV859,Concentrado!$A$2:$A859,"="&amp;$A18,Concentrado!$B$2:$B859, "=Veracruz")</f>
        <v>8.3119999999999994</v>
      </c>
      <c r="AV18" s="9">
        <f>SUMIFS(Concentrado!AW$2:AW859,Concentrado!$A$2:$A859,"="&amp;$A18,Concentrado!$B$2:$B859, "=Veracruz")</f>
        <v>683.89700000000005</v>
      </c>
      <c r="AW18" s="9">
        <f>SUMIFS(Concentrado!AX$2:AX859,Concentrado!$A$2:$A859,"="&amp;$A18,Concentrado!$B$2:$B859, "=Veracruz")</f>
        <v>527.38900000000001</v>
      </c>
      <c r="AX18" s="9">
        <f>SUMIFS(Concentrado!AY$2:AY859,Concentrado!$A$2:$A859,"="&amp;$A18,Concentrado!$B$2:$B859, "=Veracruz")</f>
        <v>603.46699999999998</v>
      </c>
      <c r="AY18" s="9">
        <f>SUMIFS(Concentrado!AZ$2:AZ859,Concentrado!$A$2:$A859,"="&amp;$A18,Concentrado!$B$2:$B859, "=Veracruz")</f>
        <v>6.8390000000000004</v>
      </c>
      <c r="AZ18" s="9">
        <f>SUMIFS(Concentrado!BA$2:BA859,Concentrado!$A$2:$A859,"="&amp;$A18,Concentrado!$B$2:$B859, "=Veracruz")</f>
        <v>5.274</v>
      </c>
      <c r="BA18" s="9">
        <f>SUMIFS(Concentrado!BB$2:BB859,Concentrado!$A$2:$A859,"="&amp;$A18,Concentrado!$B$2:$B859, "=Veracruz")</f>
        <v>6.0350000000000001</v>
      </c>
      <c r="BB18" s="9">
        <f>SUMIFS(Concentrado!BC$2:BC859,Concentrado!$A$2:$A859,"="&amp;$A18,Concentrado!$B$2:$B859, "=Veracruz")</f>
        <v>17.931000000000001</v>
      </c>
      <c r="BC18" s="9">
        <f>SUMIFS(Concentrado!BD$2:BD859,Concentrado!$A$2:$A859,"="&amp;$A18,Concentrado!$B$2:$B859, "=Veracruz")</f>
        <v>7.7050000000000001</v>
      </c>
      <c r="BD18" s="9">
        <f>SUMIFS(Concentrado!BE$2:BE859,Concentrado!$A$2:$A859,"="&amp;$A18,Concentrado!$B$2:$B859, "=Veracruz")</f>
        <v>12.805999999999999</v>
      </c>
      <c r="BE18" s="9">
        <f>SUMIFS(Concentrado!BF$2:BF859,Concentrado!$A$2:$A859,"="&amp;$A18,Concentrado!$B$2:$B859, "=Veracruz")</f>
        <v>15.044</v>
      </c>
      <c r="BF18" s="9">
        <f>SUMIFS(Concentrado!BG$2:BG859,Concentrado!$A$2:$A859,"="&amp;$A18,Concentrado!$B$2:$B859, "=Veracruz")</f>
        <v>43.445999999999998</v>
      </c>
      <c r="BG18" s="9">
        <f>SUMIFS(Concentrado!BH$2:BH859,Concentrado!$A$2:$A859,"="&amp;$A18,Concentrado!$B$2:$B859, "=Veracruz")</f>
        <v>8.5419734904270985</v>
      </c>
    </row>
    <row r="19" spans="1:59" x14ac:dyDescent="0.25">
      <c r="A19" s="4">
        <v>2015</v>
      </c>
      <c r="B19" s="9">
        <f>SUMIFS(Concentrado!C$2:C859,Concentrado!$A$2:$A859,"="&amp;$A19,Concentrado!$B$2:$B859, "=Veracruz")</f>
        <v>7.98</v>
      </c>
      <c r="C19" s="9">
        <f>SUMIFS(Concentrado!D$2:D859,Concentrado!$A$2:$A859,"="&amp;$A19,Concentrado!$B$2:$B859, "=Veracruz")</f>
        <v>1.7450000000000001</v>
      </c>
      <c r="D19" s="9">
        <f>SUMIFS(Concentrado!E$2:E859,Concentrado!$A$2:$A859,"="&amp;$A19,Concentrado!$B$2:$B859, "=Veracruz")</f>
        <v>4.7709999999999999</v>
      </c>
      <c r="E19" s="9">
        <f>SUMIFS(Concentrado!F$2:F859,Concentrado!$A$2:$A859,"="&amp;$A19,Concentrado!$B$2:$B859, "=Veracruz")</f>
        <v>15.17</v>
      </c>
      <c r="F19" s="9">
        <f>SUMIFS(Concentrado!G$2:G859,Concentrado!$A$2:$A859,"="&amp;$A19,Concentrado!$B$2:$B859, "=Veracruz")</f>
        <v>15.500999999999999</v>
      </c>
      <c r="G19" s="9">
        <f>SUMIFS(Concentrado!H$2:H859,Concentrado!$A$2:$A859,"="&amp;$A19,Concentrado!$B$2:$B859, "=Veracruz")</f>
        <v>5.1280000000000001</v>
      </c>
      <c r="H19" s="9">
        <f>SUMIFS(Concentrado!I$2:I859,Concentrado!$A$2:$A859,"="&amp;$A19,Concentrado!$B$2:$B859, "=Veracruz")</f>
        <v>4.7640000000000002</v>
      </c>
      <c r="I19" s="9">
        <f>SUMIFS(Concentrado!J$2:J859,Concentrado!$A$2:$A859,"="&amp;$A19,Concentrado!$B$2:$B859, "=Veracruz")</f>
        <v>4.9409999999999998</v>
      </c>
      <c r="J19" s="9">
        <f>SUMIFS(Concentrado!K$2:K859,Concentrado!$A$2:$A859,"="&amp;$A19,Concentrado!$B$2:$B859, "=Veracruz")</f>
        <v>5.9290000000000003</v>
      </c>
      <c r="K19" s="9">
        <f>SUMIFS(Concentrado!L$2:L859,Concentrado!$A$2:$A859,"="&amp;$A19,Concentrado!$B$2:$B859, "=Veracruz")</f>
        <v>3.3719999999999999</v>
      </c>
      <c r="L19" s="9">
        <f>SUMIFS(Concentrado!M$2:M859,Concentrado!$A$2:$A859,"="&amp;$A19,Concentrado!$B$2:$B859, "=Veracruz")</f>
        <v>4.6130000000000004</v>
      </c>
      <c r="M19" s="9">
        <f>SUMIFS(Concentrado!N$2:N859,Concentrado!$A$2:$A859,"="&amp;$A19,Concentrado!$B$2:$B859, "=Veracruz")</f>
        <v>48.215000000000003</v>
      </c>
      <c r="N19" s="9">
        <f>SUMIFS(Concentrado!O$2:O859,Concentrado!$A$2:$A859,"="&amp;$A19,Concentrado!$B$2:$B859, "=Veracruz")</f>
        <v>87.379000000000005</v>
      </c>
      <c r="O19" s="9">
        <f>SUMIFS(Concentrado!P$2:P859,Concentrado!$A$2:$A859,"="&amp;$A19,Concentrado!$B$2:$B859, "=Veracruz")</f>
        <v>16.082999999999998</v>
      </c>
      <c r="P19" s="9">
        <f>SUMIFS(Concentrado!Q$2:Q859,Concentrado!$A$2:$A859,"="&amp;$A19,Concentrado!$B$2:$B859, "=Veracruz")</f>
        <v>50.79</v>
      </c>
      <c r="Q19" s="9">
        <f>SUMIFS(Concentrado!R$2:R859,Concentrado!$A$2:$A859,"="&amp;$A19,Concentrado!$B$2:$B859, "=Veracruz")</f>
        <v>100.73699999999999</v>
      </c>
      <c r="R19" s="9">
        <f>SUMIFS(Concentrado!S$2:S859,Concentrado!$A$2:$A859,"="&amp;$A19,Concentrado!$B$2:$B859, "=Veracruz")</f>
        <v>110.58</v>
      </c>
      <c r="S19" s="9">
        <f>SUMIFS(Concentrado!T$2:T859,Concentrado!$A$2:$A859,"="&amp;$A19,Concentrado!$B$2:$B859, "=Veracruz")</f>
        <v>105.804</v>
      </c>
      <c r="T19" s="9">
        <f>SUMIFS(Concentrado!U$2:U859,Concentrado!$A$2:$A859,"="&amp;$A19,Concentrado!$B$2:$B859, "=Veracruz")</f>
        <v>25.041</v>
      </c>
      <c r="U19" s="9">
        <f>SUMIFS(Concentrado!V$2:V859,Concentrado!$A$2:$A859,"="&amp;$A19,Concentrado!$B$2:$B859, "=Veracruz")</f>
        <v>25.8</v>
      </c>
      <c r="V19" s="9">
        <f>SUMIFS(Concentrado!W$2:W859,Concentrado!$A$2:$A859,"="&amp;$A19,Concentrado!$B$2:$B859, "=Veracruz")</f>
        <v>25.431000000000001</v>
      </c>
      <c r="W19" s="9">
        <f>SUMIFS(Concentrado!X$2:X859,Concentrado!$A$2:$A859,"="&amp;$A19,Concentrado!$B$2:$B859, "=Veracruz")</f>
        <v>23.164000000000001</v>
      </c>
      <c r="X19" s="9">
        <f>SUMIFS(Concentrado!Y$2:Y859,Concentrado!$A$2:$A859,"="&amp;$A19,Concentrado!$B$2:$B859, "=Veracruz")</f>
        <v>2.665</v>
      </c>
      <c r="Y19" s="9">
        <f>SUMIFS(Concentrado!Z$2:Z859,Concentrado!$A$2:$A859,"="&amp;$A19,Concentrado!$B$2:$B859, "=Veracruz")</f>
        <v>12.637</v>
      </c>
      <c r="Z19" s="9">
        <f>SUMIFS(Concentrado!AA$2:AA859,Concentrado!$A$2:$A859,"="&amp;$A19,Concentrado!$B$2:$B859, "=Veracruz")</f>
        <v>98.611000000000004</v>
      </c>
      <c r="AA19" s="9">
        <f>SUMIFS(Concentrado!AB$2:AB859,Concentrado!$A$2:$A859,"="&amp;$A19,Concentrado!$B$2:$B859, "=Veracruz")</f>
        <v>72.918000000000006</v>
      </c>
      <c r="AB19" s="9">
        <f>SUMIFS(Concentrado!AC$2:AC859,Concentrado!$A$2:$A859,"="&amp;$A19,Concentrado!$B$2:$B859, "=Veracruz")</f>
        <v>85.397999999999996</v>
      </c>
      <c r="AC19" s="9">
        <f>SUMIFS(Concentrado!AD$2:AD859,Concentrado!$A$2:$A859,"="&amp;$A19,Concentrado!$B$2:$B859, "=Veracruz")</f>
        <v>549.51599999999996</v>
      </c>
      <c r="AD19" s="9">
        <f>SUMIFS(Concentrado!AE$2:AE859,Concentrado!$A$2:$A859,"="&amp;$A19,Concentrado!$B$2:$B859, "=Veracruz")</f>
        <v>471.06700000000001</v>
      </c>
      <c r="AE19" s="9">
        <f>SUMIFS(Concentrado!AF$2:AF859,Concentrado!$A$2:$A859,"="&amp;$A19,Concentrado!$B$2:$B859, "=Veracruz")</f>
        <v>509.15899999999999</v>
      </c>
      <c r="AF19" s="9">
        <f>SUMIFS(Concentrado!AG$2:AG859,Concentrado!$A$2:$A859,"="&amp;$A19,Concentrado!$B$2:$B859, "=Veracruz")</f>
        <v>12.757999999999999</v>
      </c>
      <c r="AG19" s="9">
        <f>SUMIFS(Concentrado!AH$2:AH859,Concentrado!$A$2:$A859,"="&amp;$A19,Concentrado!$B$2:$B859, "=Veracruz")</f>
        <v>4.4774998742855798</v>
      </c>
      <c r="AH19" s="9">
        <f>SUMIFS(Concentrado!AI$2:AI859,Concentrado!$A$2:$A859,"="&amp;$A19,Concentrado!$B$2:$B859, "=Veracruz")</f>
        <v>1.8591392185418201</v>
      </c>
      <c r="AI19" s="9">
        <f>SUMIFS(Concentrado!AJ$2:AJ859,Concentrado!$A$2:$A859,"="&amp;$A19,Concentrado!$B$2:$B859, "=Veracruz")</f>
        <v>3.1680571682803098</v>
      </c>
      <c r="AJ19" s="9">
        <f>SUMIFS(Concentrado!AK$2:AK859,Concentrado!$A$2:$A859,"="&amp;$A19,Concentrado!$B$2:$B859, "=Veracruz")</f>
        <v>5.1029999999999998</v>
      </c>
      <c r="AK19" s="9">
        <f>SUMIFS(Concentrado!AL$2:AL859,Concentrado!$A$2:$A859,"="&amp;$A19,Concentrado!$B$2:$B859, "=Veracruz")</f>
        <v>1.1319999999999999</v>
      </c>
      <c r="AL19" s="9">
        <f>SUMIFS(Concentrado!AM$2:AM859,Concentrado!$A$2:$A859,"="&amp;$A19,Concentrado!$B$2:$B859, "=Veracruz")</f>
        <v>3.0590000000000002</v>
      </c>
      <c r="AM19" s="9">
        <f>SUMIFS(Concentrado!AN$2:AN859,Concentrado!$A$2:$A859,"="&amp;$A19,Concentrado!$B$2:$B859, "=Veracruz")</f>
        <v>71.519000000000005</v>
      </c>
      <c r="AN19" s="9">
        <f>SUMIFS(Concentrado!AO$2:AO859,Concentrado!$A$2:$A859,"="&amp;$A19,Concentrado!$B$2:$B859, "=Veracruz")</f>
        <v>51.128</v>
      </c>
      <c r="AO19" s="9">
        <f>SUMIFS(Concentrado!AP$2:AP859,Concentrado!$A$2:$A859,"="&amp;$A19,Concentrado!$B$2:$B859, "=Veracruz")</f>
        <v>61.046999999999997</v>
      </c>
      <c r="AP19" s="9">
        <f>SUMIFS(Concentrado!AQ$2:AQ859,Concentrado!$A$2:$A859,"="&amp;$A19,Concentrado!$B$2:$B859, "=Veracruz")</f>
        <v>4.5529999999999999</v>
      </c>
      <c r="AQ19" s="9">
        <f>SUMIFS(Concentrado!AR$2:AR859,Concentrado!$A$2:$A859,"="&amp;$A19,Concentrado!$B$2:$B859, "=Veracruz")</f>
        <v>2.0049999999999999</v>
      </c>
      <c r="AR19" s="9">
        <f>SUMIFS(Concentrado!AS$2:AS859,Concentrado!$A$2:$A859,"="&amp;$A19,Concentrado!$B$2:$B859, "=Veracruz")</f>
        <v>3.2410000000000001</v>
      </c>
      <c r="AS19" s="9">
        <f>SUMIFS(Concentrado!AT$2:AT859,Concentrado!$A$2:$A859,"="&amp;$A19,Concentrado!$B$2:$B859, "=Veracruz")</f>
        <v>13.208</v>
      </c>
      <c r="AT19" s="9">
        <f>SUMIFS(Concentrado!AU$2:AU859,Concentrado!$A$2:$A859,"="&amp;$A19,Concentrado!$B$2:$B859, "=Veracruz")</f>
        <v>4.056</v>
      </c>
      <c r="AU19" s="9">
        <f>SUMIFS(Concentrado!AV$2:AV859,Concentrado!$A$2:$A859,"="&amp;$A19,Concentrado!$B$2:$B859, "=Veracruz")</f>
        <v>8.4969999999999999</v>
      </c>
      <c r="AV19" s="9">
        <f>SUMIFS(Concentrado!AW$2:AW859,Concentrado!$A$2:$A859,"="&amp;$A19,Concentrado!$B$2:$B859, "=Veracruz")</f>
        <v>722.97299999999996</v>
      </c>
      <c r="AW19" s="9">
        <f>SUMIFS(Concentrado!AX$2:AX859,Concentrado!$A$2:$A859,"="&amp;$A19,Concentrado!$B$2:$B859, "=Veracruz")</f>
        <v>552.73400000000004</v>
      </c>
      <c r="AX19" s="9">
        <f>SUMIFS(Concentrado!AY$2:AY859,Concentrado!$A$2:$A859,"="&amp;$A19,Concentrado!$B$2:$B859, "=Veracruz")</f>
        <v>635.52599999999995</v>
      </c>
      <c r="AY19" s="9">
        <f>SUMIFS(Concentrado!AZ$2:AZ859,Concentrado!$A$2:$A859,"="&amp;$A19,Concentrado!$B$2:$B859, "=Veracruz")</f>
        <v>7.23</v>
      </c>
      <c r="AZ19" s="9">
        <f>SUMIFS(Concentrado!BA$2:BA859,Concentrado!$A$2:$A859,"="&amp;$A19,Concentrado!$B$2:$B859, "=Veracruz")</f>
        <v>5.5270000000000001</v>
      </c>
      <c r="BA19" s="9">
        <f>SUMIFS(Concentrado!BB$2:BB859,Concentrado!$A$2:$A859,"="&amp;$A19,Concentrado!$B$2:$B859, "=Veracruz")</f>
        <v>6.3550000000000004</v>
      </c>
      <c r="BB19" s="9">
        <f>SUMIFS(Concentrado!BC$2:BC859,Concentrado!$A$2:$A859,"="&amp;$A19,Concentrado!$B$2:$B859, "=Veracruz")</f>
        <v>17.579000000000001</v>
      </c>
      <c r="BC19" s="9">
        <f>SUMIFS(Concentrado!BD$2:BD859,Concentrado!$A$2:$A859,"="&amp;$A19,Concentrado!$B$2:$B859, "=Veracruz")</f>
        <v>6.7169999999999996</v>
      </c>
      <c r="BD19" s="9">
        <f>SUMIFS(Concentrado!BE$2:BE859,Concentrado!$A$2:$A859,"="&amp;$A19,Concentrado!$B$2:$B859, "=Veracruz")</f>
        <v>13.6</v>
      </c>
      <c r="BE19" s="9">
        <f>SUMIFS(Concentrado!BF$2:BF859,Concentrado!$A$2:$A859,"="&amp;$A19,Concentrado!$B$2:$B859, "=Veracruz")</f>
        <v>16.04</v>
      </c>
      <c r="BF19" s="9">
        <f>SUMIFS(Concentrado!BG$2:BG859,Concentrado!$A$2:$A859,"="&amp;$A19,Concentrado!$B$2:$B859, "=Veracruz")</f>
        <v>32.125999999999998</v>
      </c>
      <c r="BG19" s="9">
        <f>SUMIFS(Concentrado!BH$2:BH859,Concentrado!$A$2:$A859,"="&amp;$A19,Concentrado!$B$2:$B859, "=Veracruz")</f>
        <v>8.9799290172561488</v>
      </c>
    </row>
    <row r="20" spans="1:59" x14ac:dyDescent="0.25">
      <c r="A20" s="4">
        <v>2016</v>
      </c>
      <c r="B20" s="9">
        <f>SUMIFS(Concentrado!C$2:C859,Concentrado!$A$2:$A859,"="&amp;$A20,Concentrado!$B$2:$B859, "=Veracruz")</f>
        <v>7.0140000000000002</v>
      </c>
      <c r="C20" s="9">
        <f>SUMIFS(Concentrado!D$2:D859,Concentrado!$A$2:$A859,"="&amp;$A20,Concentrado!$B$2:$B859, "=Veracruz")</f>
        <v>1.603</v>
      </c>
      <c r="D20" s="9">
        <f>SUMIFS(Concentrado!E$2:E859,Concentrado!$A$2:$A859,"="&amp;$A20,Concentrado!$B$2:$B859, "=Veracruz")</f>
        <v>4.226</v>
      </c>
      <c r="E20" s="9">
        <f>SUMIFS(Concentrado!F$2:F859,Concentrado!$A$2:$A859,"="&amp;$A20,Concentrado!$B$2:$B859, "=Veracruz")</f>
        <v>13.794</v>
      </c>
      <c r="F20" s="9">
        <f>SUMIFS(Concentrado!G$2:G859,Concentrado!$A$2:$A859,"="&amp;$A20,Concentrado!$B$2:$B859, "=Veracruz")</f>
        <v>17.303999999999998</v>
      </c>
      <c r="G20" s="9">
        <f>SUMIFS(Concentrado!H$2:H859,Concentrado!$A$2:$A859,"="&amp;$A20,Concentrado!$B$2:$B859, "=Veracruz")</f>
        <v>6.0869999999999997</v>
      </c>
      <c r="H20" s="9">
        <f>SUMIFS(Concentrado!I$2:I859,Concentrado!$A$2:$A859,"="&amp;$A20,Concentrado!$B$2:$B859, "=Veracruz")</f>
        <v>4.9020000000000001</v>
      </c>
      <c r="I20" s="9">
        <f>SUMIFS(Concentrado!J$2:J859,Concentrado!$A$2:$A859,"="&amp;$A20,Concentrado!$B$2:$B859, "=Veracruz")</f>
        <v>5.4770000000000003</v>
      </c>
      <c r="J20" s="9">
        <f>SUMIFS(Concentrado!K$2:K859,Concentrado!$A$2:$A859,"="&amp;$A20,Concentrado!$B$2:$B859, "=Veracruz")</f>
        <v>6.0620000000000003</v>
      </c>
      <c r="K20" s="9">
        <f>SUMIFS(Concentrado!L$2:L859,Concentrado!$A$2:$A859,"="&amp;$A20,Concentrado!$B$2:$B859, "=Veracruz")</f>
        <v>2.899</v>
      </c>
      <c r="L20" s="9">
        <f>SUMIFS(Concentrado!M$2:M859,Concentrado!$A$2:$A859,"="&amp;$A20,Concentrado!$B$2:$B859, "=Veracruz")</f>
        <v>4.4329999999999998</v>
      </c>
      <c r="M20" s="9">
        <f>SUMIFS(Concentrado!N$2:N859,Concentrado!$A$2:$A859,"="&amp;$A20,Concentrado!$B$2:$B859, "=Veracruz")</f>
        <v>45.622</v>
      </c>
      <c r="N20" s="9">
        <f>SUMIFS(Concentrado!O$2:O859,Concentrado!$A$2:$A859,"="&amp;$A20,Concentrado!$B$2:$B859, "=Veracruz")</f>
        <v>94.093000000000004</v>
      </c>
      <c r="O20" s="9">
        <f>SUMIFS(Concentrado!P$2:P859,Concentrado!$A$2:$A859,"="&amp;$A20,Concentrado!$B$2:$B859, "=Veracruz")</f>
        <v>16.899000000000001</v>
      </c>
      <c r="P20" s="9">
        <f>SUMIFS(Concentrado!Q$2:Q859,Concentrado!$A$2:$A859,"="&amp;$A20,Concentrado!$B$2:$B859, "=Veracruz")</f>
        <v>54.671999999999997</v>
      </c>
      <c r="Q20" s="9">
        <f>SUMIFS(Concentrado!R$2:R859,Concentrado!$A$2:$A859,"="&amp;$A20,Concentrado!$B$2:$B859, "=Veracruz")</f>
        <v>106.619</v>
      </c>
      <c r="R20" s="9">
        <f>SUMIFS(Concentrado!S$2:S859,Concentrado!$A$2:$A859,"="&amp;$A20,Concentrado!$B$2:$B859, "=Veracruz")</f>
        <v>115.86799999999999</v>
      </c>
      <c r="S20" s="9">
        <f>SUMIFS(Concentrado!T$2:T859,Concentrado!$A$2:$A859,"="&amp;$A20,Concentrado!$B$2:$B859, "=Veracruz")</f>
        <v>111.384</v>
      </c>
      <c r="T20" s="9">
        <f>SUMIFS(Concentrado!U$2:U859,Concentrado!$A$2:$A859,"="&amp;$A20,Concentrado!$B$2:$B859, "=Veracruz")</f>
        <v>22.545999999999999</v>
      </c>
      <c r="U20" s="9">
        <f>SUMIFS(Concentrado!V$2:V859,Concentrado!$A$2:$A859,"="&amp;$A20,Concentrado!$B$2:$B859, "=Veracruz")</f>
        <v>24.606999999999999</v>
      </c>
      <c r="V20" s="9">
        <f>SUMIFS(Concentrado!W$2:W859,Concentrado!$A$2:$A859,"="&amp;$A20,Concentrado!$B$2:$B859, "=Veracruz")</f>
        <v>23.608000000000001</v>
      </c>
      <c r="W20" s="9">
        <f>SUMIFS(Concentrado!X$2:X859,Concentrado!$A$2:$A859,"="&amp;$A20,Concentrado!$B$2:$B859, "=Veracruz")</f>
        <v>29.21</v>
      </c>
      <c r="X20" s="9">
        <f>SUMIFS(Concentrado!Y$2:Y859,Concentrado!$A$2:$A859,"="&amp;$A20,Concentrado!$B$2:$B859, "=Veracruz")</f>
        <v>3.5350000000000001</v>
      </c>
      <c r="Y20" s="9">
        <f>SUMIFS(Concentrado!Z$2:Z859,Concentrado!$A$2:$A859,"="&amp;$A20,Concentrado!$B$2:$B859, "=Veracruz")</f>
        <v>16.042000000000002</v>
      </c>
      <c r="Z20" s="9">
        <f>SUMIFS(Concentrado!AA$2:AA859,Concentrado!$A$2:$A859,"="&amp;$A20,Concentrado!$B$2:$B859, "=Veracruz")</f>
        <v>108.974</v>
      </c>
      <c r="AA20" s="9">
        <f>SUMIFS(Concentrado!AB$2:AB859,Concentrado!$A$2:$A859,"="&amp;$A20,Concentrado!$B$2:$B859, "=Veracruz")</f>
        <v>80.938000000000002</v>
      </c>
      <c r="AB20" s="9">
        <f>SUMIFS(Concentrado!AC$2:AC859,Concentrado!$A$2:$A859,"="&amp;$A20,Concentrado!$B$2:$B859, "=Veracruz")</f>
        <v>94.602000000000004</v>
      </c>
      <c r="AC20" s="9">
        <f>SUMIFS(Concentrado!AD$2:AD859,Concentrado!$A$2:$A859,"="&amp;$A20,Concentrado!$B$2:$B859, "=Veracruz")</f>
        <v>569.54399999999998</v>
      </c>
      <c r="AD20" s="9">
        <f>SUMIFS(Concentrado!AE$2:AE859,Concentrado!$A$2:$A859,"="&amp;$A20,Concentrado!$B$2:$B859, "=Veracruz")</f>
        <v>488.97500000000002</v>
      </c>
      <c r="AE20" s="9">
        <f>SUMIFS(Concentrado!AF$2:AF859,Concentrado!$A$2:$A859,"="&amp;$A20,Concentrado!$B$2:$B859, "=Veracruz")</f>
        <v>528.14099999999996</v>
      </c>
      <c r="AF20" s="9">
        <f>SUMIFS(Concentrado!AG$2:AG859,Concentrado!$A$2:$A859,"="&amp;$A20,Concentrado!$B$2:$B859, "=Veracruz")</f>
        <v>12.451000000000001</v>
      </c>
      <c r="AG20" s="9">
        <f>SUMIFS(Concentrado!AH$2:AH859,Concentrado!$A$2:$A859,"="&amp;$A20,Concentrado!$B$2:$B859, "=Veracruz")</f>
        <v>4.2537138059511603</v>
      </c>
      <c r="AH20" s="9">
        <f>SUMIFS(Concentrado!AI$2:AI859,Concentrado!$A$2:$A859,"="&amp;$A20,Concentrado!$B$2:$B859, "=Veracruz")</f>
        <v>1.114931299327</v>
      </c>
      <c r="AI20" s="9">
        <f>SUMIFS(Concentrado!AJ$2:AJ859,Concentrado!$A$2:$A859,"="&amp;$A20,Concentrado!$B$2:$B859, "=Veracruz")</f>
        <v>2.6837618813101098</v>
      </c>
      <c r="AJ20" s="9">
        <f>SUMIFS(Concentrado!AK$2:AK859,Concentrado!$A$2:$A859,"="&amp;$A20,Concentrado!$B$2:$B859, "=Veracruz")</f>
        <v>4.4589999999999996</v>
      </c>
      <c r="AK20" s="9">
        <f>SUMIFS(Concentrado!AL$2:AL859,Concentrado!$A$2:$A859,"="&amp;$A20,Concentrado!$B$2:$B859, "=Veracruz")</f>
        <v>0.68400000000000005</v>
      </c>
      <c r="AL20" s="9">
        <f>SUMIFS(Concentrado!AM$2:AM859,Concentrado!$A$2:$A859,"="&amp;$A20,Concentrado!$B$2:$B859, "=Veracruz")</f>
        <v>2.5139999999999998</v>
      </c>
      <c r="AM20" s="9">
        <f>SUMIFS(Concentrado!AN$2:AN859,Concentrado!$A$2:$A859,"="&amp;$A20,Concentrado!$B$2:$B859, "=Veracruz")</f>
        <v>69.593000000000004</v>
      </c>
      <c r="AN20" s="9">
        <f>SUMIFS(Concentrado!AO$2:AO859,Concentrado!$A$2:$A859,"="&amp;$A20,Concentrado!$B$2:$B859, "=Veracruz")</f>
        <v>48.883000000000003</v>
      </c>
      <c r="AO20" s="9">
        <f>SUMIFS(Concentrado!AP$2:AP859,Concentrado!$A$2:$A859,"="&amp;$A20,Concentrado!$B$2:$B859, "=Veracruz")</f>
        <v>58.959000000000003</v>
      </c>
      <c r="AP20" s="9">
        <f>SUMIFS(Concentrado!AQ$2:AQ859,Concentrado!$A$2:$A859,"="&amp;$A20,Concentrado!$B$2:$B859, "=Veracruz")</f>
        <v>3.9079999999999999</v>
      </c>
      <c r="AQ20" s="9">
        <f>SUMIFS(Concentrado!AR$2:AR859,Concentrado!$A$2:$A859,"="&amp;$A20,Concentrado!$B$2:$B859, "=Veracruz")</f>
        <v>1.8859999999999999</v>
      </c>
      <c r="AR20" s="9">
        <f>SUMIFS(Concentrado!AS$2:AS859,Concentrado!$A$2:$A859,"="&amp;$A20,Concentrado!$B$2:$B859, "=Veracruz")</f>
        <v>2.8660000000000001</v>
      </c>
      <c r="AS20" s="9">
        <f>SUMIFS(Concentrado!AT$2:AT859,Concentrado!$A$2:$A859,"="&amp;$A20,Concentrado!$B$2:$B859, "=Veracruz")</f>
        <v>13.102</v>
      </c>
      <c r="AT20" s="9">
        <f>SUMIFS(Concentrado!AU$2:AU859,Concentrado!$A$2:$A859,"="&amp;$A20,Concentrado!$B$2:$B859, "=Veracruz")</f>
        <v>2.923</v>
      </c>
      <c r="AU20" s="9">
        <f>SUMIFS(Concentrado!AV$2:AV859,Concentrado!$A$2:$A859,"="&amp;$A20,Concentrado!$B$2:$B859, "=Veracruz")</f>
        <v>7.8570000000000002</v>
      </c>
      <c r="AV20" s="9">
        <f>SUMIFS(Concentrado!AW$2:AW859,Concentrado!$A$2:$A859,"="&amp;$A20,Concentrado!$B$2:$B859, "=Veracruz")</f>
        <v>743.87699999999995</v>
      </c>
      <c r="AW20" s="9">
        <f>SUMIFS(Concentrado!AX$2:AX859,Concentrado!$A$2:$A859,"="&amp;$A20,Concentrado!$B$2:$B859, "=Veracruz")</f>
        <v>565.88300000000004</v>
      </c>
      <c r="AX20" s="9">
        <f>SUMIFS(Concentrado!AY$2:AY859,Concentrado!$A$2:$A859,"="&amp;$A20,Concentrado!$B$2:$B859, "=Veracruz")</f>
        <v>652.726</v>
      </c>
      <c r="AY20" s="9">
        <f>SUMIFS(Concentrado!AZ$2:AZ859,Concentrado!$A$2:$A859,"="&amp;$A20,Concentrado!$B$2:$B859, "=Veracruz")</f>
        <v>7.4390000000000001</v>
      </c>
      <c r="AZ20" s="9">
        <f>SUMIFS(Concentrado!BA$2:BA859,Concentrado!$A$2:$A859,"="&amp;$A20,Concentrado!$B$2:$B859, "=Veracruz")</f>
        <v>5.6589999999999998</v>
      </c>
      <c r="BA20" s="9">
        <f>SUMIFS(Concentrado!BB$2:BB859,Concentrado!$A$2:$A859,"="&amp;$A20,Concentrado!$B$2:$B859, "=Veracruz")</f>
        <v>6.5270000000000001</v>
      </c>
      <c r="BB20" s="9">
        <f>SUMIFS(Concentrado!BC$2:BC859,Concentrado!$A$2:$A859,"="&amp;$A20,Concentrado!$B$2:$B859, "=Veracruz")</f>
        <v>15.420999999999999</v>
      </c>
      <c r="BC20" s="9">
        <f>SUMIFS(Concentrado!BD$2:BD859,Concentrado!$A$2:$A859,"="&amp;$A20,Concentrado!$B$2:$B859, "=Veracruz")</f>
        <v>11.015000000000001</v>
      </c>
      <c r="BD20" s="9">
        <f>SUMIFS(Concentrado!BE$2:BE859,Concentrado!$A$2:$A859,"="&amp;$A20,Concentrado!$B$2:$B859, "=Veracruz")</f>
        <v>12.848000000000001</v>
      </c>
      <c r="BE20" s="9">
        <f>SUMIFS(Concentrado!BF$2:BF859,Concentrado!$A$2:$A859,"="&amp;$A20,Concentrado!$B$2:$B859, "=Veracruz")</f>
        <v>15.43</v>
      </c>
      <c r="BF20" s="9">
        <f>SUMIFS(Concentrado!BG$2:BG859,Concentrado!$A$2:$A859,"="&amp;$A20,Concentrado!$B$2:$B859, "=Veracruz")</f>
        <v>33.615000000000002</v>
      </c>
      <c r="BG20" s="9">
        <f>SUMIFS(Concentrado!BH$2:BH859,Concentrado!$A$2:$A859,"="&amp;$A20,Concentrado!$B$2:$B859, "=Veracruz")</f>
        <v>8.1906058096729506</v>
      </c>
    </row>
    <row r="21" spans="1:59" x14ac:dyDescent="0.25">
      <c r="A21" s="4">
        <v>2017</v>
      </c>
      <c r="B21" s="9">
        <f>SUMIFS(Concentrado!C$2:C859,Concentrado!$A$2:$A859,"="&amp;$A21,Concentrado!$B$2:$B859, "=Veracruz")</f>
        <v>7.0369999999999999</v>
      </c>
      <c r="C21" s="9">
        <f>SUMIFS(Concentrado!D$2:D859,Concentrado!$A$2:$A859,"="&amp;$A21,Concentrado!$B$2:$B859, "=Veracruz")</f>
        <v>1.7450000000000001</v>
      </c>
      <c r="D21" s="9">
        <f>SUMIFS(Concentrado!E$2:E859,Concentrado!$A$2:$A859,"="&amp;$A21,Concentrado!$B$2:$B859, "=Veracruz")</f>
        <v>4.3070000000000004</v>
      </c>
      <c r="E21" s="9">
        <f>SUMIFS(Concentrado!F$2:F859,Concentrado!$A$2:$A859,"="&amp;$A21,Concentrado!$B$2:$B859, "=Veracruz")</f>
        <v>14.763999999999999</v>
      </c>
      <c r="F21" s="9">
        <f>SUMIFS(Concentrado!G$2:G859,Concentrado!$A$2:$A859,"="&amp;$A21,Concentrado!$B$2:$B859, "=Veracruz")</f>
        <v>18.111999999999998</v>
      </c>
      <c r="G21" s="9">
        <f>SUMIFS(Concentrado!H$2:H859,Concentrado!$A$2:$A859,"="&amp;$A21,Concentrado!$B$2:$B859, "=Veracruz")</f>
        <v>5.1020000000000003</v>
      </c>
      <c r="H21" s="9">
        <f>SUMIFS(Concentrado!I$2:I859,Concentrado!$A$2:$A859,"="&amp;$A21,Concentrado!$B$2:$B859, "=Veracruz")</f>
        <v>4.6470000000000002</v>
      </c>
      <c r="I21" s="9">
        <f>SUMIFS(Concentrado!J$2:J859,Concentrado!$A$2:$A859,"="&amp;$A21,Concentrado!$B$2:$B859, "=Veracruz")</f>
        <v>4.867</v>
      </c>
      <c r="J21" s="9">
        <f>SUMIFS(Concentrado!K$2:K859,Concentrado!$A$2:$A859,"="&amp;$A21,Concentrado!$B$2:$B859, "=Veracruz")</f>
        <v>5.9059999999999997</v>
      </c>
      <c r="K21" s="9">
        <f>SUMIFS(Concentrado!L$2:L859,Concentrado!$A$2:$A859,"="&amp;$A21,Concentrado!$B$2:$B859, "=Veracruz")</f>
        <v>3.8210000000000002</v>
      </c>
      <c r="L21" s="9">
        <f>SUMIFS(Concentrado!M$2:M859,Concentrado!$A$2:$A859,"="&amp;$A21,Concentrado!$B$2:$B859, "=Veracruz")</f>
        <v>4.83</v>
      </c>
      <c r="M21" s="9">
        <f>SUMIFS(Concentrado!N$2:N859,Concentrado!$A$2:$A859,"="&amp;$A21,Concentrado!$B$2:$B859, "=Veracruz")</f>
        <v>48.167999999999999</v>
      </c>
      <c r="N21" s="9">
        <f>SUMIFS(Concentrado!O$2:O859,Concentrado!$A$2:$A859,"="&amp;$A21,Concentrado!$B$2:$B859, "=Veracruz")</f>
        <v>95.346999999999994</v>
      </c>
      <c r="O21" s="9">
        <f>SUMIFS(Concentrado!P$2:P859,Concentrado!$A$2:$A859,"="&amp;$A21,Concentrado!$B$2:$B859, "=Veracruz")</f>
        <v>17.808</v>
      </c>
      <c r="P21" s="9">
        <f>SUMIFS(Concentrado!Q$2:Q859,Concentrado!$A$2:$A859,"="&amp;$A21,Concentrado!$B$2:$B859, "=Veracruz")</f>
        <v>55.347999999999999</v>
      </c>
      <c r="Q21" s="9">
        <f>SUMIFS(Concentrado!R$2:R859,Concentrado!$A$2:$A859,"="&amp;$A21,Concentrado!$B$2:$B859, "=Veracruz")</f>
        <v>102.71</v>
      </c>
      <c r="R21" s="9">
        <f>SUMIFS(Concentrado!S$2:S859,Concentrado!$A$2:$A859,"="&amp;$A21,Concentrado!$B$2:$B859, "=Veracruz")</f>
        <v>112.908</v>
      </c>
      <c r="S21" s="9">
        <f>SUMIFS(Concentrado!T$2:T859,Concentrado!$A$2:$A859,"="&amp;$A21,Concentrado!$B$2:$B859, "=Veracruz")</f>
        <v>107.971</v>
      </c>
      <c r="T21" s="9">
        <f>SUMIFS(Concentrado!U$2:U859,Concentrado!$A$2:$A859,"="&amp;$A21,Concentrado!$B$2:$B859, "=Veracruz")</f>
        <v>20.707999999999998</v>
      </c>
      <c r="U21" s="9">
        <f>SUMIFS(Concentrado!V$2:V859,Concentrado!$A$2:$A859,"="&amp;$A21,Concentrado!$B$2:$B859, "=Veracruz")</f>
        <v>23.28</v>
      </c>
      <c r="V21" s="9">
        <f>SUMIFS(Concentrado!W$2:W859,Concentrado!$A$2:$A859,"="&amp;$A21,Concentrado!$B$2:$B859, "=Veracruz")</f>
        <v>22.035</v>
      </c>
      <c r="W21" s="9">
        <f>SUMIFS(Concentrado!X$2:X859,Concentrado!$A$2:$A859,"="&amp;$A21,Concentrado!$B$2:$B859, "=Veracruz")</f>
        <v>40.587000000000003</v>
      </c>
      <c r="X21" s="9">
        <f>SUMIFS(Concentrado!Y$2:Y859,Concentrado!$A$2:$A859,"="&amp;$A21,Concentrado!$B$2:$B859, "=Veracruz")</f>
        <v>4.9530000000000003</v>
      </c>
      <c r="Y21" s="9">
        <f>SUMIFS(Concentrado!Z$2:Z859,Concentrado!$A$2:$A859,"="&amp;$A21,Concentrado!$B$2:$B859, "=Veracruz")</f>
        <v>22.204999999999998</v>
      </c>
      <c r="Z21" s="9">
        <f>SUMIFS(Concentrado!AA$2:AA859,Concentrado!$A$2:$A859,"="&amp;$A21,Concentrado!$B$2:$B859, "=Veracruz")</f>
        <v>112.964</v>
      </c>
      <c r="AA21" s="9">
        <f>SUMIFS(Concentrado!AB$2:AB859,Concentrado!$A$2:$A859,"="&amp;$A21,Concentrado!$B$2:$B859, "=Veracruz")</f>
        <v>87.977000000000004</v>
      </c>
      <c r="AB21" s="9">
        <f>SUMIFS(Concentrado!AC$2:AC859,Concentrado!$A$2:$A859,"="&amp;$A21,Concentrado!$B$2:$B859, "=Veracruz")</f>
        <v>100.074</v>
      </c>
      <c r="AC21" s="9">
        <f>SUMIFS(Concentrado!AD$2:AD859,Concentrado!$A$2:$A859,"="&amp;$A21,Concentrado!$B$2:$B859, "=Veracruz")</f>
        <v>555.39400000000001</v>
      </c>
      <c r="AD21" s="9">
        <f>SUMIFS(Concentrado!AE$2:AE859,Concentrado!$A$2:$A859,"="&amp;$A21,Concentrado!$B$2:$B859, "=Veracruz")</f>
        <v>484.36799999999999</v>
      </c>
      <c r="AE21" s="9">
        <f>SUMIFS(Concentrado!AF$2:AF859,Concentrado!$A$2:$A859,"="&amp;$A21,Concentrado!$B$2:$B859, "=Veracruz")</f>
        <v>518.76700000000005</v>
      </c>
      <c r="AF21" s="9">
        <f>SUMIFS(Concentrado!AG$2:AG859,Concentrado!$A$2:$A859,"="&amp;$A21,Concentrado!$B$2:$B859, "=Veracruz")</f>
        <v>13.37</v>
      </c>
      <c r="AG21" s="9">
        <f>SUMIFS(Concentrado!AH$2:AH859,Concentrado!$A$2:$A859,"="&amp;$A21,Concentrado!$B$2:$B859, "=Veracruz")</f>
        <v>4.8101851426113802</v>
      </c>
      <c r="AH21" s="9">
        <f>SUMIFS(Concentrado!AI$2:AI859,Concentrado!$A$2:$A859,"="&amp;$A21,Concentrado!$B$2:$B859, "=Veracruz")</f>
        <v>1.83566556997416</v>
      </c>
      <c r="AI21" s="9">
        <f>SUMIFS(Concentrado!AJ$2:AJ859,Concentrado!$A$2:$A859,"="&amp;$A21,Concentrado!$B$2:$B859, "=Veracruz")</f>
        <v>3.3214996076036898</v>
      </c>
      <c r="AJ21" s="9">
        <f>SUMIFS(Concentrado!AK$2:AK859,Concentrado!$A$2:$A859,"="&amp;$A21,Concentrado!$B$2:$B859, "=Veracruz")</f>
        <v>4.2220000000000004</v>
      </c>
      <c r="AK21" s="9">
        <f>SUMIFS(Concentrado!AL$2:AL859,Concentrado!$A$2:$A859,"="&amp;$A21,Concentrado!$B$2:$B859, "=Veracruz")</f>
        <v>1.1559999999999999</v>
      </c>
      <c r="AL21" s="9">
        <f>SUMIFS(Concentrado!AM$2:AM859,Concentrado!$A$2:$A859,"="&amp;$A21,Concentrado!$B$2:$B859, "=Veracruz")</f>
        <v>2.64</v>
      </c>
      <c r="AM21" s="9">
        <f>SUMIFS(Concentrado!AN$2:AN859,Concentrado!$A$2:$A859,"="&amp;$A21,Concentrado!$B$2:$B859, "=Veracruz")</f>
        <v>68.581999999999994</v>
      </c>
      <c r="AN21" s="9">
        <f>SUMIFS(Concentrado!AO$2:AO859,Concentrado!$A$2:$A859,"="&amp;$A21,Concentrado!$B$2:$B859, "=Veracruz")</f>
        <v>51.277000000000001</v>
      </c>
      <c r="AO21" s="9">
        <f>SUMIFS(Concentrado!AP$2:AP859,Concentrado!$A$2:$A859,"="&amp;$A21,Concentrado!$B$2:$B859, "=Veracruz")</f>
        <v>59.655000000000001</v>
      </c>
      <c r="AP21" s="9">
        <f>SUMIFS(Concentrado!AQ$2:AQ859,Concentrado!$A$2:$A859,"="&amp;$A21,Concentrado!$B$2:$B859, "=Veracruz")</f>
        <v>4.2469999999999999</v>
      </c>
      <c r="AQ21" s="9">
        <f>SUMIFS(Concentrado!AR$2:AR859,Concentrado!$A$2:$A859,"="&amp;$A21,Concentrado!$B$2:$B859, "=Veracruz")</f>
        <v>1.9339999999999999</v>
      </c>
      <c r="AR21" s="9">
        <f>SUMIFS(Concentrado!AS$2:AS859,Concentrado!$A$2:$A859,"="&amp;$A21,Concentrado!$B$2:$B859, "=Veracruz")</f>
        <v>3.0539999999999998</v>
      </c>
      <c r="AS21" s="9">
        <f>SUMIFS(Concentrado!AT$2:AT859,Concentrado!$A$2:$A859,"="&amp;$A21,Concentrado!$B$2:$B859, "=Veracruz")</f>
        <v>13.294</v>
      </c>
      <c r="AT21" s="9">
        <f>SUMIFS(Concentrado!AU$2:AU859,Concentrado!$A$2:$A859,"="&amp;$A21,Concentrado!$B$2:$B859, "=Veracruz")</f>
        <v>3.2309999999999999</v>
      </c>
      <c r="AU21" s="9">
        <f>SUMIFS(Concentrado!AV$2:AV859,Concentrado!$A$2:$A859,"="&amp;$A21,Concentrado!$B$2:$B859, "=Veracruz")</f>
        <v>8.1029999999999998</v>
      </c>
      <c r="AV21" s="9">
        <f>SUMIFS(Concentrado!AW$2:AW859,Concentrado!$A$2:$A859,"="&amp;$A21,Concentrado!$B$2:$B859, "=Veracruz")</f>
        <v>727.76800000000003</v>
      </c>
      <c r="AW21" s="9">
        <f>SUMIFS(Concentrado!AX$2:AX859,Concentrado!$A$2:$A859,"="&amp;$A21,Concentrado!$B$2:$B859, "=Veracruz")</f>
        <v>562.76900000000001</v>
      </c>
      <c r="AX21" s="9">
        <f>SUMIFS(Concentrado!AY$2:AY859,Concentrado!$A$2:$A859,"="&amp;$A21,Concentrado!$B$2:$B859, "=Veracruz")</f>
        <v>642.66499999999996</v>
      </c>
      <c r="AY21" s="9">
        <f>SUMIFS(Concentrado!AZ$2:AZ859,Concentrado!$A$2:$A859,"="&amp;$A21,Concentrado!$B$2:$B859, "=Veracruz")</f>
        <v>7.2779999999999996</v>
      </c>
      <c r="AZ21" s="9">
        <f>SUMIFS(Concentrado!BA$2:BA859,Concentrado!$A$2:$A859,"="&amp;$A21,Concentrado!$B$2:$B859, "=Veracruz")</f>
        <v>5.6280000000000001</v>
      </c>
      <c r="BA21" s="9">
        <f>SUMIFS(Concentrado!BB$2:BB859,Concentrado!$A$2:$A859,"="&amp;$A21,Concentrado!$B$2:$B859, "=Veracruz")</f>
        <v>6.4269999999999996</v>
      </c>
      <c r="BB21" s="9">
        <f>SUMIFS(Concentrado!BC$2:BC859,Concentrado!$A$2:$A859,"="&amp;$A21,Concentrado!$B$2:$B859, "=Veracruz")</f>
        <v>21.338999999999999</v>
      </c>
      <c r="BC21" s="9">
        <f>SUMIFS(Concentrado!BD$2:BD859,Concentrado!$A$2:$A859,"="&amp;$A21,Concentrado!$B$2:$B859, "=Veracruz")</f>
        <v>7.2640000000000002</v>
      </c>
      <c r="BD21" s="9">
        <f>SUMIFS(Concentrado!BE$2:BE859,Concentrado!$A$2:$A859,"="&amp;$A21,Concentrado!$B$2:$B859, "=Veracruz")</f>
        <v>13.37</v>
      </c>
      <c r="BE21" s="9">
        <f>SUMIFS(Concentrado!BF$2:BF859,Concentrado!$A$2:$A859,"="&amp;$A21,Concentrado!$B$2:$B859, "=Veracruz")</f>
        <v>15.795999999999999</v>
      </c>
      <c r="BF21" s="9">
        <f>SUMIFS(Concentrado!BG$2:BG859,Concentrado!$A$2:$A859,"="&amp;$A21,Concentrado!$B$2:$B859, "=Veracruz")</f>
        <v>38.298999999999999</v>
      </c>
      <c r="BG21" s="9">
        <f>SUMIFS(Concentrado!BH$2:BH859,Concentrado!$A$2:$A859,"="&amp;$A21,Concentrado!$B$2:$B859, "=Veracruz")</f>
        <v>8.9278115372176554</v>
      </c>
    </row>
    <row r="22" spans="1:59" x14ac:dyDescent="0.25">
      <c r="A22" s="4">
        <v>2018</v>
      </c>
      <c r="B22" s="9">
        <f>SUMIFS(Concentrado!C$2:C859,Concentrado!$A$2:$A859,"="&amp;$A22,Concentrado!$B$2:$B859, "=Veracruz")</f>
        <v>6.1769999999999996</v>
      </c>
      <c r="C22" s="9">
        <f>SUMIFS(Concentrado!D$2:D859,Concentrado!$A$2:$A859,"="&amp;$A22,Concentrado!$B$2:$B859, "=Veracruz")</f>
        <v>1.3220000000000001</v>
      </c>
      <c r="D22" s="9">
        <f>SUMIFS(Concentrado!E$2:E859,Concentrado!$A$2:$A859,"="&amp;$A22,Concentrado!$B$2:$B859, "=Veracruz")</f>
        <v>3.669</v>
      </c>
      <c r="E22" s="9">
        <f>SUMIFS(Concentrado!F$2:F859,Concentrado!$A$2:$A859,"="&amp;$A22,Concentrado!$B$2:$B859, "=Veracruz")</f>
        <v>14.954000000000001</v>
      </c>
      <c r="F22" s="9">
        <f>SUMIFS(Concentrado!G$2:G859,Concentrado!$A$2:$A859,"="&amp;$A22,Concentrado!$B$2:$B859, "=Veracruz")</f>
        <v>18.105</v>
      </c>
      <c r="G22" s="9">
        <f>SUMIFS(Concentrado!H$2:H859,Concentrado!$A$2:$A859,"="&amp;$A22,Concentrado!$B$2:$B859, "=Veracruz")</f>
        <v>4.5129999999999999</v>
      </c>
      <c r="H22" s="9">
        <f>SUMIFS(Concentrado!I$2:I859,Concentrado!$A$2:$A859,"="&amp;$A22,Concentrado!$B$2:$B859, "=Veracruz")</f>
        <v>5.57</v>
      </c>
      <c r="I22" s="9">
        <f>SUMIFS(Concentrado!J$2:J859,Concentrado!$A$2:$A859,"="&amp;$A22,Concentrado!$B$2:$B859, "=Veracruz")</f>
        <v>5.0590000000000002</v>
      </c>
      <c r="J22" s="9">
        <f>SUMIFS(Concentrado!K$2:K859,Concentrado!$A$2:$A859,"="&amp;$A22,Concentrado!$B$2:$B859, "=Veracruz")</f>
        <v>5.2690000000000001</v>
      </c>
      <c r="K22" s="9">
        <f>SUMIFS(Concentrado!L$2:L859,Concentrado!$A$2:$A859,"="&amp;$A22,Concentrado!$B$2:$B859, "=Veracruz")</f>
        <v>4.3899999999999997</v>
      </c>
      <c r="L22" s="9">
        <f>SUMIFS(Concentrado!M$2:M859,Concentrado!$A$2:$A859,"="&amp;$A22,Concentrado!$B$2:$B859, "=Veracruz")</f>
        <v>4.8150000000000004</v>
      </c>
      <c r="M22" s="9">
        <f>SUMIFS(Concentrado!N$2:N859,Concentrado!$A$2:$A859,"="&amp;$A22,Concentrado!$B$2:$B859, "=Veracruz")</f>
        <v>46.527999999999999</v>
      </c>
      <c r="N22" s="9">
        <f>SUMIFS(Concentrado!O$2:O859,Concentrado!$A$2:$A859,"="&amp;$A22,Concentrado!$B$2:$B859, "=Veracruz")</f>
        <v>77.828000000000003</v>
      </c>
      <c r="O22" s="9">
        <f>SUMIFS(Concentrado!P$2:P859,Concentrado!$A$2:$A859,"="&amp;$A22,Concentrado!$B$2:$B859, "=Veracruz")</f>
        <v>13.617000000000001</v>
      </c>
      <c r="P22" s="9">
        <f>SUMIFS(Concentrado!Q$2:Q859,Concentrado!$A$2:$A859,"="&amp;$A22,Concentrado!$B$2:$B859, "=Veracruz")</f>
        <v>44.661999999999999</v>
      </c>
      <c r="Q22" s="9">
        <f>SUMIFS(Concentrado!R$2:R859,Concentrado!$A$2:$A859,"="&amp;$A22,Concentrado!$B$2:$B859, "=Veracruz")</f>
        <v>104.098</v>
      </c>
      <c r="R22" s="9">
        <f>SUMIFS(Concentrado!S$2:S859,Concentrado!$A$2:$A859,"="&amp;$A22,Concentrado!$B$2:$B859, "=Veracruz")</f>
        <v>110.494</v>
      </c>
      <c r="S22" s="9">
        <f>SUMIFS(Concentrado!T$2:T859,Concentrado!$A$2:$A859,"="&amp;$A22,Concentrado!$B$2:$B859, "=Veracruz")</f>
        <v>107.401</v>
      </c>
      <c r="T22" s="9">
        <f>SUMIFS(Concentrado!U$2:U859,Concentrado!$A$2:$A859,"="&amp;$A22,Concentrado!$B$2:$B859, "=Veracruz")</f>
        <v>21.681999999999999</v>
      </c>
      <c r="U22" s="9">
        <f>SUMIFS(Concentrado!V$2:V859,Concentrado!$A$2:$A859,"="&amp;$A22,Concentrado!$B$2:$B859, "=Veracruz")</f>
        <v>23.623000000000001</v>
      </c>
      <c r="V22" s="9">
        <f>SUMIFS(Concentrado!W$2:W859,Concentrado!$A$2:$A859,"="&amp;$A22,Concentrado!$B$2:$B859, "=Veracruz")</f>
        <v>22.684999999999999</v>
      </c>
      <c r="W22" s="9">
        <f>SUMIFS(Concentrado!X$2:X859,Concentrado!$A$2:$A859,"="&amp;$A22,Concentrado!$B$2:$B859, "=Veracruz")</f>
        <v>33.884</v>
      </c>
      <c r="X22" s="9">
        <f>SUMIFS(Concentrado!Y$2:Y859,Concentrado!$A$2:$A859,"="&amp;$A22,Concentrado!$B$2:$B859, "=Veracruz")</f>
        <v>3.375</v>
      </c>
      <c r="Y22" s="9">
        <f>SUMIFS(Concentrado!Z$2:Z859,Concentrado!$A$2:$A859,"="&amp;$A22,Concentrado!$B$2:$B859, "=Veracruz")</f>
        <v>18.126000000000001</v>
      </c>
      <c r="Z22" s="9">
        <f>SUMIFS(Concentrado!AA$2:AA859,Concentrado!$A$2:$A859,"="&amp;$A22,Concentrado!$B$2:$B859, "=Veracruz")</f>
        <v>122.048</v>
      </c>
      <c r="AA22" s="9">
        <f>SUMIFS(Concentrado!AB$2:AB859,Concentrado!$A$2:$A859,"="&amp;$A22,Concentrado!$B$2:$B859, "=Veracruz")</f>
        <v>97.372</v>
      </c>
      <c r="AB22" s="9">
        <f>SUMIFS(Concentrado!AC$2:AC859,Concentrado!$A$2:$A859,"="&amp;$A22,Concentrado!$B$2:$B859, "=Veracruz")</f>
        <v>109.303</v>
      </c>
      <c r="AC22" s="9">
        <f>SUMIFS(Concentrado!AD$2:AD859,Concentrado!$A$2:$A859,"="&amp;$A22,Concentrado!$B$2:$B859, "=Veracruz")</f>
        <v>569.82799999999997</v>
      </c>
      <c r="AD22" s="9">
        <f>SUMIFS(Concentrado!AE$2:AE859,Concentrado!$A$2:$A859,"="&amp;$A22,Concentrado!$B$2:$B859, "=Veracruz")</f>
        <v>498.94499999999999</v>
      </c>
      <c r="AE22" s="9">
        <f>SUMIFS(Concentrado!AF$2:AF859,Concentrado!$A$2:$A859,"="&amp;$A22,Concentrado!$B$2:$B859, "=Veracruz")</f>
        <v>533.22900000000004</v>
      </c>
      <c r="AF22" s="9">
        <f>SUMIFS(Concentrado!AG$2:AG859,Concentrado!$A$2:$A859,"="&amp;$A22,Concentrado!$B$2:$B859, "=Veracruz")</f>
        <v>13.260999999999999</v>
      </c>
      <c r="AG22" s="9">
        <f>SUMIFS(Concentrado!AH$2:AH859,Concentrado!$A$2:$A859,"="&amp;$A22,Concentrado!$B$2:$B859, "=Veracruz")</f>
        <v>5.5995864920744296</v>
      </c>
      <c r="AH22" s="9">
        <f>SUMIFS(Concentrado!AI$2:AI859,Concentrado!$A$2:$A859,"="&amp;$A22,Concentrado!$B$2:$B859, "=Veracruz")</f>
        <v>2.07455967470904</v>
      </c>
      <c r="AI22" s="9">
        <f>SUMIFS(Concentrado!AJ$2:AJ859,Concentrado!$A$2:$A859,"="&amp;$A22,Concentrado!$B$2:$B859, "=Veracruz")</f>
        <v>3.8339615177757902</v>
      </c>
      <c r="AJ22" s="9">
        <f>SUMIFS(Concentrado!AK$2:AK859,Concentrado!$A$2:$A859,"="&amp;$A22,Concentrado!$B$2:$B859, "=Veracruz")</f>
        <v>5.1180000000000003</v>
      </c>
      <c r="AK22" s="9">
        <f>SUMIFS(Concentrado!AL$2:AL859,Concentrado!$A$2:$A859,"="&amp;$A22,Concentrado!$B$2:$B859, "=Veracruz")</f>
        <v>1.18</v>
      </c>
      <c r="AL22" s="9">
        <f>SUMIFS(Concentrado!AM$2:AM859,Concentrado!$A$2:$A859,"="&amp;$A22,Concentrado!$B$2:$B859, "=Veracruz")</f>
        <v>3.0840000000000001</v>
      </c>
      <c r="AM22" s="9">
        <f>SUMIFS(Concentrado!AN$2:AN859,Concentrado!$A$2:$A859,"="&amp;$A22,Concentrado!$B$2:$B859, "=Veracruz")</f>
        <v>75.760000000000005</v>
      </c>
      <c r="AN22" s="9">
        <f>SUMIFS(Concentrado!AO$2:AO859,Concentrado!$A$2:$A859,"="&amp;$A22,Concentrado!$B$2:$B859, "=Veracruz")</f>
        <v>55.389000000000003</v>
      </c>
      <c r="AO22" s="9">
        <f>SUMIFS(Concentrado!AP$2:AP859,Concentrado!$A$2:$A859,"="&amp;$A22,Concentrado!$B$2:$B859, "=Veracruz")</f>
        <v>65.25</v>
      </c>
      <c r="AP22" s="9">
        <f>SUMIFS(Concentrado!AQ$2:AQ859,Concentrado!$A$2:$A859,"="&amp;$A22,Concentrado!$B$2:$B859, "=Veracruz")</f>
        <v>3.8570000000000002</v>
      </c>
      <c r="AQ22" s="9">
        <f>SUMIFS(Concentrado!AR$2:AR859,Concentrado!$A$2:$A859,"="&amp;$A22,Concentrado!$B$2:$B859, "=Veracruz")</f>
        <v>1.6990000000000001</v>
      </c>
      <c r="AR22" s="9">
        <f>SUMIFS(Concentrado!AS$2:AS859,Concentrado!$A$2:$A859,"="&amp;$A22,Concentrado!$B$2:$B859, "=Veracruz")</f>
        <v>2.7429999999999999</v>
      </c>
      <c r="AS22" s="9">
        <f>SUMIFS(Concentrado!AT$2:AT859,Concentrado!$A$2:$A859,"="&amp;$A22,Concentrado!$B$2:$B859, "=Veracruz")</f>
        <v>13.539</v>
      </c>
      <c r="AT22" s="9">
        <f>SUMIFS(Concentrado!AU$2:AU859,Concentrado!$A$2:$A859,"="&amp;$A22,Concentrado!$B$2:$B859, "=Veracruz")</f>
        <v>3.516</v>
      </c>
      <c r="AU22" s="9">
        <f>SUMIFS(Concentrado!AV$2:AV859,Concentrado!$A$2:$A859,"="&amp;$A22,Concentrado!$B$2:$B859, "=Veracruz")</f>
        <v>8.3620000000000001</v>
      </c>
      <c r="AV22" s="9">
        <f>SUMIFS(Concentrado!AW$2:AW859,Concentrado!$A$2:$A859,"="&amp;$A22,Concentrado!$B$2:$B859, "=Veracruz")</f>
        <v>731.25699999999995</v>
      </c>
      <c r="AW22" s="9">
        <f>SUMIFS(Concentrado!AX$2:AX859,Concentrado!$A$2:$A859,"="&amp;$A22,Concentrado!$B$2:$B859, "=Veracruz")</f>
        <v>575.54999999999995</v>
      </c>
      <c r="AX22" s="9">
        <f>SUMIFS(Concentrado!AY$2:AY859,Concentrado!$A$2:$A859,"="&amp;$A22,Concentrado!$B$2:$B859, "=Veracruz")</f>
        <v>650.85699999999997</v>
      </c>
      <c r="AY22" s="9">
        <f>SUMIFS(Concentrado!AZ$2:AZ859,Concentrado!$A$2:$A859,"="&amp;$A22,Concentrado!$B$2:$B859, "=Veracruz")</f>
        <v>7.3129999999999997</v>
      </c>
      <c r="AZ22" s="9">
        <f>SUMIFS(Concentrado!BA$2:BA859,Concentrado!$A$2:$A859,"="&amp;$A22,Concentrado!$B$2:$B859, "=Veracruz")</f>
        <v>5.7549999999999999</v>
      </c>
      <c r="BA22" s="9">
        <f>SUMIFS(Concentrado!BB$2:BB859,Concentrado!$A$2:$A859,"="&amp;$A22,Concentrado!$B$2:$B859, "=Veracruz")</f>
        <v>6.5090000000000003</v>
      </c>
      <c r="BB22" s="9">
        <f>SUMIFS(Concentrado!BC$2:BC859,Concentrado!$A$2:$A859,"="&amp;$A22,Concentrado!$B$2:$B859, "=Veracruz")</f>
        <v>18.997</v>
      </c>
      <c r="BC22" s="9">
        <f>SUMIFS(Concentrado!BD$2:BD859,Concentrado!$A$2:$A859,"="&amp;$A22,Concentrado!$B$2:$B859, "=Veracruz")</f>
        <v>4.516</v>
      </c>
      <c r="BD22" s="9">
        <f>SUMIFS(Concentrado!BE$2:BE859,Concentrado!$A$2:$A859,"="&amp;$A22,Concentrado!$B$2:$B859, "=Veracruz")</f>
        <v>12.337</v>
      </c>
      <c r="BE22" s="9">
        <f>SUMIFS(Concentrado!BF$2:BF859,Concentrado!$A$2:$A859,"="&amp;$A22,Concentrado!$B$2:$B859, "=Veracruz")</f>
        <v>14.903</v>
      </c>
      <c r="BF22" s="9">
        <f>SUMIFS(Concentrado!BG$2:BG859,Concentrado!$A$2:$A859,"="&amp;$A22,Concentrado!$B$2:$B859, "=Veracruz")</f>
        <v>34.390999999999998</v>
      </c>
      <c r="BG22" s="9">
        <f>SUMIFS(Concentrado!BH$2:BH859,Concentrado!$A$2:$A859,"="&amp;$A22,Concentrado!$B$2:$B859, "=Veracruz")</f>
        <v>8.4390046030934212</v>
      </c>
    </row>
    <row r="23" spans="1:59" x14ac:dyDescent="0.25">
      <c r="A23" s="4">
        <v>2019</v>
      </c>
      <c r="B23" s="9">
        <f>SUMIFS(Concentrado!C$2:C859,Concentrado!$A$2:$A859,"="&amp;$A23,Concentrado!$B$2:$B859, "=Veracruz")</f>
        <v>6.2990000000000004</v>
      </c>
      <c r="C23" s="9">
        <f>SUMIFS(Concentrado!D$2:D859,Concentrado!$A$2:$A859,"="&amp;$A23,Concentrado!$B$2:$B859, "=Veracruz")</f>
        <v>1.228</v>
      </c>
      <c r="D23" s="9">
        <f>SUMIFS(Concentrado!E$2:E859,Concentrado!$A$2:$A859,"="&amp;$A23,Concentrado!$B$2:$B859, "=Veracruz")</f>
        <v>3.6760000000000002</v>
      </c>
      <c r="E23" s="9">
        <f>SUMIFS(Concentrado!F$2:F859,Concentrado!$A$2:$A859,"="&amp;$A23,Concentrado!$B$2:$B859, "=Veracruz")</f>
        <v>13.332000000000001</v>
      </c>
      <c r="F23" s="9">
        <f>SUMIFS(Concentrado!G$2:G859,Concentrado!$A$2:$A859,"="&amp;$A23,Concentrado!$B$2:$B859, "=Veracruz")</f>
        <v>20.51</v>
      </c>
      <c r="G23" s="9">
        <f>SUMIFS(Concentrado!H$2:H859,Concentrado!$A$2:$A859,"="&amp;$A23,Concentrado!$B$2:$B859, "=Veracruz")</f>
        <v>6.173</v>
      </c>
      <c r="H23" s="9">
        <f>SUMIFS(Concentrado!I$2:I859,Concentrado!$A$2:$A859,"="&amp;$A23,Concentrado!$B$2:$B859, "=Veracruz")</f>
        <v>5.6669999999999998</v>
      </c>
      <c r="I23" s="9">
        <f>SUMIFS(Concentrado!J$2:J859,Concentrado!$A$2:$A859,"="&amp;$A23,Concentrado!$B$2:$B859, "=Veracruz")</f>
        <v>5.9109999999999996</v>
      </c>
      <c r="J23" s="9">
        <f>SUMIFS(Concentrado!K$2:K859,Concentrado!$A$2:$A859,"="&amp;$A23,Concentrado!$B$2:$B859, "=Veracruz")</f>
        <v>5.9450000000000003</v>
      </c>
      <c r="K23" s="9">
        <f>SUMIFS(Concentrado!L$2:L859,Concentrado!$A$2:$A859,"="&amp;$A23,Concentrado!$B$2:$B859, "=Veracruz")</f>
        <v>3.4470000000000001</v>
      </c>
      <c r="L23" s="9">
        <f>SUMIFS(Concentrado!M$2:M859,Concentrado!$A$2:$A859,"="&amp;$A23,Concentrado!$B$2:$B859, "=Veracruz")</f>
        <v>4.6529999999999996</v>
      </c>
      <c r="M23" s="9">
        <f>SUMIFS(Concentrado!N$2:N859,Concentrado!$A$2:$A859,"="&amp;$A23,Concentrado!$B$2:$B859, "=Veracruz")</f>
        <v>49.607999999999997</v>
      </c>
      <c r="N23" s="9">
        <f>SUMIFS(Concentrado!O$2:O859,Concentrado!$A$2:$A859,"="&amp;$A23,Concentrado!$B$2:$B859, "=Veracruz")</f>
        <v>85.861000000000004</v>
      </c>
      <c r="O23" s="9">
        <f>SUMIFS(Concentrado!P$2:P859,Concentrado!$A$2:$A859,"="&amp;$A23,Concentrado!$B$2:$B859, "=Veracruz")</f>
        <v>14.805</v>
      </c>
      <c r="P23" s="9">
        <f>SUMIFS(Concentrado!Q$2:Q859,Concentrado!$A$2:$A859,"="&amp;$A23,Concentrado!$B$2:$B859, "=Veracruz")</f>
        <v>49.107999999999997</v>
      </c>
      <c r="Q23" s="9">
        <f>SUMIFS(Concentrado!R$2:R859,Concentrado!$A$2:$A859,"="&amp;$A23,Concentrado!$B$2:$B859, "=Veracruz")</f>
        <v>110.375</v>
      </c>
      <c r="R23" s="9">
        <f>SUMIFS(Concentrado!S$2:S859,Concentrado!$A$2:$A859,"="&amp;$A23,Concentrado!$B$2:$B859, "=Veracruz")</f>
        <v>116.17</v>
      </c>
      <c r="S23" s="9">
        <f>SUMIFS(Concentrado!T$2:T859,Concentrado!$A$2:$A859,"="&amp;$A23,Concentrado!$B$2:$B859, "=Veracruz")</f>
        <v>113.372</v>
      </c>
      <c r="T23" s="9">
        <f>SUMIFS(Concentrado!U$2:U859,Concentrado!$A$2:$A859,"="&amp;$A23,Concentrado!$B$2:$B859, "=Veracruz")</f>
        <v>24.741</v>
      </c>
      <c r="U23" s="9">
        <f>SUMIFS(Concentrado!V$2:V859,Concentrado!$A$2:$A859,"="&amp;$A23,Concentrado!$B$2:$B859, "=Veracruz")</f>
        <v>25.783999999999999</v>
      </c>
      <c r="V23" s="9">
        <f>SUMIFS(Concentrado!W$2:W859,Concentrado!$A$2:$A859,"="&amp;$A23,Concentrado!$B$2:$B859, "=Veracruz")</f>
        <v>25.280999999999999</v>
      </c>
      <c r="W23" s="9">
        <f>SUMIFS(Concentrado!X$2:X859,Concentrado!$A$2:$A859,"="&amp;$A23,Concentrado!$B$2:$B859, "=Veracruz")</f>
        <v>32.963000000000001</v>
      </c>
      <c r="X23" s="9">
        <f>SUMIFS(Concentrado!Y$2:Y859,Concentrado!$A$2:$A859,"="&amp;$A23,Concentrado!$B$2:$B859, "=Veracruz")</f>
        <v>3.9430000000000001</v>
      </c>
      <c r="Y23" s="9">
        <f>SUMIFS(Concentrado!Z$2:Z859,Concentrado!$A$2:$A859,"="&amp;$A23,Concentrado!$B$2:$B859, "=Veracruz")</f>
        <v>17.952999999999999</v>
      </c>
      <c r="Z23" s="9">
        <f>SUMIFS(Concentrado!AA$2:AA859,Concentrado!$A$2:$A859,"="&amp;$A23,Concentrado!$B$2:$B859, "=Veracruz")</f>
        <v>137.34200000000001</v>
      </c>
      <c r="AA23" s="9">
        <f>SUMIFS(Concentrado!AB$2:AB859,Concentrado!$A$2:$A859,"="&amp;$A23,Concentrado!$B$2:$B859, "=Veracruz")</f>
        <v>109.629</v>
      </c>
      <c r="AB23" s="9">
        <f>SUMIFS(Concentrado!AC$2:AC859,Concentrado!$A$2:$A859,"="&amp;$A23,Concentrado!$B$2:$B859, "=Veracruz")</f>
        <v>123.008</v>
      </c>
      <c r="AC23" s="9">
        <f>SUMIFS(Concentrado!AD$2:AD859,Concentrado!$A$2:$A859,"="&amp;$A23,Concentrado!$B$2:$B859, "=Veracruz")</f>
        <v>616.71199999999999</v>
      </c>
      <c r="AD23" s="9">
        <f>SUMIFS(Concentrado!AE$2:AE859,Concentrado!$A$2:$A859,"="&amp;$A23,Concentrado!$B$2:$B859, "=Veracruz")</f>
        <v>531.57100000000003</v>
      </c>
      <c r="AE23" s="9">
        <f>SUMIFS(Concentrado!AF$2:AF859,Concentrado!$A$2:$A859,"="&amp;$A23,Concentrado!$B$2:$B859, "=Veracruz")</f>
        <v>572.68600000000004</v>
      </c>
      <c r="AF23" s="9">
        <f>SUMIFS(Concentrado!AG$2:AG859,Concentrado!$A$2:$A859,"="&amp;$A23,Concentrado!$B$2:$B859, "=Veracruz")</f>
        <v>14.47</v>
      </c>
      <c r="AG23" s="9">
        <f>SUMIFS(Concentrado!AH$2:AH859,Concentrado!$A$2:$A859,"="&amp;$A23,Concentrado!$B$2:$B859, "=Veracruz")</f>
        <v>4.8127020332207699</v>
      </c>
      <c r="AH23" s="9">
        <f>SUMIFS(Concentrado!AI$2:AI859,Concentrado!$A$2:$A859,"="&amp;$A23,Concentrado!$B$2:$B859, "=Veracruz")</f>
        <v>2.1755589010816898</v>
      </c>
      <c r="AI23" s="9">
        <f>SUMIFS(Concentrado!AJ$2:AJ859,Concentrado!$A$2:$A859,"="&amp;$A23,Concentrado!$B$2:$B859, "=Veracruz")</f>
        <v>3.4904940394360402</v>
      </c>
      <c r="AJ23" s="9">
        <f>SUMIFS(Concentrado!AK$2:AK859,Concentrado!$A$2:$A859,"="&amp;$A23,Concentrado!$B$2:$B859, "=Veracruz")</f>
        <v>5.4640000000000004</v>
      </c>
      <c r="AK23" s="9">
        <f>SUMIFS(Concentrado!AL$2:AL859,Concentrado!$A$2:$A859,"="&amp;$A23,Concentrado!$B$2:$B859, "=Veracruz")</f>
        <v>1.157</v>
      </c>
      <c r="AL23" s="9">
        <f>SUMIFS(Concentrado!AM$2:AM859,Concentrado!$A$2:$A859,"="&amp;$A23,Concentrado!$B$2:$B859, "=Veracruz")</f>
        <v>3.2360000000000002</v>
      </c>
      <c r="AM23" s="9">
        <f>SUMIFS(Concentrado!AN$2:AN859,Concentrado!$A$2:$A859,"="&amp;$A23,Concentrado!$B$2:$B859, "=Veracruz")</f>
        <v>79.864999999999995</v>
      </c>
      <c r="AN23" s="9">
        <f>SUMIFS(Concentrado!AO$2:AO859,Concentrado!$A$2:$A859,"="&amp;$A23,Concentrado!$B$2:$B859, "=Veracruz")</f>
        <v>57.777999999999999</v>
      </c>
      <c r="AO23" s="9">
        <f>SUMIFS(Concentrado!AP$2:AP859,Concentrado!$A$2:$A859,"="&amp;$A23,Concentrado!$B$2:$B859, "=Veracruz")</f>
        <v>68.453000000000003</v>
      </c>
      <c r="AP23" s="9">
        <f>SUMIFS(Concentrado!AQ$2:AQ859,Concentrado!$A$2:$A859,"="&amp;$A23,Concentrado!$B$2:$B859, "=Veracruz")</f>
        <v>4.048</v>
      </c>
      <c r="AQ23" s="9">
        <f>SUMIFS(Concentrado!AR$2:AR859,Concentrado!$A$2:$A859,"="&amp;$A23,Concentrado!$B$2:$B859, "=Veracruz")</f>
        <v>1.44</v>
      </c>
      <c r="AR23" s="9">
        <f>SUMIFS(Concentrado!AS$2:AS859,Concentrado!$A$2:$A859,"="&amp;$A23,Concentrado!$B$2:$B859, "=Veracruz")</f>
        <v>2.6989999999999998</v>
      </c>
      <c r="AS23" s="9">
        <f>SUMIFS(Concentrado!AT$2:AT859,Concentrado!$A$2:$A859,"="&amp;$A23,Concentrado!$B$2:$B859, "=Veracruz")</f>
        <v>14.369</v>
      </c>
      <c r="AT23" s="9">
        <f>SUMIFS(Concentrado!AU$2:AU859,Concentrado!$A$2:$A859,"="&amp;$A23,Concentrado!$B$2:$B859, "=Veracruz")</f>
        <v>3.1880000000000002</v>
      </c>
      <c r="AU23" s="9">
        <f>SUMIFS(Concentrado!AV$2:AV859,Concentrado!$A$2:$A859,"="&amp;$A23,Concentrado!$B$2:$B859, "=Veracruz")</f>
        <v>8.5860000000000003</v>
      </c>
      <c r="AV23" s="9">
        <f>SUMIFS(Concentrado!AW$2:AW859,Concentrado!$A$2:$A859,"="&amp;$A23,Concentrado!$B$2:$B859, "=Veracruz")</f>
        <v>790.93899999999996</v>
      </c>
      <c r="AW23" s="9">
        <f>SUMIFS(Concentrado!AX$2:AX859,Concentrado!$A$2:$A859,"="&amp;$A23,Concentrado!$B$2:$B859, "=Veracruz")</f>
        <v>612.79499999999996</v>
      </c>
      <c r="AX23" s="9">
        <f>SUMIFS(Concentrado!AY$2:AY859,Concentrado!$A$2:$A859,"="&amp;$A23,Concentrado!$B$2:$B859, "=Veracruz")</f>
        <v>698.82100000000003</v>
      </c>
      <c r="AY23" s="9">
        <f>SUMIFS(Concentrado!AZ$2:AZ859,Concentrado!$A$2:$A859,"="&amp;$A23,Concentrado!$B$2:$B859, "=Veracruz")</f>
        <v>7.9089999999999998</v>
      </c>
      <c r="AZ23" s="9">
        <f>SUMIFS(Concentrado!BA$2:BA859,Concentrado!$A$2:$A859,"="&amp;$A23,Concentrado!$B$2:$B859, "=Veracruz")</f>
        <v>6.1280000000000001</v>
      </c>
      <c r="BA23" s="9">
        <f>SUMIFS(Concentrado!BB$2:BB859,Concentrado!$A$2:$A859,"="&amp;$A23,Concentrado!$B$2:$B859, "=Veracruz")</f>
        <v>6.9880000000000004</v>
      </c>
      <c r="BB23" s="9">
        <f>SUMIFS(Concentrado!BC$2:BC859,Concentrado!$A$2:$A859,"="&amp;$A23,Concentrado!$B$2:$B859, "=Veracruz")</f>
        <v>17.087</v>
      </c>
      <c r="BC23" s="9">
        <f>SUMIFS(Concentrado!BD$2:BD859,Concentrado!$A$2:$A859,"="&amp;$A23,Concentrado!$B$2:$B859, "=Veracruz")</f>
        <v>5.7489999999999997</v>
      </c>
      <c r="BD23" s="9">
        <f>SUMIFS(Concentrado!BE$2:BE859,Concentrado!$A$2:$A859,"="&amp;$A23,Concentrado!$B$2:$B859, "=Veracruz")</f>
        <v>13.111000000000001</v>
      </c>
      <c r="BE23" s="9">
        <f>SUMIFS(Concentrado!BF$2:BF859,Concentrado!$A$2:$A859,"="&amp;$A23,Concentrado!$B$2:$B859, "=Veracruz")</f>
        <v>15.737</v>
      </c>
      <c r="BF23" s="9">
        <f>SUMIFS(Concentrado!BG$2:BG859,Concentrado!$A$2:$A859,"="&amp;$A23,Concentrado!$B$2:$B859, "=Veracruz")</f>
        <v>45.668999999999997</v>
      </c>
      <c r="BG23" s="9">
        <f>SUMIFS(Concentrado!BH$2:BH859,Concentrado!$A$2:$A859,"="&amp;$A23,Concentrado!$B$2:$B859, "=Veracruz")</f>
        <v>8.6676878871202536</v>
      </c>
    </row>
    <row r="24" spans="1:59" x14ac:dyDescent="0.25">
      <c r="A24" s="4">
        <v>2020</v>
      </c>
      <c r="B24" s="9">
        <f>SUMIFS(Concentrado!C$2:C859,Concentrado!$A$2:$A859,"="&amp;$A24,Concentrado!$B$2:$B859, "=Veracruz")</f>
        <v>6.0190000000000001</v>
      </c>
      <c r="C24" s="9">
        <f>SUMIFS(Concentrado!D$2:D859,Concentrado!$A$2:$A859,"="&amp;$A24,Concentrado!$B$2:$B859, "=Veracruz")</f>
        <v>1.1579999999999999</v>
      </c>
      <c r="D24" s="9">
        <f>SUMIFS(Concentrado!E$2:E859,Concentrado!$A$2:$A859,"="&amp;$A24,Concentrado!$B$2:$B859, "=Veracruz")</f>
        <v>3.5009999999999999</v>
      </c>
      <c r="E24" s="9">
        <f>SUMIFS(Concentrado!F$2:F859,Concentrado!$A$2:$A859,"="&amp;$A24,Concentrado!$B$2:$B859, "=Veracruz")</f>
        <v>13.37</v>
      </c>
      <c r="F24" s="9">
        <f>SUMIFS(Concentrado!G$2:G859,Concentrado!$A$2:$A859,"="&amp;$A24,Concentrado!$B$2:$B859, "=Veracruz")</f>
        <v>20.172999999999998</v>
      </c>
      <c r="G24" s="9">
        <f>SUMIFS(Concentrado!H$2:H859,Concentrado!$A$2:$A859,"="&amp;$A24,Concentrado!$B$2:$B859, "=Veracruz")</f>
        <v>6.5010000000000003</v>
      </c>
      <c r="H24" s="9">
        <f>SUMIFS(Concentrado!I$2:I859,Concentrado!$A$2:$A859,"="&amp;$A24,Concentrado!$B$2:$B859, "=Veracruz")</f>
        <v>5.6950000000000003</v>
      </c>
      <c r="I24" s="9">
        <f>SUMIFS(Concentrado!J$2:J859,Concentrado!$A$2:$A859,"="&amp;$A24,Concentrado!$B$2:$B859, "=Veracruz")</f>
        <v>6.0839999999999996</v>
      </c>
      <c r="J24" s="9">
        <f>SUMIFS(Concentrado!K$2:K859,Concentrado!$A$2:$A859,"="&amp;$A24,Concentrado!$B$2:$B859, "=Veracruz")</f>
        <v>5.3079999999999998</v>
      </c>
      <c r="K24" s="9">
        <f>SUMIFS(Concentrado!L$2:L859,Concentrado!$A$2:$A859,"="&amp;$A24,Concentrado!$B$2:$B859, "=Veracruz")</f>
        <v>3.4980000000000002</v>
      </c>
      <c r="L24" s="9">
        <f>SUMIFS(Concentrado!M$2:M859,Concentrado!$A$2:$A859,"="&amp;$A24,Concentrado!$B$2:$B859, "=Veracruz")</f>
        <v>4.37</v>
      </c>
      <c r="M24" s="9">
        <f>SUMIFS(Concentrado!N$2:N859,Concentrado!$A$2:$A859,"="&amp;$A24,Concentrado!$B$2:$B859, "=Veracruz")</f>
        <v>55.543999999999997</v>
      </c>
      <c r="N24" s="9">
        <f>SUMIFS(Concentrado!O$2:O859,Concentrado!$A$2:$A859,"="&amp;$A24,Concentrado!$B$2:$B859, "=Veracruz")</f>
        <v>75.372</v>
      </c>
      <c r="O24" s="9">
        <f>SUMIFS(Concentrado!P$2:P859,Concentrado!$A$2:$A859,"="&amp;$A24,Concentrado!$B$2:$B859, "=Veracruz")</f>
        <v>14.605</v>
      </c>
      <c r="P24" s="9">
        <f>SUMIFS(Concentrado!Q$2:Q859,Concentrado!$A$2:$A859,"="&amp;$A24,Concentrado!$B$2:$B859, "=Veracruz")</f>
        <v>43.896000000000001</v>
      </c>
      <c r="Q24" s="9">
        <f>SUMIFS(Concentrado!R$2:R859,Concentrado!$A$2:$A859,"="&amp;$A24,Concentrado!$B$2:$B859, "=Veracruz")</f>
        <v>160.52099999999999</v>
      </c>
      <c r="R24" s="9">
        <f>SUMIFS(Concentrado!S$2:S859,Concentrado!$A$2:$A859,"="&amp;$A24,Concentrado!$B$2:$B859, "=Veracruz")</f>
        <v>151.05799999999999</v>
      </c>
      <c r="S24" s="9">
        <f>SUMIFS(Concentrado!T$2:T859,Concentrado!$A$2:$A859,"="&amp;$A24,Concentrado!$B$2:$B859, "=Veracruz")</f>
        <v>155.619</v>
      </c>
      <c r="T24" s="9">
        <f>SUMIFS(Concentrado!U$2:U859,Concentrado!$A$2:$A859,"="&amp;$A24,Concentrado!$B$2:$B859, "=Veracruz")</f>
        <v>30.829000000000001</v>
      </c>
      <c r="U24" s="9">
        <f>SUMIFS(Concentrado!V$2:V859,Concentrado!$A$2:$A859,"="&amp;$A24,Concentrado!$B$2:$B859, "=Veracruz")</f>
        <v>28.713000000000001</v>
      </c>
      <c r="V24" s="9">
        <f>SUMIFS(Concentrado!W$2:W859,Concentrado!$A$2:$A859,"="&amp;$A24,Concentrado!$B$2:$B859, "=Veracruz")</f>
        <v>29.733000000000001</v>
      </c>
      <c r="W24" s="9">
        <f>SUMIFS(Concentrado!X$2:X859,Concentrado!$A$2:$A859,"="&amp;$A24,Concentrado!$B$2:$B859, "=Veracruz")</f>
        <v>27.425999999999998</v>
      </c>
      <c r="X24" s="9">
        <f>SUMIFS(Concentrado!Y$2:Y859,Concentrado!$A$2:$A859,"="&amp;$A24,Concentrado!$B$2:$B859, "=Veracruz")</f>
        <v>3.379</v>
      </c>
      <c r="Y24" s="9">
        <f>SUMIFS(Concentrado!Z$2:Z859,Concentrado!$A$2:$A859,"="&amp;$A24,Concentrado!$B$2:$B859, "=Veracruz")</f>
        <v>14.971</v>
      </c>
      <c r="Z24" s="9">
        <f>SUMIFS(Concentrado!AA$2:AA859,Concentrado!$A$2:$A859,"="&amp;$A24,Concentrado!$B$2:$B859, "=Veracruz")</f>
        <v>200.54300000000001</v>
      </c>
      <c r="AA24" s="9">
        <f>SUMIFS(Concentrado!AB$2:AB859,Concentrado!$A$2:$A859,"="&amp;$A24,Concentrado!$B$2:$B859, "=Veracruz")</f>
        <v>147.041</v>
      </c>
      <c r="AB24" s="9">
        <f>SUMIFS(Concentrado!AC$2:AC859,Concentrado!$A$2:$A859,"="&amp;$A24,Concentrado!$B$2:$B859, "=Veracruz")</f>
        <v>172.83</v>
      </c>
      <c r="AC24" s="9">
        <f>SUMIFS(Concentrado!AD$2:AD859,Concentrado!$A$2:$A859,"="&amp;$A24,Concentrado!$B$2:$B859, "=Veracruz")</f>
        <v>739.42100000000005</v>
      </c>
      <c r="AD24" s="9">
        <f>SUMIFS(Concentrado!AE$2:AE859,Concentrado!$A$2:$A859,"="&amp;$A24,Concentrado!$B$2:$B859, "=Veracruz")</f>
        <v>593.64700000000005</v>
      </c>
      <c r="AE24" s="9">
        <f>SUMIFS(Concentrado!AF$2:AF859,Concentrado!$A$2:$A859,"="&amp;$A24,Concentrado!$B$2:$B859, "=Veracruz")</f>
        <v>663.91399999999999</v>
      </c>
      <c r="AF24" s="9">
        <f>SUMIFS(Concentrado!AG$2:AG859,Concentrado!$A$2:$A859,"="&amp;$A24,Concentrado!$B$2:$B859, "=Veracruz")</f>
        <v>16.507000000000001</v>
      </c>
      <c r="AG24" s="9">
        <f>SUMIFS(Concentrado!AH$2:AH859,Concentrado!$A$2:$A859,"="&amp;$A24,Concentrado!$B$2:$B859, "=Veracruz")</f>
        <v>7.0777721827333302</v>
      </c>
      <c r="AH24" s="9">
        <f>SUMIFS(Concentrado!AI$2:AI859,Concentrado!$A$2:$A859,"="&amp;$A24,Concentrado!$B$2:$B859, "=Veracruz")</f>
        <v>2.34593442233564</v>
      </c>
      <c r="AI24" s="9">
        <f>SUMIFS(Concentrado!AJ$2:AJ859,Concentrado!$A$2:$A859,"="&amp;$A24,Concentrado!$B$2:$B859, "=Veracruz")</f>
        <v>4.7051540919585602</v>
      </c>
      <c r="AJ24" s="9">
        <f>SUMIFS(Concentrado!AK$2:AK859,Concentrado!$A$2:$A859,"="&amp;$A24,Concentrado!$B$2:$B859, "=Veracruz")</f>
        <v>5.9420000000000002</v>
      </c>
      <c r="AK24" s="9">
        <f>SUMIFS(Concentrado!AL$2:AL859,Concentrado!$A$2:$A859,"="&amp;$A24,Concentrado!$B$2:$B859, "=Veracruz")</f>
        <v>1.3</v>
      </c>
      <c r="AL24" s="9">
        <f>SUMIFS(Concentrado!AM$2:AM859,Concentrado!$A$2:$A859,"="&amp;$A24,Concentrado!$B$2:$B859, "=Veracruz")</f>
        <v>3.5379999999999998</v>
      </c>
      <c r="AM24" s="9">
        <f>SUMIFS(Concentrado!AN$2:AN859,Concentrado!$A$2:$A859,"="&amp;$A24,Concentrado!$B$2:$B859, "=Veracruz")</f>
        <v>254.50700000000001</v>
      </c>
      <c r="AN24" s="9">
        <f>SUMIFS(Concentrado!AO$2:AO859,Concentrado!$A$2:$A859,"="&amp;$A24,Concentrado!$B$2:$B859, "=Veracruz")</f>
        <v>146.42699999999999</v>
      </c>
      <c r="AO24" s="9">
        <f>SUMIFS(Concentrado!AP$2:AP859,Concentrado!$A$2:$A859,"="&amp;$A24,Concentrado!$B$2:$B859, "=Veracruz")</f>
        <v>198.524</v>
      </c>
      <c r="AP24" s="9">
        <f>SUMIFS(Concentrado!AQ$2:AQ859,Concentrado!$A$2:$A859,"="&amp;$A24,Concentrado!$B$2:$B859, "=Veracruz")</f>
        <v>3.149</v>
      </c>
      <c r="AQ24" s="9">
        <f>SUMIFS(Concentrado!AR$2:AR859,Concentrado!$A$2:$A859,"="&amp;$A24,Concentrado!$B$2:$B859, "=Veracruz")</f>
        <v>1.583</v>
      </c>
      <c r="AR24" s="9">
        <f>SUMIFS(Concentrado!AS$2:AS859,Concentrado!$A$2:$A859,"="&amp;$A24,Concentrado!$B$2:$B859, "=Veracruz")</f>
        <v>2.3380000000000001</v>
      </c>
      <c r="AS24" s="9">
        <f>SUMIFS(Concentrado!AT$2:AT859,Concentrado!$A$2:$A859,"="&amp;$A24,Concentrado!$B$2:$B859, "=Veracruz")</f>
        <v>11.504</v>
      </c>
      <c r="AT24" s="9">
        <f>SUMIFS(Concentrado!AU$2:AU859,Concentrado!$A$2:$A859,"="&amp;$A24,Concentrado!$B$2:$B859, "=Veracruz")</f>
        <v>2.718</v>
      </c>
      <c r="AU24" s="9">
        <f>SUMIFS(Concentrado!AV$2:AV859,Concentrado!$A$2:$A859,"="&amp;$A24,Concentrado!$B$2:$B859, "=Veracruz")</f>
        <v>6.9530000000000003</v>
      </c>
      <c r="AV24" s="9">
        <f>SUMIFS(Concentrado!AW$2:AW859,Concentrado!$A$2:$A859,"="&amp;$A24,Concentrado!$B$2:$B859, "=Veracruz")</f>
        <v>1078.1369999999999</v>
      </c>
      <c r="AW24" s="9">
        <f>SUMIFS(Concentrado!AX$2:AX859,Concentrado!$A$2:$A859,"="&amp;$A24,Concentrado!$B$2:$B859, "=Veracruz")</f>
        <v>763.375</v>
      </c>
      <c r="AX24" s="9">
        <f>SUMIFS(Concentrado!AY$2:AY859,Concentrado!$A$2:$A859,"="&amp;$A24,Concentrado!$B$2:$B859, "=Veracruz")</f>
        <v>915.11</v>
      </c>
      <c r="AY24" s="9">
        <f>SUMIFS(Concentrado!AZ$2:AZ859,Concentrado!$A$2:$A859,"="&amp;$A24,Concentrado!$B$2:$B859, "=Veracruz")</f>
        <v>10.781000000000001</v>
      </c>
      <c r="AZ24" s="9">
        <f>SUMIFS(Concentrado!BA$2:BA859,Concentrado!$A$2:$A859,"="&amp;$A24,Concentrado!$B$2:$B859, "=Veracruz")</f>
        <v>7.6340000000000003</v>
      </c>
      <c r="BA24" s="9">
        <f>SUMIFS(Concentrado!BB$2:BB859,Concentrado!$A$2:$A859,"="&amp;$A24,Concentrado!$B$2:$B859, "=Veracruz")</f>
        <v>9.1509999999999998</v>
      </c>
      <c r="BB24" s="9">
        <f>SUMIFS(Concentrado!BC$2:BC859,Concentrado!$A$2:$A859,"="&amp;$A24,Concentrado!$B$2:$B859, "=Veracruz")</f>
        <v>10.968999999999999</v>
      </c>
      <c r="BC24" s="9">
        <f>SUMIFS(Concentrado!BD$2:BD859,Concentrado!$A$2:$A859,"="&amp;$A24,Concentrado!$B$2:$B859, "=Veracruz")</f>
        <v>4.9109999999999996</v>
      </c>
      <c r="BD24" s="9">
        <f>SUMIFS(Concentrado!BE$2:BE859,Concentrado!$A$2:$A859,"="&amp;$A24,Concentrado!$B$2:$B859, "=Veracruz")</f>
        <v>12.677</v>
      </c>
      <c r="BE24" s="9">
        <f>SUMIFS(Concentrado!BF$2:BF859,Concentrado!$A$2:$A859,"="&amp;$A24,Concentrado!$B$2:$B859, "=Veracruz")</f>
        <v>14.962</v>
      </c>
      <c r="BF24" s="9">
        <f>SUMIFS(Concentrado!BG$2:BG859,Concentrado!$A$2:$A859,"="&amp;$A24,Concentrado!$B$2:$B859, "=Veracruz")</f>
        <v>39.426000000000002</v>
      </c>
      <c r="BG24" s="9">
        <f>SUMIFS(Concentrado!BH$2:BH859,Concentrado!$A$2:$A859,"="&amp;$A24,Concentrado!$B$2:$B859, "=Veracruz")</f>
        <v>8.6433481601293973</v>
      </c>
    </row>
    <row r="25" spans="1:59" x14ac:dyDescent="0.25">
      <c r="A25" s="4">
        <v>2021</v>
      </c>
      <c r="B25" s="9">
        <f>SUMIFS(Concentrado!C$2:C859,Concentrado!$A$2:$A859,"="&amp;$A25,Concentrado!$B$2:$B859, "=Veracruz")</f>
        <v>6.0430000000000001</v>
      </c>
      <c r="C25" s="9">
        <f>SUMIFS(Concentrado!D$2:D859,Concentrado!$A$2:$A859,"="&amp;$A25,Concentrado!$B$2:$B859, "=Veracruz")</f>
        <v>1.278</v>
      </c>
      <c r="D25" s="9">
        <f>SUMIFS(Concentrado!E$2:E859,Concentrado!$A$2:$A859,"="&amp;$A25,Concentrado!$B$2:$B859, "=Veracruz")</f>
        <v>3.5720000000000001</v>
      </c>
      <c r="E25" s="9">
        <f>SUMIFS(Concentrado!F$2:F859,Concentrado!$A$2:$A859,"="&amp;$A25,Concentrado!$B$2:$B859, "=Veracruz")</f>
        <v>13.635999999999999</v>
      </c>
      <c r="F25" s="9">
        <f>SUMIFS(Concentrado!G$2:G859,Concentrado!$A$2:$A859,"="&amp;$A25,Concentrado!$B$2:$B859, "=Veracruz")</f>
        <v>20.628</v>
      </c>
      <c r="G25" s="9">
        <f>SUMIFS(Concentrado!H$2:H859,Concentrado!$A$2:$A859,"="&amp;$A25,Concentrado!$B$2:$B859, "=Veracruz")</f>
        <v>6.4509999999999996</v>
      </c>
      <c r="H25" s="9">
        <f>SUMIFS(Concentrado!I$2:I859,Concentrado!$A$2:$A859,"="&amp;$A25,Concentrado!$B$2:$B859, "=Veracruz")</f>
        <v>5.9180000000000001</v>
      </c>
      <c r="I25" s="9">
        <f>SUMIFS(Concentrado!J$2:J859,Concentrado!$A$2:$A859,"="&amp;$A25,Concentrado!$B$2:$B859, "=Veracruz")</f>
        <v>6.1749999999999998</v>
      </c>
      <c r="J25" s="9">
        <f>SUMIFS(Concentrado!K$2:K859,Concentrado!$A$2:$A859,"="&amp;$A25,Concentrado!$B$2:$B859, "=Veracruz")</f>
        <v>5.1760000000000002</v>
      </c>
      <c r="K25" s="9">
        <f>SUMIFS(Concentrado!L$2:L859,Concentrado!$A$2:$A859,"="&amp;$A25,Concentrado!$B$2:$B859, "=Veracruz")</f>
        <v>3.5739999999999998</v>
      </c>
      <c r="L25" s="9">
        <f>SUMIFS(Concentrado!M$2:M859,Concentrado!$A$2:$A859,"="&amp;$A25,Concentrado!$B$2:$B859, "=Veracruz")</f>
        <v>4.3460000000000001</v>
      </c>
      <c r="M25" s="9">
        <f>SUMIFS(Concentrado!N$2:N859,Concentrado!$A$2:$A859,"="&amp;$A25,Concentrado!$B$2:$B859, "=Veracruz")</f>
        <v>56.332999999999998</v>
      </c>
      <c r="N25" s="9">
        <f>SUMIFS(Concentrado!O$2:O859,Concentrado!$A$2:$A859,"="&amp;$A25,Concentrado!$B$2:$B859, "=Veracruz")</f>
        <v>71.167000000000002</v>
      </c>
      <c r="O25" s="9">
        <f>SUMIFS(Concentrado!P$2:P859,Concentrado!$A$2:$A859,"="&amp;$A25,Concentrado!$B$2:$B859, "=Veracruz")</f>
        <v>13.446</v>
      </c>
      <c r="P25" s="9">
        <f>SUMIFS(Concentrado!Q$2:Q859,Concentrado!$A$2:$A859,"="&amp;$A25,Concentrado!$B$2:$B859, "=Veracruz")</f>
        <v>41.234000000000002</v>
      </c>
      <c r="Q25" s="9">
        <f>SUMIFS(Concentrado!R$2:R859,Concentrado!$A$2:$A859,"="&amp;$A25,Concentrado!$B$2:$B859, "=Veracruz")</f>
        <v>155.185</v>
      </c>
      <c r="R25" s="9">
        <f>SUMIFS(Concentrado!S$2:S859,Concentrado!$A$2:$A859,"="&amp;$A25,Concentrado!$B$2:$B859, "=Veracruz")</f>
        <v>155.73699999999999</v>
      </c>
      <c r="S25" s="9">
        <f>SUMIFS(Concentrado!T$2:T859,Concentrado!$A$2:$A859,"="&amp;$A25,Concentrado!$B$2:$B859, "=Veracruz")</f>
        <v>155.48400000000001</v>
      </c>
      <c r="T25" s="9">
        <f>SUMIFS(Concentrado!U$2:U859,Concentrado!$A$2:$A859,"="&amp;$A25,Concentrado!$B$2:$B859, "=Veracruz")</f>
        <v>26.927</v>
      </c>
      <c r="U25" s="9">
        <f>SUMIFS(Concentrado!V$2:V859,Concentrado!$A$2:$A859,"="&amp;$A25,Concentrado!$B$2:$B859, "=Veracruz")</f>
        <v>27.742999999999999</v>
      </c>
      <c r="V25" s="9">
        <f>SUMIFS(Concentrado!W$2:W859,Concentrado!$A$2:$A859,"="&amp;$A25,Concentrado!$B$2:$B859, "=Veracruz")</f>
        <v>27.35</v>
      </c>
      <c r="W25" s="9">
        <f>SUMIFS(Concentrado!X$2:X859,Concentrado!$A$2:$A859,"="&amp;$A25,Concentrado!$B$2:$B859, "=Veracruz")</f>
        <v>21.673999999999999</v>
      </c>
      <c r="X25" s="9">
        <f>SUMIFS(Concentrado!Y$2:Y859,Concentrado!$A$2:$A859,"="&amp;$A25,Concentrado!$B$2:$B859, "=Veracruz")</f>
        <v>2.6280000000000001</v>
      </c>
      <c r="Y25" s="9">
        <f>SUMIFS(Concentrado!Z$2:Z859,Concentrado!$A$2:$A859,"="&amp;$A25,Concentrado!$B$2:$B859, "=Veracruz")</f>
        <v>11.797000000000001</v>
      </c>
      <c r="Z25" s="9">
        <f>SUMIFS(Concentrado!AA$2:AA859,Concentrado!$A$2:$A859,"="&amp;$A25,Concentrado!$B$2:$B859, "=Veracruz")</f>
        <v>214.13800000000001</v>
      </c>
      <c r="AA25" s="9">
        <f>SUMIFS(Concentrado!AB$2:AB859,Concentrado!$A$2:$A859,"="&amp;$A25,Concentrado!$B$2:$B859, "=Veracruz")</f>
        <v>161.11099999999999</v>
      </c>
      <c r="AB25" s="9">
        <f>SUMIFS(Concentrado!AC$2:AC859,Concentrado!$A$2:$A859,"="&amp;$A25,Concentrado!$B$2:$B859, "=Veracruz")</f>
        <v>186.64</v>
      </c>
      <c r="AC25" s="9">
        <f>SUMIFS(Concentrado!AD$2:AD859,Concentrado!$A$2:$A859,"="&amp;$A25,Concentrado!$B$2:$B859, "=Veracruz")</f>
        <v>749.40800000000002</v>
      </c>
      <c r="AD25" s="9">
        <f>SUMIFS(Concentrado!AE$2:AE859,Concentrado!$A$2:$A859,"="&amp;$A25,Concentrado!$B$2:$B859, "=Veracruz")</f>
        <v>624.298</v>
      </c>
      <c r="AE25" s="9">
        <f>SUMIFS(Concentrado!AF$2:AF859,Concentrado!$A$2:$A859,"="&amp;$A25,Concentrado!$B$2:$B859, "=Veracruz")</f>
        <v>684.57799999999997</v>
      </c>
      <c r="AF25" s="9">
        <f>SUMIFS(Concentrado!AG$2:AG859,Concentrado!$A$2:$A859,"="&amp;$A25,Concentrado!$B$2:$B859, "=Veracruz")</f>
        <v>16.855</v>
      </c>
      <c r="AG25" s="9">
        <f>SUMIFS(Concentrado!AH$2:AH859,Concentrado!$A$2:$A859,"="&amp;$A25,Concentrado!$B$2:$B859, "=Veracruz")</f>
        <v>4.30213445208609</v>
      </c>
      <c r="AH25" s="9">
        <f>SUMIFS(Concentrado!AI$2:AI859,Concentrado!$A$2:$A859,"="&amp;$A25,Concentrado!$B$2:$B859, "=Veracruz")</f>
        <v>1.9217464832039399</v>
      </c>
      <c r="AI25" s="9">
        <f>SUMIFS(Concentrado!AJ$2:AJ859,Concentrado!$A$2:$A859,"="&amp;$A25,Concentrado!$B$2:$B859, "=Veracruz")</f>
        <v>3.1098395322801302</v>
      </c>
      <c r="AJ25" s="9">
        <f>SUMIFS(Concentrado!AK$2:AK859,Concentrado!$A$2:$A859,"="&amp;$A25,Concentrado!$B$2:$B859, "=Veracruz")</f>
        <v>5.4059999999999997</v>
      </c>
      <c r="AK25" s="9">
        <f>SUMIFS(Concentrado!AL$2:AL859,Concentrado!$A$2:$A859,"="&amp;$A25,Concentrado!$B$2:$B859, "=Veracruz")</f>
        <v>0.97099999999999997</v>
      </c>
      <c r="AL25" s="9">
        <f>SUMIFS(Concentrado!AM$2:AM859,Concentrado!$A$2:$A859,"="&amp;$A25,Concentrado!$B$2:$B859, "=Veracruz")</f>
        <v>3.1059999999999999</v>
      </c>
      <c r="AM25" s="9">
        <f>SUMIFS(Concentrado!AN$2:AN859,Concentrado!$A$2:$A859,"="&amp;$A25,Concentrado!$B$2:$B859, "=Veracruz")</f>
        <v>279.41500000000002</v>
      </c>
      <c r="AN25" s="9">
        <f>SUMIFS(Concentrado!AO$2:AO859,Concentrado!$A$2:$A859,"="&amp;$A25,Concentrado!$B$2:$B859, "=Veracruz")</f>
        <v>192.99700000000001</v>
      </c>
      <c r="AO25" s="9">
        <f>SUMIFS(Concentrado!AP$2:AP859,Concentrado!$A$2:$A859,"="&amp;$A25,Concentrado!$B$2:$B859, "=Veracruz")</f>
        <v>234.601</v>
      </c>
      <c r="AP25" s="9">
        <f>SUMIFS(Concentrado!AQ$2:AQ859,Concentrado!$A$2:$A859,"="&amp;$A25,Concentrado!$B$2:$B859, "=Veracruz")</f>
        <v>3.7229999999999999</v>
      </c>
      <c r="AQ25" s="9">
        <f>SUMIFS(Concentrado!AR$2:AR859,Concentrado!$A$2:$A859,"="&amp;$A25,Concentrado!$B$2:$B859, "=Veracruz")</f>
        <v>1.1599999999999999</v>
      </c>
      <c r="AR25" s="9">
        <f>SUMIFS(Concentrado!AS$2:AS859,Concentrado!$A$2:$A859,"="&amp;$A25,Concentrado!$B$2:$B859, "=Veracruz")</f>
        <v>2.3940000000000001</v>
      </c>
      <c r="AS25" s="9">
        <f>SUMIFS(Concentrado!AT$2:AT859,Concentrado!$A$2:$A859,"="&amp;$A25,Concentrado!$B$2:$B859, "=Veracruz")</f>
        <v>11.984</v>
      </c>
      <c r="AT25" s="9">
        <f>SUMIFS(Concentrado!AU$2:AU859,Concentrado!$A$2:$A859,"="&amp;$A25,Concentrado!$B$2:$B859, "=Veracruz")</f>
        <v>2.8879999999999999</v>
      </c>
      <c r="AU25" s="9">
        <f>SUMIFS(Concentrado!AV$2:AV859,Concentrado!$A$2:$A859,"="&amp;$A25,Concentrado!$B$2:$B859, "=Veracruz")</f>
        <v>7.2670000000000003</v>
      </c>
      <c r="AV25" s="9">
        <f>SUMIFS(Concentrado!AW$2:AW859,Concentrado!$A$2:$A859,"="&amp;$A25,Concentrado!$B$2:$B859, "=Veracruz")</f>
        <v>1110.7260000000001</v>
      </c>
      <c r="AW25" s="9">
        <f>SUMIFS(Concentrado!AX$2:AX859,Concentrado!$A$2:$A859,"="&amp;$A25,Concentrado!$B$2:$B859, "=Veracruz")</f>
        <v>840.09100000000001</v>
      </c>
      <c r="AX25" s="9">
        <f>SUMIFS(Concentrado!AY$2:AY859,Concentrado!$A$2:$A859,"="&amp;$A25,Concentrado!$B$2:$B859, "=Veracruz")</f>
        <v>970.43</v>
      </c>
      <c r="AY25" s="9">
        <f>SUMIFS(Concentrado!AZ$2:AZ859,Concentrado!$A$2:$A859,"="&amp;$A25,Concentrado!$B$2:$B859, "=Veracruz")</f>
        <v>11.106999999999999</v>
      </c>
      <c r="AZ25" s="9">
        <f>SUMIFS(Concentrado!BA$2:BA859,Concentrado!$A$2:$A859,"="&amp;$A25,Concentrado!$B$2:$B859, "=Veracruz")</f>
        <v>8.4009999999999998</v>
      </c>
      <c r="BA25" s="9">
        <f>SUMIFS(Concentrado!BB$2:BB859,Concentrado!$A$2:$A859,"="&amp;$A25,Concentrado!$B$2:$B859, "=Veracruz")</f>
        <v>9.7040000000000006</v>
      </c>
      <c r="BB25" s="9">
        <f>SUMIFS(Concentrado!BC$2:BC859,Concentrado!$A$2:$A859,"="&amp;$A25,Concentrado!$B$2:$B859, "=Veracruz")</f>
        <v>9.5640000000000001</v>
      </c>
      <c r="BC25" s="9">
        <f>SUMIFS(Concentrado!BD$2:BD859,Concentrado!$A$2:$A859,"="&amp;$A25,Concentrado!$B$2:$B859, "=Veracruz")</f>
        <v>5.2009999999999996</v>
      </c>
      <c r="BD25" s="9">
        <f>SUMIFS(Concentrado!BE$2:BE859,Concentrado!$A$2:$A859,"="&amp;$A25,Concentrado!$B$2:$B859, "=Veracruz")</f>
        <v>12.311</v>
      </c>
      <c r="BE25" s="9">
        <f>SUMIFS(Concentrado!BF$2:BF859,Concentrado!$A$2:$A859,"="&amp;$A25,Concentrado!$B$2:$B859, "=Veracruz")</f>
        <v>14.706</v>
      </c>
      <c r="BF25" s="9">
        <f>SUMIFS(Concentrado!BG$2:BG859,Concentrado!$A$2:$A859,"="&amp;$A25,Concentrado!$B$2:$B859, "=Veracruz")</f>
        <v>78.064999999999998</v>
      </c>
      <c r="BG25" s="9">
        <f>SUMIFS(Concentrado!BH$2:BH859,Concentrado!$A$2:$A859,"="&amp;$A25,Concentrado!$B$2:$B859, "=Veracruz")</f>
        <v>8.6187798677117513</v>
      </c>
    </row>
    <row r="26" spans="1:59" x14ac:dyDescent="0.25">
      <c r="A26" s="4">
        <v>2022</v>
      </c>
      <c r="B26" s="9">
        <f>SUMIFS(Concentrado!C$2:C859,Concentrado!$A$2:$A859,"="&amp;$A26,Concentrado!$B$2:$B859, "=Veracruz")</f>
        <v>6.2880000000000003</v>
      </c>
      <c r="C26" s="9">
        <f>SUMIFS(Concentrado!D$2:D859,Concentrado!$A$2:$A859,"="&amp;$A26,Concentrado!$B$2:$B859, "=Veracruz")</f>
        <v>1.54</v>
      </c>
      <c r="D26" s="9">
        <f>SUMIFS(Concentrado!E$2:E859,Concentrado!$A$2:$A859,"="&amp;$A26,Concentrado!$B$2:$B859, "=Veracruz")</f>
        <v>3.8239999999999998</v>
      </c>
      <c r="E26" s="9">
        <f>SUMIFS(Concentrado!F$2:F859,Concentrado!$A$2:$A859,"="&amp;$A26,Concentrado!$B$2:$B859, "=Veracruz")</f>
        <v>14.223000000000001</v>
      </c>
      <c r="F26" s="9">
        <f>SUMIFS(Concentrado!G$2:G859,Concentrado!$A$2:$A859,"="&amp;$A26,Concentrado!$B$2:$B859, "=Veracruz")</f>
        <v>18.155000000000001</v>
      </c>
      <c r="G26" s="9">
        <f>SUMIFS(Concentrado!H$2:H859,Concentrado!$A$2:$A859,"="&amp;$A26,Concentrado!$B$2:$B859, "=Veracruz")</f>
        <v>6.4669999999999996</v>
      </c>
      <c r="H26" s="9">
        <f>SUMIFS(Concentrado!I$2:I859,Concentrado!$A$2:$A859,"="&amp;$A26,Concentrado!$B$2:$B859, "=Veracruz")</f>
        <v>6.87</v>
      </c>
      <c r="I26" s="9">
        <f>SUMIFS(Concentrado!J$2:J859,Concentrado!$A$2:$A859,"="&amp;$A26,Concentrado!$B$2:$B859, "=Veracruz")</f>
        <v>6.6760000000000002</v>
      </c>
      <c r="J26" s="9">
        <f>SUMIFS(Concentrado!K$2:K859,Concentrado!$A$2:$A859,"="&amp;$A26,Concentrado!$B$2:$B859, "=Veracruz")</f>
        <v>4.6520000000000001</v>
      </c>
      <c r="K26" s="9">
        <f>SUMIFS(Concentrado!L$2:L859,Concentrado!$A$2:$A859,"="&amp;$A26,Concentrado!$B$2:$B859, "=Veracruz")</f>
        <v>3.8620000000000001</v>
      </c>
      <c r="L26" s="9">
        <f>SUMIFS(Concentrado!M$2:M859,Concentrado!$A$2:$A859,"="&amp;$A26,Concentrado!$B$2:$B859, "=Veracruz")</f>
        <v>4.242</v>
      </c>
      <c r="M26" s="9">
        <f>SUMIFS(Concentrado!N$2:N859,Concentrado!$A$2:$A859,"="&amp;$A26,Concentrado!$B$2:$B859, "=Veracruz")</f>
        <v>51.411999999999999</v>
      </c>
      <c r="N26" s="9">
        <f>SUMIFS(Concentrado!O$2:O859,Concentrado!$A$2:$A859,"="&amp;$A26,Concentrado!$B$2:$B859, "=Veracruz")</f>
        <v>67.838999999999999</v>
      </c>
      <c r="O26" s="9">
        <f>SUMIFS(Concentrado!P$2:P859,Concentrado!$A$2:$A859,"="&amp;$A26,Concentrado!$B$2:$B859, "=Veracruz")</f>
        <v>14.286</v>
      </c>
      <c r="P26" s="9">
        <f>SUMIFS(Concentrado!Q$2:Q859,Concentrado!$A$2:$A859,"="&amp;$A26,Concentrado!$B$2:$B859, "=Veracruz")</f>
        <v>40.045999999999999</v>
      </c>
      <c r="Q26" s="9">
        <f>SUMIFS(Concentrado!R$2:R859,Concentrado!$A$2:$A859,"="&amp;$A26,Concentrado!$B$2:$B859, "=Veracruz")</f>
        <v>124.45699999999999</v>
      </c>
      <c r="R26" s="9">
        <f>SUMIFS(Concentrado!S$2:S859,Concentrado!$A$2:$A859,"="&amp;$A26,Concentrado!$B$2:$B859, "=Veracruz")</f>
        <v>130.18100000000001</v>
      </c>
      <c r="S26" s="9">
        <f>SUMIFS(Concentrado!T$2:T859,Concentrado!$A$2:$A859,"="&amp;$A26,Concentrado!$B$2:$B859, "=Veracruz")</f>
        <v>127.428</v>
      </c>
      <c r="T26" s="9">
        <f>SUMIFS(Concentrado!U$2:U859,Concentrado!$A$2:$A859,"="&amp;$A26,Concentrado!$B$2:$B859, "=Veracruz")</f>
        <v>24.742999999999999</v>
      </c>
      <c r="U26" s="9">
        <f>SUMIFS(Concentrado!V$2:V859,Concentrado!$A$2:$A859,"="&amp;$A26,Concentrado!$B$2:$B859, "=Veracruz")</f>
        <v>28.95</v>
      </c>
      <c r="V26" s="9">
        <f>SUMIFS(Concentrado!W$2:W859,Concentrado!$A$2:$A859,"="&amp;$A26,Concentrado!$B$2:$B859, "=Veracruz")</f>
        <v>26.927</v>
      </c>
      <c r="W26" s="9">
        <f>SUMIFS(Concentrado!X$2:X859,Concentrado!$A$2:$A859,"="&amp;$A26,Concentrado!$B$2:$B859, "=Veracruz")</f>
        <v>17.893000000000001</v>
      </c>
      <c r="X26" s="9">
        <f>SUMIFS(Concentrado!Y$2:Y859,Concentrado!$A$2:$A859,"="&amp;$A26,Concentrado!$B$2:$B859, "=Veracruz")</f>
        <v>2.653</v>
      </c>
      <c r="Y26" s="9">
        <f>SUMIFS(Concentrado!Z$2:Z859,Concentrado!$A$2:$A859,"="&amp;$A26,Concentrado!$B$2:$B859, "=Veracruz")</f>
        <v>9.984</v>
      </c>
      <c r="Z26" s="9">
        <f>SUMIFS(Concentrado!AA$2:AA859,Concentrado!$A$2:$A859,"="&amp;$A26,Concentrado!$B$2:$B859, "=Veracruz")</f>
        <v>174.19900000000001</v>
      </c>
      <c r="AA26" s="9">
        <f>SUMIFS(Concentrado!AB$2:AB859,Concentrado!$A$2:$A859,"="&amp;$A26,Concentrado!$B$2:$B859, "=Veracruz")</f>
        <v>140.58199999999999</v>
      </c>
      <c r="AB26" s="9">
        <f>SUMIFS(Concentrado!AC$2:AC859,Concentrado!$A$2:$A859,"="&amp;$A26,Concentrado!$B$2:$B859, "=Veracruz")</f>
        <v>156.83799999999999</v>
      </c>
      <c r="AC26" s="9">
        <f>SUMIFS(Concentrado!AD$2:AD859,Concentrado!$A$2:$A859,"="&amp;$A26,Concentrado!$B$2:$B859, "=Veracruz")</f>
        <v>661.34199999999998</v>
      </c>
      <c r="AD26" s="9">
        <f>SUMIFS(Concentrado!AE$2:AE859,Concentrado!$A$2:$A859,"="&amp;$A26,Concentrado!$B$2:$B859, "=Veracruz")</f>
        <v>578.91</v>
      </c>
      <c r="AE26" s="9">
        <f>SUMIFS(Concentrado!AF$2:AF859,Concentrado!$A$2:$A859,"="&amp;$A26,Concentrado!$B$2:$B859, "=Veracruz")</f>
        <v>618.67200000000003</v>
      </c>
      <c r="AF26" s="9">
        <f>SUMIFS(Concentrado!AG$2:AG859,Concentrado!$A$2:$A859,"="&amp;$A26,Concentrado!$B$2:$B859, "=Veracruz")</f>
        <v>15.516</v>
      </c>
      <c r="AG26" s="9">
        <f>SUMIFS(Concentrado!AH$2:AH859,Concentrado!$A$2:$A859,"="&amp;$A26,Concentrado!$B$2:$B859, "=Veracruz")</f>
        <v>5.9762012724826601</v>
      </c>
      <c r="AH26" s="9">
        <f>SUMIFS(Concentrado!AI$2:AI859,Concentrado!$A$2:$A859,"="&amp;$A26,Concentrado!$B$2:$B859, "=Veracruz")</f>
        <v>1.56626065709855</v>
      </c>
      <c r="AI26" s="9">
        <f>SUMIFS(Concentrado!AJ$2:AJ859,Concentrado!$A$2:$A859,"="&amp;$A26,Concentrado!$B$2:$B859, "=Veracruz")</f>
        <v>3.7694781250839702</v>
      </c>
      <c r="AJ26" s="9">
        <f>SUMIFS(Concentrado!AK$2:AK859,Concentrado!$A$2:$A859,"="&amp;$A26,Concentrado!$B$2:$B859, "=Veracruz")</f>
        <v>5.5209999999999999</v>
      </c>
      <c r="AK26" s="9">
        <f>SUMIFS(Concentrado!AL$2:AL859,Concentrado!$A$2:$A859,"="&amp;$A26,Concentrado!$B$2:$B859, "=Veracruz")</f>
        <v>0.94799999999999995</v>
      </c>
      <c r="AL26" s="9">
        <f>SUMIFS(Concentrado!AM$2:AM859,Concentrado!$A$2:$A859,"="&amp;$A26,Concentrado!$B$2:$B859, "=Veracruz")</f>
        <v>3.1480000000000001</v>
      </c>
      <c r="AM26" s="9">
        <f>SUMIFS(Concentrado!AN$2:AN859,Concentrado!$A$2:$A859,"="&amp;$A26,Concentrado!$B$2:$B859, "=Veracruz")</f>
        <v>104.90300000000001</v>
      </c>
      <c r="AN26" s="9">
        <f>SUMIFS(Concentrado!AO$2:AO859,Concentrado!$A$2:$A859,"="&amp;$A26,Concentrado!$B$2:$B859, "=Veracruz")</f>
        <v>74.887</v>
      </c>
      <c r="AO26" s="9">
        <f>SUMIFS(Concentrado!AP$2:AP859,Concentrado!$A$2:$A859,"="&amp;$A26,Concentrado!$B$2:$B859, "=Veracruz")</f>
        <v>89.361999999999995</v>
      </c>
      <c r="AP26" s="9">
        <f>SUMIFS(Concentrado!AQ$2:AQ859,Concentrado!$A$2:$A859,"="&amp;$A26,Concentrado!$B$2:$B859, "=Veracruz")</f>
        <v>3.4249999999999998</v>
      </c>
      <c r="AQ26" s="9">
        <f>SUMIFS(Concentrado!AR$2:AR859,Concentrado!$A$2:$A859,"="&amp;$A26,Concentrado!$B$2:$B859, "=Veracruz")</f>
        <v>1.4930000000000001</v>
      </c>
      <c r="AR26" s="9">
        <f>SUMIFS(Concentrado!AS$2:AS859,Concentrado!$A$2:$A859,"="&amp;$A26,Concentrado!$B$2:$B859, "=Veracruz")</f>
        <v>2.4220000000000002</v>
      </c>
      <c r="AS26" s="9">
        <f>SUMIFS(Concentrado!AT$2:AT859,Concentrado!$A$2:$A859,"="&amp;$A26,Concentrado!$B$2:$B859, "=Veracruz")</f>
        <v>12.116</v>
      </c>
      <c r="AT26" s="9">
        <f>SUMIFS(Concentrado!AU$2:AU859,Concentrado!$A$2:$A859,"="&amp;$A26,Concentrado!$B$2:$B859, "=Veracruz")</f>
        <v>2.7480000000000002</v>
      </c>
      <c r="AU26" s="9">
        <f>SUMIFS(Concentrado!AV$2:AV859,Concentrado!$A$2:$A859,"="&amp;$A26,Concentrado!$B$2:$B859, "=Veracruz")</f>
        <v>7.2539999999999996</v>
      </c>
      <c r="AV26" s="9">
        <f>SUMIFS(Concentrado!AW$2:AW859,Concentrado!$A$2:$A859,"="&amp;$A26,Concentrado!$B$2:$B859, "=Veracruz")</f>
        <v>843.08100000000002</v>
      </c>
      <c r="AW26" s="9">
        <f>SUMIFS(Concentrado!AX$2:AX859,Concentrado!$A$2:$A859,"="&amp;$A26,Concentrado!$B$2:$B859, "=Veracruz")</f>
        <v>676.61099999999999</v>
      </c>
      <c r="AX26" s="9">
        <f>SUMIFS(Concentrado!AY$2:AY859,Concentrado!$A$2:$A859,"="&amp;$A26,Concentrado!$B$2:$B859, "=Veracruz")</f>
        <v>756.83299999999997</v>
      </c>
      <c r="AY26" s="9">
        <f>SUMIFS(Concentrado!AZ$2:AZ859,Concentrado!$A$2:$A859,"="&amp;$A26,Concentrado!$B$2:$B859, "=Veracruz")</f>
        <v>8.4309999999999992</v>
      </c>
      <c r="AZ26" s="9">
        <f>SUMIFS(Concentrado!BA$2:BA859,Concentrado!$A$2:$A859,"="&amp;$A26,Concentrado!$B$2:$B859, "=Veracruz")</f>
        <v>6.766</v>
      </c>
      <c r="BA26" s="9">
        <f>SUMIFS(Concentrado!BB$2:BB859,Concentrado!$A$2:$A859,"="&amp;$A26,Concentrado!$B$2:$B859, "=Veracruz")</f>
        <v>7.5679999999999996</v>
      </c>
      <c r="BB26" s="9">
        <f>SUMIFS(Concentrado!BC$2:BC859,Concentrado!$A$2:$A859,"="&amp;$A26,Concentrado!$B$2:$B859, "=Veracruz")</f>
        <v>15.61</v>
      </c>
      <c r="BC26" s="9">
        <f>SUMIFS(Concentrado!BD$2:BD859,Concentrado!$A$2:$A859,"="&amp;$A26,Concentrado!$B$2:$B859, "=Veracruz")</f>
        <v>6.3470000000000004</v>
      </c>
      <c r="BD26" s="9">
        <f>SUMIFS(Concentrado!BE$2:BE859,Concentrado!$A$2:$A859,"="&amp;$A26,Concentrado!$B$2:$B859, "=Veracruz")</f>
        <v>12.951000000000001</v>
      </c>
      <c r="BE26" s="9">
        <f>SUMIFS(Concentrado!BF$2:BF859,Concentrado!$A$2:$A859,"="&amp;$A26,Concentrado!$B$2:$B859, "=Veracruz")</f>
        <v>17.407</v>
      </c>
      <c r="BF26" s="9">
        <f>SUMIFS(Concentrado!BG$2:BG859,Concentrado!$A$2:$A859,"="&amp;$A26,Concentrado!$B$2:$B859, "=Veracruz")</f>
        <v>50.345999999999997</v>
      </c>
      <c r="BG26" s="9">
        <f>SUMIFS(Concentrado!BH$2:BH859,Concentrado!$A$2:$A859,"="&amp;$A26,Concentrado!$B$2:$B859, "=Veracruz")</f>
        <v>8.6766501703194301</v>
      </c>
    </row>
    <row r="27" spans="1:59" x14ac:dyDescent="0.25">
      <c r="A27" s="4">
        <v>2023</v>
      </c>
      <c r="B27" s="9">
        <f>SUMIFS(Concentrado!C$2:C859,Concentrado!$A$2:$A859,"="&amp;$A27,Concentrado!$B$2:$B859, "=Veracruz")</f>
        <v>7.1120000000000001</v>
      </c>
      <c r="C27" s="9">
        <f>SUMIFS(Concentrado!D$2:D859,Concentrado!$A$2:$A859,"="&amp;$A27,Concentrado!$B$2:$B859, "=Veracruz")</f>
        <v>1.871</v>
      </c>
      <c r="D27" s="9">
        <f>SUMIFS(Concentrado!E$2:E859,Concentrado!$A$2:$A859,"="&amp;$A27,Concentrado!$B$2:$B859, "=Veracruz")</f>
        <v>4.3899999999999997</v>
      </c>
      <c r="E27" s="9">
        <f>SUMIFS(Concentrado!F$2:F859,Concentrado!$A$2:$A859,"="&amp;$A27,Concentrado!$B$2:$B859, "=Veracruz")</f>
        <v>14.541</v>
      </c>
      <c r="F27" s="9">
        <f>SUMIFS(Concentrado!G$2:G859,Concentrado!$A$2:$A859,"="&amp;$A27,Concentrado!$B$2:$B859, "=Veracruz")</f>
        <v>19.236000000000001</v>
      </c>
      <c r="G27" s="9">
        <f>SUMIFS(Concentrado!H$2:H859,Concentrado!$A$2:$A859,"="&amp;$A27,Concentrado!$B$2:$B859, "=Veracruz")</f>
        <v>6.6509999999999998</v>
      </c>
      <c r="H27" s="9">
        <f>SUMIFS(Concentrado!I$2:I859,Concentrado!$A$2:$A859,"="&amp;$A27,Concentrado!$B$2:$B859, "=Veracruz")</f>
        <v>5.992</v>
      </c>
      <c r="I27" s="9">
        <f>SUMIFS(Concentrado!J$2:J859,Concentrado!$A$2:$A859,"="&amp;$A27,Concentrado!$B$2:$B859, "=Veracruz")</f>
        <v>6.3090000000000002</v>
      </c>
      <c r="J27" s="9">
        <f>SUMIFS(Concentrado!K$2:K859,Concentrado!$A$2:$A859,"="&amp;$A27,Concentrado!$B$2:$B859, "=Veracruz")</f>
        <v>4.63</v>
      </c>
      <c r="K27" s="9">
        <f>SUMIFS(Concentrado!L$2:L859,Concentrado!$A$2:$A859,"="&amp;$A27,Concentrado!$B$2:$B859, "=Veracruz")</f>
        <v>4.0970000000000004</v>
      </c>
      <c r="L27" s="9">
        <f>SUMIFS(Concentrado!M$2:M859,Concentrado!$A$2:$A859,"="&amp;$A27,Concentrado!$B$2:$B859, "=Veracruz")</f>
        <v>4.3529999999999998</v>
      </c>
      <c r="M27" s="9">
        <f>SUMIFS(Concentrado!N$2:N859,Concentrado!$A$2:$A859,"="&amp;$A27,Concentrado!$B$2:$B859, "=Veracruz")</f>
        <v>46.341999999999999</v>
      </c>
      <c r="N27" s="9">
        <f>SUMIFS(Concentrado!O$2:O859,Concentrado!$A$2:$A859,"="&amp;$A27,Concentrado!$B$2:$B859, "=Veracruz")</f>
        <v>72.472999999999999</v>
      </c>
      <c r="O27" s="9">
        <f>SUMIFS(Concentrado!P$2:P859,Concentrado!$A$2:$A859,"="&amp;$A27,Concentrado!$B$2:$B859, "=Veracruz")</f>
        <v>14.375</v>
      </c>
      <c r="P27" s="9">
        <f>SUMIFS(Concentrado!Q$2:Q859,Concentrado!$A$2:$A859,"="&amp;$A27,Concentrado!$B$2:$B859, "=Veracruz")</f>
        <v>42.341000000000001</v>
      </c>
      <c r="Q27" s="9">
        <f>SUMIFS(Concentrado!R$2:R859,Concentrado!$A$2:$A859,"="&amp;$A27,Concentrado!$B$2:$B859, "=Veracruz")</f>
        <v>124.224</v>
      </c>
      <c r="R27" s="9">
        <f>SUMIFS(Concentrado!S$2:S859,Concentrado!$A$2:$A859,"="&amp;$A27,Concentrado!$B$2:$B859, "=Veracruz")</f>
        <v>132.31399999999999</v>
      </c>
      <c r="S27" s="9">
        <f>SUMIFS(Concentrado!T$2:T859,Concentrado!$A$2:$A859,"="&amp;$A27,Concentrado!$B$2:$B859, "=Veracruz")</f>
        <v>128.42500000000001</v>
      </c>
      <c r="T27" s="9">
        <f>SUMIFS(Concentrado!U$2:U859,Concentrado!$A$2:$A859,"="&amp;$A27,Concentrado!$B$2:$B859, "=Veracruz")</f>
        <v>26.068000000000001</v>
      </c>
      <c r="U27" s="9">
        <f>SUMIFS(Concentrado!V$2:V859,Concentrado!$A$2:$A859,"="&amp;$A27,Concentrado!$B$2:$B859, "=Veracruz")</f>
        <v>27.259</v>
      </c>
      <c r="V27" s="9">
        <f>SUMIFS(Concentrado!W$2:W859,Concentrado!$A$2:$A859,"="&amp;$A27,Concentrado!$B$2:$B859, "=Veracruz")</f>
        <v>26.686</v>
      </c>
      <c r="W27" s="9">
        <f>SUMIFS(Concentrado!X$2:X859,Concentrado!$A$2:$A859,"="&amp;$A27,Concentrado!$B$2:$B859, "=Veracruz")</f>
        <v>19.033000000000001</v>
      </c>
      <c r="X27" s="9">
        <f>SUMIFS(Concentrado!Y$2:Y859,Concentrado!$A$2:$A859,"="&amp;$A27,Concentrado!$B$2:$B859, "=Veracruz")</f>
        <v>2.226</v>
      </c>
      <c r="Y27" s="9">
        <f>SUMIFS(Concentrado!Z$2:Z859,Concentrado!$A$2:$A859,"="&amp;$A27,Concentrado!$B$2:$B859, "=Veracruz")</f>
        <v>10.33</v>
      </c>
      <c r="Z27" s="9">
        <f>SUMIFS(Concentrado!AA$2:AA859,Concentrado!$A$2:$A859,"="&amp;$A27,Concentrado!$B$2:$B859, "=Veracruz")</f>
        <v>168.81299999999999</v>
      </c>
      <c r="AA27" s="9">
        <f>SUMIFS(Concentrado!AB$2:AB859,Concentrado!$A$2:$A859,"="&amp;$A27,Concentrado!$B$2:$B859, "=Veracruz")</f>
        <v>140.958</v>
      </c>
      <c r="AB27" s="9">
        <f>SUMIFS(Concentrado!AC$2:AC859,Concentrado!$A$2:$A859,"="&amp;$A27,Concentrado!$B$2:$B859, "=Veracruz")</f>
        <v>154.34899999999999</v>
      </c>
      <c r="AC27" s="9">
        <f>SUMIFS(Concentrado!AD$2:AD859,Concentrado!$A$2:$A859,"="&amp;$A27,Concentrado!$B$2:$B859, "=Veracruz")</f>
        <v>660.33900000000006</v>
      </c>
      <c r="AD27" s="9">
        <f>SUMIFS(Concentrado!AE$2:AE859,Concentrado!$A$2:$A859,"="&amp;$A27,Concentrado!$B$2:$B859, "=Veracruz")</f>
        <v>583.03899999999999</v>
      </c>
      <c r="AE27" s="9">
        <f>SUMIFS(Concentrado!AF$2:AF859,Concentrado!$A$2:$A859,"="&amp;$A27,Concentrado!$B$2:$B859, "=Veracruz")</f>
        <v>620.21100000000001</v>
      </c>
      <c r="AF27" s="9">
        <f>SUMIFS(Concentrado!AG$2:AG859,Concentrado!$A$2:$A859,"="&amp;$A27,Concentrado!$B$2:$B859, "=Veracruz")</f>
        <v>14.198</v>
      </c>
      <c r="AG27" s="9">
        <f>SUMIFS(Concentrado!AH$2:AH859,Concentrado!$A$2:$A859,"="&amp;$A27,Concentrado!$B$2:$B859, "=Veracruz")</f>
        <v>8.6591560410037403</v>
      </c>
      <c r="AH27" s="9">
        <f>SUMIFS(Concentrado!AI$2:AI859,Concentrado!$A$2:$A859,"="&amp;$A27,Concentrado!$B$2:$B859, "=Veracruz")</f>
        <v>2.63566918887657</v>
      </c>
      <c r="AI27" s="9">
        <f>SUMIFS(Concentrado!AJ$2:AJ859,Concentrado!$A$2:$A859,"="&amp;$A27,Concentrado!$B$2:$B859, "=Veracruz")</f>
        <v>5.6475690980079101</v>
      </c>
      <c r="AJ27" s="9">
        <f>SUMIFS(Concentrado!AK$2:AK859,Concentrado!$A$2:$A859,"="&amp;$A27,Concentrado!$B$2:$B859, "=Veracruz")</f>
        <v>7.444</v>
      </c>
      <c r="AK27" s="9">
        <f>SUMIFS(Concentrado!AL$2:AL859,Concentrado!$A$2:$A859,"="&amp;$A27,Concentrado!$B$2:$B859, "=Veracruz")</f>
        <v>1.3740000000000001</v>
      </c>
      <c r="AL27" s="9">
        <f>SUMIFS(Concentrado!AM$2:AM859,Concentrado!$A$2:$A859,"="&amp;$A27,Concentrado!$B$2:$B859, "=Veracruz")</f>
        <v>4.2919999999999998</v>
      </c>
      <c r="AM27" s="9">
        <f>SUMIFS(Concentrado!AN$2:AN859,Concentrado!$A$2:$A859,"="&amp;$A27,Concentrado!$B$2:$B859, "=Veracruz")</f>
        <v>84.572999999999993</v>
      </c>
      <c r="AN27" s="9">
        <f>SUMIFS(Concentrado!AO$2:AO859,Concentrado!$A$2:$A859,"="&amp;$A27,Concentrado!$B$2:$B859, "=Veracruz")</f>
        <v>62.451000000000001</v>
      </c>
      <c r="AO27" s="9">
        <f>SUMIFS(Concentrado!AP$2:AP859,Concentrado!$A$2:$A859,"="&amp;$A27,Concentrado!$B$2:$B859, "=Veracruz")</f>
        <v>73.084999999999994</v>
      </c>
      <c r="AP27" s="9">
        <f>SUMIFS(Concentrado!AQ$2:AQ859,Concentrado!$A$2:$A859,"="&amp;$A27,Concentrado!$B$2:$B859, "=Veracruz")</f>
        <v>4.681</v>
      </c>
      <c r="AQ27" s="9">
        <f>SUMIFS(Concentrado!AR$2:AR859,Concentrado!$A$2:$A859,"="&amp;$A27,Concentrado!$B$2:$B859, "=Veracruz")</f>
        <v>1.6579999999999999</v>
      </c>
      <c r="AR27" s="9">
        <f>SUMIFS(Concentrado!AS$2:AS859,Concentrado!$A$2:$A859,"="&amp;$A27,Concentrado!$B$2:$B859, "=Veracruz")</f>
        <v>3.1110000000000002</v>
      </c>
      <c r="AS27" s="9">
        <f>SUMIFS(Concentrado!AT$2:AT859,Concentrado!$A$2:$A859,"="&amp;$A27,Concentrado!$B$2:$B859, "=Veracruz")</f>
        <v>12.663</v>
      </c>
      <c r="AT27" s="9">
        <f>SUMIFS(Concentrado!AU$2:AU859,Concentrado!$A$2:$A859,"="&amp;$A27,Concentrado!$B$2:$B859, "=Veracruz")</f>
        <v>3.1259999999999999</v>
      </c>
      <c r="AU27" s="9">
        <f>SUMIFS(Concentrado!AV$2:AV859,Concentrado!$A$2:$A859,"="&amp;$A27,Concentrado!$B$2:$B859, "=Veracruz")</f>
        <v>7.7110000000000003</v>
      </c>
      <c r="AV27" s="9">
        <f>SUMIFS(Concentrado!AW$2:AW859,Concentrado!$A$2:$A859,"="&amp;$A27,Concentrado!$B$2:$B859, "=Veracruz")</f>
        <v>824.62400000000002</v>
      </c>
      <c r="AW27" s="9">
        <f>SUMIFS(Concentrado!AX$2:AX859,Concentrado!$A$2:$A859,"="&amp;$A27,Concentrado!$B$2:$B859, "=Veracruz")</f>
        <v>667.65700000000004</v>
      </c>
      <c r="AX27" s="9">
        <f>SUMIFS(Concentrado!AY$2:AY859,Concentrado!$A$2:$A859,"="&amp;$A27,Concentrado!$B$2:$B859, "=Veracruz")</f>
        <v>743.16399999999999</v>
      </c>
      <c r="AY27" s="9">
        <f>SUMIFS(Concentrado!AZ$2:AZ859,Concentrado!$A$2:$A859,"="&amp;$A27,Concentrado!$B$2:$B859, "=Veracruz")</f>
        <v>8.2460000000000004</v>
      </c>
      <c r="AZ27" s="9">
        <f>SUMIFS(Concentrado!BA$2:BA859,Concentrado!$A$2:$A859,"="&amp;$A27,Concentrado!$B$2:$B859, "=Veracruz")</f>
        <v>6.6769999999999996</v>
      </c>
      <c r="BA27" s="9">
        <f>SUMIFS(Concentrado!BB$2:BB859,Concentrado!$A$2:$A859,"="&amp;$A27,Concentrado!$B$2:$B859, "=Veracruz")</f>
        <v>7.4320000000000004</v>
      </c>
      <c r="BB27" s="9">
        <f>SUMIFS(Concentrado!BC$2:BC859,Concentrado!$A$2:$A859,"="&amp;$A27,Concentrado!$B$2:$B859, "=Veracruz")</f>
        <v>18.579000000000001</v>
      </c>
      <c r="BC27" s="9">
        <f>SUMIFS(Concentrado!BD$2:BD859,Concentrado!$A$2:$A859,"="&amp;$A27,Concentrado!$B$2:$B859, "=Veracruz")</f>
        <v>9.2899999999999991</v>
      </c>
      <c r="BD27" s="9">
        <f>SUMIFS(Concentrado!BE$2:BE859,Concentrado!$A$2:$A859,"="&amp;$A27,Concentrado!$B$2:$B859, "=Veracruz")</f>
        <v>13.266</v>
      </c>
      <c r="BE27" s="9">
        <f>SUMIFS(Concentrado!BF$2:BF859,Concentrado!$A$2:$A859,"="&amp;$A27,Concentrado!$B$2:$B859, "=Veracruz")</f>
        <v>16.032</v>
      </c>
      <c r="BF27" s="9">
        <f>SUMIFS(Concentrado!BG$2:BG859,Concentrado!$A$2:$A859,"="&amp;$A27,Concentrado!$B$2:$B859, "=Veracruz")</f>
        <v>47.051000000000002</v>
      </c>
      <c r="BG27" s="9">
        <f>SUMIFS(Concentrado!BH$2:BH859,Concentrado!$A$2:$A859,"="&amp;$A27,Concentrado!$B$2:$B859, "=Veracruz")</f>
        <v>8.5725105865341575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"=Yucatán")</f>
        <v>15.773999999999999</v>
      </c>
      <c r="C2" s="9">
        <f>SUMIFS(Concentrado!D$2:D826,Concentrado!$A$2:$A826,"="&amp;$A2,Concentrado!$B$2:$B826, "=Yucatán")</f>
        <v>3.2570000000000001</v>
      </c>
      <c r="D2" s="9">
        <f>SUMIFS(Concentrado!E$2:E826,Concentrado!$A$2:$A826,"="&amp;$A2,Concentrado!$B$2:$B826, "=Yucatán")</f>
        <v>9.4979999999999993</v>
      </c>
      <c r="E2" s="9">
        <f>SUMIFS(Concentrado!F$2:F826,Concentrado!$A$2:$A826,"="&amp;$A2,Concentrado!$B$2:$B826, "=Yucatán")</f>
        <v>32.915999999999997</v>
      </c>
      <c r="F2" s="9">
        <f>SUMIFS(Concentrado!G$2:G826,Concentrado!$A$2:$A826,"="&amp;$A2,Concentrado!$B$2:$B826, "=Yucatán")</f>
        <v>13.166</v>
      </c>
      <c r="G2" s="9">
        <f>SUMIFS(Concentrado!H$2:H826,Concentrado!$A$2:$A826,"="&amp;$A2,Concentrado!$B$2:$B826, "=Yucatán")</f>
        <v>1.6990000000000001</v>
      </c>
      <c r="H2" s="9">
        <f>SUMIFS(Concentrado!I$2:I826,Concentrado!$A$2:$A826,"="&amp;$A2,Concentrado!$B$2:$B826, "=Yucatán")</f>
        <v>2.5329999999999999</v>
      </c>
      <c r="I2" s="9">
        <f>SUMIFS(Concentrado!J$2:J826,Concentrado!$A$2:$A826,"="&amp;$A2,Concentrado!$B$2:$B826, "=Yucatán")</f>
        <v>2.117</v>
      </c>
      <c r="J2" s="9">
        <f>SUMIFS(Concentrado!K$2:K826,Concentrado!$A$2:$A826,"="&amp;$A2,Concentrado!$B$2:$B826, "=Yucatán")</f>
        <v>8.1300000000000008</v>
      </c>
      <c r="K2" s="9">
        <f>SUMIFS(Concentrado!L$2:L826,Concentrado!$A$2:$A826,"="&amp;$A2,Concentrado!$B$2:$B826, "=Yucatán")</f>
        <v>2.7749999999999999</v>
      </c>
      <c r="L2" s="9">
        <f>SUMIFS(Concentrado!M$2:M826,Concentrado!$A$2:$A826,"="&amp;$A2,Concentrado!$B$2:$B826, "=Yucatán")</f>
        <v>5.4450000000000003</v>
      </c>
      <c r="M2" s="9">
        <f>SUMIFS(Concentrado!N$2:N826,Concentrado!$A$2:$A826,"="&amp;$A2,Concentrado!$B$2:$B826, "=Yucatán")</f>
        <v>36.713999999999999</v>
      </c>
      <c r="N2" s="9">
        <f>SUMIFS(Concentrado!O$2:O826,Concentrado!$A$2:$A826,"="&amp;$A2,Concentrado!$B$2:$B826, "=Yucatán")</f>
        <v>65.039000000000001</v>
      </c>
      <c r="O2" s="9">
        <f>SUMIFS(Concentrado!P$2:P826,Concentrado!$A$2:$A826,"="&amp;$A2,Concentrado!$B$2:$B826, "=Yucatán")</f>
        <v>13.391</v>
      </c>
      <c r="P2" s="9">
        <f>SUMIFS(Concentrado!Q$2:Q826,Concentrado!$A$2:$A826,"="&amp;$A2,Concentrado!$B$2:$B826, "=Yucatán")</f>
        <v>39.14</v>
      </c>
      <c r="Q2" s="9">
        <f>SUMIFS(Concentrado!R$2:R826,Concentrado!$A$2:$A826,"="&amp;$A2,Concentrado!$B$2:$B826, "=Yucatán")</f>
        <v>28.271999999999998</v>
      </c>
      <c r="R2" s="9">
        <f>SUMIFS(Concentrado!S$2:S826,Concentrado!$A$2:$A826,"="&amp;$A2,Concentrado!$B$2:$B826, "=Yucatán")</f>
        <v>49.220999999999997</v>
      </c>
      <c r="S2" s="9">
        <f>SUMIFS(Concentrado!T$2:T826,Concentrado!$A$2:$A826,"="&amp;$A2,Concentrado!$B$2:$B826, "=Yucatán")</f>
        <v>38.777000000000001</v>
      </c>
      <c r="T2" s="9">
        <f>SUMIFS(Concentrado!U$2:U826,Concentrado!$A$2:$A826,"="&amp;$A2,Concentrado!$B$2:$B826, "=Yucatán")</f>
        <v>4.7320000000000002</v>
      </c>
      <c r="U2" s="9">
        <f>SUMIFS(Concentrado!V$2:V826,Concentrado!$A$2:$A826,"="&amp;$A2,Concentrado!$B$2:$B826, "=Yucatán")</f>
        <v>5.4290000000000003</v>
      </c>
      <c r="V2" s="9">
        <f>SUMIFS(Concentrado!W$2:W826,Concentrado!$A$2:$A826,"="&amp;$A2,Concentrado!$B$2:$B826, "=Yucatán")</f>
        <v>5.0819999999999999</v>
      </c>
      <c r="W2" s="9">
        <f>SUMIFS(Concentrado!X$2:X826,Concentrado!$A$2:$A826,"="&amp;$A2,Concentrado!$B$2:$B826, "=Yucatán")</f>
        <v>4.7320000000000002</v>
      </c>
      <c r="X2" s="9">
        <f>SUMIFS(Concentrado!Y$2:Y826,Concentrado!$A$2:$A826,"="&amp;$A2,Concentrado!$B$2:$B826, "=Yucatán")</f>
        <v>1.327</v>
      </c>
      <c r="Y2" s="9">
        <f>SUMIFS(Concentrado!Z$2:Z826,Concentrado!$A$2:$A826,"="&amp;$A2,Concentrado!$B$2:$B826, "=Yucatán")</f>
        <v>3.0249999999999999</v>
      </c>
      <c r="Z2" s="9">
        <f>SUMIFS(Concentrado!AA$2:AA826,Concentrado!$A$2:$A826,"="&amp;$A2,Concentrado!$B$2:$B826, "=Yucatán")</f>
        <v>68.314999999999998</v>
      </c>
      <c r="AA2" s="9">
        <f>SUMIFS(Concentrado!AB$2:AB826,Concentrado!$A$2:$A826,"="&amp;$A2,Concentrado!$B$2:$B826, "=Yucatán")</f>
        <v>50.427</v>
      </c>
      <c r="AB2" s="9">
        <f>SUMIFS(Concentrado!AC$2:AC826,Concentrado!$A$2:$A826,"="&amp;$A2,Concentrado!$B$2:$B826, "=Yucatán")</f>
        <v>59.344999999999999</v>
      </c>
      <c r="AC2" s="9">
        <f>SUMIFS(Concentrado!AD$2:AD826,Concentrado!$A$2:$A826,"="&amp;$A2,Concentrado!$B$2:$B826, "=Yucatán")</f>
        <v>368.87700000000001</v>
      </c>
      <c r="AD2" s="9">
        <f>SUMIFS(Concentrado!AE$2:AE826,Concentrado!$A$2:$A826,"="&amp;$A2,Concentrado!$B$2:$B826, "=Yucatán")</f>
        <v>349.25</v>
      </c>
      <c r="AE2" s="9">
        <f>SUMIFS(Concentrado!AF$2:AF826,Concentrado!$A$2:$A826,"="&amp;$A2,Concentrado!$B$2:$B826, "=Yucatán")</f>
        <v>359.09500000000003</v>
      </c>
      <c r="AF2" s="9">
        <f>SUMIFS(Concentrado!AG$2:AG826,Concentrado!$A$2:$A826,"="&amp;$A2,Concentrado!$B$2:$B826, "=Yucatán")</f>
        <v>6.9160000000000004</v>
      </c>
      <c r="AG2" s="9">
        <f>SUMIFS(Concentrado!AH$2:AH826,Concentrado!$A$2:$A826,"="&amp;$A2,Concentrado!$B$2:$B826, "=Yucatán")</f>
        <v>9.2369935433415105</v>
      </c>
      <c r="AH2" s="9">
        <f>SUMIFS(Concentrado!AI$2:AI826,Concentrado!$A$2:$A826,"="&amp;$A2,Concentrado!$B$2:$B826, "=Yucatán")</f>
        <v>0.92246100296110001</v>
      </c>
      <c r="AI2" s="9">
        <f>SUMIFS(Concentrado!AJ$2:AJ826,Concentrado!$A$2:$A826,"="&amp;$A2,Concentrado!$B$2:$B826, "=Yucatán")</f>
        <v>5.0769386982729197</v>
      </c>
      <c r="AJ2" s="9">
        <f>SUMIFS(Concentrado!AK$2:AK826,Concentrado!$A$2:$A826,"="&amp;$A2,Concentrado!$B$2:$B826, "=Yucatán")</f>
        <v>8.4939999999999998</v>
      </c>
      <c r="AK2" s="9">
        <f>SUMIFS(Concentrado!AL$2:AL826,Concentrado!$A$2:$A826,"="&amp;$A2,Concentrado!$B$2:$B826, "=Yucatán")</f>
        <v>0.72399999999999998</v>
      </c>
      <c r="AL2" s="9">
        <f>SUMIFS(Concentrado!AM$2:AM826,Concentrado!$A$2:$A826,"="&amp;$A2,Concentrado!$B$2:$B826, "=Yucatán")</f>
        <v>4.5979999999999999</v>
      </c>
      <c r="AM2" s="9">
        <f>SUMIFS(Concentrado!AN$2:AN826,Concentrado!$A$2:$A826,"="&amp;$A2,Concentrado!$B$2:$B826, "=Yucatán")</f>
        <v>96.344999999999999</v>
      </c>
      <c r="AN2" s="9">
        <f>SUMIFS(Concentrado!AO$2:AO826,Concentrado!$A$2:$A826,"="&amp;$A2,Concentrado!$B$2:$B826, "=Yucatán")</f>
        <v>82.879000000000005</v>
      </c>
      <c r="AO2" s="9">
        <f>SUMIFS(Concentrado!AP$2:AP826,Concentrado!$A$2:$A826,"="&amp;$A2,Concentrado!$B$2:$B826, "=Yucatán")</f>
        <v>89.591999999999999</v>
      </c>
      <c r="AP2" s="9">
        <f>SUMIFS(Concentrado!AQ$2:AQ826,Concentrado!$A$2:$A826,"="&amp;$A2,Concentrado!$B$2:$B826, "=Yucatán")</f>
        <v>5.8239999999999998</v>
      </c>
      <c r="AQ2" s="9">
        <f>SUMIFS(Concentrado!AR$2:AR826,Concentrado!$A$2:$A826,"="&amp;$A2,Concentrado!$B$2:$B826, "=Yucatán")</f>
        <v>4.9459999999999997</v>
      </c>
      <c r="AR2" s="9">
        <f>SUMIFS(Concentrado!AS$2:AS826,Concentrado!$A$2:$A826,"="&amp;$A2,Concentrado!$B$2:$B826, "=Yucatán")</f>
        <v>5.3840000000000003</v>
      </c>
      <c r="AS2" s="9">
        <f>SUMIFS(Concentrado!AT$2:AT826,Concentrado!$A$2:$A826,"="&amp;$A2,Concentrado!$B$2:$B826, "=Yucatán")</f>
        <v>10.193</v>
      </c>
      <c r="AT2" s="9">
        <f>SUMIFS(Concentrado!AU$2:AU826,Concentrado!$A$2:$A826,"="&amp;$A2,Concentrado!$B$2:$B826, "=Yucatán")</f>
        <v>1.206</v>
      </c>
      <c r="AU2" s="9">
        <f>SUMIFS(Concentrado!AV$2:AV826,Concentrado!$A$2:$A826,"="&amp;$A2,Concentrado!$B$2:$B826, "=Yucatán")</f>
        <v>5.6859999999999999</v>
      </c>
      <c r="AV2" s="9">
        <f>SUMIFS(Concentrado!AW$2:AW826,Concentrado!$A$2:$A826,"="&amp;$A2,Concentrado!$B$2:$B826, "=Yucatán")</f>
        <v>546.15599999999995</v>
      </c>
      <c r="AW2" s="9">
        <f>SUMIFS(Concentrado!AX$2:AX826,Concentrado!$A$2:$A826,"="&amp;$A2,Concentrado!$B$2:$B826, "=Yucatán")</f>
        <v>460.358</v>
      </c>
      <c r="AX2" s="9">
        <f>SUMIFS(Concentrado!AY$2:AY826,Concentrado!$A$2:$A826,"="&amp;$A2,Concentrado!$B$2:$B826, "=Yucatán")</f>
        <v>503.19299999999998</v>
      </c>
      <c r="AY2" s="9">
        <f>SUMIFS(Concentrado!AZ$2:AZ826,Concentrado!$A$2:$A826,"="&amp;$A2,Concentrado!$B$2:$B826, "=Yucatán")</f>
        <v>5.4619999999999997</v>
      </c>
      <c r="AZ2" s="9">
        <f>SUMIFS(Concentrado!BA$2:BA826,Concentrado!$A$2:$A826,"="&amp;$A2,Concentrado!$B$2:$B826, "=Yucatán")</f>
        <v>4.6040000000000001</v>
      </c>
      <c r="BA2" s="9">
        <f>SUMIFS(Concentrado!BB$2:BB826,Concentrado!$A$2:$A826,"="&amp;$A2,Concentrado!$B$2:$B826, "=Yucatán")</f>
        <v>5.032</v>
      </c>
      <c r="BB2" s="9">
        <f>SUMIFS(Concentrado!BC$2:BC826,Concentrado!$A$2:$A826,"="&amp;$A2,Concentrado!$B$2:$B826, "=Yucatán")</f>
        <v>40.585999999999999</v>
      </c>
      <c r="BC2" s="9">
        <f>SUMIFS(Concentrado!BD$2:BD826,Concentrado!$A$2:$A826,"="&amp;$A2,Concentrado!$B$2:$B826, "=Yucatán")</f>
        <v>39.064</v>
      </c>
      <c r="BD2" s="9">
        <f>SUMIFS(Concentrado!BE$2:BE826,Concentrado!$A$2:$A826,"="&amp;$A2,Concentrado!$B$2:$B826, "=Yucatán")</f>
        <v>27.001999999999999</v>
      </c>
      <c r="BE2" s="9">
        <f>SUMIFS(Concentrado!BF$2:BF826,Concentrado!$A$2:$A826,"="&amp;$A2,Concentrado!$B$2:$B826, "=Yucatán")</f>
        <v>32.113999999999997</v>
      </c>
      <c r="BF2" s="9">
        <f>SUMIFS(Concentrado!BG$2:BG826,Concentrado!$A$2:$A826,"="&amp;$A2,Concentrado!$B$2:$B826, "=Yucatán")</f>
        <v>66.444000000000003</v>
      </c>
      <c r="BG2" s="9">
        <f>SUMIFS(Concentrado!BH$2:BH826,Concentrado!$A$2:$A826,"="&amp;$A2,Concentrado!$B$2:$B826, "=Yucatán")</f>
        <v>10.286445516290973</v>
      </c>
    </row>
    <row r="3" spans="1:59" x14ac:dyDescent="0.25">
      <c r="A3" s="4">
        <v>1999</v>
      </c>
      <c r="B3" s="9">
        <f>SUMIFS(Concentrado!C$2:C859,Concentrado!$A$2:$A859,"="&amp;$A3,Concentrado!$B$2:$B859, "=Yucatán")</f>
        <v>16.78</v>
      </c>
      <c r="C3" s="9">
        <f>SUMIFS(Concentrado!D$2:D859,Concentrado!$A$2:$A859,"="&amp;$A3,Concentrado!$B$2:$B859, "=Yucatán")</f>
        <v>3.2130000000000001</v>
      </c>
      <c r="D3" s="9">
        <f>SUMIFS(Concentrado!E$2:E859,Concentrado!$A$2:$A859,"="&amp;$A3,Concentrado!$B$2:$B859, "=Yucatán")</f>
        <v>9.9719999999999995</v>
      </c>
      <c r="E3" s="9">
        <f>SUMIFS(Concentrado!F$2:F859,Concentrado!$A$2:$A859,"="&amp;$A3,Concentrado!$B$2:$B859, "=Yucatán")</f>
        <v>32.826999999999998</v>
      </c>
      <c r="F3" s="9">
        <f>SUMIFS(Concentrado!G$2:G859,Concentrado!$A$2:$A859,"="&amp;$A3,Concentrado!$B$2:$B859, "=Yucatán")</f>
        <v>7.95</v>
      </c>
      <c r="G3" s="9">
        <f>SUMIFS(Concentrado!H$2:H859,Concentrado!$A$2:$A859,"="&amp;$A3,Concentrado!$B$2:$B859, "=Yucatán")</f>
        <v>2.3969999999999998</v>
      </c>
      <c r="H3" s="9">
        <f>SUMIFS(Concentrado!I$2:I859,Concentrado!$A$2:$A859,"="&amp;$A3,Concentrado!$B$2:$B859, "=Yucatán")</f>
        <v>3.6890000000000001</v>
      </c>
      <c r="I3" s="9">
        <f>SUMIFS(Concentrado!J$2:J859,Concentrado!$A$2:$A859,"="&amp;$A3,Concentrado!$B$2:$B859, "=Yucatán")</f>
        <v>3.0449999999999999</v>
      </c>
      <c r="J3" s="9">
        <f>SUMIFS(Concentrado!K$2:K859,Concentrado!$A$2:$A859,"="&amp;$A3,Concentrado!$B$2:$B859, "=Yucatán")</f>
        <v>5.8730000000000002</v>
      </c>
      <c r="K3" s="9">
        <f>SUMIFS(Concentrado!L$2:L859,Concentrado!$A$2:$A859,"="&amp;$A3,Concentrado!$B$2:$B859, "=Yucatán")</f>
        <v>3.0939999999999999</v>
      </c>
      <c r="L3" s="9">
        <f>SUMIFS(Concentrado!M$2:M859,Concentrado!$A$2:$A859,"="&amp;$A3,Concentrado!$B$2:$B859, "=Yucatán")</f>
        <v>4.4779999999999998</v>
      </c>
      <c r="M3" s="9">
        <f>SUMIFS(Concentrado!N$2:N859,Concentrado!$A$2:$A859,"="&amp;$A3,Concentrado!$B$2:$B859, "=Yucatán")</f>
        <v>26.995000000000001</v>
      </c>
      <c r="N3" s="9">
        <f>SUMIFS(Concentrado!O$2:O859,Concentrado!$A$2:$A859,"="&amp;$A3,Concentrado!$B$2:$B859, "=Yucatán")</f>
        <v>65.56</v>
      </c>
      <c r="O3" s="9">
        <f>SUMIFS(Concentrado!P$2:P859,Concentrado!$A$2:$A859,"="&amp;$A3,Concentrado!$B$2:$B859, "=Yucatán")</f>
        <v>15.35</v>
      </c>
      <c r="P3" s="9">
        <f>SUMIFS(Concentrado!Q$2:Q859,Concentrado!$A$2:$A859,"="&amp;$A3,Concentrado!$B$2:$B859, "=Yucatán")</f>
        <v>40.363999999999997</v>
      </c>
      <c r="Q3" s="9">
        <f>SUMIFS(Concentrado!R$2:R859,Concentrado!$A$2:$A859,"="&amp;$A3,Concentrado!$B$2:$B859, "=Yucatán")</f>
        <v>28.885000000000002</v>
      </c>
      <c r="R3" s="9">
        <f>SUMIFS(Concentrado!S$2:S859,Concentrado!$A$2:$A859,"="&amp;$A3,Concentrado!$B$2:$B859, "=Yucatán")</f>
        <v>44.621000000000002</v>
      </c>
      <c r="S3" s="9">
        <f>SUMIFS(Concentrado!T$2:T859,Concentrado!$A$2:$A859,"="&amp;$A3,Concentrado!$B$2:$B859, "=Yucatán")</f>
        <v>36.780999999999999</v>
      </c>
      <c r="T3" s="9">
        <f>SUMIFS(Concentrado!U$2:U859,Concentrado!$A$2:$A859,"="&amp;$A3,Concentrado!$B$2:$B859, "=Yucatán")</f>
        <v>3.835</v>
      </c>
      <c r="U3" s="9">
        <f>SUMIFS(Concentrado!V$2:V859,Concentrado!$A$2:$A859,"="&amp;$A3,Concentrado!$B$2:$B859, "=Yucatán")</f>
        <v>3.57</v>
      </c>
      <c r="V3" s="9">
        <f>SUMIFS(Concentrado!W$2:W859,Concentrado!$A$2:$A859,"="&amp;$A3,Concentrado!$B$2:$B859, "=Yucatán")</f>
        <v>3.702</v>
      </c>
      <c r="W3" s="9">
        <f>SUMIFS(Concentrado!X$2:X859,Concentrado!$A$2:$A859,"="&amp;$A3,Concentrado!$B$2:$B859, "=Yucatán")</f>
        <v>2.996</v>
      </c>
      <c r="X3" s="9">
        <f>SUMIFS(Concentrado!Y$2:Y859,Concentrado!$A$2:$A859,"="&amp;$A3,Concentrado!$B$2:$B859, "=Yucatán")</f>
        <v>1.3089999999999999</v>
      </c>
      <c r="Y3" s="9">
        <f>SUMIFS(Concentrado!Z$2:Z859,Concentrado!$A$2:$A859,"="&amp;$A3,Concentrado!$B$2:$B859, "=Yucatán")</f>
        <v>2.15</v>
      </c>
      <c r="Z3" s="9">
        <f>SUMIFS(Concentrado!AA$2:AA859,Concentrado!$A$2:$A859,"="&amp;$A3,Concentrado!$B$2:$B859, "=Yucatán")</f>
        <v>62.204000000000001</v>
      </c>
      <c r="AA3" s="9">
        <f>SUMIFS(Concentrado!AB$2:AB859,Concentrado!$A$2:$A859,"="&amp;$A3,Concentrado!$B$2:$B859, "=Yucatán")</f>
        <v>49.142000000000003</v>
      </c>
      <c r="AB3" s="9">
        <f>SUMIFS(Concentrado!AC$2:AC859,Concentrado!$A$2:$A859,"="&amp;$A3,Concentrado!$B$2:$B859, "=Yucatán")</f>
        <v>55.65</v>
      </c>
      <c r="AC3" s="9">
        <f>SUMIFS(Concentrado!AD$2:AD859,Concentrado!$A$2:$A859,"="&amp;$A3,Concentrado!$B$2:$B859, "=Yucatán")</f>
        <v>356.565</v>
      </c>
      <c r="AD3" s="9">
        <f>SUMIFS(Concentrado!AE$2:AE859,Concentrado!$A$2:$A859,"="&amp;$A3,Concentrado!$B$2:$B859, "=Yucatán")</f>
        <v>328.52699999999999</v>
      </c>
      <c r="AE3" s="9">
        <f>SUMIFS(Concentrado!AF$2:AF859,Concentrado!$A$2:$A859,"="&amp;$A3,Concentrado!$B$2:$B859, "=Yucatán")</f>
        <v>342.49599999999998</v>
      </c>
      <c r="AF3" s="9">
        <f>SUMIFS(Concentrado!AG$2:AG859,Concentrado!$A$2:$A859,"="&amp;$A3,Concentrado!$B$2:$B859, "=Yucatán")</f>
        <v>5.274</v>
      </c>
      <c r="AG3" s="9">
        <f>SUMIFS(Concentrado!AH$2:AH859,Concentrado!$A$2:$A859,"="&amp;$A3,Concentrado!$B$2:$B859, "=Yucatán")</f>
        <v>12.806556957162099</v>
      </c>
      <c r="AH3" s="9">
        <f>SUMIFS(Concentrado!AI$2:AI859,Concentrado!$A$2:$A859,"="&amp;$A3,Concentrado!$B$2:$B859, "=Yucatán")</f>
        <v>1.51884737710246</v>
      </c>
      <c r="AI3" s="9">
        <f>SUMIFS(Concentrado!AJ$2:AJ859,Concentrado!$A$2:$A859,"="&amp;$A3,Concentrado!$B$2:$B859, "=Yucatán")</f>
        <v>7.1520526391074197</v>
      </c>
      <c r="AJ3" s="9">
        <f>SUMIFS(Concentrado!AK$2:AK859,Concentrado!$A$2:$A859,"="&amp;$A3,Concentrado!$B$2:$B859, "=Yucatán")</f>
        <v>10.547000000000001</v>
      </c>
      <c r="AK3" s="9">
        <f>SUMIFS(Concentrado!AL$2:AL859,Concentrado!$A$2:$A859,"="&amp;$A3,Concentrado!$B$2:$B859, "=Yucatán")</f>
        <v>1.3089999999999999</v>
      </c>
      <c r="AL3" s="9">
        <f>SUMIFS(Concentrado!AM$2:AM859,Concentrado!$A$2:$A859,"="&amp;$A3,Concentrado!$B$2:$B859, "=Yucatán")</f>
        <v>5.9109999999999996</v>
      </c>
      <c r="AM3" s="9">
        <f>SUMIFS(Concentrado!AN$2:AN859,Concentrado!$A$2:$A859,"="&amp;$A3,Concentrado!$B$2:$B859, "=Yucatán")</f>
        <v>82.1</v>
      </c>
      <c r="AN3" s="9">
        <f>SUMIFS(Concentrado!AO$2:AO859,Concentrado!$A$2:$A859,"="&amp;$A3,Concentrado!$B$2:$B859, "=Yucatán")</f>
        <v>64.373000000000005</v>
      </c>
      <c r="AO3" s="9">
        <f>SUMIFS(Concentrado!AP$2:AP859,Concentrado!$A$2:$A859,"="&amp;$A3,Concentrado!$B$2:$B859, "=Yucatán")</f>
        <v>73.263999999999996</v>
      </c>
      <c r="AP3" s="9">
        <f>SUMIFS(Concentrado!AQ$2:AQ859,Concentrado!$A$2:$A859,"="&amp;$A3,Concentrado!$B$2:$B859, "=Yucatán")</f>
        <v>4.0750000000000002</v>
      </c>
      <c r="AQ3" s="9">
        <f>SUMIFS(Concentrado!AR$2:AR859,Concentrado!$A$2:$A859,"="&amp;$A3,Concentrado!$B$2:$B859, "=Yucatán")</f>
        <v>2.9750000000000001</v>
      </c>
      <c r="AR3" s="9">
        <f>SUMIFS(Concentrado!AS$2:AS859,Concentrado!$A$2:$A859,"="&amp;$A3,Concentrado!$B$2:$B859, "=Yucatán")</f>
        <v>3.5230000000000001</v>
      </c>
      <c r="AS3" s="9">
        <f>SUMIFS(Concentrado!AT$2:AT859,Concentrado!$A$2:$A859,"="&amp;$A3,Concentrado!$B$2:$B859, "=Yucatán")</f>
        <v>8.15</v>
      </c>
      <c r="AT3" s="9">
        <f>SUMIFS(Concentrado!AU$2:AU859,Concentrado!$A$2:$A859,"="&amp;$A3,Concentrado!$B$2:$B859, "=Yucatán")</f>
        <v>1.6659999999999999</v>
      </c>
      <c r="AU3" s="9">
        <f>SUMIFS(Concentrado!AV$2:AV859,Concentrado!$A$2:$A859,"="&amp;$A3,Concentrado!$B$2:$B859, "=Yucatán")</f>
        <v>4.8959999999999999</v>
      </c>
      <c r="AV3" s="9">
        <f>SUMIFS(Concentrado!AW$2:AW859,Concentrado!$A$2:$A859,"="&amp;$A3,Concentrado!$B$2:$B859, "=Yucatán")</f>
        <v>525.79899999999998</v>
      </c>
      <c r="AW3" s="9">
        <f>SUMIFS(Concentrado!AX$2:AX859,Concentrado!$A$2:$A859,"="&amp;$A3,Concentrado!$B$2:$B859, "=Yucatán")</f>
        <v>430.62</v>
      </c>
      <c r="AX3" s="9">
        <f>SUMIFS(Concentrado!AY$2:AY859,Concentrado!$A$2:$A859,"="&amp;$A3,Concentrado!$B$2:$B859, "=Yucatán")</f>
        <v>478.09699999999998</v>
      </c>
      <c r="AY3" s="9">
        <f>SUMIFS(Concentrado!AZ$2:AZ859,Concentrado!$A$2:$A859,"="&amp;$A3,Concentrado!$B$2:$B859, "=Yucatán")</f>
        <v>5.258</v>
      </c>
      <c r="AZ3" s="9">
        <f>SUMIFS(Concentrado!BA$2:BA859,Concentrado!$A$2:$A859,"="&amp;$A3,Concentrado!$B$2:$B859, "=Yucatán")</f>
        <v>4.306</v>
      </c>
      <c r="BA3" s="9">
        <f>SUMIFS(Concentrado!BB$2:BB859,Concentrado!$A$2:$A859,"="&amp;$A3,Concentrado!$B$2:$B859, "=Yucatán")</f>
        <v>4.7809999999999997</v>
      </c>
      <c r="BB3" s="9">
        <f>SUMIFS(Concentrado!BC$2:BC859,Concentrado!$A$2:$A859,"="&amp;$A3,Concentrado!$B$2:$B859, "=Yucatán")</f>
        <v>30.748000000000001</v>
      </c>
      <c r="BC3" s="9">
        <f>SUMIFS(Concentrado!BD$2:BD859,Concentrado!$A$2:$A859,"="&amp;$A3,Concentrado!$B$2:$B859, "=Yucatán")</f>
        <v>30.748000000000001</v>
      </c>
      <c r="BD3" s="9">
        <f>SUMIFS(Concentrado!BE$2:BE859,Concentrado!$A$2:$A859,"="&amp;$A3,Concentrado!$B$2:$B859, "=Yucatán")</f>
        <v>25.338999999999999</v>
      </c>
      <c r="BE3" s="9">
        <f>SUMIFS(Concentrado!BF$2:BF859,Concentrado!$A$2:$A859,"="&amp;$A3,Concentrado!$B$2:$B859, "=Yucatán")</f>
        <v>29.898</v>
      </c>
      <c r="BF3" s="9">
        <f>SUMIFS(Concentrado!BG$2:BG859,Concentrado!$A$2:$A859,"="&amp;$A3,Concentrado!$B$2:$B859, "=Yucatán")</f>
        <v>49.378</v>
      </c>
      <c r="BG3" s="9">
        <f>SUMIFS(Concentrado!BH$2:BH859,Concentrado!$A$2:$A859,"="&amp;$A3,Concentrado!$B$2:$B859, "=Yucatán")</f>
        <v>9.0361445783132535</v>
      </c>
    </row>
    <row r="4" spans="1:59" x14ac:dyDescent="0.25">
      <c r="A4" s="4">
        <v>2000</v>
      </c>
      <c r="B4" s="9">
        <f>SUMIFS(Concentrado!C$2:C859,Concentrado!$A$2:$A859,"="&amp;$A4,Concentrado!$B$2:$B859, "=Yucatán")</f>
        <v>15.946999999999999</v>
      </c>
      <c r="C4" s="9">
        <f>SUMIFS(Concentrado!D$2:D859,Concentrado!$A$2:$A859,"="&amp;$A4,Concentrado!$B$2:$B859, "=Yucatán")</f>
        <v>2.8109999999999999</v>
      </c>
      <c r="D4" s="9">
        <f>SUMIFS(Concentrado!E$2:E859,Concentrado!$A$2:$A859,"="&amp;$A4,Concentrado!$B$2:$B859, "=Yucatán")</f>
        <v>9.3510000000000009</v>
      </c>
      <c r="E4" s="9">
        <f>SUMIFS(Concentrado!F$2:F859,Concentrado!$A$2:$A859,"="&amp;$A4,Concentrado!$B$2:$B859, "=Yucatán")</f>
        <v>29.890999999999998</v>
      </c>
      <c r="F4" s="9">
        <f>SUMIFS(Concentrado!G$2:G859,Concentrado!$A$2:$A859,"="&amp;$A4,Concentrado!$B$2:$B859, "=Yucatán")</f>
        <v>12.952999999999999</v>
      </c>
      <c r="G4" s="9">
        <f>SUMIFS(Concentrado!H$2:H859,Concentrado!$A$2:$A859,"="&amp;$A4,Concentrado!$B$2:$B859, "=Yucatán")</f>
        <v>2.008</v>
      </c>
      <c r="H4" s="9">
        <f>SUMIFS(Concentrado!I$2:I859,Concentrado!$A$2:$A859,"="&amp;$A4,Concentrado!$B$2:$B859, "=Yucatán")</f>
        <v>2.1080000000000001</v>
      </c>
      <c r="I4" s="9">
        <f>SUMIFS(Concentrado!J$2:J859,Concentrado!$A$2:$A859,"="&amp;$A4,Concentrado!$B$2:$B859, "=Yucatán")</f>
        <v>2.0579999999999998</v>
      </c>
      <c r="J4" s="9">
        <f>SUMIFS(Concentrado!K$2:K859,Concentrado!$A$2:$A859,"="&amp;$A4,Concentrado!$B$2:$B859, "=Yucatán")</f>
        <v>6.9690000000000003</v>
      </c>
      <c r="K4" s="9">
        <f>SUMIFS(Concentrado!L$2:L859,Concentrado!$A$2:$A859,"="&amp;$A4,Concentrado!$B$2:$B859, "=Yucatán")</f>
        <v>2.343</v>
      </c>
      <c r="L4" s="9">
        <f>SUMIFS(Concentrado!M$2:M859,Concentrado!$A$2:$A859,"="&amp;$A4,Concentrado!$B$2:$B859, "=Yucatán")</f>
        <v>4.6459999999999999</v>
      </c>
      <c r="M4" s="9">
        <f>SUMIFS(Concentrado!N$2:N859,Concentrado!$A$2:$A859,"="&amp;$A4,Concentrado!$B$2:$B859, "=Yucatán")</f>
        <v>34.811999999999998</v>
      </c>
      <c r="N4" s="9">
        <f>SUMIFS(Concentrado!O$2:O859,Concentrado!$A$2:$A859,"="&amp;$A4,Concentrado!$B$2:$B859, "=Yucatán")</f>
        <v>66.150000000000006</v>
      </c>
      <c r="O4" s="9">
        <f>SUMIFS(Concentrado!P$2:P859,Concentrado!$A$2:$A859,"="&amp;$A4,Concentrado!$B$2:$B859, "=Yucatán")</f>
        <v>15.461</v>
      </c>
      <c r="P4" s="9">
        <f>SUMIFS(Concentrado!Q$2:Q859,Concentrado!$A$2:$A859,"="&amp;$A4,Concentrado!$B$2:$B859, "=Yucatán")</f>
        <v>40.698</v>
      </c>
      <c r="Q4" s="9">
        <f>SUMIFS(Concentrado!R$2:R859,Concentrado!$A$2:$A859,"="&amp;$A4,Concentrado!$B$2:$B859, "=Yucatán")</f>
        <v>27.523</v>
      </c>
      <c r="R4" s="9">
        <f>SUMIFS(Concentrado!S$2:S859,Concentrado!$A$2:$A859,"="&amp;$A4,Concentrado!$B$2:$B859, "=Yucatán")</f>
        <v>48.725999999999999</v>
      </c>
      <c r="S4" s="9">
        <f>SUMIFS(Concentrado!T$2:T859,Concentrado!$A$2:$A859,"="&amp;$A4,Concentrado!$B$2:$B859, "=Yucatán")</f>
        <v>38.168999999999997</v>
      </c>
      <c r="T4" s="9">
        <f>SUMIFS(Concentrado!U$2:U859,Concentrado!$A$2:$A859,"="&amp;$A4,Concentrado!$B$2:$B859, "=Yucatán")</f>
        <v>5.1970000000000001</v>
      </c>
      <c r="U4" s="9">
        <f>SUMIFS(Concentrado!V$2:V859,Concentrado!$A$2:$A859,"="&amp;$A4,Concentrado!$B$2:$B859, "=Yucatán")</f>
        <v>5.3879999999999999</v>
      </c>
      <c r="V4" s="9">
        <f>SUMIFS(Concentrado!W$2:W859,Concentrado!$A$2:$A859,"="&amp;$A4,Concentrado!$B$2:$B859, "=Yucatán")</f>
        <v>5.2930000000000001</v>
      </c>
      <c r="W4" s="9">
        <f>SUMIFS(Concentrado!X$2:X859,Concentrado!$A$2:$A859,"="&amp;$A4,Concentrado!$B$2:$B859, "=Yucatán")</f>
        <v>3.3069999999999999</v>
      </c>
      <c r="X4" s="9">
        <f>SUMIFS(Concentrado!Y$2:Y859,Concentrado!$A$2:$A859,"="&amp;$A4,Concentrado!$B$2:$B859, "=Yucatán")</f>
        <v>1.054</v>
      </c>
      <c r="Y4" s="9">
        <f>SUMIFS(Concentrado!Z$2:Z859,Concentrado!$A$2:$A859,"="&amp;$A4,Concentrado!$B$2:$B859, "=Yucatán")</f>
        <v>2.1760000000000002</v>
      </c>
      <c r="Z4" s="9">
        <f>SUMIFS(Concentrado!AA$2:AA859,Concentrado!$A$2:$A859,"="&amp;$A4,Concentrado!$B$2:$B859, "=Yucatán")</f>
        <v>62.723999999999997</v>
      </c>
      <c r="AA4" s="9">
        <f>SUMIFS(Concentrado!AB$2:AB859,Concentrado!$A$2:$A859,"="&amp;$A4,Concentrado!$B$2:$B859, "=Yucatán")</f>
        <v>52.473999999999997</v>
      </c>
      <c r="AB4" s="9">
        <f>SUMIFS(Concentrado!AC$2:AC859,Concentrado!$A$2:$A859,"="&amp;$A4,Concentrado!$B$2:$B859, "=Yucatán")</f>
        <v>57.576999999999998</v>
      </c>
      <c r="AC4" s="9">
        <f>SUMIFS(Concentrado!AD$2:AD859,Concentrado!$A$2:$A859,"="&amp;$A4,Concentrado!$B$2:$B859, "=Yucatán")</f>
        <v>350.00299999999999</v>
      </c>
      <c r="AD4" s="9">
        <f>SUMIFS(Concentrado!AE$2:AE859,Concentrado!$A$2:$A859,"="&amp;$A4,Concentrado!$B$2:$B859, "=Yucatán")</f>
        <v>334.286</v>
      </c>
      <c r="AE4" s="9">
        <f>SUMIFS(Concentrado!AF$2:AF859,Concentrado!$A$2:$A859,"="&amp;$A4,Concentrado!$B$2:$B859, "=Yucatán")</f>
        <v>342.11099999999999</v>
      </c>
      <c r="AF4" s="9">
        <f>SUMIFS(Concentrado!AG$2:AG859,Concentrado!$A$2:$A859,"="&amp;$A4,Concentrado!$B$2:$B859, "=Yucatán")</f>
        <v>6.7329999999999997</v>
      </c>
      <c r="AG4" s="9">
        <f>SUMIFS(Concentrado!AH$2:AH859,Concentrado!$A$2:$A859,"="&amp;$A4,Concentrado!$B$2:$B859, "=Yucatán")</f>
        <v>11.143672050767</v>
      </c>
      <c r="AH4" s="9">
        <f>SUMIFS(Concentrado!AI$2:AI859,Concentrado!$A$2:$A859,"="&amp;$A4,Concentrado!$B$2:$B859, "=Yucatán")</f>
        <v>2.3972479593426699</v>
      </c>
      <c r="AI4" s="9">
        <f>SUMIFS(Concentrado!AJ$2:AJ859,Concentrado!$A$2:$A859,"="&amp;$A4,Concentrado!$B$2:$B859, "=Yucatán")</f>
        <v>6.75936510034653</v>
      </c>
      <c r="AJ4" s="9">
        <f>SUMIFS(Concentrado!AK$2:AK859,Concentrado!$A$2:$A859,"="&amp;$A4,Concentrado!$B$2:$B859, "=Yucatán")</f>
        <v>10.749000000000001</v>
      </c>
      <c r="AK4" s="9">
        <f>SUMIFS(Concentrado!AL$2:AL859,Concentrado!$A$2:$A859,"="&amp;$A4,Concentrado!$B$2:$B859, "=Yucatán")</f>
        <v>1.7569999999999999</v>
      </c>
      <c r="AL4" s="9">
        <f>SUMIFS(Concentrado!AM$2:AM859,Concentrado!$A$2:$A859,"="&amp;$A4,Concentrado!$B$2:$B859, "=Yucatán")</f>
        <v>6.234</v>
      </c>
      <c r="AM4" s="9">
        <f>SUMIFS(Concentrado!AN$2:AN859,Concentrado!$A$2:$A859,"="&amp;$A4,Concentrado!$B$2:$B859, "=Yucatán")</f>
        <v>77.016999999999996</v>
      </c>
      <c r="AN4" s="9">
        <f>SUMIFS(Concentrado!AO$2:AO859,Concentrado!$A$2:$A859,"="&amp;$A4,Concentrado!$B$2:$B859, "=Yucatán")</f>
        <v>62.078000000000003</v>
      </c>
      <c r="AO4" s="9">
        <f>SUMIFS(Concentrado!AP$2:AP859,Concentrado!$A$2:$A859,"="&amp;$A4,Concentrado!$B$2:$B859, "=Yucatán")</f>
        <v>69.575000000000003</v>
      </c>
      <c r="AP4" s="9">
        <f>SUMIFS(Concentrado!AQ$2:AQ859,Concentrado!$A$2:$A859,"="&amp;$A4,Concentrado!$B$2:$B859, "=Yucatán")</f>
        <v>3.0710000000000002</v>
      </c>
      <c r="AQ4" s="9">
        <f>SUMIFS(Concentrado!AR$2:AR859,Concentrado!$A$2:$A859,"="&amp;$A4,Concentrado!$B$2:$B859, "=Yucatán")</f>
        <v>2.46</v>
      </c>
      <c r="AR4" s="9">
        <f>SUMIFS(Concentrado!AS$2:AS859,Concentrado!$A$2:$A859,"="&amp;$A4,Concentrado!$B$2:$B859, "=Yucatán")</f>
        <v>2.7639999999999998</v>
      </c>
      <c r="AS4" s="9">
        <f>SUMIFS(Concentrado!AT$2:AT859,Concentrado!$A$2:$A859,"="&amp;$A4,Concentrado!$B$2:$B859, "=Yucatán")</f>
        <v>8.859</v>
      </c>
      <c r="AT4" s="9">
        <f>SUMIFS(Concentrado!AU$2:AU859,Concentrado!$A$2:$A859,"="&amp;$A4,Concentrado!$B$2:$B859, "=Yucatán")</f>
        <v>0.82</v>
      </c>
      <c r="AU4" s="9">
        <f>SUMIFS(Concentrado!AV$2:AV859,Concentrado!$A$2:$A859,"="&amp;$A4,Concentrado!$B$2:$B859, "=Yucatán")</f>
        <v>4.8230000000000004</v>
      </c>
      <c r="AV4" s="9">
        <f>SUMIFS(Concentrado!AW$2:AW859,Concentrado!$A$2:$A859,"="&amp;$A4,Concentrado!$B$2:$B859, "=Yucatán")</f>
        <v>514.077</v>
      </c>
      <c r="AW4" s="9">
        <f>SUMIFS(Concentrado!AX$2:AX859,Concentrado!$A$2:$A859,"="&amp;$A4,Concentrado!$B$2:$B859, "=Yucatán")</f>
        <v>434.197</v>
      </c>
      <c r="AX4" s="9">
        <f>SUMIFS(Concentrado!AY$2:AY859,Concentrado!$A$2:$A859,"="&amp;$A4,Concentrado!$B$2:$B859, "=Yucatán")</f>
        <v>474.02699999999999</v>
      </c>
      <c r="AY4" s="9">
        <f>SUMIFS(Concentrado!AZ$2:AZ859,Concentrado!$A$2:$A859,"="&amp;$A4,Concentrado!$B$2:$B859, "=Yucatán")</f>
        <v>5.141</v>
      </c>
      <c r="AZ4" s="9">
        <f>SUMIFS(Concentrado!BA$2:BA859,Concentrado!$A$2:$A859,"="&amp;$A4,Concentrado!$B$2:$B859, "=Yucatán")</f>
        <v>4.3419999999999996</v>
      </c>
      <c r="BA4" s="9">
        <f>SUMIFS(Concentrado!BB$2:BB859,Concentrado!$A$2:$A859,"="&amp;$A4,Concentrado!$B$2:$B859, "=Yucatán")</f>
        <v>4.74</v>
      </c>
      <c r="BB4" s="9">
        <f>SUMIFS(Concentrado!BC$2:BC859,Concentrado!$A$2:$A859,"="&amp;$A4,Concentrado!$B$2:$B859, "=Yucatán")</f>
        <v>31.007999999999999</v>
      </c>
      <c r="BC4" s="9">
        <f>SUMIFS(Concentrado!BD$2:BD859,Concentrado!$A$2:$A859,"="&amp;$A4,Concentrado!$B$2:$B859, "=Yucatán")</f>
        <v>26.356000000000002</v>
      </c>
      <c r="BD4" s="9">
        <f>SUMIFS(Concentrado!BE$2:BE859,Concentrado!$A$2:$A859,"="&amp;$A4,Concentrado!$B$2:$B859, "=Yucatán")</f>
        <v>23.658000000000001</v>
      </c>
      <c r="BE4" s="9">
        <f>SUMIFS(Concentrado!BF$2:BF859,Concentrado!$A$2:$A859,"="&amp;$A4,Concentrado!$B$2:$B859, "=Yucatán")</f>
        <v>27.763999999999999</v>
      </c>
      <c r="BF4" s="9">
        <f>SUMIFS(Concentrado!BG$2:BG859,Concentrado!$A$2:$A859,"="&amp;$A4,Concentrado!$B$2:$B859, "=Yucatán")</f>
        <v>79.823999999999998</v>
      </c>
      <c r="BG4" s="9">
        <f>SUMIFS(Concentrado!BH$2:BH859,Concentrado!$A$2:$A859,"="&amp;$A4,Concentrado!$B$2:$B859, "=Yucatán")</f>
        <v>8.3815605667531425</v>
      </c>
    </row>
    <row r="5" spans="1:59" x14ac:dyDescent="0.25">
      <c r="A5" s="4">
        <v>2001</v>
      </c>
      <c r="B5" s="9">
        <f>SUMIFS(Concentrado!C$2:C859,Concentrado!$A$2:$A859,"="&amp;$A5,Concentrado!$B$2:$B859, "=Yucatán")</f>
        <v>13.919</v>
      </c>
      <c r="C5" s="9">
        <f>SUMIFS(Concentrado!D$2:D859,Concentrado!$A$2:$A859,"="&amp;$A5,Concentrado!$B$2:$B859, "=Yucatán")</f>
        <v>4.1390000000000002</v>
      </c>
      <c r="D5" s="9">
        <f>SUMIFS(Concentrado!E$2:E859,Concentrado!$A$2:$A859,"="&amp;$A5,Concentrado!$B$2:$B859, "=Yucatán")</f>
        <v>9.0069999999999997</v>
      </c>
      <c r="E5" s="9">
        <f>SUMIFS(Concentrado!F$2:F859,Concentrado!$A$2:$A859,"="&amp;$A5,Concentrado!$B$2:$B859, "=Yucatán")</f>
        <v>23.872</v>
      </c>
      <c r="F5" s="9">
        <f>SUMIFS(Concentrado!G$2:G859,Concentrado!$A$2:$A859,"="&amp;$A5,Concentrado!$B$2:$B859, "=Yucatán")</f>
        <v>10.851000000000001</v>
      </c>
      <c r="G5" s="9">
        <f>SUMIFS(Concentrado!H$2:H859,Concentrado!$A$2:$A859,"="&amp;$A5,Concentrado!$B$2:$B859, "=Yucatán")</f>
        <v>2.3199999999999998</v>
      </c>
      <c r="H5" s="9">
        <f>SUMIFS(Concentrado!I$2:I859,Concentrado!$A$2:$A859,"="&amp;$A5,Concentrado!$B$2:$B859, "=Yucatán")</f>
        <v>2.069</v>
      </c>
      <c r="I5" s="9">
        <f>SUMIFS(Concentrado!J$2:J859,Concentrado!$A$2:$A859,"="&amp;$A5,Concentrado!$B$2:$B859, "=Yucatán")</f>
        <v>2.194</v>
      </c>
      <c r="J5" s="9">
        <f>SUMIFS(Concentrado!K$2:K859,Concentrado!$A$2:$A859,"="&amp;$A5,Concentrado!$B$2:$B859, "=Yucatán")</f>
        <v>9.2789999999999999</v>
      </c>
      <c r="K5" s="9">
        <f>SUMIFS(Concentrado!L$2:L859,Concentrado!$A$2:$A859,"="&amp;$A5,Concentrado!$B$2:$B859, "=Yucatán")</f>
        <v>2.8740000000000001</v>
      </c>
      <c r="L5" s="9">
        <f>SUMIFS(Concentrado!M$2:M859,Concentrado!$A$2:$A859,"="&amp;$A5,Concentrado!$B$2:$B859, "=Yucatán")</f>
        <v>6.0620000000000003</v>
      </c>
      <c r="M5" s="9">
        <f>SUMIFS(Concentrado!N$2:N859,Concentrado!$A$2:$A859,"="&amp;$A5,Concentrado!$B$2:$B859, "=Yucatán")</f>
        <v>34.981000000000002</v>
      </c>
      <c r="N5" s="9">
        <f>SUMIFS(Concentrado!O$2:O859,Concentrado!$A$2:$A859,"="&amp;$A5,Concentrado!$B$2:$B859, "=Yucatán")</f>
        <v>60.779000000000003</v>
      </c>
      <c r="O5" s="9">
        <f>SUMIFS(Concentrado!P$2:P859,Concentrado!$A$2:$A859,"="&amp;$A5,Concentrado!$B$2:$B859, "=Yucatán")</f>
        <v>19.199000000000002</v>
      </c>
      <c r="P5" s="9">
        <f>SUMIFS(Concentrado!Q$2:Q859,Concentrado!$A$2:$A859,"="&amp;$A5,Concentrado!$B$2:$B859, "=Yucatán")</f>
        <v>39.896000000000001</v>
      </c>
      <c r="Q5" s="9">
        <f>SUMIFS(Concentrado!R$2:R859,Concentrado!$A$2:$A859,"="&amp;$A5,Concentrado!$B$2:$B859, "=Yucatán")</f>
        <v>30.620999999999999</v>
      </c>
      <c r="R5" s="9">
        <f>SUMIFS(Concentrado!S$2:S859,Concentrado!$A$2:$A859,"="&amp;$A5,Concentrado!$B$2:$B859, "=Yucatán")</f>
        <v>51.734000000000002</v>
      </c>
      <c r="S5" s="9">
        <f>SUMIFS(Concentrado!T$2:T859,Concentrado!$A$2:$A859,"="&amp;$A5,Concentrado!$B$2:$B859, "=Yucatán")</f>
        <v>41.223999999999997</v>
      </c>
      <c r="T5" s="9">
        <f>SUMIFS(Concentrado!U$2:U859,Concentrado!$A$2:$A859,"="&amp;$A5,Concentrado!$B$2:$B859, "=Yucatán")</f>
        <v>6.843</v>
      </c>
      <c r="U5" s="9">
        <f>SUMIFS(Concentrado!V$2:V859,Concentrado!$A$2:$A859,"="&amp;$A5,Concentrado!$B$2:$B859, "=Yucatán")</f>
        <v>5.0579999999999998</v>
      </c>
      <c r="V5" s="9">
        <f>SUMIFS(Concentrado!W$2:W859,Concentrado!$A$2:$A859,"="&amp;$A5,Concentrado!$B$2:$B859, "=Yucatán")</f>
        <v>5.9470000000000001</v>
      </c>
      <c r="W5" s="9">
        <f>SUMIFS(Concentrado!X$2:X859,Concentrado!$A$2:$A859,"="&amp;$A5,Concentrado!$B$2:$B859, "=Yucatán")</f>
        <v>3.944</v>
      </c>
      <c r="X5" s="9">
        <f>SUMIFS(Concentrado!Y$2:Y859,Concentrado!$A$2:$A859,"="&amp;$A5,Concentrado!$B$2:$B859, "=Yucatán")</f>
        <v>0.23</v>
      </c>
      <c r="Y5" s="9">
        <f>SUMIFS(Concentrado!Z$2:Z859,Concentrado!$A$2:$A859,"="&amp;$A5,Concentrado!$B$2:$B859, "=Yucatán")</f>
        <v>2.0790000000000002</v>
      </c>
      <c r="Z5" s="9">
        <f>SUMIFS(Concentrado!AA$2:AA859,Concentrado!$A$2:$A859,"="&amp;$A5,Concentrado!$B$2:$B859, "=Yucatán")</f>
        <v>70.638000000000005</v>
      </c>
      <c r="AA5" s="9">
        <f>SUMIFS(Concentrado!AB$2:AB859,Concentrado!$A$2:$A859,"="&amp;$A5,Concentrado!$B$2:$B859, "=Yucatán")</f>
        <v>53.573</v>
      </c>
      <c r="AB5" s="9">
        <f>SUMIFS(Concentrado!AC$2:AC859,Concentrado!$A$2:$A859,"="&amp;$A5,Concentrado!$B$2:$B859, "=Yucatán")</f>
        <v>62.067999999999998</v>
      </c>
      <c r="AC5" s="9">
        <f>SUMIFS(Concentrado!AD$2:AD859,Concentrado!$A$2:$A859,"="&amp;$A5,Concentrado!$B$2:$B859, "=Yucatán")</f>
        <v>360.49599999999998</v>
      </c>
      <c r="AD5" s="9">
        <f>SUMIFS(Concentrado!AE$2:AE859,Concentrado!$A$2:$A859,"="&amp;$A5,Concentrado!$B$2:$B859, "=Yucatán")</f>
        <v>338.79899999999998</v>
      </c>
      <c r="AE5" s="9">
        <f>SUMIFS(Concentrado!AF$2:AF859,Concentrado!$A$2:$A859,"="&amp;$A5,Concentrado!$B$2:$B859, "=Yucatán")</f>
        <v>349.65699999999998</v>
      </c>
      <c r="AF5" s="9">
        <f>SUMIFS(Concentrado!AG$2:AG859,Concentrado!$A$2:$A859,"="&amp;$A5,Concentrado!$B$2:$B859, "=Yucatán")</f>
        <v>6.843</v>
      </c>
      <c r="AG5" s="9">
        <f>SUMIFS(Concentrado!AH$2:AH859,Concentrado!$A$2:$A859,"="&amp;$A5,Concentrado!$B$2:$B859, "=Yucatán")</f>
        <v>13.6109171391036</v>
      </c>
      <c r="AH5" s="9">
        <f>SUMIFS(Concentrado!AI$2:AI859,Concentrado!$A$2:$A859,"="&amp;$A5,Concentrado!$B$2:$B859, "=Yucatán")</f>
        <v>2.9472008959490701</v>
      </c>
      <c r="AI5" s="9">
        <f>SUMIFS(Concentrado!AJ$2:AJ859,Concentrado!$A$2:$A859,"="&amp;$A5,Concentrado!$B$2:$B859, "=Yucatán")</f>
        <v>8.2685018803459194</v>
      </c>
      <c r="AJ5" s="9">
        <f>SUMIFS(Concentrado!AK$2:AK859,Concentrado!$A$2:$A859,"="&amp;$A5,Concentrado!$B$2:$B859, "=Yucatán")</f>
        <v>10.670999999999999</v>
      </c>
      <c r="AK5" s="9">
        <f>SUMIFS(Concentrado!AL$2:AL859,Concentrado!$A$2:$A859,"="&amp;$A5,Concentrado!$B$2:$B859, "=Yucatán")</f>
        <v>2.7589999999999999</v>
      </c>
      <c r="AL5" s="9">
        <f>SUMIFS(Concentrado!AM$2:AM859,Concentrado!$A$2:$A859,"="&amp;$A5,Concentrado!$B$2:$B859, "=Yucatán")</f>
        <v>6.6980000000000004</v>
      </c>
      <c r="AM5" s="9">
        <f>SUMIFS(Concentrado!AN$2:AN859,Concentrado!$A$2:$A859,"="&amp;$A5,Concentrado!$B$2:$B859, "=Yucatán")</f>
        <v>81.192999999999998</v>
      </c>
      <c r="AN5" s="9">
        <f>SUMIFS(Concentrado!AO$2:AO859,Concentrado!$A$2:$A859,"="&amp;$A5,Concentrado!$B$2:$B859, "=Yucatán")</f>
        <v>62.195</v>
      </c>
      <c r="AO5" s="9">
        <f>SUMIFS(Concentrado!AP$2:AP859,Concentrado!$A$2:$A859,"="&amp;$A5,Concentrado!$B$2:$B859, "=Yucatán")</f>
        <v>71.766999999999996</v>
      </c>
      <c r="AP5" s="9">
        <f>SUMIFS(Concentrado!AQ$2:AQ859,Concentrado!$A$2:$A859,"="&amp;$A5,Concentrado!$B$2:$B859, "=Yucatán")</f>
        <v>5.452</v>
      </c>
      <c r="AQ5" s="9">
        <f>SUMIFS(Concentrado!AR$2:AR859,Concentrado!$A$2:$A859,"="&amp;$A5,Concentrado!$B$2:$B859, "=Yucatán")</f>
        <v>2.4140000000000001</v>
      </c>
      <c r="AR5" s="9">
        <f>SUMIFS(Concentrado!AS$2:AS859,Concentrado!$A$2:$A859,"="&amp;$A5,Concentrado!$B$2:$B859, "=Yucatán")</f>
        <v>3.9260000000000002</v>
      </c>
      <c r="AS5" s="9">
        <f>SUMIFS(Concentrado!AT$2:AT859,Concentrado!$A$2:$A859,"="&amp;$A5,Concentrado!$B$2:$B859, "=Yucatán")</f>
        <v>8.8149999999999995</v>
      </c>
      <c r="AT5" s="9">
        <f>SUMIFS(Concentrado!AU$2:AU859,Concentrado!$A$2:$A859,"="&amp;$A5,Concentrado!$B$2:$B859, "=Yucatán")</f>
        <v>1.839</v>
      </c>
      <c r="AU5" s="9">
        <f>SUMIFS(Concentrado!AV$2:AV859,Concentrado!$A$2:$A859,"="&amp;$A5,Concentrado!$B$2:$B859, "=Yucatán")</f>
        <v>5.3120000000000003</v>
      </c>
      <c r="AV5" s="9">
        <f>SUMIFS(Concentrado!AW$2:AW859,Concentrado!$A$2:$A859,"="&amp;$A5,Concentrado!$B$2:$B859, "=Yucatán")</f>
        <v>521.83699999999999</v>
      </c>
      <c r="AW5" s="9">
        <f>SUMIFS(Concentrado!AX$2:AX859,Concentrado!$A$2:$A859,"="&amp;$A5,Concentrado!$B$2:$B859, "=Yucatán")</f>
        <v>443.18599999999998</v>
      </c>
      <c r="AX5" s="9">
        <f>SUMIFS(Concentrado!AY$2:AY859,Concentrado!$A$2:$A859,"="&amp;$A5,Concentrado!$B$2:$B859, "=Yucatán")</f>
        <v>482.51</v>
      </c>
      <c r="AY5" s="9">
        <f>SUMIFS(Concentrado!AZ$2:AZ859,Concentrado!$A$2:$A859,"="&amp;$A5,Concentrado!$B$2:$B859, "=Yucatán")</f>
        <v>5.218</v>
      </c>
      <c r="AZ5" s="9">
        <f>SUMIFS(Concentrado!BA$2:BA859,Concentrado!$A$2:$A859,"="&amp;$A5,Concentrado!$B$2:$B859, "=Yucatán")</f>
        <v>4.4320000000000004</v>
      </c>
      <c r="BA5" s="9">
        <f>SUMIFS(Concentrado!BB$2:BB859,Concentrado!$A$2:$A859,"="&amp;$A5,Concentrado!$B$2:$B859, "=Yucatán")</f>
        <v>4.8250000000000002</v>
      </c>
      <c r="BB5" s="9">
        <f>SUMIFS(Concentrado!BC$2:BC859,Concentrado!$A$2:$A859,"="&amp;$A5,Concentrado!$B$2:$B859, "=Yucatán")</f>
        <v>23.93</v>
      </c>
      <c r="BC5" s="9">
        <f>SUMIFS(Concentrado!BD$2:BD859,Concentrado!$A$2:$A859,"="&amp;$A5,Concentrado!$B$2:$B859, "=Yucatán")</f>
        <v>24.45</v>
      </c>
      <c r="BD5" s="9">
        <f>SUMIFS(Concentrado!BE$2:BE859,Concentrado!$A$2:$A859,"="&amp;$A5,Concentrado!$B$2:$B859, "=Yucatán")</f>
        <v>22.05</v>
      </c>
      <c r="BE5" s="9">
        <f>SUMIFS(Concentrado!BF$2:BF859,Concentrado!$A$2:$A859,"="&amp;$A5,Concentrado!$B$2:$B859, "=Yucatán")</f>
        <v>25.832000000000001</v>
      </c>
      <c r="BF5" s="9">
        <f>SUMIFS(Concentrado!BG$2:BG859,Concentrado!$A$2:$A859,"="&amp;$A5,Concentrado!$B$2:$B859, "=Yucatán")</f>
        <v>58.534999999999997</v>
      </c>
      <c r="BG5" s="9">
        <f>SUMIFS(Concentrado!BH$2:BH859,Concentrado!$A$2:$A859,"="&amp;$A5,Concentrado!$B$2:$B859, "=Yucatán")</f>
        <v>9.5182348000916193</v>
      </c>
    </row>
    <row r="6" spans="1:59" x14ac:dyDescent="0.25">
      <c r="A6" s="4">
        <v>2002</v>
      </c>
      <c r="B6" s="9">
        <f>SUMIFS(Concentrado!C$2:C859,Concentrado!$A$2:$A859,"="&amp;$A6,Concentrado!$B$2:$B859, "=Yucatán")</f>
        <v>19.12</v>
      </c>
      <c r="C6" s="9">
        <f>SUMIFS(Concentrado!D$2:D859,Concentrado!$A$2:$A859,"="&amp;$A6,Concentrado!$B$2:$B859, "=Yucatán")</f>
        <v>3.3839999999999999</v>
      </c>
      <c r="D6" s="9">
        <f>SUMIFS(Concentrado!E$2:E859,Concentrado!$A$2:$A859,"="&amp;$A6,Concentrado!$B$2:$B859, "=Yucatán")</f>
        <v>11.215999999999999</v>
      </c>
      <c r="E6" s="9">
        <f>SUMIFS(Concentrado!F$2:F859,Concentrado!$A$2:$A859,"="&amp;$A6,Concentrado!$B$2:$B859, "=Yucatán")</f>
        <v>25.917999999999999</v>
      </c>
      <c r="F6" s="9">
        <f>SUMIFS(Concentrado!G$2:G859,Concentrado!$A$2:$A859,"="&amp;$A6,Concentrado!$B$2:$B859, "=Yucatán")</f>
        <v>10.039999999999999</v>
      </c>
      <c r="G6" s="9">
        <f>SUMIFS(Concentrado!H$2:H859,Concentrado!$A$2:$A859,"="&amp;$A6,Concentrado!$B$2:$B859, "=Yucatán")</f>
        <v>2.1619999999999999</v>
      </c>
      <c r="H6" s="9">
        <f>SUMIFS(Concentrado!I$2:I859,Concentrado!$A$2:$A859,"="&amp;$A6,Concentrado!$B$2:$B859, "=Yucatán")</f>
        <v>1.6919999999999999</v>
      </c>
      <c r="I6" s="9">
        <f>SUMIFS(Concentrado!J$2:J859,Concentrado!$A$2:$A859,"="&amp;$A6,Concentrado!$B$2:$B859, "=Yucatán")</f>
        <v>1.9259999999999999</v>
      </c>
      <c r="J6" s="9">
        <f>SUMIFS(Concentrado!K$2:K859,Concentrado!$A$2:$A859,"="&amp;$A6,Concentrado!$B$2:$B859, "=Yucatán")</f>
        <v>7.056</v>
      </c>
      <c r="K6" s="9">
        <f>SUMIFS(Concentrado!L$2:L859,Concentrado!$A$2:$A859,"="&amp;$A6,Concentrado!$B$2:$B859, "=Yucatán")</f>
        <v>2.82</v>
      </c>
      <c r="L6" s="9">
        <f>SUMIFS(Concentrado!M$2:M859,Concentrado!$A$2:$A859,"="&amp;$A6,Concentrado!$B$2:$B859, "=Yucatán")</f>
        <v>4.9279999999999999</v>
      </c>
      <c r="M6" s="9">
        <f>SUMIFS(Concentrado!N$2:N859,Concentrado!$A$2:$A859,"="&amp;$A6,Concentrado!$B$2:$B859, "=Yucatán")</f>
        <v>39.100999999999999</v>
      </c>
      <c r="N6" s="9">
        <f>SUMIFS(Concentrado!O$2:O859,Concentrado!$A$2:$A859,"="&amp;$A6,Concentrado!$B$2:$B859, "=Yucatán")</f>
        <v>76.024000000000001</v>
      </c>
      <c r="O6" s="9">
        <f>SUMIFS(Concentrado!P$2:P859,Concentrado!$A$2:$A859,"="&amp;$A6,Concentrado!$B$2:$B859, "=Yucatán")</f>
        <v>16.468</v>
      </c>
      <c r="P6" s="9">
        <f>SUMIFS(Concentrado!Q$2:Q859,Concentrado!$A$2:$A859,"="&amp;$A6,Concentrado!$B$2:$B859, "=Yucatán")</f>
        <v>46.112000000000002</v>
      </c>
      <c r="Q6" s="9">
        <f>SUMIFS(Concentrado!R$2:R859,Concentrado!$A$2:$A859,"="&amp;$A6,Concentrado!$B$2:$B859, "=Yucatán")</f>
        <v>34.825000000000003</v>
      </c>
      <c r="R6" s="9">
        <f>SUMIFS(Concentrado!S$2:S859,Concentrado!$A$2:$A859,"="&amp;$A6,Concentrado!$B$2:$B859, "=Yucatán")</f>
        <v>62.825000000000003</v>
      </c>
      <c r="S6" s="9">
        <f>SUMIFS(Concentrado!T$2:T859,Concentrado!$A$2:$A859,"="&amp;$A6,Concentrado!$B$2:$B859, "=Yucatán")</f>
        <v>48.887999999999998</v>
      </c>
      <c r="T6" s="9">
        <f>SUMIFS(Concentrado!U$2:U859,Concentrado!$A$2:$A859,"="&amp;$A6,Concentrado!$B$2:$B859, "=Yucatán")</f>
        <v>5.8040000000000003</v>
      </c>
      <c r="U6" s="9">
        <f>SUMIFS(Concentrado!V$2:V859,Concentrado!$A$2:$A859,"="&amp;$A6,Concentrado!$B$2:$B859, "=Yucatán")</f>
        <v>7.2190000000000003</v>
      </c>
      <c r="V6" s="9">
        <f>SUMIFS(Concentrado!W$2:W859,Concentrado!$A$2:$A859,"="&amp;$A6,Concentrado!$B$2:$B859, "=Yucatán")</f>
        <v>6.5149999999999997</v>
      </c>
      <c r="W6" s="9">
        <f>SUMIFS(Concentrado!X$2:X859,Concentrado!$A$2:$A859,"="&amp;$A6,Concentrado!$B$2:$B859, "=Yucatán")</f>
        <v>4.78</v>
      </c>
      <c r="X6" s="9">
        <f>SUMIFS(Concentrado!Y$2:Y859,Concentrado!$A$2:$A859,"="&amp;$A6,Concentrado!$B$2:$B859, "=Yucatán")</f>
        <v>0.45100000000000001</v>
      </c>
      <c r="Y6" s="9">
        <f>SUMIFS(Concentrado!Z$2:Z859,Concentrado!$A$2:$A859,"="&amp;$A6,Concentrado!$B$2:$B859, "=Yucatán")</f>
        <v>2.6059999999999999</v>
      </c>
      <c r="Z6" s="9">
        <f>SUMIFS(Concentrado!AA$2:AA859,Concentrado!$A$2:$A859,"="&amp;$A6,Concentrado!$B$2:$B859, "=Yucatán")</f>
        <v>70.447000000000003</v>
      </c>
      <c r="AA6" s="9">
        <f>SUMIFS(Concentrado!AB$2:AB859,Concentrado!$A$2:$A859,"="&amp;$A6,Concentrado!$B$2:$B859, "=Yucatán")</f>
        <v>48.613</v>
      </c>
      <c r="AB6" s="9">
        <f>SUMIFS(Concentrado!AC$2:AC859,Concentrado!$A$2:$A859,"="&amp;$A6,Concentrado!$B$2:$B859, "=Yucatán")</f>
        <v>59.481000000000002</v>
      </c>
      <c r="AC6" s="9">
        <f>SUMIFS(Concentrado!AD$2:AD859,Concentrado!$A$2:$A859,"="&amp;$A6,Concentrado!$B$2:$B859, "=Yucatán")</f>
        <v>366.57600000000002</v>
      </c>
      <c r="AD6" s="9">
        <f>SUMIFS(Concentrado!AE$2:AE859,Concentrado!$A$2:$A859,"="&amp;$A6,Concentrado!$B$2:$B859, "=Yucatán")</f>
        <v>346.15899999999999</v>
      </c>
      <c r="AE6" s="9">
        <f>SUMIFS(Concentrado!AF$2:AF859,Concentrado!$A$2:$A859,"="&amp;$A6,Concentrado!$B$2:$B859, "=Yucatán")</f>
        <v>356.322</v>
      </c>
      <c r="AF6" s="9">
        <f>SUMIFS(Concentrado!AG$2:AG859,Concentrado!$A$2:$A859,"="&amp;$A6,Concentrado!$B$2:$B859, "=Yucatán")</f>
        <v>7.8529999999999998</v>
      </c>
      <c r="AG6" s="9">
        <f>SUMIFS(Concentrado!AH$2:AH859,Concentrado!$A$2:$A859,"="&amp;$A6,Concentrado!$B$2:$B859, "=Yucatán")</f>
        <v>14.2122910213126</v>
      </c>
      <c r="AH6" s="9">
        <f>SUMIFS(Concentrado!AI$2:AI859,Concentrado!$A$2:$A859,"="&amp;$A6,Concentrado!$B$2:$B859, "=Yucatán")</f>
        <v>2.8959485679534298</v>
      </c>
      <c r="AI6" s="9">
        <f>SUMIFS(Concentrado!AJ$2:AJ859,Concentrado!$A$2:$A859,"="&amp;$A6,Concentrado!$B$2:$B859, "=Yucatán")</f>
        <v>8.5497085853565196</v>
      </c>
      <c r="AJ6" s="9">
        <f>SUMIFS(Concentrado!AK$2:AK859,Concentrado!$A$2:$A859,"="&amp;$A6,Concentrado!$B$2:$B859, "=Yucatán")</f>
        <v>12.291</v>
      </c>
      <c r="AK6" s="9">
        <f>SUMIFS(Concentrado!AL$2:AL859,Concentrado!$A$2:$A859,"="&amp;$A6,Concentrado!$B$2:$B859, "=Yucatán")</f>
        <v>2.4809999999999999</v>
      </c>
      <c r="AL6" s="9">
        <f>SUMIFS(Concentrado!AM$2:AM859,Concentrado!$A$2:$A859,"="&amp;$A6,Concentrado!$B$2:$B859, "=Yucatán")</f>
        <v>7.3639999999999999</v>
      </c>
      <c r="AM6" s="9">
        <f>SUMIFS(Concentrado!AN$2:AN859,Concentrado!$A$2:$A859,"="&amp;$A6,Concentrado!$B$2:$B859, "=Yucatán")</f>
        <v>72.153999999999996</v>
      </c>
      <c r="AN6" s="9">
        <f>SUMIFS(Concentrado!AO$2:AO859,Concentrado!$A$2:$A859,"="&amp;$A6,Concentrado!$B$2:$B859, "=Yucatán")</f>
        <v>60.231000000000002</v>
      </c>
      <c r="AO6" s="9">
        <f>SUMIFS(Concentrado!AP$2:AP859,Concentrado!$A$2:$A859,"="&amp;$A6,Concentrado!$B$2:$B859, "=Yucatán")</f>
        <v>66.222999999999999</v>
      </c>
      <c r="AP6" s="9">
        <f>SUMIFS(Concentrado!AQ$2:AQ859,Concentrado!$A$2:$A859,"="&amp;$A6,Concentrado!$B$2:$B859, "=Yucatán")</f>
        <v>5.4630000000000001</v>
      </c>
      <c r="AQ6" s="9">
        <f>SUMIFS(Concentrado!AR$2:AR859,Concentrado!$A$2:$A859,"="&amp;$A6,Concentrado!$B$2:$B859, "=Yucatán")</f>
        <v>2.7069999999999999</v>
      </c>
      <c r="AR6" s="9">
        <f>SUMIFS(Concentrado!AS$2:AS859,Concentrado!$A$2:$A859,"="&amp;$A6,Concentrado!$B$2:$B859, "=Yucatán")</f>
        <v>4.0789999999999997</v>
      </c>
      <c r="AS6" s="9">
        <f>SUMIFS(Concentrado!AT$2:AT859,Concentrado!$A$2:$A859,"="&amp;$A6,Concentrado!$B$2:$B859, "=Yucatán")</f>
        <v>7.8529999999999998</v>
      </c>
      <c r="AT6" s="9">
        <f>SUMIFS(Concentrado!AU$2:AU859,Concentrado!$A$2:$A859,"="&amp;$A6,Concentrado!$B$2:$B859, "=Yucatán")</f>
        <v>1.466</v>
      </c>
      <c r="AU6" s="9">
        <f>SUMIFS(Concentrado!AV$2:AV859,Concentrado!$A$2:$A859,"="&amp;$A6,Concentrado!$B$2:$B859, "=Yucatán")</f>
        <v>4.6449999999999996</v>
      </c>
      <c r="AV6" s="9">
        <f>SUMIFS(Concentrado!AW$2:AW859,Concentrado!$A$2:$A859,"="&amp;$A6,Concentrado!$B$2:$B859, "=Yucatán")</f>
        <v>538.54</v>
      </c>
      <c r="AW6" s="9">
        <f>SUMIFS(Concentrado!AX$2:AX859,Concentrado!$A$2:$A859,"="&amp;$A6,Concentrado!$B$2:$B859, "=Yucatán")</f>
        <v>445.30399999999997</v>
      </c>
      <c r="AX6" s="9">
        <f>SUMIFS(Concentrado!AY$2:AY859,Concentrado!$A$2:$A859,"="&amp;$A6,Concentrado!$B$2:$B859, "=Yucatán")</f>
        <v>491.76900000000001</v>
      </c>
      <c r="AY6" s="9">
        <f>SUMIFS(Concentrado!AZ$2:AZ859,Concentrado!$A$2:$A859,"="&amp;$A6,Concentrado!$B$2:$B859, "=Yucatán")</f>
        <v>5.3849999999999998</v>
      </c>
      <c r="AZ6" s="9">
        <f>SUMIFS(Concentrado!BA$2:BA859,Concentrado!$A$2:$A859,"="&amp;$A6,Concentrado!$B$2:$B859, "=Yucatán")</f>
        <v>4.4530000000000003</v>
      </c>
      <c r="BA6" s="9">
        <f>SUMIFS(Concentrado!BB$2:BB859,Concentrado!$A$2:$A859,"="&amp;$A6,Concentrado!$B$2:$B859, "=Yucatán")</f>
        <v>4.9180000000000001</v>
      </c>
      <c r="BB6" s="9">
        <f>SUMIFS(Concentrado!BC$2:BC859,Concentrado!$A$2:$A859,"="&amp;$A6,Concentrado!$B$2:$B859, "=Yucatán")</f>
        <v>25.155999999999999</v>
      </c>
      <c r="BC6" s="9">
        <f>SUMIFS(Concentrado!BD$2:BD859,Concentrado!$A$2:$A859,"="&amp;$A6,Concentrado!$B$2:$B859, "=Yucatán")</f>
        <v>37.734000000000002</v>
      </c>
      <c r="BD6" s="9">
        <f>SUMIFS(Concentrado!BE$2:BE859,Concentrado!$A$2:$A859,"="&amp;$A6,Concentrado!$B$2:$B859, "=Yucatán")</f>
        <v>20.783000000000001</v>
      </c>
      <c r="BE6" s="9">
        <f>SUMIFS(Concentrado!BF$2:BF859,Concentrado!$A$2:$A859,"="&amp;$A6,Concentrado!$B$2:$B859, "=Yucatán")</f>
        <v>24.427</v>
      </c>
      <c r="BF6" s="9">
        <f>SUMIFS(Concentrado!BG$2:BG859,Concentrado!$A$2:$A859,"="&amp;$A6,Concentrado!$B$2:$B859, "=Yucatán")</f>
        <v>75.762</v>
      </c>
      <c r="BG6" s="9">
        <f>SUMIFS(Concentrado!BH$2:BH859,Concentrado!$A$2:$A859,"="&amp;$A6,Concentrado!$B$2:$B859, "=Yucatán")</f>
        <v>7.9157740738805584</v>
      </c>
    </row>
    <row r="7" spans="1:59" x14ac:dyDescent="0.25">
      <c r="A7" s="4">
        <v>2003</v>
      </c>
      <c r="B7" s="9">
        <f>SUMIFS(Concentrado!C$2:C859,Concentrado!$A$2:$A859,"="&amp;$A7,Concentrado!$B$2:$B859, "=Yucatán")</f>
        <v>17.43</v>
      </c>
      <c r="C7" s="9">
        <f>SUMIFS(Concentrado!D$2:D859,Concentrado!$A$2:$A859,"="&amp;$A7,Concentrado!$B$2:$B859, "=Yucatán")</f>
        <v>3.7629999999999999</v>
      </c>
      <c r="D7" s="9">
        <f>SUMIFS(Concentrado!E$2:E859,Concentrado!$A$2:$A859,"="&amp;$A7,Concentrado!$B$2:$B859, "=Yucatán")</f>
        <v>10.564</v>
      </c>
      <c r="E7" s="9">
        <f>SUMIFS(Concentrado!F$2:F859,Concentrado!$A$2:$A859,"="&amp;$A7,Concentrado!$B$2:$B859, "=Yucatán")</f>
        <v>23.529</v>
      </c>
      <c r="F7" s="9">
        <f>SUMIFS(Concentrado!G$2:G859,Concentrado!$A$2:$A859,"="&amp;$A7,Concentrado!$B$2:$B859, "=Yucatán")</f>
        <v>11.086</v>
      </c>
      <c r="G7" s="9">
        <f>SUMIFS(Concentrado!H$2:H859,Concentrado!$A$2:$A859,"="&amp;$A7,Concentrado!$B$2:$B859, "=Yucatán")</f>
        <v>1.899</v>
      </c>
      <c r="H7" s="9">
        <f>SUMIFS(Concentrado!I$2:I859,Concentrado!$A$2:$A859,"="&amp;$A7,Concentrado!$B$2:$B859, "=Yucatán")</f>
        <v>1.881</v>
      </c>
      <c r="I7" s="9">
        <f>SUMIFS(Concentrado!J$2:J859,Concentrado!$A$2:$A859,"="&amp;$A7,Concentrado!$B$2:$B859, "=Yucatán")</f>
        <v>1.89</v>
      </c>
      <c r="J7" s="9">
        <f>SUMIFS(Concentrado!K$2:K859,Concentrado!$A$2:$A859,"="&amp;$A7,Concentrado!$B$2:$B859, "=Yucatán")</f>
        <v>6.7039999999999997</v>
      </c>
      <c r="K7" s="9">
        <f>SUMIFS(Concentrado!L$2:L859,Concentrado!$A$2:$A859,"="&amp;$A7,Concentrado!$B$2:$B859, "=Yucatán")</f>
        <v>1.66</v>
      </c>
      <c r="L7" s="9">
        <f>SUMIFS(Concentrado!M$2:M859,Concentrado!$A$2:$A859,"="&amp;$A7,Concentrado!$B$2:$B859, "=Yucatán")</f>
        <v>4.17</v>
      </c>
      <c r="M7" s="9">
        <f>SUMIFS(Concentrado!N$2:N859,Concentrado!$A$2:$A859,"="&amp;$A7,Concentrado!$B$2:$B859, "=Yucatán")</f>
        <v>41.253</v>
      </c>
      <c r="N7" s="9">
        <f>SUMIFS(Concentrado!O$2:O859,Concentrado!$A$2:$A859,"="&amp;$A7,Concentrado!$B$2:$B859, "=Yucatán")</f>
        <v>68.825000000000003</v>
      </c>
      <c r="O7" s="9">
        <f>SUMIFS(Concentrado!P$2:P859,Concentrado!$A$2:$A859,"="&amp;$A7,Concentrado!$B$2:$B859, "=Yucatán")</f>
        <v>18.923999999999999</v>
      </c>
      <c r="P7" s="9">
        <f>SUMIFS(Concentrado!Q$2:Q859,Concentrado!$A$2:$A859,"="&amp;$A7,Concentrado!$B$2:$B859, "=Yucatán")</f>
        <v>43.755000000000003</v>
      </c>
      <c r="Q7" s="9">
        <f>SUMIFS(Concentrado!R$2:R859,Concentrado!$A$2:$A859,"="&amp;$A7,Concentrado!$B$2:$B859, "=Yucatán")</f>
        <v>40.557000000000002</v>
      </c>
      <c r="R7" s="9">
        <f>SUMIFS(Concentrado!S$2:S859,Concentrado!$A$2:$A859,"="&amp;$A7,Concentrado!$B$2:$B859, "=Yucatán")</f>
        <v>63.081000000000003</v>
      </c>
      <c r="S7" s="9">
        <f>SUMIFS(Concentrado!T$2:T859,Concentrado!$A$2:$A859,"="&amp;$A7,Concentrado!$B$2:$B859, "=Yucatán")</f>
        <v>51.872999999999998</v>
      </c>
      <c r="T7" s="9">
        <f>SUMIFS(Concentrado!U$2:U859,Concentrado!$A$2:$A859,"="&amp;$A7,Concentrado!$B$2:$B859, "=Yucatán")</f>
        <v>4.8040000000000003</v>
      </c>
      <c r="U7" s="9">
        <f>SUMIFS(Concentrado!V$2:V859,Concentrado!$A$2:$A859,"="&amp;$A7,Concentrado!$B$2:$B859, "=Yucatán")</f>
        <v>5.2009999999999996</v>
      </c>
      <c r="V7" s="9">
        <f>SUMIFS(Concentrado!W$2:W859,Concentrado!$A$2:$A859,"="&amp;$A7,Concentrado!$B$2:$B859, "=Yucatán")</f>
        <v>5.0039999999999996</v>
      </c>
      <c r="W7" s="9">
        <f>SUMIFS(Concentrado!X$2:X859,Concentrado!$A$2:$A859,"="&amp;$A7,Concentrado!$B$2:$B859, "=Yucatán")</f>
        <v>4.2460000000000004</v>
      </c>
      <c r="X7" s="9">
        <f>SUMIFS(Concentrado!Y$2:Y859,Concentrado!$A$2:$A859,"="&amp;$A7,Concentrado!$B$2:$B859, "=Yucatán")</f>
        <v>1.3280000000000001</v>
      </c>
      <c r="Y7" s="9">
        <f>SUMIFS(Concentrado!Z$2:Z859,Concentrado!$A$2:$A859,"="&amp;$A7,Concentrado!$B$2:$B859, "=Yucatán")</f>
        <v>2.78</v>
      </c>
      <c r="Z7" s="9">
        <f>SUMIFS(Concentrado!AA$2:AA859,Concentrado!$A$2:$A859,"="&amp;$A7,Concentrado!$B$2:$B859, "=Yucatán")</f>
        <v>79.662000000000006</v>
      </c>
      <c r="AA7" s="9">
        <f>SUMIFS(Concentrado!AB$2:AB859,Concentrado!$A$2:$A859,"="&amp;$A7,Concentrado!$B$2:$B859, "=Yucatán")</f>
        <v>59.427999999999997</v>
      </c>
      <c r="AB7" s="9">
        <f>SUMIFS(Concentrado!AC$2:AC859,Concentrado!$A$2:$A859,"="&amp;$A7,Concentrado!$B$2:$B859, "=Yucatán")</f>
        <v>69.552999999999997</v>
      </c>
      <c r="AC7" s="9">
        <f>SUMIFS(Concentrado!AD$2:AD859,Concentrado!$A$2:$A859,"="&amp;$A7,Concentrado!$B$2:$B859, "=Yucatán")</f>
        <v>392.726</v>
      </c>
      <c r="AD7" s="9">
        <f>SUMIFS(Concentrado!AE$2:AE859,Concentrado!$A$2:$A859,"="&amp;$A7,Concentrado!$B$2:$B859, "=Yucatán")</f>
        <v>357.346</v>
      </c>
      <c r="AE7" s="9">
        <f>SUMIFS(Concentrado!AF$2:AF859,Concentrado!$A$2:$A859,"="&amp;$A7,Concentrado!$B$2:$B859, "=Yucatán")</f>
        <v>375.00700000000001</v>
      </c>
      <c r="AF7" s="9">
        <f>SUMIFS(Concentrado!AG$2:AG859,Concentrado!$A$2:$A859,"="&amp;$A7,Concentrado!$B$2:$B859, "=Yucatán")</f>
        <v>8.2680000000000007</v>
      </c>
      <c r="AG7" s="9">
        <f>SUMIFS(Concentrado!AH$2:AH859,Concentrado!$A$2:$A859,"="&amp;$A7,Concentrado!$B$2:$B859, "=Yucatán")</f>
        <v>18.4851819937264</v>
      </c>
      <c r="AH7" s="9">
        <f>SUMIFS(Concentrado!AI$2:AI859,Concentrado!$A$2:$A859,"="&amp;$A7,Concentrado!$B$2:$B859, "=Yucatán")</f>
        <v>3.4151158720356101</v>
      </c>
      <c r="AI7" s="9">
        <f>SUMIFS(Concentrado!AJ$2:AJ859,Concentrado!$A$2:$A859,"="&amp;$A7,Concentrado!$B$2:$B859, "=Yucatán")</f>
        <v>10.952871359237101</v>
      </c>
      <c r="AJ7" s="9">
        <f>SUMIFS(Concentrado!AK$2:AK859,Concentrado!$A$2:$A859,"="&amp;$A7,Concentrado!$B$2:$B859, "=Yucatán")</f>
        <v>15.083</v>
      </c>
      <c r="AK7" s="9">
        <f>SUMIFS(Concentrado!AL$2:AL859,Concentrado!$A$2:$A859,"="&amp;$A7,Concentrado!$B$2:$B859, "=Yucatán")</f>
        <v>2.7669999999999999</v>
      </c>
      <c r="AL7" s="9">
        <f>SUMIFS(Concentrado!AM$2:AM859,Concentrado!$A$2:$A859,"="&amp;$A7,Concentrado!$B$2:$B859, "=Yucatán")</f>
        <v>8.8960000000000008</v>
      </c>
      <c r="AM7" s="9">
        <f>SUMIFS(Concentrado!AN$2:AN859,Concentrado!$A$2:$A859,"="&amp;$A7,Concentrado!$B$2:$B859, "=Yucatán")</f>
        <v>68.489999999999995</v>
      </c>
      <c r="AN7" s="9">
        <f>SUMIFS(Concentrado!AO$2:AO859,Concentrado!$A$2:$A859,"="&amp;$A7,Concentrado!$B$2:$B859, "=Yucatán")</f>
        <v>54.226999999999997</v>
      </c>
      <c r="AO7" s="9">
        <f>SUMIFS(Concentrado!AP$2:AP859,Concentrado!$A$2:$A859,"="&amp;$A7,Concentrado!$B$2:$B859, "=Yucatán")</f>
        <v>61.323999999999998</v>
      </c>
      <c r="AP7" s="9">
        <f>SUMIFS(Concentrado!AQ$2:AQ859,Concentrado!$A$2:$A859,"="&amp;$A7,Concentrado!$B$2:$B859, "=Yucatán")</f>
        <v>3.5750000000000002</v>
      </c>
      <c r="AQ7" s="9">
        <f>SUMIFS(Concentrado!AR$2:AR859,Concentrado!$A$2:$A859,"="&amp;$A7,Concentrado!$B$2:$B859, "=Yucatán")</f>
        <v>2.2130000000000001</v>
      </c>
      <c r="AR7" s="9">
        <f>SUMIFS(Concentrado!AS$2:AS859,Concentrado!$A$2:$A859,"="&amp;$A7,Concentrado!$B$2:$B859, "=Yucatán")</f>
        <v>2.891</v>
      </c>
      <c r="AS7" s="9">
        <f>SUMIFS(Concentrado!AT$2:AT859,Concentrado!$A$2:$A859,"="&amp;$A7,Concentrado!$B$2:$B859, "=Yucatán")</f>
        <v>6.9269999999999996</v>
      </c>
      <c r="AT7" s="9">
        <f>SUMIFS(Concentrado!AU$2:AU859,Concentrado!$A$2:$A859,"="&amp;$A7,Concentrado!$B$2:$B859, "=Yucatán")</f>
        <v>1.4390000000000001</v>
      </c>
      <c r="AU7" s="9">
        <f>SUMIFS(Concentrado!AV$2:AV859,Concentrado!$A$2:$A859,"="&amp;$A7,Concentrado!$B$2:$B859, "=Yucatán")</f>
        <v>4.17</v>
      </c>
      <c r="AV7" s="9">
        <f>SUMIFS(Concentrado!AW$2:AW859,Concentrado!$A$2:$A859,"="&amp;$A7,Concentrado!$B$2:$B859, "=Yucatán")</f>
        <v>553.95000000000005</v>
      </c>
      <c r="AW7" s="9">
        <f>SUMIFS(Concentrado!AX$2:AX859,Concentrado!$A$2:$A859,"="&amp;$A7,Concentrado!$B$2:$B859, "=Yucatán")</f>
        <v>459.38099999999997</v>
      </c>
      <c r="AX7" s="9">
        <f>SUMIFS(Concentrado!AY$2:AY859,Concentrado!$A$2:$A859,"="&amp;$A7,Concentrado!$B$2:$B859, "=Yucatán")</f>
        <v>506.495</v>
      </c>
      <c r="AY7" s="9">
        <f>SUMIFS(Concentrado!AZ$2:AZ859,Concentrado!$A$2:$A859,"="&amp;$A7,Concentrado!$B$2:$B859, "=Yucatán")</f>
        <v>5.5389999999999997</v>
      </c>
      <c r="AZ7" s="9">
        <f>SUMIFS(Concentrado!BA$2:BA859,Concentrado!$A$2:$A859,"="&amp;$A7,Concentrado!$B$2:$B859, "=Yucatán")</f>
        <v>4.5940000000000003</v>
      </c>
      <c r="BA7" s="9">
        <f>SUMIFS(Concentrado!BB$2:BB859,Concentrado!$A$2:$A859,"="&amp;$A7,Concentrado!$B$2:$B859, "=Yucatán")</f>
        <v>5.0650000000000004</v>
      </c>
      <c r="BB7" s="9">
        <f>SUMIFS(Concentrado!BC$2:BC859,Concentrado!$A$2:$A859,"="&amp;$A7,Concentrado!$B$2:$B859, "=Yucatán")</f>
        <v>25.923999999999999</v>
      </c>
      <c r="BC7" s="9">
        <f>SUMIFS(Concentrado!BD$2:BD859,Concentrado!$A$2:$A859,"="&amp;$A7,Concentrado!$B$2:$B859, "=Yucatán")</f>
        <v>26.981999999999999</v>
      </c>
      <c r="BD7" s="9">
        <f>SUMIFS(Concentrado!BE$2:BE859,Concentrado!$A$2:$A859,"="&amp;$A7,Concentrado!$B$2:$B859, "=Yucatán")</f>
        <v>19.815000000000001</v>
      </c>
      <c r="BE7" s="9">
        <f>SUMIFS(Concentrado!BF$2:BF859,Concentrado!$A$2:$A859,"="&amp;$A7,Concentrado!$B$2:$B859, "=Yucatán")</f>
        <v>23.298999999999999</v>
      </c>
      <c r="BF7" s="9">
        <f>SUMIFS(Concentrado!BG$2:BG859,Concentrado!$A$2:$A859,"="&amp;$A7,Concentrado!$B$2:$B859, "=Yucatán")</f>
        <v>56.110999999999997</v>
      </c>
      <c r="BG7" s="9">
        <f>SUMIFS(Concentrado!BH$2:BH859,Concentrado!$A$2:$A859,"="&amp;$A7,Concentrado!$B$2:$B859, "=Yucatán")</f>
        <v>7.5883075936514723</v>
      </c>
    </row>
    <row r="8" spans="1:59" x14ac:dyDescent="0.25">
      <c r="A8" s="4">
        <v>2004</v>
      </c>
      <c r="B8" s="9">
        <f>SUMIFS(Concentrado!C$2:C859,Concentrado!$A$2:$A859,"="&amp;$A8,Concentrado!$B$2:$B859, "=Yucatán")</f>
        <v>16.797999999999998</v>
      </c>
      <c r="C8" s="9">
        <f>SUMIFS(Concentrado!D$2:D859,Concentrado!$A$2:$A859,"="&amp;$A8,Concentrado!$B$2:$B859, "=Yucatán")</f>
        <v>3.6920000000000002</v>
      </c>
      <c r="D8" s="9">
        <f>SUMIFS(Concentrado!E$2:E859,Concentrado!$A$2:$A859,"="&amp;$A8,Concentrado!$B$2:$B859, "=Yucatán")</f>
        <v>10.209</v>
      </c>
      <c r="E8" s="9">
        <f>SUMIFS(Concentrado!F$2:F859,Concentrado!$A$2:$A859,"="&amp;$A8,Concentrado!$B$2:$B859, "=Yucatán")</f>
        <v>21.492000000000001</v>
      </c>
      <c r="F8" s="9">
        <f>SUMIFS(Concentrado!G$2:G859,Concentrado!$A$2:$A859,"="&amp;$A8,Concentrado!$B$2:$B859, "=Yucatán")</f>
        <v>14.694000000000001</v>
      </c>
      <c r="G8" s="9">
        <f>SUMIFS(Concentrado!H$2:H859,Concentrado!$A$2:$A859,"="&amp;$A8,Concentrado!$B$2:$B859, "=Yucatán")</f>
        <v>3.7330000000000001</v>
      </c>
      <c r="H8" s="9">
        <f>SUMIFS(Concentrado!I$2:I859,Concentrado!$A$2:$A859,"="&amp;$A8,Concentrado!$B$2:$B859, "=Yucatán")</f>
        <v>2.9319999999999999</v>
      </c>
      <c r="I8" s="9">
        <f>SUMIFS(Concentrado!J$2:J859,Concentrado!$A$2:$A859,"="&amp;$A8,Concentrado!$B$2:$B859, "=Yucatán")</f>
        <v>3.33</v>
      </c>
      <c r="J8" s="9">
        <f>SUMIFS(Concentrado!K$2:K859,Concentrado!$A$2:$A859,"="&amp;$A8,Concentrado!$B$2:$B859, "=Yucatán")</f>
        <v>6.9169999999999998</v>
      </c>
      <c r="K8" s="9">
        <f>SUMIFS(Concentrado!L$2:L859,Concentrado!$A$2:$A859,"="&amp;$A8,Concentrado!$B$2:$B859, "=Yucatán")</f>
        <v>3.4750000000000001</v>
      </c>
      <c r="L8" s="9">
        <f>SUMIFS(Concentrado!M$2:M859,Concentrado!$A$2:$A859,"="&amp;$A8,Concentrado!$B$2:$B859, "=Yucatán")</f>
        <v>5.1870000000000003</v>
      </c>
      <c r="M8" s="9">
        <f>SUMIFS(Concentrado!N$2:N859,Concentrado!$A$2:$A859,"="&amp;$A8,Concentrado!$B$2:$B859, "=Yucatán")</f>
        <v>30.247</v>
      </c>
      <c r="N8" s="9">
        <f>SUMIFS(Concentrado!O$2:O859,Concentrado!$A$2:$A859,"="&amp;$A8,Concentrado!$B$2:$B859, "=Yucatán")</f>
        <v>63.348999999999997</v>
      </c>
      <c r="O8" s="9">
        <f>SUMIFS(Concentrado!P$2:P859,Concentrado!$A$2:$A859,"="&amp;$A8,Concentrado!$B$2:$B859, "=Yucatán")</f>
        <v>14.661</v>
      </c>
      <c r="P8" s="9">
        <f>SUMIFS(Concentrado!Q$2:Q859,Concentrado!$A$2:$A859,"="&amp;$A8,Concentrado!$B$2:$B859, "=Yucatán")</f>
        <v>38.872</v>
      </c>
      <c r="Q8" s="9">
        <f>SUMIFS(Concentrado!R$2:R859,Concentrado!$A$2:$A859,"="&amp;$A8,Concentrado!$B$2:$B859, "=Yucatán")</f>
        <v>38.865000000000002</v>
      </c>
      <c r="R8" s="9">
        <f>SUMIFS(Concentrado!S$2:S859,Concentrado!$A$2:$A859,"="&amp;$A8,Concentrado!$B$2:$B859, "=Yucatán")</f>
        <v>63.640999999999998</v>
      </c>
      <c r="S8" s="9">
        <f>SUMIFS(Concentrado!T$2:T859,Concentrado!$A$2:$A859,"="&amp;$A8,Concentrado!$B$2:$B859, "=Yucatán")</f>
        <v>51.32</v>
      </c>
      <c r="T8" s="9">
        <f>SUMIFS(Concentrado!U$2:U859,Concentrado!$A$2:$A859,"="&amp;$A8,Concentrado!$B$2:$B859, "=Yucatán")</f>
        <v>4.3920000000000003</v>
      </c>
      <c r="U8" s="9">
        <f>SUMIFS(Concentrado!V$2:V859,Concentrado!$A$2:$A859,"="&amp;$A8,Concentrado!$B$2:$B859, "=Yucatán")</f>
        <v>6.9509999999999996</v>
      </c>
      <c r="V8" s="9">
        <f>SUMIFS(Concentrado!W$2:W859,Concentrado!$A$2:$A859,"="&amp;$A8,Concentrado!$B$2:$B859, "=Yucatán")</f>
        <v>5.6779999999999999</v>
      </c>
      <c r="W8" s="9">
        <f>SUMIFS(Concentrado!X$2:X859,Concentrado!$A$2:$A859,"="&amp;$A8,Concentrado!$B$2:$B859, "=Yucatán")</f>
        <v>3.7330000000000001</v>
      </c>
      <c r="X8" s="9">
        <f>SUMIFS(Concentrado!Y$2:Y859,Concentrado!$A$2:$A859,"="&amp;$A8,Concentrado!$B$2:$B859, "=Yucatán")</f>
        <v>0.54300000000000004</v>
      </c>
      <c r="Y8" s="9">
        <f>SUMIFS(Concentrado!Z$2:Z859,Concentrado!$A$2:$A859,"="&amp;$A8,Concentrado!$B$2:$B859, "=Yucatán")</f>
        <v>2.129</v>
      </c>
      <c r="Z8" s="9">
        <f>SUMIFS(Concentrado!AA$2:AA859,Concentrado!$A$2:$A859,"="&amp;$A8,Concentrado!$B$2:$B859, "=Yucatán")</f>
        <v>64.337000000000003</v>
      </c>
      <c r="AA8" s="9">
        <f>SUMIFS(Concentrado!AB$2:AB859,Concentrado!$A$2:$A859,"="&amp;$A8,Concentrado!$B$2:$B859, "=Yucatán")</f>
        <v>52.889000000000003</v>
      </c>
      <c r="AB8" s="9">
        <f>SUMIFS(Concentrado!AC$2:AC859,Concentrado!$A$2:$A859,"="&amp;$A8,Concentrado!$B$2:$B859, "=Yucatán")</f>
        <v>58.582000000000001</v>
      </c>
      <c r="AC8" s="9">
        <f>SUMIFS(Concentrado!AD$2:AD859,Concentrado!$A$2:$A859,"="&amp;$A8,Concentrado!$B$2:$B859, "=Yucatán")</f>
        <v>354.62</v>
      </c>
      <c r="AD8" s="9">
        <f>SUMIFS(Concentrado!AE$2:AE859,Concentrado!$A$2:$A859,"="&amp;$A8,Concentrado!$B$2:$B859, "=Yucatán")</f>
        <v>340.90100000000001</v>
      </c>
      <c r="AE8" s="9">
        <f>SUMIFS(Concentrado!AF$2:AF859,Concentrado!$A$2:$A859,"="&amp;$A8,Concentrado!$B$2:$B859, "=Yucatán")</f>
        <v>347.72300000000001</v>
      </c>
      <c r="AF8" s="9">
        <f>SUMIFS(Concentrado!AG$2:AG859,Concentrado!$A$2:$A859,"="&amp;$A8,Concentrado!$B$2:$B859, "=Yucatán")</f>
        <v>6.1479999999999997</v>
      </c>
      <c r="AG8" s="9">
        <f>SUMIFS(Concentrado!AH$2:AH859,Concentrado!$A$2:$A859,"="&amp;$A8,Concentrado!$B$2:$B859, "=Yucatán")</f>
        <v>13.4022057797012</v>
      </c>
      <c r="AH8" s="9">
        <f>SUMIFS(Concentrado!AI$2:AI859,Concentrado!$A$2:$A859,"="&amp;$A8,Concentrado!$B$2:$B859, "=Yucatán")</f>
        <v>3.3583530636575798</v>
      </c>
      <c r="AI8" s="9">
        <f>SUMIFS(Concentrado!AJ$2:AJ859,Concentrado!$A$2:$A859,"="&amp;$A8,Concentrado!$B$2:$B859, "=Yucatán")</f>
        <v>8.3861192953423505</v>
      </c>
      <c r="AJ8" s="9">
        <f>SUMIFS(Concentrado!AK$2:AK859,Concentrado!$A$2:$A859,"="&amp;$A8,Concentrado!$B$2:$B859, "=Yucatán")</f>
        <v>12.845000000000001</v>
      </c>
      <c r="AK8" s="9">
        <f>SUMIFS(Concentrado!AL$2:AL859,Concentrado!$A$2:$A859,"="&amp;$A8,Concentrado!$B$2:$B859, "=Yucatán")</f>
        <v>2.3889999999999998</v>
      </c>
      <c r="AL8" s="9">
        <f>SUMIFS(Concentrado!AM$2:AM859,Concentrado!$A$2:$A859,"="&amp;$A8,Concentrado!$B$2:$B859, "=Yucatán")</f>
        <v>7.5890000000000004</v>
      </c>
      <c r="AM8" s="9">
        <f>SUMIFS(Concentrado!AN$2:AN859,Concentrado!$A$2:$A859,"="&amp;$A8,Concentrado!$B$2:$B859, "=Yucatán")</f>
        <v>67.959999999999994</v>
      </c>
      <c r="AN8" s="9">
        <f>SUMIFS(Concentrado!AO$2:AO859,Concentrado!$A$2:$A859,"="&amp;$A8,Concentrado!$B$2:$B859, "=Yucatán")</f>
        <v>57.884999999999998</v>
      </c>
      <c r="AO8" s="9">
        <f>SUMIFS(Concentrado!AP$2:AP859,Concentrado!$A$2:$A859,"="&amp;$A8,Concentrado!$B$2:$B859, "=Yucatán")</f>
        <v>62.895000000000003</v>
      </c>
      <c r="AP8" s="9">
        <f>SUMIFS(Concentrado!AQ$2:AQ859,Concentrado!$A$2:$A859,"="&amp;$A8,Concentrado!$B$2:$B859, "=Yucatán")</f>
        <v>5.05</v>
      </c>
      <c r="AQ8" s="9">
        <f>SUMIFS(Concentrado!AR$2:AR859,Concentrado!$A$2:$A859,"="&amp;$A8,Concentrado!$B$2:$B859, "=Yucatán")</f>
        <v>1.9550000000000001</v>
      </c>
      <c r="AR8" s="9">
        <f>SUMIFS(Concentrado!AS$2:AS859,Concentrado!$A$2:$A859,"="&amp;$A8,Concentrado!$B$2:$B859, "=Yucatán")</f>
        <v>3.4940000000000002</v>
      </c>
      <c r="AS8" s="9">
        <f>SUMIFS(Concentrado!AT$2:AT859,Concentrado!$A$2:$A859,"="&amp;$A8,Concentrado!$B$2:$B859, "=Yucatán")</f>
        <v>9.1129999999999995</v>
      </c>
      <c r="AT8" s="9">
        <f>SUMIFS(Concentrado!AU$2:AU859,Concentrado!$A$2:$A859,"="&amp;$A8,Concentrado!$B$2:$B859, "=Yucatán")</f>
        <v>1.3029999999999999</v>
      </c>
      <c r="AU8" s="9">
        <f>SUMIFS(Concentrado!AV$2:AV859,Concentrado!$A$2:$A859,"="&amp;$A8,Concentrado!$B$2:$B859, "=Yucatán")</f>
        <v>5.1870000000000003</v>
      </c>
      <c r="AV8" s="9">
        <f>SUMIFS(Concentrado!AW$2:AW859,Concentrado!$A$2:$A859,"="&amp;$A8,Concentrado!$B$2:$B859, "=Yucatán")</f>
        <v>506.89800000000002</v>
      </c>
      <c r="AW8" s="9">
        <f>SUMIFS(Concentrado!AX$2:AX859,Concentrado!$A$2:$A859,"="&amp;$A8,Concentrado!$B$2:$B859, "=Yucatán")</f>
        <v>435.27600000000001</v>
      </c>
      <c r="AX8" s="9">
        <f>SUMIFS(Concentrado!AY$2:AY859,Concentrado!$A$2:$A859,"="&amp;$A8,Concentrado!$B$2:$B859, "=Yucatán")</f>
        <v>470.892</v>
      </c>
      <c r="AY8" s="9">
        <f>SUMIFS(Concentrado!AZ$2:AZ859,Concentrado!$A$2:$A859,"="&amp;$A8,Concentrado!$B$2:$B859, "=Yucatán")</f>
        <v>5.069</v>
      </c>
      <c r="AZ8" s="9">
        <f>SUMIFS(Concentrado!BA$2:BA859,Concentrado!$A$2:$A859,"="&amp;$A8,Concentrado!$B$2:$B859, "=Yucatán")</f>
        <v>4.3529999999999998</v>
      </c>
      <c r="BA8" s="9">
        <f>SUMIFS(Concentrado!BB$2:BB859,Concentrado!$A$2:$A859,"="&amp;$A8,Concentrado!$B$2:$B859, "=Yucatán")</f>
        <v>4.7089999999999996</v>
      </c>
      <c r="BB8" s="9">
        <f>SUMIFS(Concentrado!BC$2:BC859,Concentrado!$A$2:$A859,"="&amp;$A8,Concentrado!$B$2:$B859, "=Yucatán")</f>
        <v>13.923999999999999</v>
      </c>
      <c r="BC8" s="9">
        <f>SUMIFS(Concentrado!BD$2:BD859,Concentrado!$A$2:$A859,"="&amp;$A8,Concentrado!$B$2:$B859, "=Yucatán")</f>
        <v>13.923999999999999</v>
      </c>
      <c r="BD8" s="9">
        <f>SUMIFS(Concentrado!BE$2:BE859,Concentrado!$A$2:$A859,"="&amp;$A8,Concentrado!$B$2:$B859, "=Yucatán")</f>
        <v>18.992999999999999</v>
      </c>
      <c r="BE8" s="9">
        <f>SUMIFS(Concentrado!BF$2:BF859,Concentrado!$A$2:$A859,"="&amp;$A8,Concentrado!$B$2:$B859, "=Yucatán")</f>
        <v>22.411000000000001</v>
      </c>
      <c r="BF8" s="9">
        <f>SUMIFS(Concentrado!BG$2:BG859,Concentrado!$A$2:$A859,"="&amp;$A8,Concentrado!$B$2:$B859, "=Yucatán")</f>
        <v>46.347999999999999</v>
      </c>
      <c r="BG8" s="9">
        <f>SUMIFS(Concentrado!BH$2:BH859,Concentrado!$A$2:$A859,"="&amp;$A8,Concentrado!$B$2:$B859, "=Yucatán")</f>
        <v>8.615283949944109</v>
      </c>
    </row>
    <row r="9" spans="1:59" x14ac:dyDescent="0.25">
      <c r="A9" s="4">
        <v>2005</v>
      </c>
      <c r="B9" s="9">
        <f>SUMIFS(Concentrado!C$2:C859,Concentrado!$A$2:$A859,"="&amp;$A9,Concentrado!$B$2:$B859, "=Yucatán")</f>
        <v>16.962</v>
      </c>
      <c r="C9" s="9">
        <f>SUMIFS(Concentrado!D$2:D859,Concentrado!$A$2:$A859,"="&amp;$A9,Concentrado!$B$2:$B859, "=Yucatán")</f>
        <v>3.198</v>
      </c>
      <c r="D9" s="9">
        <f>SUMIFS(Concentrado!E$2:E859,Concentrado!$A$2:$A859,"="&amp;$A9,Concentrado!$B$2:$B859, "=Yucatán")</f>
        <v>10.035</v>
      </c>
      <c r="E9" s="9">
        <f>SUMIFS(Concentrado!F$2:F859,Concentrado!$A$2:$A859,"="&amp;$A9,Concentrado!$B$2:$B859, "=Yucatán")</f>
        <v>21.038</v>
      </c>
      <c r="F9" s="9">
        <f>SUMIFS(Concentrado!G$2:G859,Concentrado!$A$2:$A859,"="&amp;$A9,Concentrado!$B$2:$B859, "=Yucatán")</f>
        <v>9.35</v>
      </c>
      <c r="G9" s="9">
        <f>SUMIFS(Concentrado!H$2:H859,Concentrado!$A$2:$A859,"="&amp;$A9,Concentrado!$B$2:$B859, "=Yucatán")</f>
        <v>1.7290000000000001</v>
      </c>
      <c r="H9" s="9">
        <f>SUMIFS(Concentrado!I$2:I859,Concentrado!$A$2:$A859,"="&amp;$A9,Concentrado!$B$2:$B859, "=Yucatán")</f>
        <v>2.7719999999999998</v>
      </c>
      <c r="I9" s="9">
        <f>SUMIFS(Concentrado!J$2:J859,Concentrado!$A$2:$A859,"="&amp;$A9,Concentrado!$B$2:$B859, "=Yucatán")</f>
        <v>2.254</v>
      </c>
      <c r="J9" s="9">
        <f>SUMIFS(Concentrado!K$2:K859,Concentrado!$A$2:$A859,"="&amp;$A9,Concentrado!$B$2:$B859, "=Yucatán")</f>
        <v>6.1580000000000004</v>
      </c>
      <c r="K9" s="9">
        <f>SUMIFS(Concentrado!L$2:L859,Concentrado!$A$2:$A859,"="&amp;$A9,Concentrado!$B$2:$B859, "=Yucatán")</f>
        <v>2.3460000000000001</v>
      </c>
      <c r="L9" s="9">
        <f>SUMIFS(Concentrado!M$2:M859,Concentrado!$A$2:$A859,"="&amp;$A9,Concentrado!$B$2:$B859, "=Yucatán")</f>
        <v>4.2389999999999999</v>
      </c>
      <c r="M9" s="9">
        <f>SUMIFS(Concentrado!N$2:N859,Concentrado!$A$2:$A859,"="&amp;$A9,Concentrado!$B$2:$B859, "=Yucatán")</f>
        <v>32.892000000000003</v>
      </c>
      <c r="N9" s="9">
        <f>SUMIFS(Concentrado!O$2:O859,Concentrado!$A$2:$A859,"="&amp;$A9,Concentrado!$B$2:$B859, "=Yucatán")</f>
        <v>64.498999999999995</v>
      </c>
      <c r="O9" s="9">
        <f>SUMIFS(Concentrado!P$2:P859,Concentrado!$A$2:$A859,"="&amp;$A9,Concentrado!$B$2:$B859, "=Yucatán")</f>
        <v>14.82</v>
      </c>
      <c r="P9" s="9">
        <f>SUMIFS(Concentrado!Q$2:Q859,Concentrado!$A$2:$A859,"="&amp;$A9,Concentrado!$B$2:$B859, "=Yucatán")</f>
        <v>39.494999999999997</v>
      </c>
      <c r="Q9" s="9">
        <f>SUMIFS(Concentrado!R$2:R859,Concentrado!$A$2:$A859,"="&amp;$A9,Concentrado!$B$2:$B859, "=Yucatán")</f>
        <v>41.271000000000001</v>
      </c>
      <c r="R9" s="9">
        <f>SUMIFS(Concentrado!S$2:S859,Concentrado!$A$2:$A859,"="&amp;$A9,Concentrado!$B$2:$B859, "=Yucatán")</f>
        <v>66.528999999999996</v>
      </c>
      <c r="S9" s="9">
        <f>SUMIFS(Concentrado!T$2:T859,Concentrado!$A$2:$A859,"="&amp;$A9,Concentrado!$B$2:$B859, "=Yucatán")</f>
        <v>53.982999999999997</v>
      </c>
      <c r="T9" s="9">
        <f>SUMIFS(Concentrado!U$2:U859,Concentrado!$A$2:$A859,"="&amp;$A9,Concentrado!$B$2:$B859, "=Yucatán")</f>
        <v>5.1859999999999999</v>
      </c>
      <c r="U9" s="9">
        <f>SUMIFS(Concentrado!V$2:V859,Concentrado!$A$2:$A859,"="&amp;$A9,Concentrado!$B$2:$B859, "=Yucatán")</f>
        <v>7.6760000000000002</v>
      </c>
      <c r="V9" s="9">
        <f>SUMIFS(Concentrado!W$2:W859,Concentrado!$A$2:$A859,"="&amp;$A9,Concentrado!$B$2:$B859, "=Yucatán")</f>
        <v>6.4390000000000001</v>
      </c>
      <c r="W9" s="9">
        <f>SUMIFS(Concentrado!X$2:X859,Concentrado!$A$2:$A859,"="&amp;$A9,Concentrado!$B$2:$B859, "=Yucatán")</f>
        <v>3.5649999999999999</v>
      </c>
      <c r="X9" s="9">
        <f>SUMIFS(Concentrado!Y$2:Y859,Concentrado!$A$2:$A859,"="&amp;$A9,Concentrado!$B$2:$B859, "=Yucatán")</f>
        <v>0.42599999999999999</v>
      </c>
      <c r="Y9" s="9">
        <f>SUMIFS(Concentrado!Z$2:Z859,Concentrado!$A$2:$A859,"="&amp;$A9,Concentrado!$B$2:$B859, "=Yucatán")</f>
        <v>1.9850000000000001</v>
      </c>
      <c r="Z9" s="9">
        <f>SUMIFS(Concentrado!AA$2:AA859,Concentrado!$A$2:$A859,"="&amp;$A9,Concentrado!$B$2:$B859, "=Yucatán")</f>
        <v>73.034000000000006</v>
      </c>
      <c r="AA9" s="9">
        <f>SUMIFS(Concentrado!AB$2:AB859,Concentrado!$A$2:$A859,"="&amp;$A9,Concentrado!$B$2:$B859, "=Yucatán")</f>
        <v>63.543999999999997</v>
      </c>
      <c r="AB9" s="9">
        <f>SUMIFS(Concentrado!AC$2:AC859,Concentrado!$A$2:$A859,"="&amp;$A9,Concentrado!$B$2:$B859, "=Yucatán")</f>
        <v>68.257000000000005</v>
      </c>
      <c r="AC9" s="9">
        <f>SUMIFS(Concentrado!AD$2:AD859,Concentrado!$A$2:$A859,"="&amp;$A9,Concentrado!$B$2:$B859, "=Yucatán")</f>
        <v>379.10700000000003</v>
      </c>
      <c r="AD9" s="9">
        <f>SUMIFS(Concentrado!AE$2:AE859,Concentrado!$A$2:$A859,"="&amp;$A9,Concentrado!$B$2:$B859, "=Yucatán")</f>
        <v>362.39</v>
      </c>
      <c r="AE9" s="9">
        <f>SUMIFS(Concentrado!AF$2:AF859,Concentrado!$A$2:$A859,"="&amp;$A9,Concentrado!$B$2:$B859, "=Yucatán")</f>
        <v>370.74700000000001</v>
      </c>
      <c r="AF9" s="9">
        <f>SUMIFS(Concentrado!AG$2:AG859,Concentrado!$A$2:$A859,"="&amp;$A9,Concentrado!$B$2:$B859, "=Yucatán")</f>
        <v>7.1310000000000002</v>
      </c>
      <c r="AG9" s="9">
        <f>SUMIFS(Concentrado!AH$2:AH859,Concentrado!$A$2:$A859,"="&amp;$A9,Concentrado!$B$2:$B859, "=Yucatán")</f>
        <v>13.223322635298</v>
      </c>
      <c r="AH9" s="9">
        <f>SUMIFS(Concentrado!AI$2:AI859,Concentrado!$A$2:$A859,"="&amp;$A9,Concentrado!$B$2:$B859, "=Yucatán")</f>
        <v>1.6567446072962999</v>
      </c>
      <c r="AI9" s="9">
        <f>SUMIFS(Concentrado!AJ$2:AJ859,Concentrado!$A$2:$A859,"="&amp;$A9,Concentrado!$B$2:$B859, "=Yucatán")</f>
        <v>7.4467248890231099</v>
      </c>
      <c r="AJ9" s="9">
        <f>SUMIFS(Concentrado!AK$2:AK859,Concentrado!$A$2:$A859,"="&amp;$A9,Concentrado!$B$2:$B859, "=Yucatán")</f>
        <v>12.64</v>
      </c>
      <c r="AK9" s="9">
        <f>SUMIFS(Concentrado!AL$2:AL859,Concentrado!$A$2:$A859,"="&amp;$A9,Concentrado!$B$2:$B859, "=Yucatán")</f>
        <v>1.706</v>
      </c>
      <c r="AL9" s="9">
        <f>SUMIFS(Concentrado!AM$2:AM859,Concentrado!$A$2:$A859,"="&amp;$A9,Concentrado!$B$2:$B859, "=Yucatán")</f>
        <v>7.1369999999999996</v>
      </c>
      <c r="AM9" s="9">
        <f>SUMIFS(Concentrado!AN$2:AN859,Concentrado!$A$2:$A859,"="&amp;$A9,Concentrado!$B$2:$B859, "=Yucatán")</f>
        <v>69.253</v>
      </c>
      <c r="AN9" s="9">
        <f>SUMIFS(Concentrado!AO$2:AO859,Concentrado!$A$2:$A859,"="&amp;$A9,Concentrado!$B$2:$B859, "=Yucatán")</f>
        <v>51.176000000000002</v>
      </c>
      <c r="AO9" s="9">
        <f>SUMIFS(Concentrado!AP$2:AP859,Concentrado!$A$2:$A859,"="&amp;$A9,Concentrado!$B$2:$B859, "=Yucatán")</f>
        <v>60.207999999999998</v>
      </c>
      <c r="AP9" s="9">
        <f>SUMIFS(Concentrado!AQ$2:AQ859,Concentrado!$A$2:$A859,"="&amp;$A9,Concentrado!$B$2:$B859, "=Yucatán")</f>
        <v>2.2690000000000001</v>
      </c>
      <c r="AQ9" s="9">
        <f>SUMIFS(Concentrado!AR$2:AR859,Concentrado!$A$2:$A859,"="&amp;$A9,Concentrado!$B$2:$B859, "=Yucatán")</f>
        <v>1.3859999999999999</v>
      </c>
      <c r="AR9" s="9">
        <f>SUMIFS(Concentrado!AS$2:AS859,Concentrado!$A$2:$A859,"="&amp;$A9,Concentrado!$B$2:$B859, "=Yucatán")</f>
        <v>1.8240000000000001</v>
      </c>
      <c r="AS9" s="9">
        <f>SUMIFS(Concentrado!AT$2:AT859,Concentrado!$A$2:$A859,"="&amp;$A9,Concentrado!$B$2:$B859, "=Yucatán")</f>
        <v>7.0220000000000002</v>
      </c>
      <c r="AT9" s="9">
        <f>SUMIFS(Concentrado!AU$2:AU859,Concentrado!$A$2:$A859,"="&amp;$A9,Concentrado!$B$2:$B859, "=Yucatán")</f>
        <v>2.1320000000000001</v>
      </c>
      <c r="AU9" s="9">
        <f>SUMIFS(Concentrado!AV$2:AV859,Concentrado!$A$2:$A859,"="&amp;$A9,Concentrado!$B$2:$B859, "=Yucatán")</f>
        <v>4.5609999999999999</v>
      </c>
      <c r="AV9" s="9">
        <f>SUMIFS(Concentrado!AW$2:AW859,Concentrado!$A$2:$A859,"="&amp;$A9,Concentrado!$B$2:$B859, "=Yucatán")</f>
        <v>534.46600000000001</v>
      </c>
      <c r="AW9" s="9">
        <f>SUMIFS(Concentrado!AX$2:AX859,Concentrado!$A$2:$A859,"="&amp;$A9,Concentrado!$B$2:$B859, "=Yucatán")</f>
        <v>449.92200000000003</v>
      </c>
      <c r="AX9" s="9">
        <f>SUMIFS(Concentrado!AY$2:AY859,Concentrado!$A$2:$A859,"="&amp;$A9,Concentrado!$B$2:$B859, "=Yucatán")</f>
        <v>492.02100000000002</v>
      </c>
      <c r="AY9" s="9">
        <f>SUMIFS(Concentrado!AZ$2:AZ859,Concentrado!$A$2:$A859,"="&amp;$A9,Concentrado!$B$2:$B859, "=Yucatán")</f>
        <v>5.3449999999999998</v>
      </c>
      <c r="AZ9" s="9">
        <f>SUMIFS(Concentrado!BA$2:BA859,Concentrado!$A$2:$A859,"="&amp;$A9,Concentrado!$B$2:$B859, "=Yucatán")</f>
        <v>4.4989999999999997</v>
      </c>
      <c r="BA9" s="9">
        <f>SUMIFS(Concentrado!BB$2:BB859,Concentrado!$A$2:$A859,"="&amp;$A9,Concentrado!$B$2:$B859, "=Yucatán")</f>
        <v>4.92</v>
      </c>
      <c r="BB9" s="9">
        <f>SUMIFS(Concentrado!BC$2:BC859,Concentrado!$A$2:$A859,"="&amp;$A9,Concentrado!$B$2:$B859, "=Yucatán")</f>
        <v>16.297999999999998</v>
      </c>
      <c r="BC9" s="9">
        <f>SUMIFS(Concentrado!BD$2:BD859,Concentrado!$A$2:$A859,"="&amp;$A9,Concentrado!$B$2:$B859, "=Yucatán")</f>
        <v>30.422999999999998</v>
      </c>
      <c r="BD9" s="9">
        <f>SUMIFS(Concentrado!BE$2:BE859,Concentrado!$A$2:$A859,"="&amp;$A9,Concentrado!$B$2:$B859, "=Yucatán")</f>
        <v>18.428000000000001</v>
      </c>
      <c r="BE9" s="9">
        <f>SUMIFS(Concentrado!BF$2:BF859,Concentrado!$A$2:$A859,"="&amp;$A9,Concentrado!$B$2:$B859, "=Yucatán")</f>
        <v>21.786999999999999</v>
      </c>
      <c r="BF9" s="9">
        <f>SUMIFS(Concentrado!BG$2:BG859,Concentrado!$A$2:$A859,"="&amp;$A9,Concentrado!$B$2:$B859, "=Yucatán")</f>
        <v>52.597999999999999</v>
      </c>
      <c r="BG9" s="9">
        <f>SUMIFS(Concentrado!BH$2:BH859,Concentrado!$A$2:$A859,"="&amp;$A9,Concentrado!$B$2:$B859, "=Yucatán")</f>
        <v>6.5332336738366132</v>
      </c>
    </row>
    <row r="10" spans="1:59" x14ac:dyDescent="0.25">
      <c r="A10" s="4">
        <v>2006</v>
      </c>
      <c r="B10" s="9">
        <f>SUMIFS(Concentrado!C$2:C859,Concentrado!$A$2:$A859,"="&amp;$A10,Concentrado!$B$2:$B859, "=Yucatán")</f>
        <v>16.97</v>
      </c>
      <c r="C10" s="9">
        <f>SUMIFS(Concentrado!D$2:D859,Concentrado!$A$2:$A859,"="&amp;$A10,Concentrado!$B$2:$B859, "=Yucatán")</f>
        <v>3.2519999999999998</v>
      </c>
      <c r="D10" s="9">
        <f>SUMIFS(Concentrado!E$2:E859,Concentrado!$A$2:$A859,"="&amp;$A10,Concentrado!$B$2:$B859, "=Yucatán")</f>
        <v>10.052</v>
      </c>
      <c r="E10" s="9">
        <f>SUMIFS(Concentrado!F$2:F859,Concentrado!$A$2:$A859,"="&amp;$A10,Concentrado!$B$2:$B859, "=Yucatán")</f>
        <v>16.713000000000001</v>
      </c>
      <c r="F10" s="9">
        <f>SUMIFS(Concentrado!G$2:G859,Concentrado!$A$2:$A859,"="&amp;$A10,Concentrado!$B$2:$B859, "=Yucatán")</f>
        <v>9.9039999999999999</v>
      </c>
      <c r="G10" s="9">
        <f>SUMIFS(Concentrado!H$2:H859,Concentrado!$A$2:$A859,"="&amp;$A10,Concentrado!$B$2:$B859, "=Yucatán")</f>
        <v>2.3479999999999999</v>
      </c>
      <c r="H10" s="9">
        <f>SUMIFS(Concentrado!I$2:I859,Concentrado!$A$2:$A859,"="&amp;$A10,Concentrado!$B$2:$B859, "=Yucatán")</f>
        <v>1.8879999999999999</v>
      </c>
      <c r="I10" s="9">
        <f>SUMIFS(Concentrado!J$2:J859,Concentrado!$A$2:$A859,"="&amp;$A10,Concentrado!$B$2:$B859, "=Yucatán")</f>
        <v>2.1160000000000001</v>
      </c>
      <c r="J10" s="9">
        <f>SUMIFS(Concentrado!K$2:K859,Concentrado!$A$2:$A859,"="&amp;$A10,Concentrado!$B$2:$B859, "=Yucatán")</f>
        <v>7.6849999999999996</v>
      </c>
      <c r="K10" s="9">
        <f>SUMIFS(Concentrado!L$2:L859,Concentrado!$A$2:$A859,"="&amp;$A10,Concentrado!$B$2:$B859, "=Yucatán")</f>
        <v>2.4129999999999998</v>
      </c>
      <c r="L10" s="9">
        <f>SUMIFS(Concentrado!M$2:M859,Concentrado!$A$2:$A859,"="&amp;$A10,Concentrado!$B$2:$B859, "=Yucatán")</f>
        <v>5.0259999999999998</v>
      </c>
      <c r="M10" s="9">
        <f>SUMIFS(Concentrado!N$2:N859,Concentrado!$A$2:$A859,"="&amp;$A10,Concentrado!$B$2:$B859, "=Yucatán")</f>
        <v>35.393000000000001</v>
      </c>
      <c r="N10" s="9">
        <f>SUMIFS(Concentrado!O$2:O859,Concentrado!$A$2:$A859,"="&amp;$A10,Concentrado!$B$2:$B859, "=Yucatán")</f>
        <v>63.823999999999998</v>
      </c>
      <c r="O10" s="9">
        <f>SUMIFS(Concentrado!P$2:P859,Concentrado!$A$2:$A859,"="&amp;$A10,Concentrado!$B$2:$B859, "=Yucatán")</f>
        <v>16.890999999999998</v>
      </c>
      <c r="P10" s="9">
        <f>SUMIFS(Concentrado!Q$2:Q859,Concentrado!$A$2:$A859,"="&amp;$A10,Concentrado!$B$2:$B859, "=Yucatán")</f>
        <v>40.155999999999999</v>
      </c>
      <c r="Q10" s="9">
        <f>SUMIFS(Concentrado!R$2:R859,Concentrado!$A$2:$A859,"="&amp;$A10,Concentrado!$B$2:$B859, "=Yucatán")</f>
        <v>41.518000000000001</v>
      </c>
      <c r="R10" s="9">
        <f>SUMIFS(Concentrado!S$2:S859,Concentrado!$A$2:$A859,"="&amp;$A10,Concentrado!$B$2:$B859, "=Yucatán")</f>
        <v>62.317</v>
      </c>
      <c r="S10" s="9">
        <f>SUMIFS(Concentrado!T$2:T859,Concentrado!$A$2:$A859,"="&amp;$A10,Concentrado!$B$2:$B859, "=Yucatán")</f>
        <v>52.006999999999998</v>
      </c>
      <c r="T10" s="9">
        <f>SUMIFS(Concentrado!U$2:U859,Concentrado!$A$2:$A859,"="&amp;$A10,Concentrado!$B$2:$B859, "=Yucatán")</f>
        <v>6.8310000000000004</v>
      </c>
      <c r="U10" s="9">
        <f>SUMIFS(Concentrado!V$2:V859,Concentrado!$A$2:$A859,"="&amp;$A10,Concentrado!$B$2:$B859, "=Yucatán")</f>
        <v>6.4</v>
      </c>
      <c r="V10" s="9">
        <f>SUMIFS(Concentrado!W$2:W859,Concentrado!$A$2:$A859,"="&amp;$A10,Concentrado!$B$2:$B859, "=Yucatán")</f>
        <v>6.6130000000000004</v>
      </c>
      <c r="W10" s="9">
        <f>SUMIFS(Concentrado!X$2:X859,Concentrado!$A$2:$A859,"="&amp;$A10,Concentrado!$B$2:$B859, "=Yucatán")</f>
        <v>3.5219999999999998</v>
      </c>
      <c r="X10" s="9">
        <f>SUMIFS(Concentrado!Y$2:Y859,Concentrado!$A$2:$A859,"="&amp;$A10,Concentrado!$B$2:$B859, "=Yucatán")</f>
        <v>0.83899999999999997</v>
      </c>
      <c r="Y10" s="9">
        <f>SUMIFS(Concentrado!Z$2:Z859,Concentrado!$A$2:$A859,"="&amp;$A10,Concentrado!$B$2:$B859, "=Yucatán")</f>
        <v>2.169</v>
      </c>
      <c r="Z10" s="9">
        <f>SUMIFS(Concentrado!AA$2:AA859,Concentrado!$A$2:$A859,"="&amp;$A10,Concentrado!$B$2:$B859, "=Yucatán")</f>
        <v>70.013999999999996</v>
      </c>
      <c r="AA10" s="9">
        <f>SUMIFS(Concentrado!AB$2:AB859,Concentrado!$A$2:$A859,"="&amp;$A10,Concentrado!$B$2:$B859, "=Yucatán")</f>
        <v>55.183</v>
      </c>
      <c r="AB10" s="9">
        <f>SUMIFS(Concentrado!AC$2:AC859,Concentrado!$A$2:$A859,"="&amp;$A10,Concentrado!$B$2:$B859, "=Yucatán")</f>
        <v>62.534999999999997</v>
      </c>
      <c r="AC10" s="9">
        <f>SUMIFS(Concentrado!AD$2:AD859,Concentrado!$A$2:$A859,"="&amp;$A10,Concentrado!$B$2:$B859, "=Yucatán")</f>
        <v>389.988</v>
      </c>
      <c r="AD10" s="9">
        <f>SUMIFS(Concentrado!AE$2:AE859,Concentrado!$A$2:$A859,"="&amp;$A10,Concentrado!$B$2:$B859, "=Yucatán")</f>
        <v>350.4</v>
      </c>
      <c r="AE10" s="9">
        <f>SUMIFS(Concentrado!AF$2:AF859,Concentrado!$A$2:$A859,"="&amp;$A10,Concentrado!$B$2:$B859, "=Yucatán")</f>
        <v>370.13</v>
      </c>
      <c r="AF10" s="9">
        <f>SUMIFS(Concentrado!AG$2:AG859,Concentrado!$A$2:$A859,"="&amp;$A10,Concentrado!$B$2:$B859, "=Yucatán")</f>
        <v>7.4710000000000001</v>
      </c>
      <c r="AG10" s="9">
        <f>SUMIFS(Concentrado!AH$2:AH859,Concentrado!$A$2:$A859,"="&amp;$A10,Concentrado!$B$2:$B859, "=Yucatán")</f>
        <v>16.696272899212001</v>
      </c>
      <c r="AH10" s="9">
        <f>SUMIFS(Concentrado!AI$2:AI859,Concentrado!$A$2:$A859,"="&amp;$A10,Concentrado!$B$2:$B859, "=Yucatán")</f>
        <v>2.1910004655875999</v>
      </c>
      <c r="AI10" s="9">
        <f>SUMIFS(Concentrado!AJ$2:AJ859,Concentrado!$A$2:$A859,"="&amp;$A10,Concentrado!$B$2:$B859, "=Yucatán")</f>
        <v>9.4458308977235497</v>
      </c>
      <c r="AJ10" s="9">
        <f>SUMIFS(Concentrado!AK$2:AK859,Concentrado!$A$2:$A859,"="&amp;$A10,Concentrado!$B$2:$B859, "=Yucatán")</f>
        <v>13.981999999999999</v>
      </c>
      <c r="AK10" s="9">
        <f>SUMIFS(Concentrado!AL$2:AL859,Concentrado!$A$2:$A859,"="&amp;$A10,Concentrado!$B$2:$B859, "=Yucatán")</f>
        <v>2.0979999999999999</v>
      </c>
      <c r="AL10" s="9">
        <f>SUMIFS(Concentrado!AM$2:AM859,Concentrado!$A$2:$A859,"="&amp;$A10,Concentrado!$B$2:$B859, "=Yucatán")</f>
        <v>7.9889999999999999</v>
      </c>
      <c r="AM10" s="9">
        <f>SUMIFS(Concentrado!AN$2:AN859,Concentrado!$A$2:$A859,"="&amp;$A10,Concentrado!$B$2:$B859, "=Yucatán")</f>
        <v>74.816999999999993</v>
      </c>
      <c r="AN10" s="9">
        <f>SUMIFS(Concentrado!AO$2:AO859,Concentrado!$A$2:$A859,"="&amp;$A10,Concentrado!$B$2:$B859, "=Yucatán")</f>
        <v>58.645000000000003</v>
      </c>
      <c r="AO10" s="9">
        <f>SUMIFS(Concentrado!AP$2:AP859,Concentrado!$A$2:$A859,"="&amp;$A10,Concentrado!$B$2:$B859, "=Yucatán")</f>
        <v>66.662000000000006</v>
      </c>
      <c r="AP10" s="9">
        <f>SUMIFS(Concentrado!AQ$2:AQ859,Concentrado!$A$2:$A859,"="&amp;$A10,Concentrado!$B$2:$B859, "=Yucatán")</f>
        <v>2.7749999999999999</v>
      </c>
      <c r="AQ10" s="9">
        <f>SUMIFS(Concentrado!AR$2:AR859,Concentrado!$A$2:$A859,"="&amp;$A10,Concentrado!$B$2:$B859, "=Yucatán")</f>
        <v>0.83899999999999997</v>
      </c>
      <c r="AR10" s="9">
        <f>SUMIFS(Concentrado!AS$2:AS859,Concentrado!$A$2:$A859,"="&amp;$A10,Concentrado!$B$2:$B859, "=Yucatán")</f>
        <v>1.7989999999999999</v>
      </c>
      <c r="AS10" s="9">
        <f>SUMIFS(Concentrado!AT$2:AT859,Concentrado!$A$2:$A859,"="&amp;$A10,Concentrado!$B$2:$B859, "=Yucatán")</f>
        <v>7.4710000000000001</v>
      </c>
      <c r="AT10" s="9">
        <f>SUMIFS(Concentrado!AU$2:AU859,Concentrado!$A$2:$A859,"="&amp;$A10,Concentrado!$B$2:$B859, "=Yucatán")</f>
        <v>1.0489999999999999</v>
      </c>
      <c r="AU10" s="9">
        <f>SUMIFS(Concentrado!AV$2:AV859,Concentrado!$A$2:$A859,"="&amp;$A10,Concentrado!$B$2:$B859, "=Yucatán")</f>
        <v>4.2320000000000002</v>
      </c>
      <c r="AV10" s="9">
        <f>SUMIFS(Concentrado!AW$2:AW859,Concentrado!$A$2:$A859,"="&amp;$A10,Concentrado!$B$2:$B859, "=Yucatán")</f>
        <v>552.96400000000006</v>
      </c>
      <c r="AW10" s="9">
        <f>SUMIFS(Concentrado!AX$2:AX859,Concentrado!$A$2:$A859,"="&amp;$A10,Concentrado!$B$2:$B859, "=Yucatán")</f>
        <v>453.00299999999999</v>
      </c>
      <c r="AX10" s="9">
        <f>SUMIFS(Concentrado!AY$2:AY859,Concentrado!$A$2:$A859,"="&amp;$A10,Concentrado!$B$2:$B859, "=Yucatán")</f>
        <v>502.66</v>
      </c>
      <c r="AY10" s="9">
        <f>SUMIFS(Concentrado!AZ$2:AZ859,Concentrado!$A$2:$A859,"="&amp;$A10,Concentrado!$B$2:$B859, "=Yucatán")</f>
        <v>5.53</v>
      </c>
      <c r="AZ10" s="9">
        <f>SUMIFS(Concentrado!BA$2:BA859,Concentrado!$A$2:$A859,"="&amp;$A10,Concentrado!$B$2:$B859, "=Yucatán")</f>
        <v>4.53</v>
      </c>
      <c r="BA10" s="9">
        <f>SUMIFS(Concentrado!BB$2:BB859,Concentrado!$A$2:$A859,"="&amp;$A10,Concentrado!$B$2:$B859, "=Yucatán")</f>
        <v>5.0270000000000001</v>
      </c>
      <c r="BB10" s="9">
        <f>SUMIFS(Concentrado!BC$2:BC859,Concentrado!$A$2:$A859,"="&amp;$A10,Concentrado!$B$2:$B859, "=Yucatán")</f>
        <v>29.164000000000001</v>
      </c>
      <c r="BC10" s="9">
        <f>SUMIFS(Concentrado!BD$2:BD859,Concentrado!$A$2:$A859,"="&amp;$A10,Concentrado!$B$2:$B859, "=Yucatán")</f>
        <v>30.263999999999999</v>
      </c>
      <c r="BD10" s="9">
        <f>SUMIFS(Concentrado!BE$2:BE859,Concentrado!$A$2:$A859,"="&amp;$A10,Concentrado!$B$2:$B859, "=Yucatán")</f>
        <v>18.007000000000001</v>
      </c>
      <c r="BE10" s="9">
        <f>SUMIFS(Concentrado!BF$2:BF859,Concentrado!$A$2:$A859,"="&amp;$A10,Concentrado!$B$2:$B859, "=Yucatán")</f>
        <v>21.274999999999999</v>
      </c>
      <c r="BF10" s="9">
        <f>SUMIFS(Concentrado!BG$2:BG859,Concentrado!$A$2:$A859,"="&amp;$A10,Concentrado!$B$2:$B859, "=Yucatán")</f>
        <v>27.884</v>
      </c>
      <c r="BG10" s="9">
        <f>SUMIFS(Concentrado!BH$2:BH859,Concentrado!$A$2:$A859,"="&amp;$A10,Concentrado!$B$2:$B859, "=Yucatán")</f>
        <v>7.8632573962022132</v>
      </c>
    </row>
    <row r="11" spans="1:59" x14ac:dyDescent="0.25">
      <c r="A11" s="4">
        <v>2007</v>
      </c>
      <c r="B11" s="9">
        <f>SUMIFS(Concentrado!C$2:C859,Concentrado!$A$2:$A859,"="&amp;$A11,Concentrado!$B$2:$B859, "=Yucatán")</f>
        <v>18.495000000000001</v>
      </c>
      <c r="C11" s="9">
        <f>SUMIFS(Concentrado!D$2:D859,Concentrado!$A$2:$A859,"="&amp;$A11,Concentrado!$B$2:$B859, "=Yucatán")</f>
        <v>2.585</v>
      </c>
      <c r="D11" s="9">
        <f>SUMIFS(Concentrado!E$2:E859,Concentrado!$A$2:$A859,"="&amp;$A11,Concentrado!$B$2:$B859, "=Yucatán")</f>
        <v>10.452</v>
      </c>
      <c r="E11" s="9">
        <f>SUMIFS(Concentrado!F$2:F859,Concentrado!$A$2:$A859,"="&amp;$A11,Concentrado!$B$2:$B859, "=Yucatán")</f>
        <v>14.657</v>
      </c>
      <c r="F11" s="9">
        <f>SUMIFS(Concentrado!G$2:G859,Concentrado!$A$2:$A859,"="&amp;$A11,Concentrado!$B$2:$B859, "=Yucatán")</f>
        <v>9.2360000000000007</v>
      </c>
      <c r="G11" s="9">
        <f>SUMIFS(Concentrado!H$2:H859,Concentrado!$A$2:$A859,"="&amp;$A11,Concentrado!$B$2:$B859, "=Yucatán")</f>
        <v>3.2759999999999998</v>
      </c>
      <c r="H11" s="9">
        <f>SUMIFS(Concentrado!I$2:I859,Concentrado!$A$2:$A859,"="&amp;$A11,Concentrado!$B$2:$B859, "=Yucatán")</f>
        <v>2.6880000000000002</v>
      </c>
      <c r="I11" s="9">
        <f>SUMIFS(Concentrado!J$2:J859,Concentrado!$A$2:$A859,"="&amp;$A11,Concentrado!$B$2:$B859, "=Yucatán")</f>
        <v>2.9790000000000001</v>
      </c>
      <c r="J11" s="9">
        <f>SUMIFS(Concentrado!K$2:K859,Concentrado!$A$2:$A859,"="&amp;$A11,Concentrado!$B$2:$B859, "=Yucatán")</f>
        <v>6.4470000000000001</v>
      </c>
      <c r="K11" s="9">
        <f>SUMIFS(Concentrado!L$2:L859,Concentrado!$A$2:$A859,"="&amp;$A11,Concentrado!$B$2:$B859, "=Yucatán")</f>
        <v>3.2050000000000001</v>
      </c>
      <c r="L11" s="9">
        <f>SUMIFS(Concentrado!M$2:M859,Concentrado!$A$2:$A859,"="&amp;$A11,Concentrado!$B$2:$B859, "=Yucatán")</f>
        <v>4.8079999999999998</v>
      </c>
      <c r="M11" s="9">
        <f>SUMIFS(Concentrado!N$2:N859,Concentrado!$A$2:$A859,"="&amp;$A11,Concentrado!$B$2:$B859, "=Yucatán")</f>
        <v>34.398000000000003</v>
      </c>
      <c r="N11" s="9">
        <f>SUMIFS(Concentrado!O$2:O859,Concentrado!$A$2:$A859,"="&amp;$A11,Concentrado!$B$2:$B859, "=Yucatán")</f>
        <v>67.531999999999996</v>
      </c>
      <c r="O11" s="9">
        <f>SUMIFS(Concentrado!P$2:P859,Concentrado!$A$2:$A859,"="&amp;$A11,Concentrado!$B$2:$B859, "=Yucatán")</f>
        <v>13.75</v>
      </c>
      <c r="P11" s="9">
        <f>SUMIFS(Concentrado!Q$2:Q859,Concentrado!$A$2:$A859,"="&amp;$A11,Concentrado!$B$2:$B859, "=Yucatán")</f>
        <v>40.344999999999999</v>
      </c>
      <c r="Q11" s="9">
        <f>SUMIFS(Concentrado!R$2:R859,Concentrado!$A$2:$A859,"="&amp;$A11,Concentrado!$B$2:$B859, "=Yucatán")</f>
        <v>45.655000000000001</v>
      </c>
      <c r="R11" s="9">
        <f>SUMIFS(Concentrado!S$2:S859,Concentrado!$A$2:$A859,"="&amp;$A11,Concentrado!$B$2:$B859, "=Yucatán")</f>
        <v>66.372</v>
      </c>
      <c r="S11" s="9">
        <f>SUMIFS(Concentrado!T$2:T859,Concentrado!$A$2:$A859,"="&amp;$A11,Concentrado!$B$2:$B859, "=Yucatán")</f>
        <v>56.128</v>
      </c>
      <c r="T11" s="9">
        <f>SUMIFS(Concentrado!U$2:U859,Concentrado!$A$2:$A859,"="&amp;$A11,Concentrado!$B$2:$B859, "=Yucatán")</f>
        <v>7.0810000000000004</v>
      </c>
      <c r="U11" s="9">
        <f>SUMIFS(Concentrado!V$2:V859,Concentrado!$A$2:$A859,"="&amp;$A11,Concentrado!$B$2:$B859, "=Yucatán")</f>
        <v>8.4770000000000003</v>
      </c>
      <c r="V11" s="9">
        <f>SUMIFS(Concentrado!W$2:W859,Concentrado!$A$2:$A859,"="&amp;$A11,Concentrado!$B$2:$B859, "=Yucatán")</f>
        <v>7.7869999999999999</v>
      </c>
      <c r="W11" s="9">
        <f>SUMIFS(Concentrado!X$2:X859,Concentrado!$A$2:$A859,"="&amp;$A11,Concentrado!$B$2:$B859, "=Yucatán")</f>
        <v>3.91</v>
      </c>
      <c r="X11" s="9">
        <f>SUMIFS(Concentrado!Y$2:Y859,Concentrado!$A$2:$A859,"="&amp;$A11,Concentrado!$B$2:$B859, "=Yucatán")</f>
        <v>1.3440000000000001</v>
      </c>
      <c r="Y11" s="9">
        <f>SUMIFS(Concentrado!Z$2:Z859,Concentrado!$A$2:$A859,"="&amp;$A11,Concentrado!$B$2:$B859, "=Yucatán")</f>
        <v>2.613</v>
      </c>
      <c r="Z11" s="9">
        <f>SUMIFS(Concentrado!AA$2:AA859,Concentrado!$A$2:$A859,"="&amp;$A11,Concentrado!$B$2:$B859, "=Yucatán")</f>
        <v>78.945999999999998</v>
      </c>
      <c r="AA11" s="9">
        <f>SUMIFS(Concentrado!AB$2:AB859,Concentrado!$A$2:$A859,"="&amp;$A11,Concentrado!$B$2:$B859, "=Yucatán")</f>
        <v>55.414000000000001</v>
      </c>
      <c r="AB11" s="9">
        <f>SUMIFS(Concentrado!AC$2:AC859,Concentrado!$A$2:$A859,"="&amp;$A11,Concentrado!$B$2:$B859, "=Yucatán")</f>
        <v>67.05</v>
      </c>
      <c r="AC11" s="9">
        <f>SUMIFS(Concentrado!AD$2:AD859,Concentrado!$A$2:$A859,"="&amp;$A11,Concentrado!$B$2:$B859, "=Yucatán")</f>
        <v>411.95499999999998</v>
      </c>
      <c r="AD11" s="9">
        <f>SUMIFS(Concentrado!AE$2:AE859,Concentrado!$A$2:$A859,"="&amp;$A11,Concentrado!$B$2:$B859, "=Yucatán")</f>
        <v>364.32400000000001</v>
      </c>
      <c r="AE11" s="9">
        <f>SUMIFS(Concentrado!AF$2:AF859,Concentrado!$A$2:$A859,"="&amp;$A11,Concentrado!$B$2:$B859, "=Yucatán")</f>
        <v>387.87799999999999</v>
      </c>
      <c r="AF11" s="9">
        <f>SUMIFS(Concentrado!AG$2:AG859,Concentrado!$A$2:$A859,"="&amp;$A11,Concentrado!$B$2:$B859, "=Yucatán")</f>
        <v>7.3979999999999997</v>
      </c>
      <c r="AG11" s="9">
        <f>SUMIFS(Concentrado!AH$2:AH859,Concentrado!$A$2:$A859,"="&amp;$A11,Concentrado!$B$2:$B859, "=Yucatán")</f>
        <v>16.073359904322601</v>
      </c>
      <c r="AH11" s="9">
        <f>SUMIFS(Concentrado!AI$2:AI859,Concentrado!$A$2:$A859,"="&amp;$A11,Concentrado!$B$2:$B859, "=Yucatán")</f>
        <v>1.3606071573378899</v>
      </c>
      <c r="AI11" s="9">
        <f>SUMIFS(Concentrado!AJ$2:AJ859,Concentrado!$A$2:$A859,"="&amp;$A11,Concentrado!$B$2:$B859, "=Yucatán")</f>
        <v>8.7128173711796304</v>
      </c>
      <c r="AJ11" s="9">
        <f>SUMIFS(Concentrado!AK$2:AK859,Concentrado!$A$2:$A859,"="&amp;$A11,Concentrado!$B$2:$B859, "=Yucatán")</f>
        <v>13.422000000000001</v>
      </c>
      <c r="AK11" s="9">
        <f>SUMIFS(Concentrado!AL$2:AL859,Concentrado!$A$2:$A859,"="&amp;$A11,Concentrado!$B$2:$B859, "=Yucatán")</f>
        <v>1.3440000000000001</v>
      </c>
      <c r="AL11" s="9">
        <f>SUMIFS(Concentrado!AM$2:AM859,Concentrado!$A$2:$A859,"="&amp;$A11,Concentrado!$B$2:$B859, "=Yucatán")</f>
        <v>7.3159999999999998</v>
      </c>
      <c r="AM11" s="9">
        <f>SUMIFS(Concentrado!AN$2:AN859,Concentrado!$A$2:$A859,"="&amp;$A11,Concentrado!$B$2:$B859, "=Yucatán")</f>
        <v>71.337000000000003</v>
      </c>
      <c r="AN11" s="9">
        <f>SUMIFS(Concentrado!AO$2:AO859,Concentrado!$A$2:$A859,"="&amp;$A11,Concentrado!$B$2:$B859, "=Yucatán")</f>
        <v>55.207000000000001</v>
      </c>
      <c r="AO11" s="9">
        <f>SUMIFS(Concentrado!AP$2:AP859,Concentrado!$A$2:$A859,"="&amp;$A11,Concentrado!$B$2:$B859, "=Yucatán")</f>
        <v>63.234999999999999</v>
      </c>
      <c r="AP11" s="9">
        <f>SUMIFS(Concentrado!AQ$2:AQ859,Concentrado!$A$2:$A859,"="&amp;$A11,Concentrado!$B$2:$B859, "=Yucatán")</f>
        <v>2.1139999999999999</v>
      </c>
      <c r="AQ11" s="9">
        <f>SUMIFS(Concentrado!AR$2:AR859,Concentrado!$A$2:$A859,"="&amp;$A11,Concentrado!$B$2:$B859, "=Yucatán")</f>
        <v>1.137</v>
      </c>
      <c r="AR11" s="9">
        <f>SUMIFS(Concentrado!AS$2:AS859,Concentrado!$A$2:$A859,"="&amp;$A11,Concentrado!$B$2:$B859, "=Yucatán")</f>
        <v>1.62</v>
      </c>
      <c r="AS11" s="9">
        <f>SUMIFS(Concentrado!AT$2:AT859,Concentrado!$A$2:$A859,"="&amp;$A11,Concentrado!$B$2:$B859, "=Yucatán")</f>
        <v>9.7230000000000008</v>
      </c>
      <c r="AT11" s="9">
        <f>SUMIFS(Concentrado!AU$2:AU859,Concentrado!$A$2:$A859,"="&amp;$A11,Concentrado!$B$2:$B859, "=Yucatán")</f>
        <v>1.964</v>
      </c>
      <c r="AU11" s="9">
        <f>SUMIFS(Concentrado!AV$2:AV859,Concentrado!$A$2:$A859,"="&amp;$A11,Concentrado!$B$2:$B859, "=Yucatán")</f>
        <v>5.8010000000000002</v>
      </c>
      <c r="AV11" s="9">
        <f>SUMIFS(Concentrado!AW$2:AW859,Concentrado!$A$2:$A859,"="&amp;$A11,Concentrado!$B$2:$B859, "=Yucatán")</f>
        <v>571.64400000000001</v>
      </c>
      <c r="AW11" s="9">
        <f>SUMIFS(Concentrado!AX$2:AX859,Concentrado!$A$2:$A859,"="&amp;$A11,Concentrado!$B$2:$B859, "=Yucatán")</f>
        <v>455.09500000000003</v>
      </c>
      <c r="AX11" s="9">
        <f>SUMIFS(Concentrado!AY$2:AY859,Concentrado!$A$2:$A859,"="&amp;$A11,Concentrado!$B$2:$B859, "=Yucatán")</f>
        <v>512.78099999999995</v>
      </c>
      <c r="AY11" s="9">
        <f>SUMIFS(Concentrado!AZ$2:AZ859,Concentrado!$A$2:$A859,"="&amp;$A11,Concentrado!$B$2:$B859, "=Yucatán")</f>
        <v>5.7160000000000002</v>
      </c>
      <c r="AZ11" s="9">
        <f>SUMIFS(Concentrado!BA$2:BA859,Concentrado!$A$2:$A859,"="&amp;$A11,Concentrado!$B$2:$B859, "=Yucatán")</f>
        <v>4.5510000000000002</v>
      </c>
      <c r="BA11" s="9">
        <f>SUMIFS(Concentrado!BB$2:BB859,Concentrado!$A$2:$A859,"="&amp;$A11,Concentrado!$B$2:$B859, "=Yucatán")</f>
        <v>5.1280000000000001</v>
      </c>
      <c r="BB11" s="9">
        <f>SUMIFS(Concentrado!BC$2:BC859,Concentrado!$A$2:$A859,"="&amp;$A11,Concentrado!$B$2:$B859, "=Yucatán")</f>
        <v>17.184999999999999</v>
      </c>
      <c r="BC11" s="9">
        <f>SUMIFS(Concentrado!BD$2:BD859,Concentrado!$A$2:$A859,"="&amp;$A11,Concentrado!$B$2:$B859, "=Yucatán")</f>
        <v>17.184999999999999</v>
      </c>
      <c r="BD11" s="9">
        <f>SUMIFS(Concentrado!BE$2:BE859,Concentrado!$A$2:$A859,"="&amp;$A11,Concentrado!$B$2:$B859, "=Yucatán")</f>
        <v>17.698</v>
      </c>
      <c r="BE11" s="9">
        <f>SUMIFS(Concentrado!BF$2:BF859,Concentrado!$A$2:$A859,"="&amp;$A11,Concentrado!$B$2:$B859, "=Yucatán")</f>
        <v>20.96</v>
      </c>
      <c r="BF11" s="9">
        <f>SUMIFS(Concentrado!BG$2:BG859,Concentrado!$A$2:$A859,"="&amp;$A11,Concentrado!$B$2:$B859, "=Yucatán")</f>
        <v>55.671999999999997</v>
      </c>
      <c r="BG11" s="9">
        <f>SUMIFS(Concentrado!BH$2:BH859,Concentrado!$A$2:$A859,"="&amp;$A11,Concentrado!$B$2:$B859, "=Yucatán")</f>
        <v>7.3208072372999302</v>
      </c>
    </row>
    <row r="12" spans="1:59" x14ac:dyDescent="0.25">
      <c r="A12" s="4">
        <v>2008</v>
      </c>
      <c r="B12" s="9">
        <f>SUMIFS(Concentrado!C$2:C859,Concentrado!$A$2:$A859,"="&amp;$A12,Concentrado!$B$2:$B859, "=Yucatán")</f>
        <v>19.117000000000001</v>
      </c>
      <c r="C12" s="9">
        <f>SUMIFS(Concentrado!D$2:D859,Concentrado!$A$2:$A859,"="&amp;$A12,Concentrado!$B$2:$B859, "=Yucatán")</f>
        <v>4.585</v>
      </c>
      <c r="D12" s="9">
        <f>SUMIFS(Concentrado!E$2:E859,Concentrado!$A$2:$A859,"="&amp;$A12,Concentrado!$B$2:$B859, "=Yucatán")</f>
        <v>11.76</v>
      </c>
      <c r="E12" s="9">
        <f>SUMIFS(Concentrado!F$2:F859,Concentrado!$A$2:$A859,"="&amp;$A12,Concentrado!$B$2:$B859, "=Yucatán")</f>
        <v>18.373999999999999</v>
      </c>
      <c r="F12" s="9">
        <f>SUMIFS(Concentrado!G$2:G859,Concentrado!$A$2:$A859,"="&amp;$A12,Concentrado!$B$2:$B859, "=Yucatán")</f>
        <v>7.2320000000000002</v>
      </c>
      <c r="G12" s="9">
        <f>SUMIFS(Concentrado!H$2:H859,Concentrado!$A$2:$A859,"="&amp;$A12,Concentrado!$B$2:$B859, "=Yucatán")</f>
        <v>3.343</v>
      </c>
      <c r="H12" s="9">
        <f>SUMIFS(Concentrado!I$2:I859,Concentrado!$A$2:$A859,"="&amp;$A12,Concentrado!$B$2:$B859, "=Yucatán")</f>
        <v>2.9540000000000002</v>
      </c>
      <c r="I12" s="9">
        <f>SUMIFS(Concentrado!J$2:J859,Concentrado!$A$2:$A859,"="&amp;$A12,Concentrado!$B$2:$B859, "=Yucatán")</f>
        <v>3.1459999999999999</v>
      </c>
      <c r="J12" s="9">
        <f>SUMIFS(Concentrado!K$2:K859,Concentrado!$A$2:$A859,"="&amp;$A12,Concentrado!$B$2:$B859, "=Yucatán")</f>
        <v>5.4320000000000004</v>
      </c>
      <c r="K12" s="9">
        <f>SUMIFS(Concentrado!L$2:L859,Concentrado!$A$2:$A859,"="&amp;$A12,Concentrado!$B$2:$B859, "=Yucatán")</f>
        <v>2.4449999999999998</v>
      </c>
      <c r="L12" s="9">
        <f>SUMIFS(Concentrado!M$2:M859,Concentrado!$A$2:$A859,"="&amp;$A12,Concentrado!$B$2:$B859, "=Yucatán")</f>
        <v>3.92</v>
      </c>
      <c r="M12" s="9">
        <f>SUMIFS(Concentrado!N$2:N859,Concentrado!$A$2:$A859,"="&amp;$A12,Concentrado!$B$2:$B859, "=Yucatán")</f>
        <v>30.077000000000002</v>
      </c>
      <c r="N12" s="9">
        <f>SUMIFS(Concentrado!O$2:O859,Concentrado!$A$2:$A859,"="&amp;$A12,Concentrado!$B$2:$B859, "=Yucatán")</f>
        <v>65.709999999999994</v>
      </c>
      <c r="O12" s="9">
        <f>SUMIFS(Concentrado!P$2:P859,Concentrado!$A$2:$A859,"="&amp;$A12,Concentrado!$B$2:$B859, "=Yucatán")</f>
        <v>15.077999999999999</v>
      </c>
      <c r="P12" s="9">
        <f>SUMIFS(Concentrado!Q$2:Q859,Concentrado!$A$2:$A859,"="&amp;$A12,Concentrado!$B$2:$B859, "=Yucatán")</f>
        <v>40.076000000000001</v>
      </c>
      <c r="Q12" s="9">
        <f>SUMIFS(Concentrado!R$2:R859,Concentrado!$A$2:$A859,"="&amp;$A12,Concentrado!$B$2:$B859, "=Yucatán")</f>
        <v>44.816000000000003</v>
      </c>
      <c r="R12" s="9">
        <f>SUMIFS(Concentrado!S$2:S859,Concentrado!$A$2:$A859,"="&amp;$A12,Concentrado!$B$2:$B859, "=Yucatán")</f>
        <v>69.073999999999998</v>
      </c>
      <c r="S12" s="9">
        <f>SUMIFS(Concentrado!T$2:T859,Concentrado!$A$2:$A859,"="&amp;$A12,Concentrado!$B$2:$B859, "=Yucatán")</f>
        <v>57.097000000000001</v>
      </c>
      <c r="T12" s="9">
        <f>SUMIFS(Concentrado!U$2:U859,Concentrado!$A$2:$A859,"="&amp;$A12,Concentrado!$B$2:$B859, "=Yucatán")</f>
        <v>8.1479999999999997</v>
      </c>
      <c r="U12" s="9">
        <f>SUMIFS(Concentrado!V$2:V859,Concentrado!$A$2:$A859,"="&amp;$A12,Concentrado!$B$2:$B859, "=Yucatán")</f>
        <v>7.03</v>
      </c>
      <c r="V12" s="9">
        <f>SUMIFS(Concentrado!W$2:W859,Concentrado!$A$2:$A859,"="&amp;$A12,Concentrado!$B$2:$B859, "=Yucatán")</f>
        <v>7.5819999999999999</v>
      </c>
      <c r="W12" s="9">
        <f>SUMIFS(Concentrado!X$2:X859,Concentrado!$A$2:$A859,"="&amp;$A12,Concentrado!$B$2:$B859, "=Yucatán")</f>
        <v>4.0739999999999998</v>
      </c>
      <c r="X12" s="9">
        <f>SUMIFS(Concentrado!Y$2:Y859,Concentrado!$A$2:$A859,"="&amp;$A12,Concentrado!$B$2:$B859, "=Yucatán")</f>
        <v>0.71299999999999997</v>
      </c>
      <c r="Y12" s="9">
        <f>SUMIFS(Concentrado!Z$2:Z859,Concentrado!$A$2:$A859,"="&amp;$A12,Concentrado!$B$2:$B859, "=Yucatán")</f>
        <v>2.3730000000000002</v>
      </c>
      <c r="Z12" s="9">
        <f>SUMIFS(Concentrado!AA$2:AA859,Concentrado!$A$2:$A859,"="&amp;$A12,Concentrado!$B$2:$B859, "=Yucatán")</f>
        <v>84.722999999999999</v>
      </c>
      <c r="AA12" s="9">
        <f>SUMIFS(Concentrado!AB$2:AB859,Concentrado!$A$2:$A859,"="&amp;$A12,Concentrado!$B$2:$B859, "=Yucatán")</f>
        <v>69.582999999999998</v>
      </c>
      <c r="AB12" s="9">
        <f>SUMIFS(Concentrado!AC$2:AC859,Concentrado!$A$2:$A859,"="&amp;$A12,Concentrado!$B$2:$B859, "=Yucatán")</f>
        <v>77.058000000000007</v>
      </c>
      <c r="AC12" s="9">
        <f>SUMIFS(Concentrado!AD$2:AD859,Concentrado!$A$2:$A859,"="&amp;$A12,Concentrado!$B$2:$B859, "=Yucatán")</f>
        <v>417.45</v>
      </c>
      <c r="AD12" s="9">
        <f>SUMIFS(Concentrado!AE$2:AE859,Concentrado!$A$2:$A859,"="&amp;$A12,Concentrado!$B$2:$B859, "=Yucatán")</f>
        <v>381.84199999999998</v>
      </c>
      <c r="AE12" s="9">
        <f>SUMIFS(Concentrado!AF$2:AF859,Concentrado!$A$2:$A859,"="&amp;$A12,Concentrado!$B$2:$B859, "=Yucatán")</f>
        <v>399.42200000000003</v>
      </c>
      <c r="AF12" s="9">
        <f>SUMIFS(Concentrado!AG$2:AG859,Concentrado!$A$2:$A859,"="&amp;$A12,Concentrado!$B$2:$B859, "=Yucatán")</f>
        <v>6.5810000000000004</v>
      </c>
      <c r="AG12" s="9">
        <f>SUMIFS(Concentrado!AH$2:AH859,Concentrado!$A$2:$A859,"="&amp;$A12,Concentrado!$B$2:$B859, "=Yucatán")</f>
        <v>14.8745131977499</v>
      </c>
      <c r="AH12" s="9">
        <f>SUMIFS(Concentrado!AI$2:AI859,Concentrado!$A$2:$A859,"="&amp;$A12,Concentrado!$B$2:$B859, "=Yucatán")</f>
        <v>4.3259728707426301</v>
      </c>
      <c r="AI12" s="9">
        <f>SUMIFS(Concentrado!AJ$2:AJ859,Concentrado!$A$2:$A859,"="&amp;$A12,Concentrado!$B$2:$B859, "=Yucatán")</f>
        <v>9.5995370589452094</v>
      </c>
      <c r="AJ12" s="9">
        <f>SUMIFS(Concentrado!AK$2:AK859,Concentrado!$A$2:$A859,"="&amp;$A12,Concentrado!$B$2:$B859, "=Yucatán")</f>
        <v>13.894</v>
      </c>
      <c r="AK12" s="9">
        <f>SUMIFS(Concentrado!AL$2:AL859,Concentrado!$A$2:$A859,"="&amp;$A12,Concentrado!$B$2:$B859, "=Yucatán")</f>
        <v>2.7509999999999999</v>
      </c>
      <c r="AL12" s="9">
        <f>SUMIFS(Concentrado!AM$2:AM859,Concentrado!$A$2:$A859,"="&amp;$A12,Concentrado!$B$2:$B859, "=Yucatán")</f>
        <v>8.2530000000000001</v>
      </c>
      <c r="AM12" s="9">
        <f>SUMIFS(Concentrado!AN$2:AN859,Concentrado!$A$2:$A859,"="&amp;$A12,Concentrado!$B$2:$B859, "=Yucatán")</f>
        <v>70.828999999999994</v>
      </c>
      <c r="AN12" s="9">
        <f>SUMIFS(Concentrado!AO$2:AO859,Concentrado!$A$2:$A859,"="&amp;$A12,Concentrado!$B$2:$B859, "=Yucatán")</f>
        <v>53.893999999999998</v>
      </c>
      <c r="AO12" s="9">
        <f>SUMIFS(Concentrado!AP$2:AP859,Concentrado!$A$2:$A859,"="&amp;$A12,Concentrado!$B$2:$B859, "=Yucatán")</f>
        <v>62.307000000000002</v>
      </c>
      <c r="AP12" s="9">
        <f>SUMIFS(Concentrado!AQ$2:AQ859,Concentrado!$A$2:$A859,"="&amp;$A12,Concentrado!$B$2:$B859, "=Yucatán")</f>
        <v>1.254</v>
      </c>
      <c r="AQ12" s="9">
        <f>SUMIFS(Concentrado!AR$2:AR859,Concentrado!$A$2:$A859,"="&amp;$A12,Concentrado!$B$2:$B859, "=Yucatán")</f>
        <v>0.71299999999999997</v>
      </c>
      <c r="AR12" s="9">
        <f>SUMIFS(Concentrado!AS$2:AS859,Concentrado!$A$2:$A859,"="&amp;$A12,Concentrado!$B$2:$B859, "=Yucatán")</f>
        <v>0.98</v>
      </c>
      <c r="AS12" s="9">
        <f>SUMIFS(Concentrado!AT$2:AT859,Concentrado!$A$2:$A859,"="&amp;$A12,Concentrado!$B$2:$B859, "=Yucatán")</f>
        <v>9.298</v>
      </c>
      <c r="AT12" s="9">
        <f>SUMIFS(Concentrado!AU$2:AU859,Concentrado!$A$2:$A859,"="&amp;$A12,Concentrado!$B$2:$B859, "=Yucatán")</f>
        <v>2.4449999999999998</v>
      </c>
      <c r="AU12" s="9">
        <f>SUMIFS(Concentrado!AV$2:AV859,Concentrado!$A$2:$A859,"="&amp;$A12,Concentrado!$B$2:$B859, "=Yucatán")</f>
        <v>5.8280000000000003</v>
      </c>
      <c r="AV12" s="9">
        <f>SUMIFS(Concentrado!AW$2:AW859,Concentrado!$A$2:$A859,"="&amp;$A12,Concentrado!$B$2:$B859, "=Yucatán")</f>
        <v>578.64200000000005</v>
      </c>
      <c r="AW12" s="9">
        <f>SUMIFS(Concentrado!AX$2:AX859,Concentrado!$A$2:$A859,"="&amp;$A12,Concentrado!$B$2:$B859, "=Yucatán")</f>
        <v>471.90199999999999</v>
      </c>
      <c r="AX12" s="9">
        <f>SUMIFS(Concentrado!AY$2:AY859,Concentrado!$A$2:$A859,"="&amp;$A12,Concentrado!$B$2:$B859, "=Yucatán")</f>
        <v>524.654</v>
      </c>
      <c r="AY12" s="9">
        <f>SUMIFS(Concentrado!AZ$2:AZ859,Concentrado!$A$2:$A859,"="&amp;$A12,Concentrado!$B$2:$B859, "=Yucatán")</f>
        <v>5.7859999999999996</v>
      </c>
      <c r="AZ12" s="9">
        <f>SUMIFS(Concentrado!BA$2:BA859,Concentrado!$A$2:$A859,"="&amp;$A12,Concentrado!$B$2:$B859, "=Yucatán")</f>
        <v>4.7190000000000003</v>
      </c>
      <c r="BA12" s="9">
        <f>SUMIFS(Concentrado!BB$2:BB859,Concentrado!$A$2:$A859,"="&amp;$A12,Concentrado!$B$2:$B859, "=Yucatán")</f>
        <v>5.2469999999999999</v>
      </c>
      <c r="BB12" s="9">
        <f>SUMIFS(Concentrado!BC$2:BC859,Concentrado!$A$2:$A859,"="&amp;$A12,Concentrado!$B$2:$B859, "=Yucatán")</f>
        <v>14.422000000000001</v>
      </c>
      <c r="BC12" s="9">
        <f>SUMIFS(Concentrado!BD$2:BD859,Concentrado!$A$2:$A859,"="&amp;$A12,Concentrado!$B$2:$B859, "=Yucatán")</f>
        <v>18.305</v>
      </c>
      <c r="BD12" s="9">
        <f>SUMIFS(Concentrado!BE$2:BE859,Concentrado!$A$2:$A859,"="&amp;$A12,Concentrado!$B$2:$B859, "=Yucatán")</f>
        <v>17.437999999999999</v>
      </c>
      <c r="BE12" s="9">
        <f>SUMIFS(Concentrado!BF$2:BF859,Concentrado!$A$2:$A859,"="&amp;$A12,Concentrado!$B$2:$B859, "=Yucatán")</f>
        <v>20.617000000000001</v>
      </c>
      <c r="BF12" s="9">
        <f>SUMIFS(Concentrado!BG$2:BG859,Concentrado!$A$2:$A859,"="&amp;$A12,Concentrado!$B$2:$B859, "=Yucatán")</f>
        <v>41.399000000000001</v>
      </c>
      <c r="BG12" s="9">
        <f>SUMIFS(Concentrado!BH$2:BH859,Concentrado!$A$2:$A859,"="&amp;$A12,Concentrado!$B$2:$B859, "=Yucatán")</f>
        <v>8.5557364833163128</v>
      </c>
    </row>
    <row r="13" spans="1:59" x14ac:dyDescent="0.25">
      <c r="A13" s="4">
        <v>2009</v>
      </c>
      <c r="B13" s="9">
        <f>SUMIFS(Concentrado!C$2:C859,Concentrado!$A$2:$A859,"="&amp;$A13,Concentrado!$B$2:$B859, "=Yucatán")</f>
        <v>18.669</v>
      </c>
      <c r="C13" s="9">
        <f>SUMIFS(Concentrado!D$2:D859,Concentrado!$A$2:$A859,"="&amp;$A13,Concentrado!$B$2:$B859, "=Yucatán")</f>
        <v>3.5169999999999999</v>
      </c>
      <c r="D13" s="9">
        <f>SUMIFS(Concentrado!E$2:E859,Concentrado!$A$2:$A859,"="&amp;$A13,Concentrado!$B$2:$B859, "=Yucatán")</f>
        <v>10.993</v>
      </c>
      <c r="E13" s="9">
        <f>SUMIFS(Concentrado!F$2:F859,Concentrado!$A$2:$A859,"="&amp;$A13,Concentrado!$B$2:$B859, "=Yucatán")</f>
        <v>17.526</v>
      </c>
      <c r="F13" s="9">
        <f>SUMIFS(Concentrado!G$2:G859,Concentrado!$A$2:$A859,"="&amp;$A13,Concentrado!$B$2:$B859, "=Yucatán")</f>
        <v>12.000999999999999</v>
      </c>
      <c r="G13" s="9">
        <f>SUMIFS(Concentrado!H$2:H859,Concentrado!$A$2:$A859,"="&amp;$A13,Concentrado!$B$2:$B859, "=Yucatán")</f>
        <v>2.9910000000000001</v>
      </c>
      <c r="H13" s="9">
        <f>SUMIFS(Concentrado!I$2:I859,Concentrado!$A$2:$A859,"="&amp;$A13,Concentrado!$B$2:$B859, "=Yucatán")</f>
        <v>2.8130000000000002</v>
      </c>
      <c r="I13" s="9">
        <f>SUMIFS(Concentrado!J$2:J859,Concentrado!$A$2:$A859,"="&amp;$A13,Concentrado!$B$2:$B859, "=Yucatán")</f>
        <v>2.9009999999999998</v>
      </c>
      <c r="J13" s="9">
        <f>SUMIFS(Concentrado!K$2:K859,Concentrado!$A$2:$A859,"="&amp;$A13,Concentrado!$B$2:$B859, "=Yucatán")</f>
        <v>4.641</v>
      </c>
      <c r="K13" s="9">
        <f>SUMIFS(Concentrado!L$2:L859,Concentrado!$A$2:$A859,"="&amp;$A13,Concentrado!$B$2:$B859, "=Yucatán")</f>
        <v>3.5169999999999999</v>
      </c>
      <c r="L13" s="9">
        <f>SUMIFS(Concentrado!M$2:M859,Concentrado!$A$2:$A859,"="&amp;$A13,Concentrado!$B$2:$B859, "=Yucatán")</f>
        <v>4.0720000000000001</v>
      </c>
      <c r="M13" s="9">
        <f>SUMIFS(Concentrado!N$2:N859,Concentrado!$A$2:$A859,"="&amp;$A13,Concentrado!$B$2:$B859, "=Yucatán")</f>
        <v>48.692999999999998</v>
      </c>
      <c r="N13" s="9">
        <f>SUMIFS(Concentrado!O$2:O859,Concentrado!$A$2:$A859,"="&amp;$A13,Concentrado!$B$2:$B859, "=Yucatán")</f>
        <v>70.239999999999995</v>
      </c>
      <c r="O13" s="9">
        <f>SUMIFS(Concentrado!P$2:P859,Concentrado!$A$2:$A859,"="&amp;$A13,Concentrado!$B$2:$B859, "=Yucatán")</f>
        <v>16.376999999999999</v>
      </c>
      <c r="P13" s="9">
        <f>SUMIFS(Concentrado!Q$2:Q859,Concentrado!$A$2:$A859,"="&amp;$A13,Concentrado!$B$2:$B859, "=Yucatán")</f>
        <v>42.956000000000003</v>
      </c>
      <c r="Q13" s="9">
        <f>SUMIFS(Concentrado!R$2:R859,Concentrado!$A$2:$A859,"="&amp;$A13,Concentrado!$B$2:$B859, "=Yucatán")</f>
        <v>48.064999999999998</v>
      </c>
      <c r="R13" s="9">
        <f>SUMIFS(Concentrado!S$2:S859,Concentrado!$A$2:$A859,"="&amp;$A13,Concentrado!$B$2:$B859, "=Yucatán")</f>
        <v>62.192999999999998</v>
      </c>
      <c r="S13" s="9">
        <f>SUMIFS(Concentrado!T$2:T859,Concentrado!$A$2:$A859,"="&amp;$A13,Concentrado!$B$2:$B859, "=Yucatán")</f>
        <v>55.220999999999997</v>
      </c>
      <c r="T13" s="9">
        <f>SUMIFS(Concentrado!U$2:U859,Concentrado!$A$2:$A859,"="&amp;$A13,Concentrado!$B$2:$B859, "=Yucatán")</f>
        <v>8.8699999999999992</v>
      </c>
      <c r="U13" s="9">
        <f>SUMIFS(Concentrado!V$2:V859,Concentrado!$A$2:$A859,"="&amp;$A13,Concentrado!$B$2:$B859, "=Yucatán")</f>
        <v>9.5449999999999999</v>
      </c>
      <c r="V13" s="9">
        <f>SUMIFS(Concentrado!W$2:W859,Concentrado!$A$2:$A859,"="&amp;$A13,Concentrado!$B$2:$B859, "=Yucatán")</f>
        <v>9.2119999999999997</v>
      </c>
      <c r="W13" s="9">
        <f>SUMIFS(Concentrado!X$2:X859,Concentrado!$A$2:$A859,"="&amp;$A13,Concentrado!$B$2:$B859, "=Yucatán")</f>
        <v>3.3010000000000002</v>
      </c>
      <c r="X13" s="9">
        <f>SUMIFS(Concentrado!Y$2:Y859,Concentrado!$A$2:$A859,"="&amp;$A13,Concentrado!$B$2:$B859, "=Yucatán")</f>
        <v>0.30099999999999999</v>
      </c>
      <c r="Y13" s="9">
        <f>SUMIFS(Concentrado!Z$2:Z859,Concentrado!$A$2:$A859,"="&amp;$A13,Concentrado!$B$2:$B859, "=Yucatán")</f>
        <v>1.7809999999999999</v>
      </c>
      <c r="Z13" s="9">
        <f>SUMIFS(Concentrado!AA$2:AA859,Concentrado!$A$2:$A859,"="&amp;$A13,Concentrado!$B$2:$B859, "=Yucatán")</f>
        <v>88.805999999999997</v>
      </c>
      <c r="AA13" s="9">
        <f>SUMIFS(Concentrado!AB$2:AB859,Concentrado!$A$2:$A859,"="&amp;$A13,Concentrado!$B$2:$B859, "=Yucatán")</f>
        <v>63.198</v>
      </c>
      <c r="AB13" s="9">
        <f>SUMIFS(Concentrado!AC$2:AC859,Concentrado!$A$2:$A859,"="&amp;$A13,Concentrado!$B$2:$B859, "=Yucatán")</f>
        <v>75.834000000000003</v>
      </c>
      <c r="AC13" s="9">
        <f>SUMIFS(Concentrado!AD$2:AD859,Concentrado!$A$2:$A859,"="&amp;$A13,Concentrado!$B$2:$B859, "=Yucatán")</f>
        <v>429.178</v>
      </c>
      <c r="AD13" s="9">
        <f>SUMIFS(Concentrado!AE$2:AE859,Concentrado!$A$2:$A859,"="&amp;$A13,Concentrado!$B$2:$B859, "=Yucatán")</f>
        <v>369.44099999999997</v>
      </c>
      <c r="AE13" s="9">
        <f>SUMIFS(Concentrado!AF$2:AF859,Concentrado!$A$2:$A859,"="&amp;$A13,Concentrado!$B$2:$B859, "=Yucatán")</f>
        <v>398.91800000000001</v>
      </c>
      <c r="AF13" s="9">
        <f>SUMIFS(Concentrado!AG$2:AG859,Concentrado!$A$2:$A859,"="&amp;$A13,Concentrado!$B$2:$B859, "=Yucatán")</f>
        <v>10.83</v>
      </c>
      <c r="AG13" s="9">
        <f>SUMIFS(Concentrado!AH$2:AH859,Concentrado!$A$2:$A859,"="&amp;$A13,Concentrado!$B$2:$B859, "=Yucatán")</f>
        <v>20.365943854308501</v>
      </c>
      <c r="AH13" s="9">
        <f>SUMIFS(Concentrado!AI$2:AI859,Concentrado!$A$2:$A859,"="&amp;$A13,Concentrado!$B$2:$B859, "=Yucatán")</f>
        <v>4.0326049552649703</v>
      </c>
      <c r="AI13" s="9">
        <f>SUMIFS(Concentrado!AJ$2:AJ859,Concentrado!$A$2:$A859,"="&amp;$A13,Concentrado!$B$2:$B859, "=Yucatán")</f>
        <v>12.2124701398395</v>
      </c>
      <c r="AJ13" s="9">
        <f>SUMIFS(Concentrado!AK$2:AK859,Concentrado!$A$2:$A859,"="&amp;$A13,Concentrado!$B$2:$B859, "=Yucatán")</f>
        <v>18.875</v>
      </c>
      <c r="AK13" s="9">
        <f>SUMIFS(Concentrado!AL$2:AL859,Concentrado!$A$2:$A859,"="&amp;$A13,Concentrado!$B$2:$B859, "=Yucatán")</f>
        <v>3.617</v>
      </c>
      <c r="AL13" s="9">
        <f>SUMIFS(Concentrado!AM$2:AM859,Concentrado!$A$2:$A859,"="&amp;$A13,Concentrado!$B$2:$B859, "=Yucatán")</f>
        <v>11.146000000000001</v>
      </c>
      <c r="AM13" s="9">
        <f>SUMIFS(Concentrado!AN$2:AN859,Concentrado!$A$2:$A859,"="&amp;$A13,Concentrado!$B$2:$B859, "=Yucatán")</f>
        <v>75.293999999999997</v>
      </c>
      <c r="AN13" s="9">
        <f>SUMIFS(Concentrado!AO$2:AO859,Concentrado!$A$2:$A859,"="&amp;$A13,Concentrado!$B$2:$B859, "=Yucatán")</f>
        <v>53.451999999999998</v>
      </c>
      <c r="AO13" s="9">
        <f>SUMIFS(Concentrado!AP$2:AP859,Concentrado!$A$2:$A859,"="&amp;$A13,Concentrado!$B$2:$B859, "=Yucatán")</f>
        <v>64.23</v>
      </c>
      <c r="AP13" s="9">
        <f>SUMIFS(Concentrado!AQ$2:AQ859,Concentrado!$A$2:$A859,"="&amp;$A13,Concentrado!$B$2:$B859, "=Yucatán")</f>
        <v>2.3719999999999999</v>
      </c>
      <c r="AQ13" s="9">
        <f>SUMIFS(Concentrado!AR$2:AR859,Concentrado!$A$2:$A859,"="&amp;$A13,Concentrado!$B$2:$B859, "=Yucatán")</f>
        <v>0.40200000000000002</v>
      </c>
      <c r="AR13" s="9">
        <f>SUMIFS(Concentrado!AS$2:AS859,Concentrado!$A$2:$A859,"="&amp;$A13,Concentrado!$B$2:$B859, "=Yucatán")</f>
        <v>1.3740000000000001</v>
      </c>
      <c r="AS13" s="9">
        <f>SUMIFS(Concentrado!AT$2:AT859,Concentrado!$A$2:$A859,"="&amp;$A13,Concentrado!$B$2:$B859, "=Yucatán")</f>
        <v>10.005000000000001</v>
      </c>
      <c r="AT13" s="9">
        <f>SUMIFS(Concentrado!AU$2:AU859,Concentrado!$A$2:$A859,"="&amp;$A13,Concentrado!$B$2:$B859, "=Yucatán")</f>
        <v>2.11</v>
      </c>
      <c r="AU13" s="9">
        <f>SUMIFS(Concentrado!AV$2:AV859,Concentrado!$A$2:$A859,"="&amp;$A13,Concentrado!$B$2:$B859, "=Yucatán")</f>
        <v>6.0060000000000002</v>
      </c>
      <c r="AV13" s="9">
        <f>SUMIFS(Concentrado!AW$2:AW859,Concentrado!$A$2:$A859,"="&amp;$A13,Concentrado!$B$2:$B859, "=Yucatán")</f>
        <v>598.22900000000004</v>
      </c>
      <c r="AW13" s="9">
        <f>SUMIFS(Concentrado!AX$2:AX859,Concentrado!$A$2:$A859,"="&amp;$A13,Concentrado!$B$2:$B859, "=Yucatán")</f>
        <v>462.78100000000001</v>
      </c>
      <c r="AX13" s="9">
        <f>SUMIFS(Concentrado!AY$2:AY859,Concentrado!$A$2:$A859,"="&amp;$A13,Concentrado!$B$2:$B859, "=Yucatán")</f>
        <v>529.61699999999996</v>
      </c>
      <c r="AY13" s="9">
        <f>SUMIFS(Concentrado!AZ$2:AZ859,Concentrado!$A$2:$A859,"="&amp;$A13,Concentrado!$B$2:$B859, "=Yucatán")</f>
        <v>5.9820000000000002</v>
      </c>
      <c r="AZ13" s="9">
        <f>SUMIFS(Concentrado!BA$2:BA859,Concentrado!$A$2:$A859,"="&amp;$A13,Concentrado!$B$2:$B859, "=Yucatán")</f>
        <v>4.6280000000000001</v>
      </c>
      <c r="BA13" s="9">
        <f>SUMIFS(Concentrado!BB$2:BB859,Concentrado!$A$2:$A859,"="&amp;$A13,Concentrado!$B$2:$B859, "=Yucatán")</f>
        <v>5.2960000000000003</v>
      </c>
      <c r="BB13" s="9">
        <f>SUMIFS(Concentrado!BC$2:BC859,Concentrado!$A$2:$A859,"="&amp;$A13,Concentrado!$B$2:$B859, "=Yucatán")</f>
        <v>19.885000000000002</v>
      </c>
      <c r="BC13" s="9">
        <f>SUMIFS(Concentrado!BD$2:BD859,Concentrado!$A$2:$A859,"="&amp;$A13,Concentrado!$B$2:$B859, "=Yucatán")</f>
        <v>14.361000000000001</v>
      </c>
      <c r="BD13" s="9">
        <f>SUMIFS(Concentrado!BE$2:BE859,Concentrado!$A$2:$A859,"="&amp;$A13,Concentrado!$B$2:$B859, "=Yucatán")</f>
        <v>17.149000000000001</v>
      </c>
      <c r="BE13" s="9">
        <f>SUMIFS(Concentrado!BF$2:BF859,Concentrado!$A$2:$A859,"="&amp;$A13,Concentrado!$B$2:$B859, "=Yucatán")</f>
        <v>19.698</v>
      </c>
      <c r="BF13" s="9">
        <f>SUMIFS(Concentrado!BG$2:BG859,Concentrado!$A$2:$A859,"="&amp;$A13,Concentrado!$B$2:$B859, "=Yucatán")</f>
        <v>41.036999999999999</v>
      </c>
      <c r="BG13" s="9">
        <f>SUMIFS(Concentrado!BH$2:BH859,Concentrado!$A$2:$A859,"="&amp;$A13,Concentrado!$B$2:$B859, "=Yucatán")</f>
        <v>7.3046618516086665</v>
      </c>
    </row>
    <row r="14" spans="1:59" x14ac:dyDescent="0.25">
      <c r="A14" s="4">
        <v>2010</v>
      </c>
      <c r="B14" s="9">
        <f>SUMIFS(Concentrado!C$2:C859,Concentrado!$A$2:$A859,"="&amp;$A14,Concentrado!$B$2:$B859, "=Yucatán")</f>
        <v>17.390999999999998</v>
      </c>
      <c r="C14" s="9">
        <f>SUMIFS(Concentrado!D$2:D859,Concentrado!$A$2:$A859,"="&amp;$A14,Concentrado!$B$2:$B859, "=Yucatán")</f>
        <v>3.169</v>
      </c>
      <c r="D14" s="9">
        <f>SUMIFS(Concentrado!E$2:E859,Concentrado!$A$2:$A859,"="&amp;$A14,Concentrado!$B$2:$B859, "=Yucatán")</f>
        <v>10.185</v>
      </c>
      <c r="E14" s="9">
        <f>SUMIFS(Concentrado!F$2:F859,Concentrado!$A$2:$A859,"="&amp;$A14,Concentrado!$B$2:$B859, "=Yucatán")</f>
        <v>17.096</v>
      </c>
      <c r="F14" s="9">
        <f>SUMIFS(Concentrado!G$2:G859,Concentrado!$A$2:$A859,"="&amp;$A14,Concentrado!$B$2:$B859, "=Yucatán")</f>
        <v>10.964</v>
      </c>
      <c r="G14" s="9">
        <f>SUMIFS(Concentrado!H$2:H859,Concentrado!$A$2:$A859,"="&amp;$A14,Concentrado!$B$2:$B859, "=Yucatán")</f>
        <v>2.8479999999999999</v>
      </c>
      <c r="H14" s="9">
        <f>SUMIFS(Concentrado!I$2:I859,Concentrado!$A$2:$A859,"="&amp;$A14,Concentrado!$B$2:$B859, "=Yucatán")</f>
        <v>2.6739999999999999</v>
      </c>
      <c r="I14" s="9">
        <f>SUMIFS(Concentrado!J$2:J859,Concentrado!$A$2:$A859,"="&amp;$A14,Concentrado!$B$2:$B859, "=Yucatán")</f>
        <v>2.76</v>
      </c>
      <c r="J14" s="9">
        <f>SUMIFS(Concentrado!K$2:K859,Concentrado!$A$2:$A859,"="&amp;$A14,Concentrado!$B$2:$B859, "=Yucatán")</f>
        <v>6.407</v>
      </c>
      <c r="K14" s="9">
        <f>SUMIFS(Concentrado!L$2:L859,Concentrado!$A$2:$A859,"="&amp;$A14,Concentrado!$B$2:$B859, "=Yucatán")</f>
        <v>3.169</v>
      </c>
      <c r="L14" s="9">
        <f>SUMIFS(Concentrado!M$2:M859,Concentrado!$A$2:$A859,"="&amp;$A14,Concentrado!$B$2:$B859, "=Yucatán")</f>
        <v>4.766</v>
      </c>
      <c r="M14" s="9">
        <f>SUMIFS(Concentrado!N$2:N859,Concentrado!$A$2:$A859,"="&amp;$A14,Concentrado!$B$2:$B859, "=Yucatán")</f>
        <v>40.121000000000002</v>
      </c>
      <c r="N14" s="9">
        <f>SUMIFS(Concentrado!O$2:O859,Concentrado!$A$2:$A859,"="&amp;$A14,Concentrado!$B$2:$B859, "=Yucatán")</f>
        <v>64.581999999999994</v>
      </c>
      <c r="O14" s="9">
        <f>SUMIFS(Concentrado!P$2:P859,Concentrado!$A$2:$A859,"="&amp;$A14,Concentrado!$B$2:$B859, "=Yucatán")</f>
        <v>15.15</v>
      </c>
      <c r="P14" s="9">
        <f>SUMIFS(Concentrado!Q$2:Q859,Concentrado!$A$2:$A859,"="&amp;$A14,Concentrado!$B$2:$B859, "=Yucatán")</f>
        <v>39.536000000000001</v>
      </c>
      <c r="Q14" s="9">
        <f>SUMIFS(Concentrado!R$2:R859,Concentrado!$A$2:$A859,"="&amp;$A14,Concentrado!$B$2:$B859, "=Yucatán")</f>
        <v>49.835000000000001</v>
      </c>
      <c r="R14" s="9">
        <f>SUMIFS(Concentrado!S$2:S859,Concentrado!$A$2:$A859,"="&amp;$A14,Concentrado!$B$2:$B859, "=Yucatán")</f>
        <v>71.494</v>
      </c>
      <c r="S14" s="9">
        <f>SUMIFS(Concentrado!T$2:T859,Concentrado!$A$2:$A859,"="&amp;$A14,Concentrado!$B$2:$B859, "=Yucatán")</f>
        <v>60.808999999999997</v>
      </c>
      <c r="T14" s="9">
        <f>SUMIFS(Concentrado!U$2:U859,Concentrado!$A$2:$A859,"="&amp;$A14,Concentrado!$B$2:$B859, "=Yucatán")</f>
        <v>9.56</v>
      </c>
      <c r="U14" s="9">
        <f>SUMIFS(Concentrado!V$2:V859,Concentrado!$A$2:$A859,"="&amp;$A14,Concentrado!$B$2:$B859, "=Yucatán")</f>
        <v>9.5060000000000002</v>
      </c>
      <c r="V14" s="9">
        <f>SUMIFS(Concentrado!W$2:W859,Concentrado!$A$2:$A859,"="&amp;$A14,Concentrado!$B$2:$B859, "=Yucatán")</f>
        <v>9.5329999999999995</v>
      </c>
      <c r="W14" s="9">
        <f>SUMIFS(Concentrado!X$2:X859,Concentrado!$A$2:$A859,"="&amp;$A14,Concentrado!$B$2:$B859, "=Yucatán")</f>
        <v>3.153</v>
      </c>
      <c r="X14" s="9">
        <f>SUMIFS(Concentrado!Y$2:Y859,Concentrado!$A$2:$A859,"="&amp;$A14,Concentrado!$B$2:$B859, "=Yucatán")</f>
        <v>0.39600000000000002</v>
      </c>
      <c r="Y14" s="9">
        <f>SUMIFS(Concentrado!Z$2:Z859,Concentrado!$A$2:$A859,"="&amp;$A14,Concentrado!$B$2:$B859, "=Yucatán")</f>
        <v>1.756</v>
      </c>
      <c r="Z14" s="9">
        <f>SUMIFS(Concentrado!AA$2:AA859,Concentrado!$A$2:$A859,"="&amp;$A14,Concentrado!$B$2:$B859, "=Yucatán")</f>
        <v>94.28</v>
      </c>
      <c r="AA14" s="9">
        <f>SUMIFS(Concentrado!AB$2:AB859,Concentrado!$A$2:$A859,"="&amp;$A14,Concentrado!$B$2:$B859, "=Yucatán")</f>
        <v>72.188000000000002</v>
      </c>
      <c r="AB14" s="9">
        <f>SUMIFS(Concentrado!AC$2:AC859,Concentrado!$A$2:$A859,"="&amp;$A14,Concentrado!$B$2:$B859, "=Yucatán")</f>
        <v>83.085999999999999</v>
      </c>
      <c r="AC14" s="9">
        <f>SUMIFS(Concentrado!AD$2:AD859,Concentrado!$A$2:$A859,"="&amp;$A14,Concentrado!$B$2:$B859, "=Yucatán")</f>
        <v>447.49900000000002</v>
      </c>
      <c r="AD14" s="9">
        <f>SUMIFS(Concentrado!AE$2:AE859,Concentrado!$A$2:$A859,"="&amp;$A14,Concentrado!$B$2:$B859, "=Yucatán")</f>
        <v>403.221</v>
      </c>
      <c r="AE14" s="9">
        <f>SUMIFS(Concentrado!AF$2:AF859,Concentrado!$A$2:$A859,"="&amp;$A14,Concentrado!$B$2:$B859, "=Yucatán")</f>
        <v>425.11399999999998</v>
      </c>
      <c r="AF14" s="9">
        <f>SUMIFS(Concentrado!AG$2:AG859,Concentrado!$A$2:$A859,"="&amp;$A14,Concentrado!$B$2:$B859, "=Yucatán")</f>
        <v>9.0519999999999996</v>
      </c>
      <c r="AG14" s="9">
        <f>SUMIFS(Concentrado!AH$2:AH859,Concentrado!$A$2:$A859,"="&amp;$A14,Concentrado!$B$2:$B859, "=Yucatán")</f>
        <v>16.948883227491098</v>
      </c>
      <c r="AH14" s="9">
        <f>SUMIFS(Concentrado!AI$2:AI859,Concentrado!$A$2:$A859,"="&amp;$A14,Concentrado!$B$2:$B859, "=Yucatán")</f>
        <v>4.8013315692885499</v>
      </c>
      <c r="AI14" s="9">
        <f>SUMIFS(Concentrado!AJ$2:AJ859,Concentrado!$A$2:$A859,"="&amp;$A14,Concentrado!$B$2:$B859, "=Yucatán")</f>
        <v>10.896981004701599</v>
      </c>
      <c r="AJ14" s="9">
        <f>SUMIFS(Concentrado!AK$2:AK859,Concentrado!$A$2:$A859,"="&amp;$A14,Concentrado!$B$2:$B859, "=Yucatán")</f>
        <v>17.187999999999999</v>
      </c>
      <c r="AK14" s="9">
        <f>SUMIFS(Concentrado!AL$2:AL859,Concentrado!$A$2:$A859,"="&amp;$A14,Concentrado!$B$2:$B859, "=Yucatán")</f>
        <v>3.6640000000000001</v>
      </c>
      <c r="AL14" s="9">
        <f>SUMIFS(Concentrado!AM$2:AM859,Concentrado!$A$2:$A859,"="&amp;$A14,Concentrado!$B$2:$B859, "=Yucatán")</f>
        <v>10.336</v>
      </c>
      <c r="AM14" s="9">
        <f>SUMIFS(Concentrado!AN$2:AN859,Concentrado!$A$2:$A859,"="&amp;$A14,Concentrado!$B$2:$B859, "=Yucatán")</f>
        <v>72.617000000000004</v>
      </c>
      <c r="AN14" s="9">
        <f>SUMIFS(Concentrado!AO$2:AO859,Concentrado!$A$2:$A859,"="&amp;$A14,Concentrado!$B$2:$B859, "=Yucatán")</f>
        <v>60.404000000000003</v>
      </c>
      <c r="AO14" s="9">
        <f>SUMIFS(Concentrado!AP$2:AP859,Concentrado!$A$2:$A859,"="&amp;$A14,Concentrado!$B$2:$B859, "=Yucatán")</f>
        <v>66.429000000000002</v>
      </c>
      <c r="AP14" s="9">
        <f>SUMIFS(Concentrado!AQ$2:AQ859,Concentrado!$A$2:$A859,"="&amp;$A14,Concentrado!$B$2:$B859, "=Yucatán")</f>
        <v>1.831</v>
      </c>
      <c r="AQ14" s="9">
        <f>SUMIFS(Concentrado!AR$2:AR859,Concentrado!$A$2:$A859,"="&amp;$A14,Concentrado!$B$2:$B859, "=Yucatán")</f>
        <v>1.089</v>
      </c>
      <c r="AR14" s="9">
        <f>SUMIFS(Concentrado!AS$2:AS859,Concentrado!$A$2:$A859,"="&amp;$A14,Concentrado!$B$2:$B859, "=Yucatán")</f>
        <v>1.4550000000000001</v>
      </c>
      <c r="AS14" s="9">
        <f>SUMIFS(Concentrado!AT$2:AT859,Concentrado!$A$2:$A859,"="&amp;$A14,Concentrado!$B$2:$B859, "=Yucatán")</f>
        <v>9.4580000000000002</v>
      </c>
      <c r="AT14" s="9">
        <f>SUMIFS(Concentrado!AU$2:AU859,Concentrado!$A$2:$A859,"="&amp;$A14,Concentrado!$B$2:$B859, "=Yucatán")</f>
        <v>2.6739999999999999</v>
      </c>
      <c r="AU14" s="9">
        <f>SUMIFS(Concentrado!AV$2:AV859,Concentrado!$A$2:$A859,"="&amp;$A14,Concentrado!$B$2:$B859, "=Yucatán")</f>
        <v>6.0209999999999999</v>
      </c>
      <c r="AV14" s="9">
        <f>SUMIFS(Concentrado!AW$2:AW859,Concentrado!$A$2:$A859,"="&amp;$A14,Concentrado!$B$2:$B859, "=Yucatán")</f>
        <v>614.904</v>
      </c>
      <c r="AW14" s="9">
        <f>SUMIFS(Concentrado!AX$2:AX859,Concentrado!$A$2:$A859,"="&amp;$A14,Concentrado!$B$2:$B859, "=Yucatán")</f>
        <v>507.49200000000002</v>
      </c>
      <c r="AX14" s="9">
        <f>SUMIFS(Concentrado!AY$2:AY859,Concentrado!$A$2:$A859,"="&amp;$A14,Concentrado!$B$2:$B859, "=Yucatán")</f>
        <v>560.53</v>
      </c>
      <c r="AY14" s="9">
        <f>SUMIFS(Concentrado!AZ$2:AZ859,Concentrado!$A$2:$A859,"="&amp;$A14,Concentrado!$B$2:$B859, "=Yucatán")</f>
        <v>6.149</v>
      </c>
      <c r="AZ14" s="9">
        <f>SUMIFS(Concentrado!BA$2:BA859,Concentrado!$A$2:$A859,"="&amp;$A14,Concentrado!$B$2:$B859, "=Yucatán")</f>
        <v>5.0750000000000002</v>
      </c>
      <c r="BA14" s="9">
        <f>SUMIFS(Concentrado!BB$2:BB859,Concentrado!$A$2:$A859,"="&amp;$A14,Concentrado!$B$2:$B859, "=Yucatán")</f>
        <v>5.6050000000000004</v>
      </c>
      <c r="BB14" s="9">
        <f>SUMIFS(Concentrado!BC$2:BC859,Concentrado!$A$2:$A859,"="&amp;$A14,Concentrado!$B$2:$B859, "=Yucatán")</f>
        <v>21.93</v>
      </c>
      <c r="BC14" s="9">
        <f>SUMIFS(Concentrado!BD$2:BD859,Concentrado!$A$2:$A859,"="&amp;$A14,Concentrado!$B$2:$B859, "=Yucatán")</f>
        <v>14.803000000000001</v>
      </c>
      <c r="BD14" s="9">
        <f>SUMIFS(Concentrado!BE$2:BE859,Concentrado!$A$2:$A859,"="&amp;$A14,Concentrado!$B$2:$B859, "=Yucatán")</f>
        <v>16.931999999999999</v>
      </c>
      <c r="BE14" s="9">
        <f>SUMIFS(Concentrado!BF$2:BF859,Concentrado!$A$2:$A859,"="&amp;$A14,Concentrado!$B$2:$B859, "=Yucatán")</f>
        <v>18.922999999999998</v>
      </c>
      <c r="BF14" s="9">
        <f>SUMIFS(Concentrado!BG$2:BG859,Concentrado!$A$2:$A859,"="&amp;$A14,Concentrado!$B$2:$B859, "=Yucatán")</f>
        <v>32.673000000000002</v>
      </c>
      <c r="BG14" s="9">
        <f>SUMIFS(Concentrado!BH$2:BH859,Concentrado!$A$2:$A859,"="&amp;$A14,Concentrado!$B$2:$B859, "=Yucatán")</f>
        <v>6.9429318231322155</v>
      </c>
    </row>
    <row r="15" spans="1:59" x14ac:dyDescent="0.25">
      <c r="A15" s="4">
        <v>2011</v>
      </c>
      <c r="B15" s="9">
        <f>SUMIFS(Concentrado!C$2:C859,Concentrado!$A$2:$A859,"="&amp;$A15,Concentrado!$B$2:$B859, "=Yucatán")</f>
        <v>17.213000000000001</v>
      </c>
      <c r="C15" s="9">
        <f>SUMIFS(Concentrado!D$2:D859,Concentrado!$A$2:$A859,"="&amp;$A15,Concentrado!$B$2:$B859, "=Yucatán")</f>
        <v>3.8010000000000002</v>
      </c>
      <c r="D15" s="9">
        <f>SUMIFS(Concentrado!E$2:E859,Concentrado!$A$2:$A859,"="&amp;$A15,Concentrado!$B$2:$B859, "=Yucatán")</f>
        <v>10.417999999999999</v>
      </c>
      <c r="E15" s="9">
        <f>SUMIFS(Concentrado!F$2:F859,Concentrado!$A$2:$A859,"="&amp;$A15,Concentrado!$B$2:$B859, "=Yucatán")</f>
        <v>15.225</v>
      </c>
      <c r="F15" s="9">
        <f>SUMIFS(Concentrado!G$2:G859,Concentrado!$A$2:$A859,"="&amp;$A15,Concentrado!$B$2:$B859, "=Yucatán")</f>
        <v>13.412000000000001</v>
      </c>
      <c r="G15" s="9">
        <f>SUMIFS(Concentrado!H$2:H859,Concentrado!$A$2:$A859,"="&amp;$A15,Concentrado!$B$2:$B859, "=Yucatán")</f>
        <v>2.4020000000000001</v>
      </c>
      <c r="H15" s="9">
        <f>SUMIFS(Concentrado!I$2:I859,Concentrado!$A$2:$A859,"="&amp;$A15,Concentrado!$B$2:$B859, "=Yucatán")</f>
        <v>2.8260000000000001</v>
      </c>
      <c r="I15" s="9">
        <f>SUMIFS(Concentrado!J$2:J859,Concentrado!$A$2:$A859,"="&amp;$A15,Concentrado!$B$2:$B859, "=Yucatán")</f>
        <v>2.617</v>
      </c>
      <c r="J15" s="9">
        <f>SUMIFS(Concentrado!K$2:K859,Concentrado!$A$2:$A859,"="&amp;$A15,Concentrado!$B$2:$B859, "=Yucatán")</f>
        <v>5.3040000000000003</v>
      </c>
      <c r="K15" s="9">
        <f>SUMIFS(Concentrado!L$2:L859,Concentrado!$A$2:$A859,"="&amp;$A15,Concentrado!$B$2:$B859, "=Yucatán")</f>
        <v>2.9239999999999999</v>
      </c>
      <c r="L15" s="9">
        <f>SUMIFS(Concentrado!M$2:M859,Concentrado!$A$2:$A859,"="&amp;$A15,Concentrado!$B$2:$B859, "=Yucatán")</f>
        <v>4.0979999999999999</v>
      </c>
      <c r="M15" s="9">
        <f>SUMIFS(Concentrado!N$2:N859,Concentrado!$A$2:$A859,"="&amp;$A15,Concentrado!$B$2:$B859, "=Yucatán")</f>
        <v>32.843000000000004</v>
      </c>
      <c r="N15" s="9">
        <f>SUMIFS(Concentrado!O$2:O859,Concentrado!$A$2:$A859,"="&amp;$A15,Concentrado!$B$2:$B859, "=Yucatán")</f>
        <v>60.445</v>
      </c>
      <c r="O15" s="9">
        <f>SUMIFS(Concentrado!P$2:P859,Concentrado!$A$2:$A859,"="&amp;$A15,Concentrado!$B$2:$B859, "=Yucatán")</f>
        <v>16.568999999999999</v>
      </c>
      <c r="P15" s="9">
        <f>SUMIFS(Concentrado!Q$2:Q859,Concentrado!$A$2:$A859,"="&amp;$A15,Concentrado!$B$2:$B859, "=Yucatán")</f>
        <v>38.216999999999999</v>
      </c>
      <c r="Q15" s="9">
        <f>SUMIFS(Concentrado!R$2:R859,Concentrado!$A$2:$A859,"="&amp;$A15,Concentrado!$B$2:$B859, "=Yucatán")</f>
        <v>50.137</v>
      </c>
      <c r="R15" s="9">
        <f>SUMIFS(Concentrado!S$2:S859,Concentrado!$A$2:$A859,"="&amp;$A15,Concentrado!$B$2:$B859, "=Yucatán")</f>
        <v>61.499000000000002</v>
      </c>
      <c r="S15" s="9">
        <f>SUMIFS(Concentrado!T$2:T859,Concentrado!$A$2:$A859,"="&amp;$A15,Concentrado!$B$2:$B859, "=Yucatán")</f>
        <v>55.893000000000001</v>
      </c>
      <c r="T15" s="9">
        <f>SUMIFS(Concentrado!U$2:U859,Concentrado!$A$2:$A859,"="&amp;$A15,Concentrado!$B$2:$B859, "=Yucatán")</f>
        <v>9.407</v>
      </c>
      <c r="U15" s="9">
        <f>SUMIFS(Concentrado!V$2:V859,Concentrado!$A$2:$A859,"="&amp;$A15,Concentrado!$B$2:$B859, "=Yucatán")</f>
        <v>10.622999999999999</v>
      </c>
      <c r="V15" s="9">
        <f>SUMIFS(Concentrado!W$2:W859,Concentrado!$A$2:$A859,"="&amp;$A15,Concentrado!$B$2:$B859, "=Yucatán")</f>
        <v>10.023</v>
      </c>
      <c r="W15" s="9">
        <f>SUMIFS(Concentrado!X$2:X859,Concentrado!$A$2:$A859,"="&amp;$A15,Concentrado!$B$2:$B859, "=Yucatán")</f>
        <v>4.1029999999999998</v>
      </c>
      <c r="X15" s="9">
        <f>SUMIFS(Concentrado!Y$2:Y859,Concentrado!$A$2:$A859,"="&amp;$A15,Concentrado!$B$2:$B859, "=Yucatán")</f>
        <v>0.68200000000000005</v>
      </c>
      <c r="Y15" s="9">
        <f>SUMIFS(Concentrado!Z$2:Z859,Concentrado!$A$2:$A859,"="&amp;$A15,Concentrado!$B$2:$B859, "=Yucatán")</f>
        <v>2.37</v>
      </c>
      <c r="Z15" s="9">
        <f>SUMIFS(Concentrado!AA$2:AA859,Concentrado!$A$2:$A859,"="&amp;$A15,Concentrado!$B$2:$B859, "=Yucatán")</f>
        <v>91.768000000000001</v>
      </c>
      <c r="AA15" s="9">
        <f>SUMIFS(Concentrado!AB$2:AB859,Concentrado!$A$2:$A859,"="&amp;$A15,Concentrado!$B$2:$B859, "=Yucatán")</f>
        <v>65.3</v>
      </c>
      <c r="AB15" s="9">
        <f>SUMIFS(Concentrado!AC$2:AC859,Concentrado!$A$2:$A859,"="&amp;$A15,Concentrado!$B$2:$B859, "=Yucatán")</f>
        <v>78.358999999999995</v>
      </c>
      <c r="AC15" s="9">
        <f>SUMIFS(Concentrado!AD$2:AD859,Concentrado!$A$2:$A859,"="&amp;$A15,Concentrado!$B$2:$B859, "=Yucatán")</f>
        <v>438.32400000000001</v>
      </c>
      <c r="AD15" s="9">
        <f>SUMIFS(Concentrado!AE$2:AE859,Concentrado!$A$2:$A859,"="&amp;$A15,Concentrado!$B$2:$B859, "=Yucatán")</f>
        <v>382.05399999999997</v>
      </c>
      <c r="AE15" s="9">
        <f>SUMIFS(Concentrado!AF$2:AF859,Concentrado!$A$2:$A859,"="&amp;$A15,Concentrado!$B$2:$B859, "=Yucatán")</f>
        <v>409.96499999999997</v>
      </c>
      <c r="AF15" s="9">
        <f>SUMIFS(Concentrado!AG$2:AG859,Concentrado!$A$2:$A859,"="&amp;$A15,Concentrado!$B$2:$B859, "=Yucatán")</f>
        <v>7.5060000000000002</v>
      </c>
      <c r="AG15" s="9">
        <f>SUMIFS(Concentrado!AH$2:AH859,Concentrado!$A$2:$A859,"="&amp;$A15,Concentrado!$B$2:$B859, "=Yucatán")</f>
        <v>15.9177080587964</v>
      </c>
      <c r="AH15" s="9">
        <f>SUMIFS(Concentrado!AI$2:AI859,Concentrado!$A$2:$A859,"="&amp;$A15,Concentrado!$B$2:$B859, "=Yucatán")</f>
        <v>4.2232516398094297</v>
      </c>
      <c r="AI15" s="9">
        <f>SUMIFS(Concentrado!AJ$2:AJ859,Concentrado!$A$2:$A859,"="&amp;$A15,Concentrado!$B$2:$B859, "=Yucatán")</f>
        <v>10.1039791306904</v>
      </c>
      <c r="AJ15" s="9">
        <f>SUMIFS(Concentrado!AK$2:AK859,Concentrado!$A$2:$A859,"="&amp;$A15,Concentrado!$B$2:$B859, "=Yucatán")</f>
        <v>15.211</v>
      </c>
      <c r="AK15" s="9">
        <f>SUMIFS(Concentrado!AL$2:AL859,Concentrado!$A$2:$A859,"="&amp;$A15,Concentrado!$B$2:$B859, "=Yucatán")</f>
        <v>3.3140000000000001</v>
      </c>
      <c r="AL15" s="9">
        <f>SUMIFS(Concentrado!AM$2:AM859,Concentrado!$A$2:$A859,"="&amp;$A15,Concentrado!$B$2:$B859, "=Yucatán")</f>
        <v>9.1839999999999993</v>
      </c>
      <c r="AM15" s="9">
        <f>SUMIFS(Concentrado!AN$2:AN859,Concentrado!$A$2:$A859,"="&amp;$A15,Concentrado!$B$2:$B859, "=Yucatán")</f>
        <v>68.551000000000002</v>
      </c>
      <c r="AN15" s="9">
        <f>SUMIFS(Concentrado!AO$2:AO859,Concentrado!$A$2:$A859,"="&amp;$A15,Concentrado!$B$2:$B859, "=Yucatán")</f>
        <v>56.820999999999998</v>
      </c>
      <c r="AO15" s="9">
        <f>SUMIFS(Concentrado!AP$2:AP859,Concentrado!$A$2:$A859,"="&amp;$A15,Concentrado!$B$2:$B859, "=Yucatán")</f>
        <v>62.607999999999997</v>
      </c>
      <c r="AP15" s="9">
        <f>SUMIFS(Concentrado!AQ$2:AQ859,Concentrado!$A$2:$A859,"="&amp;$A15,Concentrado!$B$2:$B859, "=Yucatán")</f>
        <v>2.6019999999999999</v>
      </c>
      <c r="AQ15" s="9">
        <f>SUMIFS(Concentrado!AR$2:AR859,Concentrado!$A$2:$A859,"="&amp;$A15,Concentrado!$B$2:$B859, "=Yucatán")</f>
        <v>1.0720000000000001</v>
      </c>
      <c r="AR15" s="9">
        <f>SUMIFS(Concentrado!AS$2:AS859,Concentrado!$A$2:$A859,"="&amp;$A15,Concentrado!$B$2:$B859, "=Yucatán")</f>
        <v>1.827</v>
      </c>
      <c r="AS15" s="9">
        <f>SUMIFS(Concentrado!AT$2:AT859,Concentrado!$A$2:$A859,"="&amp;$A15,Concentrado!$B$2:$B859, "=Yucatán")</f>
        <v>9.8070000000000004</v>
      </c>
      <c r="AT15" s="9">
        <f>SUMIFS(Concentrado!AU$2:AU859,Concentrado!$A$2:$A859,"="&amp;$A15,Concentrado!$B$2:$B859, "=Yucatán")</f>
        <v>1.3640000000000001</v>
      </c>
      <c r="AU15" s="9">
        <f>SUMIFS(Concentrado!AV$2:AV859,Concentrado!$A$2:$A859,"="&amp;$A15,Concentrado!$B$2:$B859, "=Yucatán")</f>
        <v>5.53</v>
      </c>
      <c r="AV15" s="9">
        <f>SUMIFS(Concentrado!AW$2:AW859,Concentrado!$A$2:$A859,"="&amp;$A15,Concentrado!$B$2:$B859, "=Yucatán")</f>
        <v>589.73599999999999</v>
      </c>
      <c r="AW15" s="9">
        <f>SUMIFS(Concentrado!AX$2:AX859,Concentrado!$A$2:$A859,"="&amp;$A15,Concentrado!$B$2:$B859, "=Yucatán")</f>
        <v>474.351</v>
      </c>
      <c r="AX15" s="9">
        <f>SUMIFS(Concentrado!AY$2:AY859,Concentrado!$A$2:$A859,"="&amp;$A15,Concentrado!$B$2:$B859, "=Yucatán")</f>
        <v>531.42899999999997</v>
      </c>
      <c r="AY15" s="9">
        <f>SUMIFS(Concentrado!AZ$2:AZ859,Concentrado!$A$2:$A859,"="&amp;$A15,Concentrado!$B$2:$B859, "=Yucatán")</f>
        <v>5.8970000000000002</v>
      </c>
      <c r="AZ15" s="9">
        <f>SUMIFS(Concentrado!BA$2:BA859,Concentrado!$A$2:$A859,"="&amp;$A15,Concentrado!$B$2:$B859, "=Yucatán")</f>
        <v>4.7439999999999998</v>
      </c>
      <c r="BA15" s="9">
        <f>SUMIFS(Concentrado!BB$2:BB859,Concentrado!$A$2:$A859,"="&amp;$A15,Concentrado!$B$2:$B859, "=Yucatán")</f>
        <v>5.3140000000000001</v>
      </c>
      <c r="BB15" s="9">
        <f>SUMIFS(Concentrado!BC$2:BC859,Concentrado!$A$2:$A859,"="&amp;$A15,Concentrado!$B$2:$B859, "=Yucatán")</f>
        <v>17.417999999999999</v>
      </c>
      <c r="BC15" s="9">
        <f>SUMIFS(Concentrado!BD$2:BD859,Concentrado!$A$2:$A859,"="&amp;$A15,Concentrado!$B$2:$B859, "=Yucatán")</f>
        <v>13.063000000000001</v>
      </c>
      <c r="BD15" s="9">
        <f>SUMIFS(Concentrado!BE$2:BE859,Concentrado!$A$2:$A859,"="&amp;$A15,Concentrado!$B$2:$B859, "=Yucatán")</f>
        <v>17.869</v>
      </c>
      <c r="BE15" s="9">
        <f>SUMIFS(Concentrado!BF$2:BF859,Concentrado!$A$2:$A859,"="&amp;$A15,Concentrado!$B$2:$B859, "=Yucatán")</f>
        <v>20.658999999999999</v>
      </c>
      <c r="BF15" s="9">
        <f>SUMIFS(Concentrado!BG$2:BG859,Concentrado!$A$2:$A859,"="&amp;$A15,Concentrado!$B$2:$B859, "=Yucatán")</f>
        <v>41.555</v>
      </c>
      <c r="BG15" s="9">
        <f>SUMIFS(Concentrado!BH$2:BH859,Concentrado!$A$2:$A859,"="&amp;$A15,Concentrado!$B$2:$B859, "=Yucatán")</f>
        <v>7.2425051944197092</v>
      </c>
    </row>
    <row r="16" spans="1:59" x14ac:dyDescent="0.25">
      <c r="A16" s="4">
        <v>2012</v>
      </c>
      <c r="B16" s="9">
        <f>SUMIFS(Concentrado!C$2:C859,Concentrado!$A$2:$A859,"="&amp;$A16,Concentrado!$B$2:$B859, "=Yucatán")</f>
        <v>16.443000000000001</v>
      </c>
      <c r="C16" s="9">
        <f>SUMIFS(Concentrado!D$2:D859,Concentrado!$A$2:$A859,"="&amp;$A16,Concentrado!$B$2:$B859, "=Yucatán")</f>
        <v>2.2069999999999999</v>
      </c>
      <c r="D16" s="9">
        <f>SUMIFS(Concentrado!E$2:E859,Concentrado!$A$2:$A859,"="&amp;$A16,Concentrado!$B$2:$B859, "=Yucatán")</f>
        <v>9.2319999999999993</v>
      </c>
      <c r="E16" s="9">
        <f>SUMIFS(Concentrado!F$2:F859,Concentrado!$A$2:$A859,"="&amp;$A16,Concentrado!$B$2:$B859, "=Yucatán")</f>
        <v>14.843999999999999</v>
      </c>
      <c r="F16" s="9">
        <f>SUMIFS(Concentrado!G$2:G859,Concentrado!$A$2:$A859,"="&amp;$A16,Concentrado!$B$2:$B859, "=Yucatán")</f>
        <v>12.547000000000001</v>
      </c>
      <c r="G16" s="9">
        <f>SUMIFS(Concentrado!H$2:H859,Concentrado!$A$2:$A859,"="&amp;$A16,Concentrado!$B$2:$B859, "=Yucatán")</f>
        <v>2.56</v>
      </c>
      <c r="H16" s="9">
        <f>SUMIFS(Concentrado!I$2:I859,Concentrado!$A$2:$A859,"="&amp;$A16,Concentrado!$B$2:$B859, "=Yucatán")</f>
        <v>3.9329999999999998</v>
      </c>
      <c r="I16" s="9">
        <f>SUMIFS(Concentrado!J$2:J859,Concentrado!$A$2:$A859,"="&amp;$A16,Concentrado!$B$2:$B859, "=Yucatán")</f>
        <v>3.2559999999999998</v>
      </c>
      <c r="J16" s="9">
        <f>SUMIFS(Concentrado!K$2:K859,Concentrado!$A$2:$A859,"="&amp;$A16,Concentrado!$B$2:$B859, "=Yucatán")</f>
        <v>6.8920000000000003</v>
      </c>
      <c r="K16" s="9">
        <f>SUMIFS(Concentrado!L$2:L859,Concentrado!$A$2:$A859,"="&amp;$A16,Concentrado!$B$2:$B859, "=Yucatán")</f>
        <v>2.3980000000000001</v>
      </c>
      <c r="L16" s="9">
        <f>SUMIFS(Concentrado!M$2:M859,Concentrado!$A$2:$A859,"="&amp;$A16,Concentrado!$B$2:$B859, "=Yucatán")</f>
        <v>4.6159999999999997</v>
      </c>
      <c r="M16" s="9">
        <f>SUMIFS(Concentrado!N$2:N859,Concentrado!$A$2:$A859,"="&amp;$A16,Concentrado!$B$2:$B859, "=Yucatán")</f>
        <v>34.426000000000002</v>
      </c>
      <c r="N16" s="9">
        <f>SUMIFS(Concentrado!O$2:O859,Concentrado!$A$2:$A859,"="&amp;$A16,Concentrado!$B$2:$B859, "=Yucatán")</f>
        <v>61.143000000000001</v>
      </c>
      <c r="O16" s="9">
        <f>SUMIFS(Concentrado!P$2:P859,Concentrado!$A$2:$A859,"="&amp;$A16,Concentrado!$B$2:$B859, "=Yucatán")</f>
        <v>14.007</v>
      </c>
      <c r="P16" s="9">
        <f>SUMIFS(Concentrado!Q$2:Q859,Concentrado!$A$2:$A859,"="&amp;$A16,Concentrado!$B$2:$B859, "=Yucatán")</f>
        <v>37.268999999999998</v>
      </c>
      <c r="Q16" s="9">
        <f>SUMIFS(Concentrado!R$2:R859,Concentrado!$A$2:$A859,"="&amp;$A16,Concentrado!$B$2:$B859, "=Yucatán")</f>
        <v>49.624000000000002</v>
      </c>
      <c r="R16" s="9">
        <f>SUMIFS(Concentrado!S$2:S859,Concentrado!$A$2:$A859,"="&amp;$A16,Concentrado!$B$2:$B859, "=Yucatán")</f>
        <v>67.540000000000006</v>
      </c>
      <c r="S16" s="9">
        <f>SUMIFS(Concentrado!T$2:T859,Concentrado!$A$2:$A859,"="&amp;$A16,Concentrado!$B$2:$B859, "=Yucatán")</f>
        <v>58.698</v>
      </c>
      <c r="T16" s="9">
        <f>SUMIFS(Concentrado!U$2:U859,Concentrado!$A$2:$A859,"="&amp;$A16,Concentrado!$B$2:$B859, "=Yucatán")</f>
        <v>9.0579999999999998</v>
      </c>
      <c r="U16" s="9">
        <f>SUMIFS(Concentrado!V$2:V859,Concentrado!$A$2:$A859,"="&amp;$A16,Concentrado!$B$2:$B859, "=Yucatán")</f>
        <v>8.4420000000000002</v>
      </c>
      <c r="V16" s="9">
        <f>SUMIFS(Concentrado!W$2:W859,Concentrado!$A$2:$A859,"="&amp;$A16,Concentrado!$B$2:$B859, "=Yucatán")</f>
        <v>8.7460000000000004</v>
      </c>
      <c r="W16" s="9">
        <f>SUMIFS(Concentrado!X$2:X859,Concentrado!$A$2:$A859,"="&amp;$A16,Concentrado!$B$2:$B859, "=Yucatán")</f>
        <v>3.3479999999999999</v>
      </c>
      <c r="X16" s="9">
        <f>SUMIFS(Concentrado!Y$2:Y859,Concentrado!$A$2:$A859,"="&amp;$A16,Concentrado!$B$2:$B859, "=Yucatán")</f>
        <v>0.76700000000000002</v>
      </c>
      <c r="Y16" s="9">
        <f>SUMIFS(Concentrado!Z$2:Z859,Concentrado!$A$2:$A859,"="&amp;$A16,Concentrado!$B$2:$B859, "=Yucatán")</f>
        <v>2.0409999999999999</v>
      </c>
      <c r="Z16" s="9">
        <f>SUMIFS(Concentrado!AA$2:AA859,Concentrado!$A$2:$A859,"="&amp;$A16,Concentrado!$B$2:$B859, "=Yucatán")</f>
        <v>100.232</v>
      </c>
      <c r="AA16" s="9">
        <f>SUMIFS(Concentrado!AB$2:AB859,Concentrado!$A$2:$A859,"="&amp;$A16,Concentrado!$B$2:$B859, "=Yucatán")</f>
        <v>72.335999999999999</v>
      </c>
      <c r="AB16" s="9">
        <f>SUMIFS(Concentrado!AC$2:AC859,Concentrado!$A$2:$A859,"="&amp;$A16,Concentrado!$B$2:$B859, "=Yucatán")</f>
        <v>86.102999999999994</v>
      </c>
      <c r="AC16" s="9">
        <f>SUMIFS(Concentrado!AD$2:AD859,Concentrado!$A$2:$A859,"="&amp;$A16,Concentrado!$B$2:$B859, "=Yucatán")</f>
        <v>445.53</v>
      </c>
      <c r="AD16" s="9">
        <f>SUMIFS(Concentrado!AE$2:AE859,Concentrado!$A$2:$A859,"="&amp;$A16,Concentrado!$B$2:$B859, "=Yucatán")</f>
        <v>382.02100000000002</v>
      </c>
      <c r="AE16" s="9">
        <f>SUMIFS(Concentrado!AF$2:AF859,Concentrado!$A$2:$A859,"="&amp;$A16,Concentrado!$B$2:$B859, "=Yucatán")</f>
        <v>413.363</v>
      </c>
      <c r="AF16" s="9">
        <f>SUMIFS(Concentrado!AG$2:AG859,Concentrado!$A$2:$A859,"="&amp;$A16,Concentrado!$B$2:$B859, "=Yucatán")</f>
        <v>8.0739999999999998</v>
      </c>
      <c r="AG16" s="9">
        <f>SUMIFS(Concentrado!AH$2:AH859,Concentrado!$A$2:$A859,"="&amp;$A16,Concentrado!$B$2:$B859, "=Yucatán")</f>
        <v>13.895894020648299</v>
      </c>
      <c r="AH16" s="9">
        <f>SUMIFS(Concentrado!AI$2:AI859,Concentrado!$A$2:$A859,"="&amp;$A16,Concentrado!$B$2:$B859, "=Yucatán")</f>
        <v>4.18142142194462</v>
      </c>
      <c r="AI16" s="9">
        <f>SUMIFS(Concentrado!AJ$2:AJ859,Concentrado!$A$2:$A859,"="&amp;$A16,Concentrado!$B$2:$B859, "=Yucatán")</f>
        <v>9.0761868086700908</v>
      </c>
      <c r="AJ16" s="9">
        <f>SUMIFS(Concentrado!AK$2:AK859,Concentrado!$A$2:$A859,"="&amp;$A16,Concentrado!$B$2:$B859, "=Yucatán")</f>
        <v>12.898</v>
      </c>
      <c r="AK16" s="9">
        <f>SUMIFS(Concentrado!AL$2:AL859,Concentrado!$A$2:$A859,"="&amp;$A16,Concentrado!$B$2:$B859, "=Yucatán")</f>
        <v>2.782</v>
      </c>
      <c r="AL16" s="9">
        <f>SUMIFS(Concentrado!AM$2:AM859,Concentrado!$A$2:$A859,"="&amp;$A16,Concentrado!$B$2:$B859, "=Yucatán")</f>
        <v>7.7750000000000004</v>
      </c>
      <c r="AM16" s="9">
        <f>SUMIFS(Concentrado!AN$2:AN859,Concentrado!$A$2:$A859,"="&amp;$A16,Concentrado!$B$2:$B859, "=Yucatán")</f>
        <v>72.959000000000003</v>
      </c>
      <c r="AN16" s="9">
        <f>SUMIFS(Concentrado!AO$2:AO859,Concentrado!$A$2:$A859,"="&amp;$A16,Concentrado!$B$2:$B859, "=Yucatán")</f>
        <v>54.204000000000001</v>
      </c>
      <c r="AO16" s="9">
        <f>SUMIFS(Concentrado!AP$2:AP859,Concentrado!$A$2:$A859,"="&amp;$A16,Concentrado!$B$2:$B859, "=Yucatán")</f>
        <v>63.46</v>
      </c>
      <c r="AP16" s="9">
        <f>SUMIFS(Concentrado!AQ$2:AQ859,Concentrado!$A$2:$A859,"="&amp;$A16,Concentrado!$B$2:$B859, "=Yucatán")</f>
        <v>1.4770000000000001</v>
      </c>
      <c r="AQ16" s="9">
        <f>SUMIFS(Concentrado!AR$2:AR859,Concentrado!$A$2:$A859,"="&amp;$A16,Concentrado!$B$2:$B859, "=Yucatán")</f>
        <v>1.151</v>
      </c>
      <c r="AR16" s="9">
        <f>SUMIFS(Concentrado!AS$2:AS859,Concentrado!$A$2:$A859,"="&amp;$A16,Concentrado!$B$2:$B859, "=Yucatán")</f>
        <v>1.3120000000000001</v>
      </c>
      <c r="AS16" s="9">
        <f>SUMIFS(Concentrado!AT$2:AT859,Concentrado!$A$2:$A859,"="&amp;$A16,Concentrado!$B$2:$B859, "=Yucatán")</f>
        <v>10.535</v>
      </c>
      <c r="AT16" s="9">
        <f>SUMIFS(Concentrado!AU$2:AU859,Concentrado!$A$2:$A859,"="&amp;$A16,Concentrado!$B$2:$B859, "=Yucatán")</f>
        <v>2.4940000000000002</v>
      </c>
      <c r="AU16" s="9">
        <f>SUMIFS(Concentrado!AV$2:AV859,Concentrado!$A$2:$A859,"="&amp;$A16,Concentrado!$B$2:$B859, "=Yucatán")</f>
        <v>6.4630000000000001</v>
      </c>
      <c r="AV16" s="9">
        <f>SUMIFS(Concentrado!AW$2:AW859,Concentrado!$A$2:$A859,"="&amp;$A16,Concentrado!$B$2:$B859, "=Yucatán")</f>
        <v>597.45299999999997</v>
      </c>
      <c r="AW16" s="9">
        <f>SUMIFS(Concentrado!AX$2:AX859,Concentrado!$A$2:$A859,"="&amp;$A16,Concentrado!$B$2:$B859, "=Yucatán")</f>
        <v>468.74799999999999</v>
      </c>
      <c r="AX16" s="9">
        <f>SUMIFS(Concentrado!AY$2:AY859,Concentrado!$A$2:$A859,"="&amp;$A16,Concentrado!$B$2:$B859, "=Yucatán")</f>
        <v>532.26499999999999</v>
      </c>
      <c r="AY16" s="9">
        <f>SUMIFS(Concentrado!AZ$2:AZ859,Concentrado!$A$2:$A859,"="&amp;$A16,Concentrado!$B$2:$B859, "=Yucatán")</f>
        <v>5.9749999999999996</v>
      </c>
      <c r="AZ16" s="9">
        <f>SUMIFS(Concentrado!BA$2:BA859,Concentrado!$A$2:$A859,"="&amp;$A16,Concentrado!$B$2:$B859, "=Yucatán")</f>
        <v>4.6870000000000003</v>
      </c>
      <c r="BA16" s="9">
        <f>SUMIFS(Concentrado!BB$2:BB859,Concentrado!$A$2:$A859,"="&amp;$A16,Concentrado!$B$2:$B859, "=Yucatán")</f>
        <v>5.3230000000000004</v>
      </c>
      <c r="BB16" s="9">
        <f>SUMIFS(Concentrado!BC$2:BC859,Concentrado!$A$2:$A859,"="&amp;$A16,Concentrado!$B$2:$B859, "=Yucatán")</f>
        <v>15.198</v>
      </c>
      <c r="BC16" s="9">
        <f>SUMIFS(Concentrado!BD$2:BD859,Concentrado!$A$2:$A859,"="&amp;$A16,Concentrado!$B$2:$B859, "=Yucatán")</f>
        <v>10.855</v>
      </c>
      <c r="BD16" s="9">
        <f>SUMIFS(Concentrado!BE$2:BE859,Concentrado!$A$2:$A859,"="&amp;$A16,Concentrado!$B$2:$B859, "=Yucatán")</f>
        <v>12.878</v>
      </c>
      <c r="BE16" s="9">
        <f>SUMIFS(Concentrado!BF$2:BF859,Concentrado!$A$2:$A859,"="&amp;$A16,Concentrado!$B$2:$B859, "=Yucatán")</f>
        <v>15.161</v>
      </c>
      <c r="BF16" s="9">
        <f>SUMIFS(Concentrado!BG$2:BG859,Concentrado!$A$2:$A859,"="&amp;$A16,Concentrado!$B$2:$B859, "=Yucatán")</f>
        <v>56.36</v>
      </c>
      <c r="BG16" s="9">
        <f>SUMIFS(Concentrado!BH$2:BH859,Concentrado!$A$2:$A859,"="&amp;$A16,Concentrado!$B$2:$B859, "=Yucatán")</f>
        <v>8.2567773206334909</v>
      </c>
    </row>
    <row r="17" spans="1:59" x14ac:dyDescent="0.25">
      <c r="A17" s="4">
        <v>2013</v>
      </c>
      <c r="B17" s="9">
        <f>SUMIFS(Concentrado!C$2:C859,Concentrado!$A$2:$A859,"="&amp;$A17,Concentrado!$B$2:$B859, "=Yucatán")</f>
        <v>13.574999999999999</v>
      </c>
      <c r="C17" s="9">
        <f>SUMIFS(Concentrado!D$2:D859,Concentrado!$A$2:$A859,"="&amp;$A17,Concentrado!$B$2:$B859, "=Yucatán")</f>
        <v>3.024</v>
      </c>
      <c r="D17" s="9">
        <f>SUMIFS(Concentrado!E$2:E859,Concentrado!$A$2:$A859,"="&amp;$A17,Concentrado!$B$2:$B859, "=Yucatán")</f>
        <v>8.2319999999999993</v>
      </c>
      <c r="E17" s="9">
        <f>SUMIFS(Concentrado!F$2:F859,Concentrado!$A$2:$A859,"="&amp;$A17,Concentrado!$B$2:$B859, "=Yucatán")</f>
        <v>11.895</v>
      </c>
      <c r="F17" s="9">
        <f>SUMIFS(Concentrado!G$2:G859,Concentrado!$A$2:$A859,"="&amp;$A17,Concentrado!$B$2:$B859, "=Yucatán")</f>
        <v>13.791</v>
      </c>
      <c r="G17" s="9">
        <f>SUMIFS(Concentrado!H$2:H859,Concentrado!$A$2:$A859,"="&amp;$A17,Concentrado!$B$2:$B859, "=Yucatán")</f>
        <v>3.0059999999999998</v>
      </c>
      <c r="H17" s="9">
        <f>SUMIFS(Concentrado!I$2:I859,Concentrado!$A$2:$A859,"="&amp;$A17,Concentrado!$B$2:$B859, "=Yucatán")</f>
        <v>2.7410000000000001</v>
      </c>
      <c r="I17" s="9">
        <f>SUMIFS(Concentrado!J$2:J859,Concentrado!$A$2:$A859,"="&amp;$A17,Concentrado!$B$2:$B859, "=Yucatán")</f>
        <v>2.8719999999999999</v>
      </c>
      <c r="J17" s="9">
        <f>SUMIFS(Concentrado!K$2:K859,Concentrado!$A$2:$A859,"="&amp;$A17,Concentrado!$B$2:$B859, "=Yucatán")</f>
        <v>4.2670000000000003</v>
      </c>
      <c r="K17" s="9">
        <f>SUMIFS(Concentrado!L$2:L859,Concentrado!$A$2:$A859,"="&amp;$A17,Concentrado!$B$2:$B859, "=Yucatán")</f>
        <v>3.024</v>
      </c>
      <c r="L17" s="9">
        <f>SUMIFS(Concentrado!M$2:M859,Concentrado!$A$2:$A859,"="&amp;$A17,Concentrado!$B$2:$B859, "=Yucatán")</f>
        <v>3.637</v>
      </c>
      <c r="M17" s="9">
        <f>SUMIFS(Concentrado!N$2:N859,Concentrado!$A$2:$A859,"="&amp;$A17,Concentrado!$B$2:$B859, "=Yucatán")</f>
        <v>35.906999999999996</v>
      </c>
      <c r="N17" s="9">
        <f>SUMIFS(Concentrado!O$2:O859,Concentrado!$A$2:$A859,"="&amp;$A17,Concentrado!$B$2:$B859, "=Yucatán")</f>
        <v>56.24</v>
      </c>
      <c r="O17" s="9">
        <f>SUMIFS(Concentrado!P$2:P859,Concentrado!$A$2:$A859,"="&amp;$A17,Concentrado!$B$2:$B859, "=Yucatán")</f>
        <v>13.135999999999999</v>
      </c>
      <c r="P17" s="9">
        <f>SUMIFS(Concentrado!Q$2:Q859,Concentrado!$A$2:$A859,"="&amp;$A17,Concentrado!$B$2:$B859, "=Yucatán")</f>
        <v>34.409999999999997</v>
      </c>
      <c r="Q17" s="9">
        <f>SUMIFS(Concentrado!R$2:R859,Concentrado!$A$2:$A859,"="&amp;$A17,Concentrado!$B$2:$B859, "=Yucatán")</f>
        <v>51.488999999999997</v>
      </c>
      <c r="R17" s="9">
        <f>SUMIFS(Concentrado!S$2:S859,Concentrado!$A$2:$A859,"="&amp;$A17,Concentrado!$B$2:$B859, "=Yucatán")</f>
        <v>69.174000000000007</v>
      </c>
      <c r="S17" s="9">
        <f>SUMIFS(Concentrado!T$2:T859,Concentrado!$A$2:$A859,"="&amp;$A17,Concentrado!$B$2:$B859, "=Yucatán")</f>
        <v>60.445999999999998</v>
      </c>
      <c r="T17" s="9">
        <f>SUMIFS(Concentrado!U$2:U859,Concentrado!$A$2:$A859,"="&amp;$A17,Concentrado!$B$2:$B859, "=Yucatán")</f>
        <v>9.6</v>
      </c>
      <c r="U17" s="9">
        <f>SUMIFS(Concentrado!V$2:V859,Concentrado!$A$2:$A859,"="&amp;$A17,Concentrado!$B$2:$B859, "=Yucatán")</f>
        <v>9.6389999999999993</v>
      </c>
      <c r="V17" s="9">
        <f>SUMIFS(Concentrado!W$2:W859,Concentrado!$A$2:$A859,"="&amp;$A17,Concentrado!$B$2:$B859, "=Yucatán")</f>
        <v>9.6199999999999992</v>
      </c>
      <c r="W17" s="9">
        <f>SUMIFS(Concentrado!X$2:X859,Concentrado!$A$2:$A859,"="&amp;$A17,Concentrado!$B$2:$B859, "=Yucatán")</f>
        <v>3.6850000000000001</v>
      </c>
      <c r="X17" s="9">
        <f>SUMIFS(Concentrado!Y$2:Y859,Concentrado!$A$2:$A859,"="&amp;$A17,Concentrado!$B$2:$B859, "=Yucatán")</f>
        <v>1.2290000000000001</v>
      </c>
      <c r="Y17" s="9">
        <f>SUMIFS(Concentrado!Z$2:Z859,Concentrado!$A$2:$A859,"="&amp;$A17,Concentrado!$B$2:$B859, "=Yucatán")</f>
        <v>2.4409999999999998</v>
      </c>
      <c r="Z17" s="9">
        <f>SUMIFS(Concentrado!AA$2:AA859,Concentrado!$A$2:$A859,"="&amp;$A17,Concentrado!$B$2:$B859, "=Yucatán")</f>
        <v>111.026</v>
      </c>
      <c r="AA17" s="9">
        <f>SUMIFS(Concentrado!AB$2:AB859,Concentrado!$A$2:$A859,"="&amp;$A17,Concentrado!$B$2:$B859, "=Yucatán")</f>
        <v>79.947000000000003</v>
      </c>
      <c r="AB17" s="9">
        <f>SUMIFS(Concentrado!AC$2:AC859,Concentrado!$A$2:$A859,"="&amp;$A17,Concentrado!$B$2:$B859, "=Yucatán")</f>
        <v>95.287000000000006</v>
      </c>
      <c r="AC17" s="9">
        <f>SUMIFS(Concentrado!AD$2:AD859,Concentrado!$A$2:$A859,"="&amp;$A17,Concentrado!$B$2:$B859, "=Yucatán")</f>
        <v>470.09100000000001</v>
      </c>
      <c r="AD17" s="9">
        <f>SUMIFS(Concentrado!AE$2:AE859,Concentrado!$A$2:$A859,"="&amp;$A17,Concentrado!$B$2:$B859, "=Yucatán")</f>
        <v>402.19400000000002</v>
      </c>
      <c r="AE17" s="9">
        <f>SUMIFS(Concentrado!AF$2:AF859,Concentrado!$A$2:$A859,"="&amp;$A17,Concentrado!$B$2:$B859, "=Yucatán")</f>
        <v>435.70600000000002</v>
      </c>
      <c r="AF17" s="9">
        <f>SUMIFS(Concentrado!AG$2:AG859,Concentrado!$A$2:$A859,"="&amp;$A17,Concentrado!$B$2:$B859, "=Yucatán")</f>
        <v>8.4359999999999999</v>
      </c>
      <c r="AG17" s="9">
        <f>SUMIFS(Concentrado!AH$2:AH859,Concentrado!$A$2:$A859,"="&amp;$A17,Concentrado!$B$2:$B859, "=Yucatán")</f>
        <v>12.971752102186899</v>
      </c>
      <c r="AH17" s="9">
        <f>SUMIFS(Concentrado!AI$2:AI859,Concentrado!$A$2:$A859,"="&amp;$A17,Concentrado!$B$2:$B859, "=Yucatán")</f>
        <v>2.8503095177017199</v>
      </c>
      <c r="AI17" s="9">
        <f>SUMIFS(Concentrado!AJ$2:AJ859,Concentrado!$A$2:$A859,"="&amp;$A17,Concentrado!$B$2:$B859, "=Yucatán")</f>
        <v>7.9580533574642098</v>
      </c>
      <c r="AJ17" s="9">
        <f>SUMIFS(Concentrado!AK$2:AK859,Concentrado!$A$2:$A859,"="&amp;$A17,Concentrado!$B$2:$B859, "=Yucatán")</f>
        <v>13.672000000000001</v>
      </c>
      <c r="AK17" s="9">
        <f>SUMIFS(Concentrado!AL$2:AL859,Concentrado!$A$2:$A859,"="&amp;$A17,Concentrado!$B$2:$B859, "=Yucatán")</f>
        <v>2.4569999999999999</v>
      </c>
      <c r="AL17" s="9">
        <f>SUMIFS(Concentrado!AM$2:AM859,Concentrado!$A$2:$A859,"="&amp;$A17,Concentrado!$B$2:$B859, "=Yucatán")</f>
        <v>7.992</v>
      </c>
      <c r="AM17" s="9">
        <f>SUMIFS(Concentrado!AN$2:AN859,Concentrado!$A$2:$A859,"="&amp;$A17,Concentrado!$B$2:$B859, "=Yucatán")</f>
        <v>75.052000000000007</v>
      </c>
      <c r="AN17" s="9">
        <f>SUMIFS(Concentrado!AO$2:AO859,Concentrado!$A$2:$A859,"="&amp;$A17,Concentrado!$B$2:$B859, "=Yucatán")</f>
        <v>55.377000000000002</v>
      </c>
      <c r="AO17" s="9">
        <f>SUMIFS(Concentrado!AP$2:AP859,Concentrado!$A$2:$A859,"="&amp;$A17,Concentrado!$B$2:$B859, "=Yucatán")</f>
        <v>65.087999999999994</v>
      </c>
      <c r="AP17" s="9">
        <f>SUMIFS(Concentrado!AQ$2:AQ859,Concentrado!$A$2:$A859,"="&amp;$A17,Concentrado!$B$2:$B859, "=Yucatán")</f>
        <v>2.327</v>
      </c>
      <c r="AQ17" s="9">
        <f>SUMIFS(Concentrado!AR$2:AR859,Concentrado!$A$2:$A859,"="&amp;$A17,Concentrado!$B$2:$B859, "=Yucatán")</f>
        <v>1.2290000000000001</v>
      </c>
      <c r="AR17" s="9">
        <f>SUMIFS(Concentrado!AS$2:AS859,Concentrado!$A$2:$A859,"="&amp;$A17,Concentrado!$B$2:$B859, "=Yucatán")</f>
        <v>1.7709999999999999</v>
      </c>
      <c r="AS17" s="9">
        <f>SUMIFS(Concentrado!AT$2:AT859,Concentrado!$A$2:$A859,"="&amp;$A17,Concentrado!$B$2:$B859, "=Yucatán")</f>
        <v>9.891</v>
      </c>
      <c r="AT17" s="9">
        <f>SUMIFS(Concentrado!AU$2:AU859,Concentrado!$A$2:$A859,"="&amp;$A17,Concentrado!$B$2:$B859, "=Yucatán")</f>
        <v>1.04</v>
      </c>
      <c r="AU17" s="9">
        <f>SUMIFS(Concentrado!AV$2:AV859,Concentrado!$A$2:$A859,"="&amp;$A17,Concentrado!$B$2:$B859, "=Yucatán")</f>
        <v>5.4080000000000004</v>
      </c>
      <c r="AV17" s="9">
        <f>SUMIFS(Concentrado!AW$2:AW859,Concentrado!$A$2:$A859,"="&amp;$A17,Concentrado!$B$2:$B859, "=Yucatán")</f>
        <v>621.45500000000004</v>
      </c>
      <c r="AW17" s="9">
        <f>SUMIFS(Concentrado!AX$2:AX859,Concentrado!$A$2:$A859,"="&amp;$A17,Concentrado!$B$2:$B859, "=Yucatán")</f>
        <v>491.11900000000003</v>
      </c>
      <c r="AX17" s="9">
        <f>SUMIFS(Concentrado!AY$2:AY859,Concentrado!$A$2:$A859,"="&amp;$A17,Concentrado!$B$2:$B859, "=Yucatán")</f>
        <v>555.44799999999998</v>
      </c>
      <c r="AY17" s="9">
        <f>SUMIFS(Concentrado!AZ$2:AZ859,Concentrado!$A$2:$A859,"="&amp;$A17,Concentrado!$B$2:$B859, "=Yucatán")</f>
        <v>6.2149999999999999</v>
      </c>
      <c r="AZ17" s="9">
        <f>SUMIFS(Concentrado!BA$2:BA859,Concentrado!$A$2:$A859,"="&amp;$A17,Concentrado!$B$2:$B859, "=Yucatán")</f>
        <v>4.9109999999999996</v>
      </c>
      <c r="BA17" s="9">
        <f>SUMIFS(Concentrado!BB$2:BB859,Concentrado!$A$2:$A859,"="&amp;$A17,Concentrado!$B$2:$B859, "=Yucatán")</f>
        <v>5.5540000000000003</v>
      </c>
      <c r="BB17" s="9">
        <f>SUMIFS(Concentrado!BC$2:BC859,Concentrado!$A$2:$A859,"="&amp;$A17,Concentrado!$B$2:$B859, "=Yucatán")</f>
        <v>14.122999999999999</v>
      </c>
      <c r="BC17" s="9">
        <f>SUMIFS(Concentrado!BD$2:BD859,Concentrado!$A$2:$A859,"="&amp;$A17,Concentrado!$B$2:$B859, "=Yucatán")</f>
        <v>11.951000000000001</v>
      </c>
      <c r="BD17" s="9">
        <f>SUMIFS(Concentrado!BE$2:BE859,Concentrado!$A$2:$A859,"="&amp;$A17,Concentrado!$B$2:$B859, "=Yucatán")</f>
        <v>15.494</v>
      </c>
      <c r="BE17" s="9">
        <f>SUMIFS(Concentrado!BF$2:BF859,Concentrado!$A$2:$A859,"="&amp;$A17,Concentrado!$B$2:$B859, "=Yucatán")</f>
        <v>18.123999999999999</v>
      </c>
      <c r="BF17" s="9">
        <f>SUMIFS(Concentrado!BG$2:BG859,Concentrado!$A$2:$A859,"="&amp;$A17,Concentrado!$B$2:$B859, "=Yucatán")</f>
        <v>56.548000000000002</v>
      </c>
      <c r="BG17" s="9">
        <f>SUMIFS(Concentrado!BH$2:BH859,Concentrado!$A$2:$A859,"="&amp;$A17,Concentrado!$B$2:$B859, "=Yucatán")</f>
        <v>7.0968106763175749</v>
      </c>
    </row>
    <row r="18" spans="1:59" x14ac:dyDescent="0.25">
      <c r="A18" s="4">
        <v>2014</v>
      </c>
      <c r="B18" s="9">
        <f>SUMIFS(Concentrado!C$2:C859,Concentrado!$A$2:$A859,"="&amp;$A18,Concentrado!$B$2:$B859, "=Yucatán")</f>
        <v>15.58</v>
      </c>
      <c r="C18" s="9">
        <f>SUMIFS(Concentrado!D$2:D859,Concentrado!$A$2:$A859,"="&amp;$A18,Concentrado!$B$2:$B859, "=Yucatán")</f>
        <v>2.9809999999999999</v>
      </c>
      <c r="D18" s="9">
        <f>SUMIFS(Concentrado!E$2:E859,Concentrado!$A$2:$A859,"="&amp;$A18,Concentrado!$B$2:$B859, "=Yucatán")</f>
        <v>9.1999999999999993</v>
      </c>
      <c r="E18" s="9">
        <f>SUMIFS(Concentrado!F$2:F859,Concentrado!$A$2:$A859,"="&amp;$A18,Concentrado!$B$2:$B859, "=Yucatán")</f>
        <v>12.622</v>
      </c>
      <c r="F18" s="9">
        <f>SUMIFS(Concentrado!G$2:G859,Concentrado!$A$2:$A859,"="&amp;$A18,Concentrado!$B$2:$B859, "=Yucatán")</f>
        <v>14.81</v>
      </c>
      <c r="G18" s="9">
        <f>SUMIFS(Concentrado!H$2:H859,Concentrado!$A$2:$A859,"="&amp;$A18,Concentrado!$B$2:$B859, "=Yucatán")</f>
        <v>2.8679999999999999</v>
      </c>
      <c r="H18" s="9">
        <f>SUMIFS(Concentrado!I$2:I859,Concentrado!$A$2:$A859,"="&amp;$A18,Concentrado!$B$2:$B859, "=Yucatán")</f>
        <v>2.516</v>
      </c>
      <c r="I18" s="9">
        <f>SUMIFS(Concentrado!J$2:J859,Concentrado!$A$2:$A859,"="&amp;$A18,Concentrado!$B$2:$B859, "=Yucatán")</f>
        <v>2.6890000000000001</v>
      </c>
      <c r="J18" s="9">
        <f>SUMIFS(Concentrado!K$2:K859,Concentrado!$A$2:$A859,"="&amp;$A18,Concentrado!$B$2:$B859, "=Yucatán")</f>
        <v>7.36</v>
      </c>
      <c r="K18" s="9">
        <f>SUMIFS(Concentrado!L$2:L859,Concentrado!$A$2:$A859,"="&amp;$A18,Concentrado!$B$2:$B859, "=Yucatán")</f>
        <v>3.1680000000000001</v>
      </c>
      <c r="L18" s="9">
        <f>SUMIFS(Concentrado!M$2:M859,Concentrado!$A$2:$A859,"="&amp;$A18,Concentrado!$B$2:$B859, "=Yucatán")</f>
        <v>5.2370000000000001</v>
      </c>
      <c r="M18" s="9">
        <f>SUMIFS(Concentrado!N$2:N859,Concentrado!$A$2:$A859,"="&amp;$A18,Concentrado!$B$2:$B859, "=Yucatán")</f>
        <v>36.097999999999999</v>
      </c>
      <c r="N18" s="9">
        <f>SUMIFS(Concentrado!O$2:O859,Concentrado!$A$2:$A859,"="&amp;$A18,Concentrado!$B$2:$B859, "=Yucatán")</f>
        <v>59.357999999999997</v>
      </c>
      <c r="O18" s="9">
        <f>SUMIFS(Concentrado!P$2:P859,Concentrado!$A$2:$A859,"="&amp;$A18,Concentrado!$B$2:$B859, "=Yucatán")</f>
        <v>16.491</v>
      </c>
      <c r="P18" s="9">
        <f>SUMIFS(Concentrado!Q$2:Q859,Concentrado!$A$2:$A859,"="&amp;$A18,Concentrado!$B$2:$B859, "=Yucatán")</f>
        <v>37.65</v>
      </c>
      <c r="Q18" s="9">
        <f>SUMIFS(Concentrado!R$2:R859,Concentrado!$A$2:$A859,"="&amp;$A18,Concentrado!$B$2:$B859, "=Yucatán")</f>
        <v>55.152000000000001</v>
      </c>
      <c r="R18" s="9">
        <f>SUMIFS(Concentrado!S$2:S859,Concentrado!$A$2:$A859,"="&amp;$A18,Concentrado!$B$2:$B859, "=Yucatán")</f>
        <v>70.713999999999999</v>
      </c>
      <c r="S18" s="9">
        <f>SUMIFS(Concentrado!T$2:T859,Concentrado!$A$2:$A859,"="&amp;$A18,Concentrado!$B$2:$B859, "=Yucatán")</f>
        <v>63.033000000000001</v>
      </c>
      <c r="T18" s="9">
        <f>SUMIFS(Concentrado!U$2:U859,Concentrado!$A$2:$A859,"="&amp;$A18,Concentrado!$B$2:$B859, "=Yucatán")</f>
        <v>10.801</v>
      </c>
      <c r="U18" s="9">
        <f>SUMIFS(Concentrado!V$2:V859,Concentrado!$A$2:$A859,"="&amp;$A18,Concentrado!$B$2:$B859, "=Yucatán")</f>
        <v>13.509</v>
      </c>
      <c r="V18" s="9">
        <f>SUMIFS(Concentrado!W$2:W859,Concentrado!$A$2:$A859,"="&amp;$A18,Concentrado!$B$2:$B859, "=Yucatán")</f>
        <v>12.173</v>
      </c>
      <c r="W18" s="9">
        <f>SUMIFS(Concentrado!X$2:X859,Concentrado!$A$2:$A859,"="&amp;$A18,Concentrado!$B$2:$B859, "=Yucatán")</f>
        <v>4.1100000000000003</v>
      </c>
      <c r="X18" s="9">
        <f>SUMIFS(Concentrado!Y$2:Y859,Concentrado!$A$2:$A859,"="&amp;$A18,Concentrado!$B$2:$B859, "=Yucatán")</f>
        <v>0.55900000000000005</v>
      </c>
      <c r="Y18" s="9">
        <f>SUMIFS(Concentrado!Z$2:Z859,Concentrado!$A$2:$A859,"="&amp;$A18,Concentrado!$B$2:$B859, "=Yucatán")</f>
        <v>2.3119999999999998</v>
      </c>
      <c r="Z18" s="9">
        <f>SUMIFS(Concentrado!AA$2:AA859,Concentrado!$A$2:$A859,"="&amp;$A18,Concentrado!$B$2:$B859, "=Yucatán")</f>
        <v>120.723</v>
      </c>
      <c r="AA18" s="9">
        <f>SUMIFS(Concentrado!AB$2:AB859,Concentrado!$A$2:$A859,"="&amp;$A18,Concentrado!$B$2:$B859, "=Yucatán")</f>
        <v>87.111999999999995</v>
      </c>
      <c r="AB18" s="9">
        <f>SUMIFS(Concentrado!AC$2:AC859,Concentrado!$A$2:$A859,"="&amp;$A18,Concentrado!$B$2:$B859, "=Yucatán")</f>
        <v>103.702</v>
      </c>
      <c r="AC18" s="9">
        <f>SUMIFS(Concentrado!AD$2:AD859,Concentrado!$A$2:$A859,"="&amp;$A18,Concentrado!$B$2:$B859, "=Yucatán")</f>
        <v>476.39299999999997</v>
      </c>
      <c r="AD18" s="9">
        <f>SUMIFS(Concentrado!AE$2:AE859,Concentrado!$A$2:$A859,"="&amp;$A18,Concentrado!$B$2:$B859, "=Yucatán")</f>
        <v>410.12400000000002</v>
      </c>
      <c r="AE18" s="9">
        <f>SUMIFS(Concentrado!AF$2:AF859,Concentrado!$A$2:$A859,"="&amp;$A18,Concentrado!$B$2:$B859, "=Yucatán")</f>
        <v>442.834</v>
      </c>
      <c r="AF18" s="9">
        <f>SUMIFS(Concentrado!AG$2:AG859,Concentrado!$A$2:$A859,"="&amp;$A18,Concentrado!$B$2:$B859, "=Yucatán")</f>
        <v>8.6029999999999998</v>
      </c>
      <c r="AG18" s="9">
        <f>SUMIFS(Concentrado!AH$2:AH859,Concentrado!$A$2:$A859,"="&amp;$A18,Concentrado!$B$2:$B859, "=Yucatán")</f>
        <v>12.093574029049799</v>
      </c>
      <c r="AH18" s="9">
        <f>SUMIFS(Concentrado!AI$2:AI859,Concentrado!$A$2:$A859,"="&amp;$A18,Concentrado!$B$2:$B859, "=Yucatán")</f>
        <v>3.8596527341779998</v>
      </c>
      <c r="AI18" s="9">
        <f>SUMIFS(Concentrado!AJ$2:AJ859,Concentrado!$A$2:$A859,"="&amp;$A18,Concentrado!$B$2:$B859, "=Yucatán")</f>
        <v>8.0199505818283203</v>
      </c>
      <c r="AJ18" s="9">
        <f>SUMIFS(Concentrado!AK$2:AK859,Concentrado!$A$2:$A859,"="&amp;$A18,Concentrado!$B$2:$B859, "=Yucatán")</f>
        <v>14.624000000000001</v>
      </c>
      <c r="AK18" s="9">
        <f>SUMIFS(Concentrado!AL$2:AL859,Concentrado!$A$2:$A859,"="&amp;$A18,Concentrado!$B$2:$B859, "=Yucatán")</f>
        <v>2.609</v>
      </c>
      <c r="AL18" s="9">
        <f>SUMIFS(Concentrado!AM$2:AM859,Concentrado!$A$2:$A859,"="&amp;$A18,Concentrado!$B$2:$B859, "=Yucatán")</f>
        <v>8.5399999999999991</v>
      </c>
      <c r="AM18" s="9">
        <f>SUMIFS(Concentrado!AN$2:AN859,Concentrado!$A$2:$A859,"="&amp;$A18,Concentrado!$B$2:$B859, "=Yucatán")</f>
        <v>69.108000000000004</v>
      </c>
      <c r="AN18" s="9">
        <f>SUMIFS(Concentrado!AO$2:AO859,Concentrado!$A$2:$A859,"="&amp;$A18,Concentrado!$B$2:$B859, "=Yucatán")</f>
        <v>49.192999999999998</v>
      </c>
      <c r="AO18" s="9">
        <f>SUMIFS(Concentrado!AP$2:AP859,Concentrado!$A$2:$A859,"="&amp;$A18,Concentrado!$B$2:$B859, "=Yucatán")</f>
        <v>59.07</v>
      </c>
      <c r="AP18" s="9">
        <f>SUMIFS(Concentrado!AQ$2:AQ859,Concentrado!$A$2:$A859,"="&amp;$A18,Concentrado!$B$2:$B859, "=Yucatán")</f>
        <v>1.4339999999999999</v>
      </c>
      <c r="AQ18" s="9">
        <f>SUMIFS(Concentrado!AR$2:AR859,Concentrado!$A$2:$A859,"="&amp;$A18,Concentrado!$B$2:$B859, "=Yucatán")</f>
        <v>0.745</v>
      </c>
      <c r="AR18" s="9">
        <f>SUMIFS(Concentrado!AS$2:AS859,Concentrado!$A$2:$A859,"="&amp;$A18,Concentrado!$B$2:$B859, "=Yucatán")</f>
        <v>1.085</v>
      </c>
      <c r="AS18" s="9">
        <f>SUMIFS(Concentrado!AT$2:AT859,Concentrado!$A$2:$A859,"="&amp;$A18,Concentrado!$B$2:$B859, "=Yucatán")</f>
        <v>8.6980000000000004</v>
      </c>
      <c r="AT18" s="9">
        <f>SUMIFS(Concentrado!AU$2:AU859,Concentrado!$A$2:$A859,"="&amp;$A18,Concentrado!$B$2:$B859, "=Yucatán")</f>
        <v>2.4220000000000002</v>
      </c>
      <c r="AU18" s="9">
        <f>SUMIFS(Concentrado!AV$2:AV859,Concentrado!$A$2:$A859,"="&amp;$A18,Concentrado!$B$2:$B859, "=Yucatán")</f>
        <v>5.52</v>
      </c>
      <c r="AV18" s="9">
        <f>SUMIFS(Concentrado!AW$2:AW859,Concentrado!$A$2:$A859,"="&amp;$A18,Concentrado!$B$2:$B859, "=Yucatán")</f>
        <v>622.923</v>
      </c>
      <c r="AW18" s="9">
        <f>SUMIFS(Concentrado!AX$2:AX859,Concentrado!$A$2:$A859,"="&amp;$A18,Concentrado!$B$2:$B859, "=Yucatán")</f>
        <v>493.88200000000001</v>
      </c>
      <c r="AX18" s="9">
        <f>SUMIFS(Concentrado!AY$2:AY859,Concentrado!$A$2:$A859,"="&amp;$A18,Concentrado!$B$2:$B859, "=Yucatán")</f>
        <v>557.62400000000002</v>
      </c>
      <c r="AY18" s="9">
        <f>SUMIFS(Concentrado!AZ$2:AZ859,Concentrado!$A$2:$A859,"="&amp;$A18,Concentrado!$B$2:$B859, "=Yucatán")</f>
        <v>6.2290000000000001</v>
      </c>
      <c r="AZ18" s="9">
        <f>SUMIFS(Concentrado!BA$2:BA859,Concentrado!$A$2:$A859,"="&amp;$A18,Concentrado!$B$2:$B859, "=Yucatán")</f>
        <v>4.9390000000000001</v>
      </c>
      <c r="BA18" s="9">
        <f>SUMIFS(Concentrado!BB$2:BB859,Concentrado!$A$2:$A859,"="&amp;$A18,Concentrado!$B$2:$B859, "=Yucatán")</f>
        <v>5.5759999999999996</v>
      </c>
      <c r="BB18" s="9">
        <f>SUMIFS(Concentrado!BC$2:BC859,Concentrado!$A$2:$A859,"="&amp;$A18,Concentrado!$B$2:$B859, "=Yucatán")</f>
        <v>21.803000000000001</v>
      </c>
      <c r="BC18" s="9">
        <f>SUMIFS(Concentrado!BD$2:BD859,Concentrado!$A$2:$A859,"="&amp;$A18,Concentrado!$B$2:$B859, "=Yucatán")</f>
        <v>10.356</v>
      </c>
      <c r="BD18" s="9">
        <f>SUMIFS(Concentrado!BE$2:BE859,Concentrado!$A$2:$A859,"="&amp;$A18,Concentrado!$B$2:$B859, "=Yucatán")</f>
        <v>15.521000000000001</v>
      </c>
      <c r="BE18" s="9">
        <f>SUMIFS(Concentrado!BF$2:BF859,Concentrado!$A$2:$A859,"="&amp;$A18,Concentrado!$B$2:$B859, "=Yucatán")</f>
        <v>17.777999999999999</v>
      </c>
      <c r="BF18" s="9">
        <f>SUMIFS(Concentrado!BG$2:BG859,Concentrado!$A$2:$A859,"="&amp;$A18,Concentrado!$B$2:$B859, "=Yucatán")</f>
        <v>46.783999999999999</v>
      </c>
      <c r="BG18" s="9">
        <f>SUMIFS(Concentrado!BH$2:BH859,Concentrado!$A$2:$A859,"="&amp;$A18,Concentrado!$B$2:$B859, "=Yucatán")</f>
        <v>6.9901202630927148</v>
      </c>
    </row>
    <row r="19" spans="1:59" x14ac:dyDescent="0.25">
      <c r="A19" s="4">
        <v>2015</v>
      </c>
      <c r="B19" s="9">
        <f>SUMIFS(Concentrado!C$2:C859,Concentrado!$A$2:$A859,"="&amp;$A19,Concentrado!$B$2:$B859, "=Yucatán")</f>
        <v>14.388999999999999</v>
      </c>
      <c r="C19" s="9">
        <f>SUMIFS(Concentrado!D$2:D859,Concentrado!$A$2:$A859,"="&amp;$A19,Concentrado!$B$2:$B859, "=Yucatán")</f>
        <v>2.2919999999999998</v>
      </c>
      <c r="D19" s="9">
        <f>SUMIFS(Concentrado!E$2:E859,Concentrado!$A$2:$A859,"="&amp;$A19,Concentrado!$B$2:$B859, "=Yucatán")</f>
        <v>8.2629999999999999</v>
      </c>
      <c r="E19" s="9">
        <f>SUMIFS(Concentrado!F$2:F859,Concentrado!$A$2:$A859,"="&amp;$A19,Concentrado!$B$2:$B859, "=Yucatán")</f>
        <v>15.071</v>
      </c>
      <c r="F19" s="9">
        <f>SUMIFS(Concentrado!G$2:G859,Concentrado!$A$2:$A859,"="&amp;$A19,Concentrado!$B$2:$B859, "=Yucatán")</f>
        <v>13.269</v>
      </c>
      <c r="G19" s="9">
        <f>SUMIFS(Concentrado!H$2:H859,Concentrado!$A$2:$A859,"="&amp;$A19,Concentrado!$B$2:$B859, "=Yucatán")</f>
        <v>3.95</v>
      </c>
      <c r="H19" s="9">
        <f>SUMIFS(Concentrado!I$2:I859,Concentrado!$A$2:$A859,"="&amp;$A19,Concentrado!$B$2:$B859, "=Yucatán")</f>
        <v>3.3</v>
      </c>
      <c r="I19" s="9">
        <f>SUMIFS(Concentrado!J$2:J859,Concentrado!$A$2:$A859,"="&amp;$A19,Concentrado!$B$2:$B859, "=Yucatán")</f>
        <v>3.621</v>
      </c>
      <c r="J19" s="9">
        <f>SUMIFS(Concentrado!K$2:K859,Concentrado!$A$2:$A859,"="&amp;$A19,Concentrado!$B$2:$B859, "=Yucatán")</f>
        <v>4.2320000000000002</v>
      </c>
      <c r="K19" s="9">
        <f>SUMIFS(Concentrado!L$2:L859,Concentrado!$A$2:$A859,"="&amp;$A19,Concentrado!$B$2:$B859, "=Yucatán")</f>
        <v>2.75</v>
      </c>
      <c r="L19" s="9">
        <f>SUMIFS(Concentrado!M$2:M859,Concentrado!$A$2:$A859,"="&amp;$A19,Concentrado!$B$2:$B859, "=Yucatán")</f>
        <v>3.4820000000000002</v>
      </c>
      <c r="M19" s="9">
        <f>SUMIFS(Concentrado!N$2:N859,Concentrado!$A$2:$A859,"="&amp;$A19,Concentrado!$B$2:$B859, "=Yucatán")</f>
        <v>38.470999999999997</v>
      </c>
      <c r="N19" s="9">
        <f>SUMIFS(Concentrado!O$2:O859,Concentrado!$A$2:$A859,"="&amp;$A19,Concentrado!$B$2:$B859, "=Yucatán")</f>
        <v>59.154000000000003</v>
      </c>
      <c r="O19" s="9">
        <f>SUMIFS(Concentrado!P$2:P859,Concentrado!$A$2:$A859,"="&amp;$A19,Concentrado!$B$2:$B859, "=Yucatán")</f>
        <v>16.408999999999999</v>
      </c>
      <c r="P19" s="9">
        <f>SUMIFS(Concentrado!Q$2:Q859,Concentrado!$A$2:$A859,"="&amp;$A19,Concentrado!$B$2:$B859, "=Yucatán")</f>
        <v>37.508000000000003</v>
      </c>
      <c r="Q19" s="9">
        <f>SUMIFS(Concentrado!R$2:R859,Concentrado!$A$2:$A859,"="&amp;$A19,Concentrado!$B$2:$B859, "=Yucatán")</f>
        <v>59.905999999999999</v>
      </c>
      <c r="R19" s="9">
        <f>SUMIFS(Concentrado!S$2:S859,Concentrado!$A$2:$A859,"="&amp;$A19,Concentrado!$B$2:$B859, "=Yucatán")</f>
        <v>81.494</v>
      </c>
      <c r="S19" s="9">
        <f>SUMIFS(Concentrado!T$2:T859,Concentrado!$A$2:$A859,"="&amp;$A19,Concentrado!$B$2:$B859, "=Yucatán")</f>
        <v>70.837999999999994</v>
      </c>
      <c r="T19" s="9">
        <f>SUMIFS(Concentrado!U$2:U859,Concentrado!$A$2:$A859,"="&amp;$A19,Concentrado!$B$2:$B859, "=Yucatán")</f>
        <v>12.602</v>
      </c>
      <c r="U19" s="9">
        <f>SUMIFS(Concentrado!V$2:V859,Concentrado!$A$2:$A859,"="&amp;$A19,Concentrado!$B$2:$B859, "=Yucatán")</f>
        <v>12.009</v>
      </c>
      <c r="V19" s="9">
        <f>SUMIFS(Concentrado!W$2:W859,Concentrado!$A$2:$A859,"="&amp;$A19,Concentrado!$B$2:$B859, "=Yucatán")</f>
        <v>12.301</v>
      </c>
      <c r="W19" s="9">
        <f>SUMIFS(Concentrado!X$2:X859,Concentrado!$A$2:$A859,"="&amp;$A19,Concentrado!$B$2:$B859, "=Yucatán")</f>
        <v>4.6079999999999997</v>
      </c>
      <c r="X19" s="9">
        <f>SUMIFS(Concentrado!Y$2:Y859,Concentrado!$A$2:$A859,"="&amp;$A19,Concentrado!$B$2:$B859, "=Yucatán")</f>
        <v>0.73299999999999998</v>
      </c>
      <c r="Y19" s="9">
        <f>SUMIFS(Concentrado!Z$2:Z859,Concentrado!$A$2:$A859,"="&amp;$A19,Concentrado!$B$2:$B859, "=Yucatán")</f>
        <v>2.6459999999999999</v>
      </c>
      <c r="Z19" s="9">
        <f>SUMIFS(Concentrado!AA$2:AA859,Concentrado!$A$2:$A859,"="&amp;$A19,Concentrado!$B$2:$B859, "=Yucatán")</f>
        <v>130.251</v>
      </c>
      <c r="AA19" s="9">
        <f>SUMIFS(Concentrado!AB$2:AB859,Concentrado!$A$2:$A859,"="&amp;$A19,Concentrado!$B$2:$B859, "=Yucatán")</f>
        <v>100.744</v>
      </c>
      <c r="AB19" s="9">
        <f>SUMIFS(Concentrado!AC$2:AC859,Concentrado!$A$2:$A859,"="&amp;$A19,Concentrado!$B$2:$B859, "=Yucatán")</f>
        <v>115.309</v>
      </c>
      <c r="AC19" s="9">
        <f>SUMIFS(Concentrado!AD$2:AD859,Concentrado!$A$2:$A859,"="&amp;$A19,Concentrado!$B$2:$B859, "=Yucatán")</f>
        <v>522.88499999999999</v>
      </c>
      <c r="AD19" s="9">
        <f>SUMIFS(Concentrado!AE$2:AE859,Concentrado!$A$2:$A859,"="&amp;$A19,Concentrado!$B$2:$B859, "=Yucatán")</f>
        <v>455.13600000000002</v>
      </c>
      <c r="AE19" s="9">
        <f>SUMIFS(Concentrado!AF$2:AF859,Concentrado!$A$2:$A859,"="&amp;$A19,Concentrado!$B$2:$B859, "=Yucatán")</f>
        <v>488.67</v>
      </c>
      <c r="AF19" s="9">
        <f>SUMIFS(Concentrado!AG$2:AG859,Concentrado!$A$2:$A859,"="&amp;$A19,Concentrado!$B$2:$B859, "=Yucatán")</f>
        <v>9.31</v>
      </c>
      <c r="AG19" s="9">
        <f>SUMIFS(Concentrado!AH$2:AH859,Concentrado!$A$2:$A859,"="&amp;$A19,Concentrado!$B$2:$B859, "=Yucatán")</f>
        <v>13.4819005485136</v>
      </c>
      <c r="AH19" s="9">
        <f>SUMIFS(Concentrado!AI$2:AI859,Concentrado!$A$2:$A859,"="&amp;$A19,Concentrado!$B$2:$B859, "=Yucatán")</f>
        <v>3.5774518321664002</v>
      </c>
      <c r="AI19" s="9">
        <f>SUMIFS(Concentrado!AJ$2:AJ859,Concentrado!$A$2:$A859,"="&amp;$A19,Concentrado!$B$2:$B859, "=Yucatán")</f>
        <v>8.5871922028294794</v>
      </c>
      <c r="AJ19" s="9">
        <f>SUMIFS(Concentrado!AK$2:AK859,Concentrado!$A$2:$A859,"="&amp;$A19,Concentrado!$B$2:$B859, "=Yucatán")</f>
        <v>13.635999999999999</v>
      </c>
      <c r="AK19" s="9">
        <f>SUMIFS(Concentrado!AL$2:AL859,Concentrado!$A$2:$A859,"="&amp;$A19,Concentrado!$B$2:$B859, "=Yucatán")</f>
        <v>4.125</v>
      </c>
      <c r="AL19" s="9">
        <f>SUMIFS(Concentrado!AM$2:AM859,Concentrado!$A$2:$A859,"="&amp;$A19,Concentrado!$B$2:$B859, "=Yucatán")</f>
        <v>8.82</v>
      </c>
      <c r="AM19" s="9">
        <f>SUMIFS(Concentrado!AN$2:AN859,Concentrado!$A$2:$A859,"="&amp;$A19,Concentrado!$B$2:$B859, "=Yucatán")</f>
        <v>79.748999999999995</v>
      </c>
      <c r="AN19" s="9">
        <f>SUMIFS(Concentrado!AO$2:AO859,Concentrado!$A$2:$A859,"="&amp;$A19,Concentrado!$B$2:$B859, "=Yucatán")</f>
        <v>59.493000000000002</v>
      </c>
      <c r="AO19" s="9">
        <f>SUMIFS(Concentrado!AP$2:AP859,Concentrado!$A$2:$A859,"="&amp;$A19,Concentrado!$B$2:$B859, "=Yucatán")</f>
        <v>69.584999999999994</v>
      </c>
      <c r="AP19" s="9">
        <f>SUMIFS(Concentrado!AQ$2:AQ859,Concentrado!$A$2:$A859,"="&amp;$A19,Concentrado!$B$2:$B859, "=Yucatán")</f>
        <v>1.6930000000000001</v>
      </c>
      <c r="AQ19" s="9">
        <f>SUMIFS(Concentrado!AR$2:AR859,Concentrado!$A$2:$A859,"="&amp;$A19,Concentrado!$B$2:$B859, "=Yucatán")</f>
        <v>0.82499999999999996</v>
      </c>
      <c r="AR19" s="9">
        <f>SUMIFS(Concentrado!AS$2:AS859,Concentrado!$A$2:$A859,"="&amp;$A19,Concentrado!$B$2:$B859, "=Yucatán")</f>
        <v>1.2529999999999999</v>
      </c>
      <c r="AS19" s="9">
        <f>SUMIFS(Concentrado!AT$2:AT859,Concentrado!$A$2:$A859,"="&amp;$A19,Concentrado!$B$2:$B859, "=Yucatán")</f>
        <v>9.31</v>
      </c>
      <c r="AT19" s="9">
        <f>SUMIFS(Concentrado!AU$2:AU859,Concentrado!$A$2:$A859,"="&amp;$A19,Concentrado!$B$2:$B859, "=Yucatán")</f>
        <v>1.4670000000000001</v>
      </c>
      <c r="AU19" s="9">
        <f>SUMIFS(Concentrado!AV$2:AV859,Concentrado!$A$2:$A859,"="&amp;$A19,Concentrado!$B$2:$B859, "=Yucatán")</f>
        <v>5.3380000000000001</v>
      </c>
      <c r="AV19" s="9">
        <f>SUMIFS(Concentrado!AW$2:AW859,Concentrado!$A$2:$A859,"="&amp;$A19,Concentrado!$B$2:$B859, "=Yucatán")</f>
        <v>683.32399999999996</v>
      </c>
      <c r="AW19" s="9">
        <f>SUMIFS(Concentrado!AX$2:AX859,Concentrado!$A$2:$A859,"="&amp;$A19,Concentrado!$B$2:$B859, "=Yucatán")</f>
        <v>551.11300000000006</v>
      </c>
      <c r="AX19" s="9">
        <f>SUMIFS(Concentrado!AY$2:AY859,Concentrado!$A$2:$A859,"="&amp;$A19,Concentrado!$B$2:$B859, "=Yucatán")</f>
        <v>616.55899999999997</v>
      </c>
      <c r="AY19" s="9">
        <f>SUMIFS(Concentrado!AZ$2:AZ859,Concentrado!$A$2:$A859,"="&amp;$A19,Concentrado!$B$2:$B859, "=Yucatán")</f>
        <v>6.8330000000000002</v>
      </c>
      <c r="AZ19" s="9">
        <f>SUMIFS(Concentrado!BA$2:BA859,Concentrado!$A$2:$A859,"="&amp;$A19,Concentrado!$B$2:$B859, "=Yucatán")</f>
        <v>5.5110000000000001</v>
      </c>
      <c r="BA19" s="9">
        <f>SUMIFS(Concentrado!BB$2:BB859,Concentrado!$A$2:$A859,"="&amp;$A19,Concentrado!$B$2:$B859, "=Yucatán")</f>
        <v>6.1660000000000004</v>
      </c>
      <c r="BB19" s="9">
        <f>SUMIFS(Concentrado!BC$2:BC859,Concentrado!$A$2:$A859,"="&amp;$A19,Concentrado!$B$2:$B859, "=Yucatán")</f>
        <v>28.396999999999998</v>
      </c>
      <c r="BC19" s="9">
        <f>SUMIFS(Concentrado!BD$2:BD859,Concentrado!$A$2:$A859,"="&amp;$A19,Concentrado!$B$2:$B859, "=Yucatán")</f>
        <v>8.7379999999999995</v>
      </c>
      <c r="BD19" s="9">
        <f>SUMIFS(Concentrado!BE$2:BE859,Concentrado!$A$2:$A859,"="&amp;$A19,Concentrado!$B$2:$B859, "=Yucatán")</f>
        <v>12.433999999999999</v>
      </c>
      <c r="BE19" s="9">
        <f>SUMIFS(Concentrado!BF$2:BF859,Concentrado!$A$2:$A859,"="&amp;$A19,Concentrado!$B$2:$B859, "=Yucatán")</f>
        <v>14.795999999999999</v>
      </c>
      <c r="BF19" s="9">
        <f>SUMIFS(Concentrado!BG$2:BG859,Concentrado!$A$2:$A859,"="&amp;$A19,Concentrado!$B$2:$B859, "=Yucatán")</f>
        <v>35.292999999999999</v>
      </c>
      <c r="BG19" s="9">
        <f>SUMIFS(Concentrado!BH$2:BH859,Concentrado!$A$2:$A859,"="&amp;$A19,Concentrado!$B$2:$B859, "=Yucatán")</f>
        <v>7.8457988326320081</v>
      </c>
    </row>
    <row r="20" spans="1:59" x14ac:dyDescent="0.25">
      <c r="A20" s="4">
        <v>2016</v>
      </c>
      <c r="B20" s="9">
        <f>SUMIFS(Concentrado!C$2:C859,Concentrado!$A$2:$A859,"="&amp;$A20,Concentrado!$B$2:$B859, "=Yucatán")</f>
        <v>12.733000000000001</v>
      </c>
      <c r="C20" s="9">
        <f>SUMIFS(Concentrado!D$2:D859,Concentrado!$A$2:$A859,"="&amp;$A20,Concentrado!$B$2:$B859, "=Yucatán")</f>
        <v>2.1579999999999999</v>
      </c>
      <c r="D20" s="9">
        <f>SUMIFS(Concentrado!E$2:E859,Concentrado!$A$2:$A859,"="&amp;$A20,Concentrado!$B$2:$B859, "=Yucatán")</f>
        <v>7.3769999999999998</v>
      </c>
      <c r="E20" s="9">
        <f>SUMIFS(Concentrado!F$2:F859,Concentrado!$A$2:$A859,"="&amp;$A20,Concentrado!$B$2:$B859, "=Yucatán")</f>
        <v>14.294</v>
      </c>
      <c r="F20" s="9">
        <f>SUMIFS(Concentrado!G$2:G859,Concentrado!$A$2:$A859,"="&amp;$A20,Concentrado!$B$2:$B859, "=Yucatán")</f>
        <v>15.406000000000001</v>
      </c>
      <c r="G20" s="9">
        <f>SUMIFS(Concentrado!H$2:H859,Concentrado!$A$2:$A859,"="&amp;$A20,Concentrado!$B$2:$B859, "=Yucatán")</f>
        <v>4.3369999999999997</v>
      </c>
      <c r="H20" s="9">
        <f>SUMIFS(Concentrado!I$2:I859,Concentrado!$A$2:$A859,"="&amp;$A20,Concentrado!$B$2:$B859, "=Yucatán")</f>
        <v>1.7090000000000001</v>
      </c>
      <c r="I20" s="9">
        <f>SUMIFS(Concentrado!J$2:J859,Concentrado!$A$2:$A859,"="&amp;$A20,Concentrado!$B$2:$B859, "=Yucatán")</f>
        <v>3.0059999999999998</v>
      </c>
      <c r="J20" s="9">
        <f>SUMIFS(Concentrado!K$2:K859,Concentrado!$A$2:$A859,"="&amp;$A20,Concentrado!$B$2:$B859, "=Yucatán")</f>
        <v>5.1669999999999998</v>
      </c>
      <c r="K20" s="9">
        <f>SUMIFS(Concentrado!L$2:L859,Concentrado!$A$2:$A859,"="&amp;$A20,Concentrado!$B$2:$B859, "=Yucatán")</f>
        <v>2.9670000000000001</v>
      </c>
      <c r="L20" s="9">
        <f>SUMIFS(Concentrado!M$2:M859,Concentrado!$A$2:$A859,"="&amp;$A20,Concentrado!$B$2:$B859, "=Yucatán")</f>
        <v>4.0529999999999999</v>
      </c>
      <c r="M20" s="9">
        <f>SUMIFS(Concentrado!N$2:N859,Concentrado!$A$2:$A859,"="&amp;$A20,Concentrado!$B$2:$B859, "=Yucatán")</f>
        <v>40.505000000000003</v>
      </c>
      <c r="N20" s="9">
        <f>SUMIFS(Concentrado!O$2:O859,Concentrado!$A$2:$A859,"="&amp;$A20,Concentrado!$B$2:$B859, "=Yucatán")</f>
        <v>63.481000000000002</v>
      </c>
      <c r="O20" s="9">
        <f>SUMIFS(Concentrado!P$2:P859,Concentrado!$A$2:$A859,"="&amp;$A20,Concentrado!$B$2:$B859, "=Yucatán")</f>
        <v>14.657</v>
      </c>
      <c r="P20" s="9">
        <f>SUMIFS(Concentrado!Q$2:Q859,Concentrado!$A$2:$A859,"="&amp;$A20,Concentrado!$B$2:$B859, "=Yucatán")</f>
        <v>38.755000000000003</v>
      </c>
      <c r="Q20" s="9">
        <f>SUMIFS(Concentrado!R$2:R859,Concentrado!$A$2:$A859,"="&amp;$A20,Concentrado!$B$2:$B859, "=Yucatán")</f>
        <v>61.173999999999999</v>
      </c>
      <c r="R20" s="9">
        <f>SUMIFS(Concentrado!S$2:S859,Concentrado!$A$2:$A859,"="&amp;$A20,Concentrado!$B$2:$B859, "=Yucatán")</f>
        <v>79.311000000000007</v>
      </c>
      <c r="S20" s="9">
        <f>SUMIFS(Concentrado!T$2:T859,Concentrado!$A$2:$A859,"="&amp;$A20,Concentrado!$B$2:$B859, "=Yucatán")</f>
        <v>70.358999999999995</v>
      </c>
      <c r="T20" s="9">
        <f>SUMIFS(Concentrado!U$2:U859,Concentrado!$A$2:$A859,"="&amp;$A20,Concentrado!$B$2:$B859, "=Yucatán")</f>
        <v>9.7799999999999994</v>
      </c>
      <c r="U20" s="9">
        <f>SUMIFS(Concentrado!V$2:V859,Concentrado!$A$2:$A859,"="&amp;$A20,Concentrado!$B$2:$B859, "=Yucatán")</f>
        <v>11.15</v>
      </c>
      <c r="V20" s="9">
        <f>SUMIFS(Concentrado!W$2:W859,Concentrado!$A$2:$A859,"="&amp;$A20,Concentrado!$B$2:$B859, "=Yucatán")</f>
        <v>10.474</v>
      </c>
      <c r="W20" s="9">
        <f>SUMIFS(Concentrado!X$2:X859,Concentrado!$A$2:$A859,"="&amp;$A20,Concentrado!$B$2:$B859, "=Yucatán")</f>
        <v>5.3520000000000003</v>
      </c>
      <c r="X20" s="9">
        <f>SUMIFS(Concentrado!Y$2:Y859,Concentrado!$A$2:$A859,"="&amp;$A20,Concentrado!$B$2:$B859, "=Yucatán")</f>
        <v>0.80900000000000005</v>
      </c>
      <c r="Y20" s="9">
        <f>SUMIFS(Concentrado!Z$2:Z859,Concentrado!$A$2:$A859,"="&amp;$A20,Concentrado!$B$2:$B859, "=Yucatán")</f>
        <v>3.0510000000000002</v>
      </c>
      <c r="Z20" s="9">
        <f>SUMIFS(Concentrado!AA$2:AA859,Concentrado!$A$2:$A859,"="&amp;$A20,Concentrado!$B$2:$B859, "=Yucatán")</f>
        <v>123.27</v>
      </c>
      <c r="AA20" s="9">
        <f>SUMIFS(Concentrado!AB$2:AB859,Concentrado!$A$2:$A859,"="&amp;$A20,Concentrado!$B$2:$B859, "=Yucatán")</f>
        <v>92.53</v>
      </c>
      <c r="AB20" s="9">
        <f>SUMIFS(Concentrado!AC$2:AC859,Concentrado!$A$2:$A859,"="&amp;$A20,Concentrado!$B$2:$B859, "=Yucatán")</f>
        <v>107.702</v>
      </c>
      <c r="AC20" s="9">
        <f>SUMIFS(Concentrado!AD$2:AD859,Concentrado!$A$2:$A859,"="&amp;$A20,Concentrado!$B$2:$B859, "=Yucatán")</f>
        <v>509.04399999999998</v>
      </c>
      <c r="AD20" s="9">
        <f>SUMIFS(Concentrado!AE$2:AE859,Concentrado!$A$2:$A859,"="&amp;$A20,Concentrado!$B$2:$B859, "=Yucatán")</f>
        <v>443.04599999999999</v>
      </c>
      <c r="AE20" s="9">
        <f>SUMIFS(Concentrado!AF$2:AF859,Concentrado!$A$2:$A859,"="&amp;$A20,Concentrado!$B$2:$B859, "=Yucatán")</f>
        <v>475.75700000000001</v>
      </c>
      <c r="AF20" s="9">
        <f>SUMIFS(Concentrado!AG$2:AG859,Concentrado!$A$2:$A859,"="&amp;$A20,Concentrado!$B$2:$B859, "=Yucatán")</f>
        <v>9.9649999999999999</v>
      </c>
      <c r="AG20" s="9">
        <f>SUMIFS(Concentrado!AH$2:AH859,Concentrado!$A$2:$A859,"="&amp;$A20,Concentrado!$B$2:$B859, "=Yucatán")</f>
        <v>15.5688563562945</v>
      </c>
      <c r="AH20" s="9">
        <f>SUMIFS(Concentrado!AI$2:AI859,Concentrado!$A$2:$A859,"="&amp;$A20,Concentrado!$B$2:$B859, "=Yucatán")</f>
        <v>4.56165070933669</v>
      </c>
      <c r="AI20" s="9">
        <f>SUMIFS(Concentrado!AJ$2:AJ859,Concentrado!$A$2:$A859,"="&amp;$A20,Concentrado!$B$2:$B859, "=Yucatán")</f>
        <v>10.134526454867601</v>
      </c>
      <c r="AJ20" s="9">
        <f>SUMIFS(Concentrado!AK$2:AK859,Concentrado!$A$2:$A859,"="&amp;$A20,Concentrado!$B$2:$B859, "=Yucatán")</f>
        <v>17.439</v>
      </c>
      <c r="AK20" s="9">
        <f>SUMIFS(Concentrado!AL$2:AL859,Concentrado!$A$2:$A859,"="&amp;$A20,Concentrado!$B$2:$B859, "=Yucatán")</f>
        <v>3.1469999999999998</v>
      </c>
      <c r="AL20" s="9">
        <f>SUMIFS(Concentrado!AM$2:AM859,Concentrado!$A$2:$A859,"="&amp;$A20,Concentrado!$B$2:$B859, "=Yucatán")</f>
        <v>10.201000000000001</v>
      </c>
      <c r="AM20" s="9">
        <f>SUMIFS(Concentrado!AN$2:AN859,Concentrado!$A$2:$A859,"="&amp;$A20,Concentrado!$B$2:$B859, "=Yucatán")</f>
        <v>72.706999999999994</v>
      </c>
      <c r="AN20" s="9">
        <f>SUMIFS(Concentrado!AO$2:AO859,Concentrado!$A$2:$A859,"="&amp;$A20,Concentrado!$B$2:$B859, "=Yucatán")</f>
        <v>54.851999999999997</v>
      </c>
      <c r="AO20" s="9">
        <f>SUMIFS(Concentrado!AP$2:AP859,Concentrado!$A$2:$A859,"="&amp;$A20,Concentrado!$B$2:$B859, "=Yucatán")</f>
        <v>63.756</v>
      </c>
      <c r="AP20" s="9">
        <f>SUMIFS(Concentrado!AQ$2:AQ859,Concentrado!$A$2:$A859,"="&amp;$A20,Concentrado!$B$2:$B859, "=Yucatán")</f>
        <v>2.1219999999999999</v>
      </c>
      <c r="AQ20" s="9">
        <f>SUMIFS(Concentrado!AR$2:AR859,Concentrado!$A$2:$A859,"="&amp;$A20,Concentrado!$B$2:$B859, "=Yucatán")</f>
        <v>0.54</v>
      </c>
      <c r="AR20" s="9">
        <f>SUMIFS(Concentrado!AS$2:AS859,Concentrado!$A$2:$A859,"="&amp;$A20,Concentrado!$B$2:$B859, "=Yucatán")</f>
        <v>1.321</v>
      </c>
      <c r="AS20" s="9">
        <f>SUMIFS(Concentrado!AT$2:AT859,Concentrado!$A$2:$A859,"="&amp;$A20,Concentrado!$B$2:$B859, "=Yucatán")</f>
        <v>9.2270000000000003</v>
      </c>
      <c r="AT20" s="9">
        <f>SUMIFS(Concentrado!AU$2:AU859,Concentrado!$A$2:$A859,"="&amp;$A20,Concentrado!$B$2:$B859, "=Yucatán")</f>
        <v>1.4390000000000001</v>
      </c>
      <c r="AU20" s="9">
        <f>SUMIFS(Concentrado!AV$2:AV859,Concentrado!$A$2:$A859,"="&amp;$A20,Concentrado!$B$2:$B859, "=Yucatán")</f>
        <v>5.2830000000000004</v>
      </c>
      <c r="AV20" s="9">
        <f>SUMIFS(Concentrado!AW$2:AW859,Concentrado!$A$2:$A859,"="&amp;$A20,Concentrado!$B$2:$B859, "=Yucatán")</f>
        <v>663.31700000000001</v>
      </c>
      <c r="AW20" s="9">
        <f>SUMIFS(Concentrado!AX$2:AX859,Concentrado!$A$2:$A859,"="&amp;$A20,Concentrado!$B$2:$B859, "=Yucatán")</f>
        <v>529.28099999999995</v>
      </c>
      <c r="AX20" s="9">
        <f>SUMIFS(Concentrado!AY$2:AY859,Concentrado!$A$2:$A859,"="&amp;$A20,Concentrado!$B$2:$B859, "=Yucatán")</f>
        <v>595.66300000000001</v>
      </c>
      <c r="AY20" s="9">
        <f>SUMIFS(Concentrado!AZ$2:AZ859,Concentrado!$A$2:$A859,"="&amp;$A20,Concentrado!$B$2:$B859, "=Yucatán")</f>
        <v>6.633</v>
      </c>
      <c r="AZ20" s="9">
        <f>SUMIFS(Concentrado!BA$2:BA859,Concentrado!$A$2:$A859,"="&amp;$A20,Concentrado!$B$2:$B859, "=Yucatán")</f>
        <v>5.2930000000000001</v>
      </c>
      <c r="BA20" s="9">
        <f>SUMIFS(Concentrado!BB$2:BB859,Concentrado!$A$2:$A859,"="&amp;$A20,Concentrado!$B$2:$B859, "=Yucatán")</f>
        <v>5.9569999999999999</v>
      </c>
      <c r="BB20" s="9">
        <f>SUMIFS(Concentrado!BC$2:BC859,Concentrado!$A$2:$A859,"="&amp;$A20,Concentrado!$B$2:$B859, "=Yucatán")</f>
        <v>25.646999999999998</v>
      </c>
      <c r="BC20" s="9">
        <f>SUMIFS(Concentrado!BD$2:BD859,Concentrado!$A$2:$A859,"="&amp;$A20,Concentrado!$B$2:$B859, "=Yucatán")</f>
        <v>6.548</v>
      </c>
      <c r="BD20" s="9">
        <f>SUMIFS(Concentrado!BE$2:BE859,Concentrado!$A$2:$A859,"="&amp;$A20,Concentrado!$B$2:$B859, "=Yucatán")</f>
        <v>14.384</v>
      </c>
      <c r="BE20" s="9">
        <f>SUMIFS(Concentrado!BF$2:BF859,Concentrado!$A$2:$A859,"="&amp;$A20,Concentrado!$B$2:$B859, "=Yucatán")</f>
        <v>16.748000000000001</v>
      </c>
      <c r="BF20" s="9">
        <f>SUMIFS(Concentrado!BG$2:BG859,Concentrado!$A$2:$A859,"="&amp;$A20,Concentrado!$B$2:$B859, "=Yucatán")</f>
        <v>31.709</v>
      </c>
      <c r="BG20" s="9">
        <f>SUMIFS(Concentrado!BH$2:BH859,Concentrado!$A$2:$A859,"="&amp;$A20,Concentrado!$B$2:$B859, "=Yucatán")</f>
        <v>6.0822691764434582</v>
      </c>
    </row>
    <row r="21" spans="1:59" x14ac:dyDescent="0.25">
      <c r="A21" s="4">
        <v>2017</v>
      </c>
      <c r="B21" s="9">
        <f>SUMIFS(Concentrado!C$2:C859,Concentrado!$A$2:$A859,"="&amp;$A21,Concentrado!$B$2:$B859, "=Yucatán")</f>
        <v>12.218</v>
      </c>
      <c r="C21" s="9">
        <f>SUMIFS(Concentrado!D$2:D859,Concentrado!$A$2:$A859,"="&amp;$A21,Concentrado!$B$2:$B859, "=Yucatán")</f>
        <v>1.323</v>
      </c>
      <c r="D21" s="9">
        <f>SUMIFS(Concentrado!E$2:E859,Concentrado!$A$2:$A859,"="&amp;$A21,Concentrado!$B$2:$B859, "=Yucatán")</f>
        <v>6.7</v>
      </c>
      <c r="E21" s="9">
        <f>SUMIFS(Concentrado!F$2:F859,Concentrado!$A$2:$A859,"="&amp;$A21,Concentrado!$B$2:$B859, "=Yucatán")</f>
        <v>15.084</v>
      </c>
      <c r="F21" s="9">
        <f>SUMIFS(Concentrado!G$2:G859,Concentrado!$A$2:$A859,"="&amp;$A21,Concentrado!$B$2:$B859, "=Yucatán")</f>
        <v>14.468</v>
      </c>
      <c r="G21" s="9">
        <f>SUMIFS(Concentrado!H$2:H859,Concentrado!$A$2:$A859,"="&amp;$A21,Concentrado!$B$2:$B859, "=Yucatán")</f>
        <v>2.8959999999999999</v>
      </c>
      <c r="H21" s="9">
        <f>SUMIFS(Concentrado!I$2:I859,Concentrado!$A$2:$A859,"="&amp;$A21,Concentrado!$B$2:$B859, "=Yucatán")</f>
        <v>2.2930000000000001</v>
      </c>
      <c r="I21" s="9">
        <f>SUMIFS(Concentrado!J$2:J859,Concentrado!$A$2:$A859,"="&amp;$A21,Concentrado!$B$2:$B859, "=Yucatán")</f>
        <v>2.59</v>
      </c>
      <c r="J21" s="9">
        <f>SUMIFS(Concentrado!K$2:K859,Concentrado!$A$2:$A859,"="&amp;$A21,Concentrado!$B$2:$B859, "=Yucatán")</f>
        <v>4.5250000000000004</v>
      </c>
      <c r="K21" s="9">
        <f>SUMIFS(Concentrado!L$2:L859,Concentrado!$A$2:$A859,"="&amp;$A21,Concentrado!$B$2:$B859, "=Yucatán")</f>
        <v>3.5270000000000001</v>
      </c>
      <c r="L21" s="9">
        <f>SUMIFS(Concentrado!M$2:M859,Concentrado!$A$2:$A859,"="&amp;$A21,Concentrado!$B$2:$B859, "=Yucatán")</f>
        <v>4.0199999999999996</v>
      </c>
      <c r="M21" s="9">
        <f>SUMIFS(Concentrado!N$2:N859,Concentrado!$A$2:$A859,"="&amp;$A21,Concentrado!$B$2:$B859, "=Yucatán")</f>
        <v>36.892000000000003</v>
      </c>
      <c r="N21" s="9">
        <f>SUMIFS(Concentrado!O$2:O859,Concentrado!$A$2:$A859,"="&amp;$A21,Concentrado!$B$2:$B859, "=Yucatán")</f>
        <v>55.843000000000004</v>
      </c>
      <c r="O21" s="9">
        <f>SUMIFS(Concentrado!P$2:P859,Concentrado!$A$2:$A859,"="&amp;$A21,Concentrado!$B$2:$B859, "=Yucatán")</f>
        <v>15.696</v>
      </c>
      <c r="P21" s="9">
        <f>SUMIFS(Concentrado!Q$2:Q859,Concentrado!$A$2:$A859,"="&amp;$A21,Concentrado!$B$2:$B859, "=Yucatán")</f>
        <v>35.508000000000003</v>
      </c>
      <c r="Q21" s="9">
        <f>SUMIFS(Concentrado!R$2:R859,Concentrado!$A$2:$A859,"="&amp;$A21,Concentrado!$B$2:$B859, "=Yucatán")</f>
        <v>62.631</v>
      </c>
      <c r="R21" s="9">
        <f>SUMIFS(Concentrado!S$2:S859,Concentrado!$A$2:$A859,"="&amp;$A21,Concentrado!$B$2:$B859, "=Yucatán")</f>
        <v>79.007999999999996</v>
      </c>
      <c r="S21" s="9">
        <f>SUMIFS(Concentrado!T$2:T859,Concentrado!$A$2:$A859,"="&amp;$A21,Concentrado!$B$2:$B859, "=Yucatán")</f>
        <v>70.926000000000002</v>
      </c>
      <c r="T21" s="9">
        <f>SUMIFS(Concentrado!U$2:U859,Concentrado!$A$2:$A859,"="&amp;$A21,Concentrado!$B$2:$B859, "=Yucatán")</f>
        <v>10.407999999999999</v>
      </c>
      <c r="U21" s="9">
        <f>SUMIFS(Concentrado!V$2:V859,Concentrado!$A$2:$A859,"="&amp;$A21,Concentrado!$B$2:$B859, "=Yucatán")</f>
        <v>13.138999999999999</v>
      </c>
      <c r="V21" s="9">
        <f>SUMIFS(Concentrado!W$2:W859,Concentrado!$A$2:$A859,"="&amp;$A21,Concentrado!$B$2:$B859, "=Yucatán")</f>
        <v>11.791</v>
      </c>
      <c r="W21" s="9">
        <f>SUMIFS(Concentrado!X$2:X859,Concentrado!$A$2:$A859,"="&amp;$A21,Concentrado!$B$2:$B859, "=Yucatán")</f>
        <v>3.62</v>
      </c>
      <c r="X21" s="9">
        <f>SUMIFS(Concentrado!Y$2:Y859,Concentrado!$A$2:$A859,"="&amp;$A21,Concentrado!$B$2:$B859, "=Yucatán")</f>
        <v>1.1459999999999999</v>
      </c>
      <c r="Y21" s="9">
        <f>SUMIFS(Concentrado!Z$2:Z859,Concentrado!$A$2:$A859,"="&amp;$A21,Concentrado!$B$2:$B859, "=Yucatán")</f>
        <v>2.367</v>
      </c>
      <c r="Z21" s="9">
        <f>SUMIFS(Concentrado!AA$2:AA859,Concentrado!$A$2:$A859,"="&amp;$A21,Concentrado!$B$2:$B859, "=Yucatán")</f>
        <v>113.405</v>
      </c>
      <c r="AA21" s="9">
        <f>SUMIFS(Concentrado!AB$2:AB859,Concentrado!$A$2:$A859,"="&amp;$A21,Concentrado!$B$2:$B859, "=Yucatán")</f>
        <v>83.504999999999995</v>
      </c>
      <c r="AB21" s="9">
        <f>SUMIFS(Concentrado!AC$2:AC859,Concentrado!$A$2:$A859,"="&amp;$A21,Concentrado!$B$2:$B859, "=Yucatán")</f>
        <v>98.26</v>
      </c>
      <c r="AC21" s="9">
        <f>SUMIFS(Concentrado!AD$2:AD859,Concentrado!$A$2:$A859,"="&amp;$A21,Concentrado!$B$2:$B859, "=Yucatán")</f>
        <v>486.74400000000003</v>
      </c>
      <c r="AD21" s="9">
        <f>SUMIFS(Concentrado!AE$2:AE859,Concentrado!$A$2:$A859,"="&amp;$A21,Concentrado!$B$2:$B859, "=Yucatán")</f>
        <v>424.84399999999999</v>
      </c>
      <c r="AE21" s="9">
        <f>SUMIFS(Concentrado!AF$2:AF859,Concentrado!$A$2:$A859,"="&amp;$A21,Concentrado!$B$2:$B859, "=Yucatán")</f>
        <v>455.43599999999998</v>
      </c>
      <c r="AF21" s="9">
        <f>SUMIFS(Concentrado!AG$2:AG859,Concentrado!$A$2:$A859,"="&amp;$A21,Concentrado!$B$2:$B859, "=Yucatán")</f>
        <v>9.2319999999999993</v>
      </c>
      <c r="AG21" s="9">
        <f>SUMIFS(Concentrado!AH$2:AH859,Concentrado!$A$2:$A859,"="&amp;$A21,Concentrado!$B$2:$B859, "=Yucatán")</f>
        <v>13.699568463593399</v>
      </c>
      <c r="AH21" s="9">
        <f>SUMIFS(Concentrado!AI$2:AI859,Concentrado!$A$2:$A859,"="&amp;$A21,Concentrado!$B$2:$B859, "=Yucatán")</f>
        <v>3.0146360580618898</v>
      </c>
      <c r="AI21" s="9">
        <f>SUMIFS(Concentrado!AJ$2:AJ859,Concentrado!$A$2:$A859,"="&amp;$A21,Concentrado!$B$2:$B859, "=Yucatán")</f>
        <v>8.4280455610227705</v>
      </c>
      <c r="AJ21" s="9">
        <f>SUMIFS(Concentrado!AK$2:AK859,Concentrado!$A$2:$A859,"="&amp;$A21,Concentrado!$B$2:$B859, "=Yucatán")</f>
        <v>13.757</v>
      </c>
      <c r="AK21" s="9">
        <f>SUMIFS(Concentrado!AL$2:AL859,Concentrado!$A$2:$A859,"="&amp;$A21,Concentrado!$B$2:$B859, "=Yucatán")</f>
        <v>3.4390000000000001</v>
      </c>
      <c r="AL21" s="9">
        <f>SUMIFS(Concentrado!AM$2:AM859,Concentrado!$A$2:$A859,"="&amp;$A21,Concentrado!$B$2:$B859, "=Yucatán")</f>
        <v>8.5310000000000006</v>
      </c>
      <c r="AM21" s="9">
        <f>SUMIFS(Concentrado!AN$2:AN859,Concentrado!$A$2:$A859,"="&amp;$A21,Concentrado!$B$2:$B859, "=Yucatán")</f>
        <v>68.784999999999997</v>
      </c>
      <c r="AN21" s="9">
        <f>SUMIFS(Concentrado!AO$2:AO859,Concentrado!$A$2:$A859,"="&amp;$A21,Concentrado!$B$2:$B859, "=Yucatán")</f>
        <v>47.881</v>
      </c>
      <c r="AO21" s="9">
        <f>SUMIFS(Concentrado!AP$2:AP859,Concentrado!$A$2:$A859,"="&amp;$A21,Concentrado!$B$2:$B859, "=Yucatán")</f>
        <v>58.286000000000001</v>
      </c>
      <c r="AP21" s="9">
        <f>SUMIFS(Concentrado!AQ$2:AQ859,Concentrado!$A$2:$A859,"="&amp;$A21,Concentrado!$B$2:$B859, "=Yucatán")</f>
        <v>1.3580000000000001</v>
      </c>
      <c r="AQ21" s="9">
        <f>SUMIFS(Concentrado!AR$2:AR859,Concentrado!$A$2:$A859,"="&amp;$A21,Concentrado!$B$2:$B859, "=Yucatán")</f>
        <v>0.52900000000000003</v>
      </c>
      <c r="AR21" s="9">
        <f>SUMIFS(Concentrado!AS$2:AS859,Concentrado!$A$2:$A859,"="&amp;$A21,Concentrado!$B$2:$B859, "=Yucatán")</f>
        <v>0.93799999999999994</v>
      </c>
      <c r="AS21" s="9">
        <f>SUMIFS(Concentrado!AT$2:AT859,Concentrado!$A$2:$A859,"="&amp;$A21,Concentrado!$B$2:$B859, "=Yucatán")</f>
        <v>7.8739999999999997</v>
      </c>
      <c r="AT21" s="9">
        <f>SUMIFS(Concentrado!AU$2:AU859,Concentrado!$A$2:$A859,"="&amp;$A21,Concentrado!$B$2:$B859, "=Yucatán")</f>
        <v>1.8520000000000001</v>
      </c>
      <c r="AU21" s="9">
        <f>SUMIFS(Concentrado!AV$2:AV859,Concentrado!$A$2:$A859,"="&amp;$A21,Concentrado!$B$2:$B859, "=Yucatán")</f>
        <v>4.8239999999999998</v>
      </c>
      <c r="AV21" s="9">
        <f>SUMIFS(Concentrado!AW$2:AW859,Concentrado!$A$2:$A859,"="&amp;$A21,Concentrado!$B$2:$B859, "=Yucatán")</f>
        <v>627.21100000000001</v>
      </c>
      <c r="AW21" s="9">
        <f>SUMIFS(Concentrado!AX$2:AX859,Concentrado!$A$2:$A859,"="&amp;$A21,Concentrado!$B$2:$B859, "=Yucatán")</f>
        <v>502.88200000000001</v>
      </c>
      <c r="AX21" s="9">
        <f>SUMIFS(Concentrado!AY$2:AY859,Concentrado!$A$2:$A859,"="&amp;$A21,Concentrado!$B$2:$B859, "=Yucatán")</f>
        <v>564.37</v>
      </c>
      <c r="AY21" s="9">
        <f>SUMIFS(Concentrado!AZ$2:AZ859,Concentrado!$A$2:$A859,"="&amp;$A21,Concentrado!$B$2:$B859, "=Yucatán")</f>
        <v>6.2720000000000002</v>
      </c>
      <c r="AZ21" s="9">
        <f>SUMIFS(Concentrado!BA$2:BA859,Concentrado!$A$2:$A859,"="&amp;$A21,Concentrado!$B$2:$B859, "=Yucatán")</f>
        <v>5.0289999999999999</v>
      </c>
      <c r="BA21" s="9">
        <f>SUMIFS(Concentrado!BB$2:BB859,Concentrado!$A$2:$A859,"="&amp;$A21,Concentrado!$B$2:$B859, "=Yucatán")</f>
        <v>5.6440000000000001</v>
      </c>
      <c r="BB21" s="9">
        <f>SUMIFS(Concentrado!BC$2:BC859,Concentrado!$A$2:$A859,"="&amp;$A21,Concentrado!$B$2:$B859, "=Yucatán")</f>
        <v>21.28</v>
      </c>
      <c r="BC21" s="9">
        <f>SUMIFS(Concentrado!BD$2:BD859,Concentrado!$A$2:$A859,"="&amp;$A21,Concentrado!$B$2:$B859, "=Yucatán")</f>
        <v>14.186999999999999</v>
      </c>
      <c r="BD21" s="9">
        <f>SUMIFS(Concentrado!BE$2:BE859,Concentrado!$A$2:$A859,"="&amp;$A21,Concentrado!$B$2:$B859, "=Yucatán")</f>
        <v>11.941000000000001</v>
      </c>
      <c r="BE21" s="9">
        <f>SUMIFS(Concentrado!BF$2:BF859,Concentrado!$A$2:$A859,"="&amp;$A21,Concentrado!$B$2:$B859, "=Yucatán")</f>
        <v>14.266</v>
      </c>
      <c r="BF21" s="9">
        <f>SUMIFS(Concentrado!BG$2:BG859,Concentrado!$A$2:$A859,"="&amp;$A21,Concentrado!$B$2:$B859, "=Yucatán")</f>
        <v>14.526999999999999</v>
      </c>
      <c r="BG21" s="9">
        <f>SUMIFS(Concentrado!BH$2:BH859,Concentrado!$A$2:$A859,"="&amp;$A21,Concentrado!$B$2:$B859, "=Yucatán")</f>
        <v>6.8568772154105408</v>
      </c>
    </row>
    <row r="22" spans="1:59" x14ac:dyDescent="0.25">
      <c r="A22" s="4">
        <v>2018</v>
      </c>
      <c r="B22" s="9">
        <f>SUMIFS(Concentrado!C$2:C859,Concentrado!$A$2:$A859,"="&amp;$A22,Concentrado!$B$2:$B859, "=Yucatán")</f>
        <v>12.519</v>
      </c>
      <c r="C22" s="9">
        <f>SUMIFS(Concentrado!D$2:D859,Concentrado!$A$2:$A859,"="&amp;$A22,Concentrado!$B$2:$B859, "=Yucatán")</f>
        <v>2.8530000000000002</v>
      </c>
      <c r="D22" s="9">
        <f>SUMIFS(Concentrado!E$2:E859,Concentrado!$A$2:$A859,"="&amp;$A22,Concentrado!$B$2:$B859, "=Yucatán")</f>
        <v>7.6219999999999999</v>
      </c>
      <c r="E22" s="9">
        <f>SUMIFS(Concentrado!F$2:F859,Concentrado!$A$2:$A859,"="&amp;$A22,Concentrado!$B$2:$B859, "=Yucatán")</f>
        <v>14.172000000000001</v>
      </c>
      <c r="F22" s="9">
        <f>SUMIFS(Concentrado!G$2:G859,Concentrado!$A$2:$A859,"="&amp;$A22,Concentrado!$B$2:$B859, "=Yucatán")</f>
        <v>12.978</v>
      </c>
      <c r="G22" s="9">
        <f>SUMIFS(Concentrado!H$2:H859,Concentrado!$A$2:$A859,"="&amp;$A22,Concentrado!$B$2:$B859, "=Yucatán")</f>
        <v>2.3090000000000002</v>
      </c>
      <c r="H22" s="9">
        <f>SUMIFS(Concentrado!I$2:I859,Concentrado!$A$2:$A859,"="&amp;$A22,Concentrado!$B$2:$B859, "=Yucatán")</f>
        <v>2.7669999999999999</v>
      </c>
      <c r="I22" s="9">
        <f>SUMIFS(Concentrado!J$2:J859,Concentrado!$A$2:$A859,"="&amp;$A22,Concentrado!$B$2:$B859, "=Yucatán")</f>
        <v>2.5409999999999999</v>
      </c>
      <c r="J22" s="9">
        <f>SUMIFS(Concentrado!K$2:K859,Concentrado!$A$2:$A859,"="&amp;$A22,Concentrado!$B$2:$B859, "=Yucatán")</f>
        <v>5.4160000000000004</v>
      </c>
      <c r="K22" s="9">
        <f>SUMIFS(Concentrado!L$2:L859,Concentrado!$A$2:$A859,"="&amp;$A22,Concentrado!$B$2:$B859, "=Yucatán")</f>
        <v>3.6320000000000001</v>
      </c>
      <c r="L22" s="9">
        <f>SUMIFS(Concentrado!M$2:M859,Concentrado!$A$2:$A859,"="&amp;$A22,Concentrado!$B$2:$B859, "=Yucatán")</f>
        <v>4.5119999999999996</v>
      </c>
      <c r="M22" s="9">
        <f>SUMIFS(Concentrado!N$2:N859,Concentrado!$A$2:$A859,"="&amp;$A22,Concentrado!$B$2:$B859, "=Yucatán")</f>
        <v>32.097000000000001</v>
      </c>
      <c r="N22" s="9">
        <f>SUMIFS(Concentrado!O$2:O859,Concentrado!$A$2:$A859,"="&amp;$A22,Concentrado!$B$2:$B859, "=Yucatán")</f>
        <v>61.264000000000003</v>
      </c>
      <c r="O22" s="9">
        <f>SUMIFS(Concentrado!P$2:P859,Concentrado!$A$2:$A859,"="&amp;$A22,Concentrado!$B$2:$B859, "=Yucatán")</f>
        <v>15.564</v>
      </c>
      <c r="P22" s="9">
        <f>SUMIFS(Concentrado!Q$2:Q859,Concentrado!$A$2:$A859,"="&amp;$A22,Concentrado!$B$2:$B859, "=Yucatán")</f>
        <v>38.112000000000002</v>
      </c>
      <c r="Q22" s="9">
        <f>SUMIFS(Concentrado!R$2:R859,Concentrado!$A$2:$A859,"="&amp;$A22,Concentrado!$B$2:$B859, "=Yucatán")</f>
        <v>52.917999999999999</v>
      </c>
      <c r="R22" s="9">
        <f>SUMIFS(Concentrado!S$2:S859,Concentrado!$A$2:$A859,"="&amp;$A22,Concentrado!$B$2:$B859, "=Yucatán")</f>
        <v>73.239000000000004</v>
      </c>
      <c r="S22" s="9">
        <f>SUMIFS(Concentrado!T$2:T859,Concentrado!$A$2:$A859,"="&amp;$A22,Concentrado!$B$2:$B859, "=Yucatán")</f>
        <v>63.213000000000001</v>
      </c>
      <c r="T22" s="9">
        <f>SUMIFS(Concentrado!U$2:U859,Concentrado!$A$2:$A859,"="&amp;$A22,Concentrado!$B$2:$B859, "=Yucatán")</f>
        <v>10.298999999999999</v>
      </c>
      <c r="U22" s="9">
        <f>SUMIFS(Concentrado!V$2:V859,Concentrado!$A$2:$A859,"="&amp;$A22,Concentrado!$B$2:$B859, "=Yucatán")</f>
        <v>12.538</v>
      </c>
      <c r="V22" s="9">
        <f>SUMIFS(Concentrado!W$2:W859,Concentrado!$A$2:$A859,"="&amp;$A22,Concentrado!$B$2:$B859, "=Yucatán")</f>
        <v>11.433999999999999</v>
      </c>
      <c r="W22" s="9">
        <f>SUMIFS(Concentrado!X$2:X859,Concentrado!$A$2:$A859,"="&amp;$A22,Concentrado!$B$2:$B859, "=Yucatán")</f>
        <v>4.617</v>
      </c>
      <c r="X22" s="9">
        <f>SUMIFS(Concentrado!Y$2:Y859,Concentrado!$A$2:$A859,"="&amp;$A22,Concentrado!$B$2:$B859, "=Yucatán")</f>
        <v>0.86499999999999999</v>
      </c>
      <c r="Y22" s="9">
        <f>SUMIFS(Concentrado!Z$2:Z859,Concentrado!$A$2:$A859,"="&amp;$A22,Concentrado!$B$2:$B859, "=Yucatán")</f>
        <v>2.7160000000000002</v>
      </c>
      <c r="Z22" s="9">
        <f>SUMIFS(Concentrado!AA$2:AA859,Concentrado!$A$2:$A859,"="&amp;$A22,Concentrado!$B$2:$B859, "=Yucatán")</f>
        <v>118.533</v>
      </c>
      <c r="AA22" s="9">
        <f>SUMIFS(Concentrado!AB$2:AB859,Concentrado!$A$2:$A859,"="&amp;$A22,Concentrado!$B$2:$B859, "=Yucatán")</f>
        <v>90.965000000000003</v>
      </c>
      <c r="AB22" s="9">
        <f>SUMIFS(Concentrado!AC$2:AC859,Concentrado!$A$2:$A859,"="&amp;$A22,Concentrado!$B$2:$B859, "=Yucatán")</f>
        <v>104.566</v>
      </c>
      <c r="AC22" s="9">
        <f>SUMIFS(Concentrado!AD$2:AD859,Concentrado!$A$2:$A859,"="&amp;$A22,Concentrado!$B$2:$B859, "=Yucatán")</f>
        <v>482.03300000000002</v>
      </c>
      <c r="AD22" s="9">
        <f>SUMIFS(Concentrado!AE$2:AE859,Concentrado!$A$2:$A859,"="&amp;$A22,Concentrado!$B$2:$B859, "=Yucatán")</f>
        <v>424.12799999999999</v>
      </c>
      <c r="AE22" s="9">
        <f>SUMIFS(Concentrado!AF$2:AF859,Concentrado!$A$2:$A859,"="&amp;$A22,Concentrado!$B$2:$B859, "=Yucatán")</f>
        <v>452.74099999999999</v>
      </c>
      <c r="AF22" s="9">
        <f>SUMIFS(Concentrado!AG$2:AG859,Concentrado!$A$2:$A859,"="&amp;$A22,Concentrado!$B$2:$B859, "=Yucatán")</f>
        <v>8.1690000000000005</v>
      </c>
      <c r="AG22" s="9">
        <f>SUMIFS(Concentrado!AH$2:AH859,Concentrado!$A$2:$A859,"="&amp;$A22,Concentrado!$B$2:$B859, "=Yucatán")</f>
        <v>15.262774093984801</v>
      </c>
      <c r="AH22" s="9">
        <f>SUMIFS(Concentrado!AI$2:AI859,Concentrado!$A$2:$A859,"="&amp;$A22,Concentrado!$B$2:$B859, "=Yucatán")</f>
        <v>3.7355992648340601</v>
      </c>
      <c r="AI22" s="9">
        <f>SUMIFS(Concentrado!AJ$2:AJ859,Concentrado!$A$2:$A859,"="&amp;$A22,Concentrado!$B$2:$B859, "=Yucatán")</f>
        <v>9.5786499261338705</v>
      </c>
      <c r="AJ22" s="9">
        <f>SUMIFS(Concentrado!AK$2:AK859,Concentrado!$A$2:$A859,"="&amp;$A22,Concentrado!$B$2:$B859, "=Yucatán")</f>
        <v>17.314</v>
      </c>
      <c r="AK22" s="9">
        <f>SUMIFS(Concentrado!AL$2:AL859,Concentrado!$A$2:$A859,"="&amp;$A22,Concentrado!$B$2:$B859, "=Yucatán")</f>
        <v>3.4590000000000001</v>
      </c>
      <c r="AL22" s="9">
        <f>SUMIFS(Concentrado!AM$2:AM859,Concentrado!$A$2:$A859,"="&amp;$A22,Concentrado!$B$2:$B859, "=Yucatán")</f>
        <v>10.295</v>
      </c>
      <c r="AM22" s="9">
        <f>SUMIFS(Concentrado!AN$2:AN859,Concentrado!$A$2:$A859,"="&amp;$A22,Concentrado!$B$2:$B859, "=Yucatán")</f>
        <v>74.05</v>
      </c>
      <c r="AN22" s="9">
        <f>SUMIFS(Concentrado!AO$2:AO859,Concentrado!$A$2:$A859,"="&amp;$A22,Concentrado!$B$2:$B859, "=Yucatán")</f>
        <v>61.046999999999997</v>
      </c>
      <c r="AO22" s="9">
        <f>SUMIFS(Concentrado!AP$2:AP859,Concentrado!$A$2:$A859,"="&amp;$A22,Concentrado!$B$2:$B859, "=Yucatán")</f>
        <v>67.462000000000003</v>
      </c>
      <c r="AP22" s="9">
        <f>SUMIFS(Concentrado!AQ$2:AQ859,Concentrado!$A$2:$A859,"="&amp;$A22,Concentrado!$B$2:$B859, "=Yucatán")</f>
        <v>1.865</v>
      </c>
      <c r="AQ22" s="9">
        <f>SUMIFS(Concentrado!AR$2:AR859,Concentrado!$A$2:$A859,"="&amp;$A22,Concentrado!$B$2:$B859, "=Yucatán")</f>
        <v>0.77800000000000002</v>
      </c>
      <c r="AR22" s="9">
        <f>SUMIFS(Concentrado!AS$2:AS859,Concentrado!$A$2:$A859,"="&amp;$A22,Concentrado!$B$2:$B859, "=Yucatán")</f>
        <v>1.3140000000000001</v>
      </c>
      <c r="AS22" s="9">
        <f>SUMIFS(Concentrado!AT$2:AT859,Concentrado!$A$2:$A859,"="&amp;$A22,Concentrado!$B$2:$B859, "=Yucatán")</f>
        <v>8.8789999999999996</v>
      </c>
      <c r="AT22" s="9">
        <f>SUMIFS(Concentrado!AU$2:AU859,Concentrado!$A$2:$A859,"="&amp;$A22,Concentrado!$B$2:$B859, "=Yucatán")</f>
        <v>1.556</v>
      </c>
      <c r="AU22" s="9">
        <f>SUMIFS(Concentrado!AV$2:AV859,Concentrado!$A$2:$A859,"="&amp;$A22,Concentrado!$B$2:$B859, "=Yucatán")</f>
        <v>5.1689999999999996</v>
      </c>
      <c r="AV22" s="9">
        <f>SUMIFS(Concentrado!AW$2:AW859,Concentrado!$A$2:$A859,"="&amp;$A22,Concentrado!$B$2:$B859, "=Yucatán")</f>
        <v>628.53399999999999</v>
      </c>
      <c r="AW22" s="9">
        <f>SUMIFS(Concentrado!AX$2:AX859,Concentrado!$A$2:$A859,"="&amp;$A22,Concentrado!$B$2:$B859, "=Yucatán")</f>
        <v>513.36300000000006</v>
      </c>
      <c r="AX22" s="9">
        <f>SUMIFS(Concentrado!AY$2:AY859,Concentrado!$A$2:$A859,"="&amp;$A22,Concentrado!$B$2:$B859, "=Yucatán")</f>
        <v>570.23</v>
      </c>
      <c r="AY22" s="9">
        <f>SUMIFS(Concentrado!AZ$2:AZ859,Concentrado!$A$2:$A859,"="&amp;$A22,Concentrado!$B$2:$B859, "=Yucatán")</f>
        <v>6.2850000000000001</v>
      </c>
      <c r="AZ22" s="9">
        <f>SUMIFS(Concentrado!BA$2:BA859,Concentrado!$A$2:$A859,"="&amp;$A22,Concentrado!$B$2:$B859, "=Yucatán")</f>
        <v>5.1340000000000003</v>
      </c>
      <c r="BA22" s="9">
        <f>SUMIFS(Concentrado!BB$2:BB859,Concentrado!$A$2:$A859,"="&amp;$A22,Concentrado!$B$2:$B859, "=Yucatán")</f>
        <v>5.702</v>
      </c>
      <c r="BB22" s="9">
        <f>SUMIFS(Concentrado!BC$2:BC859,Concentrado!$A$2:$A859,"="&amp;$A22,Concentrado!$B$2:$B859, "=Yucatán")</f>
        <v>28.366</v>
      </c>
      <c r="BC22" s="9">
        <f>SUMIFS(Concentrado!BD$2:BD859,Concentrado!$A$2:$A859,"="&amp;$A22,Concentrado!$B$2:$B859, "=Yucatán")</f>
        <v>12.545999999999999</v>
      </c>
      <c r="BD22" s="9">
        <f>SUMIFS(Concentrado!BE$2:BE859,Concentrado!$A$2:$A859,"="&amp;$A22,Concentrado!$B$2:$B859, "=Yucatán")</f>
        <v>10.91</v>
      </c>
      <c r="BE22" s="9">
        <f>SUMIFS(Concentrado!BF$2:BF859,Concentrado!$A$2:$A859,"="&amp;$A22,Concentrado!$B$2:$B859, "=Yucatán")</f>
        <v>13.016</v>
      </c>
      <c r="BF22" s="9">
        <f>SUMIFS(Concentrado!BG$2:BG859,Concentrado!$A$2:$A859,"="&amp;$A22,Concentrado!$B$2:$B859, "=Yucatán")</f>
        <v>52.646999999999998</v>
      </c>
      <c r="BG22" s="9">
        <f>SUMIFS(Concentrado!BH$2:BH859,Concentrado!$A$2:$A859,"="&amp;$A22,Concentrado!$B$2:$B859, "=Yucatán")</f>
        <v>6.1128985083357703</v>
      </c>
    </row>
    <row r="23" spans="1:59" x14ac:dyDescent="0.25">
      <c r="A23" s="4">
        <v>2019</v>
      </c>
      <c r="B23" s="9">
        <f>SUMIFS(Concentrado!C$2:C859,Concentrado!$A$2:$A859,"="&amp;$A23,Concentrado!$B$2:$B859, "=Yucatán")</f>
        <v>12.286</v>
      </c>
      <c r="C23" s="9">
        <f>SUMIFS(Concentrado!D$2:D859,Concentrado!$A$2:$A859,"="&amp;$A23,Concentrado!$B$2:$B859, "=Yucatán")</f>
        <v>2.883</v>
      </c>
      <c r="D23" s="9">
        <f>SUMIFS(Concentrado!E$2:E859,Concentrado!$A$2:$A859,"="&amp;$A23,Concentrado!$B$2:$B859, "=Yucatán")</f>
        <v>7.5209999999999999</v>
      </c>
      <c r="E23" s="9">
        <f>SUMIFS(Concentrado!F$2:F859,Concentrado!$A$2:$A859,"="&amp;$A23,Concentrado!$B$2:$B859, "=Yucatán")</f>
        <v>10.125999999999999</v>
      </c>
      <c r="F23" s="9">
        <f>SUMIFS(Concentrado!G$2:G859,Concentrado!$A$2:$A859,"="&amp;$A23,Concentrado!$B$2:$B859, "=Yucatán")</f>
        <v>13.452999999999999</v>
      </c>
      <c r="G23" s="9">
        <f>SUMIFS(Concentrado!H$2:H859,Concentrado!$A$2:$A859,"="&amp;$A23,Concentrado!$B$2:$B859, "=Yucatán")</f>
        <v>2.9630000000000001</v>
      </c>
      <c r="H23" s="9">
        <f>SUMIFS(Concentrado!I$2:I859,Concentrado!$A$2:$A859,"="&amp;$A23,Concentrado!$B$2:$B859, "=Yucatán")</f>
        <v>3.3919999999999999</v>
      </c>
      <c r="I23" s="9">
        <f>SUMIFS(Concentrado!J$2:J859,Concentrado!$A$2:$A859,"="&amp;$A23,Concentrado!$B$2:$B859, "=Yucatán")</f>
        <v>3.18</v>
      </c>
      <c r="J23" s="9">
        <f>SUMIFS(Concentrado!K$2:K859,Concentrado!$A$2:$A859,"="&amp;$A23,Concentrado!$B$2:$B859, "=Yucatán")</f>
        <v>6.1859999999999999</v>
      </c>
      <c r="K23" s="9">
        <f>SUMIFS(Concentrado!L$2:L859,Concentrado!$A$2:$A859,"="&amp;$A23,Concentrado!$B$2:$B859, "=Yucatán")</f>
        <v>4.1550000000000002</v>
      </c>
      <c r="L23" s="9">
        <f>SUMIFS(Concentrado!M$2:M859,Concentrado!$A$2:$A859,"="&amp;$A23,Concentrado!$B$2:$B859, "=Yucatán")</f>
        <v>5.157</v>
      </c>
      <c r="M23" s="9">
        <f>SUMIFS(Concentrado!N$2:N859,Concentrado!$A$2:$A859,"="&amp;$A23,Concentrado!$B$2:$B859, "=Yucatán")</f>
        <v>29.312999999999999</v>
      </c>
      <c r="N23" s="9">
        <f>SUMIFS(Concentrado!O$2:O859,Concentrado!$A$2:$A859,"="&amp;$A23,Concentrado!$B$2:$B859, "=Yucatán")</f>
        <v>60.295999999999999</v>
      </c>
      <c r="O23" s="9">
        <f>SUMIFS(Concentrado!P$2:P859,Concentrado!$A$2:$A859,"="&amp;$A23,Concentrado!$B$2:$B859, "=Yucatán")</f>
        <v>16.707000000000001</v>
      </c>
      <c r="P23" s="9">
        <f>SUMIFS(Concentrado!Q$2:Q859,Concentrado!$A$2:$A859,"="&amp;$A23,Concentrado!$B$2:$B859, "=Yucatán")</f>
        <v>38.206000000000003</v>
      </c>
      <c r="Q23" s="9">
        <f>SUMIFS(Concentrado!R$2:R859,Concentrado!$A$2:$A859,"="&amp;$A23,Concentrado!$B$2:$B859, "=Yucatán")</f>
        <v>58.292000000000002</v>
      </c>
      <c r="R23" s="9">
        <f>SUMIFS(Concentrado!S$2:S859,Concentrado!$A$2:$A859,"="&amp;$A23,Concentrado!$B$2:$B859, "=Yucatán")</f>
        <v>72.846999999999994</v>
      </c>
      <c r="S23" s="9">
        <f>SUMIFS(Concentrado!T$2:T859,Concentrado!$A$2:$A859,"="&amp;$A23,Concentrado!$B$2:$B859, "=Yucatán")</f>
        <v>65.668000000000006</v>
      </c>
      <c r="T23" s="9">
        <f>SUMIFS(Concentrado!U$2:U859,Concentrado!$A$2:$A859,"="&amp;$A23,Concentrado!$B$2:$B859, "=Yucatán")</f>
        <v>11.676</v>
      </c>
      <c r="U23" s="9">
        <f>SUMIFS(Concentrado!V$2:V859,Concentrado!$A$2:$A859,"="&amp;$A23,Concentrado!$B$2:$B859, "=Yucatán")</f>
        <v>14.162000000000001</v>
      </c>
      <c r="V23" s="9">
        <f>SUMIFS(Concentrado!W$2:W859,Concentrado!$A$2:$A859,"="&amp;$A23,Concentrado!$B$2:$B859, "=Yucatán")</f>
        <v>12.936</v>
      </c>
      <c r="W23" s="9">
        <f>SUMIFS(Concentrado!X$2:X859,Concentrado!$A$2:$A859,"="&amp;$A23,Concentrado!$B$2:$B859, "=Yucatán")</f>
        <v>4.008</v>
      </c>
      <c r="X23" s="9">
        <f>SUMIFS(Concentrado!Y$2:Y859,Concentrado!$A$2:$A859,"="&amp;$A23,Concentrado!$B$2:$B859, "=Yucatán")</f>
        <v>0.33900000000000002</v>
      </c>
      <c r="Y23" s="9">
        <f>SUMIFS(Concentrado!Z$2:Z859,Concentrado!$A$2:$A859,"="&amp;$A23,Concentrado!$B$2:$B859, "=Yucatán")</f>
        <v>2.149</v>
      </c>
      <c r="Z23" s="9">
        <f>SUMIFS(Concentrado!AA$2:AA859,Concentrado!$A$2:$A859,"="&amp;$A23,Concentrado!$B$2:$B859, "=Yucatán")</f>
        <v>120.41800000000001</v>
      </c>
      <c r="AA23" s="9">
        <f>SUMIFS(Concentrado!AB$2:AB859,Concentrado!$A$2:$A859,"="&amp;$A23,Concentrado!$B$2:$B859, "=Yucatán")</f>
        <v>95.150999999999996</v>
      </c>
      <c r="AB23" s="9">
        <f>SUMIFS(Concentrado!AC$2:AC859,Concentrado!$A$2:$A859,"="&amp;$A23,Concentrado!$B$2:$B859, "=Yucatán")</f>
        <v>107.613</v>
      </c>
      <c r="AC23" s="9">
        <f>SUMIFS(Concentrado!AD$2:AD859,Concentrado!$A$2:$A859,"="&amp;$A23,Concentrado!$B$2:$B859, "=Yucatán")</f>
        <v>489.68900000000002</v>
      </c>
      <c r="AD23" s="9">
        <f>SUMIFS(Concentrado!AE$2:AE859,Concentrado!$A$2:$A859,"="&amp;$A23,Concentrado!$B$2:$B859, "=Yucatán")</f>
        <v>430.29899999999998</v>
      </c>
      <c r="AE23" s="9">
        <f>SUMIFS(Concentrado!AF$2:AF859,Concentrado!$A$2:$A859,"="&amp;$A23,Concentrado!$B$2:$B859, "=Yucatán")</f>
        <v>459.63499999999999</v>
      </c>
      <c r="AF23" s="9">
        <f>SUMIFS(Concentrado!AG$2:AG859,Concentrado!$A$2:$A859,"="&amp;$A23,Concentrado!$B$2:$B859, "=Yucatán")</f>
        <v>7.5810000000000004</v>
      </c>
      <c r="AG23" s="9">
        <f>SUMIFS(Concentrado!AH$2:AH859,Concentrado!$A$2:$A859,"="&amp;$A23,Concentrado!$B$2:$B859, "=Yucatán")</f>
        <v>17.7688986644512</v>
      </c>
      <c r="AH23" s="9">
        <f>SUMIFS(Concentrado!AI$2:AI859,Concentrado!$A$2:$A859,"="&amp;$A23,Concentrado!$B$2:$B859, "=Yucatán")</f>
        <v>5.9279311767190404</v>
      </c>
      <c r="AI23" s="9">
        <f>SUMIFS(Concentrado!AJ$2:AJ859,Concentrado!$A$2:$A859,"="&amp;$A23,Concentrado!$B$2:$B859, "=Yucatán")</f>
        <v>11.931997355479799</v>
      </c>
      <c r="AJ23" s="9">
        <f>SUMIFS(Concentrado!AK$2:AK859,Concentrado!$A$2:$A859,"="&amp;$A23,Concentrado!$B$2:$B859, "=Yucatán")</f>
        <v>17.251999999999999</v>
      </c>
      <c r="AK23" s="9">
        <f>SUMIFS(Concentrado!AL$2:AL859,Concentrado!$A$2:$A859,"="&amp;$A23,Concentrado!$B$2:$B859, "=Yucatán")</f>
        <v>3.9860000000000002</v>
      </c>
      <c r="AL23" s="9">
        <f>SUMIFS(Concentrado!AM$2:AM859,Concentrado!$A$2:$A859,"="&amp;$A23,Concentrado!$B$2:$B859, "=Yucatán")</f>
        <v>10.529</v>
      </c>
      <c r="AM23" s="9">
        <f>SUMIFS(Concentrado!AN$2:AN859,Concentrado!$A$2:$A859,"="&amp;$A23,Concentrado!$B$2:$B859, "=Yucatán")</f>
        <v>78.42</v>
      </c>
      <c r="AN23" s="9">
        <f>SUMIFS(Concentrado!AO$2:AO859,Concentrado!$A$2:$A859,"="&amp;$A23,Concentrado!$B$2:$B859, "=Yucatán")</f>
        <v>55.462000000000003</v>
      </c>
      <c r="AO23" s="9">
        <f>SUMIFS(Concentrado!AP$2:AP859,Concentrado!$A$2:$A859,"="&amp;$A23,Concentrado!$B$2:$B859, "=Yucatán")</f>
        <v>66.786000000000001</v>
      </c>
      <c r="AP23" s="9">
        <f>SUMIFS(Concentrado!AQ$2:AQ859,Concentrado!$A$2:$A859,"="&amp;$A23,Concentrado!$B$2:$B859, "=Yucatán")</f>
        <v>1.133</v>
      </c>
      <c r="AQ23" s="9">
        <f>SUMIFS(Concentrado!AR$2:AR859,Concentrado!$A$2:$A859,"="&amp;$A23,Concentrado!$B$2:$B859, "=Yucatán")</f>
        <v>0.59399999999999997</v>
      </c>
      <c r="AR23" s="9">
        <f>SUMIFS(Concentrado!AS$2:AS859,Concentrado!$A$2:$A859,"="&amp;$A23,Concentrado!$B$2:$B859, "=Yucatán")</f>
        <v>0.86</v>
      </c>
      <c r="AS23" s="9">
        <f>SUMIFS(Concentrado!AT$2:AT859,Concentrado!$A$2:$A859,"="&amp;$A23,Concentrado!$B$2:$B859, "=Yucatán")</f>
        <v>11.676</v>
      </c>
      <c r="AT23" s="9">
        <f>SUMIFS(Concentrado!AU$2:AU859,Concentrado!$A$2:$A859,"="&amp;$A23,Concentrado!$B$2:$B859, "=Yucatán")</f>
        <v>2.12</v>
      </c>
      <c r="AU23" s="9">
        <f>SUMIFS(Concentrado!AV$2:AV859,Concentrado!$A$2:$A859,"="&amp;$A23,Concentrado!$B$2:$B859, "=Yucatán")</f>
        <v>6.8330000000000002</v>
      </c>
      <c r="AV23" s="9">
        <f>SUMIFS(Concentrado!AW$2:AW859,Concentrado!$A$2:$A859,"="&amp;$A23,Concentrado!$B$2:$B859, "=Yucatán")</f>
        <v>645.57100000000003</v>
      </c>
      <c r="AW23" s="9">
        <f>SUMIFS(Concentrado!AX$2:AX859,Concentrado!$A$2:$A859,"="&amp;$A23,Concentrado!$B$2:$B859, "=Yucatán")</f>
        <v>515.01900000000001</v>
      </c>
      <c r="AX23" s="9">
        <f>SUMIFS(Concentrado!AY$2:AY859,Concentrado!$A$2:$A859,"="&amp;$A23,Concentrado!$B$2:$B859, "=Yucatán")</f>
        <v>579.45399999999995</v>
      </c>
      <c r="AY23" s="9">
        <f>SUMIFS(Concentrado!AZ$2:AZ859,Concentrado!$A$2:$A859,"="&amp;$A23,Concentrado!$B$2:$B859, "=Yucatán")</f>
        <v>6.4560000000000004</v>
      </c>
      <c r="AZ23" s="9">
        <f>SUMIFS(Concentrado!BA$2:BA859,Concentrado!$A$2:$A859,"="&amp;$A23,Concentrado!$B$2:$B859, "=Yucatán")</f>
        <v>5.15</v>
      </c>
      <c r="BA23" s="9">
        <f>SUMIFS(Concentrado!BB$2:BB859,Concentrado!$A$2:$A859,"="&amp;$A23,Concentrado!$B$2:$B859, "=Yucatán")</f>
        <v>5.7949999999999999</v>
      </c>
      <c r="BB23" s="9">
        <f>SUMIFS(Concentrado!BC$2:BC859,Concentrado!$A$2:$A859,"="&amp;$A23,Concentrado!$B$2:$B859, "=Yucatán")</f>
        <v>27.792000000000002</v>
      </c>
      <c r="BC23" s="9">
        <f>SUMIFS(Concentrado!BD$2:BD859,Concentrado!$A$2:$A859,"="&amp;$A23,Concentrado!$B$2:$B859, "=Yucatán")</f>
        <v>9.2639999999999993</v>
      </c>
      <c r="BD23" s="9">
        <f>SUMIFS(Concentrado!BE$2:BE859,Concentrado!$A$2:$A859,"="&amp;$A23,Concentrado!$B$2:$B859, "=Yucatán")</f>
        <v>16.219000000000001</v>
      </c>
      <c r="BE23" s="9">
        <f>SUMIFS(Concentrado!BF$2:BF859,Concentrado!$A$2:$A859,"="&amp;$A23,Concentrado!$B$2:$B859, "=Yucatán")</f>
        <v>18.597999999999999</v>
      </c>
      <c r="BF23" s="9">
        <f>SUMIFS(Concentrado!BG$2:BG859,Concentrado!$A$2:$A859,"="&amp;$A23,Concentrado!$B$2:$B859, "=Yucatán")</f>
        <v>21.626000000000001</v>
      </c>
      <c r="BG23" s="9">
        <f>SUMIFS(Concentrado!BH$2:BH859,Concentrado!$A$2:$A859,"="&amp;$A23,Concentrado!$B$2:$B859, "=Yucatán")</f>
        <v>5.9933887361364269</v>
      </c>
    </row>
    <row r="24" spans="1:59" x14ac:dyDescent="0.25">
      <c r="A24" s="4">
        <v>2020</v>
      </c>
      <c r="B24" s="9">
        <f>SUMIFS(Concentrado!C$2:C859,Concentrado!$A$2:$A859,"="&amp;$A24,Concentrado!$B$2:$B859, "=Yucatán")</f>
        <v>7.5540000000000003</v>
      </c>
      <c r="C24" s="9">
        <f>SUMIFS(Concentrado!D$2:D859,Concentrado!$A$2:$A859,"="&amp;$A24,Concentrado!$B$2:$B859, "=Yucatán")</f>
        <v>2.0859999999999999</v>
      </c>
      <c r="D24" s="9">
        <f>SUMIFS(Concentrado!E$2:E859,Concentrado!$A$2:$A859,"="&amp;$A24,Concentrado!$B$2:$B859, "=Yucatán")</f>
        <v>4.782</v>
      </c>
      <c r="E24" s="9">
        <f>SUMIFS(Concentrado!F$2:F859,Concentrado!$A$2:$A859,"="&amp;$A24,Concentrado!$B$2:$B859, "=Yucatán")</f>
        <v>9.1560000000000006</v>
      </c>
      <c r="F24" s="9">
        <f>SUMIFS(Concentrado!G$2:G859,Concentrado!$A$2:$A859,"="&amp;$A24,Concentrado!$B$2:$B859, "=Yucatán")</f>
        <v>13.101000000000001</v>
      </c>
      <c r="G24" s="9">
        <f>SUMIFS(Concentrado!H$2:H859,Concentrado!$A$2:$A859,"="&amp;$A24,Concentrado!$B$2:$B859, "=Yucatán")</f>
        <v>4.12</v>
      </c>
      <c r="H24" s="9">
        <f>SUMIFS(Concentrado!I$2:I859,Concentrado!$A$2:$A859,"="&amp;$A24,Concentrado!$B$2:$B859, "=Yucatán")</f>
        <v>3.2549999999999999</v>
      </c>
      <c r="I24" s="9">
        <f>SUMIFS(Concentrado!J$2:J859,Concentrado!$A$2:$A859,"="&amp;$A24,Concentrado!$B$2:$B859, "=Yucatán")</f>
        <v>3.6819999999999999</v>
      </c>
      <c r="J24" s="9">
        <f>SUMIFS(Concentrado!K$2:K859,Concentrado!$A$2:$A859,"="&amp;$A24,Concentrado!$B$2:$B859, "=Yucatán")</f>
        <v>4.6360000000000001</v>
      </c>
      <c r="K24" s="9">
        <f>SUMIFS(Concentrado!L$2:L859,Concentrado!$A$2:$A859,"="&amp;$A24,Concentrado!$B$2:$B859, "=Yucatán")</f>
        <v>4.34</v>
      </c>
      <c r="L24" s="9">
        <f>SUMIFS(Concentrado!M$2:M859,Concentrado!$A$2:$A859,"="&amp;$A24,Concentrado!$B$2:$B859, "=Yucatán")</f>
        <v>4.4859999999999998</v>
      </c>
      <c r="M24" s="9">
        <f>SUMIFS(Concentrado!N$2:N859,Concentrado!$A$2:$A859,"="&amp;$A24,Concentrado!$B$2:$B859, "=Yucatán")</f>
        <v>37.356999999999999</v>
      </c>
      <c r="N24" s="9">
        <f>SUMIFS(Concentrado!O$2:O859,Concentrado!$A$2:$A859,"="&amp;$A24,Concentrado!$B$2:$B859, "=Yucatán")</f>
        <v>51.506</v>
      </c>
      <c r="O24" s="9">
        <f>SUMIFS(Concentrado!P$2:P859,Concentrado!$A$2:$A859,"="&amp;$A24,Concentrado!$B$2:$B859, "=Yucatán")</f>
        <v>15.273</v>
      </c>
      <c r="P24" s="9">
        <f>SUMIFS(Concentrado!Q$2:Q859,Concentrado!$A$2:$A859,"="&amp;$A24,Concentrado!$B$2:$B859, "=Yucatán")</f>
        <v>33.134</v>
      </c>
      <c r="Q24" s="9">
        <f>SUMIFS(Concentrado!R$2:R859,Concentrado!$A$2:$A859,"="&amp;$A24,Concentrado!$B$2:$B859, "=Yucatán")</f>
        <v>76.143000000000001</v>
      </c>
      <c r="R24" s="9">
        <f>SUMIFS(Concentrado!S$2:S859,Concentrado!$A$2:$A859,"="&amp;$A24,Concentrado!$B$2:$B859, "=Yucatán")</f>
        <v>83.123999999999995</v>
      </c>
      <c r="S24" s="9">
        <f>SUMIFS(Concentrado!T$2:T859,Concentrado!$A$2:$A859,"="&amp;$A24,Concentrado!$B$2:$B859, "=Yucatán")</f>
        <v>79.683000000000007</v>
      </c>
      <c r="T24" s="9">
        <f>SUMIFS(Concentrado!U$2:U859,Concentrado!$A$2:$A859,"="&amp;$A24,Concentrado!$B$2:$B859, "=Yucatán")</f>
        <v>16.224</v>
      </c>
      <c r="U24" s="9">
        <f>SUMIFS(Concentrado!V$2:V859,Concentrado!$A$2:$A859,"="&amp;$A24,Concentrado!$B$2:$B859, "=Yucatán")</f>
        <v>15.189</v>
      </c>
      <c r="V24" s="9">
        <f>SUMIFS(Concentrado!W$2:W859,Concentrado!$A$2:$A859,"="&amp;$A24,Concentrado!$B$2:$B859, "=Yucatán")</f>
        <v>15.7</v>
      </c>
      <c r="W24" s="9">
        <f>SUMIFS(Concentrado!X$2:X859,Concentrado!$A$2:$A859,"="&amp;$A24,Concentrado!$B$2:$B859, "=Yucatán")</f>
        <v>5.4939999999999998</v>
      </c>
      <c r="X24" s="9">
        <f>SUMIFS(Concentrado!Y$2:Y859,Concentrado!$A$2:$A859,"="&amp;$A24,Concentrado!$B$2:$B859, "=Yucatán")</f>
        <v>1.085</v>
      </c>
      <c r="Y24" s="9">
        <f>SUMIFS(Concentrado!Z$2:Z859,Concentrado!$A$2:$A859,"="&amp;$A24,Concentrado!$B$2:$B859, "=Yucatán")</f>
        <v>3.258</v>
      </c>
      <c r="Z24" s="9">
        <f>SUMIFS(Concentrado!AA$2:AA859,Concentrado!$A$2:$A859,"="&amp;$A24,Concentrado!$B$2:$B859, "=Yucatán")</f>
        <v>175.12100000000001</v>
      </c>
      <c r="AA24" s="9">
        <f>SUMIFS(Concentrado!AB$2:AB859,Concentrado!$A$2:$A859,"="&amp;$A24,Concentrado!$B$2:$B859, "=Yucatán")</f>
        <v>137.37100000000001</v>
      </c>
      <c r="AB24" s="9">
        <f>SUMIFS(Concentrado!AC$2:AC859,Concentrado!$A$2:$A859,"="&amp;$A24,Concentrado!$B$2:$B859, "=Yucatán")</f>
        <v>155.97999999999999</v>
      </c>
      <c r="AC24" s="9">
        <f>SUMIFS(Concentrado!AD$2:AD859,Concentrado!$A$2:$A859,"="&amp;$A24,Concentrado!$B$2:$B859, "=Yucatán")</f>
        <v>541.76</v>
      </c>
      <c r="AD24" s="9">
        <f>SUMIFS(Concentrado!AE$2:AE859,Concentrado!$A$2:$A859,"="&amp;$A24,Concentrado!$B$2:$B859, "=Yucatán")</f>
        <v>466.19299999999998</v>
      </c>
      <c r="AE24" s="9">
        <f>SUMIFS(Concentrado!AF$2:AF859,Concentrado!$A$2:$A859,"="&amp;$A24,Concentrado!$B$2:$B859, "=Yucatán")</f>
        <v>503.529</v>
      </c>
      <c r="AF24" s="9">
        <f>SUMIFS(Concentrado!AG$2:AG859,Concentrado!$A$2:$A859,"="&amp;$A24,Concentrado!$B$2:$B859, "=Yucatán")</f>
        <v>9.8719999999999999</v>
      </c>
      <c r="AG24" s="9">
        <f>SUMIFS(Concentrado!AH$2:AH859,Concentrado!$A$2:$A859,"="&amp;$A24,Concentrado!$B$2:$B859, "=Yucatán")</f>
        <v>18.3934624379221</v>
      </c>
      <c r="AH24" s="9">
        <f>SUMIFS(Concentrado!AI$2:AI859,Concentrado!$A$2:$A859,"="&amp;$A24,Concentrado!$B$2:$B859, "=Yucatán")</f>
        <v>5.8961684731871697</v>
      </c>
      <c r="AI24" s="9">
        <f>SUMIFS(Concentrado!AJ$2:AJ859,Concentrado!$A$2:$A859,"="&amp;$A24,Concentrado!$B$2:$B859, "=Yucatán")</f>
        <v>12.232475162625301</v>
      </c>
      <c r="AJ24" s="9">
        <f>SUMIFS(Concentrado!AK$2:AK859,Concentrado!$A$2:$A859,"="&amp;$A24,Concentrado!$B$2:$B859, "=Yucatán")</f>
        <v>15.795</v>
      </c>
      <c r="AK24" s="9">
        <f>SUMIFS(Concentrado!AL$2:AL859,Concentrado!$A$2:$A859,"="&amp;$A24,Concentrado!$B$2:$B859, "=Yucatán")</f>
        <v>4.9240000000000004</v>
      </c>
      <c r="AL24" s="9">
        <f>SUMIFS(Concentrado!AM$2:AM859,Concentrado!$A$2:$A859,"="&amp;$A24,Concentrado!$B$2:$B859, "=Yucatán")</f>
        <v>10.282999999999999</v>
      </c>
      <c r="AM24" s="9">
        <f>SUMIFS(Concentrado!AN$2:AN859,Concentrado!$A$2:$A859,"="&amp;$A24,Concentrado!$B$2:$B859, "=Yucatán")</f>
        <v>276.58800000000002</v>
      </c>
      <c r="AN24" s="9">
        <f>SUMIFS(Concentrado!AO$2:AO859,Concentrado!$A$2:$A859,"="&amp;$A24,Concentrado!$B$2:$B859, "=Yucatán")</f>
        <v>164.995</v>
      </c>
      <c r="AO24" s="9">
        <f>SUMIFS(Concentrado!AP$2:AP859,Concentrado!$A$2:$A859,"="&amp;$A24,Concentrado!$B$2:$B859, "=Yucatán")</f>
        <v>220.048</v>
      </c>
      <c r="AP24" s="9">
        <f>SUMIFS(Concentrado!AQ$2:AQ859,Concentrado!$A$2:$A859,"="&amp;$A24,Concentrado!$B$2:$B859, "=Yucatán")</f>
        <v>1.373</v>
      </c>
      <c r="AQ24" s="9">
        <f>SUMIFS(Concentrado!AR$2:AR859,Concentrado!$A$2:$A859,"="&amp;$A24,Concentrado!$B$2:$B859, "=Yucatán")</f>
        <v>0.41699999999999998</v>
      </c>
      <c r="AR24" s="9">
        <f>SUMIFS(Concentrado!AS$2:AS859,Concentrado!$A$2:$A859,"="&amp;$A24,Concentrado!$B$2:$B859, "=Yucatán")</f>
        <v>0.88900000000000001</v>
      </c>
      <c r="AS24" s="9">
        <f>SUMIFS(Concentrado!AT$2:AT859,Concentrado!$A$2:$A859,"="&amp;$A24,Concentrado!$B$2:$B859, "=Yucatán")</f>
        <v>8.9280000000000008</v>
      </c>
      <c r="AT24" s="9">
        <f>SUMIFS(Concentrado!AU$2:AU859,Concentrado!$A$2:$A859,"="&amp;$A24,Concentrado!$B$2:$B859, "=Yucatán")</f>
        <v>1.1679999999999999</v>
      </c>
      <c r="AU24" s="9">
        <f>SUMIFS(Concentrado!AV$2:AV859,Concentrado!$A$2:$A859,"="&amp;$A24,Concentrado!$B$2:$B859, "=Yucatán")</f>
        <v>4.9930000000000003</v>
      </c>
      <c r="AV24" s="9">
        <f>SUMIFS(Concentrado!AW$2:AW859,Concentrado!$A$2:$A859,"="&amp;$A24,Concentrado!$B$2:$B859, "=Yucatán")</f>
        <v>886.67899999999997</v>
      </c>
      <c r="AW24" s="9">
        <f>SUMIFS(Concentrado!AX$2:AX859,Concentrado!$A$2:$A859,"="&amp;$A24,Concentrado!$B$2:$B859, "=Yucatán")</f>
        <v>658.39599999999996</v>
      </c>
      <c r="AX24" s="9">
        <f>SUMIFS(Concentrado!AY$2:AY859,Concentrado!$A$2:$A859,"="&amp;$A24,Concentrado!$B$2:$B859, "=Yucatán")</f>
        <v>771.05600000000004</v>
      </c>
      <c r="AY24" s="9">
        <f>SUMIFS(Concentrado!AZ$2:AZ859,Concentrado!$A$2:$A859,"="&amp;$A24,Concentrado!$B$2:$B859, "=Yucatán")</f>
        <v>8.8670000000000009</v>
      </c>
      <c r="AZ24" s="9">
        <f>SUMIFS(Concentrado!BA$2:BA859,Concentrado!$A$2:$A859,"="&amp;$A24,Concentrado!$B$2:$B859, "=Yucatán")</f>
        <v>6.5839999999999996</v>
      </c>
      <c r="BA24" s="9">
        <f>SUMIFS(Concentrado!BB$2:BB859,Concentrado!$A$2:$A859,"="&amp;$A24,Concentrado!$B$2:$B859, "=Yucatán")</f>
        <v>7.7110000000000003</v>
      </c>
      <c r="BB24" s="9">
        <f>SUMIFS(Concentrado!BC$2:BC859,Concentrado!$A$2:$A859,"="&amp;$A24,Concentrado!$B$2:$B859, "=Yucatán")</f>
        <v>22.978000000000002</v>
      </c>
      <c r="BC24" s="9">
        <f>SUMIFS(Concentrado!BD$2:BD859,Concentrado!$A$2:$A859,"="&amp;$A24,Concentrado!$B$2:$B859, "=Yucatán")</f>
        <v>11.489000000000001</v>
      </c>
      <c r="BD24" s="9">
        <f>SUMIFS(Concentrado!BE$2:BE859,Concentrado!$A$2:$A859,"="&amp;$A24,Concentrado!$B$2:$B859, "=Yucatán")</f>
        <v>11.407</v>
      </c>
      <c r="BE24" s="9">
        <f>SUMIFS(Concentrado!BF$2:BF859,Concentrado!$A$2:$A859,"="&amp;$A24,Concentrado!$B$2:$B859, "=Yucatán")</f>
        <v>18.151</v>
      </c>
      <c r="BF24" s="9">
        <f>SUMIFS(Concentrado!BG$2:BG859,Concentrado!$A$2:$A859,"="&amp;$A24,Concentrado!$B$2:$B859, "=Yucatán")</f>
        <v>57.036999999999999</v>
      </c>
      <c r="BG24" s="9">
        <f>SUMIFS(Concentrado!BH$2:BH859,Concentrado!$A$2:$A859,"="&amp;$A24,Concentrado!$B$2:$B859, "=Yucatán")</f>
        <v>6.8444891796678409</v>
      </c>
    </row>
    <row r="25" spans="1:59" x14ac:dyDescent="0.25">
      <c r="A25" s="4">
        <v>2021</v>
      </c>
      <c r="B25" s="9">
        <f>SUMIFS(Concentrado!C$2:C859,Concentrado!$A$2:$A859,"="&amp;$A25,Concentrado!$B$2:$B859, "=Yucatán")</f>
        <v>9.5950000000000006</v>
      </c>
      <c r="C25" s="9">
        <f>SUMIFS(Concentrado!D$2:D859,Concentrado!$A$2:$A859,"="&amp;$A25,Concentrado!$B$2:$B859, "=Yucatán")</f>
        <v>0.74199999999999999</v>
      </c>
      <c r="D25" s="9">
        <f>SUMIFS(Concentrado!E$2:E859,Concentrado!$A$2:$A859,"="&amp;$A25,Concentrado!$B$2:$B859, "=Yucatán")</f>
        <v>5.1029999999999998</v>
      </c>
      <c r="E25" s="9">
        <f>SUMIFS(Concentrado!F$2:F859,Concentrado!$A$2:$A859,"="&amp;$A25,Concentrado!$B$2:$B859, "=Yucatán")</f>
        <v>12.811999999999999</v>
      </c>
      <c r="F25" s="9">
        <f>SUMIFS(Concentrado!G$2:G859,Concentrado!$A$2:$A859,"="&amp;$A25,Concentrado!$B$2:$B859, "=Yucatán")</f>
        <v>14.74</v>
      </c>
      <c r="G25" s="9">
        <f>SUMIFS(Concentrado!H$2:H859,Concentrado!$A$2:$A859,"="&amp;$A25,Concentrado!$B$2:$B859, "=Yucatán")</f>
        <v>3.8210000000000002</v>
      </c>
      <c r="H25" s="9">
        <f>SUMIFS(Concentrado!I$2:I859,Concentrado!$A$2:$A859,"="&amp;$A25,Concentrado!$B$2:$B859, "=Yucatán")</f>
        <v>4.2039999999999997</v>
      </c>
      <c r="I25" s="9">
        <f>SUMIFS(Concentrado!J$2:J859,Concentrado!$A$2:$A859,"="&amp;$A25,Concentrado!$B$2:$B859, "=Yucatán")</f>
        <v>4.0149999999999997</v>
      </c>
      <c r="J25" s="9">
        <f>SUMIFS(Concentrado!K$2:K859,Concentrado!$A$2:$A859,"="&amp;$A25,Concentrado!$B$2:$B859, "=Yucatán")</f>
        <v>5.01</v>
      </c>
      <c r="K25" s="9">
        <f>SUMIFS(Concentrado!L$2:L859,Concentrado!$A$2:$A859,"="&amp;$A25,Concentrado!$B$2:$B859, "=Yucatán")</f>
        <v>5.0279999999999996</v>
      </c>
      <c r="L25" s="9">
        <f>SUMIFS(Concentrado!M$2:M859,Concentrado!$A$2:$A859,"="&amp;$A25,Concentrado!$B$2:$B859, "=Yucatán")</f>
        <v>5.0190000000000001</v>
      </c>
      <c r="M25" s="9">
        <f>SUMIFS(Concentrado!N$2:N859,Concentrado!$A$2:$A859,"="&amp;$A25,Concentrado!$B$2:$B859, "=Yucatán")</f>
        <v>37.523000000000003</v>
      </c>
      <c r="N25" s="9">
        <f>SUMIFS(Concentrado!O$2:O859,Concentrado!$A$2:$A859,"="&amp;$A25,Concentrado!$B$2:$B859, "=Yucatán")</f>
        <v>65.891999999999996</v>
      </c>
      <c r="O25" s="9">
        <f>SUMIFS(Concentrado!P$2:P859,Concentrado!$A$2:$A859,"="&amp;$A25,Concentrado!$B$2:$B859, "=Yucatán")</f>
        <v>15.332000000000001</v>
      </c>
      <c r="P25" s="9">
        <f>SUMIFS(Concentrado!Q$2:Q859,Concentrado!$A$2:$A859,"="&amp;$A25,Concentrado!$B$2:$B859, "=Yucatán")</f>
        <v>40.238</v>
      </c>
      <c r="Q25" s="9">
        <f>SUMIFS(Concentrado!R$2:R859,Concentrado!$A$2:$A859,"="&amp;$A25,Concentrado!$B$2:$B859, "=Yucatán")</f>
        <v>53.75</v>
      </c>
      <c r="R25" s="9">
        <f>SUMIFS(Concentrado!S$2:S859,Concentrado!$A$2:$A859,"="&amp;$A25,Concentrado!$B$2:$B859, "=Yucatán")</f>
        <v>70.150000000000006</v>
      </c>
      <c r="S25" s="9">
        <f>SUMIFS(Concentrado!T$2:T859,Concentrado!$A$2:$A859,"="&amp;$A25,Concentrado!$B$2:$B859, "=Yucatán")</f>
        <v>62.070999999999998</v>
      </c>
      <c r="T25" s="9">
        <f>SUMIFS(Concentrado!U$2:U859,Concentrado!$A$2:$A859,"="&amp;$A25,Concentrado!$B$2:$B859, "=Yucatán")</f>
        <v>15.794</v>
      </c>
      <c r="U25" s="9">
        <f>SUMIFS(Concentrado!V$2:V859,Concentrado!$A$2:$A859,"="&amp;$A25,Concentrado!$B$2:$B859, "=Yucatán")</f>
        <v>13.766</v>
      </c>
      <c r="V25" s="9">
        <f>SUMIFS(Concentrado!W$2:W859,Concentrado!$A$2:$A859,"="&amp;$A25,Concentrado!$B$2:$B859, "=Yucatán")</f>
        <v>14.765000000000001</v>
      </c>
      <c r="W25" s="9">
        <f>SUMIFS(Concentrado!X$2:X859,Concentrado!$A$2:$A859,"="&amp;$A25,Concentrado!$B$2:$B859, "=Yucatán")</f>
        <v>4.415</v>
      </c>
      <c r="X25" s="9">
        <f>SUMIFS(Concentrado!Y$2:Y859,Concentrado!$A$2:$A859,"="&amp;$A25,Concentrado!$B$2:$B859, "=Yucatán")</f>
        <v>0.74199999999999999</v>
      </c>
      <c r="Y25" s="9">
        <f>SUMIFS(Concentrado!Z$2:Z859,Concentrado!$A$2:$A859,"="&amp;$A25,Concentrado!$B$2:$B859, "=Yucatán")</f>
        <v>2.5510000000000002</v>
      </c>
      <c r="Z25" s="9">
        <f>SUMIFS(Concentrado!AA$2:AA859,Concentrado!$A$2:$A859,"="&amp;$A25,Concentrado!$B$2:$B859, "=Yucatán")</f>
        <v>179.59</v>
      </c>
      <c r="AA25" s="9">
        <f>SUMIFS(Concentrado!AB$2:AB859,Concentrado!$A$2:$A859,"="&amp;$A25,Concentrado!$B$2:$B859, "=Yucatán")</f>
        <v>137.82599999999999</v>
      </c>
      <c r="AB25" s="9">
        <f>SUMIFS(Concentrado!AC$2:AC859,Concentrado!$A$2:$A859,"="&amp;$A25,Concentrado!$B$2:$B859, "=Yucatán")</f>
        <v>158.399</v>
      </c>
      <c r="AC25" s="9">
        <f>SUMIFS(Concentrado!AD$2:AD859,Concentrado!$A$2:$A859,"="&amp;$A25,Concentrado!$B$2:$B859, "=Yucatán")</f>
        <v>531.63800000000003</v>
      </c>
      <c r="AD25" s="9">
        <f>SUMIFS(Concentrado!AE$2:AE859,Concentrado!$A$2:$A859,"="&amp;$A25,Concentrado!$B$2:$B859, "=Yucatán")</f>
        <v>457.99200000000002</v>
      </c>
      <c r="AE25" s="9">
        <f>SUMIFS(Concentrado!AF$2:AF859,Concentrado!$A$2:$A859,"="&amp;$A25,Concentrado!$B$2:$B859, "=Yucatán")</f>
        <v>494.26900000000001</v>
      </c>
      <c r="AF25" s="9">
        <f>SUMIFS(Concentrado!AG$2:AG859,Concentrado!$A$2:$A859,"="&amp;$A25,Concentrado!$B$2:$B859, "=Yucatán")</f>
        <v>10.02</v>
      </c>
      <c r="AG25" s="9">
        <f>SUMIFS(Concentrado!AH$2:AH859,Concentrado!$A$2:$A859,"="&amp;$A25,Concentrado!$B$2:$B859, "=Yucatán")</f>
        <v>27.196278404007899</v>
      </c>
      <c r="AH25" s="9">
        <f>SUMIFS(Concentrado!AI$2:AI859,Concentrado!$A$2:$A859,"="&amp;$A25,Concentrado!$B$2:$B859, "=Yucatán")</f>
        <v>7.1089234148326499</v>
      </c>
      <c r="AI25" s="9">
        <f>SUMIFS(Concentrado!AJ$2:AJ859,Concentrado!$A$2:$A859,"="&amp;$A25,Concentrado!$B$2:$B859, "=Yucatán")</f>
        <v>17.2890524027551</v>
      </c>
      <c r="AJ25" s="9">
        <f>SUMIFS(Concentrado!AK$2:AK859,Concentrado!$A$2:$A859,"="&amp;$A25,Concentrado!$B$2:$B859, "=Yucatán")</f>
        <v>23.350999999999999</v>
      </c>
      <c r="AK25" s="9">
        <f>SUMIFS(Concentrado!AL$2:AL859,Concentrado!$A$2:$A859,"="&amp;$A25,Concentrado!$B$2:$B859, "=Yucatán")</f>
        <v>5.3579999999999997</v>
      </c>
      <c r="AL25" s="9">
        <f>SUMIFS(Concentrado!AM$2:AM859,Concentrado!$A$2:$A859,"="&amp;$A25,Concentrado!$B$2:$B859, "=Yucatán")</f>
        <v>14.221</v>
      </c>
      <c r="AM25" s="9">
        <f>SUMIFS(Concentrado!AN$2:AN859,Concentrado!$A$2:$A859,"="&amp;$A25,Concentrado!$B$2:$B859, "=Yucatán")</f>
        <v>292.26900000000001</v>
      </c>
      <c r="AN25" s="9">
        <f>SUMIFS(Concentrado!AO$2:AO859,Concentrado!$A$2:$A859,"="&amp;$A25,Concentrado!$B$2:$B859, "=Yucatán")</f>
        <v>194.45699999999999</v>
      </c>
      <c r="AO25" s="9">
        <f>SUMIFS(Concentrado!AP$2:AP859,Concentrado!$A$2:$A859,"="&amp;$A25,Concentrado!$B$2:$B859, "=Yucatán")</f>
        <v>242.72200000000001</v>
      </c>
      <c r="AP25" s="9">
        <f>SUMIFS(Concentrado!AQ$2:AQ859,Concentrado!$A$2:$A859,"="&amp;$A25,Concentrado!$B$2:$B859, "=Yucatán")</f>
        <v>1.698</v>
      </c>
      <c r="AQ25" s="9">
        <f>SUMIFS(Concentrado!AR$2:AR859,Concentrado!$A$2:$A859,"="&amp;$A25,Concentrado!$B$2:$B859, "=Yucatán")</f>
        <v>0.57699999999999996</v>
      </c>
      <c r="AR25" s="9">
        <f>SUMIFS(Concentrado!AS$2:AS859,Concentrado!$A$2:$A859,"="&amp;$A25,Concentrado!$B$2:$B859, "=Yucatán")</f>
        <v>1.129</v>
      </c>
      <c r="AS25" s="9">
        <f>SUMIFS(Concentrado!AT$2:AT859,Concentrado!$A$2:$A859,"="&amp;$A25,Concentrado!$B$2:$B859, "=Yucatán")</f>
        <v>9.4250000000000007</v>
      </c>
      <c r="AT25" s="9">
        <f>SUMIFS(Concentrado!AU$2:AU859,Concentrado!$A$2:$A859,"="&amp;$A25,Concentrado!$B$2:$B859, "=Yucatán")</f>
        <v>1.484</v>
      </c>
      <c r="AU25" s="9">
        <f>SUMIFS(Concentrado!AV$2:AV859,Concentrado!$A$2:$A859,"="&amp;$A25,Concentrado!$B$2:$B859, "=Yucatán")</f>
        <v>5.3959999999999999</v>
      </c>
      <c r="AV25" s="9">
        <f>SUMIFS(Concentrado!AW$2:AW859,Concentrado!$A$2:$A859,"="&amp;$A25,Concentrado!$B$2:$B859, "=Yucatán")</f>
        <v>907.63099999999997</v>
      </c>
      <c r="AW25" s="9">
        <f>SUMIFS(Concentrado!AX$2:AX859,Concentrado!$A$2:$A859,"="&amp;$A25,Concentrado!$B$2:$B859, "=Yucatán")</f>
        <v>684.84500000000003</v>
      </c>
      <c r="AX25" s="9">
        <f>SUMIFS(Concentrado!AY$2:AY859,Concentrado!$A$2:$A859,"="&amp;$A25,Concentrado!$B$2:$B859, "=Yucatán")</f>
        <v>794.67100000000005</v>
      </c>
      <c r="AY25" s="9">
        <f>SUMIFS(Concentrado!AZ$2:AZ859,Concentrado!$A$2:$A859,"="&amp;$A25,Concentrado!$B$2:$B859, "=Yucatán")</f>
        <v>9.0760000000000005</v>
      </c>
      <c r="AZ25" s="9">
        <f>SUMIFS(Concentrado!BA$2:BA859,Concentrado!$A$2:$A859,"="&amp;$A25,Concentrado!$B$2:$B859, "=Yucatán")</f>
        <v>6.8479999999999999</v>
      </c>
      <c r="BA25" s="9">
        <f>SUMIFS(Concentrado!BB$2:BB859,Concentrado!$A$2:$A859,"="&amp;$A25,Concentrado!$B$2:$B859, "=Yucatán")</f>
        <v>7.9470000000000001</v>
      </c>
      <c r="BB25" s="9">
        <f>SUMIFS(Concentrado!BC$2:BC859,Concentrado!$A$2:$A859,"="&amp;$A25,Concentrado!$B$2:$B859, "=Yucatán")</f>
        <v>14.911</v>
      </c>
      <c r="BC25" s="9">
        <f>SUMIFS(Concentrado!BD$2:BD859,Concentrado!$A$2:$A859,"="&amp;$A25,Concentrado!$B$2:$B859, "=Yucatán")</f>
        <v>8.8360000000000003</v>
      </c>
      <c r="BD25" s="9">
        <f>SUMIFS(Concentrado!BE$2:BE859,Concentrado!$A$2:$A859,"="&amp;$A25,Concentrado!$B$2:$B859, "=Yucatán")</f>
        <v>7.9219999999999997</v>
      </c>
      <c r="BE25" s="9">
        <f>SUMIFS(Concentrado!BF$2:BF859,Concentrado!$A$2:$A859,"="&amp;$A25,Concentrado!$B$2:$B859, "=Yucatán")</f>
        <v>10.109</v>
      </c>
      <c r="BF25" s="9">
        <f>SUMIFS(Concentrado!BG$2:BG859,Concentrado!$A$2:$A859,"="&amp;$A25,Concentrado!$B$2:$B859, "=Yucatán")</f>
        <v>70.988</v>
      </c>
      <c r="BG25" s="9">
        <f>SUMIFS(Concentrado!BH$2:BH859,Concentrado!$A$2:$A859,"="&amp;$A25,Concentrado!$B$2:$B859, "=Yucatán")</f>
        <v>5.1395632790981631</v>
      </c>
    </row>
    <row r="26" spans="1:59" x14ac:dyDescent="0.25">
      <c r="A26" s="4">
        <v>2022</v>
      </c>
      <c r="B26" s="9">
        <f>SUMIFS(Concentrado!C$2:C859,Concentrado!$A$2:$A859,"="&amp;$A26,Concentrado!$B$2:$B859, "=Yucatán")</f>
        <v>11.076000000000001</v>
      </c>
      <c r="C26" s="9">
        <f>SUMIFS(Concentrado!D$2:D859,Concentrado!$A$2:$A859,"="&amp;$A26,Concentrado!$B$2:$B859, "=Yucatán")</f>
        <v>1.546</v>
      </c>
      <c r="D26" s="9">
        <f>SUMIFS(Concentrado!E$2:E859,Concentrado!$A$2:$A859,"="&amp;$A26,Concentrado!$B$2:$B859, "=Yucatán")</f>
        <v>6.2389999999999999</v>
      </c>
      <c r="E26" s="9">
        <f>SUMIFS(Concentrado!F$2:F859,Concentrado!$A$2:$A859,"="&amp;$A26,Concentrado!$B$2:$B859, "=Yucatán")</f>
        <v>12.115</v>
      </c>
      <c r="F26" s="9">
        <f>SUMIFS(Concentrado!G$2:G859,Concentrado!$A$2:$A859,"="&amp;$A26,Concentrado!$B$2:$B859, "=Yucatán")</f>
        <v>13.865</v>
      </c>
      <c r="G26" s="9">
        <f>SUMIFS(Concentrado!H$2:H859,Concentrado!$A$2:$A859,"="&amp;$A26,Concentrado!$B$2:$B859, "=Yucatán")</f>
        <v>4.3630000000000004</v>
      </c>
      <c r="H26" s="9">
        <f>SUMIFS(Concentrado!I$2:I859,Concentrado!$A$2:$A859,"="&amp;$A26,Concentrado!$B$2:$B859, "=Yucatán")</f>
        <v>4.6390000000000002</v>
      </c>
      <c r="I26" s="9">
        <f>SUMIFS(Concentrado!J$2:J859,Concentrado!$A$2:$A859,"="&amp;$A26,Concentrado!$B$2:$B859, "=Yucatán")</f>
        <v>4.5030000000000001</v>
      </c>
      <c r="J26" s="9">
        <f>SUMIFS(Concentrado!K$2:K859,Concentrado!$A$2:$A859,"="&amp;$A26,Concentrado!$B$2:$B859, "=Yucatán")</f>
        <v>3.44</v>
      </c>
      <c r="K26" s="9">
        <f>SUMIFS(Concentrado!L$2:L859,Concentrado!$A$2:$A859,"="&amp;$A26,Concentrado!$B$2:$B859, "=Yucatán")</f>
        <v>4.3949999999999996</v>
      </c>
      <c r="L26" s="9">
        <f>SUMIFS(Concentrado!M$2:M859,Concentrado!$A$2:$A859,"="&amp;$A26,Concentrado!$B$2:$B859, "=Yucatán")</f>
        <v>3.9249999999999998</v>
      </c>
      <c r="M26" s="9">
        <f>SUMIFS(Concentrado!N$2:N859,Concentrado!$A$2:$A859,"="&amp;$A26,Concentrado!$B$2:$B859, "=Yucatán")</f>
        <v>30.311</v>
      </c>
      <c r="N26" s="9">
        <f>SUMIFS(Concentrado!O$2:O859,Concentrado!$A$2:$A859,"="&amp;$A26,Concentrado!$B$2:$B859, "=Yucatán")</f>
        <v>70.817999999999998</v>
      </c>
      <c r="O26" s="9">
        <f>SUMIFS(Concentrado!P$2:P859,Concentrado!$A$2:$A859,"="&amp;$A26,Concentrado!$B$2:$B859, "=Yucatán")</f>
        <v>16.196999999999999</v>
      </c>
      <c r="P26" s="9">
        <f>SUMIFS(Concentrado!Q$2:Q859,Concentrado!$A$2:$A859,"="&amp;$A26,Concentrado!$B$2:$B859, "=Yucatán")</f>
        <v>43.091999999999999</v>
      </c>
      <c r="Q26" s="9">
        <f>SUMIFS(Concentrado!R$2:R859,Concentrado!$A$2:$A859,"="&amp;$A26,Concentrado!$B$2:$B859, "=Yucatán")</f>
        <v>49.756999999999998</v>
      </c>
      <c r="R26" s="9">
        <f>SUMIFS(Concentrado!S$2:S859,Concentrado!$A$2:$A859,"="&amp;$A26,Concentrado!$B$2:$B859, "=Yucatán")</f>
        <v>63.323</v>
      </c>
      <c r="S26" s="9">
        <f>SUMIFS(Concentrado!T$2:T859,Concentrado!$A$2:$A859,"="&amp;$A26,Concentrado!$B$2:$B859, "=Yucatán")</f>
        <v>56.643999999999998</v>
      </c>
      <c r="T26" s="9">
        <f>SUMIFS(Concentrado!U$2:U859,Concentrado!$A$2:$A859,"="&amp;$A26,Concentrado!$B$2:$B859, "=Yucatán")</f>
        <v>14.432</v>
      </c>
      <c r="U26" s="9">
        <f>SUMIFS(Concentrado!V$2:V859,Concentrado!$A$2:$A859,"="&amp;$A26,Concentrado!$B$2:$B859, "=Yucatán")</f>
        <v>14.976000000000001</v>
      </c>
      <c r="V26" s="9">
        <f>SUMIFS(Concentrado!W$2:W859,Concentrado!$A$2:$A859,"="&amp;$A26,Concentrado!$B$2:$B859, "=Yucatán")</f>
        <v>14.708</v>
      </c>
      <c r="W26" s="9">
        <f>SUMIFS(Concentrado!X$2:X859,Concentrado!$A$2:$A859,"="&amp;$A26,Concentrado!$B$2:$B859, "=Yucatán")</f>
        <v>3.6080000000000001</v>
      </c>
      <c r="X26" s="9">
        <f>SUMIFS(Concentrado!Y$2:Y859,Concentrado!$A$2:$A859,"="&amp;$A26,Concentrado!$B$2:$B859, "=Yucatán")</f>
        <v>0.56999999999999995</v>
      </c>
      <c r="Y26" s="9">
        <f>SUMIFS(Concentrado!Z$2:Z859,Concentrado!$A$2:$A859,"="&amp;$A26,Concentrado!$B$2:$B859, "=Yucatán")</f>
        <v>2.0659999999999998</v>
      </c>
      <c r="Z26" s="9">
        <f>SUMIFS(Concentrado!AA$2:AA859,Concentrado!$A$2:$A859,"="&amp;$A26,Concentrado!$B$2:$B859, "=Yucatán")</f>
        <v>154.642</v>
      </c>
      <c r="AA26" s="9">
        <f>SUMIFS(Concentrado!AB$2:AB859,Concentrado!$A$2:$A859,"="&amp;$A26,Concentrado!$B$2:$B859, "=Yucatán")</f>
        <v>124.774</v>
      </c>
      <c r="AB26" s="9">
        <f>SUMIFS(Concentrado!AC$2:AC859,Concentrado!$A$2:$A859,"="&amp;$A26,Concentrado!$B$2:$B859, "=Yucatán")</f>
        <v>139.48099999999999</v>
      </c>
      <c r="AC26" s="9">
        <f>SUMIFS(Concentrado!AD$2:AD859,Concentrado!$A$2:$A859,"="&amp;$A26,Concentrado!$B$2:$B859, "=Yucatán")</f>
        <v>489.60300000000001</v>
      </c>
      <c r="AD26" s="9">
        <f>SUMIFS(Concentrado!AE$2:AE859,Concentrado!$A$2:$A859,"="&amp;$A26,Concentrado!$B$2:$B859, "=Yucatán")</f>
        <v>445.21600000000001</v>
      </c>
      <c r="AE26" s="9">
        <f>SUMIFS(Concentrado!AF$2:AF859,Concentrado!$A$2:$A859,"="&amp;$A26,Concentrado!$B$2:$B859, "=Yucatán")</f>
        <v>467.19499999999999</v>
      </c>
      <c r="AF26" s="9">
        <f>SUMIFS(Concentrado!AG$2:AG859,Concentrado!$A$2:$A859,"="&amp;$A26,Concentrado!$B$2:$B859, "=Yucatán")</f>
        <v>8.1389999999999993</v>
      </c>
      <c r="AG26" s="9">
        <f>SUMIFS(Concentrado!AH$2:AH859,Concentrado!$A$2:$A859,"="&amp;$A26,Concentrado!$B$2:$B859, "=Yucatán")</f>
        <v>28.1418731993971</v>
      </c>
      <c r="AH26" s="9">
        <f>SUMIFS(Concentrado!AI$2:AI859,Concentrado!$A$2:$A859,"="&amp;$A26,Concentrado!$B$2:$B859, "=Yucatán")</f>
        <v>4.6522105345634799</v>
      </c>
      <c r="AI26" s="9">
        <f>SUMIFS(Concentrado!AJ$2:AJ859,Concentrado!$A$2:$A859,"="&amp;$A26,Concentrado!$B$2:$B859, "=Yucatán")</f>
        <v>16.5516508157427</v>
      </c>
      <c r="AJ26" s="9">
        <f>SUMIFS(Concentrado!AK$2:AK859,Concentrado!$A$2:$A859,"="&amp;$A26,Concentrado!$B$2:$B859, "=Yucatán")</f>
        <v>25.591999999999999</v>
      </c>
      <c r="AK26" s="9">
        <f>SUMIFS(Concentrado!AL$2:AL859,Concentrado!$A$2:$A859,"="&amp;$A26,Concentrado!$B$2:$B859, "=Yucatán")</f>
        <v>4.9649999999999999</v>
      </c>
      <c r="AL26" s="9">
        <f>SUMIFS(Concentrado!AM$2:AM859,Concentrado!$A$2:$A859,"="&amp;$A26,Concentrado!$B$2:$B859, "=Yucatán")</f>
        <v>15.121</v>
      </c>
      <c r="AM26" s="9">
        <f>SUMIFS(Concentrado!AN$2:AN859,Concentrado!$A$2:$A859,"="&amp;$A26,Concentrado!$B$2:$B859, "=Yucatán")</f>
        <v>112.185</v>
      </c>
      <c r="AN26" s="9">
        <f>SUMIFS(Concentrado!AO$2:AO859,Concentrado!$A$2:$A859,"="&amp;$A26,Concentrado!$B$2:$B859, "=Yucatán")</f>
        <v>82.043000000000006</v>
      </c>
      <c r="AO26" s="9">
        <f>SUMIFS(Concentrado!AP$2:AP859,Concentrado!$A$2:$A859,"="&amp;$A26,Concentrado!$B$2:$B859, "=Yucatán")</f>
        <v>96.926000000000002</v>
      </c>
      <c r="AP26" s="9">
        <f>SUMIFS(Concentrado!AQ$2:AQ859,Concentrado!$A$2:$A859,"="&amp;$A26,Concentrado!$B$2:$B859, "=Yucatán")</f>
        <v>1.762</v>
      </c>
      <c r="AQ26" s="9">
        <f>SUMIFS(Concentrado!AR$2:AR859,Concentrado!$A$2:$A859,"="&amp;$A26,Concentrado!$B$2:$B859, "=Yucatán")</f>
        <v>1.0580000000000001</v>
      </c>
      <c r="AR26" s="9">
        <f>SUMIFS(Concentrado!AS$2:AS859,Concentrado!$A$2:$A859,"="&amp;$A26,Concentrado!$B$2:$B859, "=Yucatán")</f>
        <v>1.405</v>
      </c>
      <c r="AS26" s="9">
        <f>SUMIFS(Concentrado!AT$2:AT859,Concentrado!$A$2:$A859,"="&amp;$A26,Concentrado!$B$2:$B859, "=Yucatán")</f>
        <v>8.7260000000000009</v>
      </c>
      <c r="AT26" s="9">
        <f>SUMIFS(Concentrado!AU$2:AU859,Concentrado!$A$2:$A859,"="&amp;$A26,Concentrado!$B$2:$B859, "=Yucatán")</f>
        <v>1.6279999999999999</v>
      </c>
      <c r="AU26" s="9">
        <f>SUMIFS(Concentrado!AV$2:AV859,Concentrado!$A$2:$A859,"="&amp;$A26,Concentrado!$B$2:$B859, "=Yucatán")</f>
        <v>5.1230000000000002</v>
      </c>
      <c r="AV26" s="9">
        <f>SUMIFS(Concentrado!AW$2:AW859,Concentrado!$A$2:$A859,"="&amp;$A26,Concentrado!$B$2:$B859, "=Yucatán")</f>
        <v>692.66</v>
      </c>
      <c r="AW26" s="9">
        <f>SUMIFS(Concentrado!AX$2:AX859,Concentrado!$A$2:$A859,"="&amp;$A26,Concentrado!$B$2:$B859, "=Yucatán")</f>
        <v>565.51300000000003</v>
      </c>
      <c r="AX26" s="9">
        <f>SUMIFS(Concentrado!AY$2:AY859,Concentrado!$A$2:$A859,"="&amp;$A26,Concentrado!$B$2:$B859, "=Yucatán")</f>
        <v>628.28399999999999</v>
      </c>
      <c r="AY26" s="9">
        <f>SUMIFS(Concentrado!AZ$2:AZ859,Concentrado!$A$2:$A859,"="&amp;$A26,Concentrado!$B$2:$B859, "=Yucatán")</f>
        <v>6.9269999999999996</v>
      </c>
      <c r="AZ26" s="9">
        <f>SUMIFS(Concentrado!BA$2:BA859,Concentrado!$A$2:$A859,"="&amp;$A26,Concentrado!$B$2:$B859, "=Yucatán")</f>
        <v>5.6550000000000002</v>
      </c>
      <c r="BA26" s="9">
        <f>SUMIFS(Concentrado!BB$2:BB859,Concentrado!$A$2:$A859,"="&amp;$A26,Concentrado!$B$2:$B859, "=Yucatán")</f>
        <v>6.2830000000000004</v>
      </c>
      <c r="BB26" s="9">
        <f>SUMIFS(Concentrado!BC$2:BC859,Concentrado!$A$2:$A859,"="&amp;$A26,Concentrado!$B$2:$B859, "=Yucatán")</f>
        <v>21.76</v>
      </c>
      <c r="BC26" s="9">
        <f>SUMIFS(Concentrado!BD$2:BD859,Concentrado!$A$2:$A859,"="&amp;$A26,Concentrado!$B$2:$B859, "=Yucatán")</f>
        <v>12.275</v>
      </c>
      <c r="BD26" s="9">
        <f>SUMIFS(Concentrado!BE$2:BE859,Concentrado!$A$2:$A859,"="&amp;$A26,Concentrado!$B$2:$B859, "=Yucatán")</f>
        <v>14.74</v>
      </c>
      <c r="BE26" s="9">
        <f>SUMIFS(Concentrado!BF$2:BF859,Concentrado!$A$2:$A859,"="&amp;$A26,Concentrado!$B$2:$B859, "=Yucatán")</f>
        <v>18.702000000000002</v>
      </c>
      <c r="BF26" s="9">
        <f>SUMIFS(Concentrado!BG$2:BG859,Concentrado!$A$2:$A859,"="&amp;$A26,Concentrado!$B$2:$B859, "=Yucatán")</f>
        <v>33.331000000000003</v>
      </c>
      <c r="BG26" s="9">
        <f>SUMIFS(Concentrado!BH$2:BH859,Concentrado!$A$2:$A859,"="&amp;$A26,Concentrado!$B$2:$B859, "=Yucatán")</f>
        <v>6.369898526035108</v>
      </c>
    </row>
    <row r="27" spans="1:59" x14ac:dyDescent="0.25">
      <c r="A27" s="4">
        <v>2023</v>
      </c>
      <c r="B27" s="9">
        <f>SUMIFS(Concentrado!C$2:C859,Concentrado!$A$2:$A859,"="&amp;$A27,Concentrado!$B$2:$B859, "=Yucatán")</f>
        <v>13.582000000000001</v>
      </c>
      <c r="C27" s="9">
        <f>SUMIFS(Concentrado!D$2:D859,Concentrado!$A$2:$A859,"="&amp;$A27,Concentrado!$B$2:$B859, "=Yucatán")</f>
        <v>2.2490000000000001</v>
      </c>
      <c r="D27" s="9">
        <f>SUMIFS(Concentrado!E$2:E859,Concentrado!$A$2:$A859,"="&amp;$A27,Concentrado!$B$2:$B859, "=Yucatán")</f>
        <v>7.8289999999999997</v>
      </c>
      <c r="E27" s="9">
        <f>SUMIFS(Concentrado!F$2:F859,Concentrado!$A$2:$A859,"="&amp;$A27,Concentrado!$B$2:$B859, "=Yucatán")</f>
        <v>13.795</v>
      </c>
      <c r="F27" s="9">
        <f>SUMIFS(Concentrado!G$2:G859,Concentrado!$A$2:$A859,"="&amp;$A27,Concentrado!$B$2:$B859, "=Yucatán")</f>
        <v>14.846</v>
      </c>
      <c r="G27" s="9">
        <f>SUMIFS(Concentrado!H$2:H859,Concentrado!$A$2:$A859,"="&amp;$A27,Concentrado!$B$2:$B859, "=Yucatán")</f>
        <v>3.8919999999999999</v>
      </c>
      <c r="H27" s="9">
        <f>SUMIFS(Concentrado!I$2:I859,Concentrado!$A$2:$A859,"="&amp;$A27,Concentrado!$B$2:$B859, "=Yucatán")</f>
        <v>3.6949999999999998</v>
      </c>
      <c r="I27" s="9">
        <f>SUMIFS(Concentrado!J$2:J859,Concentrado!$A$2:$A859,"="&amp;$A27,Concentrado!$B$2:$B859, "=Yucatán")</f>
        <v>3.7919999999999998</v>
      </c>
      <c r="J27" s="9">
        <f>SUMIFS(Concentrado!K$2:K859,Concentrado!$A$2:$A859,"="&amp;$A27,Concentrado!$B$2:$B859, "=Yucatán")</f>
        <v>5.7969999999999997</v>
      </c>
      <c r="K27" s="9">
        <f>SUMIFS(Concentrado!L$2:L859,Concentrado!$A$2:$A859,"="&amp;$A27,Concentrado!$B$2:$B859, "=Yucatán")</f>
        <v>3.5339999999999998</v>
      </c>
      <c r="L27" s="9">
        <f>SUMIFS(Concentrado!M$2:M859,Concentrado!$A$2:$A859,"="&amp;$A27,Concentrado!$B$2:$B859, "=Yucatán")</f>
        <v>4.649</v>
      </c>
      <c r="M27" s="9">
        <f>SUMIFS(Concentrado!N$2:N859,Concentrado!$A$2:$A859,"="&amp;$A27,Concentrado!$B$2:$B859, "=Yucatán")</f>
        <v>32.146000000000001</v>
      </c>
      <c r="N27" s="9">
        <f>SUMIFS(Concentrado!O$2:O859,Concentrado!$A$2:$A859,"="&amp;$A27,Concentrado!$B$2:$B859, "=Yucatán")</f>
        <v>76.274000000000001</v>
      </c>
      <c r="O27" s="9">
        <f>SUMIFS(Concentrado!P$2:P859,Concentrado!$A$2:$A859,"="&amp;$A27,Concentrado!$B$2:$B859, "=Yucatán")</f>
        <v>15.423</v>
      </c>
      <c r="P27" s="9">
        <f>SUMIFS(Concentrado!Q$2:Q859,Concentrado!$A$2:$A859,"="&amp;$A27,Concentrado!$B$2:$B859, "=Yucatán")</f>
        <v>45.384999999999998</v>
      </c>
      <c r="Q27" s="9">
        <f>SUMIFS(Concentrado!R$2:R859,Concentrado!$A$2:$A859,"="&amp;$A27,Concentrado!$B$2:$B859, "=Yucatán")</f>
        <v>56.646999999999998</v>
      </c>
      <c r="R27" s="9">
        <f>SUMIFS(Concentrado!S$2:S859,Concentrado!$A$2:$A859,"="&amp;$A27,Concentrado!$B$2:$B859, "=Yucatán")</f>
        <v>62.012999999999998</v>
      </c>
      <c r="S27" s="9">
        <f>SUMIFS(Concentrado!T$2:T859,Concentrado!$A$2:$A859,"="&amp;$A27,Concentrado!$B$2:$B859, "=Yucatán")</f>
        <v>59.371000000000002</v>
      </c>
      <c r="T27" s="9">
        <f>SUMIFS(Concentrado!U$2:U859,Concentrado!$A$2:$A859,"="&amp;$A27,Concentrado!$B$2:$B859, "=Yucatán")</f>
        <v>15.984</v>
      </c>
      <c r="U27" s="9">
        <f>SUMIFS(Concentrado!V$2:V859,Concentrado!$A$2:$A859,"="&amp;$A27,Concentrado!$B$2:$B859, "=Yucatán")</f>
        <v>13.494999999999999</v>
      </c>
      <c r="V27" s="9">
        <f>SUMIFS(Concentrado!W$2:W859,Concentrado!$A$2:$A859,"="&amp;$A27,Concentrado!$B$2:$B859, "=Yucatán")</f>
        <v>14.72</v>
      </c>
      <c r="W27" s="9">
        <f>SUMIFS(Concentrado!X$2:X859,Concentrado!$A$2:$A859,"="&amp;$A27,Concentrado!$B$2:$B859, "=Yucatán")</f>
        <v>4.0579999999999998</v>
      </c>
      <c r="X27" s="9">
        <f>SUMIFS(Concentrado!Y$2:Y859,Concentrado!$A$2:$A859,"="&amp;$A27,Concentrado!$B$2:$B859, "=Yucatán")</f>
        <v>1.125</v>
      </c>
      <c r="Y27" s="9">
        <f>SUMIFS(Concentrado!Z$2:Z859,Concentrado!$A$2:$A859,"="&amp;$A27,Concentrado!$B$2:$B859, "=Yucatán")</f>
        <v>2.569</v>
      </c>
      <c r="Z27" s="9">
        <f>SUMIFS(Concentrado!AA$2:AA859,Concentrado!$A$2:$A859,"="&amp;$A27,Concentrado!$B$2:$B859, "=Yucatán")</f>
        <v>143.52199999999999</v>
      </c>
      <c r="AA27" s="9">
        <f>SUMIFS(Concentrado!AB$2:AB859,Concentrado!$A$2:$A859,"="&amp;$A27,Concentrado!$B$2:$B859, "=Yucatán")</f>
        <v>111.01300000000001</v>
      </c>
      <c r="AB27" s="9">
        <f>SUMIFS(Concentrado!AC$2:AC859,Concentrado!$A$2:$A859,"="&amp;$A27,Concentrado!$B$2:$B859, "=Yucatán")</f>
        <v>127.02</v>
      </c>
      <c r="AC27" s="9">
        <f>SUMIFS(Concentrado!AD$2:AD859,Concentrado!$A$2:$A859,"="&amp;$A27,Concentrado!$B$2:$B859, "=Yucatán")</f>
        <v>508.82799999999997</v>
      </c>
      <c r="AD27" s="9">
        <f>SUMIFS(Concentrado!AE$2:AE859,Concentrado!$A$2:$A859,"="&amp;$A27,Concentrado!$B$2:$B859, "=Yucatán")</f>
        <v>435.13600000000002</v>
      </c>
      <c r="AE27" s="9">
        <f>SUMIFS(Concentrado!AF$2:AF859,Concentrado!$A$2:$A859,"="&amp;$A27,Concentrado!$B$2:$B859, "=Yucatán")</f>
        <v>471.46100000000001</v>
      </c>
      <c r="AF27" s="9">
        <f>SUMIFS(Concentrado!AG$2:AG859,Concentrado!$A$2:$A859,"="&amp;$A27,Concentrado!$B$2:$B859, "=Yucatán")</f>
        <v>8.9440000000000008</v>
      </c>
      <c r="AG27" s="9">
        <f>SUMIFS(Concentrado!AH$2:AH859,Concentrado!$A$2:$A859,"="&amp;$A27,Concentrado!$B$2:$B859, "=Yucatán")</f>
        <v>25.277998364084301</v>
      </c>
      <c r="AH27" s="9">
        <f>SUMIFS(Concentrado!AI$2:AI859,Concentrado!$A$2:$A859,"="&amp;$A27,Concentrado!$B$2:$B859, "=Yucatán")</f>
        <v>6.3622259960554199</v>
      </c>
      <c r="AI27" s="9">
        <f>SUMIFS(Concentrado!AJ$2:AJ859,Concentrado!$A$2:$A859,"="&amp;$A27,Concentrado!$B$2:$B859, "=Yucatán")</f>
        <v>15.942048239188701</v>
      </c>
      <c r="AJ27" s="9">
        <f>SUMIFS(Concentrado!AK$2:AK859,Concentrado!$A$2:$A859,"="&amp;$A27,Concentrado!$B$2:$B859, "=Yucatán")</f>
        <v>23.603000000000002</v>
      </c>
      <c r="AK27" s="9">
        <f>SUMIFS(Concentrado!AL$2:AL859,Concentrado!$A$2:$A859,"="&amp;$A27,Concentrado!$B$2:$B859, "=Yucatán")</f>
        <v>4.4980000000000002</v>
      </c>
      <c r="AL27" s="9">
        <f>SUMIFS(Concentrado!AM$2:AM859,Concentrado!$A$2:$A859,"="&amp;$A27,Concentrado!$B$2:$B859, "=Yucatán")</f>
        <v>13.904999999999999</v>
      </c>
      <c r="AM27" s="9">
        <f>SUMIFS(Concentrado!AN$2:AN859,Concentrado!$A$2:$A859,"="&amp;$A27,Concentrado!$B$2:$B859, "=Yucatán")</f>
        <v>91.016000000000005</v>
      </c>
      <c r="AN27" s="9">
        <f>SUMIFS(Concentrado!AO$2:AO859,Concentrado!$A$2:$A859,"="&amp;$A27,Concentrado!$B$2:$B859, "=Yucatán")</f>
        <v>78.641000000000005</v>
      </c>
      <c r="AO27" s="9">
        <f>SUMIFS(Concentrado!AP$2:AP859,Concentrado!$A$2:$A859,"="&amp;$A27,Concentrado!$B$2:$B859, "=Yucatán")</f>
        <v>84.733999999999995</v>
      </c>
      <c r="AP27" s="9">
        <f>SUMIFS(Concentrado!AQ$2:AQ859,Concentrado!$A$2:$A859,"="&amp;$A27,Concentrado!$B$2:$B859, "=Yucatán")</f>
        <v>1.8220000000000001</v>
      </c>
      <c r="AQ27" s="9">
        <f>SUMIFS(Concentrado!AR$2:AR859,Concentrado!$A$2:$A859,"="&amp;$A27,Concentrado!$B$2:$B859, "=Yucatán")</f>
        <v>0.64300000000000002</v>
      </c>
      <c r="AR27" s="9">
        <f>SUMIFS(Concentrado!AS$2:AS859,Concentrado!$A$2:$A859,"="&amp;$A27,Concentrado!$B$2:$B859, "=Yucatán")</f>
        <v>1.2230000000000001</v>
      </c>
      <c r="AS27" s="9">
        <f>SUMIFS(Concentrado!AT$2:AT859,Concentrado!$A$2:$A859,"="&amp;$A27,Concentrado!$B$2:$B859, "=Yucatán")</f>
        <v>7.95</v>
      </c>
      <c r="AT27" s="9">
        <f>SUMIFS(Concentrado!AU$2:AU859,Concentrado!$A$2:$A859,"="&amp;$A27,Concentrado!$B$2:$B859, "=Yucatán")</f>
        <v>1.6870000000000001</v>
      </c>
      <c r="AU27" s="9">
        <f>SUMIFS(Concentrado!AV$2:AV859,Concentrado!$A$2:$A859,"="&amp;$A27,Concentrado!$B$2:$B859, "=Yucatán")</f>
        <v>4.7709999999999999</v>
      </c>
      <c r="AV27" s="9">
        <f>SUMIFS(Concentrado!AW$2:AW859,Concentrado!$A$2:$A859,"="&amp;$A27,Concentrado!$B$2:$B859, "=Yucatán")</f>
        <v>689.12099999999998</v>
      </c>
      <c r="AW27" s="9">
        <f>SUMIFS(Concentrado!AX$2:AX859,Concentrado!$A$2:$A859,"="&amp;$A27,Concentrado!$B$2:$B859, "=Yucatán")</f>
        <v>544.78399999999999</v>
      </c>
      <c r="AX27" s="9">
        <f>SUMIFS(Concentrado!AY$2:AY859,Concentrado!$A$2:$A859,"="&amp;$A27,Concentrado!$B$2:$B859, "=Yucatán")</f>
        <v>615.89200000000005</v>
      </c>
      <c r="AY27" s="9">
        <f>SUMIFS(Concentrado!AZ$2:AZ859,Concentrado!$A$2:$A859,"="&amp;$A27,Concentrado!$B$2:$B859, "=Yucatán")</f>
        <v>6.891</v>
      </c>
      <c r="AZ27" s="9">
        <f>SUMIFS(Concentrado!BA$2:BA859,Concentrado!$A$2:$A859,"="&amp;$A27,Concentrado!$B$2:$B859, "=Yucatán")</f>
        <v>5.4480000000000004</v>
      </c>
      <c r="BA27" s="9">
        <f>SUMIFS(Concentrado!BB$2:BB859,Concentrado!$A$2:$A859,"="&amp;$A27,Concentrado!$B$2:$B859, "=Yucatán")</f>
        <v>6.1589999999999998</v>
      </c>
      <c r="BB27" s="9">
        <f>SUMIFS(Concentrado!BC$2:BC859,Concentrado!$A$2:$A859,"="&amp;$A27,Concentrado!$B$2:$B859, "=Yucatán")</f>
        <v>31.091999999999999</v>
      </c>
      <c r="BC27" s="9">
        <f>SUMIFS(Concentrado!BD$2:BD859,Concentrado!$A$2:$A859,"="&amp;$A27,Concentrado!$B$2:$B859, "=Yucatán")</f>
        <v>10.741</v>
      </c>
      <c r="BD27" s="9">
        <f>SUMIFS(Concentrado!BE$2:BE859,Concentrado!$A$2:$A859,"="&amp;$A27,Concentrado!$B$2:$B859, "=Yucatán")</f>
        <v>17.216000000000001</v>
      </c>
      <c r="BE27" s="9">
        <f>SUMIFS(Concentrado!BF$2:BF859,Concentrado!$A$2:$A859,"="&amp;$A27,Concentrado!$B$2:$B859, "=Yucatán")</f>
        <v>20.295999999999999</v>
      </c>
      <c r="BF27" s="9">
        <f>SUMIFS(Concentrado!BG$2:BG859,Concentrado!$A$2:$A859,"="&amp;$A27,Concentrado!$B$2:$B859, "=Yucatán")</f>
        <v>35.537999999999997</v>
      </c>
      <c r="BG27" s="9">
        <f>SUMIFS(Concentrado!BH$2:BH859,Concentrado!$A$2:$A859,"="&amp;$A27,Concentrado!$B$2:$B859, "=Yucatán")</f>
        <v>10.266535044422508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7"/>
  <sheetViews>
    <sheetView topLeftCell="AJ2" workbookViewId="0">
      <selection activeCell="BG2" sqref="BG2:BG27"/>
    </sheetView>
  </sheetViews>
  <sheetFormatPr baseColWidth="10" defaultRowHeight="15" x14ac:dyDescent="0.25"/>
  <cols>
    <col min="1" max="1" width="12.140625" customWidth="1"/>
    <col min="2" max="2" width="15.85546875" style="8" customWidth="1"/>
    <col min="3" max="3" width="15.42578125" style="8" customWidth="1"/>
    <col min="4" max="15" width="13.7109375" customWidth="1"/>
  </cols>
  <sheetData>
    <row r="1" spans="1:59" s="3" customFormat="1" ht="228" x14ac:dyDescent="0.2">
      <c r="A1" s="1" t="s">
        <v>0</v>
      </c>
      <c r="B1" s="10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31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68</v>
      </c>
      <c r="AI1" s="6" t="s">
        <v>69</v>
      </c>
      <c r="AJ1" s="6" t="s">
        <v>70</v>
      </c>
      <c r="AK1" s="6" t="s">
        <v>71</v>
      </c>
      <c r="AL1" s="6" t="s">
        <v>72</v>
      </c>
      <c r="AM1" s="6" t="s">
        <v>73</v>
      </c>
      <c r="AN1" s="6" t="s">
        <v>74</v>
      </c>
      <c r="AO1" s="6" t="s">
        <v>75</v>
      </c>
      <c r="AP1" s="6" t="s">
        <v>76</v>
      </c>
      <c r="AQ1" s="6" t="s">
        <v>77</v>
      </c>
      <c r="AR1" s="6" t="s">
        <v>78</v>
      </c>
      <c r="AS1" s="6" t="s">
        <v>79</v>
      </c>
      <c r="AT1" s="6" t="s">
        <v>80</v>
      </c>
      <c r="AU1" s="6" t="s">
        <v>32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88</v>
      </c>
      <c r="BC1" s="6" t="s">
        <v>89</v>
      </c>
      <c r="BD1" s="6" t="s">
        <v>90</v>
      </c>
      <c r="BE1" s="1" t="s">
        <v>92</v>
      </c>
      <c r="BF1" s="6" t="s">
        <v>91</v>
      </c>
      <c r="BG1" s="11" t="s">
        <v>93</v>
      </c>
    </row>
    <row r="2" spans="1:59" x14ac:dyDescent="0.25">
      <c r="A2" s="4">
        <v>1998</v>
      </c>
      <c r="B2" s="9">
        <f>SUMIFS(Concentrado!C$2:C826,Concentrado!$A$2:$A826,"="&amp;$A2,Concentrado!$B$2:$B826, "=Zacatecas")</f>
        <v>24.716000000000001</v>
      </c>
      <c r="C2" s="9">
        <f>SUMIFS(Concentrado!D$2:D826,Concentrado!$A$2:$A826,"="&amp;$A2,Concentrado!$B$2:$B826, "=Zacatecas")</f>
        <v>4.12</v>
      </c>
      <c r="D2" s="9">
        <f>SUMIFS(Concentrado!E$2:E826,Concentrado!$A$2:$A826,"="&amp;$A2,Concentrado!$B$2:$B826, "=Zacatecas")</f>
        <v>14.207000000000001</v>
      </c>
      <c r="E2" s="9">
        <f>SUMIFS(Concentrado!F$2:F826,Concentrado!$A$2:$A826,"="&amp;$A2,Concentrado!$B$2:$B826, "=Zacatecas")</f>
        <v>19.251000000000001</v>
      </c>
      <c r="F2" s="9">
        <f>SUMIFS(Concentrado!G$2:G826,Concentrado!$A$2:$A826,"="&amp;$A2,Concentrado!$B$2:$B826, "=Zacatecas")</f>
        <v>13.609</v>
      </c>
      <c r="G2" s="9">
        <f>SUMIFS(Concentrado!H$2:H826,Concentrado!$A$2:$A826,"="&amp;$A2,Concentrado!$B$2:$B826, "=Zacatecas")</f>
        <v>2.0720000000000001</v>
      </c>
      <c r="H2" s="9">
        <f>SUMIFS(Concentrado!I$2:I826,Concentrado!$A$2:$A826,"="&amp;$A2,Concentrado!$B$2:$B826, "=Zacatecas")</f>
        <v>1.9890000000000001</v>
      </c>
      <c r="I2" s="9">
        <f>SUMIFS(Concentrado!J$2:J826,Concentrado!$A$2:$A826,"="&amp;$A2,Concentrado!$B$2:$B826, "=Zacatecas")</f>
        <v>2.0299999999999998</v>
      </c>
      <c r="J2" s="9">
        <f>SUMIFS(Concentrado!K$2:K826,Concentrado!$A$2:$A826,"="&amp;$A2,Concentrado!$B$2:$B826, "=Zacatecas")</f>
        <v>12.728</v>
      </c>
      <c r="K2" s="9">
        <f>SUMIFS(Concentrado!L$2:L826,Concentrado!$A$2:$A826,"="&amp;$A2,Concentrado!$B$2:$B826, "=Zacatecas")</f>
        <v>5.54</v>
      </c>
      <c r="L2" s="9">
        <f>SUMIFS(Concentrado!M$2:M826,Concentrado!$A$2:$A826,"="&amp;$A2,Concentrado!$B$2:$B826, "=Zacatecas")</f>
        <v>9.0609999999999999</v>
      </c>
      <c r="M2" s="9">
        <f>SUMIFS(Concentrado!N$2:N826,Concentrado!$A$2:$A826,"="&amp;$A2,Concentrado!$B$2:$B826, "=Zacatecas")</f>
        <v>50.805999999999997</v>
      </c>
      <c r="N2" s="9">
        <f>SUMIFS(Concentrado!O$2:O826,Concentrado!$A$2:$A826,"="&amp;$A2,Concentrado!$B$2:$B826, "=Zacatecas")</f>
        <v>98.274000000000001</v>
      </c>
      <c r="O2" s="9">
        <f>SUMIFS(Concentrado!P$2:P826,Concentrado!$A$2:$A826,"="&amp;$A2,Concentrado!$B$2:$B826, "=Zacatecas")</f>
        <v>22.303999999999998</v>
      </c>
      <c r="P2" s="9">
        <f>SUMIFS(Concentrado!Q$2:Q826,Concentrado!$A$2:$A826,"="&amp;$A2,Concentrado!$B$2:$B826, "=Zacatecas")</f>
        <v>59.511000000000003</v>
      </c>
      <c r="Q2" s="9">
        <f>SUMIFS(Concentrado!R$2:R826,Concentrado!$A$2:$A826,"="&amp;$A2,Concentrado!$B$2:$B826, "=Zacatecas")</f>
        <v>31.524999999999999</v>
      </c>
      <c r="R2" s="9">
        <f>SUMIFS(Concentrado!S$2:S826,Concentrado!$A$2:$A826,"="&amp;$A2,Concentrado!$B$2:$B826, "=Zacatecas")</f>
        <v>40.061</v>
      </c>
      <c r="S2" s="9">
        <f>SUMIFS(Concentrado!T$2:T826,Concentrado!$A$2:$A826,"="&amp;$A2,Concentrado!$B$2:$B826, "=Zacatecas")</f>
        <v>35.880000000000003</v>
      </c>
      <c r="T2" s="9">
        <f>SUMIFS(Concentrado!U$2:U826,Concentrado!$A$2:$A826,"="&amp;$A2,Concentrado!$B$2:$B826, "=Zacatecas")</f>
        <v>8.14</v>
      </c>
      <c r="U2" s="9">
        <f>SUMIFS(Concentrado!V$2:V826,Concentrado!$A$2:$A826,"="&amp;$A2,Concentrado!$B$2:$B826, "=Zacatecas")</f>
        <v>13.212</v>
      </c>
      <c r="V2" s="9">
        <f>SUMIFS(Concentrado!W$2:W826,Concentrado!$A$2:$A826,"="&amp;$A2,Concentrado!$B$2:$B826, "=Zacatecas")</f>
        <v>10.728</v>
      </c>
      <c r="W2" s="9">
        <f>SUMIFS(Concentrado!X$2:X826,Concentrado!$A$2:$A826,"="&amp;$A2,Concentrado!$B$2:$B826, "=Zacatecas")</f>
        <v>17.760000000000002</v>
      </c>
      <c r="X2" s="9">
        <f>SUMIFS(Concentrado!Y$2:Y826,Concentrado!$A$2:$A826,"="&amp;$A2,Concentrado!$B$2:$B826, "=Zacatecas")</f>
        <v>1.9890000000000001</v>
      </c>
      <c r="Y2" s="9">
        <f>SUMIFS(Concentrado!Z$2:Z826,Concentrado!$A$2:$A826,"="&amp;$A2,Concentrado!$B$2:$B826, "=Zacatecas")</f>
        <v>9.7129999999999992</v>
      </c>
      <c r="Z2" s="9">
        <f>SUMIFS(Concentrado!AA$2:AA826,Concentrado!$A$2:$A826,"="&amp;$A2,Concentrado!$B$2:$B826, "=Zacatecas")</f>
        <v>47.953000000000003</v>
      </c>
      <c r="AA2" s="9">
        <f>SUMIFS(Concentrado!AB$2:AB826,Concentrado!$A$2:$A826,"="&amp;$A2,Concentrado!$B$2:$B826, "=Zacatecas")</f>
        <v>39.634999999999998</v>
      </c>
      <c r="AB2" s="9">
        <f>SUMIFS(Concentrado!AC$2:AC826,Concentrado!$A$2:$A826,"="&amp;$A2,Concentrado!$B$2:$B826, "=Zacatecas")</f>
        <v>43.709000000000003</v>
      </c>
      <c r="AC2" s="9">
        <f>SUMIFS(Concentrado!AD$2:AD826,Concentrado!$A$2:$A826,"="&amp;$A2,Concentrado!$B$2:$B826, "=Zacatecas")</f>
        <v>361.86599999999999</v>
      </c>
      <c r="AD2" s="9">
        <f>SUMIFS(Concentrado!AE$2:AE826,Concentrado!$A$2:$A826,"="&amp;$A2,Concentrado!$B$2:$B826, "=Zacatecas")</f>
        <v>318.50200000000001</v>
      </c>
      <c r="AE2" s="9">
        <f>SUMIFS(Concentrado!AF$2:AF826,Concentrado!$A$2:$A826,"="&amp;$A2,Concentrado!$B$2:$B826, "=Zacatecas")</f>
        <v>339.81299999999999</v>
      </c>
      <c r="AF2" s="9">
        <f>SUMIFS(Concentrado!AG$2:AG826,Concentrado!$A$2:$A826,"="&amp;$A2,Concentrado!$B$2:$B826, "=Zacatecas")</f>
        <v>9.3239999999999998</v>
      </c>
      <c r="AG2" s="9">
        <f>SUMIFS(Concentrado!AH$2:AH826,Concentrado!$A$2:$A826,"="&amp;$A2,Concentrado!$B$2:$B826, "=Zacatecas")</f>
        <v>4.5372222369261799</v>
      </c>
      <c r="AH2" s="9">
        <f>SUMIFS(Concentrado!AI$2:AI826,Concentrado!$A$2:$A826,"="&amp;$A2,Concentrado!$B$2:$B826, "=Zacatecas")</f>
        <v>1.4145422010983899</v>
      </c>
      <c r="AI2" s="9">
        <f>SUMIFS(Concentrado!AJ$2:AJ826,Concentrado!$A$2:$A826,"="&amp;$A2,Concentrado!$B$2:$B826, "=Zacatecas")</f>
        <v>2.9236774014355298</v>
      </c>
      <c r="AJ2" s="9">
        <f>SUMIFS(Concentrado!AK$2:AK826,Concentrado!$A$2:$A826,"="&amp;$A2,Concentrado!$B$2:$B826, "=Zacatecas")</f>
        <v>5.18</v>
      </c>
      <c r="AK2" s="9">
        <f>SUMIFS(Concentrado!AL$2:AL826,Concentrado!$A$2:$A826,"="&amp;$A2,Concentrado!$B$2:$B826, "=Zacatecas")</f>
        <v>0.56799999999999995</v>
      </c>
      <c r="AL2" s="9">
        <f>SUMIFS(Concentrado!AM$2:AM826,Concentrado!$A$2:$A826,"="&amp;$A2,Concentrado!$B$2:$B826, "=Zacatecas")</f>
        <v>2.827</v>
      </c>
      <c r="AM2" s="9">
        <f>SUMIFS(Concentrado!AN$2:AN826,Concentrado!$A$2:$A826,"="&amp;$A2,Concentrado!$B$2:$B826, "=Zacatecas")</f>
        <v>76.072999999999993</v>
      </c>
      <c r="AN2" s="9">
        <f>SUMIFS(Concentrado!AO$2:AO826,Concentrado!$A$2:$A826,"="&amp;$A2,Concentrado!$B$2:$B826, "=Zacatecas")</f>
        <v>57.819000000000003</v>
      </c>
      <c r="AO2" s="9">
        <f>SUMIFS(Concentrado!AP$2:AP826,Concentrado!$A$2:$A826,"="&amp;$A2,Concentrado!$B$2:$B826, "=Zacatecas")</f>
        <v>66.759</v>
      </c>
      <c r="AP2" s="9">
        <f>SUMIFS(Concentrado!AQ$2:AQ826,Concentrado!$A$2:$A826,"="&amp;$A2,Concentrado!$B$2:$B826, "=Zacatecas")</f>
        <v>3.7</v>
      </c>
      <c r="AQ2" s="9">
        <f>SUMIFS(Concentrado!AR$2:AR826,Concentrado!$A$2:$A826,"="&amp;$A2,Concentrado!$B$2:$B826, "=Zacatecas")</f>
        <v>0.85199999999999998</v>
      </c>
      <c r="AR2" s="9">
        <f>SUMIFS(Concentrado!AS$2:AS826,Concentrado!$A$2:$A826,"="&amp;$A2,Concentrado!$B$2:$B826, "=Zacatecas")</f>
        <v>2.2469999999999999</v>
      </c>
      <c r="AS2" s="9">
        <f>SUMIFS(Concentrado!AT$2:AT826,Concentrado!$A$2:$A826,"="&amp;$A2,Concentrado!$B$2:$B826, "=Zacatecas")</f>
        <v>1.036</v>
      </c>
      <c r="AT2" s="9">
        <f>SUMIFS(Concentrado!AU$2:AU826,Concentrado!$A$2:$A826,"="&amp;$A2,Concentrado!$B$2:$B826, "=Zacatecas")</f>
        <v>0.71</v>
      </c>
      <c r="AU2" s="9">
        <f>SUMIFS(Concentrado!AV$2:AV826,Concentrado!$A$2:$A826,"="&amp;$A2,Concentrado!$B$2:$B826, "=Zacatecas")</f>
        <v>0.87</v>
      </c>
      <c r="AV2" s="9">
        <f>SUMIFS(Concentrado!AW$2:AW826,Concentrado!$A$2:$A826,"="&amp;$A2,Concentrado!$B$2:$B826, "=Zacatecas")</f>
        <v>548.053</v>
      </c>
      <c r="AW2" s="9">
        <f>SUMIFS(Concentrado!AX$2:AX826,Concentrado!$A$2:$A826,"="&amp;$A2,Concentrado!$B$2:$B826, "=Zacatecas")</f>
        <v>408.56900000000002</v>
      </c>
      <c r="AX2" s="9">
        <f>SUMIFS(Concentrado!AY$2:AY826,Concentrado!$A$2:$A826,"="&amp;$A2,Concentrado!$B$2:$B826, "=Zacatecas")</f>
        <v>476.95499999999998</v>
      </c>
      <c r="AY2" s="9">
        <f>SUMIFS(Concentrado!AZ$2:AZ826,Concentrado!$A$2:$A826,"="&amp;$A2,Concentrado!$B$2:$B826, "=Zacatecas")</f>
        <v>5.4809999999999999</v>
      </c>
      <c r="AZ2" s="9">
        <f>SUMIFS(Concentrado!BA$2:BA826,Concentrado!$A$2:$A826,"="&amp;$A2,Concentrado!$B$2:$B826, "=Zacatecas")</f>
        <v>4.0860000000000003</v>
      </c>
      <c r="BA2" s="9">
        <f>SUMIFS(Concentrado!BB$2:BB826,Concentrado!$A$2:$A826,"="&amp;$A2,Concentrado!$B$2:$B826, "=Zacatecas")</f>
        <v>4.7699999999999996</v>
      </c>
      <c r="BB2" s="9">
        <f>SUMIFS(Concentrado!BC$2:BC826,Concentrado!$A$2:$A826,"="&amp;$A2,Concentrado!$B$2:$B826, "=Zacatecas")</f>
        <v>56.622999999999998</v>
      </c>
      <c r="BC2" s="9">
        <f>SUMIFS(Concentrado!BD$2:BD826,Concentrado!$A$2:$A826,"="&amp;$A2,Concentrado!$B$2:$B826, "=Zacatecas")</f>
        <v>22.204999999999998</v>
      </c>
      <c r="BD2" s="9">
        <f>SUMIFS(Concentrado!BE$2:BE826,Concentrado!$A$2:$A826,"="&amp;$A2,Concentrado!$B$2:$B826, "=Zacatecas")</f>
        <v>25.326000000000001</v>
      </c>
      <c r="BE2" s="9">
        <f>SUMIFS(Concentrado!BF$2:BF826,Concentrado!$A$2:$A826,"="&amp;$A2,Concentrado!$B$2:$B826, "=Zacatecas")</f>
        <v>30.651</v>
      </c>
      <c r="BF2" s="9">
        <f>SUMIFS(Concentrado!BG$2:BG826,Concentrado!$A$2:$A826,"="&amp;$A2,Concentrado!$B$2:$B826, "=Zacatecas")</f>
        <v>53.353000000000002</v>
      </c>
      <c r="BG2" s="9">
        <f>SUMIFS(Concentrado!BH$2:BH826,Concentrado!$A$2:$A826,"="&amp;$A2,Concentrado!$B$2:$B826, "=Zacatecas")</f>
        <v>7.5761617670597019</v>
      </c>
    </row>
    <row r="3" spans="1:59" x14ac:dyDescent="0.25">
      <c r="A3" s="4">
        <v>1999</v>
      </c>
      <c r="B3" s="9">
        <f>SUMIFS(Concentrado!C$2:C859,Concentrado!$A$2:$A859,"="&amp;$A3,Concentrado!$B$2:$B859, "=Zacatecas")</f>
        <v>27.748999999999999</v>
      </c>
      <c r="C3" s="9">
        <f>SUMIFS(Concentrado!D$2:D859,Concentrado!$A$2:$A859,"="&amp;$A3,Concentrado!$B$2:$B859, "=Zacatecas")</f>
        <v>6.0910000000000002</v>
      </c>
      <c r="D3" s="9">
        <f>SUMIFS(Concentrado!E$2:E859,Concentrado!$A$2:$A859,"="&amp;$A3,Concentrado!$B$2:$B859, "=Zacatecas")</f>
        <v>16.669</v>
      </c>
      <c r="E3" s="9">
        <f>SUMIFS(Concentrado!F$2:F859,Concentrado!$A$2:$A859,"="&amp;$A3,Concentrado!$B$2:$B859, "=Zacatecas")</f>
        <v>12.042999999999999</v>
      </c>
      <c r="F3" s="9">
        <f>SUMIFS(Concentrado!G$2:G859,Concentrado!$A$2:$A859,"="&amp;$A3,Concentrado!$B$2:$B859, "=Zacatecas")</f>
        <v>19.855</v>
      </c>
      <c r="G3" s="9">
        <f>SUMIFS(Concentrado!H$2:H859,Concentrado!$A$2:$A859,"="&amp;$A3,Concentrado!$B$2:$B859, "=Zacatecas")</f>
        <v>2.819</v>
      </c>
      <c r="H3" s="9">
        <f>SUMIFS(Concentrado!I$2:I859,Concentrado!$A$2:$A859,"="&amp;$A3,Concentrado!$B$2:$B859, "=Zacatecas")</f>
        <v>2.125</v>
      </c>
      <c r="I3" s="9">
        <f>SUMIFS(Concentrado!J$2:J859,Concentrado!$A$2:$A859,"="&amp;$A3,Concentrado!$B$2:$B859, "=Zacatecas")</f>
        <v>2.464</v>
      </c>
      <c r="J3" s="9">
        <f>SUMIFS(Concentrado!K$2:K859,Concentrado!$A$2:$A859,"="&amp;$A3,Concentrado!$B$2:$B859, "=Zacatecas")</f>
        <v>11.574</v>
      </c>
      <c r="K3" s="9">
        <f>SUMIFS(Concentrado!L$2:L859,Concentrado!$A$2:$A859,"="&amp;$A3,Concentrado!$B$2:$B859, "=Zacatecas")</f>
        <v>4.25</v>
      </c>
      <c r="L3" s="9">
        <f>SUMIFS(Concentrado!M$2:M859,Concentrado!$A$2:$A859,"="&amp;$A3,Concentrado!$B$2:$B859, "=Zacatecas")</f>
        <v>7.827</v>
      </c>
      <c r="M3" s="9">
        <f>SUMIFS(Concentrado!N$2:N859,Concentrado!$A$2:$A859,"="&amp;$A3,Concentrado!$B$2:$B859, "=Zacatecas")</f>
        <v>55.798000000000002</v>
      </c>
      <c r="N3" s="9">
        <f>SUMIFS(Concentrado!O$2:O859,Concentrado!$A$2:$A859,"="&amp;$A3,Concentrado!$B$2:$B859, "=Zacatecas")</f>
        <v>91.853999999999999</v>
      </c>
      <c r="O3" s="9">
        <f>SUMIFS(Concentrado!P$2:P859,Concentrado!$A$2:$A859,"="&amp;$A3,Concentrado!$B$2:$B859, "=Zacatecas")</f>
        <v>17.14</v>
      </c>
      <c r="P3" s="9">
        <f>SUMIFS(Concentrado!Q$2:Q859,Concentrado!$A$2:$A859,"="&amp;$A3,Concentrado!$B$2:$B859, "=Zacatecas")</f>
        <v>53.628999999999998</v>
      </c>
      <c r="Q3" s="9">
        <f>SUMIFS(Concentrado!R$2:R859,Concentrado!$A$2:$A859,"="&amp;$A3,Concentrado!$B$2:$B859, "=Zacatecas")</f>
        <v>31.756</v>
      </c>
      <c r="R3" s="9">
        <f>SUMIFS(Concentrado!S$2:S859,Concentrado!$A$2:$A859,"="&amp;$A3,Concentrado!$B$2:$B859, "=Zacatecas")</f>
        <v>47.595999999999997</v>
      </c>
      <c r="S3" s="9">
        <f>SUMIFS(Concentrado!T$2:T859,Concentrado!$A$2:$A859,"="&amp;$A3,Concentrado!$B$2:$B859, "=Zacatecas")</f>
        <v>39.86</v>
      </c>
      <c r="T3" s="9">
        <f>SUMIFS(Concentrado!U$2:U859,Concentrado!$A$2:$A859,"="&amp;$A3,Concentrado!$B$2:$B859, "=Zacatecas")</f>
        <v>9.4969999999999999</v>
      </c>
      <c r="U3" s="9">
        <f>SUMIFS(Concentrado!V$2:V859,Concentrado!$A$2:$A859,"="&amp;$A3,Concentrado!$B$2:$B859, "=Zacatecas")</f>
        <v>11.191000000000001</v>
      </c>
      <c r="V3" s="9">
        <f>SUMIFS(Concentrado!W$2:W859,Concentrado!$A$2:$A859,"="&amp;$A3,Concentrado!$B$2:$B859, "=Zacatecas")</f>
        <v>10.364000000000001</v>
      </c>
      <c r="W3" s="9">
        <f>SUMIFS(Concentrado!X$2:X859,Concentrado!$A$2:$A859,"="&amp;$A3,Concentrado!$B$2:$B859, "=Zacatecas")</f>
        <v>12.465</v>
      </c>
      <c r="X3" s="9">
        <f>SUMIFS(Concentrado!Y$2:Y859,Concentrado!$A$2:$A859,"="&amp;$A3,Concentrado!$B$2:$B859, "=Zacatecas")</f>
        <v>1.2749999999999999</v>
      </c>
      <c r="Y3" s="9">
        <f>SUMIFS(Concentrado!Z$2:Z859,Concentrado!$A$2:$A859,"="&amp;$A3,Concentrado!$B$2:$B859, "=Zacatecas")</f>
        <v>6.74</v>
      </c>
      <c r="Z3" s="9">
        <f>SUMIFS(Concentrado!AA$2:AA859,Concentrado!$A$2:$A859,"="&amp;$A3,Concentrado!$B$2:$B859, "=Zacatecas")</f>
        <v>50.155999999999999</v>
      </c>
      <c r="AA3" s="9">
        <f>SUMIFS(Concentrado!AB$2:AB859,Concentrado!$A$2:$A859,"="&amp;$A3,Concentrado!$B$2:$B859, "=Zacatecas")</f>
        <v>40.795999999999999</v>
      </c>
      <c r="AB3" s="9">
        <f>SUMIFS(Concentrado!AC$2:AC859,Concentrado!$A$2:$A859,"="&amp;$A3,Concentrado!$B$2:$B859, "=Zacatecas")</f>
        <v>45.368000000000002</v>
      </c>
      <c r="AC3" s="9">
        <f>SUMIFS(Concentrado!AD$2:AD859,Concentrado!$A$2:$A859,"="&amp;$A3,Concentrado!$B$2:$B859, "=Zacatecas")</f>
        <v>349.16300000000001</v>
      </c>
      <c r="AD3" s="9">
        <f>SUMIFS(Concentrado!AE$2:AE859,Concentrado!$A$2:$A859,"="&amp;$A3,Concentrado!$B$2:$B859, "=Zacatecas")</f>
        <v>308.80599999999998</v>
      </c>
      <c r="AE3" s="9">
        <f>SUMIFS(Concentrado!AF$2:AF859,Concentrado!$A$2:$A859,"="&amp;$A3,Concentrado!$B$2:$B859, "=Zacatecas")</f>
        <v>328.51600000000002</v>
      </c>
      <c r="AF3" s="9">
        <f>SUMIFS(Concentrado!AG$2:AG859,Concentrado!$A$2:$A859,"="&amp;$A3,Concentrado!$B$2:$B859, "=Zacatecas")</f>
        <v>10.239000000000001</v>
      </c>
      <c r="AG3" s="9">
        <f>SUMIFS(Concentrado!AH$2:AH859,Concentrado!$A$2:$A859,"="&amp;$A3,Concentrado!$B$2:$B859, "=Zacatecas")</f>
        <v>8.0293645331497991</v>
      </c>
      <c r="AH3" s="9">
        <f>SUMIFS(Concentrado!AI$2:AI859,Concentrado!$A$2:$A859,"="&amp;$A3,Concentrado!$B$2:$B859, "=Zacatecas")</f>
        <v>1.41856044486056</v>
      </c>
      <c r="AI3" s="9">
        <f>SUMIFS(Concentrado!AJ$2:AJ859,Concentrado!$A$2:$A859,"="&amp;$A3,Concentrado!$B$2:$B859, "=Zacatecas")</f>
        <v>4.5996805981792601</v>
      </c>
      <c r="AJ3" s="9">
        <f>SUMIFS(Concentrado!AK$2:AK859,Concentrado!$A$2:$A859,"="&amp;$A3,Concentrado!$B$2:$B859, "=Zacatecas")</f>
        <v>5.3419999999999996</v>
      </c>
      <c r="AK3" s="9">
        <f>SUMIFS(Concentrado!AL$2:AL859,Concentrado!$A$2:$A859,"="&amp;$A3,Concentrado!$B$2:$B859, "=Zacatecas")</f>
        <v>0.70799999999999996</v>
      </c>
      <c r="AL3" s="9">
        <f>SUMIFS(Concentrado!AM$2:AM859,Concentrado!$A$2:$A859,"="&amp;$A3,Concentrado!$B$2:$B859, "=Zacatecas")</f>
        <v>2.9710000000000001</v>
      </c>
      <c r="AM3" s="9">
        <f>SUMIFS(Concentrado!AN$2:AN859,Concentrado!$A$2:$A859,"="&amp;$A3,Concentrado!$B$2:$B859, "=Zacatecas")</f>
        <v>67.369</v>
      </c>
      <c r="AN3" s="9">
        <f>SUMIFS(Concentrado!AO$2:AO859,Concentrado!$A$2:$A859,"="&amp;$A3,Concentrado!$B$2:$B859, "=Zacatecas")</f>
        <v>58.927999999999997</v>
      </c>
      <c r="AO3" s="9">
        <f>SUMIFS(Concentrado!AP$2:AP859,Concentrado!$A$2:$A859,"="&amp;$A3,Concentrado!$B$2:$B859, "=Zacatecas")</f>
        <v>63.122999999999998</v>
      </c>
      <c r="AP3" s="9">
        <f>SUMIFS(Concentrado!AQ$2:AQ859,Concentrado!$A$2:$A859,"="&amp;$A3,Concentrado!$B$2:$B859, "=Zacatecas")</f>
        <v>3.5609999999999999</v>
      </c>
      <c r="AQ3" s="9">
        <f>SUMIFS(Concentrado!AR$2:AR859,Concentrado!$A$2:$A859,"="&amp;$A3,Concentrado!$B$2:$B859, "=Zacatecas")</f>
        <v>0.99199999999999999</v>
      </c>
      <c r="AR3" s="9">
        <f>SUMIFS(Concentrado!AS$2:AS859,Concentrado!$A$2:$A859,"="&amp;$A3,Concentrado!$B$2:$B859, "=Zacatecas")</f>
        <v>2.2469999999999999</v>
      </c>
      <c r="AS3" s="9">
        <f>SUMIFS(Concentrado!AT$2:AT859,Concentrado!$A$2:$A859,"="&amp;$A3,Concentrado!$B$2:$B859, "=Zacatecas")</f>
        <v>2.968</v>
      </c>
      <c r="AT3" s="9">
        <f>SUMIFS(Concentrado!AU$2:AU859,Concentrado!$A$2:$A859,"="&amp;$A3,Concentrado!$B$2:$B859, "=Zacatecas")</f>
        <v>0.28299999999999997</v>
      </c>
      <c r="AU3" s="9">
        <f>SUMIFS(Concentrado!AV$2:AV859,Concentrado!$A$2:$A859,"="&amp;$A3,Concentrado!$B$2:$B859, "=Zacatecas")</f>
        <v>1.5940000000000001</v>
      </c>
      <c r="AV3" s="9">
        <f>SUMIFS(Concentrado!AW$2:AW859,Concentrado!$A$2:$A859,"="&amp;$A3,Concentrado!$B$2:$B859, "=Zacatecas")</f>
        <v>520.25699999999995</v>
      </c>
      <c r="AW3" s="9">
        <f>SUMIFS(Concentrado!AX$2:AX859,Concentrado!$A$2:$A859,"="&amp;$A3,Concentrado!$B$2:$B859, "=Zacatecas")</f>
        <v>398.75700000000001</v>
      </c>
      <c r="AX3" s="9">
        <f>SUMIFS(Concentrado!AY$2:AY859,Concentrado!$A$2:$A859,"="&amp;$A3,Concentrado!$B$2:$B859, "=Zacatecas")</f>
        <v>458.24099999999999</v>
      </c>
      <c r="AY3" s="9">
        <f>SUMIFS(Concentrado!AZ$2:AZ859,Concentrado!$A$2:$A859,"="&amp;$A3,Concentrado!$B$2:$B859, "=Zacatecas")</f>
        <v>5.2030000000000003</v>
      </c>
      <c r="AZ3" s="9">
        <f>SUMIFS(Concentrado!BA$2:BA859,Concentrado!$A$2:$A859,"="&amp;$A3,Concentrado!$B$2:$B859, "=Zacatecas")</f>
        <v>3.988</v>
      </c>
      <c r="BA3" s="9">
        <f>SUMIFS(Concentrado!BB$2:BB859,Concentrado!$A$2:$A859,"="&amp;$A3,Concentrado!$B$2:$B859, "=Zacatecas")</f>
        <v>4.5819999999999999</v>
      </c>
      <c r="BB3" s="9">
        <f>SUMIFS(Concentrado!BC$2:BC859,Concentrado!$A$2:$A859,"="&amp;$A3,Concentrado!$B$2:$B859, "=Zacatecas")</f>
        <v>49.198</v>
      </c>
      <c r="BC3" s="9">
        <f>SUMIFS(Concentrado!BD$2:BD859,Concentrado!$A$2:$A859,"="&amp;$A3,Concentrado!$B$2:$B859, "=Zacatecas")</f>
        <v>33.93</v>
      </c>
      <c r="BD3" s="9">
        <f>SUMIFS(Concentrado!BE$2:BE859,Concentrado!$A$2:$A859,"="&amp;$A3,Concentrado!$B$2:$B859, "=Zacatecas")</f>
        <v>24.384</v>
      </c>
      <c r="BE3" s="9">
        <f>SUMIFS(Concentrado!BF$2:BF859,Concentrado!$A$2:$A859,"="&amp;$A3,Concentrado!$B$2:$B859, "=Zacatecas")</f>
        <v>29.431999999999999</v>
      </c>
      <c r="BF3" s="9">
        <f>SUMIFS(Concentrado!BG$2:BG859,Concentrado!$A$2:$A859,"="&amp;$A3,Concentrado!$B$2:$B859, "=Zacatecas")</f>
        <v>53.805</v>
      </c>
      <c r="BG3" s="9">
        <f>SUMIFS(Concentrado!BH$2:BH859,Concentrado!$A$2:$A859,"="&amp;$A3,Concentrado!$B$2:$B859, "=Zacatecas")</f>
        <v>7.9362944230717494</v>
      </c>
    </row>
    <row r="4" spans="1:59" x14ac:dyDescent="0.25">
      <c r="A4" s="4">
        <v>2000</v>
      </c>
      <c r="B4" s="9">
        <f>SUMIFS(Concentrado!C$2:C859,Concentrado!$A$2:$A859,"="&amp;$A4,Concentrado!$B$2:$B859, "=Zacatecas")</f>
        <v>34.124000000000002</v>
      </c>
      <c r="C4" s="9">
        <f>SUMIFS(Concentrado!D$2:D859,Concentrado!$A$2:$A859,"="&amp;$A4,Concentrado!$B$2:$B859, "=Zacatecas")</f>
        <v>7.4790000000000001</v>
      </c>
      <c r="D4" s="9">
        <f>SUMIFS(Concentrado!E$2:E859,Concentrado!$A$2:$A859,"="&amp;$A4,Concentrado!$B$2:$B859, "=Zacatecas")</f>
        <v>20.466999999999999</v>
      </c>
      <c r="E4" s="9">
        <f>SUMIFS(Concentrado!F$2:F859,Concentrado!$A$2:$A859,"="&amp;$A4,Concentrado!$B$2:$B859, "=Zacatecas")</f>
        <v>13.397</v>
      </c>
      <c r="F4" s="9">
        <f>SUMIFS(Concentrado!G$2:G859,Concentrado!$A$2:$A859,"="&amp;$A4,Concentrado!$B$2:$B859, "=Zacatecas")</f>
        <v>14.035</v>
      </c>
      <c r="G4" s="9">
        <f>SUMIFS(Concentrado!H$2:H859,Concentrado!$A$2:$A859,"="&amp;$A4,Concentrado!$B$2:$B859, "=Zacatecas")</f>
        <v>2.226</v>
      </c>
      <c r="H4" s="9">
        <f>SUMIFS(Concentrado!I$2:I859,Concentrado!$A$2:$A859,"="&amp;$A4,Concentrado!$B$2:$B859, "=Zacatecas")</f>
        <v>3.2450000000000001</v>
      </c>
      <c r="I4" s="9">
        <f>SUMIFS(Concentrado!J$2:J859,Concentrado!$A$2:$A859,"="&amp;$A4,Concentrado!$B$2:$B859, "=Zacatecas")</f>
        <v>2.7480000000000002</v>
      </c>
      <c r="J4" s="9">
        <f>SUMIFS(Concentrado!K$2:K859,Concentrado!$A$2:$A859,"="&amp;$A4,Concentrado!$B$2:$B859, "=Zacatecas")</f>
        <v>10.831</v>
      </c>
      <c r="K4" s="9">
        <f>SUMIFS(Concentrado!L$2:L859,Concentrado!$A$2:$A859,"="&amp;$A4,Concentrado!$B$2:$B859, "=Zacatecas")</f>
        <v>4.5149999999999997</v>
      </c>
      <c r="L4" s="9">
        <f>SUMIFS(Concentrado!M$2:M859,Concentrado!$A$2:$A859,"="&amp;$A4,Concentrado!$B$2:$B859, "=Zacatecas")</f>
        <v>7.5940000000000003</v>
      </c>
      <c r="M4" s="9">
        <f>SUMIFS(Concentrado!N$2:N859,Concentrado!$A$2:$A859,"="&amp;$A4,Concentrado!$B$2:$B859, "=Zacatecas")</f>
        <v>64.379000000000005</v>
      </c>
      <c r="N4" s="9">
        <f>SUMIFS(Concentrado!O$2:O859,Concentrado!$A$2:$A859,"="&amp;$A4,Concentrado!$B$2:$B859, "=Zacatecas")</f>
        <v>94.361000000000004</v>
      </c>
      <c r="O4" s="9">
        <f>SUMIFS(Concentrado!P$2:P859,Concentrado!$A$2:$A859,"="&amp;$A4,Concentrado!$B$2:$B859, "=Zacatecas")</f>
        <v>16.792000000000002</v>
      </c>
      <c r="P4" s="9">
        <f>SUMIFS(Concentrado!Q$2:Q859,Concentrado!$A$2:$A859,"="&amp;$A4,Concentrado!$B$2:$B859, "=Zacatecas")</f>
        <v>54.603999999999999</v>
      </c>
      <c r="Q4" s="9">
        <f>SUMIFS(Concentrado!R$2:R859,Concentrado!$A$2:$A859,"="&amp;$A4,Concentrado!$B$2:$B859, "=Zacatecas")</f>
        <v>34.124000000000002</v>
      </c>
      <c r="R4" s="9">
        <f>SUMIFS(Concentrado!S$2:S859,Concentrado!$A$2:$A859,"="&amp;$A4,Concentrado!$B$2:$B859, "=Zacatecas")</f>
        <v>44.448999999999998</v>
      </c>
      <c r="S4" s="9">
        <f>SUMIFS(Concentrado!T$2:T859,Concentrado!$A$2:$A859,"="&amp;$A4,Concentrado!$B$2:$B859, "=Zacatecas")</f>
        <v>39.415999999999997</v>
      </c>
      <c r="T4" s="9">
        <f>SUMIFS(Concentrado!U$2:U859,Concentrado!$A$2:$A859,"="&amp;$A4,Concentrado!$B$2:$B859, "=Zacatecas")</f>
        <v>11.128</v>
      </c>
      <c r="U4" s="9">
        <f>SUMIFS(Concentrado!V$2:V859,Concentrado!$A$2:$A859,"="&amp;$A4,Concentrado!$B$2:$B859, "=Zacatecas")</f>
        <v>14.252000000000001</v>
      </c>
      <c r="V4" s="9">
        <f>SUMIFS(Concentrado!W$2:W859,Concentrado!$A$2:$A859,"="&amp;$A4,Concentrado!$B$2:$B859, "=Zacatecas")</f>
        <v>12.728999999999999</v>
      </c>
      <c r="W4" s="9">
        <f>SUMIFS(Concentrado!X$2:X859,Concentrado!$A$2:$A859,"="&amp;$A4,Concentrado!$B$2:$B859, "=Zacatecas")</f>
        <v>11.869</v>
      </c>
      <c r="X4" s="9">
        <f>SUMIFS(Concentrado!Y$2:Y859,Concentrado!$A$2:$A859,"="&amp;$A4,Concentrado!$B$2:$B859, "=Zacatecas")</f>
        <v>0.28199999999999997</v>
      </c>
      <c r="Y4" s="9">
        <f>SUMIFS(Concentrado!Z$2:Z859,Concentrado!$A$2:$A859,"="&amp;$A4,Concentrado!$B$2:$B859, "=Zacatecas")</f>
        <v>5.93</v>
      </c>
      <c r="Z4" s="9">
        <f>SUMIFS(Concentrado!AA$2:AA859,Concentrado!$A$2:$A859,"="&amp;$A4,Concentrado!$B$2:$B859, "=Zacatecas")</f>
        <v>47.476999999999997</v>
      </c>
      <c r="AA4" s="9">
        <f>SUMIFS(Concentrado!AB$2:AB859,Concentrado!$A$2:$A859,"="&amp;$A4,Concentrado!$B$2:$B859, "=Zacatecas")</f>
        <v>40.78</v>
      </c>
      <c r="AB4" s="9">
        <f>SUMIFS(Concentrado!AC$2:AC859,Concentrado!$A$2:$A859,"="&amp;$A4,Concentrado!$B$2:$B859, "=Zacatecas")</f>
        <v>44.045000000000002</v>
      </c>
      <c r="AC4" s="9">
        <f>SUMIFS(Concentrado!AD$2:AD859,Concentrado!$A$2:$A859,"="&amp;$A4,Concentrado!$B$2:$B859, "=Zacatecas")</f>
        <v>360.82799999999997</v>
      </c>
      <c r="AD4" s="9">
        <f>SUMIFS(Concentrado!AE$2:AE859,Concentrado!$A$2:$A859,"="&amp;$A4,Concentrado!$B$2:$B859, "=Zacatecas")</f>
        <v>303.94600000000003</v>
      </c>
      <c r="AE4" s="9">
        <f>SUMIFS(Concentrado!AF$2:AF859,Concentrado!$A$2:$A859,"="&amp;$A4,Concentrado!$B$2:$B859, "=Zacatecas")</f>
        <v>331.81900000000002</v>
      </c>
      <c r="AF4" s="9">
        <f>SUMIFS(Concentrado!AG$2:AG859,Concentrado!$A$2:$A859,"="&amp;$A4,Concentrado!$B$2:$B859, "=Zacatecas")</f>
        <v>12.018000000000001</v>
      </c>
      <c r="AG4" s="9">
        <f>SUMIFS(Concentrado!AH$2:AH859,Concentrado!$A$2:$A859,"="&amp;$A4,Concentrado!$B$2:$B859, "=Zacatecas")</f>
        <v>6.5524484958276297</v>
      </c>
      <c r="AH4" s="9">
        <f>SUMIFS(Concentrado!AI$2:AI859,Concentrado!$A$2:$A859,"="&amp;$A4,Concentrado!$B$2:$B859, "=Zacatecas")</f>
        <v>0.35567695995788801</v>
      </c>
      <c r="AI4" s="9">
        <f>SUMIFS(Concentrado!AJ$2:AJ859,Concentrado!$A$2:$A859,"="&amp;$A4,Concentrado!$B$2:$B859, "=Zacatecas")</f>
        <v>3.3296398994448699</v>
      </c>
      <c r="AJ4" s="9">
        <f>SUMIFS(Concentrado!AK$2:AK859,Concentrado!$A$2:$A859,"="&amp;$A4,Concentrado!$B$2:$B859, "=Zacatecas")</f>
        <v>5.1929999999999996</v>
      </c>
      <c r="AK4" s="9">
        <f>SUMIFS(Concentrado!AL$2:AL859,Concentrado!$A$2:$A859,"="&amp;$A4,Concentrado!$B$2:$B859, "=Zacatecas")</f>
        <v>0.42299999999999999</v>
      </c>
      <c r="AL4" s="9">
        <f>SUMIFS(Concentrado!AM$2:AM859,Concentrado!$A$2:$A859,"="&amp;$A4,Concentrado!$B$2:$B859, "=Zacatecas")</f>
        <v>2.7480000000000002</v>
      </c>
      <c r="AM4" s="9">
        <f>SUMIFS(Concentrado!AN$2:AN859,Concentrado!$A$2:$A859,"="&amp;$A4,Concentrado!$B$2:$B859, "=Zacatecas")</f>
        <v>68.397000000000006</v>
      </c>
      <c r="AN4" s="9">
        <f>SUMIFS(Concentrado!AO$2:AO859,Concentrado!$A$2:$A859,"="&amp;$A4,Concentrado!$B$2:$B859, "=Zacatecas")</f>
        <v>54.043999999999997</v>
      </c>
      <c r="AO4" s="9">
        <f>SUMIFS(Concentrado!AP$2:AP859,Concentrado!$A$2:$A859,"="&amp;$A4,Concentrado!$B$2:$B859, "=Zacatecas")</f>
        <v>61.040999999999997</v>
      </c>
      <c r="AP4" s="9">
        <f>SUMIFS(Concentrado!AQ$2:AQ859,Concentrado!$A$2:$A859,"="&amp;$A4,Concentrado!$B$2:$B859, "=Zacatecas")</f>
        <v>2.6709999999999998</v>
      </c>
      <c r="AQ4" s="9">
        <f>SUMIFS(Concentrado!AR$2:AR859,Concentrado!$A$2:$A859,"="&amp;$A4,Concentrado!$B$2:$B859, "=Zacatecas")</f>
        <v>0.98799999999999999</v>
      </c>
      <c r="AR4" s="9">
        <f>SUMIFS(Concentrado!AS$2:AS859,Concentrado!$A$2:$A859,"="&amp;$A4,Concentrado!$B$2:$B859, "=Zacatecas")</f>
        <v>1.8080000000000001</v>
      </c>
      <c r="AS4" s="9">
        <f>SUMIFS(Concentrado!AT$2:AT859,Concentrado!$A$2:$A859,"="&amp;$A4,Concentrado!$B$2:$B859, "=Zacatecas")</f>
        <v>2.5219999999999998</v>
      </c>
      <c r="AT4" s="9">
        <f>SUMIFS(Concentrado!AU$2:AU859,Concentrado!$A$2:$A859,"="&amp;$A4,Concentrado!$B$2:$B859, "=Zacatecas")</f>
        <v>0.42299999999999999</v>
      </c>
      <c r="AU4" s="9">
        <f>SUMIFS(Concentrado!AV$2:AV859,Concentrado!$A$2:$A859,"="&amp;$A4,Concentrado!$B$2:$B859, "=Zacatecas")</f>
        <v>1.446</v>
      </c>
      <c r="AV4" s="9">
        <f>SUMIFS(Concentrado!AW$2:AW859,Concentrado!$A$2:$A859,"="&amp;$A4,Concentrado!$B$2:$B859, "=Zacatecas")</f>
        <v>535.75300000000004</v>
      </c>
      <c r="AW4" s="9">
        <f>SUMIFS(Concentrado!AX$2:AX859,Concentrado!$A$2:$A859,"="&amp;$A4,Concentrado!$B$2:$B859, "=Zacatecas")</f>
        <v>384.80099999999999</v>
      </c>
      <c r="AX4" s="9">
        <f>SUMIFS(Concentrado!AY$2:AY859,Concentrado!$A$2:$A859,"="&amp;$A4,Concentrado!$B$2:$B859, "=Zacatecas")</f>
        <v>458.529</v>
      </c>
      <c r="AY4" s="9">
        <f>SUMIFS(Concentrado!AZ$2:AZ859,Concentrado!$A$2:$A859,"="&amp;$A4,Concentrado!$B$2:$B859, "=Zacatecas")</f>
        <v>5.3579999999999997</v>
      </c>
      <c r="AZ4" s="9">
        <f>SUMIFS(Concentrado!BA$2:BA859,Concentrado!$A$2:$A859,"="&amp;$A4,Concentrado!$B$2:$B859, "=Zacatecas")</f>
        <v>3.8479999999999999</v>
      </c>
      <c r="BA4" s="9">
        <f>SUMIFS(Concentrado!BB$2:BB859,Concentrado!$A$2:$A859,"="&amp;$A4,Concentrado!$B$2:$B859, "=Zacatecas")</f>
        <v>4.585</v>
      </c>
      <c r="BB4" s="9">
        <f>SUMIFS(Concentrado!BC$2:BC859,Concentrado!$A$2:$A859,"="&amp;$A4,Concentrado!$B$2:$B859, "=Zacatecas")</f>
        <v>33.277000000000001</v>
      </c>
      <c r="BC4" s="9">
        <f>SUMIFS(Concentrado!BD$2:BD859,Concentrado!$A$2:$A859,"="&amp;$A4,Concentrado!$B$2:$B859, "=Zacatecas")</f>
        <v>20.081</v>
      </c>
      <c r="BD4" s="9">
        <f>SUMIFS(Concentrado!BE$2:BE859,Concentrado!$A$2:$A859,"="&amp;$A4,Concentrado!$B$2:$B859, "=Zacatecas")</f>
        <v>23.361999999999998</v>
      </c>
      <c r="BE4" s="9">
        <f>SUMIFS(Concentrado!BF$2:BF859,Concentrado!$A$2:$A859,"="&amp;$A4,Concentrado!$B$2:$B859, "=Zacatecas")</f>
        <v>28.152000000000001</v>
      </c>
      <c r="BF4" s="9">
        <f>SUMIFS(Concentrado!BG$2:BG859,Concentrado!$A$2:$A859,"="&amp;$A4,Concentrado!$B$2:$B859, "=Zacatecas")</f>
        <v>65.47</v>
      </c>
      <c r="BG4" s="9">
        <f>SUMIFS(Concentrado!BH$2:BH859,Concentrado!$A$2:$A859,"="&amp;$A4,Concentrado!$B$2:$B859, "=Zacatecas")</f>
        <v>8.374706748867915</v>
      </c>
    </row>
    <row r="5" spans="1:59" x14ac:dyDescent="0.25">
      <c r="A5" s="4">
        <v>2001</v>
      </c>
      <c r="B5" s="9">
        <f>SUMIFS(Concentrado!C$2:C859,Concentrado!$A$2:$A859,"="&amp;$A5,Concentrado!$B$2:$B859, "=Zacatecas")</f>
        <v>34.558999999999997</v>
      </c>
      <c r="C5" s="9">
        <f>SUMIFS(Concentrado!D$2:D859,Concentrado!$A$2:$A859,"="&amp;$A5,Concentrado!$B$2:$B859, "=Zacatecas")</f>
        <v>7.8579999999999997</v>
      </c>
      <c r="D5" s="9">
        <f>SUMIFS(Concentrado!E$2:E859,Concentrado!$A$2:$A859,"="&amp;$A5,Concentrado!$B$2:$B859, "=Zacatecas")</f>
        <v>20.939</v>
      </c>
      <c r="E5" s="9">
        <f>SUMIFS(Concentrado!F$2:F859,Concentrado!$A$2:$A859,"="&amp;$A5,Concentrado!$B$2:$B859, "=Zacatecas")</f>
        <v>17.795999999999999</v>
      </c>
      <c r="F5" s="9">
        <f>SUMIFS(Concentrado!G$2:G859,Concentrado!$A$2:$A859,"="&amp;$A5,Concentrado!$B$2:$B859, "=Zacatecas")</f>
        <v>14.673999999999999</v>
      </c>
      <c r="G5" s="9">
        <f>SUMIFS(Concentrado!H$2:H859,Concentrado!$A$2:$A859,"="&amp;$A5,Concentrado!$B$2:$B859, "=Zacatecas")</f>
        <v>2.0680000000000001</v>
      </c>
      <c r="H5" s="9">
        <f>SUMIFS(Concentrado!I$2:I859,Concentrado!$A$2:$A859,"="&amp;$A5,Concentrado!$B$2:$B859, "=Zacatecas")</f>
        <v>2.6659999999999999</v>
      </c>
      <c r="I5" s="9">
        <f>SUMIFS(Concentrado!J$2:J859,Concentrado!$A$2:$A859,"="&amp;$A5,Concentrado!$B$2:$B859, "=Zacatecas")</f>
        <v>2.375</v>
      </c>
      <c r="J5" s="9">
        <f>SUMIFS(Concentrado!K$2:K859,Concentrado!$A$2:$A859,"="&amp;$A5,Concentrado!$B$2:$B859, "=Zacatecas")</f>
        <v>13.882999999999999</v>
      </c>
      <c r="K5" s="9">
        <f>SUMIFS(Concentrado!L$2:L859,Concentrado!$A$2:$A859,"="&amp;$A5,Concentrado!$B$2:$B859, "=Zacatecas")</f>
        <v>5.0519999999999996</v>
      </c>
      <c r="L5" s="9">
        <f>SUMIFS(Concentrado!M$2:M859,Concentrado!$A$2:$A859,"="&amp;$A5,Concentrado!$B$2:$B859, "=Zacatecas")</f>
        <v>9.3539999999999992</v>
      </c>
      <c r="M5" s="9">
        <f>SUMIFS(Concentrado!N$2:N859,Concentrado!$A$2:$A859,"="&amp;$A5,Concentrado!$B$2:$B859, "=Zacatecas")</f>
        <v>52.095999999999997</v>
      </c>
      <c r="N5" s="9">
        <f>SUMIFS(Concentrado!O$2:O859,Concentrado!$A$2:$A859,"="&amp;$A5,Concentrado!$B$2:$B859, "=Zacatecas")</f>
        <v>89.647000000000006</v>
      </c>
      <c r="O5" s="9">
        <f>SUMIFS(Concentrado!P$2:P859,Concentrado!$A$2:$A859,"="&amp;$A5,Concentrado!$B$2:$B859, "=Zacatecas")</f>
        <v>20.626999999999999</v>
      </c>
      <c r="P5" s="9">
        <f>SUMIFS(Concentrado!Q$2:Q859,Concentrado!$A$2:$A859,"="&amp;$A5,Concentrado!$B$2:$B859, "=Zacatecas")</f>
        <v>54.326999999999998</v>
      </c>
      <c r="Q5" s="9">
        <f>SUMIFS(Concentrado!R$2:R859,Concentrado!$A$2:$A859,"="&amp;$A5,Concentrado!$B$2:$B859, "=Zacatecas")</f>
        <v>38.250999999999998</v>
      </c>
      <c r="R5" s="9">
        <f>SUMIFS(Concentrado!S$2:S859,Concentrado!$A$2:$A859,"="&amp;$A5,Concentrado!$B$2:$B859, "=Zacatecas")</f>
        <v>45.465000000000003</v>
      </c>
      <c r="S5" s="9">
        <f>SUMIFS(Concentrado!T$2:T859,Concentrado!$A$2:$A859,"="&amp;$A5,Concentrado!$B$2:$B859, "=Zacatecas")</f>
        <v>42.165999999999997</v>
      </c>
      <c r="T5" s="9">
        <f>SUMIFS(Concentrado!U$2:U859,Concentrado!$A$2:$A859,"="&amp;$A5,Concentrado!$B$2:$B859, "=Zacatecas")</f>
        <v>9.3040000000000003</v>
      </c>
      <c r="U5" s="9">
        <f>SUMIFS(Concentrado!V$2:V859,Concentrado!$A$2:$A859,"="&amp;$A5,Concentrado!$B$2:$B859, "=Zacatecas")</f>
        <v>12.91</v>
      </c>
      <c r="V5" s="9">
        <f>SUMIFS(Concentrado!W$2:W859,Concentrado!$A$2:$A859,"="&amp;$A5,Concentrado!$B$2:$B859, "=Zacatecas")</f>
        <v>11.153</v>
      </c>
      <c r="W5" s="9">
        <f>SUMIFS(Concentrado!X$2:X859,Concentrado!$A$2:$A859,"="&amp;$A5,Concentrado!$B$2:$B859, "=Zacatecas")</f>
        <v>11.962999999999999</v>
      </c>
      <c r="X5" s="9">
        <f>SUMIFS(Concentrado!Y$2:Y859,Concentrado!$A$2:$A859,"="&amp;$A5,Concentrado!$B$2:$B859, "=Zacatecas")</f>
        <v>1.123</v>
      </c>
      <c r="Y5" s="9">
        <f>SUMIFS(Concentrado!Z$2:Z859,Concentrado!$A$2:$A859,"="&amp;$A5,Concentrado!$B$2:$B859, "=Zacatecas")</f>
        <v>6.4039999999999999</v>
      </c>
      <c r="Z5" s="9">
        <f>SUMIFS(Concentrado!AA$2:AA859,Concentrado!$A$2:$A859,"="&amp;$A5,Concentrado!$B$2:$B859, "=Zacatecas")</f>
        <v>53.905999999999999</v>
      </c>
      <c r="AA5" s="9">
        <f>SUMIFS(Concentrado!AB$2:AB859,Concentrado!$A$2:$A859,"="&amp;$A5,Concentrado!$B$2:$B859, "=Zacatecas")</f>
        <v>40.973999999999997</v>
      </c>
      <c r="AB5" s="9">
        <f>SUMIFS(Concentrado!AC$2:AC859,Concentrado!$A$2:$A859,"="&amp;$A5,Concentrado!$B$2:$B859, "=Zacatecas")</f>
        <v>47.347000000000001</v>
      </c>
      <c r="AC5" s="9">
        <f>SUMIFS(Concentrado!AD$2:AD859,Concentrado!$A$2:$A859,"="&amp;$A5,Concentrado!$B$2:$B859, "=Zacatecas")</f>
        <v>356.66699999999997</v>
      </c>
      <c r="AD5" s="9">
        <f>SUMIFS(Concentrado!AE$2:AE859,Concentrado!$A$2:$A859,"="&amp;$A5,Concentrado!$B$2:$B859, "=Zacatecas")</f>
        <v>307.02600000000001</v>
      </c>
      <c r="AE5" s="9">
        <f>SUMIFS(Concentrado!AF$2:AF859,Concentrado!$A$2:$A859,"="&amp;$A5,Concentrado!$B$2:$B859, "=Zacatecas")</f>
        <v>332.21899999999999</v>
      </c>
      <c r="AF5" s="9">
        <f>SUMIFS(Concentrado!AG$2:AG859,Concentrado!$A$2:$A859,"="&amp;$A5,Concentrado!$B$2:$B859, "=Zacatecas")</f>
        <v>10.042999999999999</v>
      </c>
      <c r="AG5" s="9">
        <f>SUMIFS(Concentrado!AH$2:AH859,Concentrado!$A$2:$A859,"="&amp;$A5,Concentrado!$B$2:$B859, "=Zacatecas")</f>
        <v>9.6539260586495299</v>
      </c>
      <c r="AH5" s="9">
        <f>SUMIFS(Concentrado!AI$2:AI859,Concentrado!$A$2:$A859,"="&amp;$A5,Concentrado!$B$2:$B859, "=Zacatecas")</f>
        <v>2.4937300501595998</v>
      </c>
      <c r="AI5" s="9">
        <f>SUMIFS(Concentrado!AJ$2:AJ859,Concentrado!$A$2:$A859,"="&amp;$A5,Concentrado!$B$2:$B859, "=Zacatecas")</f>
        <v>5.9295934893063498</v>
      </c>
      <c r="AJ5" s="9">
        <f>SUMIFS(Concentrado!AK$2:AK859,Concentrado!$A$2:$A859,"="&amp;$A5,Concentrado!$B$2:$B859, "=Zacatecas")</f>
        <v>6.351</v>
      </c>
      <c r="AK5" s="9">
        <f>SUMIFS(Concentrado!AL$2:AL859,Concentrado!$A$2:$A859,"="&amp;$A5,Concentrado!$B$2:$B859, "=Zacatecas")</f>
        <v>1.544</v>
      </c>
      <c r="AL5" s="9">
        <f>SUMIFS(Concentrado!AM$2:AM859,Concentrado!$A$2:$A859,"="&amp;$A5,Concentrado!$B$2:$B859, "=Zacatecas")</f>
        <v>3.8860000000000001</v>
      </c>
      <c r="AM5" s="9">
        <f>SUMIFS(Concentrado!AN$2:AN859,Concentrado!$A$2:$A859,"="&amp;$A5,Concentrado!$B$2:$B859, "=Zacatecas")</f>
        <v>57.155000000000001</v>
      </c>
      <c r="AN5" s="9">
        <f>SUMIFS(Concentrado!AO$2:AO859,Concentrado!$A$2:$A859,"="&amp;$A5,Concentrado!$B$2:$B859, "=Zacatecas")</f>
        <v>55.707999999999998</v>
      </c>
      <c r="AO5" s="9">
        <f>SUMIFS(Concentrado!AP$2:AP859,Concentrado!$A$2:$A859,"="&amp;$A5,Concentrado!$B$2:$B859, "=Zacatecas")</f>
        <v>56.628999999999998</v>
      </c>
      <c r="AP5" s="9">
        <f>SUMIFS(Concentrado!AQ$2:AQ859,Concentrado!$A$2:$A859,"="&amp;$A5,Concentrado!$B$2:$B859, "=Zacatecas")</f>
        <v>2.9540000000000002</v>
      </c>
      <c r="AQ5" s="9">
        <f>SUMIFS(Concentrado!AR$2:AR859,Concentrado!$A$2:$A859,"="&amp;$A5,Concentrado!$B$2:$B859, "=Zacatecas")</f>
        <v>0.84199999999999997</v>
      </c>
      <c r="AR5" s="9">
        <f>SUMIFS(Concentrado!AS$2:AS859,Concentrado!$A$2:$A859,"="&amp;$A5,Concentrado!$B$2:$B859, "=Zacatecas")</f>
        <v>1.871</v>
      </c>
      <c r="AS5" s="9">
        <f>SUMIFS(Concentrado!AT$2:AT859,Concentrado!$A$2:$A859,"="&amp;$A5,Concentrado!$B$2:$B859, "=Zacatecas")</f>
        <v>1.625</v>
      </c>
      <c r="AT5" s="9">
        <f>SUMIFS(Concentrado!AU$2:AU859,Concentrado!$A$2:$A859,"="&amp;$A5,Concentrado!$B$2:$B859, "=Zacatecas")</f>
        <v>0.56100000000000005</v>
      </c>
      <c r="AU5" s="9">
        <f>SUMIFS(Concentrado!AV$2:AV859,Concentrado!$A$2:$A859,"="&amp;$A5,Concentrado!$B$2:$B859, "=Zacatecas")</f>
        <v>1.079</v>
      </c>
      <c r="AV5" s="9">
        <f>SUMIFS(Concentrado!AW$2:AW859,Concentrado!$A$2:$A859,"="&amp;$A5,Concentrado!$B$2:$B859, "=Zacatecas")</f>
        <v>518.82899999999995</v>
      </c>
      <c r="AW5" s="9">
        <f>SUMIFS(Concentrado!AX$2:AX859,Concentrado!$A$2:$A859,"="&amp;$A5,Concentrado!$B$2:$B859, "=Zacatecas")</f>
        <v>396.83300000000003</v>
      </c>
      <c r="AX5" s="9">
        <f>SUMIFS(Concentrado!AY$2:AY859,Concentrado!$A$2:$A859,"="&amp;$A5,Concentrado!$B$2:$B859, "=Zacatecas")</f>
        <v>457.63799999999998</v>
      </c>
      <c r="AY5" s="9">
        <f>SUMIFS(Concentrado!AZ$2:AZ859,Concentrado!$A$2:$A859,"="&amp;$A5,Concentrado!$B$2:$B859, "=Zacatecas")</f>
        <v>5.1879999999999997</v>
      </c>
      <c r="AZ5" s="9">
        <f>SUMIFS(Concentrado!BA$2:BA859,Concentrado!$A$2:$A859,"="&amp;$A5,Concentrado!$B$2:$B859, "=Zacatecas")</f>
        <v>3.968</v>
      </c>
      <c r="BA5" s="9">
        <f>SUMIFS(Concentrado!BB$2:BB859,Concentrado!$A$2:$A859,"="&amp;$A5,Concentrado!$B$2:$B859, "=Zacatecas")</f>
        <v>4.5759999999999996</v>
      </c>
      <c r="BB5" s="9">
        <f>SUMIFS(Concentrado!BC$2:BC859,Concentrado!$A$2:$A859,"="&amp;$A5,Concentrado!$B$2:$B859, "=Zacatecas")</f>
        <v>38.287999999999997</v>
      </c>
      <c r="BC5" s="9">
        <f>SUMIFS(Concentrado!BD$2:BD859,Concentrado!$A$2:$A859,"="&amp;$A5,Concentrado!$B$2:$B859, "=Zacatecas")</f>
        <v>17.402999999999999</v>
      </c>
      <c r="BD5" s="9">
        <f>SUMIFS(Concentrado!BE$2:BE859,Concentrado!$A$2:$A859,"="&amp;$A5,Concentrado!$B$2:$B859, "=Zacatecas")</f>
        <v>22.228000000000002</v>
      </c>
      <c r="BE5" s="9">
        <f>SUMIFS(Concentrado!BF$2:BF859,Concentrado!$A$2:$A859,"="&amp;$A5,Concentrado!$B$2:$B859, "=Zacatecas")</f>
        <v>26.751999999999999</v>
      </c>
      <c r="BF5" s="9">
        <f>SUMIFS(Concentrado!BG$2:BG859,Concentrado!$A$2:$A859,"="&amp;$A5,Concentrado!$B$2:$B859, "=Zacatecas")</f>
        <v>50.109000000000002</v>
      </c>
      <c r="BG5" s="9">
        <f>SUMIFS(Concentrado!BH$2:BH859,Concentrado!$A$2:$A859,"="&amp;$A5,Concentrado!$B$2:$B859, "=Zacatecas")</f>
        <v>8.0173709704359446</v>
      </c>
    </row>
    <row r="6" spans="1:59" x14ac:dyDescent="0.25">
      <c r="A6" s="4">
        <v>2002</v>
      </c>
      <c r="B6" s="9">
        <f>SUMIFS(Concentrado!C$2:C859,Concentrado!$A$2:$A859,"="&amp;$A6,Concentrado!$B$2:$B859, "=Zacatecas")</f>
        <v>33.343000000000004</v>
      </c>
      <c r="C6" s="9">
        <f>SUMIFS(Concentrado!D$2:D859,Concentrado!$A$2:$A859,"="&amp;$A6,Concentrado!$B$2:$B859, "=Zacatecas")</f>
        <v>6.9749999999999996</v>
      </c>
      <c r="D6" s="9">
        <f>SUMIFS(Concentrado!E$2:E859,Concentrado!$A$2:$A859,"="&amp;$A6,Concentrado!$B$2:$B859, "=Zacatecas")</f>
        <v>19.962</v>
      </c>
      <c r="E6" s="9">
        <f>SUMIFS(Concentrado!F$2:F859,Concentrado!$A$2:$A859,"="&amp;$A6,Concentrado!$B$2:$B859, "=Zacatecas")</f>
        <v>13.759</v>
      </c>
      <c r="F6" s="9">
        <f>SUMIFS(Concentrado!G$2:G859,Concentrado!$A$2:$A859,"="&amp;$A6,Concentrado!$B$2:$B859, "=Zacatecas")</f>
        <v>11.923999999999999</v>
      </c>
      <c r="G6" s="9">
        <f>SUMIFS(Concentrado!H$2:H859,Concentrado!$A$2:$A859,"="&amp;$A6,Concentrado!$B$2:$B859, "=Zacatecas")</f>
        <v>2.6440000000000001</v>
      </c>
      <c r="H6" s="9">
        <f>SUMIFS(Concentrado!I$2:I859,Concentrado!$A$2:$A859,"="&amp;$A6,Concentrado!$B$2:$B859, "=Zacatecas")</f>
        <v>2.93</v>
      </c>
      <c r="I6" s="9">
        <f>SUMIFS(Concentrado!J$2:J859,Concentrado!$A$2:$A859,"="&amp;$A6,Concentrado!$B$2:$B859, "=Zacatecas")</f>
        <v>2.79</v>
      </c>
      <c r="J6" s="9">
        <f>SUMIFS(Concentrado!K$2:K859,Concentrado!$A$2:$A859,"="&amp;$A6,Concentrado!$B$2:$B859, "=Zacatecas")</f>
        <v>11.898</v>
      </c>
      <c r="K6" s="9">
        <f>SUMIFS(Concentrado!L$2:L859,Concentrado!$A$2:$A859,"="&amp;$A6,Concentrado!$B$2:$B859, "=Zacatecas")</f>
        <v>7.3940000000000001</v>
      </c>
      <c r="L6" s="9">
        <f>SUMIFS(Concentrado!M$2:M859,Concentrado!$A$2:$A859,"="&amp;$A6,Concentrado!$B$2:$B859, "=Zacatecas")</f>
        <v>9.5879999999999992</v>
      </c>
      <c r="M6" s="9">
        <f>SUMIFS(Concentrado!N$2:N859,Concentrado!$A$2:$A859,"="&amp;$A6,Concentrado!$B$2:$B859, "=Zacatecas")</f>
        <v>67.64</v>
      </c>
      <c r="N6" s="9">
        <f>SUMIFS(Concentrado!O$2:O859,Concentrado!$A$2:$A859,"="&amp;$A6,Concentrado!$B$2:$B859, "=Zacatecas")</f>
        <v>97.533000000000001</v>
      </c>
      <c r="O6" s="9">
        <f>SUMIFS(Concentrado!P$2:P859,Concentrado!$A$2:$A859,"="&amp;$A6,Concentrado!$B$2:$B859, "=Zacatecas")</f>
        <v>26.645</v>
      </c>
      <c r="P6" s="9">
        <f>SUMIFS(Concentrado!Q$2:Q859,Concentrado!$A$2:$A859,"="&amp;$A6,Concentrado!$B$2:$B859, "=Zacatecas")</f>
        <v>61.533000000000001</v>
      </c>
      <c r="Q6" s="9">
        <f>SUMIFS(Concentrado!R$2:R859,Concentrado!$A$2:$A859,"="&amp;$A6,Concentrado!$B$2:$B859, "=Zacatecas")</f>
        <v>38.484000000000002</v>
      </c>
      <c r="R6" s="9">
        <f>SUMIFS(Concentrado!S$2:S859,Concentrado!$A$2:$A859,"="&amp;$A6,Concentrado!$B$2:$B859, "=Zacatecas")</f>
        <v>52.453000000000003</v>
      </c>
      <c r="S6" s="9">
        <f>SUMIFS(Concentrado!T$2:T859,Concentrado!$A$2:$A859,"="&amp;$A6,Concentrado!$B$2:$B859, "=Zacatecas")</f>
        <v>45.72</v>
      </c>
      <c r="T6" s="9">
        <f>SUMIFS(Concentrado!U$2:U859,Concentrado!$A$2:$A859,"="&amp;$A6,Concentrado!$B$2:$B859, "=Zacatecas")</f>
        <v>11.163</v>
      </c>
      <c r="U6" s="9">
        <f>SUMIFS(Concentrado!V$2:V859,Concentrado!$A$2:$A859,"="&amp;$A6,Concentrado!$B$2:$B859, "=Zacatecas")</f>
        <v>15.484999999999999</v>
      </c>
      <c r="V6" s="9">
        <f>SUMIFS(Concentrado!W$2:W859,Concentrado!$A$2:$A859,"="&amp;$A6,Concentrado!$B$2:$B859, "=Zacatecas")</f>
        <v>13.593999999999999</v>
      </c>
      <c r="W6" s="9">
        <f>SUMIFS(Concentrado!X$2:X859,Concentrado!$A$2:$A859,"="&amp;$A6,Concentrado!$B$2:$B859, "=Zacatecas")</f>
        <v>12.337999999999999</v>
      </c>
      <c r="X6" s="9">
        <f>SUMIFS(Concentrado!Y$2:Y859,Concentrado!$A$2:$A859,"="&amp;$A6,Concentrado!$B$2:$B859, "=Zacatecas")</f>
        <v>2.093</v>
      </c>
      <c r="Y6" s="9">
        <f>SUMIFS(Concentrado!Z$2:Z859,Concentrado!$A$2:$A859,"="&amp;$A6,Concentrado!$B$2:$B859, "=Zacatecas")</f>
        <v>7.1550000000000002</v>
      </c>
      <c r="Z6" s="9">
        <f>SUMIFS(Concentrado!AA$2:AA859,Concentrado!$A$2:$A859,"="&amp;$A6,Concentrado!$B$2:$B859, "=Zacatecas")</f>
        <v>64.042000000000002</v>
      </c>
      <c r="AA6" s="9">
        <f>SUMIFS(Concentrado!AB$2:AB859,Concentrado!$A$2:$A859,"="&amp;$A6,Concentrado!$B$2:$B859, "=Zacatecas")</f>
        <v>43.942999999999998</v>
      </c>
      <c r="AB6" s="9">
        <f>SUMIFS(Concentrado!AC$2:AC859,Concentrado!$A$2:$A859,"="&amp;$A6,Concentrado!$B$2:$B859, "=Zacatecas")</f>
        <v>53.734000000000002</v>
      </c>
      <c r="AC6" s="9">
        <f>SUMIFS(Concentrado!AD$2:AD859,Concentrado!$A$2:$A859,"="&amp;$A6,Concentrado!$B$2:$B859, "=Zacatecas")</f>
        <v>370.30099999999999</v>
      </c>
      <c r="AD6" s="9">
        <f>SUMIFS(Concentrado!AE$2:AE859,Concentrado!$A$2:$A859,"="&amp;$A6,Concentrado!$B$2:$B859, "=Zacatecas")</f>
        <v>324.202</v>
      </c>
      <c r="AE6" s="9">
        <f>SUMIFS(Concentrado!AF$2:AF859,Concentrado!$A$2:$A859,"="&amp;$A6,Concentrado!$B$2:$B859, "=Zacatecas")</f>
        <v>347.80200000000002</v>
      </c>
      <c r="AF6" s="9">
        <f>SUMIFS(Concentrado!AG$2:AG859,Concentrado!$A$2:$A859,"="&amp;$A6,Concentrado!$B$2:$B859, "=Zacatecas")</f>
        <v>13.073</v>
      </c>
      <c r="AG6" s="9">
        <f>SUMIFS(Concentrado!AH$2:AH859,Concentrado!$A$2:$A859,"="&amp;$A6,Concentrado!$B$2:$B859, "=Zacatecas")</f>
        <v>9.2639412666123704</v>
      </c>
      <c r="AH6" s="9">
        <f>SUMIFS(Concentrado!AI$2:AI859,Concentrado!$A$2:$A859,"="&amp;$A6,Concentrado!$B$2:$B859, "=Zacatecas")</f>
        <v>3.2089565542937599</v>
      </c>
      <c r="AI6" s="9">
        <f>SUMIFS(Concentrado!AJ$2:AJ859,Concentrado!$A$2:$A859,"="&amp;$A6,Concentrado!$B$2:$B859, "=Zacatecas")</f>
        <v>6.1163893285687303</v>
      </c>
      <c r="AJ6" s="9">
        <f>SUMIFS(Concentrado!AK$2:AK859,Concentrado!$A$2:$A859,"="&amp;$A6,Concentrado!$B$2:$B859, "=Zacatecas")</f>
        <v>7.7850000000000001</v>
      </c>
      <c r="AK6" s="9">
        <f>SUMIFS(Concentrado!AL$2:AL859,Concentrado!$A$2:$A859,"="&amp;$A6,Concentrado!$B$2:$B859, "=Zacatecas")</f>
        <v>1.395</v>
      </c>
      <c r="AL6" s="9">
        <f>SUMIFS(Concentrado!AM$2:AM859,Concentrado!$A$2:$A859,"="&amp;$A6,Concentrado!$B$2:$B859, "=Zacatecas")</f>
        <v>4.508</v>
      </c>
      <c r="AM6" s="9">
        <f>SUMIFS(Concentrado!AN$2:AN859,Concentrado!$A$2:$A859,"="&amp;$A6,Concentrado!$B$2:$B859, "=Zacatecas")</f>
        <v>68.596000000000004</v>
      </c>
      <c r="AN6" s="9">
        <f>SUMIFS(Concentrado!AO$2:AO859,Concentrado!$A$2:$A859,"="&amp;$A6,Concentrado!$B$2:$B859, "=Zacatecas")</f>
        <v>64.031000000000006</v>
      </c>
      <c r="AO6" s="9">
        <f>SUMIFS(Concentrado!AP$2:AP859,Concentrado!$A$2:$A859,"="&amp;$A6,Concentrado!$B$2:$B859, "=Zacatecas")</f>
        <v>66.826999999999998</v>
      </c>
      <c r="AP6" s="9">
        <f>SUMIFS(Concentrado!AQ$2:AQ859,Concentrado!$A$2:$A859,"="&amp;$A6,Concentrado!$B$2:$B859, "=Zacatecas")</f>
        <v>1.91</v>
      </c>
      <c r="AQ6" s="9">
        <f>SUMIFS(Concentrado!AR$2:AR859,Concentrado!$A$2:$A859,"="&amp;$A6,Concentrado!$B$2:$B859, "=Zacatecas")</f>
        <v>1.256</v>
      </c>
      <c r="AR6" s="9">
        <f>SUMIFS(Concentrado!AS$2:AS859,Concentrado!$A$2:$A859,"="&amp;$A6,Concentrado!$B$2:$B859, "=Zacatecas")</f>
        <v>1.5740000000000001</v>
      </c>
      <c r="AS6" s="9">
        <f>SUMIFS(Concentrado!AT$2:AT859,Concentrado!$A$2:$A859,"="&amp;$A6,Concentrado!$B$2:$B859, "=Zacatecas")</f>
        <v>2.9380000000000002</v>
      </c>
      <c r="AT6" s="9">
        <f>SUMIFS(Concentrado!AU$2:AU859,Concentrado!$A$2:$A859,"="&amp;$A6,Concentrado!$B$2:$B859, "=Zacatecas")</f>
        <v>0.55800000000000005</v>
      </c>
      <c r="AU6" s="9">
        <f>SUMIFS(Concentrado!AV$2:AV859,Concentrado!$A$2:$A859,"="&amp;$A6,Concentrado!$B$2:$B859, "=Zacatecas")</f>
        <v>1.7170000000000001</v>
      </c>
      <c r="AV6" s="9">
        <f>SUMIFS(Concentrado!AW$2:AW859,Concentrado!$A$2:$A859,"="&amp;$A6,Concentrado!$B$2:$B859, "=Zacatecas")</f>
        <v>548.327</v>
      </c>
      <c r="AW6" s="9">
        <f>SUMIFS(Concentrado!AX$2:AX859,Concentrado!$A$2:$A859,"="&amp;$A6,Concentrado!$B$2:$B859, "=Zacatecas")</f>
        <v>427.154</v>
      </c>
      <c r="AX6" s="9">
        <f>SUMIFS(Concentrado!AY$2:AY859,Concentrado!$A$2:$A859,"="&amp;$A6,Concentrado!$B$2:$B859, "=Zacatecas")</f>
        <v>488.39600000000002</v>
      </c>
      <c r="AY6" s="9">
        <f>SUMIFS(Concentrado!AZ$2:AZ859,Concentrado!$A$2:$A859,"="&amp;$A6,Concentrado!$B$2:$B859, "=Zacatecas")</f>
        <v>5.4829999999999997</v>
      </c>
      <c r="AZ6" s="9">
        <f>SUMIFS(Concentrado!BA$2:BA859,Concentrado!$A$2:$A859,"="&amp;$A6,Concentrado!$B$2:$B859, "=Zacatecas")</f>
        <v>4.2720000000000002</v>
      </c>
      <c r="BA6" s="9">
        <f>SUMIFS(Concentrado!BB$2:BB859,Concentrado!$A$2:$A859,"="&amp;$A6,Concentrado!$B$2:$B859, "=Zacatecas")</f>
        <v>4.8840000000000003</v>
      </c>
      <c r="BB6" s="9">
        <f>SUMIFS(Concentrado!BC$2:BC859,Concentrado!$A$2:$A859,"="&amp;$A6,Concentrado!$B$2:$B859, "=Zacatecas")</f>
        <v>42.234000000000002</v>
      </c>
      <c r="BC6" s="9">
        <f>SUMIFS(Concentrado!BD$2:BD859,Concentrado!$A$2:$A859,"="&amp;$A6,Concentrado!$B$2:$B859, "=Zacatecas")</f>
        <v>14.664</v>
      </c>
      <c r="BD6" s="9">
        <f>SUMIFS(Concentrado!BE$2:BE859,Concentrado!$A$2:$A859,"="&amp;$A6,Concentrado!$B$2:$B859, "=Zacatecas")</f>
        <v>21.170999999999999</v>
      </c>
      <c r="BE6" s="9">
        <f>SUMIFS(Concentrado!BF$2:BF859,Concentrado!$A$2:$A859,"="&amp;$A6,Concentrado!$B$2:$B859, "=Zacatecas")</f>
        <v>25.376000000000001</v>
      </c>
      <c r="BF6" s="9">
        <f>SUMIFS(Concentrado!BG$2:BG859,Concentrado!$A$2:$A859,"="&amp;$A6,Concentrado!$B$2:$B859, "=Zacatecas")</f>
        <v>45.62</v>
      </c>
      <c r="BG6" s="9">
        <f>SUMIFS(Concentrado!BH$2:BH859,Concentrado!$A$2:$A859,"="&amp;$A6,Concentrado!$B$2:$B859, "=Zacatecas")</f>
        <v>10.007983576642337</v>
      </c>
    </row>
    <row r="7" spans="1:59" x14ac:dyDescent="0.25">
      <c r="A7" s="4">
        <v>2003</v>
      </c>
      <c r="B7" s="9">
        <f>SUMIFS(Concentrado!C$2:C859,Concentrado!$A$2:$A859,"="&amp;$A7,Concentrado!$B$2:$B859, "=Zacatecas")</f>
        <v>15.055</v>
      </c>
      <c r="C7" s="9">
        <f>SUMIFS(Concentrado!D$2:D859,Concentrado!$A$2:$A859,"="&amp;$A7,Concentrado!$B$2:$B859, "=Zacatecas")</f>
        <v>4.7160000000000002</v>
      </c>
      <c r="D7" s="9">
        <f>SUMIFS(Concentrado!E$2:E859,Concentrado!$A$2:$A859,"="&amp;$A7,Concentrado!$B$2:$B859, "=Zacatecas")</f>
        <v>9.75</v>
      </c>
      <c r="E7" s="9">
        <f>SUMIFS(Concentrado!F$2:F859,Concentrado!$A$2:$A859,"="&amp;$A7,Concentrado!$B$2:$B859, "=Zacatecas")</f>
        <v>16.181000000000001</v>
      </c>
      <c r="F7" s="9">
        <f>SUMIFS(Concentrado!G$2:G859,Concentrado!$A$2:$A859,"="&amp;$A7,Concentrado!$B$2:$B859, "=Zacatecas")</f>
        <v>16.780999999999999</v>
      </c>
      <c r="G7" s="9">
        <f>SUMIFS(Concentrado!H$2:H859,Concentrado!$A$2:$A859,"="&amp;$A7,Concentrado!$B$2:$B859, "=Zacatecas")</f>
        <v>3.6539999999999999</v>
      </c>
      <c r="H7" s="9">
        <f>SUMIFS(Concentrado!I$2:I859,Concentrado!$A$2:$A859,"="&amp;$A7,Concentrado!$B$2:$B859, "=Zacatecas")</f>
        <v>2.2189999999999999</v>
      </c>
      <c r="I7" s="9">
        <f>SUMIFS(Concentrado!J$2:J859,Concentrado!$A$2:$A859,"="&amp;$A7,Concentrado!$B$2:$B859, "=Zacatecas")</f>
        <v>2.9180000000000001</v>
      </c>
      <c r="J7" s="9">
        <f>SUMIFS(Concentrado!K$2:K859,Concentrado!$A$2:$A859,"="&amp;$A7,Concentrado!$B$2:$B859, "=Zacatecas")</f>
        <v>10.67</v>
      </c>
      <c r="K7" s="9">
        <f>SUMIFS(Concentrado!L$2:L859,Concentrado!$A$2:$A859,"="&amp;$A7,Concentrado!$B$2:$B859, "=Zacatecas")</f>
        <v>4.8540000000000001</v>
      </c>
      <c r="L7" s="9">
        <f>SUMIFS(Concentrado!M$2:M859,Concentrado!$A$2:$A859,"="&amp;$A7,Concentrado!$B$2:$B859, "=Zacatecas")</f>
        <v>7.7569999999999997</v>
      </c>
      <c r="M7" s="9">
        <f>SUMIFS(Concentrado!N$2:N859,Concentrado!$A$2:$A859,"="&amp;$A7,Concentrado!$B$2:$B859, "=Zacatecas")</f>
        <v>72.783000000000001</v>
      </c>
      <c r="N7" s="9">
        <f>SUMIFS(Concentrado!O$2:O859,Concentrado!$A$2:$A859,"="&amp;$A7,Concentrado!$B$2:$B859, "=Zacatecas")</f>
        <v>101.874</v>
      </c>
      <c r="O7" s="9">
        <f>SUMIFS(Concentrado!P$2:P859,Concentrado!$A$2:$A859,"="&amp;$A7,Concentrado!$B$2:$B859, "=Zacatecas")</f>
        <v>33.286000000000001</v>
      </c>
      <c r="P7" s="9">
        <f>SUMIFS(Concentrado!Q$2:Q859,Concentrado!$A$2:$A859,"="&amp;$A7,Concentrado!$B$2:$B859, "=Zacatecas")</f>
        <v>66.751999999999995</v>
      </c>
      <c r="Q7" s="9">
        <f>SUMIFS(Concentrado!R$2:R859,Concentrado!$A$2:$A859,"="&amp;$A7,Concentrado!$B$2:$B859, "=Zacatecas")</f>
        <v>46.917000000000002</v>
      </c>
      <c r="R7" s="9">
        <f>SUMIFS(Concentrado!S$2:S859,Concentrado!$A$2:$A859,"="&amp;$A7,Concentrado!$B$2:$B859, "=Zacatecas")</f>
        <v>57.142000000000003</v>
      </c>
      <c r="S7" s="9">
        <f>SUMIFS(Concentrado!T$2:T859,Concentrado!$A$2:$A859,"="&amp;$A7,Concentrado!$B$2:$B859, "=Zacatecas")</f>
        <v>52.305999999999997</v>
      </c>
      <c r="T7" s="9">
        <f>SUMIFS(Concentrado!U$2:U859,Concentrado!$A$2:$A859,"="&amp;$A7,Concentrado!$B$2:$B859, "=Zacatecas")</f>
        <v>9.5</v>
      </c>
      <c r="U7" s="9">
        <f>SUMIFS(Concentrado!V$2:V859,Concentrado!$A$2:$A859,"="&amp;$A7,Concentrado!$B$2:$B859, "=Zacatecas")</f>
        <v>12.621</v>
      </c>
      <c r="V7" s="9">
        <f>SUMIFS(Concentrado!W$2:W859,Concentrado!$A$2:$A859,"="&amp;$A7,Concentrado!$B$2:$B859, "=Zacatecas")</f>
        <v>11.102</v>
      </c>
      <c r="W7" s="9">
        <f>SUMIFS(Concentrado!X$2:X859,Concentrado!$A$2:$A859,"="&amp;$A7,Concentrado!$B$2:$B859, "=Zacatecas")</f>
        <v>13.007999999999999</v>
      </c>
      <c r="X7" s="9">
        <f>SUMIFS(Concentrado!Y$2:Y859,Concentrado!$A$2:$A859,"="&amp;$A7,Concentrado!$B$2:$B859, "=Zacatecas")</f>
        <v>1.387</v>
      </c>
      <c r="Y7" s="9">
        <f>SUMIFS(Concentrado!Z$2:Z859,Concentrado!$A$2:$A859,"="&amp;$A7,Concentrado!$B$2:$B859, "=Zacatecas")</f>
        <v>7.0449999999999999</v>
      </c>
      <c r="Z7" s="9">
        <f>SUMIFS(Concentrado!AA$2:AA859,Concentrado!$A$2:$A859,"="&amp;$A7,Concentrado!$B$2:$B859, "=Zacatecas")</f>
        <v>52.472000000000001</v>
      </c>
      <c r="AA7" s="9">
        <f>SUMIFS(Concentrado!AB$2:AB859,Concentrado!$A$2:$A859,"="&amp;$A7,Concentrado!$B$2:$B859, "=Zacatecas")</f>
        <v>43.134</v>
      </c>
      <c r="AB7" s="9">
        <f>SUMIFS(Concentrado!AC$2:AC859,Concentrado!$A$2:$A859,"="&amp;$A7,Concentrado!$B$2:$B859, "=Zacatecas")</f>
        <v>47.750999999999998</v>
      </c>
      <c r="AC7" s="9">
        <f>SUMIFS(Concentrado!AD$2:AD859,Concentrado!$A$2:$A859,"="&amp;$A7,Concentrado!$B$2:$B859, "=Zacatecas")</f>
        <v>371.83199999999999</v>
      </c>
      <c r="AD7" s="9">
        <f>SUMIFS(Concentrado!AE$2:AE859,Concentrado!$A$2:$A859,"="&amp;$A7,Concentrado!$B$2:$B859, "=Zacatecas")</f>
        <v>328.00900000000001</v>
      </c>
      <c r="AE7" s="9">
        <f>SUMIFS(Concentrado!AF$2:AF859,Concentrado!$A$2:$A859,"="&amp;$A7,Concentrado!$B$2:$B859, "=Zacatecas")</f>
        <v>349.916</v>
      </c>
      <c r="AF7" s="9">
        <f>SUMIFS(Concentrado!AG$2:AG859,Concentrado!$A$2:$A859,"="&amp;$A7,Concentrado!$B$2:$B859, "=Zacatecas")</f>
        <v>14.324</v>
      </c>
      <c r="AG7" s="9">
        <f>SUMIFS(Concentrado!AH$2:AH859,Concentrado!$A$2:$A859,"="&amp;$A7,Concentrado!$B$2:$B859, "=Zacatecas")</f>
        <v>5.78971746178786</v>
      </c>
      <c r="AH7" s="9">
        <f>SUMIFS(Concentrado!AI$2:AI859,Concentrado!$A$2:$A859,"="&amp;$A7,Concentrado!$B$2:$B859, "=Zacatecas")</f>
        <v>2.1414804768363198</v>
      </c>
      <c r="AI7" s="9">
        <f>SUMIFS(Concentrado!AJ$2:AJ859,Concentrado!$A$2:$A859,"="&amp;$A7,Concentrado!$B$2:$B859, "=Zacatecas")</f>
        <v>3.8942254200200299</v>
      </c>
      <c r="AJ7" s="9">
        <f>SUMIFS(Concentrado!AK$2:AK859,Concentrado!$A$2:$A859,"="&amp;$A7,Concentrado!$B$2:$B859, "=Zacatecas")</f>
        <v>6.87</v>
      </c>
      <c r="AK7" s="9">
        <f>SUMIFS(Concentrado!AL$2:AL859,Concentrado!$A$2:$A859,"="&amp;$A7,Concentrado!$B$2:$B859, "=Zacatecas")</f>
        <v>1.1100000000000001</v>
      </c>
      <c r="AL7" s="9">
        <f>SUMIFS(Concentrado!AM$2:AM859,Concentrado!$A$2:$A859,"="&amp;$A7,Concentrado!$B$2:$B859, "=Zacatecas")</f>
        <v>3.9140000000000001</v>
      </c>
      <c r="AM7" s="9">
        <f>SUMIFS(Concentrado!AN$2:AN859,Concentrado!$A$2:$A859,"="&amp;$A7,Concentrado!$B$2:$B859, "=Zacatecas")</f>
        <v>67.817999999999998</v>
      </c>
      <c r="AN7" s="9">
        <f>SUMIFS(Concentrado!AO$2:AO859,Concentrado!$A$2:$A859,"="&amp;$A7,Concentrado!$B$2:$B859, "=Zacatecas")</f>
        <v>63.798999999999999</v>
      </c>
      <c r="AO7" s="9">
        <f>SUMIFS(Concentrado!AP$2:AP859,Concentrado!$A$2:$A859,"="&amp;$A7,Concentrado!$B$2:$B859, "=Zacatecas")</f>
        <v>65.826999999999998</v>
      </c>
      <c r="AP7" s="9">
        <f>SUMIFS(Concentrado!AQ$2:AQ859,Concentrado!$A$2:$A859,"="&amp;$A7,Concentrado!$B$2:$B859, "=Zacatecas")</f>
        <v>2.7770000000000001</v>
      </c>
      <c r="AQ7" s="9">
        <f>SUMIFS(Concentrado!AR$2:AR859,Concentrado!$A$2:$A859,"="&amp;$A7,Concentrado!$B$2:$B859, "=Zacatecas")</f>
        <v>0.83199999999999996</v>
      </c>
      <c r="AR7" s="9">
        <f>SUMIFS(Concentrado!AS$2:AS859,Concentrado!$A$2:$A859,"="&amp;$A7,Concentrado!$B$2:$B859, "=Zacatecas")</f>
        <v>1.7789999999999999</v>
      </c>
      <c r="AS7" s="9">
        <f>SUMIFS(Concentrado!AT$2:AT859,Concentrado!$A$2:$A859,"="&amp;$A7,Concentrado!$B$2:$B859, "=Zacatecas")</f>
        <v>1.9</v>
      </c>
      <c r="AT7" s="9">
        <f>SUMIFS(Concentrado!AU$2:AU859,Concentrado!$A$2:$A859,"="&amp;$A7,Concentrado!$B$2:$B859, "=Zacatecas")</f>
        <v>0.83199999999999996</v>
      </c>
      <c r="AU7" s="9">
        <f>SUMIFS(Concentrado!AV$2:AV859,Concentrado!$A$2:$A859,"="&amp;$A7,Concentrado!$B$2:$B859, "=Zacatecas")</f>
        <v>1.3520000000000001</v>
      </c>
      <c r="AV7" s="9">
        <f>SUMIFS(Concentrado!AW$2:AW859,Concentrado!$A$2:$A859,"="&amp;$A7,Concentrado!$B$2:$B859, "=Zacatecas")</f>
        <v>552.34</v>
      </c>
      <c r="AW7" s="9">
        <f>SUMIFS(Concentrado!AX$2:AX859,Concentrado!$A$2:$A859,"="&amp;$A7,Concentrado!$B$2:$B859, "=Zacatecas")</f>
        <v>438.82499999999999</v>
      </c>
      <c r="AX7" s="9">
        <f>SUMIFS(Concentrado!AY$2:AY859,Concentrado!$A$2:$A859,"="&amp;$A7,Concentrado!$B$2:$B859, "=Zacatecas")</f>
        <v>494.80599999999998</v>
      </c>
      <c r="AY7" s="9">
        <f>SUMIFS(Concentrado!AZ$2:AZ859,Concentrado!$A$2:$A859,"="&amp;$A7,Concentrado!$B$2:$B859, "=Zacatecas")</f>
        <v>5.5229999999999997</v>
      </c>
      <c r="AZ7" s="9">
        <f>SUMIFS(Concentrado!BA$2:BA859,Concentrado!$A$2:$A859,"="&amp;$A7,Concentrado!$B$2:$B859, "=Zacatecas")</f>
        <v>4.3879999999999999</v>
      </c>
      <c r="BA7" s="9">
        <f>SUMIFS(Concentrado!BB$2:BB859,Concentrado!$A$2:$A859,"="&amp;$A7,Concentrado!$B$2:$B859, "=Zacatecas")</f>
        <v>4.9480000000000004</v>
      </c>
      <c r="BB7" s="9">
        <f>SUMIFS(Concentrado!BC$2:BC859,Concentrado!$A$2:$A859,"="&amp;$A7,Concentrado!$B$2:$B859, "=Zacatecas")</f>
        <v>30.285</v>
      </c>
      <c r="BC7" s="9">
        <f>SUMIFS(Concentrado!BD$2:BD859,Concentrado!$A$2:$A859,"="&amp;$A7,Concentrado!$B$2:$B859, "=Zacatecas")</f>
        <v>14.846</v>
      </c>
      <c r="BD7" s="9">
        <f>SUMIFS(Concentrado!BE$2:BE859,Concentrado!$A$2:$A859,"="&amp;$A7,Concentrado!$B$2:$B859, "=Zacatecas")</f>
        <v>20.186</v>
      </c>
      <c r="BE7" s="9">
        <f>SUMIFS(Concentrado!BF$2:BF859,Concentrado!$A$2:$A859,"="&amp;$A7,Concentrado!$B$2:$B859, "=Zacatecas")</f>
        <v>24.213999999999999</v>
      </c>
      <c r="BF7" s="9">
        <f>SUMIFS(Concentrado!BG$2:BG859,Concentrado!$A$2:$A859,"="&amp;$A7,Concentrado!$B$2:$B859, "=Zacatecas")</f>
        <v>64.028000000000006</v>
      </c>
      <c r="BG7" s="9">
        <f>SUMIFS(Concentrado!BH$2:BH859,Concentrado!$A$2:$A859,"="&amp;$A7,Concentrado!$B$2:$B859, "=Zacatecas")</f>
        <v>8.6437718277066349</v>
      </c>
    </row>
    <row r="8" spans="1:59" x14ac:dyDescent="0.25">
      <c r="A8" s="4">
        <v>2004</v>
      </c>
      <c r="B8" s="9">
        <f>SUMIFS(Concentrado!C$2:C859,Concentrado!$A$2:$A859,"="&amp;$A8,Concentrado!$B$2:$B859, "=Zacatecas")</f>
        <v>15.430999999999999</v>
      </c>
      <c r="C8" s="9">
        <f>SUMIFS(Concentrado!D$2:D859,Concentrado!$A$2:$A859,"="&amp;$A8,Concentrado!$B$2:$B859, "=Zacatecas")</f>
        <v>4.827</v>
      </c>
      <c r="D8" s="9">
        <f>SUMIFS(Concentrado!E$2:E859,Concentrado!$A$2:$A859,"="&amp;$A8,Concentrado!$B$2:$B859, "=Zacatecas")</f>
        <v>9.9860000000000007</v>
      </c>
      <c r="E8" s="9">
        <f>SUMIFS(Concentrado!F$2:F859,Concentrado!$A$2:$A859,"="&amp;$A8,Concentrado!$B$2:$B859, "=Zacatecas")</f>
        <v>15.28</v>
      </c>
      <c r="F8" s="9">
        <f>SUMIFS(Concentrado!G$2:G859,Concentrado!$A$2:$A859,"="&amp;$A8,Concentrado!$B$2:$B859, "=Zacatecas")</f>
        <v>13.223000000000001</v>
      </c>
      <c r="G8" s="9">
        <f>SUMIFS(Concentrado!H$2:H859,Concentrado!$A$2:$A859,"="&amp;$A8,Concentrado!$B$2:$B859, "=Zacatecas")</f>
        <v>4.0759999999999996</v>
      </c>
      <c r="H8" s="9">
        <f>SUMIFS(Concentrado!I$2:I859,Concentrado!$A$2:$A859,"="&amp;$A8,Concentrado!$B$2:$B859, "=Zacatecas")</f>
        <v>1.5169999999999999</v>
      </c>
      <c r="I8" s="9">
        <f>SUMIFS(Concentrado!J$2:J859,Concentrado!$A$2:$A859,"="&amp;$A8,Concentrado!$B$2:$B859, "=Zacatecas")</f>
        <v>2.762</v>
      </c>
      <c r="J8" s="9">
        <f>SUMIFS(Concentrado!K$2:K859,Concentrado!$A$2:$A859,"="&amp;$A8,Concentrado!$B$2:$B859, "=Zacatecas")</f>
        <v>13.102</v>
      </c>
      <c r="K8" s="9">
        <f>SUMIFS(Concentrado!L$2:L859,Concentrado!$A$2:$A859,"="&amp;$A8,Concentrado!$B$2:$B859, "=Zacatecas")</f>
        <v>6.2060000000000004</v>
      </c>
      <c r="L8" s="9">
        <f>SUMIFS(Concentrado!M$2:M859,Concentrado!$A$2:$A859,"="&amp;$A8,Concentrado!$B$2:$B859, "=Zacatecas")</f>
        <v>9.5609999999999999</v>
      </c>
      <c r="M8" s="9">
        <f>SUMIFS(Concentrado!N$2:N859,Concentrado!$A$2:$A859,"="&amp;$A8,Concentrado!$B$2:$B859, "=Zacatecas")</f>
        <v>49.335000000000001</v>
      </c>
      <c r="N8" s="9">
        <f>SUMIFS(Concentrado!O$2:O859,Concentrado!$A$2:$A859,"="&amp;$A8,Concentrado!$B$2:$B859, "=Zacatecas")</f>
        <v>93.457999999999998</v>
      </c>
      <c r="O8" s="9">
        <f>SUMIFS(Concentrado!P$2:P859,Concentrado!$A$2:$A859,"="&amp;$A8,Concentrado!$B$2:$B859, "=Zacatecas")</f>
        <v>26.202999999999999</v>
      </c>
      <c r="P8" s="9">
        <f>SUMIFS(Concentrado!Q$2:Q859,Concentrado!$A$2:$A859,"="&amp;$A8,Concentrado!$B$2:$B859, "=Zacatecas")</f>
        <v>58.921999999999997</v>
      </c>
      <c r="Q8" s="9">
        <f>SUMIFS(Concentrado!R$2:R859,Concentrado!$A$2:$A859,"="&amp;$A8,Concentrado!$B$2:$B859, "=Zacatecas")</f>
        <v>49.494999999999997</v>
      </c>
      <c r="R8" s="9">
        <f>SUMIFS(Concentrado!S$2:S859,Concentrado!$A$2:$A859,"="&amp;$A8,Concentrado!$B$2:$B859, "=Zacatecas")</f>
        <v>57.921999999999997</v>
      </c>
      <c r="S8" s="9">
        <f>SUMIFS(Concentrado!T$2:T859,Concentrado!$A$2:$A859,"="&amp;$A8,Concentrado!$B$2:$B859, "=Zacatecas")</f>
        <v>53.823</v>
      </c>
      <c r="T8" s="9">
        <f>SUMIFS(Concentrado!U$2:U859,Concentrado!$A$2:$A859,"="&amp;$A8,Concentrado!$B$2:$B859, "=Zacatecas")</f>
        <v>11.5</v>
      </c>
      <c r="U8" s="9">
        <f>SUMIFS(Concentrado!V$2:V859,Concentrado!$A$2:$A859,"="&amp;$A8,Concentrado!$B$2:$B859, "=Zacatecas")</f>
        <v>13.653</v>
      </c>
      <c r="V8" s="9">
        <f>SUMIFS(Concentrado!W$2:W859,Concentrado!$A$2:$A859,"="&amp;$A8,Concentrado!$B$2:$B859, "=Zacatecas")</f>
        <v>12.606</v>
      </c>
      <c r="W8" s="9">
        <f>SUMIFS(Concentrado!X$2:X859,Concentrado!$A$2:$A859,"="&amp;$A8,Concentrado!$B$2:$B859, "=Zacatecas")</f>
        <v>13.102</v>
      </c>
      <c r="X8" s="9">
        <f>SUMIFS(Concentrado!Y$2:Y859,Concentrado!$A$2:$A859,"="&amp;$A8,Concentrado!$B$2:$B859, "=Zacatecas")</f>
        <v>1.2410000000000001</v>
      </c>
      <c r="Y8" s="9">
        <f>SUMIFS(Concentrado!Z$2:Z859,Concentrado!$A$2:$A859,"="&amp;$A8,Concentrado!$B$2:$B859, "=Zacatecas")</f>
        <v>7.0110000000000001</v>
      </c>
      <c r="Z8" s="9">
        <f>SUMIFS(Concentrado!AA$2:AA859,Concentrado!$A$2:$A859,"="&amp;$A8,Concentrado!$B$2:$B859, "=Zacatecas")</f>
        <v>61.286999999999999</v>
      </c>
      <c r="AA8" s="9">
        <f>SUMIFS(Concentrado!AB$2:AB859,Concentrado!$A$2:$A859,"="&amp;$A8,Concentrado!$B$2:$B859, "=Zacatecas")</f>
        <v>41.924999999999997</v>
      </c>
      <c r="AB8" s="9">
        <f>SUMIFS(Concentrado!AC$2:AC859,Concentrado!$A$2:$A859,"="&amp;$A8,Concentrado!$B$2:$B859, "=Zacatecas")</f>
        <v>51.344000000000001</v>
      </c>
      <c r="AC8" s="9">
        <f>SUMIFS(Concentrado!AD$2:AD859,Concentrado!$A$2:$A859,"="&amp;$A8,Concentrado!$B$2:$B859, "=Zacatecas")</f>
        <v>391.44799999999998</v>
      </c>
      <c r="AD8" s="9">
        <f>SUMIFS(Concentrado!AE$2:AE859,Concentrado!$A$2:$A859,"="&amp;$A8,Concentrado!$B$2:$B859, "=Zacatecas")</f>
        <v>324.36599999999999</v>
      </c>
      <c r="AE8" s="9">
        <f>SUMIFS(Concentrado!AF$2:AF859,Concentrado!$A$2:$A859,"="&amp;$A8,Concentrado!$B$2:$B859, "=Zacatecas")</f>
        <v>357.35399999999998</v>
      </c>
      <c r="AF8" s="9">
        <f>SUMIFS(Concentrado!AG$2:AG859,Concentrado!$A$2:$A859,"="&amp;$A8,Concentrado!$B$2:$B859, "=Zacatecas")</f>
        <v>9.8989999999999991</v>
      </c>
      <c r="AG8" s="9">
        <f>SUMIFS(Concentrado!AH$2:AH859,Concentrado!$A$2:$A859,"="&amp;$A8,Concentrado!$B$2:$B859, "=Zacatecas")</f>
        <v>5.0254752939903096</v>
      </c>
      <c r="AH8" s="9">
        <f>SUMIFS(Concentrado!AI$2:AI859,Concentrado!$A$2:$A859,"="&amp;$A8,Concentrado!$B$2:$B859, "=Zacatecas")</f>
        <v>0.71512087330561003</v>
      </c>
      <c r="AI8" s="9">
        <f>SUMIFS(Concentrado!AJ$2:AJ859,Concentrado!$A$2:$A859,"="&amp;$A8,Concentrado!$B$2:$B859, "=Zacatecas")</f>
        <v>2.7862655682588602</v>
      </c>
      <c r="AJ8" s="9">
        <f>SUMIFS(Concentrado!AK$2:AK859,Concentrado!$A$2:$A859,"="&amp;$A8,Concentrado!$B$2:$B859, "=Zacatecas")</f>
        <v>6.1139999999999999</v>
      </c>
      <c r="AK8" s="9">
        <f>SUMIFS(Concentrado!AL$2:AL859,Concentrado!$A$2:$A859,"="&amp;$A8,Concentrado!$B$2:$B859, "=Zacatecas")</f>
        <v>0.96499999999999997</v>
      </c>
      <c r="AL8" s="9">
        <f>SUMIFS(Concentrado!AM$2:AM859,Concentrado!$A$2:$A859,"="&amp;$A8,Concentrado!$B$2:$B859, "=Zacatecas")</f>
        <v>3.47</v>
      </c>
      <c r="AM8" s="9">
        <f>SUMIFS(Concentrado!AN$2:AN859,Concentrado!$A$2:$A859,"="&amp;$A8,Concentrado!$B$2:$B859, "=Zacatecas")</f>
        <v>70.167000000000002</v>
      </c>
      <c r="AN8" s="9">
        <f>SUMIFS(Concentrado!AO$2:AO859,Concentrado!$A$2:$A859,"="&amp;$A8,Concentrado!$B$2:$B859, "=Zacatecas")</f>
        <v>51.441000000000003</v>
      </c>
      <c r="AO8" s="9">
        <f>SUMIFS(Concentrado!AP$2:AP859,Concentrado!$A$2:$A859,"="&amp;$A8,Concentrado!$B$2:$B859, "=Zacatecas")</f>
        <v>60.551000000000002</v>
      </c>
      <c r="AP8" s="9">
        <f>SUMIFS(Concentrado!AQ$2:AQ859,Concentrado!$A$2:$A859,"="&amp;$A8,Concentrado!$B$2:$B859, "=Zacatecas")</f>
        <v>1.0189999999999999</v>
      </c>
      <c r="AQ8" s="9">
        <f>SUMIFS(Concentrado!AR$2:AR859,Concentrado!$A$2:$A859,"="&amp;$A8,Concentrado!$B$2:$B859, "=Zacatecas")</f>
        <v>0.41399999999999998</v>
      </c>
      <c r="AR8" s="9">
        <f>SUMIFS(Concentrado!AS$2:AS859,Concentrado!$A$2:$A859,"="&amp;$A8,Concentrado!$B$2:$B859, "=Zacatecas")</f>
        <v>0.70799999999999996</v>
      </c>
      <c r="AS8" s="9">
        <f>SUMIFS(Concentrado!AT$2:AT859,Concentrado!$A$2:$A859,"="&amp;$A8,Concentrado!$B$2:$B859, "=Zacatecas")</f>
        <v>2.911</v>
      </c>
      <c r="AT8" s="9">
        <f>SUMIFS(Concentrado!AU$2:AU859,Concentrado!$A$2:$A859,"="&amp;$A8,Concentrado!$B$2:$B859, "=Zacatecas")</f>
        <v>0.82699999999999996</v>
      </c>
      <c r="AU8" s="9">
        <f>SUMIFS(Concentrado!AV$2:AV859,Concentrado!$A$2:$A859,"="&amp;$A8,Concentrado!$B$2:$B859, "=Zacatecas")</f>
        <v>1.841</v>
      </c>
      <c r="AV8" s="9">
        <f>SUMIFS(Concentrado!AW$2:AW859,Concentrado!$A$2:$A859,"="&amp;$A8,Concentrado!$B$2:$B859, "=Zacatecas")</f>
        <v>567.73800000000006</v>
      </c>
      <c r="AW8" s="9">
        <f>SUMIFS(Concentrado!AX$2:AX859,Concentrado!$A$2:$A859,"="&amp;$A8,Concentrado!$B$2:$B859, "=Zacatecas")</f>
        <v>413.31799999999998</v>
      </c>
      <c r="AX8" s="9">
        <f>SUMIFS(Concentrado!AY$2:AY859,Concentrado!$A$2:$A859,"="&amp;$A8,Concentrado!$B$2:$B859, "=Zacatecas")</f>
        <v>488.86599999999999</v>
      </c>
      <c r="AY8" s="9">
        <f>SUMIFS(Concentrado!AZ$2:AZ859,Concentrado!$A$2:$A859,"="&amp;$A8,Concentrado!$B$2:$B859, "=Zacatecas")</f>
        <v>5.6769999999999996</v>
      </c>
      <c r="AZ8" s="9">
        <f>SUMIFS(Concentrado!BA$2:BA859,Concentrado!$A$2:$A859,"="&amp;$A8,Concentrado!$B$2:$B859, "=Zacatecas")</f>
        <v>4.133</v>
      </c>
      <c r="BA8" s="9">
        <f>SUMIFS(Concentrado!BB$2:BB859,Concentrado!$A$2:$A859,"="&amp;$A8,Concentrado!$B$2:$B859, "=Zacatecas")</f>
        <v>4.8890000000000002</v>
      </c>
      <c r="BB8" s="9">
        <f>SUMIFS(Concentrado!BC$2:BC859,Concentrado!$A$2:$A859,"="&amp;$A8,Concentrado!$B$2:$B859, "=Zacatecas")</f>
        <v>19.873000000000001</v>
      </c>
      <c r="BC8" s="9">
        <f>SUMIFS(Concentrado!BD$2:BD859,Concentrado!$A$2:$A859,"="&amp;$A8,Concentrado!$B$2:$B859, "=Zacatecas")</f>
        <v>18.667999999999999</v>
      </c>
      <c r="BD8" s="9">
        <f>SUMIFS(Concentrado!BE$2:BE859,Concentrado!$A$2:$A859,"="&amp;$A8,Concentrado!$B$2:$B859, "=Zacatecas")</f>
        <v>19.277999999999999</v>
      </c>
      <c r="BE8" s="9">
        <f>SUMIFS(Concentrado!BF$2:BF859,Concentrado!$A$2:$A859,"="&amp;$A8,Concentrado!$B$2:$B859, "=Zacatecas")</f>
        <v>23.216999999999999</v>
      </c>
      <c r="BF8" s="9">
        <f>SUMIFS(Concentrado!BG$2:BG859,Concentrado!$A$2:$A859,"="&amp;$A8,Concentrado!$B$2:$B859, "=Zacatecas")</f>
        <v>26.584</v>
      </c>
      <c r="BG8" s="9">
        <f>SUMIFS(Concentrado!BH$2:BH859,Concentrado!$A$2:$A859,"="&amp;$A8,Concentrado!$B$2:$B859, "=Zacatecas")</f>
        <v>9.3043863535666809</v>
      </c>
    </row>
    <row r="9" spans="1:59" x14ac:dyDescent="0.25">
      <c r="A9" s="4">
        <v>2005</v>
      </c>
      <c r="B9" s="9">
        <f>SUMIFS(Concentrado!C$2:C859,Concentrado!$A$2:$A859,"="&amp;$A9,Concentrado!$B$2:$B859, "=Zacatecas")</f>
        <v>14.923999999999999</v>
      </c>
      <c r="C9" s="9">
        <f>SUMIFS(Concentrado!D$2:D859,Concentrado!$A$2:$A859,"="&amp;$A9,Concentrado!$B$2:$B859, "=Zacatecas")</f>
        <v>5.0679999999999996</v>
      </c>
      <c r="D9" s="9">
        <f>SUMIFS(Concentrado!E$2:E859,Concentrado!$A$2:$A859,"="&amp;$A9,Concentrado!$B$2:$B859, "=Zacatecas")</f>
        <v>9.8569999999999993</v>
      </c>
      <c r="E9" s="9">
        <f>SUMIFS(Concentrado!F$2:F859,Concentrado!$A$2:$A859,"="&amp;$A9,Concentrado!$B$2:$B859, "=Zacatecas")</f>
        <v>18.73</v>
      </c>
      <c r="F9" s="9">
        <f>SUMIFS(Concentrado!G$2:G859,Concentrado!$A$2:$A859,"="&amp;$A9,Concentrado!$B$2:$B859, "=Zacatecas")</f>
        <v>14.12</v>
      </c>
      <c r="G9" s="9">
        <f>SUMIFS(Concentrado!H$2:H859,Concentrado!$A$2:$A859,"="&amp;$A9,Concentrado!$B$2:$B859, "=Zacatecas")</f>
        <v>2.4630000000000001</v>
      </c>
      <c r="H9" s="9">
        <f>SUMIFS(Concentrado!I$2:I859,Concentrado!$A$2:$A859,"="&amp;$A9,Concentrado!$B$2:$B859, "=Zacatecas")</f>
        <v>3.972</v>
      </c>
      <c r="I9" s="9">
        <f>SUMIFS(Concentrado!J$2:J859,Concentrado!$A$2:$A859,"="&amp;$A9,Concentrado!$B$2:$B859, "=Zacatecas")</f>
        <v>3.2389999999999999</v>
      </c>
      <c r="J9" s="9">
        <f>SUMIFS(Concentrado!K$2:K859,Concentrado!$A$2:$A859,"="&amp;$A9,Concentrado!$B$2:$B859, "=Zacatecas")</f>
        <v>11.736000000000001</v>
      </c>
      <c r="K9" s="9">
        <f>SUMIFS(Concentrado!L$2:L859,Concentrado!$A$2:$A859,"="&amp;$A9,Concentrado!$B$2:$B859, "=Zacatecas")</f>
        <v>4.109</v>
      </c>
      <c r="L9" s="9">
        <f>SUMIFS(Concentrado!M$2:M859,Concentrado!$A$2:$A859,"="&amp;$A9,Concentrado!$B$2:$B859, "=Zacatecas")</f>
        <v>7.8150000000000004</v>
      </c>
      <c r="M9" s="9">
        <f>SUMIFS(Concentrado!N$2:N859,Concentrado!$A$2:$A859,"="&amp;$A9,Concentrado!$B$2:$B859, "=Zacatecas")</f>
        <v>47.542999999999999</v>
      </c>
      <c r="N9" s="9">
        <f>SUMIFS(Concentrado!O$2:O859,Concentrado!$A$2:$A859,"="&amp;$A9,Concentrado!$B$2:$B859, "=Zacatecas")</f>
        <v>102.726</v>
      </c>
      <c r="O9" s="9">
        <f>SUMIFS(Concentrado!P$2:P859,Concentrado!$A$2:$A859,"="&amp;$A9,Concentrado!$B$2:$B859, "=Zacatecas")</f>
        <v>27.666</v>
      </c>
      <c r="P9" s="9">
        <f>SUMIFS(Concentrado!Q$2:Q859,Concentrado!$A$2:$A859,"="&amp;$A9,Concentrado!$B$2:$B859, "=Zacatecas")</f>
        <v>64.14</v>
      </c>
      <c r="Q9" s="9">
        <f>SUMIFS(Concentrado!R$2:R859,Concentrado!$A$2:$A859,"="&amp;$A9,Concentrado!$B$2:$B859, "=Zacatecas")</f>
        <v>49.116999999999997</v>
      </c>
      <c r="R9" s="9">
        <f>SUMIFS(Concentrado!S$2:S859,Concentrado!$A$2:$A859,"="&amp;$A9,Concentrado!$B$2:$B859, "=Zacatecas")</f>
        <v>67.522000000000006</v>
      </c>
      <c r="S9" s="9">
        <f>SUMIFS(Concentrado!T$2:T859,Concentrado!$A$2:$A859,"="&amp;$A9,Concentrado!$B$2:$B859, "=Zacatecas")</f>
        <v>58.578000000000003</v>
      </c>
      <c r="T9" s="9">
        <f>SUMIFS(Concentrado!U$2:U859,Concentrado!$A$2:$A859,"="&amp;$A9,Concentrado!$B$2:$B859, "=Zacatecas")</f>
        <v>13.475</v>
      </c>
      <c r="U9" s="9">
        <f>SUMIFS(Concentrado!V$2:V859,Concentrado!$A$2:$A859,"="&amp;$A9,Concentrado!$B$2:$B859, "=Zacatecas")</f>
        <v>16.024000000000001</v>
      </c>
      <c r="V9" s="9">
        <f>SUMIFS(Concentrado!W$2:W859,Concentrado!$A$2:$A859,"="&amp;$A9,Concentrado!$B$2:$B859, "=Zacatecas")</f>
        <v>14.785</v>
      </c>
      <c r="W9" s="9">
        <f>SUMIFS(Concentrado!X$2:X859,Concentrado!$A$2:$A859,"="&amp;$A9,Concentrado!$B$2:$B859, "=Zacatecas")</f>
        <v>8.9830000000000005</v>
      </c>
      <c r="X9" s="9">
        <f>SUMIFS(Concentrado!Y$2:Y859,Concentrado!$A$2:$A859,"="&amp;$A9,Concentrado!$B$2:$B859, "=Zacatecas")</f>
        <v>2.1909999999999998</v>
      </c>
      <c r="Y9" s="9">
        <f>SUMIFS(Concentrado!Z$2:Z859,Concentrado!$A$2:$A859,"="&amp;$A9,Concentrado!$B$2:$B859, "=Zacatecas")</f>
        <v>5.492</v>
      </c>
      <c r="Z9" s="9">
        <f>SUMIFS(Concentrado!AA$2:AA859,Concentrado!$A$2:$A859,"="&amp;$A9,Concentrado!$B$2:$B859, "=Zacatecas")</f>
        <v>55.781999999999996</v>
      </c>
      <c r="AA9" s="9">
        <f>SUMIFS(Concentrado!AB$2:AB859,Concentrado!$A$2:$A859,"="&amp;$A9,Concentrado!$B$2:$B859, "=Zacatecas")</f>
        <v>47.936</v>
      </c>
      <c r="AB9" s="9">
        <f>SUMIFS(Concentrado!AC$2:AC859,Concentrado!$A$2:$A859,"="&amp;$A9,Concentrado!$B$2:$B859, "=Zacatecas")</f>
        <v>51.749000000000002</v>
      </c>
      <c r="AC9" s="9">
        <f>SUMIFS(Concentrado!AD$2:AD859,Concentrado!$A$2:$A859,"="&amp;$A9,Concentrado!$B$2:$B859, "=Zacatecas")</f>
        <v>377.14499999999998</v>
      </c>
      <c r="AD9" s="9">
        <f>SUMIFS(Concentrado!AE$2:AE859,Concentrado!$A$2:$A859,"="&amp;$A9,Concentrado!$B$2:$B859, "=Zacatecas")</f>
        <v>351.57799999999997</v>
      </c>
      <c r="AE9" s="9">
        <f>SUMIFS(Concentrado!AF$2:AF859,Concentrado!$A$2:$A859,"="&amp;$A9,Concentrado!$B$2:$B859, "=Zacatecas")</f>
        <v>364.00200000000001</v>
      </c>
      <c r="AF9" s="9">
        <f>SUMIFS(Concentrado!AG$2:AG859,Concentrado!$A$2:$A859,"="&amp;$A9,Concentrado!$B$2:$B859, "=Zacatecas")</f>
        <v>9.7080000000000002</v>
      </c>
      <c r="AG9" s="9">
        <f>SUMIFS(Concentrado!AH$2:AH859,Concentrado!$A$2:$A859,"="&amp;$A9,Concentrado!$B$2:$B859, "=Zacatecas")</f>
        <v>10.8179949619052</v>
      </c>
      <c r="AH9" s="9">
        <f>SUMIFS(Concentrado!AI$2:AI859,Concentrado!$A$2:$A859,"="&amp;$A9,Concentrado!$B$2:$B859, "=Zacatecas")</f>
        <v>1.4310553317543999</v>
      </c>
      <c r="AI9" s="9">
        <f>SUMIFS(Concentrado!AJ$2:AJ859,Concentrado!$A$2:$A859,"="&amp;$A9,Concentrado!$B$2:$B859, "=Zacatecas")</f>
        <v>5.9441767500956599</v>
      </c>
      <c r="AJ9" s="9">
        <f>SUMIFS(Concentrado!AK$2:AK859,Concentrado!$A$2:$A859,"="&amp;$A9,Concentrado!$B$2:$B859, "=Zacatecas")</f>
        <v>8.9830000000000005</v>
      </c>
      <c r="AK9" s="9">
        <f>SUMIFS(Concentrado!AL$2:AL859,Concentrado!$A$2:$A859,"="&amp;$A9,Concentrado!$B$2:$B859, "=Zacatecas")</f>
        <v>1.0960000000000001</v>
      </c>
      <c r="AL9" s="9">
        <f>SUMIFS(Concentrado!AM$2:AM859,Concentrado!$A$2:$A859,"="&amp;$A9,Concentrado!$B$2:$B859, "=Zacatecas")</f>
        <v>4.9279999999999999</v>
      </c>
      <c r="AM9" s="9">
        <f>SUMIFS(Concentrado!AN$2:AN859,Concentrado!$A$2:$A859,"="&amp;$A9,Concentrado!$B$2:$B859, "=Zacatecas")</f>
        <v>62.591999999999999</v>
      </c>
      <c r="AN9" s="9">
        <f>SUMIFS(Concentrado!AO$2:AO859,Concentrado!$A$2:$A859,"="&amp;$A9,Concentrado!$B$2:$B859, "=Zacatecas")</f>
        <v>50.402000000000001</v>
      </c>
      <c r="AO9" s="9">
        <f>SUMIFS(Concentrado!AP$2:AP859,Concentrado!$A$2:$A859,"="&amp;$A9,Concentrado!$B$2:$B859, "=Zacatecas")</f>
        <v>56.325000000000003</v>
      </c>
      <c r="AP9" s="9">
        <f>SUMIFS(Concentrado!AQ$2:AQ859,Concentrado!$A$2:$A859,"="&amp;$A9,Concentrado!$B$2:$B859, "=Zacatecas")</f>
        <v>1.014</v>
      </c>
      <c r="AQ9" s="9">
        <f>SUMIFS(Concentrado!AR$2:AR859,Concentrado!$A$2:$A859,"="&amp;$A9,Concentrado!$B$2:$B859, "=Zacatecas")</f>
        <v>0.13700000000000001</v>
      </c>
      <c r="AR9" s="9">
        <f>SUMIFS(Concentrado!AS$2:AS859,Concentrado!$A$2:$A859,"="&amp;$A9,Concentrado!$B$2:$B859, "=Zacatecas")</f>
        <v>0.56299999999999994</v>
      </c>
      <c r="AS9" s="9">
        <f>SUMIFS(Concentrado!AT$2:AT859,Concentrado!$A$2:$A859,"="&amp;$A9,Concentrado!$B$2:$B859, "=Zacatecas")</f>
        <v>2.6080000000000001</v>
      </c>
      <c r="AT9" s="9">
        <f>SUMIFS(Concentrado!AU$2:AU859,Concentrado!$A$2:$A859,"="&amp;$A9,Concentrado!$B$2:$B859, "=Zacatecas")</f>
        <v>0.41099999999999998</v>
      </c>
      <c r="AU9" s="9">
        <f>SUMIFS(Concentrado!AV$2:AV859,Concentrado!$A$2:$A859,"="&amp;$A9,Concentrado!$B$2:$B859, "=Zacatecas")</f>
        <v>1.4790000000000001</v>
      </c>
      <c r="AV9" s="9">
        <f>SUMIFS(Concentrado!AW$2:AW859,Concentrado!$A$2:$A859,"="&amp;$A9,Concentrado!$B$2:$B859, "=Zacatecas")</f>
        <v>552.02499999999998</v>
      </c>
      <c r="AW9" s="9">
        <f>SUMIFS(Concentrado!AX$2:AX859,Concentrado!$A$2:$A859,"="&amp;$A9,Concentrado!$B$2:$B859, "=Zacatecas")</f>
        <v>439.64400000000001</v>
      </c>
      <c r="AX9" s="9">
        <f>SUMIFS(Concentrado!AY$2:AY859,Concentrado!$A$2:$A859,"="&amp;$A9,Concentrado!$B$2:$B859, "=Zacatecas")</f>
        <v>494.32499999999999</v>
      </c>
      <c r="AY9" s="9">
        <f>SUMIFS(Concentrado!AZ$2:AZ859,Concentrado!$A$2:$A859,"="&amp;$A9,Concentrado!$B$2:$B859, "=Zacatecas")</f>
        <v>5.52</v>
      </c>
      <c r="AZ9" s="9">
        <f>SUMIFS(Concentrado!BA$2:BA859,Concentrado!$A$2:$A859,"="&amp;$A9,Concentrado!$B$2:$B859, "=Zacatecas")</f>
        <v>4.3959999999999999</v>
      </c>
      <c r="BA9" s="9">
        <f>SUMIFS(Concentrado!BB$2:BB859,Concentrado!$A$2:$A859,"="&amp;$A9,Concentrado!$B$2:$B859, "=Zacatecas")</f>
        <v>4.9429999999999996</v>
      </c>
      <c r="BB9" s="9">
        <f>SUMIFS(Concentrado!BC$2:BC859,Concentrado!$A$2:$A859,"="&amp;$A9,Concentrado!$B$2:$B859, "=Zacatecas")</f>
        <v>26.812000000000001</v>
      </c>
      <c r="BC9" s="9">
        <f>SUMIFS(Concentrado!BD$2:BD859,Concentrado!$A$2:$A859,"="&amp;$A9,Concentrado!$B$2:$B859, "=Zacatecas")</f>
        <v>20.109000000000002</v>
      </c>
      <c r="BD9" s="9">
        <f>SUMIFS(Concentrado!BE$2:BE859,Concentrado!$A$2:$A859,"="&amp;$A9,Concentrado!$B$2:$B859, "=Zacatecas")</f>
        <v>18.504000000000001</v>
      </c>
      <c r="BE9" s="9">
        <f>SUMIFS(Concentrado!BF$2:BF859,Concentrado!$A$2:$A859,"="&amp;$A9,Concentrado!$B$2:$B859, "=Zacatecas")</f>
        <v>22.321999999999999</v>
      </c>
      <c r="BF9" s="9">
        <f>SUMIFS(Concentrado!BG$2:BG859,Concentrado!$A$2:$A859,"="&amp;$A9,Concentrado!$B$2:$B859, "=Zacatecas")</f>
        <v>23.81</v>
      </c>
      <c r="BG9" s="9">
        <f>SUMIFS(Concentrado!BH$2:BH859,Concentrado!$A$2:$A859,"="&amp;$A9,Concentrado!$B$2:$B859, "=Zacatecas")</f>
        <v>7.7085627548438946</v>
      </c>
    </row>
    <row r="10" spans="1:59" x14ac:dyDescent="0.25">
      <c r="A10" s="4">
        <v>2006</v>
      </c>
      <c r="B10" s="9">
        <f>SUMIFS(Concentrado!C$2:C859,Concentrado!$A$2:$A859,"="&amp;$A10,Concentrado!$B$2:$B859, "=Zacatecas")</f>
        <v>10.329000000000001</v>
      </c>
      <c r="C10" s="9">
        <f>SUMIFS(Concentrado!D$2:D859,Concentrado!$A$2:$A859,"="&amp;$A10,Concentrado!$B$2:$B859, "=Zacatecas")</f>
        <v>3.3860000000000001</v>
      </c>
      <c r="D10" s="9">
        <f>SUMIFS(Concentrado!E$2:E859,Concentrado!$A$2:$A859,"="&amp;$A10,Concentrado!$B$2:$B859, "=Zacatecas")</f>
        <v>6.758</v>
      </c>
      <c r="E10" s="9">
        <f>SUMIFS(Concentrado!F$2:F859,Concentrado!$A$2:$A859,"="&amp;$A10,Concentrado!$B$2:$B859, "=Zacatecas")</f>
        <v>14.369</v>
      </c>
      <c r="F10" s="9">
        <f>SUMIFS(Concentrado!G$2:G859,Concentrado!$A$2:$A859,"="&amp;$A10,Concentrado!$B$2:$B859, "=Zacatecas")</f>
        <v>10.988</v>
      </c>
      <c r="G10" s="9">
        <f>SUMIFS(Concentrado!H$2:H859,Concentrado!$A$2:$A859,"="&amp;$A10,Concentrado!$B$2:$B859, "=Zacatecas")</f>
        <v>3.73</v>
      </c>
      <c r="H10" s="9">
        <f>SUMIFS(Concentrado!I$2:I859,Concentrado!$A$2:$A859,"="&amp;$A10,Concentrado!$B$2:$B859, "=Zacatecas")</f>
        <v>2.4380000000000002</v>
      </c>
      <c r="I10" s="9">
        <f>SUMIFS(Concentrado!J$2:J859,Concentrado!$A$2:$A859,"="&amp;$A10,Concentrado!$B$2:$B859, "=Zacatecas")</f>
        <v>3.0649999999999999</v>
      </c>
      <c r="J10" s="9">
        <f>SUMIFS(Concentrado!K$2:K859,Concentrado!$A$2:$A859,"="&amp;$A10,Concentrado!$B$2:$B859, "=Zacatecas")</f>
        <v>9.8989999999999991</v>
      </c>
      <c r="K10" s="9">
        <f>SUMIFS(Concentrado!L$2:L859,Concentrado!$A$2:$A859,"="&amp;$A10,Concentrado!$B$2:$B859, "=Zacatecas")</f>
        <v>5.6890000000000001</v>
      </c>
      <c r="L10" s="9">
        <f>SUMIFS(Concentrado!M$2:M859,Concentrado!$A$2:$A859,"="&amp;$A10,Concentrado!$B$2:$B859, "=Zacatecas")</f>
        <v>7.7329999999999997</v>
      </c>
      <c r="M10" s="9">
        <f>SUMIFS(Concentrado!N$2:N859,Concentrado!$A$2:$A859,"="&amp;$A10,Concentrado!$B$2:$B859, "=Zacatecas")</f>
        <v>70.594999999999999</v>
      </c>
      <c r="N10" s="9">
        <f>SUMIFS(Concentrado!O$2:O859,Concentrado!$A$2:$A859,"="&amp;$A10,Concentrado!$B$2:$B859, "=Zacatecas")</f>
        <v>94.540999999999997</v>
      </c>
      <c r="O10" s="9">
        <f>SUMIFS(Concentrado!P$2:P859,Concentrado!$A$2:$A859,"="&amp;$A10,Concentrado!$B$2:$B859, "=Zacatecas")</f>
        <v>23.702999999999999</v>
      </c>
      <c r="P10" s="9">
        <f>SUMIFS(Concentrado!Q$2:Q859,Concentrado!$A$2:$A859,"="&amp;$A10,Concentrado!$B$2:$B859, "=Zacatecas")</f>
        <v>58.173999999999999</v>
      </c>
      <c r="Q10" s="9">
        <f>SUMIFS(Concentrado!R$2:R859,Concentrado!$A$2:$A859,"="&amp;$A10,Concentrado!$B$2:$B859, "=Zacatecas")</f>
        <v>49.494</v>
      </c>
      <c r="R10" s="9">
        <f>SUMIFS(Concentrado!S$2:S859,Concentrado!$A$2:$A859,"="&amp;$A10,Concentrado!$B$2:$B859, "=Zacatecas")</f>
        <v>64.203000000000003</v>
      </c>
      <c r="S10" s="9">
        <f>SUMIFS(Concentrado!T$2:T859,Concentrado!$A$2:$A859,"="&amp;$A10,Concentrado!$B$2:$B859, "=Zacatecas")</f>
        <v>57.128999999999998</v>
      </c>
      <c r="T10" s="9">
        <f>SUMIFS(Concentrado!U$2:U859,Concentrado!$A$2:$A859,"="&amp;$A10,Concentrado!$B$2:$B859, "=Zacatecas")</f>
        <v>12.194000000000001</v>
      </c>
      <c r="U10" s="9">
        <f>SUMIFS(Concentrado!V$2:V859,Concentrado!$A$2:$A859,"="&amp;$A10,Concentrado!$B$2:$B859, "=Zacatecas")</f>
        <v>14.628</v>
      </c>
      <c r="V10" s="9">
        <f>SUMIFS(Concentrado!W$2:W859,Concentrado!$A$2:$A859,"="&amp;$A10,Concentrado!$B$2:$B859, "=Zacatecas")</f>
        <v>13.446</v>
      </c>
      <c r="W10" s="9">
        <f>SUMIFS(Concentrado!X$2:X859,Concentrado!$A$2:$A859,"="&amp;$A10,Concentrado!$B$2:$B859, "=Zacatecas")</f>
        <v>9.7550000000000008</v>
      </c>
      <c r="X10" s="9">
        <f>SUMIFS(Concentrado!Y$2:Y859,Concentrado!$A$2:$A859,"="&amp;$A10,Concentrado!$B$2:$B859, "=Zacatecas")</f>
        <v>1.49</v>
      </c>
      <c r="Y10" s="9">
        <f>SUMIFS(Concentrado!Z$2:Z859,Concentrado!$A$2:$A859,"="&amp;$A10,Concentrado!$B$2:$B859, "=Zacatecas")</f>
        <v>5.5039999999999996</v>
      </c>
      <c r="Z10" s="9">
        <f>SUMIFS(Concentrado!AA$2:AA859,Concentrado!$A$2:$A859,"="&amp;$A10,Concentrado!$B$2:$B859, "=Zacatecas")</f>
        <v>48.345999999999997</v>
      </c>
      <c r="AA10" s="9">
        <f>SUMIFS(Concentrado!AB$2:AB859,Concentrado!$A$2:$A859,"="&amp;$A10,Concentrado!$B$2:$B859, "=Zacatecas")</f>
        <v>39.415999999999997</v>
      </c>
      <c r="AB10" s="9">
        <f>SUMIFS(Concentrado!AC$2:AC859,Concentrado!$A$2:$A859,"="&amp;$A10,Concentrado!$B$2:$B859, "=Zacatecas")</f>
        <v>43.753</v>
      </c>
      <c r="AC10" s="9">
        <f>SUMIFS(Concentrado!AD$2:AD859,Concentrado!$A$2:$A859,"="&amp;$A10,Concentrado!$B$2:$B859, "=Zacatecas")</f>
        <v>385.47899999999998</v>
      </c>
      <c r="AD10" s="9">
        <f>SUMIFS(Concentrado!AE$2:AE859,Concentrado!$A$2:$A859,"="&amp;$A10,Concentrado!$B$2:$B859, "=Zacatecas")</f>
        <v>335.50599999999997</v>
      </c>
      <c r="AE10" s="9">
        <f>SUMIFS(Concentrado!AF$2:AF859,Concentrado!$A$2:$A859,"="&amp;$A10,Concentrado!$B$2:$B859, "=Zacatecas")</f>
        <v>359.91399999999999</v>
      </c>
      <c r="AF10" s="9">
        <f>SUMIFS(Concentrado!AG$2:AG859,Concentrado!$A$2:$A859,"="&amp;$A10,Concentrado!$B$2:$B859, "=Zacatecas")</f>
        <v>14.632999999999999</v>
      </c>
      <c r="AG10" s="9">
        <f>SUMIFS(Concentrado!AH$2:AH859,Concentrado!$A$2:$A859,"="&amp;$A10,Concentrado!$B$2:$B859, "=Zacatecas")</f>
        <v>6.1316072858823603</v>
      </c>
      <c r="AH10" s="9">
        <f>SUMIFS(Concentrado!AI$2:AI859,Concentrado!$A$2:$A859,"="&amp;$A10,Concentrado!$B$2:$B859, "=Zacatecas")</f>
        <v>0.71263139141279197</v>
      </c>
      <c r="AI10" s="9">
        <f>SUMIFS(Concentrado!AJ$2:AJ859,Concentrado!$A$2:$A859,"="&amp;$A10,Concentrado!$B$2:$B859, "=Zacatecas")</f>
        <v>3.3235289230104499</v>
      </c>
      <c r="AJ10" s="9">
        <f>SUMIFS(Concentrado!AK$2:AK859,Concentrado!$A$2:$A859,"="&amp;$A10,Concentrado!$B$2:$B859, "=Zacatecas")</f>
        <v>4.8780000000000001</v>
      </c>
      <c r="AK10" s="9">
        <f>SUMIFS(Concentrado!AL$2:AL859,Concentrado!$A$2:$A859,"="&amp;$A10,Concentrado!$B$2:$B859, "=Zacatecas")</f>
        <v>0.54200000000000004</v>
      </c>
      <c r="AL10" s="9">
        <f>SUMIFS(Concentrado!AM$2:AM859,Concentrado!$A$2:$A859,"="&amp;$A10,Concentrado!$B$2:$B859, "=Zacatecas")</f>
        <v>2.6469999999999998</v>
      </c>
      <c r="AM10" s="9">
        <f>SUMIFS(Concentrado!AN$2:AN859,Concentrado!$A$2:$A859,"="&amp;$A10,Concentrado!$B$2:$B859, "=Zacatecas")</f>
        <v>58.389000000000003</v>
      </c>
      <c r="AN10" s="9">
        <f>SUMIFS(Concentrado!AO$2:AO859,Concentrado!$A$2:$A859,"="&amp;$A10,Concentrado!$B$2:$B859, "=Zacatecas")</f>
        <v>50.116</v>
      </c>
      <c r="AO10" s="9">
        <f>SUMIFS(Concentrado!AP$2:AP859,Concentrado!$A$2:$A859,"="&amp;$A10,Concentrado!$B$2:$B859, "=Zacatecas")</f>
        <v>54.133000000000003</v>
      </c>
      <c r="AP10" s="9">
        <f>SUMIFS(Concentrado!AQ$2:AQ859,Concentrado!$A$2:$A859,"="&amp;$A10,Concentrado!$B$2:$B859, "=Zacatecas")</f>
        <v>1.2909999999999999</v>
      </c>
      <c r="AQ10" s="9">
        <f>SUMIFS(Concentrado!AR$2:AR859,Concentrado!$A$2:$A859,"="&amp;$A10,Concentrado!$B$2:$B859, "=Zacatecas")</f>
        <v>1.2190000000000001</v>
      </c>
      <c r="AR10" s="9">
        <f>SUMIFS(Concentrado!AS$2:AS859,Concentrado!$A$2:$A859,"="&amp;$A10,Concentrado!$B$2:$B859, "=Zacatecas")</f>
        <v>1.254</v>
      </c>
      <c r="AS10" s="9">
        <f>SUMIFS(Concentrado!AT$2:AT859,Concentrado!$A$2:$A859,"="&amp;$A10,Concentrado!$B$2:$B859, "=Zacatecas")</f>
        <v>2.2949999999999999</v>
      </c>
      <c r="AT10" s="9">
        <f>SUMIFS(Concentrado!AU$2:AU859,Concentrado!$A$2:$A859,"="&amp;$A10,Concentrado!$B$2:$B859, "=Zacatecas")</f>
        <v>0.54200000000000004</v>
      </c>
      <c r="AU10" s="9">
        <f>SUMIFS(Concentrado!AV$2:AV859,Concentrado!$A$2:$A859,"="&amp;$A10,Concentrado!$B$2:$B859, "=Zacatecas")</f>
        <v>1.393</v>
      </c>
      <c r="AV10" s="9">
        <f>SUMIFS(Concentrado!AW$2:AW859,Concentrado!$A$2:$A859,"="&amp;$A10,Concentrado!$B$2:$B859, "=Zacatecas")</f>
        <v>550.45899999999995</v>
      </c>
      <c r="AW10" s="9">
        <f>SUMIFS(Concentrado!AX$2:AX859,Concentrado!$A$2:$A859,"="&amp;$A10,Concentrado!$B$2:$B859, "=Zacatecas")</f>
        <v>418.80700000000002</v>
      </c>
      <c r="AX10" s="9">
        <f>SUMIFS(Concentrado!AY$2:AY859,Concentrado!$A$2:$A859,"="&amp;$A10,Concentrado!$B$2:$B859, "=Zacatecas")</f>
        <v>482.95100000000002</v>
      </c>
      <c r="AY10" s="9">
        <f>SUMIFS(Concentrado!AZ$2:AZ859,Concentrado!$A$2:$A859,"="&amp;$A10,Concentrado!$B$2:$B859, "=Zacatecas")</f>
        <v>5.5049999999999999</v>
      </c>
      <c r="AZ10" s="9">
        <f>SUMIFS(Concentrado!BA$2:BA859,Concentrado!$A$2:$A859,"="&amp;$A10,Concentrado!$B$2:$B859, "=Zacatecas")</f>
        <v>4.1879999999999997</v>
      </c>
      <c r="BA10" s="9">
        <f>SUMIFS(Concentrado!BB$2:BB859,Concentrado!$A$2:$A859,"="&amp;$A10,Concentrado!$B$2:$B859, "=Zacatecas")</f>
        <v>4.83</v>
      </c>
      <c r="BB10" s="9">
        <f>SUMIFS(Concentrado!BC$2:BC859,Concentrado!$A$2:$A859,"="&amp;$A10,Concentrado!$B$2:$B859, "=Zacatecas")</f>
        <v>22.669</v>
      </c>
      <c r="BC10" s="9">
        <f>SUMIFS(Concentrado!BD$2:BD859,Concentrado!$A$2:$A859,"="&amp;$A10,Concentrado!$B$2:$B859, "=Zacatecas")</f>
        <v>9.8030000000000008</v>
      </c>
      <c r="BD10" s="9">
        <f>SUMIFS(Concentrado!BE$2:BE859,Concentrado!$A$2:$A859,"="&amp;$A10,Concentrado!$B$2:$B859, "=Zacatecas")</f>
        <v>17.855</v>
      </c>
      <c r="BE10" s="9">
        <f>SUMIFS(Concentrado!BF$2:BF859,Concentrado!$A$2:$A859,"="&amp;$A10,Concentrado!$B$2:$B859, "=Zacatecas")</f>
        <v>21.54</v>
      </c>
      <c r="BF10" s="9">
        <f>SUMIFS(Concentrado!BG$2:BG859,Concentrado!$A$2:$A859,"="&amp;$A10,Concentrado!$B$2:$B859, "=Zacatecas")</f>
        <v>41.537999999999997</v>
      </c>
      <c r="BG10" s="9">
        <f>SUMIFS(Concentrado!BH$2:BH859,Concentrado!$A$2:$A859,"="&amp;$A10,Concentrado!$B$2:$B859, "=Zacatecas")</f>
        <v>7.6845478281509605</v>
      </c>
    </row>
    <row r="11" spans="1:59" x14ac:dyDescent="0.25">
      <c r="A11" s="4">
        <v>2007</v>
      </c>
      <c r="B11" s="9">
        <f>SUMIFS(Concentrado!C$2:C859,Concentrado!$A$2:$A859,"="&amp;$A11,Concentrado!$B$2:$B859, "=Zacatecas")</f>
        <v>12.159000000000001</v>
      </c>
      <c r="C11" s="9">
        <f>SUMIFS(Concentrado!D$2:D859,Concentrado!$A$2:$A859,"="&amp;$A11,Concentrado!$B$2:$B859, "=Zacatecas")</f>
        <v>3.3370000000000002</v>
      </c>
      <c r="D11" s="9">
        <f>SUMIFS(Concentrado!E$2:E859,Concentrado!$A$2:$A859,"="&amp;$A11,Concentrado!$B$2:$B859, "=Zacatecas")</f>
        <v>7.6219999999999999</v>
      </c>
      <c r="E11" s="9">
        <f>SUMIFS(Concentrado!F$2:F859,Concentrado!$A$2:$A859,"="&amp;$A11,Concentrado!$B$2:$B859, "=Zacatecas")</f>
        <v>10.16</v>
      </c>
      <c r="F11" s="9">
        <f>SUMIFS(Concentrado!G$2:G859,Concentrado!$A$2:$A859,"="&amp;$A11,Concentrado!$B$2:$B859, "=Zacatecas")</f>
        <v>17.026</v>
      </c>
      <c r="G11" s="9">
        <f>SUMIFS(Concentrado!H$2:H859,Concentrado!$A$2:$A859,"="&amp;$A11,Concentrado!$B$2:$B859, "=Zacatecas")</f>
        <v>2.9689999999999999</v>
      </c>
      <c r="H11" s="9">
        <f>SUMIFS(Concentrado!I$2:I859,Concentrado!$A$2:$A859,"="&amp;$A11,Concentrado!$B$2:$B859, "=Zacatecas")</f>
        <v>2.403</v>
      </c>
      <c r="I11" s="9">
        <f>SUMIFS(Concentrado!J$2:J859,Concentrado!$A$2:$A859,"="&amp;$A11,Concentrado!$B$2:$B859, "=Zacatecas")</f>
        <v>2.6779999999999999</v>
      </c>
      <c r="J11" s="9">
        <f>SUMIFS(Concentrado!K$2:K859,Concentrado!$A$2:$A859,"="&amp;$A11,Concentrado!$B$2:$B859, "=Zacatecas")</f>
        <v>8.4830000000000005</v>
      </c>
      <c r="K11" s="9">
        <f>SUMIFS(Concentrado!L$2:L859,Concentrado!$A$2:$A859,"="&amp;$A11,Concentrado!$B$2:$B859, "=Zacatecas")</f>
        <v>5.4729999999999999</v>
      </c>
      <c r="L11" s="9">
        <f>SUMIFS(Concentrado!M$2:M859,Concentrado!$A$2:$A859,"="&amp;$A11,Concentrado!$B$2:$B859, "=Zacatecas")</f>
        <v>6.9349999999999996</v>
      </c>
      <c r="M11" s="9">
        <f>SUMIFS(Concentrado!N$2:N859,Concentrado!$A$2:$A859,"="&amp;$A11,Concentrado!$B$2:$B859, "=Zacatecas")</f>
        <v>57.142000000000003</v>
      </c>
      <c r="N11" s="9">
        <f>SUMIFS(Concentrado!O$2:O859,Concentrado!$A$2:$A859,"="&amp;$A11,Concentrado!$B$2:$B859, "=Zacatecas")</f>
        <v>96.003</v>
      </c>
      <c r="O11" s="9">
        <f>SUMIFS(Concentrado!P$2:P859,Concentrado!$A$2:$A859,"="&amp;$A11,Concentrado!$B$2:$B859, "=Zacatecas")</f>
        <v>24.297000000000001</v>
      </c>
      <c r="P11" s="9">
        <f>SUMIFS(Concentrado!Q$2:Q859,Concentrado!$A$2:$A859,"="&amp;$A11,Concentrado!$B$2:$B859, "=Zacatecas")</f>
        <v>59.121000000000002</v>
      </c>
      <c r="Q11" s="9">
        <f>SUMIFS(Concentrado!R$2:R859,Concentrado!$A$2:$A859,"="&amp;$A11,Concentrado!$B$2:$B859, "=Zacatecas")</f>
        <v>56.838000000000001</v>
      </c>
      <c r="R11" s="9">
        <f>SUMIFS(Concentrado!S$2:S859,Concentrado!$A$2:$A859,"="&amp;$A11,Concentrado!$B$2:$B859, "=Zacatecas")</f>
        <v>67.683999999999997</v>
      </c>
      <c r="S11" s="9">
        <f>SUMIFS(Concentrado!T$2:T859,Concentrado!$A$2:$A859,"="&amp;$A11,Concentrado!$B$2:$B859, "=Zacatecas")</f>
        <v>62.417000000000002</v>
      </c>
      <c r="T11" s="9">
        <f>SUMIFS(Concentrado!U$2:U859,Concentrado!$A$2:$A859,"="&amp;$A11,Concentrado!$B$2:$B859, "=Zacatecas")</f>
        <v>11.17</v>
      </c>
      <c r="U11" s="9">
        <f>SUMIFS(Concentrado!V$2:V859,Concentrado!$A$2:$A859,"="&amp;$A11,Concentrado!$B$2:$B859, "=Zacatecas")</f>
        <v>19.491</v>
      </c>
      <c r="V11" s="9">
        <f>SUMIFS(Concentrado!W$2:W859,Concentrado!$A$2:$A859,"="&amp;$A11,Concentrado!$B$2:$B859, "=Zacatecas")</f>
        <v>15.45</v>
      </c>
      <c r="W11" s="9">
        <f>SUMIFS(Concentrado!X$2:X859,Concentrado!$A$2:$A859,"="&amp;$A11,Concentrado!$B$2:$B859, "=Zacatecas")</f>
        <v>9.19</v>
      </c>
      <c r="X11" s="9">
        <f>SUMIFS(Concentrado!Y$2:Y859,Concentrado!$A$2:$A859,"="&amp;$A11,Concentrado!$B$2:$B859, "=Zacatecas")</f>
        <v>1.335</v>
      </c>
      <c r="Y11" s="9">
        <f>SUMIFS(Concentrado!Z$2:Z859,Concentrado!$A$2:$A859,"="&amp;$A11,Concentrado!$B$2:$B859, "=Zacatecas")</f>
        <v>5.15</v>
      </c>
      <c r="Z11" s="9">
        <f>SUMIFS(Concentrado!AA$2:AA859,Concentrado!$A$2:$A859,"="&amp;$A11,Concentrado!$B$2:$B859, "=Zacatecas")</f>
        <v>56.414000000000001</v>
      </c>
      <c r="AA11" s="9">
        <f>SUMIFS(Concentrado!AB$2:AB859,Concentrado!$A$2:$A859,"="&amp;$A11,Concentrado!$B$2:$B859, "=Zacatecas")</f>
        <v>45.122</v>
      </c>
      <c r="AB11" s="9">
        <f>SUMIFS(Concentrado!AC$2:AC859,Concentrado!$A$2:$A859,"="&amp;$A11,Concentrado!$B$2:$B859, "=Zacatecas")</f>
        <v>50.606000000000002</v>
      </c>
      <c r="AC11" s="9">
        <f>SUMIFS(Concentrado!AD$2:AD859,Concentrado!$A$2:$A859,"="&amp;$A11,Concentrado!$B$2:$B859, "=Zacatecas")</f>
        <v>397.72500000000002</v>
      </c>
      <c r="AD11" s="9">
        <f>SUMIFS(Concentrado!AE$2:AE859,Concentrado!$A$2:$A859,"="&amp;$A11,Concentrado!$B$2:$B859, "=Zacatecas")</f>
        <v>351.90199999999999</v>
      </c>
      <c r="AE11" s="9">
        <f>SUMIFS(Concentrado!AF$2:AF859,Concentrado!$A$2:$A859,"="&amp;$A11,Concentrado!$B$2:$B859, "=Zacatecas")</f>
        <v>374.36200000000002</v>
      </c>
      <c r="AF11" s="9">
        <f>SUMIFS(Concentrado!AG$2:AG859,Concentrado!$A$2:$A859,"="&amp;$A11,Concentrado!$B$2:$B859, "=Zacatecas")</f>
        <v>12.018000000000001</v>
      </c>
      <c r="AG11" s="9">
        <f>SUMIFS(Concentrado!AH$2:AH859,Concentrado!$A$2:$A859,"="&amp;$A11,Concentrado!$B$2:$B859, "=Zacatecas")</f>
        <v>6.0483718539015801</v>
      </c>
      <c r="AH11" s="9">
        <f>SUMIFS(Concentrado!AI$2:AI859,Concentrado!$A$2:$A859,"="&amp;$A11,Concentrado!$B$2:$B859, "=Zacatecas")</f>
        <v>1.7681589928566399</v>
      </c>
      <c r="AI11" s="9">
        <f>SUMIFS(Concentrado!AJ$2:AJ859,Concentrado!$A$2:$A859,"="&amp;$A11,Concentrado!$B$2:$B859, "=Zacatecas")</f>
        <v>3.8369199399248002</v>
      </c>
      <c r="AJ11" s="9">
        <f>SUMIFS(Concentrado!AK$2:AK859,Concentrado!$A$2:$A859,"="&amp;$A11,Concentrado!$B$2:$B859, "=Zacatecas")</f>
        <v>5.09</v>
      </c>
      <c r="AK11" s="9">
        <f>SUMIFS(Concentrado!AL$2:AL859,Concentrado!$A$2:$A859,"="&amp;$A11,Concentrado!$B$2:$B859, "=Zacatecas")</f>
        <v>1.468</v>
      </c>
      <c r="AL11" s="9">
        <f>SUMIFS(Concentrado!AM$2:AM859,Concentrado!$A$2:$A859,"="&amp;$A11,Concentrado!$B$2:$B859, "=Zacatecas")</f>
        <v>3.2269999999999999</v>
      </c>
      <c r="AM11" s="9">
        <f>SUMIFS(Concentrado!AN$2:AN859,Concentrado!$A$2:$A859,"="&amp;$A11,Concentrado!$B$2:$B859, "=Zacatecas")</f>
        <v>58.534999999999997</v>
      </c>
      <c r="AN11" s="9">
        <f>SUMIFS(Concentrado!AO$2:AO859,Concentrado!$A$2:$A859,"="&amp;$A11,Concentrado!$B$2:$B859, "=Zacatecas")</f>
        <v>49.661000000000001</v>
      </c>
      <c r="AO11" s="9">
        <f>SUMIFS(Concentrado!AP$2:AP859,Concentrado!$A$2:$A859,"="&amp;$A11,Concentrado!$B$2:$B859, "=Zacatecas")</f>
        <v>54.039000000000001</v>
      </c>
      <c r="AP11" s="9">
        <f>SUMIFS(Concentrado!AQ$2:AQ859,Concentrado!$A$2:$A859,"="&amp;$A11,Concentrado!$B$2:$B859, "=Zacatecas")</f>
        <v>1.5549999999999999</v>
      </c>
      <c r="AQ11" s="9">
        <f>SUMIFS(Concentrado!AR$2:AR859,Concentrado!$A$2:$A859,"="&amp;$A11,Concentrado!$B$2:$B859, "=Zacatecas")</f>
        <v>0.66700000000000004</v>
      </c>
      <c r="AR11" s="9">
        <f>SUMIFS(Concentrado!AS$2:AS859,Concentrado!$A$2:$A859,"="&amp;$A11,Concentrado!$B$2:$B859, "=Zacatecas")</f>
        <v>1.099</v>
      </c>
      <c r="AS11" s="9">
        <f>SUMIFS(Concentrado!AT$2:AT859,Concentrado!$A$2:$A859,"="&amp;$A11,Concentrado!$B$2:$B859, "=Zacatecas")</f>
        <v>1.131</v>
      </c>
      <c r="AT11" s="9">
        <f>SUMIFS(Concentrado!AU$2:AU859,Concentrado!$A$2:$A859,"="&amp;$A11,Concentrado!$B$2:$B859, "=Zacatecas")</f>
        <v>0.93400000000000005</v>
      </c>
      <c r="AU11" s="9">
        <f>SUMIFS(Concentrado!AV$2:AV859,Concentrado!$A$2:$A859,"="&amp;$A11,Concentrado!$B$2:$B859, "=Zacatecas")</f>
        <v>1.03</v>
      </c>
      <c r="AV11" s="9">
        <f>SUMIFS(Concentrado!AW$2:AW859,Concentrado!$A$2:$A859,"="&amp;$A11,Concentrado!$B$2:$B859, "=Zacatecas")</f>
        <v>565.69500000000005</v>
      </c>
      <c r="AW11" s="9">
        <f>SUMIFS(Concentrado!AX$2:AX859,Concentrado!$A$2:$A859,"="&amp;$A11,Concentrado!$B$2:$B859, "=Zacatecas")</f>
        <v>437.34100000000001</v>
      </c>
      <c r="AX11" s="9">
        <f>SUMIFS(Concentrado!AY$2:AY859,Concentrado!$A$2:$A859,"="&amp;$A11,Concentrado!$B$2:$B859, "=Zacatecas")</f>
        <v>499.95100000000002</v>
      </c>
      <c r="AY11" s="9">
        <f>SUMIFS(Concentrado!AZ$2:AZ859,Concentrado!$A$2:$A859,"="&amp;$A11,Concentrado!$B$2:$B859, "=Zacatecas")</f>
        <v>5.657</v>
      </c>
      <c r="AZ11" s="9">
        <f>SUMIFS(Concentrado!BA$2:BA859,Concentrado!$A$2:$A859,"="&amp;$A11,Concentrado!$B$2:$B859, "=Zacatecas")</f>
        <v>4.3730000000000002</v>
      </c>
      <c r="BA11" s="9">
        <f>SUMIFS(Concentrado!BB$2:BB859,Concentrado!$A$2:$A859,"="&amp;$A11,Concentrado!$B$2:$B859, "=Zacatecas")</f>
        <v>5</v>
      </c>
      <c r="BB11" s="9">
        <f>SUMIFS(Concentrado!BC$2:BC859,Concentrado!$A$2:$A859,"="&amp;$A11,Concentrado!$B$2:$B859, "=Zacatecas")</f>
        <v>22.027000000000001</v>
      </c>
      <c r="BC11" s="9">
        <f>SUMIFS(Concentrado!BD$2:BD859,Concentrado!$A$2:$A859,"="&amp;$A11,Concentrado!$B$2:$B859, "=Zacatecas")</f>
        <v>12.849</v>
      </c>
      <c r="BD11" s="9">
        <f>SUMIFS(Concentrado!BE$2:BE859,Concentrado!$A$2:$A859,"="&amp;$A11,Concentrado!$B$2:$B859, "=Zacatecas")</f>
        <v>17.363</v>
      </c>
      <c r="BE11" s="9">
        <f>SUMIFS(Concentrado!BF$2:BF859,Concentrado!$A$2:$A859,"="&amp;$A11,Concentrado!$B$2:$B859, "=Zacatecas")</f>
        <v>20.919</v>
      </c>
      <c r="BF11" s="9">
        <f>SUMIFS(Concentrado!BG$2:BG859,Concentrado!$A$2:$A859,"="&amp;$A11,Concentrado!$B$2:$B859, "=Zacatecas")</f>
        <v>29.338999999999999</v>
      </c>
      <c r="BG11" s="9">
        <f>SUMIFS(Concentrado!BH$2:BH859,Concentrado!$A$2:$A859,"="&amp;$A11,Concentrado!$B$2:$B859, "=Zacatecas")</f>
        <v>7.3054805773970184</v>
      </c>
    </row>
    <row r="12" spans="1:59" x14ac:dyDescent="0.25">
      <c r="A12" s="4">
        <v>2008</v>
      </c>
      <c r="B12" s="9">
        <f>SUMIFS(Concentrado!C$2:C859,Concentrado!$A$2:$A859,"="&amp;$A12,Concentrado!$B$2:$B859, "=Zacatecas")</f>
        <v>13.355</v>
      </c>
      <c r="C12" s="9">
        <f>SUMIFS(Concentrado!D$2:D859,Concentrado!$A$2:$A859,"="&amp;$A12,Concentrado!$B$2:$B859, "=Zacatecas")</f>
        <v>4.343</v>
      </c>
      <c r="D12" s="9">
        <f>SUMIFS(Concentrado!E$2:E859,Concentrado!$A$2:$A859,"="&amp;$A12,Concentrado!$B$2:$B859, "=Zacatecas")</f>
        <v>8.7240000000000002</v>
      </c>
      <c r="E12" s="9">
        <f>SUMIFS(Concentrado!F$2:F859,Concentrado!$A$2:$A859,"="&amp;$A12,Concentrado!$B$2:$B859, "=Zacatecas")</f>
        <v>12.318</v>
      </c>
      <c r="F12" s="9">
        <f>SUMIFS(Concentrado!G$2:G859,Concentrado!$A$2:$A859,"="&amp;$A12,Concentrado!$B$2:$B859, "=Zacatecas")</f>
        <v>16.335000000000001</v>
      </c>
      <c r="G12" s="9">
        <f>SUMIFS(Concentrado!H$2:H859,Concentrado!$A$2:$A859,"="&amp;$A12,Concentrado!$B$2:$B859, "=Zacatecas")</f>
        <v>3.895</v>
      </c>
      <c r="H12" s="9">
        <f>SUMIFS(Concentrado!I$2:I859,Concentrado!$A$2:$A859,"="&amp;$A12,Concentrado!$B$2:$B859, "=Zacatecas")</f>
        <v>2.5</v>
      </c>
      <c r="I12" s="9">
        <f>SUMIFS(Concentrado!J$2:J859,Concentrado!$A$2:$A859,"="&amp;$A12,Concentrado!$B$2:$B859, "=Zacatecas")</f>
        <v>3.1779999999999999</v>
      </c>
      <c r="J12" s="9">
        <f>SUMIFS(Concentrado!K$2:K859,Concentrado!$A$2:$A859,"="&amp;$A12,Concentrado!$B$2:$B859, "=Zacatecas")</f>
        <v>8.9030000000000005</v>
      </c>
      <c r="K12" s="9">
        <f>SUMIFS(Concentrado!L$2:L859,Concentrado!$A$2:$A859,"="&amp;$A12,Concentrado!$B$2:$B859, "=Zacatecas")</f>
        <v>5.5270000000000001</v>
      </c>
      <c r="L12" s="9">
        <f>SUMIFS(Concentrado!M$2:M859,Concentrado!$A$2:$A859,"="&amp;$A12,Concentrado!$B$2:$B859, "=Zacatecas")</f>
        <v>7.1680000000000001</v>
      </c>
      <c r="M12" s="9">
        <f>SUMIFS(Concentrado!N$2:N859,Concentrado!$A$2:$A859,"="&amp;$A12,Concentrado!$B$2:$B859, "=Zacatecas")</f>
        <v>58.732999999999997</v>
      </c>
      <c r="N12" s="9">
        <f>SUMIFS(Concentrado!O$2:O859,Concentrado!$A$2:$A859,"="&amp;$A12,Concentrado!$B$2:$B859, "=Zacatecas")</f>
        <v>98.772999999999996</v>
      </c>
      <c r="O12" s="9">
        <f>SUMIFS(Concentrado!P$2:P859,Concentrado!$A$2:$A859,"="&amp;$A12,Concentrado!$B$2:$B859, "=Zacatecas")</f>
        <v>26.713999999999999</v>
      </c>
      <c r="P12" s="9">
        <f>SUMIFS(Concentrado!Q$2:Q859,Concentrado!$A$2:$A859,"="&amp;$A12,Concentrado!$B$2:$B859, "=Zacatecas")</f>
        <v>61.741999999999997</v>
      </c>
      <c r="Q12" s="9">
        <f>SUMIFS(Concentrado!R$2:R859,Concentrado!$A$2:$A859,"="&amp;$A12,Concentrado!$B$2:$B859, "=Zacatecas")</f>
        <v>63.436999999999998</v>
      </c>
      <c r="R12" s="9">
        <f>SUMIFS(Concentrado!S$2:S859,Concentrado!$A$2:$A859,"="&amp;$A12,Concentrado!$B$2:$B859, "=Zacatecas")</f>
        <v>66.718000000000004</v>
      </c>
      <c r="S12" s="9">
        <f>SUMIFS(Concentrado!T$2:T859,Concentrado!$A$2:$A859,"="&amp;$A12,Concentrado!$B$2:$B859, "=Zacatecas")</f>
        <v>65.191000000000003</v>
      </c>
      <c r="T12" s="9">
        <f>SUMIFS(Concentrado!U$2:U859,Concentrado!$A$2:$A859,"="&amp;$A12,Concentrado!$B$2:$B859, "=Zacatecas")</f>
        <v>12.52</v>
      </c>
      <c r="U12" s="9">
        <f>SUMIFS(Concentrado!V$2:V859,Concentrado!$A$2:$A859,"="&amp;$A12,Concentrado!$B$2:$B859, "=Zacatecas")</f>
        <v>19.213000000000001</v>
      </c>
      <c r="V12" s="9">
        <f>SUMIFS(Concentrado!W$2:W859,Concentrado!$A$2:$A859,"="&amp;$A12,Concentrado!$B$2:$B859, "=Zacatecas")</f>
        <v>15.96</v>
      </c>
      <c r="W12" s="9">
        <f>SUMIFS(Concentrado!X$2:X859,Concentrado!$A$2:$A859,"="&amp;$A12,Concentrado!$B$2:$B859, "=Zacatecas")</f>
        <v>10.851000000000001</v>
      </c>
      <c r="X12" s="9">
        <f>SUMIFS(Concentrado!Y$2:Y859,Concentrado!$A$2:$A859,"="&amp;$A12,Concentrado!$B$2:$B859, "=Zacatecas")</f>
        <v>1.1839999999999999</v>
      </c>
      <c r="Y12" s="9">
        <f>SUMIFS(Concentrado!Z$2:Z859,Concentrado!$A$2:$A859,"="&amp;$A12,Concentrado!$B$2:$B859, "=Zacatecas")</f>
        <v>5.883</v>
      </c>
      <c r="Z12" s="9">
        <f>SUMIFS(Concentrado!AA$2:AA859,Concentrado!$A$2:$A859,"="&amp;$A12,Concentrado!$B$2:$B859, "=Zacatecas")</f>
        <v>61.072000000000003</v>
      </c>
      <c r="AA12" s="9">
        <f>SUMIFS(Concentrado!AB$2:AB859,Concentrado!$A$2:$A859,"="&amp;$A12,Concentrado!$B$2:$B859, "=Zacatecas")</f>
        <v>45.268999999999998</v>
      </c>
      <c r="AB12" s="9">
        <f>SUMIFS(Concentrado!AC$2:AC859,Concentrado!$A$2:$A859,"="&amp;$A12,Concentrado!$B$2:$B859, "=Zacatecas")</f>
        <v>52.951000000000001</v>
      </c>
      <c r="AC12" s="9">
        <f>SUMIFS(Concentrado!AD$2:AD859,Concentrado!$A$2:$A859,"="&amp;$A12,Concentrado!$B$2:$B859, "=Zacatecas")</f>
        <v>408.863</v>
      </c>
      <c r="AD12" s="9">
        <f>SUMIFS(Concentrado!AE$2:AE859,Concentrado!$A$2:$A859,"="&amp;$A12,Concentrado!$B$2:$B859, "=Zacatecas")</f>
        <v>370.83300000000003</v>
      </c>
      <c r="AE12" s="9">
        <f>SUMIFS(Concentrado!AF$2:AF859,Concentrado!$A$2:$A859,"="&amp;$A12,Concentrado!$B$2:$B859, "=Zacatecas")</f>
        <v>389.387</v>
      </c>
      <c r="AF12" s="9">
        <f>SUMIFS(Concentrado!AG$2:AG859,Concentrado!$A$2:$A859,"="&amp;$A12,Concentrado!$B$2:$B859, "=Zacatecas")</f>
        <v>12.52</v>
      </c>
      <c r="AG12" s="9">
        <f>SUMIFS(Concentrado!AH$2:AH859,Concentrado!$A$2:$A859,"="&amp;$A12,Concentrado!$B$2:$B859, "=Zacatecas")</f>
        <v>4.4633060451761004</v>
      </c>
      <c r="AH12" s="9">
        <f>SUMIFS(Concentrado!AI$2:AI859,Concentrado!$A$2:$A859,"="&amp;$A12,Concentrado!$B$2:$B859, "=Zacatecas")</f>
        <v>0.70191693514989395</v>
      </c>
      <c r="AI12" s="9">
        <f>SUMIFS(Concentrado!AJ$2:AJ859,Concentrado!$A$2:$A859,"="&amp;$A12,Concentrado!$B$2:$B859, "=Zacatecas")</f>
        <v>2.5280203975131501</v>
      </c>
      <c r="AJ12" s="9">
        <f>SUMIFS(Concentrado!AK$2:AK859,Concentrado!$A$2:$A859,"="&amp;$A12,Concentrado!$B$2:$B859, "=Zacatecas")</f>
        <v>5.2859999999999996</v>
      </c>
      <c r="AK12" s="9">
        <f>SUMIFS(Concentrado!AL$2:AL859,Concentrado!$A$2:$A859,"="&amp;$A12,Concentrado!$B$2:$B859, "=Zacatecas")</f>
        <v>0.92100000000000004</v>
      </c>
      <c r="AL12" s="9">
        <f>SUMIFS(Concentrado!AM$2:AM859,Concentrado!$A$2:$A859,"="&amp;$A12,Concentrado!$B$2:$B859, "=Zacatecas")</f>
        <v>3.0430000000000001</v>
      </c>
      <c r="AM12" s="9">
        <f>SUMIFS(Concentrado!AN$2:AN859,Concentrado!$A$2:$A859,"="&amp;$A12,Concentrado!$B$2:$B859, "=Zacatecas")</f>
        <v>60.515999999999998</v>
      </c>
      <c r="AN12" s="9">
        <f>SUMIFS(Concentrado!AO$2:AO859,Concentrado!$A$2:$A859,"="&amp;$A12,Concentrado!$B$2:$B859, "=Zacatecas")</f>
        <v>50.006</v>
      </c>
      <c r="AO12" s="9">
        <f>SUMIFS(Concentrado!AP$2:AP859,Concentrado!$A$2:$A859,"="&amp;$A12,Concentrado!$B$2:$B859, "=Zacatecas")</f>
        <v>55.115000000000002</v>
      </c>
      <c r="AP12" s="9">
        <f>SUMIFS(Concentrado!AQ$2:AQ859,Concentrado!$A$2:$A859,"="&amp;$A12,Concentrado!$B$2:$B859, "=Zacatecas")</f>
        <v>1.113</v>
      </c>
      <c r="AQ12" s="9">
        <f>SUMIFS(Concentrado!AR$2:AR859,Concentrado!$A$2:$A859,"="&amp;$A12,Concentrado!$B$2:$B859, "=Zacatecas")</f>
        <v>0.52600000000000002</v>
      </c>
      <c r="AR12" s="9">
        <f>SUMIFS(Concentrado!AS$2:AS859,Concentrado!$A$2:$A859,"="&amp;$A12,Concentrado!$B$2:$B859, "=Zacatecas")</f>
        <v>0.81200000000000006</v>
      </c>
      <c r="AS12" s="9">
        <f>SUMIFS(Concentrado!AT$2:AT859,Concentrado!$A$2:$A859,"="&amp;$A12,Concentrado!$B$2:$B859, "=Zacatecas")</f>
        <v>2.226</v>
      </c>
      <c r="AT12" s="9">
        <f>SUMIFS(Concentrado!AU$2:AU859,Concentrado!$A$2:$A859,"="&amp;$A12,Concentrado!$B$2:$B859, "=Zacatecas")</f>
        <v>0.52600000000000002</v>
      </c>
      <c r="AU12" s="9">
        <f>SUMIFS(Concentrado!AV$2:AV859,Concentrado!$A$2:$A859,"="&amp;$A12,Concentrado!$B$2:$B859, "=Zacatecas")</f>
        <v>1.353</v>
      </c>
      <c r="AV12" s="9">
        <f>SUMIFS(Concentrado!AW$2:AW859,Concentrado!$A$2:$A859,"="&amp;$A12,Concentrado!$B$2:$B859, "=Zacatecas")</f>
        <v>578.72400000000005</v>
      </c>
      <c r="AW12" s="9">
        <f>SUMIFS(Concentrado!AX$2:AX859,Concentrado!$A$2:$A859,"="&amp;$A12,Concentrado!$B$2:$B859, "=Zacatecas")</f>
        <v>456.89600000000002</v>
      </c>
      <c r="AX12" s="9">
        <f>SUMIFS(Concentrado!AY$2:AY859,Concentrado!$A$2:$A859,"="&amp;$A12,Concentrado!$B$2:$B859, "=Zacatecas")</f>
        <v>516.18499999999995</v>
      </c>
      <c r="AY12" s="9">
        <f>SUMIFS(Concentrado!AZ$2:AZ859,Concentrado!$A$2:$A859,"="&amp;$A12,Concentrado!$B$2:$B859, "=Zacatecas")</f>
        <v>5.7869999999999999</v>
      </c>
      <c r="AZ12" s="9">
        <f>SUMIFS(Concentrado!BA$2:BA859,Concentrado!$A$2:$A859,"="&amp;$A12,Concentrado!$B$2:$B859, "=Zacatecas")</f>
        <v>4.569</v>
      </c>
      <c r="BA12" s="9">
        <f>SUMIFS(Concentrado!BB$2:BB859,Concentrado!$A$2:$A859,"="&amp;$A12,Concentrado!$B$2:$B859, "=Zacatecas")</f>
        <v>5.1619999999999999</v>
      </c>
      <c r="BB12" s="9">
        <f>SUMIFS(Concentrado!BC$2:BC859,Concentrado!$A$2:$A859,"="&amp;$A12,Concentrado!$B$2:$B859, "=Zacatecas")</f>
        <v>30.402000000000001</v>
      </c>
      <c r="BC12" s="9">
        <f>SUMIFS(Concentrado!BD$2:BD859,Concentrado!$A$2:$A859,"="&amp;$A12,Concentrado!$B$2:$B859, "=Zacatecas")</f>
        <v>12.161</v>
      </c>
      <c r="BD12" s="9">
        <f>SUMIFS(Concentrado!BE$2:BE859,Concentrado!$A$2:$A859,"="&amp;$A12,Concentrado!$B$2:$B859, "=Zacatecas")</f>
        <v>16.895</v>
      </c>
      <c r="BE12" s="9">
        <f>SUMIFS(Concentrado!BF$2:BF859,Concentrado!$A$2:$A859,"="&amp;$A12,Concentrado!$B$2:$B859, "=Zacatecas")</f>
        <v>20.291</v>
      </c>
      <c r="BF12" s="9">
        <f>SUMIFS(Concentrado!BG$2:BG859,Concentrado!$A$2:$A859,"="&amp;$A12,Concentrado!$B$2:$B859, "=Zacatecas")</f>
        <v>34.784999999999997</v>
      </c>
      <c r="BG12" s="9">
        <f>SUMIFS(Concentrado!BH$2:BH859,Concentrado!$A$2:$A859,"="&amp;$A12,Concentrado!$B$2:$B859, "=Zacatecas")</f>
        <v>5.8843990955997443</v>
      </c>
    </row>
    <row r="13" spans="1:59" x14ac:dyDescent="0.25">
      <c r="A13" s="4">
        <v>2009</v>
      </c>
      <c r="B13" s="9">
        <f>SUMIFS(Concentrado!C$2:C859,Concentrado!$A$2:$A859,"="&amp;$A13,Concentrado!$B$2:$B859, "=Zacatecas")</f>
        <v>15.726000000000001</v>
      </c>
      <c r="C13" s="9">
        <f>SUMIFS(Concentrado!D$2:D859,Concentrado!$A$2:$A859,"="&amp;$A13,Concentrado!$B$2:$B859, "=Zacatecas")</f>
        <v>4.9340000000000002</v>
      </c>
      <c r="D13" s="9">
        <f>SUMIFS(Concentrado!E$2:E859,Concentrado!$A$2:$A859,"="&amp;$A13,Concentrado!$B$2:$B859, "=Zacatecas")</f>
        <v>10.191000000000001</v>
      </c>
      <c r="E13" s="9">
        <f>SUMIFS(Concentrado!F$2:F859,Concentrado!$A$2:$A859,"="&amp;$A13,Concentrado!$B$2:$B859, "=Zacatecas")</f>
        <v>8.8870000000000005</v>
      </c>
      <c r="F13" s="9">
        <f>SUMIFS(Concentrado!G$2:G859,Concentrado!$A$2:$A859,"="&amp;$A13,Concentrado!$B$2:$B859, "=Zacatecas")</f>
        <v>13.592000000000001</v>
      </c>
      <c r="G13" s="9">
        <f>SUMIFS(Concentrado!H$2:H859,Concentrado!$A$2:$A859,"="&amp;$A13,Concentrado!$B$2:$B859, "=Zacatecas")</f>
        <v>4.923</v>
      </c>
      <c r="H13" s="9">
        <f>SUMIFS(Concentrado!I$2:I859,Concentrado!$A$2:$A859,"="&amp;$A13,Concentrado!$B$2:$B859, "=Zacatecas")</f>
        <v>3.3759999999999999</v>
      </c>
      <c r="I13" s="9">
        <f>SUMIFS(Concentrado!J$2:J859,Concentrado!$A$2:$A859,"="&amp;$A13,Concentrado!$B$2:$B859, "=Zacatecas")</f>
        <v>4.13</v>
      </c>
      <c r="J13" s="9">
        <f>SUMIFS(Concentrado!K$2:K859,Concentrado!$A$2:$A859,"="&amp;$A13,Concentrado!$B$2:$B859, "=Zacatecas")</f>
        <v>10.119999999999999</v>
      </c>
      <c r="K13" s="9">
        <f>SUMIFS(Concentrado!L$2:L859,Concentrado!$A$2:$A859,"="&amp;$A13,Concentrado!$B$2:$B859, "=Zacatecas")</f>
        <v>5.194</v>
      </c>
      <c r="L13" s="9">
        <f>SUMIFS(Concentrado!M$2:M859,Concentrado!$A$2:$A859,"="&amp;$A13,Concentrado!$B$2:$B859, "=Zacatecas")</f>
        <v>7.593</v>
      </c>
      <c r="M13" s="9">
        <f>SUMIFS(Concentrado!N$2:N859,Concentrado!$A$2:$A859,"="&amp;$A13,Concentrado!$B$2:$B859, "=Zacatecas")</f>
        <v>51.924999999999997</v>
      </c>
      <c r="N13" s="9">
        <f>SUMIFS(Concentrado!O$2:O859,Concentrado!$A$2:$A859,"="&amp;$A13,Concentrado!$B$2:$B859, "=Zacatecas")</f>
        <v>111.04300000000001</v>
      </c>
      <c r="O13" s="9">
        <f>SUMIFS(Concentrado!P$2:P859,Concentrado!$A$2:$A859,"="&amp;$A13,Concentrado!$B$2:$B859, "=Zacatecas")</f>
        <v>26.489000000000001</v>
      </c>
      <c r="P13" s="9">
        <f>SUMIFS(Concentrado!Q$2:Q859,Concentrado!$A$2:$A859,"="&amp;$A13,Concentrado!$B$2:$B859, "=Zacatecas")</f>
        <v>67.671999999999997</v>
      </c>
      <c r="Q13" s="9">
        <f>SUMIFS(Concentrado!R$2:R859,Concentrado!$A$2:$A859,"="&amp;$A13,Concentrado!$B$2:$B859, "=Zacatecas")</f>
        <v>56.752000000000002</v>
      </c>
      <c r="R13" s="9">
        <f>SUMIFS(Concentrado!S$2:S859,Concentrado!$A$2:$A859,"="&amp;$A13,Concentrado!$B$2:$B859, "=Zacatecas")</f>
        <v>62.198</v>
      </c>
      <c r="S13" s="9">
        <f>SUMIFS(Concentrado!T$2:T859,Concentrado!$A$2:$A859,"="&amp;$A13,Concentrado!$B$2:$B859, "=Zacatecas")</f>
        <v>59.545999999999999</v>
      </c>
      <c r="T13" s="9">
        <f>SUMIFS(Concentrado!U$2:U859,Concentrado!$A$2:$A859,"="&amp;$A13,Concentrado!$B$2:$B859, "=Zacatecas")</f>
        <v>18.462</v>
      </c>
      <c r="U13" s="9">
        <f>SUMIFS(Concentrado!V$2:V859,Concentrado!$A$2:$A859,"="&amp;$A13,Concentrado!$B$2:$B859, "=Zacatecas")</f>
        <v>21.425000000000001</v>
      </c>
      <c r="V13" s="9">
        <f>SUMIFS(Concentrado!W$2:W859,Concentrado!$A$2:$A859,"="&amp;$A13,Concentrado!$B$2:$B859, "=Zacatecas")</f>
        <v>19.981999999999999</v>
      </c>
      <c r="W13" s="9">
        <f>SUMIFS(Concentrado!X$2:X859,Concentrado!$A$2:$A859,"="&amp;$A13,Concentrado!$B$2:$B859, "=Zacatecas")</f>
        <v>18.050999999999998</v>
      </c>
      <c r="X13" s="9">
        <f>SUMIFS(Concentrado!Y$2:Y859,Concentrado!$A$2:$A859,"="&amp;$A13,Concentrado!$B$2:$B859, "=Zacatecas")</f>
        <v>1.0389999999999999</v>
      </c>
      <c r="Y13" s="9">
        <f>SUMIFS(Concentrado!Z$2:Z859,Concentrado!$A$2:$A859,"="&amp;$A13,Concentrado!$B$2:$B859, "=Zacatecas")</f>
        <v>9.3249999999999993</v>
      </c>
      <c r="Z13" s="9">
        <f>SUMIFS(Concentrado!AA$2:AA859,Concentrado!$A$2:$A859,"="&amp;$A13,Concentrado!$B$2:$B859, "=Zacatecas")</f>
        <v>64.274000000000001</v>
      </c>
      <c r="AA13" s="9">
        <f>SUMIFS(Concentrado!AB$2:AB859,Concentrado!$A$2:$A859,"="&amp;$A13,Concentrado!$B$2:$B859, "=Zacatecas")</f>
        <v>48.173999999999999</v>
      </c>
      <c r="AB13" s="9">
        <f>SUMIFS(Concentrado!AC$2:AC859,Concentrado!$A$2:$A859,"="&amp;$A13,Concentrado!$B$2:$B859, "=Zacatecas")</f>
        <v>56.015999999999998</v>
      </c>
      <c r="AC13" s="9">
        <f>SUMIFS(Concentrado!AD$2:AD859,Concentrado!$A$2:$A859,"="&amp;$A13,Concentrado!$B$2:$B859, "=Zacatecas")</f>
        <v>413.26499999999999</v>
      </c>
      <c r="AD13" s="9">
        <f>SUMIFS(Concentrado!AE$2:AE859,Concentrado!$A$2:$A859,"="&amp;$A13,Concentrado!$B$2:$B859, "=Zacatecas")</f>
        <v>359.16500000000002</v>
      </c>
      <c r="AE13" s="9">
        <f>SUMIFS(Concentrado!AF$2:AF859,Concentrado!$A$2:$A859,"="&amp;$A13,Concentrado!$B$2:$B859, "=Zacatecas")</f>
        <v>385.51499999999999</v>
      </c>
      <c r="AF13" s="9">
        <f>SUMIFS(Concentrado!AG$2:AG859,Concentrado!$A$2:$A859,"="&amp;$A13,Concentrado!$B$2:$B859, "=Zacatecas")</f>
        <v>11.214</v>
      </c>
      <c r="AG13" s="9">
        <f>SUMIFS(Concentrado!AH$2:AH859,Concentrado!$A$2:$A859,"="&amp;$A13,Concentrado!$B$2:$B859, "=Zacatecas")</f>
        <v>8.4007830990854107</v>
      </c>
      <c r="AH13" s="9">
        <f>SUMIFS(Concentrado!AI$2:AI859,Concentrado!$A$2:$A859,"="&amp;$A13,Concentrado!$B$2:$B859, "=Zacatecas")</f>
        <v>3.8340618050763</v>
      </c>
      <c r="AI13" s="9">
        <f>SUMIFS(Concentrado!AJ$2:AJ859,Concentrado!$A$2:$A859,"="&amp;$A13,Concentrado!$B$2:$B859, "=Zacatecas")</f>
        <v>6.0640001712188303</v>
      </c>
      <c r="AJ13" s="9">
        <f>SUMIFS(Concentrado!AK$2:AK859,Concentrado!$A$2:$A859,"="&amp;$A13,Concentrado!$B$2:$B859, "=Zacatecas")</f>
        <v>6.7009999999999996</v>
      </c>
      <c r="AK13" s="9">
        <f>SUMIFS(Concentrado!AL$2:AL859,Concentrado!$A$2:$A859,"="&amp;$A13,Concentrado!$B$2:$B859, "=Zacatecas")</f>
        <v>2.3370000000000002</v>
      </c>
      <c r="AL13" s="9">
        <f>SUMIFS(Concentrado!AM$2:AM859,Concentrado!$A$2:$A859,"="&amp;$A13,Concentrado!$B$2:$B859, "=Zacatecas")</f>
        <v>4.4630000000000001</v>
      </c>
      <c r="AM13" s="9">
        <f>SUMIFS(Concentrado!AN$2:AN859,Concentrado!$A$2:$A859,"="&amp;$A13,Concentrado!$B$2:$B859, "=Zacatecas")</f>
        <v>60.033999999999999</v>
      </c>
      <c r="AN13" s="9">
        <f>SUMIFS(Concentrado!AO$2:AO859,Concentrado!$A$2:$A859,"="&amp;$A13,Concentrado!$B$2:$B859, "=Zacatecas")</f>
        <v>58.561999999999998</v>
      </c>
      <c r="AO13" s="9">
        <f>SUMIFS(Concentrado!AP$2:AP859,Concentrado!$A$2:$A859,"="&amp;$A13,Concentrado!$B$2:$B859, "=Zacatecas")</f>
        <v>59.279000000000003</v>
      </c>
      <c r="AP13" s="9">
        <f>SUMIFS(Concentrado!AQ$2:AQ859,Concentrado!$A$2:$A859,"="&amp;$A13,Concentrado!$B$2:$B859, "=Zacatecas")</f>
        <v>1.504</v>
      </c>
      <c r="AQ13" s="9">
        <f>SUMIFS(Concentrado!AR$2:AR859,Concentrado!$A$2:$A859,"="&amp;$A13,Concentrado!$B$2:$B859, "=Zacatecas")</f>
        <v>0.64900000000000002</v>
      </c>
      <c r="AR13" s="9">
        <f>SUMIFS(Concentrado!AS$2:AS859,Concentrado!$A$2:$A859,"="&amp;$A13,Concentrado!$B$2:$B859, "=Zacatecas")</f>
        <v>1.0660000000000001</v>
      </c>
      <c r="AS13" s="9">
        <f>SUMIFS(Concentrado!AT$2:AT859,Concentrado!$A$2:$A859,"="&amp;$A13,Concentrado!$B$2:$B859, "=Zacatecas")</f>
        <v>2.7349999999999999</v>
      </c>
      <c r="AT13" s="9">
        <f>SUMIFS(Concentrado!AU$2:AU859,Concentrado!$A$2:$A859,"="&amp;$A13,Concentrado!$B$2:$B859, "=Zacatecas")</f>
        <v>0.26</v>
      </c>
      <c r="AU13" s="9">
        <f>SUMIFS(Concentrado!AV$2:AV859,Concentrado!$A$2:$A859,"="&amp;$A13,Concentrado!$B$2:$B859, "=Zacatecas")</f>
        <v>1.4650000000000001</v>
      </c>
      <c r="AV13" s="9">
        <f>SUMIFS(Concentrado!AW$2:AW859,Concentrado!$A$2:$A859,"="&amp;$A13,Concentrado!$B$2:$B859, "=Zacatecas")</f>
        <v>601.02599999999995</v>
      </c>
      <c r="AW13" s="9">
        <f>SUMIFS(Concentrado!AX$2:AX859,Concentrado!$A$2:$A859,"="&amp;$A13,Concentrado!$B$2:$B859, "=Zacatecas")</f>
        <v>456.29300000000001</v>
      </c>
      <c r="AX13" s="9">
        <f>SUMIFS(Concentrado!AY$2:AY859,Concentrado!$A$2:$A859,"="&amp;$A13,Concentrado!$B$2:$B859, "=Zacatecas")</f>
        <v>526.85199999999998</v>
      </c>
      <c r="AY13" s="9">
        <f>SUMIFS(Concentrado!AZ$2:AZ859,Concentrado!$A$2:$A859,"="&amp;$A13,Concentrado!$B$2:$B859, "=Zacatecas")</f>
        <v>6.01</v>
      </c>
      <c r="AZ13" s="9">
        <f>SUMIFS(Concentrado!BA$2:BA859,Concentrado!$A$2:$A859,"="&amp;$A13,Concentrado!$B$2:$B859, "=Zacatecas")</f>
        <v>4.5629999999999997</v>
      </c>
      <c r="BA13" s="9">
        <f>SUMIFS(Concentrado!BB$2:BB859,Concentrado!$A$2:$A859,"="&amp;$A13,Concentrado!$B$2:$B859, "=Zacatecas")</f>
        <v>5.2690000000000001</v>
      </c>
      <c r="BB13" s="9">
        <f>SUMIFS(Concentrado!BC$2:BC859,Concentrado!$A$2:$A859,"="&amp;$A13,Concentrado!$B$2:$B859, "=Zacatecas")</f>
        <v>17.492999999999999</v>
      </c>
      <c r="BC13" s="9">
        <f>SUMIFS(Concentrado!BD$2:BD859,Concentrado!$A$2:$A859,"="&amp;$A13,Concentrado!$B$2:$B859, "=Zacatecas")</f>
        <v>6.6349999999999998</v>
      </c>
      <c r="BD13" s="9">
        <f>SUMIFS(Concentrado!BE$2:BE859,Concentrado!$A$2:$A859,"="&amp;$A13,Concentrado!$B$2:$B859, "=Zacatecas")</f>
        <v>16.475999999999999</v>
      </c>
      <c r="BE13" s="9">
        <f>SUMIFS(Concentrado!BF$2:BF859,Concentrado!$A$2:$A859,"="&amp;$A13,Concentrado!$B$2:$B859, "=Zacatecas")</f>
        <v>19.212</v>
      </c>
      <c r="BF13" s="9">
        <f>SUMIFS(Concentrado!BG$2:BG859,Concentrado!$A$2:$A859,"="&amp;$A13,Concentrado!$B$2:$B859, "=Zacatecas")</f>
        <v>48.893000000000001</v>
      </c>
      <c r="BG13" s="9">
        <f>SUMIFS(Concentrado!BH$2:BH859,Concentrado!$A$2:$A859,"="&amp;$A13,Concentrado!$B$2:$B859, "=Zacatecas")</f>
        <v>6.0109289617486343</v>
      </c>
    </row>
    <row r="14" spans="1:59" x14ac:dyDescent="0.25">
      <c r="A14" s="4">
        <v>2010</v>
      </c>
      <c r="B14" s="9">
        <f>SUMIFS(Concentrado!C$2:C859,Concentrado!$A$2:$A859,"="&amp;$A14,Concentrado!$B$2:$B859, "=Zacatecas")</f>
        <v>14.391999999999999</v>
      </c>
      <c r="C14" s="9">
        <f>SUMIFS(Concentrado!D$2:D859,Concentrado!$A$2:$A859,"="&amp;$A14,Concentrado!$B$2:$B859, "=Zacatecas")</f>
        <v>2.3079999999999998</v>
      </c>
      <c r="D14" s="9">
        <f>SUMIFS(Concentrado!E$2:E859,Concentrado!$A$2:$A859,"="&amp;$A14,Concentrado!$B$2:$B859, "=Zacatecas")</f>
        <v>8.2059999999999995</v>
      </c>
      <c r="E14" s="9">
        <f>SUMIFS(Concentrado!F$2:F859,Concentrado!$A$2:$A859,"="&amp;$A14,Concentrado!$B$2:$B859, "=Zacatecas")</f>
        <v>8.4309999999999992</v>
      </c>
      <c r="F14" s="9">
        <f>SUMIFS(Concentrado!G$2:G859,Concentrado!$A$2:$A859,"="&amp;$A14,Concentrado!$B$2:$B859, "=Zacatecas")</f>
        <v>15.84</v>
      </c>
      <c r="G14" s="9">
        <f>SUMIFS(Concentrado!H$2:H859,Concentrado!$A$2:$A859,"="&amp;$A14,Concentrado!$B$2:$B859, "=Zacatecas")</f>
        <v>3.9009999999999998</v>
      </c>
      <c r="H14" s="9">
        <f>SUMIFS(Concentrado!I$2:I859,Concentrado!$A$2:$A859,"="&amp;$A14,Concentrado!$B$2:$B859, "=Zacatecas")</f>
        <v>4.1029999999999998</v>
      </c>
      <c r="I14" s="9">
        <f>SUMIFS(Concentrado!J$2:J859,Concentrado!$A$2:$A859,"="&amp;$A14,Concentrado!$B$2:$B859, "=Zacatecas")</f>
        <v>4.0039999999999996</v>
      </c>
      <c r="J14" s="9">
        <f>SUMIFS(Concentrado!K$2:K859,Concentrado!$A$2:$A859,"="&amp;$A14,Concentrado!$B$2:$B859, "=Zacatecas")</f>
        <v>10.895</v>
      </c>
      <c r="K14" s="9">
        <f>SUMIFS(Concentrado!L$2:L859,Concentrado!$A$2:$A859,"="&amp;$A14,Concentrado!$B$2:$B859, "=Zacatecas")</f>
        <v>6.0270000000000001</v>
      </c>
      <c r="L14" s="9">
        <f>SUMIFS(Concentrado!M$2:M859,Concentrado!$A$2:$A859,"="&amp;$A14,Concentrado!$B$2:$B859, "=Zacatecas")</f>
        <v>8.4019999999999992</v>
      </c>
      <c r="M14" s="9">
        <f>SUMIFS(Concentrado!N$2:N859,Concentrado!$A$2:$A859,"="&amp;$A14,Concentrado!$B$2:$B859, "=Zacatecas")</f>
        <v>57.697000000000003</v>
      </c>
      <c r="N14" s="9">
        <f>SUMIFS(Concentrado!O$2:O859,Concentrado!$A$2:$A859,"="&amp;$A14,Concentrado!$B$2:$B859, "=Zacatecas")</f>
        <v>107.871</v>
      </c>
      <c r="O14" s="9">
        <f>SUMIFS(Concentrado!P$2:P859,Concentrado!$A$2:$A859,"="&amp;$A14,Concentrado!$B$2:$B859, "=Zacatecas")</f>
        <v>29.62</v>
      </c>
      <c r="P14" s="9">
        <f>SUMIFS(Concentrado!Q$2:Q859,Concentrado!$A$2:$A859,"="&amp;$A14,Concentrado!$B$2:$B859, "=Zacatecas")</f>
        <v>67.876000000000005</v>
      </c>
      <c r="Q14" s="9">
        <f>SUMIFS(Concentrado!R$2:R859,Concentrado!$A$2:$A859,"="&amp;$A14,Concentrado!$B$2:$B859, "=Zacatecas")</f>
        <v>58.104999999999997</v>
      </c>
      <c r="R14" s="9">
        <f>SUMIFS(Concentrado!S$2:S859,Concentrado!$A$2:$A859,"="&amp;$A14,Concentrado!$B$2:$B859, "=Zacatecas")</f>
        <v>64.753</v>
      </c>
      <c r="S14" s="9">
        <f>SUMIFS(Concentrado!T$2:T859,Concentrado!$A$2:$A859,"="&amp;$A14,Concentrado!$B$2:$B859, "=Zacatecas")</f>
        <v>61.508000000000003</v>
      </c>
      <c r="T14" s="9">
        <f>SUMIFS(Concentrado!U$2:U859,Concentrado!$A$2:$A859,"="&amp;$A14,Concentrado!$B$2:$B859, "=Zacatecas")</f>
        <v>15.737</v>
      </c>
      <c r="U14" s="9">
        <f>SUMIFS(Concentrado!V$2:V859,Concentrado!$A$2:$A859,"="&amp;$A14,Concentrado!$B$2:$B859, "=Zacatecas")</f>
        <v>21.67</v>
      </c>
      <c r="V14" s="9">
        <f>SUMIFS(Concentrado!W$2:W859,Concentrado!$A$2:$A859,"="&amp;$A14,Concentrado!$B$2:$B859, "=Zacatecas")</f>
        <v>18.774000000000001</v>
      </c>
      <c r="W14" s="9">
        <f>SUMIFS(Concentrado!X$2:X859,Concentrado!$A$2:$A859,"="&amp;$A14,Concentrado!$B$2:$B859, "=Zacatecas")</f>
        <v>18.561</v>
      </c>
      <c r="X14" s="9">
        <f>SUMIFS(Concentrado!Y$2:Y859,Concentrado!$A$2:$A859,"="&amp;$A14,Concentrado!$B$2:$B859, "=Zacatecas")</f>
        <v>1.667</v>
      </c>
      <c r="Y14" s="9">
        <f>SUMIFS(Concentrado!Z$2:Z859,Concentrado!$A$2:$A859,"="&amp;$A14,Concentrado!$B$2:$B859, "=Zacatecas")</f>
        <v>9.9779999999999998</v>
      </c>
      <c r="Z14" s="9">
        <f>SUMIFS(Concentrado!AA$2:AA859,Concentrado!$A$2:$A859,"="&amp;$A14,Concentrado!$B$2:$B859, "=Zacatecas")</f>
        <v>67.655000000000001</v>
      </c>
      <c r="AA14" s="9">
        <f>SUMIFS(Concentrado!AB$2:AB859,Concentrado!$A$2:$A859,"="&amp;$A14,Concentrado!$B$2:$B859, "=Zacatecas")</f>
        <v>51.033000000000001</v>
      </c>
      <c r="AB14" s="9">
        <f>SUMIFS(Concentrado!AC$2:AC859,Concentrado!$A$2:$A859,"="&amp;$A14,Concentrado!$B$2:$B859, "=Zacatecas")</f>
        <v>59.145000000000003</v>
      </c>
      <c r="AC14" s="9">
        <f>SUMIFS(Concentrado!AD$2:AD859,Concentrado!$A$2:$A859,"="&amp;$A14,Concentrado!$B$2:$B859, "=Zacatecas")</f>
        <v>434.03800000000001</v>
      </c>
      <c r="AD14" s="9">
        <f>SUMIFS(Concentrado!AE$2:AE859,Concentrado!$A$2:$A859,"="&amp;$A14,Concentrado!$B$2:$B859, "=Zacatecas")</f>
        <v>378.39</v>
      </c>
      <c r="AE14" s="9">
        <f>SUMIFS(Concentrado!AF$2:AF859,Concentrado!$A$2:$A859,"="&amp;$A14,Concentrado!$B$2:$B859, "=Zacatecas")</f>
        <v>405.54899999999998</v>
      </c>
      <c r="AF14" s="9">
        <f>SUMIFS(Concentrado!AG$2:AG859,Concentrado!$A$2:$A859,"="&amp;$A14,Concentrado!$B$2:$B859, "=Zacatecas")</f>
        <v>12.643000000000001</v>
      </c>
      <c r="AG14" s="9">
        <f>SUMIFS(Concentrado!AH$2:AH859,Concentrado!$A$2:$A859,"="&amp;$A14,Concentrado!$B$2:$B859, "=Zacatecas")</f>
        <v>8.2623549148438595</v>
      </c>
      <c r="AH14" s="9">
        <f>SUMIFS(Concentrado!AI$2:AI859,Concentrado!$A$2:$A859,"="&amp;$A14,Concentrado!$B$2:$B859, "=Zacatecas")</f>
        <v>1.03893225469078</v>
      </c>
      <c r="AI14" s="9">
        <f>SUMIFS(Concentrado!AJ$2:AJ859,Concentrado!$A$2:$A859,"="&amp;$A14,Concentrado!$B$2:$B859, "=Zacatecas")</f>
        <v>4.5844948856433003</v>
      </c>
      <c r="AJ14" s="9">
        <f>SUMIFS(Concentrado!AK$2:AK859,Concentrado!$A$2:$A859,"="&amp;$A14,Concentrado!$B$2:$B859, "=Zacatecas")</f>
        <v>6.1870000000000003</v>
      </c>
      <c r="AK14" s="9">
        <f>SUMIFS(Concentrado!AL$2:AL859,Concentrado!$A$2:$A859,"="&amp;$A14,Concentrado!$B$2:$B859, "=Zacatecas")</f>
        <v>0.64100000000000001</v>
      </c>
      <c r="AL14" s="9">
        <f>SUMIFS(Concentrado!AM$2:AM859,Concentrado!$A$2:$A859,"="&amp;$A14,Concentrado!$B$2:$B859, "=Zacatecas")</f>
        <v>3.3479999999999999</v>
      </c>
      <c r="AM14" s="9">
        <f>SUMIFS(Concentrado!AN$2:AN859,Concentrado!$A$2:$A859,"="&amp;$A14,Concentrado!$B$2:$B859, "=Zacatecas")</f>
        <v>67.117000000000004</v>
      </c>
      <c r="AN14" s="9">
        <f>SUMIFS(Concentrado!AO$2:AO859,Concentrado!$A$2:$A859,"="&amp;$A14,Concentrado!$B$2:$B859, "=Zacatecas")</f>
        <v>61.804000000000002</v>
      </c>
      <c r="AO14" s="9">
        <f>SUMIFS(Concentrado!AP$2:AP859,Concentrado!$A$2:$A859,"="&amp;$A14,Concentrado!$B$2:$B859, "=Zacatecas")</f>
        <v>64.462000000000003</v>
      </c>
      <c r="AP14" s="9">
        <f>SUMIFS(Concentrado!AQ$2:AQ859,Concentrado!$A$2:$A859,"="&amp;$A14,Concentrado!$B$2:$B859, "=Zacatecas")</f>
        <v>0.94199999999999995</v>
      </c>
      <c r="AQ14" s="9">
        <f>SUMIFS(Concentrado!AR$2:AR859,Concentrado!$A$2:$A859,"="&amp;$A14,Concentrado!$B$2:$B859, "=Zacatecas")</f>
        <v>1.1539999999999999</v>
      </c>
      <c r="AR14" s="9">
        <f>SUMIFS(Concentrado!AS$2:AS859,Concentrado!$A$2:$A859,"="&amp;$A14,Concentrado!$B$2:$B859, "=Zacatecas")</f>
        <v>1.05</v>
      </c>
      <c r="AS14" s="9">
        <f>SUMIFS(Concentrado!AT$2:AT859,Concentrado!$A$2:$A859,"="&amp;$A14,Concentrado!$B$2:$B859, "=Zacatecas")</f>
        <v>3.2280000000000002</v>
      </c>
      <c r="AT14" s="9">
        <f>SUMIFS(Concentrado!AU$2:AU859,Concentrado!$A$2:$A859,"="&amp;$A14,Concentrado!$B$2:$B859, "=Zacatecas")</f>
        <v>0.38500000000000001</v>
      </c>
      <c r="AU14" s="9">
        <f>SUMIFS(Concentrado!AV$2:AV859,Concentrado!$A$2:$A859,"="&amp;$A14,Concentrado!$B$2:$B859, "=Zacatecas")</f>
        <v>1.772</v>
      </c>
      <c r="AV14" s="9">
        <f>SUMIFS(Concentrado!AW$2:AW859,Concentrado!$A$2:$A859,"="&amp;$A14,Concentrado!$B$2:$B859, "=Zacatecas")</f>
        <v>620.59299999999996</v>
      </c>
      <c r="AW14" s="9">
        <f>SUMIFS(Concentrado!AX$2:AX859,Concentrado!$A$2:$A859,"="&amp;$A14,Concentrado!$B$2:$B859, "=Zacatecas")</f>
        <v>481.738</v>
      </c>
      <c r="AX14" s="9">
        <f>SUMIFS(Concentrado!AY$2:AY859,Concentrado!$A$2:$A859,"="&amp;$A14,Concentrado!$B$2:$B859, "=Zacatecas")</f>
        <v>549.63800000000003</v>
      </c>
      <c r="AY14" s="9">
        <f>SUMIFS(Concentrado!AZ$2:AZ859,Concentrado!$A$2:$A859,"="&amp;$A14,Concentrado!$B$2:$B859, "=Zacatecas")</f>
        <v>6.2060000000000004</v>
      </c>
      <c r="AZ14" s="9">
        <f>SUMIFS(Concentrado!BA$2:BA859,Concentrado!$A$2:$A859,"="&amp;$A14,Concentrado!$B$2:$B859, "=Zacatecas")</f>
        <v>4.8170000000000002</v>
      </c>
      <c r="BA14" s="9">
        <f>SUMIFS(Concentrado!BB$2:BB859,Concentrado!$A$2:$A859,"="&amp;$A14,Concentrado!$B$2:$B859, "=Zacatecas")</f>
        <v>5.4960000000000004</v>
      </c>
      <c r="BB14" s="9">
        <f>SUMIFS(Concentrado!BC$2:BC859,Concentrado!$A$2:$A859,"="&amp;$A14,Concentrado!$B$2:$B859, "=Zacatecas")</f>
        <v>16.178000000000001</v>
      </c>
      <c r="BC14" s="9">
        <f>SUMIFS(Concentrado!BD$2:BD859,Concentrado!$A$2:$A859,"="&amp;$A14,Concentrado!$B$2:$B859, "=Zacatecas")</f>
        <v>2.996</v>
      </c>
      <c r="BD14" s="9">
        <f>SUMIFS(Concentrado!BE$2:BE859,Concentrado!$A$2:$A859,"="&amp;$A14,Concentrado!$B$2:$B859, "=Zacatecas")</f>
        <v>16.318000000000001</v>
      </c>
      <c r="BE14" s="9">
        <f>SUMIFS(Concentrado!BF$2:BF859,Concentrado!$A$2:$A859,"="&amp;$A14,Concentrado!$B$2:$B859, "=Zacatecas")</f>
        <v>18.853999999999999</v>
      </c>
      <c r="BF14" s="9">
        <f>SUMIFS(Concentrado!BG$2:BG859,Concentrado!$A$2:$A859,"="&amp;$A14,Concentrado!$B$2:$B859, "=Zacatecas")</f>
        <v>34.542000000000002</v>
      </c>
      <c r="BG14" s="9">
        <f>SUMIFS(Concentrado!BH$2:BH859,Concentrado!$A$2:$A859,"="&amp;$A14,Concentrado!$B$2:$B859, "=Zacatecas")</f>
        <v>7.3402417962003454</v>
      </c>
    </row>
    <row r="15" spans="1:59" x14ac:dyDescent="0.25">
      <c r="A15" s="4">
        <v>2011</v>
      </c>
      <c r="B15" s="9">
        <f>SUMIFS(Concentrado!C$2:C859,Concentrado!$A$2:$A859,"="&amp;$A15,Concentrado!$B$2:$B859, "=Zacatecas")</f>
        <v>12.843</v>
      </c>
      <c r="C15" s="9">
        <f>SUMIFS(Concentrado!D$2:D859,Concentrado!$A$2:$A859,"="&amp;$A15,Concentrado!$B$2:$B859, "=Zacatecas")</f>
        <v>3.548</v>
      </c>
      <c r="D15" s="9">
        <f>SUMIFS(Concentrado!E$2:E859,Concentrado!$A$2:$A859,"="&amp;$A15,Concentrado!$B$2:$B859, "=Zacatecas")</f>
        <v>8.093</v>
      </c>
      <c r="E15" s="9">
        <f>SUMIFS(Concentrado!F$2:F859,Concentrado!$A$2:$A859,"="&amp;$A15,Concentrado!$B$2:$B859, "=Zacatecas")</f>
        <v>9.5</v>
      </c>
      <c r="F15" s="9">
        <f>SUMIFS(Concentrado!G$2:G859,Concentrado!$A$2:$A859,"="&amp;$A15,Concentrado!$B$2:$B859, "=Zacatecas")</f>
        <v>13.250999999999999</v>
      </c>
      <c r="G15" s="9">
        <f>SUMIFS(Concentrado!H$2:H859,Concentrado!$A$2:$A859,"="&amp;$A15,Concentrado!$B$2:$B859, "=Zacatecas")</f>
        <v>3.1779999999999999</v>
      </c>
      <c r="H15" s="9">
        <f>SUMIFS(Concentrado!I$2:I859,Concentrado!$A$2:$A859,"="&amp;$A15,Concentrado!$B$2:$B859, "=Zacatecas")</f>
        <v>2.7869999999999999</v>
      </c>
      <c r="I15" s="9">
        <f>SUMIFS(Concentrado!J$2:J859,Concentrado!$A$2:$A859,"="&amp;$A15,Concentrado!$B$2:$B859, "=Zacatecas")</f>
        <v>2.9780000000000002</v>
      </c>
      <c r="J15" s="9">
        <f>SUMIFS(Concentrado!K$2:K859,Concentrado!$A$2:$A859,"="&amp;$A15,Concentrado!$B$2:$B859, "=Zacatecas")</f>
        <v>8.6059999999999999</v>
      </c>
      <c r="K15" s="9">
        <f>SUMIFS(Concentrado!L$2:L859,Concentrado!$A$2:$A859,"="&amp;$A15,Concentrado!$B$2:$B859, "=Zacatecas")</f>
        <v>6.0819999999999999</v>
      </c>
      <c r="L15" s="9">
        <f>SUMIFS(Concentrado!M$2:M859,Concentrado!$A$2:$A859,"="&amp;$A15,Concentrado!$B$2:$B859, "=Zacatecas")</f>
        <v>7.3159999999999998</v>
      </c>
      <c r="M15" s="9">
        <f>SUMIFS(Concentrado!N$2:N859,Concentrado!$A$2:$A859,"="&amp;$A15,Concentrado!$B$2:$B859, "=Zacatecas")</f>
        <v>52.301000000000002</v>
      </c>
      <c r="N15" s="9">
        <f>SUMIFS(Concentrado!O$2:O859,Concentrado!$A$2:$A859,"="&amp;$A15,Concentrado!$B$2:$B859, "=Zacatecas")</f>
        <v>116.11799999999999</v>
      </c>
      <c r="O15" s="9">
        <f>SUMIFS(Concentrado!P$2:P859,Concentrado!$A$2:$A859,"="&amp;$A15,Concentrado!$B$2:$B859, "=Zacatecas")</f>
        <v>27.114000000000001</v>
      </c>
      <c r="P15" s="9">
        <f>SUMIFS(Concentrado!Q$2:Q859,Concentrado!$A$2:$A859,"="&amp;$A15,Concentrado!$B$2:$B859, "=Zacatecas")</f>
        <v>71.412999999999997</v>
      </c>
      <c r="Q15" s="9">
        <f>SUMIFS(Concentrado!R$2:R859,Concentrado!$A$2:$A859,"="&amp;$A15,Concentrado!$B$2:$B859, "=Zacatecas")</f>
        <v>51.902000000000001</v>
      </c>
      <c r="R15" s="9">
        <f>SUMIFS(Concentrado!S$2:S859,Concentrado!$A$2:$A859,"="&amp;$A15,Concentrado!$B$2:$B859, "=Zacatecas")</f>
        <v>62.97</v>
      </c>
      <c r="S15" s="9">
        <f>SUMIFS(Concentrado!T$2:T859,Concentrado!$A$2:$A859,"="&amp;$A15,Concentrado!$B$2:$B859, "=Zacatecas")</f>
        <v>57.558</v>
      </c>
      <c r="T15" s="9">
        <f>SUMIFS(Concentrado!U$2:U859,Concentrado!$A$2:$A859,"="&amp;$A15,Concentrado!$B$2:$B859, "=Zacatecas")</f>
        <v>13.901999999999999</v>
      </c>
      <c r="U15" s="9">
        <f>SUMIFS(Concentrado!V$2:V859,Concentrado!$A$2:$A859,"="&amp;$A15,Concentrado!$B$2:$B859, "=Zacatecas")</f>
        <v>20.524999999999999</v>
      </c>
      <c r="V15" s="9">
        <f>SUMIFS(Concentrado!W$2:W859,Concentrado!$A$2:$A859,"="&amp;$A15,Concentrado!$B$2:$B859, "=Zacatecas")</f>
        <v>17.286999999999999</v>
      </c>
      <c r="W15" s="9">
        <f>SUMIFS(Concentrado!X$2:X859,Concentrado!$A$2:$A859,"="&amp;$A15,Concentrado!$B$2:$B859, "=Zacatecas")</f>
        <v>32.439</v>
      </c>
      <c r="X15" s="9">
        <f>SUMIFS(Concentrado!Y$2:Y859,Concentrado!$A$2:$A859,"="&amp;$A15,Concentrado!$B$2:$B859, "=Zacatecas")</f>
        <v>2.407</v>
      </c>
      <c r="Y15" s="9">
        <f>SUMIFS(Concentrado!Z$2:Z859,Concentrado!$A$2:$A859,"="&amp;$A15,Concentrado!$B$2:$B859, "=Zacatecas")</f>
        <v>17.805</v>
      </c>
      <c r="Z15" s="9">
        <f>SUMIFS(Concentrado!AA$2:AA859,Concentrado!$A$2:$A859,"="&amp;$A15,Concentrado!$B$2:$B859, "=Zacatecas")</f>
        <v>60.110999999999997</v>
      </c>
      <c r="AA15" s="9">
        <f>SUMIFS(Concentrado!AB$2:AB859,Concentrado!$A$2:$A859,"="&amp;$A15,Concentrado!$B$2:$B859, "=Zacatecas")</f>
        <v>49.54</v>
      </c>
      <c r="AB15" s="9">
        <f>SUMIFS(Concentrado!AC$2:AC859,Concentrado!$A$2:$A859,"="&amp;$A15,Concentrado!$B$2:$B859, "=Zacatecas")</f>
        <v>54.709000000000003</v>
      </c>
      <c r="AC15" s="9">
        <f>SUMIFS(Concentrado!AD$2:AD859,Concentrado!$A$2:$A859,"="&amp;$A15,Concentrado!$B$2:$B859, "=Zacatecas")</f>
        <v>404.36</v>
      </c>
      <c r="AD15" s="9">
        <f>SUMIFS(Concentrado!AE$2:AE859,Concentrado!$A$2:$A859,"="&amp;$A15,Concentrado!$B$2:$B859, "=Zacatecas")</f>
        <v>357.928</v>
      </c>
      <c r="AE15" s="9">
        <f>SUMIFS(Concentrado!AF$2:AF859,Concentrado!$A$2:$A859,"="&amp;$A15,Concentrado!$B$2:$B859, "=Zacatecas")</f>
        <v>380.69799999999998</v>
      </c>
      <c r="AF15" s="9">
        <f>SUMIFS(Concentrado!AG$2:AG859,Concentrado!$A$2:$A859,"="&amp;$A15,Concentrado!$B$2:$B859, "=Zacatecas")</f>
        <v>11.784000000000001</v>
      </c>
      <c r="AG15" s="9">
        <f>SUMIFS(Concentrado!AH$2:AH859,Concentrado!$A$2:$A859,"="&amp;$A15,Concentrado!$B$2:$B859, "=Zacatecas")</f>
        <v>11.689733226118401</v>
      </c>
      <c r="AH15" s="9">
        <f>SUMIFS(Concentrado!AI$2:AI859,Concentrado!$A$2:$A859,"="&amp;$A15,Concentrado!$B$2:$B859, "=Zacatecas")</f>
        <v>2.0662153134104302</v>
      </c>
      <c r="AI15" s="9">
        <f>SUMIFS(Concentrado!AJ$2:AJ859,Concentrado!$A$2:$A859,"="&amp;$A15,Concentrado!$B$2:$B859, "=Zacatecas")</f>
        <v>6.8100264543335296</v>
      </c>
      <c r="AJ15" s="9">
        <f>SUMIFS(Concentrado!AK$2:AK859,Concentrado!$A$2:$A859,"="&amp;$A15,Concentrado!$B$2:$B859, "=Zacatecas")</f>
        <v>9.6649999999999991</v>
      </c>
      <c r="AK15" s="9">
        <f>SUMIFS(Concentrado!AL$2:AL859,Concentrado!$A$2:$A859,"="&amp;$A15,Concentrado!$B$2:$B859, "=Zacatecas")</f>
        <v>1.1399999999999999</v>
      </c>
      <c r="AL15" s="9">
        <f>SUMIFS(Concentrado!AM$2:AM859,Concentrado!$A$2:$A859,"="&amp;$A15,Concentrado!$B$2:$B859, "=Zacatecas")</f>
        <v>5.3090000000000002</v>
      </c>
      <c r="AM15" s="9">
        <f>SUMIFS(Concentrado!AN$2:AN859,Concentrado!$A$2:$A859,"="&amp;$A15,Concentrado!$B$2:$B859, "=Zacatecas")</f>
        <v>58.521999999999998</v>
      </c>
      <c r="AN15" s="9">
        <f>SUMIFS(Concentrado!AO$2:AO859,Concentrado!$A$2:$A859,"="&amp;$A15,Concentrado!$B$2:$B859, "=Zacatecas")</f>
        <v>49.54</v>
      </c>
      <c r="AO15" s="9">
        <f>SUMIFS(Concentrado!AP$2:AP859,Concentrado!$A$2:$A859,"="&amp;$A15,Concentrado!$B$2:$B859, "=Zacatecas")</f>
        <v>53.932000000000002</v>
      </c>
      <c r="AP15" s="9">
        <f>SUMIFS(Concentrado!AQ$2:AQ859,Concentrado!$A$2:$A859,"="&amp;$A15,Concentrado!$B$2:$B859, "=Zacatecas")</f>
        <v>2.2509999999999999</v>
      </c>
      <c r="AQ15" s="9">
        <f>SUMIFS(Concentrado!AR$2:AR859,Concentrado!$A$2:$A859,"="&amp;$A15,Concentrado!$B$2:$B859, "=Zacatecas")</f>
        <v>0.50700000000000001</v>
      </c>
      <c r="AR15" s="9">
        <f>SUMIFS(Concentrado!AS$2:AS859,Concentrado!$A$2:$A859,"="&amp;$A15,Concentrado!$B$2:$B859, "=Zacatecas")</f>
        <v>1.36</v>
      </c>
      <c r="AS15" s="9">
        <f>SUMIFS(Concentrado!AT$2:AT859,Concentrado!$A$2:$A859,"="&amp;$A15,Concentrado!$B$2:$B859, "=Zacatecas")</f>
        <v>2.516</v>
      </c>
      <c r="AT15" s="9">
        <f>SUMIFS(Concentrado!AU$2:AU859,Concentrado!$A$2:$A859,"="&amp;$A15,Concentrado!$B$2:$B859, "=Zacatecas")</f>
        <v>0.63400000000000001</v>
      </c>
      <c r="AU15" s="9">
        <f>SUMIFS(Concentrado!AV$2:AV859,Concentrado!$A$2:$A859,"="&amp;$A15,Concentrado!$B$2:$B859, "=Zacatecas")</f>
        <v>1.554</v>
      </c>
      <c r="AV15" s="9">
        <f>SUMIFS(Concentrado!AW$2:AW859,Concentrado!$A$2:$A859,"="&amp;$A15,Concentrado!$B$2:$B859, "=Zacatecas")</f>
        <v>590.65200000000004</v>
      </c>
      <c r="AW15" s="9">
        <f>SUMIFS(Concentrado!AX$2:AX859,Concentrado!$A$2:$A859,"="&amp;$A15,Concentrado!$B$2:$B859, "=Zacatecas")</f>
        <v>445.22500000000002</v>
      </c>
      <c r="AX15" s="9">
        <f>SUMIFS(Concentrado!AY$2:AY859,Concentrado!$A$2:$A859,"="&amp;$A15,Concentrado!$B$2:$B859, "=Zacatecas")</f>
        <v>517.17999999999995</v>
      </c>
      <c r="AY15" s="9">
        <f>SUMIFS(Concentrado!AZ$2:AZ859,Concentrado!$A$2:$A859,"="&amp;$A15,Concentrado!$B$2:$B859, "=Zacatecas")</f>
        <v>5.907</v>
      </c>
      <c r="AZ15" s="9">
        <f>SUMIFS(Concentrado!BA$2:BA859,Concentrado!$A$2:$A859,"="&amp;$A15,Concentrado!$B$2:$B859, "=Zacatecas")</f>
        <v>4.452</v>
      </c>
      <c r="BA15" s="9">
        <f>SUMIFS(Concentrado!BB$2:BB859,Concentrado!$A$2:$A859,"="&amp;$A15,Concentrado!$B$2:$B859, "=Zacatecas")</f>
        <v>5.1719999999999997</v>
      </c>
      <c r="BB15" s="9">
        <f>SUMIFS(Concentrado!BC$2:BC859,Concentrado!$A$2:$A859,"="&amp;$A15,Concentrado!$B$2:$B859, "=Zacatecas")</f>
        <v>18.503</v>
      </c>
      <c r="BC15" s="9">
        <f>SUMIFS(Concentrado!BD$2:BD859,Concentrado!$A$2:$A859,"="&amp;$A15,Concentrado!$B$2:$B859, "=Zacatecas")</f>
        <v>6.5659999999999998</v>
      </c>
      <c r="BD15" s="9">
        <f>SUMIFS(Concentrado!BE$2:BE859,Concentrado!$A$2:$A859,"="&amp;$A15,Concentrado!$B$2:$B859, "=Zacatecas")</f>
        <v>15.183999999999999</v>
      </c>
      <c r="BE15" s="9">
        <f>SUMIFS(Concentrado!BF$2:BF859,Concentrado!$A$2:$A859,"="&amp;$A15,Concentrado!$B$2:$B859, "=Zacatecas")</f>
        <v>17.655999999999999</v>
      </c>
      <c r="BF15" s="9">
        <f>SUMIFS(Concentrado!BG$2:BG859,Concentrado!$A$2:$A859,"="&amp;$A15,Concentrado!$B$2:$B859, "=Zacatecas")</f>
        <v>34.905000000000001</v>
      </c>
      <c r="BG15" s="9">
        <f>SUMIFS(Concentrado!BH$2:BH859,Concentrado!$A$2:$A859,"="&amp;$A15,Concentrado!$B$2:$B859, "=Zacatecas")</f>
        <v>5.526629628552314</v>
      </c>
    </row>
    <row r="16" spans="1:59" x14ac:dyDescent="0.25">
      <c r="A16" s="4">
        <v>2012</v>
      </c>
      <c r="B16" s="9">
        <f>SUMIFS(Concentrado!C$2:C859,Concentrado!$A$2:$A859,"="&amp;$A16,Concentrado!$B$2:$B859, "=Zacatecas")</f>
        <v>15.268000000000001</v>
      </c>
      <c r="C16" s="9">
        <f>SUMIFS(Concentrado!D$2:D859,Concentrado!$A$2:$A859,"="&amp;$A16,Concentrado!$B$2:$B859, "=Zacatecas")</f>
        <v>3.7589999999999999</v>
      </c>
      <c r="D16" s="9">
        <f>SUMIFS(Concentrado!E$2:E859,Concentrado!$A$2:$A859,"="&amp;$A16,Concentrado!$B$2:$B859, "=Zacatecas")</f>
        <v>9.3960000000000008</v>
      </c>
      <c r="E16" s="9">
        <f>SUMIFS(Concentrado!F$2:F859,Concentrado!$A$2:$A859,"="&amp;$A16,Concentrado!$B$2:$B859, "=Zacatecas")</f>
        <v>7.0979999999999999</v>
      </c>
      <c r="F16" s="9">
        <f>SUMIFS(Concentrado!G$2:G859,Concentrado!$A$2:$A859,"="&amp;$A16,Concentrado!$B$2:$B859, "=Zacatecas")</f>
        <v>18.356999999999999</v>
      </c>
      <c r="G16" s="9">
        <f>SUMIFS(Concentrado!H$2:H859,Concentrado!$A$2:$A859,"="&amp;$A16,Concentrado!$B$2:$B859, "=Zacatecas")</f>
        <v>4.8280000000000003</v>
      </c>
      <c r="H16" s="9">
        <f>SUMIFS(Concentrado!I$2:I859,Concentrado!$A$2:$A859,"="&amp;$A16,Concentrado!$B$2:$B859, "=Zacatecas")</f>
        <v>4.3849999999999998</v>
      </c>
      <c r="I16" s="9">
        <f>SUMIFS(Concentrado!J$2:J859,Concentrado!$A$2:$A859,"="&amp;$A16,Concentrado!$B$2:$B859, "=Zacatecas")</f>
        <v>4.6020000000000003</v>
      </c>
      <c r="J16" s="9">
        <f>SUMIFS(Concentrado!K$2:K859,Concentrado!$A$2:$A859,"="&amp;$A16,Concentrado!$B$2:$B859, "=Zacatecas")</f>
        <v>7.569</v>
      </c>
      <c r="K16" s="9">
        <f>SUMIFS(Concentrado!L$2:L859,Concentrado!$A$2:$A859,"="&amp;$A16,Concentrado!$B$2:$B859, "=Zacatecas")</f>
        <v>5.7640000000000002</v>
      </c>
      <c r="L16" s="9">
        <f>SUMIFS(Concentrado!M$2:M859,Concentrado!$A$2:$A859,"="&amp;$A16,Concentrado!$B$2:$B859, "=Zacatecas")</f>
        <v>6.6479999999999997</v>
      </c>
      <c r="M16" s="9">
        <f>SUMIFS(Concentrado!N$2:N859,Concentrado!$A$2:$A859,"="&amp;$A16,Concentrado!$B$2:$B859, "=Zacatecas")</f>
        <v>59.305999999999997</v>
      </c>
      <c r="N16" s="9">
        <f>SUMIFS(Concentrado!O$2:O859,Concentrado!$A$2:$A859,"="&amp;$A16,Concentrado!$B$2:$B859, "=Zacatecas")</f>
        <v>128.40799999999999</v>
      </c>
      <c r="O16" s="9">
        <f>SUMIFS(Concentrado!P$2:P859,Concentrado!$A$2:$A859,"="&amp;$A16,Concentrado!$B$2:$B859, "=Zacatecas")</f>
        <v>34.204999999999998</v>
      </c>
      <c r="P16" s="9">
        <f>SUMIFS(Concentrado!Q$2:Q859,Concentrado!$A$2:$A859,"="&amp;$A16,Concentrado!$B$2:$B859, "=Zacatecas")</f>
        <v>80.731999999999999</v>
      </c>
      <c r="Q16" s="9">
        <f>SUMIFS(Concentrado!R$2:R859,Concentrado!$A$2:$A859,"="&amp;$A16,Concentrado!$B$2:$B859, "=Zacatecas")</f>
        <v>60.289000000000001</v>
      </c>
      <c r="R16" s="9">
        <f>SUMIFS(Concentrado!S$2:S859,Concentrado!$A$2:$A859,"="&amp;$A16,Concentrado!$B$2:$B859, "=Zacatecas")</f>
        <v>58.637999999999998</v>
      </c>
      <c r="S16" s="9">
        <f>SUMIFS(Concentrado!T$2:T859,Concentrado!$A$2:$A859,"="&amp;$A16,Concentrado!$B$2:$B859, "=Zacatecas")</f>
        <v>59.447000000000003</v>
      </c>
      <c r="T16" s="9">
        <f>SUMIFS(Concentrado!U$2:U859,Concentrado!$A$2:$A859,"="&amp;$A16,Concentrado!$B$2:$B859, "=Zacatecas")</f>
        <v>17.747</v>
      </c>
      <c r="U16" s="9">
        <f>SUMIFS(Concentrado!V$2:V859,Concentrado!$A$2:$A859,"="&amp;$A16,Concentrado!$B$2:$B859, "=Zacatecas")</f>
        <v>20.798999999999999</v>
      </c>
      <c r="V16" s="9">
        <f>SUMIFS(Concentrado!W$2:W859,Concentrado!$A$2:$A859,"="&amp;$A16,Concentrado!$B$2:$B859, "=Zacatecas")</f>
        <v>19.303999999999998</v>
      </c>
      <c r="W16" s="9">
        <f>SUMIFS(Concentrado!X$2:X859,Concentrado!$A$2:$A859,"="&amp;$A16,Concentrado!$B$2:$B859, "=Zacatecas")</f>
        <v>47.631</v>
      </c>
      <c r="X16" s="9">
        <f>SUMIFS(Concentrado!Y$2:Y859,Concentrado!$A$2:$A859,"="&amp;$A16,Concentrado!$B$2:$B859, "=Zacatecas")</f>
        <v>6.39</v>
      </c>
      <c r="Y16" s="9">
        <f>SUMIFS(Concentrado!Z$2:Z859,Concentrado!$A$2:$A859,"="&amp;$A16,Concentrado!$B$2:$B859, "=Zacatecas")</f>
        <v>26.783000000000001</v>
      </c>
      <c r="Z16" s="9">
        <f>SUMIFS(Concentrado!AA$2:AA859,Concentrado!$A$2:$A859,"="&amp;$A16,Concentrado!$B$2:$B859, "=Zacatecas")</f>
        <v>64.334000000000003</v>
      </c>
      <c r="AA16" s="9">
        <f>SUMIFS(Concentrado!AB$2:AB859,Concentrado!$A$2:$A859,"="&amp;$A16,Concentrado!$B$2:$B859, "=Zacatecas")</f>
        <v>48.99</v>
      </c>
      <c r="AB16" s="9">
        <f>SUMIFS(Concentrado!AC$2:AC859,Concentrado!$A$2:$A859,"="&amp;$A16,Concentrado!$B$2:$B859, "=Zacatecas")</f>
        <v>56.506</v>
      </c>
      <c r="AC16" s="9">
        <f>SUMIFS(Concentrado!AD$2:AD859,Concentrado!$A$2:$A859,"="&amp;$A16,Concentrado!$B$2:$B859, "=Zacatecas")</f>
        <v>416.80399999999997</v>
      </c>
      <c r="AD16" s="9">
        <f>SUMIFS(Concentrado!AE$2:AE859,Concentrado!$A$2:$A859,"="&amp;$A16,Concentrado!$B$2:$B859, "=Zacatecas")</f>
        <v>366.98700000000002</v>
      </c>
      <c r="AE16" s="9">
        <f>SUMIFS(Concentrado!AF$2:AF859,Concentrado!$A$2:$A859,"="&amp;$A16,Concentrado!$B$2:$B859, "=Zacatecas")</f>
        <v>391.38900000000001</v>
      </c>
      <c r="AF16" s="9">
        <f>SUMIFS(Concentrado!AG$2:AG859,Concentrado!$A$2:$A859,"="&amp;$A16,Concentrado!$B$2:$B859, "=Zacatecas")</f>
        <v>13.441000000000001</v>
      </c>
      <c r="AG16" s="9">
        <f>SUMIFS(Concentrado!AH$2:AH859,Concentrado!$A$2:$A859,"="&amp;$A16,Concentrado!$B$2:$B859, "=Zacatecas")</f>
        <v>7.0013792717165302</v>
      </c>
      <c r="AH16" s="9">
        <f>SUMIFS(Concentrado!AI$2:AI859,Concentrado!$A$2:$A859,"="&amp;$A16,Concentrado!$B$2:$B859, "=Zacatecas")</f>
        <v>1.3717280000548699</v>
      </c>
      <c r="AI16" s="9">
        <f>SUMIFS(Concentrado!AJ$2:AJ859,Concentrado!$A$2:$A859,"="&amp;$A16,Concentrado!$B$2:$B859, "=Zacatecas")</f>
        <v>4.15756477572537</v>
      </c>
      <c r="AJ16" s="9">
        <f>SUMIFS(Concentrado!AK$2:AK859,Concentrado!$A$2:$A859,"="&amp;$A16,Concentrado!$B$2:$B859, "=Zacatecas")</f>
        <v>5.742</v>
      </c>
      <c r="AK16" s="9">
        <f>SUMIFS(Concentrado!AL$2:AL859,Concentrado!$A$2:$A859,"="&amp;$A16,Concentrado!$B$2:$B859, "=Zacatecas")</f>
        <v>1.1279999999999999</v>
      </c>
      <c r="AL16" s="9">
        <f>SUMIFS(Concentrado!AM$2:AM859,Concentrado!$A$2:$A859,"="&amp;$A16,Concentrado!$B$2:$B859, "=Zacatecas")</f>
        <v>3.3879999999999999</v>
      </c>
      <c r="AM16" s="9">
        <f>SUMIFS(Concentrado!AN$2:AN859,Concentrado!$A$2:$A859,"="&amp;$A16,Concentrado!$B$2:$B859, "=Zacatecas")</f>
        <v>59.375999999999998</v>
      </c>
      <c r="AN16" s="9">
        <f>SUMIFS(Concentrado!AO$2:AO859,Concentrado!$A$2:$A859,"="&amp;$A16,Concentrado!$B$2:$B859, "=Zacatecas")</f>
        <v>52.999000000000002</v>
      </c>
      <c r="AO16" s="9">
        <f>SUMIFS(Concentrado!AP$2:AP859,Concentrado!$A$2:$A859,"="&amp;$A16,Concentrado!$B$2:$B859, "=Zacatecas")</f>
        <v>56.122999999999998</v>
      </c>
      <c r="AP16" s="9">
        <f>SUMIFS(Concentrado!AQ$2:AQ859,Concentrado!$A$2:$A859,"="&amp;$A16,Concentrado!$B$2:$B859, "=Zacatecas")</f>
        <v>2.0880000000000001</v>
      </c>
      <c r="AQ16" s="9">
        <f>SUMIFS(Concentrado!AR$2:AR859,Concentrado!$A$2:$A859,"="&amp;$A16,Concentrado!$B$2:$B859, "=Zacatecas")</f>
        <v>1.1279999999999999</v>
      </c>
      <c r="AR16" s="9">
        <f>SUMIFS(Concentrado!AS$2:AS859,Concentrado!$A$2:$A859,"="&amp;$A16,Concentrado!$B$2:$B859, "=Zacatecas")</f>
        <v>1.5980000000000001</v>
      </c>
      <c r="AS16" s="9">
        <f>SUMIFS(Concentrado!AT$2:AT859,Concentrado!$A$2:$A859,"="&amp;$A16,Concentrado!$B$2:$B859, "=Zacatecas")</f>
        <v>1.1739999999999999</v>
      </c>
      <c r="AT16" s="9">
        <f>SUMIFS(Concentrado!AU$2:AU859,Concentrado!$A$2:$A859,"="&amp;$A16,Concentrado!$B$2:$B859, "=Zacatecas")</f>
        <v>0.251</v>
      </c>
      <c r="AU16" s="9">
        <f>SUMIFS(Concentrado!AV$2:AV859,Concentrado!$A$2:$A859,"="&amp;$A16,Concentrado!$B$2:$B859, "=Zacatecas")</f>
        <v>0.70299999999999996</v>
      </c>
      <c r="AV16" s="9">
        <f>SUMIFS(Concentrado!AW$2:AW859,Concentrado!$A$2:$A859,"="&amp;$A16,Concentrado!$B$2:$B859, "=Zacatecas")</f>
        <v>615.80999999999995</v>
      </c>
      <c r="AW16" s="9">
        <f>SUMIFS(Concentrado!AX$2:AX859,Concentrado!$A$2:$A859,"="&amp;$A16,Concentrado!$B$2:$B859, "=Zacatecas")</f>
        <v>462.21100000000001</v>
      </c>
      <c r="AX16" s="9">
        <f>SUMIFS(Concentrado!AY$2:AY859,Concentrado!$A$2:$A859,"="&amp;$A16,Concentrado!$B$2:$B859, "=Zacatecas")</f>
        <v>537.83199999999999</v>
      </c>
      <c r="AY16" s="9">
        <f>SUMIFS(Concentrado!AZ$2:AZ859,Concentrado!$A$2:$A859,"="&amp;$A16,Concentrado!$B$2:$B859, "=Zacatecas")</f>
        <v>6.1580000000000004</v>
      </c>
      <c r="AZ16" s="9">
        <f>SUMIFS(Concentrado!BA$2:BA859,Concentrado!$A$2:$A859,"="&amp;$A16,Concentrado!$B$2:$B859, "=Zacatecas")</f>
        <v>4.6219999999999999</v>
      </c>
      <c r="BA16" s="9">
        <f>SUMIFS(Concentrado!BB$2:BB859,Concentrado!$A$2:$A859,"="&amp;$A16,Concentrado!$B$2:$B859, "=Zacatecas")</f>
        <v>5.3780000000000001</v>
      </c>
      <c r="BB16" s="9">
        <f>SUMIFS(Concentrado!BC$2:BC859,Concentrado!$A$2:$A859,"="&amp;$A16,Concentrado!$B$2:$B859, "=Zacatecas")</f>
        <v>18.507999999999999</v>
      </c>
      <c r="BC16" s="9">
        <f>SUMIFS(Concentrado!BD$2:BD859,Concentrado!$A$2:$A859,"="&amp;$A16,Concentrado!$B$2:$B859, "=Zacatecas")</f>
        <v>4.7759999999999998</v>
      </c>
      <c r="BD16" s="9">
        <f>SUMIFS(Concentrado!BE$2:BE859,Concentrado!$A$2:$A859,"="&amp;$A16,Concentrado!$B$2:$B859, "=Zacatecas")</f>
        <v>17.120999999999999</v>
      </c>
      <c r="BE16" s="9">
        <f>SUMIFS(Concentrado!BF$2:BF859,Concentrado!$A$2:$A859,"="&amp;$A16,Concentrado!$B$2:$B859, "=Zacatecas")</f>
        <v>19.53</v>
      </c>
      <c r="BF16" s="9">
        <f>SUMIFS(Concentrado!BG$2:BG859,Concentrado!$A$2:$A859,"="&amp;$A16,Concentrado!$B$2:$B859, "=Zacatecas")</f>
        <v>29.367999999999999</v>
      </c>
      <c r="BG16" s="9">
        <f>SUMIFS(Concentrado!BH$2:BH859,Concentrado!$A$2:$A859,"="&amp;$A16,Concentrado!$B$2:$B859, "=Zacatecas")</f>
        <v>5.9910134797803289</v>
      </c>
    </row>
    <row r="17" spans="1:59" x14ac:dyDescent="0.25">
      <c r="A17" s="4">
        <v>2013</v>
      </c>
      <c r="B17" s="9">
        <f>SUMIFS(Concentrado!C$2:C859,Concentrado!$A$2:$A859,"="&amp;$A17,Concentrado!$B$2:$B859, "=Zacatecas")</f>
        <v>14.164</v>
      </c>
      <c r="C17" s="9">
        <f>SUMIFS(Concentrado!D$2:D859,Concentrado!$A$2:$A859,"="&amp;$A17,Concentrado!$B$2:$B859, "=Zacatecas")</f>
        <v>3.3479999999999999</v>
      </c>
      <c r="D17" s="9">
        <f>SUMIFS(Concentrado!E$2:E859,Concentrado!$A$2:$A859,"="&amp;$A17,Concentrado!$B$2:$B859, "=Zacatecas")</f>
        <v>8.6539999999999999</v>
      </c>
      <c r="E17" s="9">
        <f>SUMIFS(Concentrado!F$2:F859,Concentrado!$A$2:$A859,"="&amp;$A17,Concentrado!$B$2:$B859, "=Zacatecas")</f>
        <v>11.507999999999999</v>
      </c>
      <c r="F17" s="9">
        <f>SUMIFS(Concentrado!G$2:G859,Concentrado!$A$2:$A859,"="&amp;$A17,Concentrado!$B$2:$B859, "=Zacatecas")</f>
        <v>19.66</v>
      </c>
      <c r="G17" s="9">
        <f>SUMIFS(Concentrado!H$2:H859,Concentrado!$A$2:$A859,"="&amp;$A17,Concentrado!$B$2:$B859, "=Zacatecas")</f>
        <v>3.992</v>
      </c>
      <c r="H17" s="9">
        <f>SUMIFS(Concentrado!I$2:I859,Concentrado!$A$2:$A859,"="&amp;$A17,Concentrado!$B$2:$B859, "=Zacatecas")</f>
        <v>3.472</v>
      </c>
      <c r="I17" s="9">
        <f>SUMIFS(Concentrado!J$2:J859,Concentrado!$A$2:$A859,"="&amp;$A17,Concentrado!$B$2:$B859, "=Zacatecas")</f>
        <v>3.7269999999999999</v>
      </c>
      <c r="J17" s="9">
        <f>SUMIFS(Concentrado!K$2:K859,Concentrado!$A$2:$A859,"="&amp;$A17,Concentrado!$B$2:$B859, "=Zacatecas")</f>
        <v>8.2409999999999997</v>
      </c>
      <c r="K17" s="9">
        <f>SUMIFS(Concentrado!L$2:L859,Concentrado!$A$2:$A859,"="&amp;$A17,Concentrado!$B$2:$B859, "=Zacatecas")</f>
        <v>5.0839999999999996</v>
      </c>
      <c r="L17" s="9">
        <f>SUMIFS(Concentrado!M$2:M859,Concentrado!$A$2:$A859,"="&amp;$A17,Concentrado!$B$2:$B859, "=Zacatecas")</f>
        <v>6.633</v>
      </c>
      <c r="M17" s="9">
        <f>SUMIFS(Concentrado!N$2:N859,Concentrado!$A$2:$A859,"="&amp;$A17,Concentrado!$B$2:$B859, "=Zacatecas")</f>
        <v>59.17</v>
      </c>
      <c r="N17" s="9">
        <f>SUMIFS(Concentrado!O$2:O859,Concentrado!$A$2:$A859,"="&amp;$A17,Concentrado!$B$2:$B859, "=Zacatecas")</f>
        <v>126.699</v>
      </c>
      <c r="O17" s="9">
        <f>SUMIFS(Concentrado!P$2:P859,Concentrado!$A$2:$A859,"="&amp;$A17,Concentrado!$B$2:$B859, "=Zacatecas")</f>
        <v>31.620999999999999</v>
      </c>
      <c r="P17" s="9">
        <f>SUMIFS(Concentrado!Q$2:Q859,Concentrado!$A$2:$A859,"="&amp;$A17,Concentrado!$B$2:$B859, "=Zacatecas")</f>
        <v>79.655000000000001</v>
      </c>
      <c r="Q17" s="9">
        <f>SUMIFS(Concentrado!R$2:R859,Concentrado!$A$2:$A859,"="&amp;$A17,Concentrado!$B$2:$B859, "=Zacatecas")</f>
        <v>66.182000000000002</v>
      </c>
      <c r="R17" s="9">
        <f>SUMIFS(Concentrado!S$2:S859,Concentrado!$A$2:$A859,"="&amp;$A17,Concentrado!$B$2:$B859, "=Zacatecas")</f>
        <v>69.441000000000003</v>
      </c>
      <c r="S17" s="9">
        <f>SUMIFS(Concentrado!T$2:T859,Concentrado!$A$2:$A859,"="&amp;$A17,Concentrado!$B$2:$B859, "=Zacatecas")</f>
        <v>67.843000000000004</v>
      </c>
      <c r="T17" s="9">
        <f>SUMIFS(Concentrado!U$2:U859,Concentrado!$A$2:$A859,"="&amp;$A17,Concentrado!$B$2:$B859, "=Zacatecas")</f>
        <v>19.056000000000001</v>
      </c>
      <c r="U17" s="9">
        <f>SUMIFS(Concentrado!V$2:V859,Concentrado!$A$2:$A859,"="&amp;$A17,Concentrado!$B$2:$B859, "=Zacatecas")</f>
        <v>18.972000000000001</v>
      </c>
      <c r="V17" s="9">
        <f>SUMIFS(Concentrado!W$2:W859,Concentrado!$A$2:$A859,"="&amp;$A17,Concentrado!$B$2:$B859, "=Zacatecas")</f>
        <v>19.013999999999999</v>
      </c>
      <c r="W17" s="9">
        <f>SUMIFS(Concentrado!X$2:X859,Concentrado!$A$2:$A859,"="&amp;$A17,Concentrado!$B$2:$B859, "=Zacatecas")</f>
        <v>42.103999999999999</v>
      </c>
      <c r="X17" s="9">
        <f>SUMIFS(Concentrado!Y$2:Y859,Concentrado!$A$2:$A859,"="&amp;$A17,Concentrado!$B$2:$B859, "=Zacatecas")</f>
        <v>6.82</v>
      </c>
      <c r="Y17" s="9">
        <f>SUMIFS(Concentrado!Z$2:Z859,Concentrado!$A$2:$A859,"="&amp;$A17,Concentrado!$B$2:$B859, "=Zacatecas")</f>
        <v>25.077999999999999</v>
      </c>
      <c r="Z17" s="9">
        <f>SUMIFS(Concentrado!AA$2:AA859,Concentrado!$A$2:$A859,"="&amp;$A17,Concentrado!$B$2:$B859, "=Zacatecas")</f>
        <v>73.007000000000005</v>
      </c>
      <c r="AA17" s="9">
        <f>SUMIFS(Concentrado!AB$2:AB859,Concentrado!$A$2:$A859,"="&amp;$A17,Concentrado!$B$2:$B859, "=Zacatecas")</f>
        <v>54.436999999999998</v>
      </c>
      <c r="AB17" s="9">
        <f>SUMIFS(Concentrado!AC$2:AC859,Concentrado!$A$2:$A859,"="&amp;$A17,Concentrado!$B$2:$B859, "=Zacatecas")</f>
        <v>63.546999999999997</v>
      </c>
      <c r="AC17" s="9">
        <f>SUMIFS(Concentrado!AD$2:AD859,Concentrado!$A$2:$A859,"="&amp;$A17,Concentrado!$B$2:$B859, "=Zacatecas")</f>
        <v>451.94499999999999</v>
      </c>
      <c r="AD17" s="9">
        <f>SUMIFS(Concentrado!AE$2:AE859,Concentrado!$A$2:$A859,"="&amp;$A17,Concentrado!$B$2:$B859, "=Zacatecas")</f>
        <v>389.36799999999999</v>
      </c>
      <c r="AE17" s="9">
        <f>SUMIFS(Concentrado!AF$2:AF859,Concentrado!$A$2:$A859,"="&amp;$A17,Concentrado!$B$2:$B859, "=Zacatecas")</f>
        <v>420.06799999999998</v>
      </c>
      <c r="AF17" s="9">
        <f>SUMIFS(Concentrado!AG$2:AG859,Concentrado!$A$2:$A859,"="&amp;$A17,Concentrado!$B$2:$B859, "=Zacatecas")</f>
        <v>13.648</v>
      </c>
      <c r="AG17" s="9">
        <f>SUMIFS(Concentrado!AH$2:AH859,Concentrado!$A$2:$A859,"="&amp;$A17,Concentrado!$B$2:$B859, "=Zacatecas")</f>
        <v>6.9351975144252096</v>
      </c>
      <c r="AH17" s="9">
        <f>SUMIFS(Concentrado!AI$2:AI859,Concentrado!$A$2:$A859,"="&amp;$A17,Concentrado!$B$2:$B859, "=Zacatecas")</f>
        <v>1.3680264849927499</v>
      </c>
      <c r="AI17" s="9">
        <f>SUMIFS(Concentrado!AJ$2:AJ859,Concentrado!$A$2:$A859,"="&amp;$A17,Concentrado!$B$2:$B859, "=Zacatecas")</f>
        <v>4.1324021653787302</v>
      </c>
      <c r="AJ17" s="9">
        <f>SUMIFS(Concentrado!AK$2:AK859,Concentrado!$A$2:$A859,"="&amp;$A17,Concentrado!$B$2:$B859, "=Zacatecas")</f>
        <v>6.9530000000000003</v>
      </c>
      <c r="AK17" s="9">
        <f>SUMIFS(Concentrado!AL$2:AL859,Concentrado!$A$2:$A859,"="&amp;$A17,Concentrado!$B$2:$B859, "=Zacatecas")</f>
        <v>0.99199999999999999</v>
      </c>
      <c r="AL17" s="9">
        <f>SUMIFS(Concentrado!AM$2:AM859,Concentrado!$A$2:$A859,"="&amp;$A17,Concentrado!$B$2:$B859, "=Zacatecas")</f>
        <v>3.9159999999999999</v>
      </c>
      <c r="AM17" s="9">
        <f>SUMIFS(Concentrado!AN$2:AN859,Concentrado!$A$2:$A859,"="&amp;$A17,Concentrado!$B$2:$B859, "=Zacatecas")</f>
        <v>59.100999999999999</v>
      </c>
      <c r="AN17" s="9">
        <f>SUMIFS(Concentrado!AO$2:AO859,Concentrado!$A$2:$A859,"="&amp;$A17,Concentrado!$B$2:$B859, "=Zacatecas")</f>
        <v>55.924999999999997</v>
      </c>
      <c r="AO17" s="9">
        <f>SUMIFS(Concentrado!AP$2:AP859,Concentrado!$A$2:$A859,"="&amp;$A17,Concentrado!$B$2:$B859, "=Zacatecas")</f>
        <v>57.545999999999999</v>
      </c>
      <c r="AP17" s="9">
        <f>SUMIFS(Concentrado!AQ$2:AQ859,Concentrado!$A$2:$A859,"="&amp;$A17,Concentrado!$B$2:$B859, "=Zacatecas")</f>
        <v>2.1890000000000001</v>
      </c>
      <c r="AQ17" s="9">
        <f>SUMIFS(Concentrado!AR$2:AR859,Concentrado!$A$2:$A859,"="&amp;$A17,Concentrado!$B$2:$B859, "=Zacatecas")</f>
        <v>0.248</v>
      </c>
      <c r="AR17" s="9">
        <f>SUMIFS(Concentrado!AS$2:AS859,Concentrado!$A$2:$A859,"="&amp;$A17,Concentrado!$B$2:$B859, "=Zacatecas")</f>
        <v>1.2</v>
      </c>
      <c r="AS17" s="9">
        <f>SUMIFS(Concentrado!AT$2:AT859,Concentrado!$A$2:$A859,"="&amp;$A17,Concentrado!$B$2:$B859, "=Zacatecas")</f>
        <v>1.8029999999999999</v>
      </c>
      <c r="AT17" s="9">
        <f>SUMIFS(Concentrado!AU$2:AU859,Concentrado!$A$2:$A859,"="&amp;$A17,Concentrado!$B$2:$B859, "=Zacatecas")</f>
        <v>0.248</v>
      </c>
      <c r="AU17" s="9">
        <f>SUMIFS(Concentrado!AV$2:AV859,Concentrado!$A$2:$A859,"="&amp;$A17,Concentrado!$B$2:$B859, "=Zacatecas")</f>
        <v>1.0109999999999999</v>
      </c>
      <c r="AV17" s="9">
        <f>SUMIFS(Concentrado!AW$2:AW859,Concentrado!$A$2:$A859,"="&amp;$A17,Concentrado!$B$2:$B859, "=Zacatecas")</f>
        <v>648.43200000000002</v>
      </c>
      <c r="AW17" s="9">
        <f>SUMIFS(Concentrado!AX$2:AX859,Concentrado!$A$2:$A859,"="&amp;$A17,Concentrado!$B$2:$B859, "=Zacatecas")</f>
        <v>484.97399999999999</v>
      </c>
      <c r="AX17" s="9">
        <f>SUMIFS(Concentrado!AY$2:AY859,Concentrado!$A$2:$A859,"="&amp;$A17,Concentrado!$B$2:$B859, "=Zacatecas")</f>
        <v>566.61800000000005</v>
      </c>
      <c r="AY17" s="9">
        <f>SUMIFS(Concentrado!AZ$2:AZ859,Concentrado!$A$2:$A859,"="&amp;$A17,Concentrado!$B$2:$B859, "=Zacatecas")</f>
        <v>6.484</v>
      </c>
      <c r="AZ17" s="9">
        <f>SUMIFS(Concentrado!BA$2:BA859,Concentrado!$A$2:$A859,"="&amp;$A17,Concentrado!$B$2:$B859, "=Zacatecas")</f>
        <v>4.8499999999999996</v>
      </c>
      <c r="BA17" s="9">
        <f>SUMIFS(Concentrado!BB$2:BB859,Concentrado!$A$2:$A859,"="&amp;$A17,Concentrado!$B$2:$B859, "=Zacatecas")</f>
        <v>5.6660000000000004</v>
      </c>
      <c r="BB17" s="9">
        <f>SUMIFS(Concentrado!BC$2:BC859,Concentrado!$A$2:$A859,"="&amp;$A17,Concentrado!$B$2:$B859, "=Zacatecas")</f>
        <v>20.991</v>
      </c>
      <c r="BC17" s="9">
        <f>SUMIFS(Concentrado!BD$2:BD859,Concentrado!$A$2:$A859,"="&amp;$A17,Concentrado!$B$2:$B859, "=Zacatecas")</f>
        <v>5.9980000000000002</v>
      </c>
      <c r="BD17" s="9">
        <f>SUMIFS(Concentrado!BE$2:BE859,Concentrado!$A$2:$A859,"="&amp;$A17,Concentrado!$B$2:$B859, "=Zacatecas")</f>
        <v>16.367000000000001</v>
      </c>
      <c r="BE17" s="9">
        <f>SUMIFS(Concentrado!BF$2:BF859,Concentrado!$A$2:$A859,"="&amp;$A17,Concentrado!$B$2:$B859, "=Zacatecas")</f>
        <v>18.731999999999999</v>
      </c>
      <c r="BF17" s="9">
        <f>SUMIFS(Concentrado!BG$2:BG859,Concentrado!$A$2:$A859,"="&amp;$A17,Concentrado!$B$2:$B859, "=Zacatecas")</f>
        <v>44.15</v>
      </c>
      <c r="BG17" s="9">
        <f>SUMIFS(Concentrado!BH$2:BH859,Concentrado!$A$2:$A859,"="&amp;$A17,Concentrado!$B$2:$B859, "=Zacatecas")</f>
        <v>5.9602649006622519</v>
      </c>
    </row>
    <row r="18" spans="1:59" x14ac:dyDescent="0.25">
      <c r="A18" s="4">
        <v>2014</v>
      </c>
      <c r="B18" s="9">
        <f>SUMIFS(Concentrado!C$2:C859,Concentrado!$A$2:$A859,"="&amp;$A18,Concentrado!$B$2:$B859, "=Zacatecas")</f>
        <v>10.555</v>
      </c>
      <c r="C18" s="9">
        <f>SUMIFS(Concentrado!D$2:D859,Concentrado!$A$2:$A859,"="&amp;$A18,Concentrado!$B$2:$B859, "=Zacatecas")</f>
        <v>1.351</v>
      </c>
      <c r="D18" s="9">
        <f>SUMIFS(Concentrado!E$2:E859,Concentrado!$A$2:$A859,"="&amp;$A18,Concentrado!$B$2:$B859, "=Zacatecas")</f>
        <v>5.8730000000000002</v>
      </c>
      <c r="E18" s="9">
        <f>SUMIFS(Concentrado!F$2:F859,Concentrado!$A$2:$A859,"="&amp;$A18,Concentrado!$B$2:$B859, "=Zacatecas")</f>
        <v>9.8719999999999999</v>
      </c>
      <c r="F18" s="9">
        <f>SUMIFS(Concentrado!G$2:G859,Concentrado!$A$2:$A859,"="&amp;$A18,Concentrado!$B$2:$B859, "=Zacatecas")</f>
        <v>18.332999999999998</v>
      </c>
      <c r="G18" s="9">
        <f>SUMIFS(Concentrado!H$2:H859,Concentrado!$A$2:$A859,"="&amp;$A18,Concentrado!$B$2:$B859, "=Zacatecas")</f>
        <v>4.96</v>
      </c>
      <c r="H18" s="9">
        <f>SUMIFS(Concentrado!I$2:I859,Concentrado!$A$2:$A859,"="&amp;$A18,Concentrado!$B$2:$B859, "=Zacatecas")</f>
        <v>3.5619999999999998</v>
      </c>
      <c r="I18" s="9">
        <f>SUMIFS(Concentrado!J$2:J859,Concentrado!$A$2:$A859,"="&amp;$A18,Concentrado!$B$2:$B859, "=Zacatecas")</f>
        <v>4.2489999999999997</v>
      </c>
      <c r="J18" s="9">
        <f>SUMIFS(Concentrado!K$2:K859,Concentrado!$A$2:$A859,"="&amp;$A18,Concentrado!$B$2:$B859, "=Zacatecas")</f>
        <v>8.9019999999999992</v>
      </c>
      <c r="K18" s="9">
        <f>SUMIFS(Concentrado!L$2:L859,Concentrado!$A$2:$A859,"="&amp;$A18,Concentrado!$B$2:$B859, "=Zacatecas")</f>
        <v>5.6509999999999998</v>
      </c>
      <c r="L18" s="9">
        <f>SUMIFS(Concentrado!M$2:M859,Concentrado!$A$2:$A859,"="&amp;$A18,Concentrado!$B$2:$B859, "=Zacatecas")</f>
        <v>7.2480000000000002</v>
      </c>
      <c r="M18" s="9">
        <f>SUMIFS(Concentrado!N$2:N859,Concentrado!$A$2:$A859,"="&amp;$A18,Concentrado!$B$2:$B859, "=Zacatecas")</f>
        <v>68.787000000000006</v>
      </c>
      <c r="N18" s="9">
        <f>SUMIFS(Concentrado!O$2:O859,Concentrado!$A$2:$A859,"="&amp;$A18,Concentrado!$B$2:$B859, "=Zacatecas")</f>
        <v>102.242</v>
      </c>
      <c r="O18" s="9">
        <f>SUMIFS(Concentrado!P$2:P859,Concentrado!$A$2:$A859,"="&amp;$A18,Concentrado!$B$2:$B859, "=Zacatecas")</f>
        <v>24.445</v>
      </c>
      <c r="P18" s="9">
        <f>SUMIFS(Concentrado!Q$2:Q859,Concentrado!$A$2:$A859,"="&amp;$A18,Concentrado!$B$2:$B859, "=Zacatecas")</f>
        <v>62.856999999999999</v>
      </c>
      <c r="Q18" s="9">
        <f>SUMIFS(Concentrado!R$2:R859,Concentrado!$A$2:$A859,"="&amp;$A18,Concentrado!$B$2:$B859, "=Zacatecas")</f>
        <v>68.161000000000001</v>
      </c>
      <c r="R18" s="9">
        <f>SUMIFS(Concentrado!S$2:S859,Concentrado!$A$2:$A859,"="&amp;$A18,Concentrado!$B$2:$B859, "=Zacatecas")</f>
        <v>73.087999999999994</v>
      </c>
      <c r="S18" s="9">
        <f>SUMIFS(Concentrado!T$2:T859,Concentrado!$A$2:$A859,"="&amp;$A18,Concentrado!$B$2:$B859, "=Zacatecas")</f>
        <v>70.667000000000002</v>
      </c>
      <c r="T18" s="9">
        <f>SUMIFS(Concentrado!U$2:U859,Concentrado!$A$2:$A859,"="&amp;$A18,Concentrado!$B$2:$B859, "=Zacatecas")</f>
        <v>16.786000000000001</v>
      </c>
      <c r="U18" s="9">
        <f>SUMIFS(Concentrado!V$2:V859,Concentrado!$A$2:$A859,"="&amp;$A18,Concentrado!$B$2:$B859, "=Zacatecas")</f>
        <v>21.742000000000001</v>
      </c>
      <c r="V18" s="9">
        <f>SUMIFS(Concentrado!W$2:W859,Concentrado!$A$2:$A859,"="&amp;$A18,Concentrado!$B$2:$B859, "=Zacatecas")</f>
        <v>19.306999999999999</v>
      </c>
      <c r="W18" s="9">
        <f>SUMIFS(Concentrado!X$2:X859,Concentrado!$A$2:$A859,"="&amp;$A18,Concentrado!$B$2:$B859, "=Zacatecas")</f>
        <v>21.617999999999999</v>
      </c>
      <c r="X18" s="9">
        <f>SUMIFS(Concentrado!Y$2:Y859,Concentrado!$A$2:$A859,"="&amp;$A18,Concentrado!$B$2:$B859, "=Zacatecas")</f>
        <v>2.948</v>
      </c>
      <c r="Y18" s="9">
        <f>SUMIFS(Concentrado!Z$2:Z859,Concentrado!$A$2:$A859,"="&amp;$A18,Concentrado!$B$2:$B859, "=Zacatecas")</f>
        <v>12.122</v>
      </c>
      <c r="Z18" s="9">
        <f>SUMIFS(Concentrado!AA$2:AA859,Concentrado!$A$2:$A859,"="&amp;$A18,Concentrado!$B$2:$B859, "=Zacatecas")</f>
        <v>70.195999999999998</v>
      </c>
      <c r="AA18" s="9">
        <f>SUMIFS(Concentrado!AB$2:AB859,Concentrado!$A$2:$A859,"="&amp;$A18,Concentrado!$B$2:$B859, "=Zacatecas")</f>
        <v>53.066000000000003</v>
      </c>
      <c r="AB18" s="9">
        <f>SUMIFS(Concentrado!AC$2:AC859,Concentrado!$A$2:$A859,"="&amp;$A18,Concentrado!$B$2:$B859, "=Zacatecas")</f>
        <v>61.482999999999997</v>
      </c>
      <c r="AC18" s="9">
        <f>SUMIFS(Concentrado!AD$2:AD859,Concentrado!$A$2:$A859,"="&amp;$A18,Concentrado!$B$2:$B859, "=Zacatecas")</f>
        <v>431.47699999999998</v>
      </c>
      <c r="AD18" s="9">
        <f>SUMIFS(Concentrado!AE$2:AE859,Concentrado!$A$2:$A859,"="&amp;$A18,Concentrado!$B$2:$B859, "=Zacatecas")</f>
        <v>392.71100000000001</v>
      </c>
      <c r="AE18" s="9">
        <f>SUMIFS(Concentrado!AF$2:AF859,Concentrado!$A$2:$A859,"="&amp;$A18,Concentrado!$B$2:$B859, "=Zacatecas")</f>
        <v>411.75799999999998</v>
      </c>
      <c r="AF18" s="9">
        <f>SUMIFS(Concentrado!AG$2:AG859,Concentrado!$A$2:$A859,"="&amp;$A18,Concentrado!$B$2:$B859, "=Zacatecas")</f>
        <v>16.277000000000001</v>
      </c>
      <c r="AG18" s="9">
        <f>SUMIFS(Concentrado!AH$2:AH859,Concentrado!$A$2:$A859,"="&amp;$A18,Concentrado!$B$2:$B859, "=Zacatecas")</f>
        <v>7.5728108552801396</v>
      </c>
      <c r="AH18" s="9">
        <f>SUMIFS(Concentrado!AI$2:AI859,Concentrado!$A$2:$A859,"="&amp;$A18,Concentrado!$B$2:$B859, "=Zacatecas")</f>
        <v>2.3913555911601798</v>
      </c>
      <c r="AI18" s="9">
        <f>SUMIFS(Concentrado!AJ$2:AJ859,Concentrado!$A$2:$A859,"="&amp;$A18,Concentrado!$B$2:$B859, "=Zacatecas")</f>
        <v>4.9722752788760598</v>
      </c>
      <c r="AJ18" s="9">
        <f>SUMIFS(Concentrado!AK$2:AK859,Concentrado!$A$2:$A859,"="&amp;$A18,Concentrado!$B$2:$B859, "=Zacatecas")</f>
        <v>7.5030000000000001</v>
      </c>
      <c r="AK18" s="9">
        <f>SUMIFS(Concentrado!AL$2:AL859,Concentrado!$A$2:$A859,"="&amp;$A18,Concentrado!$B$2:$B859, "=Zacatecas")</f>
        <v>1.351</v>
      </c>
      <c r="AL18" s="9">
        <f>SUMIFS(Concentrado!AM$2:AM859,Concentrado!$A$2:$A859,"="&amp;$A18,Concentrado!$B$2:$B859, "=Zacatecas")</f>
        <v>4.3739999999999997</v>
      </c>
      <c r="AM18" s="9">
        <f>SUMIFS(Concentrado!AN$2:AN859,Concentrado!$A$2:$A859,"="&amp;$A18,Concentrado!$B$2:$B859, "=Zacatecas")</f>
        <v>68.415999999999997</v>
      </c>
      <c r="AN18" s="9">
        <f>SUMIFS(Concentrado!AO$2:AO859,Concentrado!$A$2:$A859,"="&amp;$A18,Concentrado!$B$2:$B859, "=Zacatecas")</f>
        <v>50.854999999999997</v>
      </c>
      <c r="AO18" s="9">
        <f>SUMIFS(Concentrado!AP$2:AP859,Concentrado!$A$2:$A859,"="&amp;$A18,Concentrado!$B$2:$B859, "=Zacatecas")</f>
        <v>59.482999999999997</v>
      </c>
      <c r="AP18" s="9">
        <f>SUMIFS(Concentrado!AQ$2:AQ859,Concentrado!$A$2:$A859,"="&amp;$A18,Concentrado!$B$2:$B859, "=Zacatecas")</f>
        <v>1.145</v>
      </c>
      <c r="AQ18" s="9">
        <f>SUMIFS(Concentrado!AR$2:AR859,Concentrado!$A$2:$A859,"="&amp;$A18,Concentrado!$B$2:$B859, "=Zacatecas")</f>
        <v>0.98299999999999998</v>
      </c>
      <c r="AR18" s="9">
        <f>SUMIFS(Concentrado!AS$2:AS859,Concentrado!$A$2:$A859,"="&amp;$A18,Concentrado!$B$2:$B859, "=Zacatecas")</f>
        <v>1.0620000000000001</v>
      </c>
      <c r="AS18" s="9">
        <f>SUMIFS(Concentrado!AT$2:AT859,Concentrado!$A$2:$A859,"="&amp;$A18,Concentrado!$B$2:$B859, "=Zacatecas")</f>
        <v>3.1789999999999998</v>
      </c>
      <c r="AT18" s="9">
        <f>SUMIFS(Concentrado!AU$2:AU859,Concentrado!$A$2:$A859,"="&amp;$A18,Concentrado!$B$2:$B859, "=Zacatecas")</f>
        <v>0.246</v>
      </c>
      <c r="AU18" s="9">
        <f>SUMIFS(Concentrado!AV$2:AV859,Concentrado!$A$2:$A859,"="&amp;$A18,Concentrado!$B$2:$B859, "=Zacatecas")</f>
        <v>1.6870000000000001</v>
      </c>
      <c r="AV18" s="9">
        <f>SUMIFS(Concentrado!AW$2:AW859,Concentrado!$A$2:$A859,"="&amp;$A18,Concentrado!$B$2:$B859, "=Zacatecas")</f>
        <v>613.70699999999999</v>
      </c>
      <c r="AW18" s="9">
        <f>SUMIFS(Concentrado!AX$2:AX859,Concentrado!$A$2:$A859,"="&amp;$A18,Concentrado!$B$2:$B859, "=Zacatecas")</f>
        <v>476.11799999999999</v>
      </c>
      <c r="AX18" s="9">
        <f>SUMIFS(Concentrado!AY$2:AY859,Concentrado!$A$2:$A859,"="&amp;$A18,Concentrado!$B$2:$B859, "=Zacatecas")</f>
        <v>543.90899999999999</v>
      </c>
      <c r="AY18" s="9">
        <f>SUMIFS(Concentrado!AZ$2:AZ859,Concentrado!$A$2:$A859,"="&amp;$A18,Concentrado!$B$2:$B859, "=Zacatecas")</f>
        <v>6.1369999999999996</v>
      </c>
      <c r="AZ18" s="9">
        <f>SUMIFS(Concentrado!BA$2:BA859,Concentrado!$A$2:$A859,"="&amp;$A18,Concentrado!$B$2:$B859, "=Zacatecas")</f>
        <v>4.7610000000000001</v>
      </c>
      <c r="BA18" s="9">
        <f>SUMIFS(Concentrado!BB$2:BB859,Concentrado!$A$2:$A859,"="&amp;$A18,Concentrado!$B$2:$B859, "=Zacatecas")</f>
        <v>5.4390000000000001</v>
      </c>
      <c r="BB18" s="9">
        <f>SUMIFS(Concentrado!BC$2:BC859,Concentrado!$A$2:$A859,"="&amp;$A18,Concentrado!$B$2:$B859, "=Zacatecas")</f>
        <v>20.536999999999999</v>
      </c>
      <c r="BC18" s="9">
        <f>SUMIFS(Concentrado!BD$2:BD859,Concentrado!$A$2:$A859,"="&amp;$A18,Concentrado!$B$2:$B859, "=Zacatecas")</f>
        <v>5.4359999999999999</v>
      </c>
      <c r="BD18" s="9">
        <f>SUMIFS(Concentrado!BE$2:BE859,Concentrado!$A$2:$A859,"="&amp;$A18,Concentrado!$B$2:$B859, "=Zacatecas")</f>
        <v>15.938000000000001</v>
      </c>
      <c r="BE18" s="9">
        <f>SUMIFS(Concentrado!BF$2:BF859,Concentrado!$A$2:$A859,"="&amp;$A18,Concentrado!$B$2:$B859, "=Zacatecas")</f>
        <v>18.449000000000002</v>
      </c>
      <c r="BF18" s="9">
        <f>SUMIFS(Concentrado!BG$2:BG859,Concentrado!$A$2:$A859,"="&amp;$A18,Concentrado!$B$2:$B859, "=Zacatecas")</f>
        <v>30.242999999999999</v>
      </c>
      <c r="BG18" s="9">
        <f>SUMIFS(Concentrado!BH$2:BH859,Concentrado!$A$2:$A859,"="&amp;$A18,Concentrado!$B$2:$B859, "=Zacatecas")</f>
        <v>6.2301527294722518</v>
      </c>
    </row>
    <row r="19" spans="1:59" x14ac:dyDescent="0.25">
      <c r="A19" s="4">
        <v>2015</v>
      </c>
      <c r="B19" s="9">
        <f>SUMIFS(Concentrado!C$2:C859,Concentrado!$A$2:$A859,"="&amp;$A19,Concentrado!$B$2:$B859, "=Zacatecas")</f>
        <v>11.222</v>
      </c>
      <c r="C19" s="9">
        <f>SUMIFS(Concentrado!D$2:D859,Concentrado!$A$2:$A859,"="&amp;$A19,Concentrado!$B$2:$B859, "=Zacatecas")</f>
        <v>1.9510000000000001</v>
      </c>
      <c r="D19" s="9">
        <f>SUMIFS(Concentrado!E$2:E859,Concentrado!$A$2:$A859,"="&amp;$A19,Concentrado!$B$2:$B859, "=Zacatecas")</f>
        <v>6.5090000000000003</v>
      </c>
      <c r="E19" s="9">
        <f>SUMIFS(Concentrado!F$2:F859,Concentrado!$A$2:$A859,"="&amp;$A19,Concentrado!$B$2:$B859, "=Zacatecas")</f>
        <v>9.0109999999999992</v>
      </c>
      <c r="F19" s="9">
        <f>SUMIFS(Concentrado!G$2:G859,Concentrado!$A$2:$A859,"="&amp;$A19,Concentrado!$B$2:$B859, "=Zacatecas")</f>
        <v>20.332999999999998</v>
      </c>
      <c r="G19" s="9">
        <f>SUMIFS(Concentrado!H$2:H859,Concentrado!$A$2:$A859,"="&amp;$A19,Concentrado!$B$2:$B859, "=Zacatecas")</f>
        <v>4.9180000000000001</v>
      </c>
      <c r="H19" s="9">
        <f>SUMIFS(Concentrado!I$2:I859,Concentrado!$A$2:$A859,"="&amp;$A19,Concentrado!$B$2:$B859, "=Zacatecas")</f>
        <v>4.2679999999999998</v>
      </c>
      <c r="I19" s="9">
        <f>SUMIFS(Concentrado!J$2:J859,Concentrado!$A$2:$A859,"="&amp;$A19,Concentrado!$B$2:$B859, "=Zacatecas")</f>
        <v>4.5869999999999997</v>
      </c>
      <c r="J19" s="9">
        <f>SUMIFS(Concentrado!K$2:K859,Concentrado!$A$2:$A859,"="&amp;$A19,Concentrado!$B$2:$B859, "=Zacatecas")</f>
        <v>9.3309999999999995</v>
      </c>
      <c r="K19" s="9">
        <f>SUMIFS(Concentrado!L$2:L859,Concentrado!$A$2:$A859,"="&amp;$A19,Concentrado!$B$2:$B859, "=Zacatecas")</f>
        <v>5</v>
      </c>
      <c r="L19" s="9">
        <f>SUMIFS(Concentrado!M$2:M859,Concentrado!$A$2:$A859,"="&amp;$A19,Concentrado!$B$2:$B859, "=Zacatecas")</f>
        <v>7.1289999999999996</v>
      </c>
      <c r="M19" s="9">
        <f>SUMIFS(Concentrado!N$2:N859,Concentrado!$A$2:$A859,"="&amp;$A19,Concentrado!$B$2:$B859, "=Zacatecas")</f>
        <v>53.8</v>
      </c>
      <c r="N19" s="9">
        <f>SUMIFS(Concentrado!O$2:O859,Concentrado!$A$2:$A859,"="&amp;$A19,Concentrado!$B$2:$B859, "=Zacatecas")</f>
        <v>123.946</v>
      </c>
      <c r="O19" s="9">
        <f>SUMIFS(Concentrado!P$2:P859,Concentrado!$A$2:$A859,"="&amp;$A19,Concentrado!$B$2:$B859, "=Zacatecas")</f>
        <v>25.853000000000002</v>
      </c>
      <c r="P19" s="9">
        <f>SUMIFS(Concentrado!Q$2:Q859,Concentrado!$A$2:$A859,"="&amp;$A19,Concentrado!$B$2:$B859, "=Zacatecas")</f>
        <v>74.328000000000003</v>
      </c>
      <c r="Q19" s="9">
        <f>SUMIFS(Concentrado!R$2:R859,Concentrado!$A$2:$A859,"="&amp;$A19,Concentrado!$B$2:$B859, "=Zacatecas")</f>
        <v>67.962000000000003</v>
      </c>
      <c r="R19" s="9">
        <f>SUMIFS(Concentrado!S$2:S859,Concentrado!$A$2:$A859,"="&amp;$A19,Concentrado!$B$2:$B859, "=Zacatecas")</f>
        <v>70.119</v>
      </c>
      <c r="S19" s="9">
        <f>SUMIFS(Concentrado!T$2:T859,Concentrado!$A$2:$A859,"="&amp;$A19,Concentrado!$B$2:$B859, "=Zacatecas")</f>
        <v>69.058999999999997</v>
      </c>
      <c r="T19" s="9">
        <f>SUMIFS(Concentrado!U$2:U859,Concentrado!$A$2:$A859,"="&amp;$A19,Concentrado!$B$2:$B859, "=Zacatecas")</f>
        <v>19.417999999999999</v>
      </c>
      <c r="U19" s="9">
        <f>SUMIFS(Concentrado!V$2:V859,Concentrado!$A$2:$A859,"="&amp;$A19,Concentrado!$B$2:$B859, "=Zacatecas")</f>
        <v>20.731000000000002</v>
      </c>
      <c r="V19" s="9">
        <f>SUMIFS(Concentrado!W$2:W859,Concentrado!$A$2:$A859,"="&amp;$A19,Concentrado!$B$2:$B859, "=Zacatecas")</f>
        <v>20.085000000000001</v>
      </c>
      <c r="W19" s="9">
        <f>SUMIFS(Concentrado!X$2:X859,Concentrado!$A$2:$A859,"="&amp;$A19,Concentrado!$B$2:$B859, "=Zacatecas")</f>
        <v>38.71</v>
      </c>
      <c r="X19" s="9">
        <f>SUMIFS(Concentrado!Y$2:Y859,Concentrado!$A$2:$A859,"="&amp;$A19,Concentrado!$B$2:$B859, "=Zacatecas")</f>
        <v>2.4390000000000001</v>
      </c>
      <c r="Y19" s="9">
        <f>SUMIFS(Concentrado!Z$2:Z859,Concentrado!$A$2:$A859,"="&amp;$A19,Concentrado!$B$2:$B859, "=Zacatecas")</f>
        <v>20.395</v>
      </c>
      <c r="Z19" s="9">
        <f>SUMIFS(Concentrado!AA$2:AA859,Concentrado!$A$2:$A859,"="&amp;$A19,Concentrado!$B$2:$B859, "=Zacatecas")</f>
        <v>75.78</v>
      </c>
      <c r="AA19" s="9">
        <f>SUMIFS(Concentrado!AB$2:AB859,Concentrado!$A$2:$A859,"="&amp;$A19,Concentrado!$B$2:$B859, "=Zacatecas")</f>
        <v>53.656999999999996</v>
      </c>
      <c r="AB19" s="9">
        <f>SUMIFS(Concentrado!AC$2:AC859,Concentrado!$A$2:$A859,"="&amp;$A19,Concentrado!$B$2:$B859, "=Zacatecas")</f>
        <v>64.533000000000001</v>
      </c>
      <c r="AC19" s="9">
        <f>SUMIFS(Concentrado!AD$2:AD859,Concentrado!$A$2:$A859,"="&amp;$A19,Concentrado!$B$2:$B859, "=Zacatecas")</f>
        <v>450.01499999999999</v>
      </c>
      <c r="AD19" s="9">
        <f>SUMIFS(Concentrado!AE$2:AE859,Concentrado!$A$2:$A859,"="&amp;$A19,Concentrado!$B$2:$B859, "=Zacatecas")</f>
        <v>381.57100000000003</v>
      </c>
      <c r="AE19" s="9">
        <f>SUMIFS(Concentrado!AF$2:AF859,Concentrado!$A$2:$A859,"="&amp;$A19,Concentrado!$B$2:$B859, "=Zacatecas")</f>
        <v>415.221</v>
      </c>
      <c r="AF19" s="9">
        <f>SUMIFS(Concentrado!AG$2:AG859,Concentrado!$A$2:$A859,"="&amp;$A19,Concentrado!$B$2:$B859, "=Zacatecas")</f>
        <v>12.861000000000001</v>
      </c>
      <c r="AG19" s="9">
        <f>SUMIFS(Concentrado!AH$2:AH859,Concentrado!$A$2:$A859,"="&amp;$A19,Concentrado!$B$2:$B859, "=Zacatecas")</f>
        <v>12.702859516673399</v>
      </c>
      <c r="AH19" s="9">
        <f>SUMIFS(Concentrado!AI$2:AI859,Concentrado!$A$2:$A859,"="&amp;$A19,Concentrado!$B$2:$B859, "=Zacatecas")</f>
        <v>3.4192359375374002</v>
      </c>
      <c r="AI19" s="9">
        <f>SUMIFS(Concentrado!AJ$2:AJ859,Concentrado!$A$2:$A859,"="&amp;$A19,Concentrado!$B$2:$B859, "=Zacatecas")</f>
        <v>8.0515849630654994</v>
      </c>
      <c r="AJ19" s="9">
        <f>SUMIFS(Concentrado!AK$2:AK859,Concentrado!$A$2:$A859,"="&amp;$A19,Concentrado!$B$2:$B859, "=Zacatecas")</f>
        <v>10.97</v>
      </c>
      <c r="AK19" s="9">
        <f>SUMIFS(Concentrado!AL$2:AL859,Concentrado!$A$2:$A859,"="&amp;$A19,Concentrado!$B$2:$B859, "=Zacatecas")</f>
        <v>1.9510000000000001</v>
      </c>
      <c r="AL19" s="9">
        <f>SUMIFS(Concentrado!AM$2:AM859,Concentrado!$A$2:$A859,"="&amp;$A19,Concentrado!$B$2:$B859, "=Zacatecas")</f>
        <v>6.3849999999999998</v>
      </c>
      <c r="AM19" s="9">
        <f>SUMIFS(Concentrado!AN$2:AN859,Concentrado!$A$2:$A859,"="&amp;$A19,Concentrado!$B$2:$B859, "=Zacatecas")</f>
        <v>48.796999999999997</v>
      </c>
      <c r="AN19" s="9">
        <f>SUMIFS(Concentrado!AO$2:AO859,Concentrado!$A$2:$A859,"="&amp;$A19,Concentrado!$B$2:$B859, "=Zacatecas")</f>
        <v>52.070999999999998</v>
      </c>
      <c r="AO19" s="9">
        <f>SUMIFS(Concentrado!AP$2:AP859,Concentrado!$A$2:$A859,"="&amp;$A19,Concentrado!$B$2:$B859, "=Zacatecas")</f>
        <v>50.460999999999999</v>
      </c>
      <c r="AP19" s="9">
        <f>SUMIFS(Concentrado!AQ$2:AQ859,Concentrado!$A$2:$A859,"="&amp;$A19,Concentrado!$B$2:$B859, "=Zacatecas")</f>
        <v>1.7649999999999999</v>
      </c>
      <c r="AQ19" s="9">
        <f>SUMIFS(Concentrado!AR$2:AR859,Concentrado!$A$2:$A859,"="&amp;$A19,Concentrado!$B$2:$B859, "=Zacatecas")</f>
        <v>0.97599999999999998</v>
      </c>
      <c r="AR19" s="9">
        <f>SUMIFS(Concentrado!AS$2:AS859,Concentrado!$A$2:$A859,"="&amp;$A19,Concentrado!$B$2:$B859, "=Zacatecas")</f>
        <v>1.3640000000000001</v>
      </c>
      <c r="AS19" s="9">
        <f>SUMIFS(Concentrado!AT$2:AT859,Concentrado!$A$2:$A859,"="&amp;$A19,Concentrado!$B$2:$B859, "=Zacatecas")</f>
        <v>1.135</v>
      </c>
      <c r="AT19" s="9">
        <f>SUMIFS(Concentrado!AU$2:AU859,Concentrado!$A$2:$A859,"="&amp;$A19,Concentrado!$B$2:$B859, "=Zacatecas")</f>
        <v>0.48799999999999999</v>
      </c>
      <c r="AU19" s="9">
        <f>SUMIFS(Concentrado!AV$2:AV859,Concentrado!$A$2:$A859,"="&amp;$A19,Concentrado!$B$2:$B859, "=Zacatecas")</f>
        <v>0.80600000000000005</v>
      </c>
      <c r="AV19" s="9">
        <f>SUMIFS(Concentrado!AW$2:AW859,Concentrado!$A$2:$A859,"="&amp;$A19,Concentrado!$B$2:$B859, "=Zacatecas")</f>
        <v>630.57600000000002</v>
      </c>
      <c r="AW19" s="9">
        <f>SUMIFS(Concentrado!AX$2:AX859,Concentrado!$A$2:$A859,"="&amp;$A19,Concentrado!$B$2:$B859, "=Zacatecas")</f>
        <v>467.29899999999998</v>
      </c>
      <c r="AX19" s="9">
        <f>SUMIFS(Concentrado!AY$2:AY859,Concentrado!$A$2:$A859,"="&amp;$A19,Concentrado!$B$2:$B859, "=Zacatecas")</f>
        <v>547.88400000000001</v>
      </c>
      <c r="AY19" s="9">
        <f>SUMIFS(Concentrado!AZ$2:AZ859,Concentrado!$A$2:$A859,"="&amp;$A19,Concentrado!$B$2:$B859, "=Zacatecas")</f>
        <v>6.306</v>
      </c>
      <c r="AZ19" s="9">
        <f>SUMIFS(Concentrado!BA$2:BA859,Concentrado!$A$2:$A859,"="&amp;$A19,Concentrado!$B$2:$B859, "=Zacatecas")</f>
        <v>4.673</v>
      </c>
      <c r="BA19" s="9">
        <f>SUMIFS(Concentrado!BB$2:BB859,Concentrado!$A$2:$A859,"="&amp;$A19,Concentrado!$B$2:$B859, "=Zacatecas")</f>
        <v>5.4790000000000001</v>
      </c>
      <c r="BB19" s="9">
        <f>SUMIFS(Concentrado!BC$2:BC859,Concentrado!$A$2:$A859,"="&amp;$A19,Concentrado!$B$2:$B859, "=Zacatecas")</f>
        <v>7.93</v>
      </c>
      <c r="BC19" s="9">
        <f>SUMIFS(Concentrado!BD$2:BD859,Concentrado!$A$2:$A859,"="&amp;$A19,Concentrado!$B$2:$B859, "=Zacatecas")</f>
        <v>1.83</v>
      </c>
      <c r="BD19" s="9">
        <f>SUMIFS(Concentrado!BE$2:BE859,Concentrado!$A$2:$A859,"="&amp;$A19,Concentrado!$B$2:$B859, "=Zacatecas")</f>
        <v>15.863</v>
      </c>
      <c r="BE19" s="9">
        <f>SUMIFS(Concentrado!BF$2:BF859,Concentrado!$A$2:$A859,"="&amp;$A19,Concentrado!$B$2:$B859, "=Zacatecas")</f>
        <v>18.164000000000001</v>
      </c>
      <c r="BF19" s="9">
        <f>SUMIFS(Concentrado!BG$2:BG859,Concentrado!$A$2:$A859,"="&amp;$A19,Concentrado!$B$2:$B859, "=Zacatecas")</f>
        <v>30.273</v>
      </c>
      <c r="BG19" s="9">
        <f>SUMIFS(Concentrado!BH$2:BH859,Concentrado!$A$2:$A859,"="&amp;$A19,Concentrado!$B$2:$B859, "=Zacatecas")</f>
        <v>7.1140980231889328</v>
      </c>
    </row>
    <row r="20" spans="1:59" x14ac:dyDescent="0.25">
      <c r="A20" s="4">
        <v>2016</v>
      </c>
      <c r="B20" s="9">
        <f>SUMIFS(Concentrado!C$2:C859,Concentrado!$A$2:$A859,"="&amp;$A20,Concentrado!$B$2:$B859, "=Zacatecas")</f>
        <v>12.055</v>
      </c>
      <c r="C20" s="9">
        <f>SUMIFS(Concentrado!D$2:D859,Concentrado!$A$2:$A859,"="&amp;$A20,Concentrado!$B$2:$B859, "=Zacatecas")</f>
        <v>2.548</v>
      </c>
      <c r="D20" s="9">
        <f>SUMIFS(Concentrado!E$2:E859,Concentrado!$A$2:$A859,"="&amp;$A20,Concentrado!$B$2:$B859, "=Zacatecas")</f>
        <v>7.22</v>
      </c>
      <c r="E20" s="9">
        <f>SUMIFS(Concentrado!F$2:F859,Concentrado!$A$2:$A859,"="&amp;$A20,Concentrado!$B$2:$B859, "=Zacatecas")</f>
        <v>9.11</v>
      </c>
      <c r="F20" s="9">
        <f>SUMIFS(Concentrado!G$2:G859,Concentrado!$A$2:$A859,"="&amp;$A20,Concentrado!$B$2:$B859, "=Zacatecas")</f>
        <v>18.675000000000001</v>
      </c>
      <c r="G20" s="9">
        <f>SUMIFS(Concentrado!H$2:H859,Concentrado!$A$2:$A859,"="&amp;$A20,Concentrado!$B$2:$B859, "=Zacatecas")</f>
        <v>6.53</v>
      </c>
      <c r="H20" s="9">
        <f>SUMIFS(Concentrado!I$2:I859,Concentrado!$A$2:$A859,"="&amp;$A20,Concentrado!$B$2:$B859, "=Zacatecas")</f>
        <v>4.0039999999999996</v>
      </c>
      <c r="I20" s="9">
        <f>SUMIFS(Concentrado!J$2:J859,Concentrado!$A$2:$A859,"="&amp;$A20,Concentrado!$B$2:$B859, "=Zacatecas")</f>
        <v>5.2450000000000001</v>
      </c>
      <c r="J20" s="9">
        <f>SUMIFS(Concentrado!K$2:K859,Concentrado!$A$2:$A859,"="&amp;$A20,Concentrado!$B$2:$B859, "=Zacatecas")</f>
        <v>9.0410000000000004</v>
      </c>
      <c r="K20" s="9">
        <f>SUMIFS(Concentrado!L$2:L859,Concentrado!$A$2:$A859,"="&amp;$A20,Concentrado!$B$2:$B859, "=Zacatecas")</f>
        <v>8.25</v>
      </c>
      <c r="L20" s="9">
        <f>SUMIFS(Concentrado!M$2:M859,Concentrado!$A$2:$A859,"="&amp;$A20,Concentrado!$B$2:$B859, "=Zacatecas")</f>
        <v>8.6389999999999993</v>
      </c>
      <c r="M20" s="9">
        <f>SUMIFS(Concentrado!N$2:N859,Concentrado!$A$2:$A859,"="&amp;$A20,Concentrado!$B$2:$B859, "=Zacatecas")</f>
        <v>61.368000000000002</v>
      </c>
      <c r="N20" s="9">
        <f>SUMIFS(Concentrado!O$2:O859,Concentrado!$A$2:$A859,"="&amp;$A20,Concentrado!$B$2:$B859, "=Zacatecas")</f>
        <v>143.78299999999999</v>
      </c>
      <c r="O20" s="9">
        <f>SUMIFS(Concentrado!P$2:P859,Concentrado!$A$2:$A859,"="&amp;$A20,Concentrado!$B$2:$B859, "=Zacatecas")</f>
        <v>34.091000000000001</v>
      </c>
      <c r="P20" s="9">
        <f>SUMIFS(Concentrado!Q$2:Q859,Concentrado!$A$2:$A859,"="&amp;$A20,Concentrado!$B$2:$B859, "=Zacatecas")</f>
        <v>88.361999999999995</v>
      </c>
      <c r="Q20" s="9">
        <f>SUMIFS(Concentrado!R$2:R859,Concentrado!$A$2:$A859,"="&amp;$A20,Concentrado!$B$2:$B859, "=Zacatecas")</f>
        <v>77.102999999999994</v>
      </c>
      <c r="R20" s="9">
        <f>SUMIFS(Concentrado!S$2:S859,Concentrado!$A$2:$A859,"="&amp;$A20,Concentrado!$B$2:$B859, "=Zacatecas")</f>
        <v>80.799000000000007</v>
      </c>
      <c r="S20" s="9">
        <f>SUMIFS(Concentrado!T$2:T859,Concentrado!$A$2:$A859,"="&amp;$A20,Concentrado!$B$2:$B859, "=Zacatecas")</f>
        <v>78.983000000000004</v>
      </c>
      <c r="T20" s="9">
        <f>SUMIFS(Concentrado!U$2:U859,Concentrado!$A$2:$A859,"="&amp;$A20,Concentrado!$B$2:$B859, "=Zacatecas")</f>
        <v>17.706</v>
      </c>
      <c r="U20" s="9">
        <f>SUMIFS(Concentrado!V$2:V859,Concentrado!$A$2:$A859,"="&amp;$A20,Concentrado!$B$2:$B859, "=Zacatecas")</f>
        <v>20.623999999999999</v>
      </c>
      <c r="V20" s="9">
        <f>SUMIFS(Concentrado!W$2:W859,Concentrado!$A$2:$A859,"="&amp;$A20,Concentrado!$B$2:$B859, "=Zacatecas")</f>
        <v>19.190000000000001</v>
      </c>
      <c r="W20" s="9">
        <f>SUMIFS(Concentrado!X$2:X859,Concentrado!$A$2:$A859,"="&amp;$A20,Concentrado!$B$2:$B859, "=Zacatecas")</f>
        <v>61.531999999999996</v>
      </c>
      <c r="X20" s="9">
        <f>SUMIFS(Concentrado!Y$2:Y859,Concentrado!$A$2:$A859,"="&amp;$A20,Concentrado!$B$2:$B859, "=Zacatecas")</f>
        <v>9.2200000000000006</v>
      </c>
      <c r="Y20" s="9">
        <f>SUMIFS(Concentrado!Z$2:Z859,Concentrado!$A$2:$A859,"="&amp;$A20,Concentrado!$B$2:$B859, "=Zacatecas")</f>
        <v>35.234000000000002</v>
      </c>
      <c r="Z20" s="9">
        <f>SUMIFS(Concentrado!AA$2:AA859,Concentrado!$A$2:$A859,"="&amp;$A20,Concentrado!$B$2:$B859, "=Zacatecas")</f>
        <v>79.614000000000004</v>
      </c>
      <c r="AA20" s="9">
        <f>SUMIFS(Concentrado!AB$2:AB859,Concentrado!$A$2:$A859,"="&amp;$A20,Concentrado!$B$2:$B859, "=Zacatecas")</f>
        <v>60.902999999999999</v>
      </c>
      <c r="AB20" s="9">
        <f>SUMIFS(Concentrado!AC$2:AC859,Concentrado!$A$2:$A859,"="&amp;$A20,Concentrado!$B$2:$B859, "=Zacatecas")</f>
        <v>70.096999999999994</v>
      </c>
      <c r="AC20" s="9">
        <f>SUMIFS(Concentrado!AD$2:AD859,Concentrado!$A$2:$A859,"="&amp;$A20,Concentrado!$B$2:$B859, "=Zacatecas")</f>
        <v>474.798</v>
      </c>
      <c r="AD20" s="9">
        <f>SUMIFS(Concentrado!AE$2:AE859,Concentrado!$A$2:$A859,"="&amp;$A20,Concentrado!$B$2:$B859, "=Zacatecas")</f>
        <v>412.97300000000001</v>
      </c>
      <c r="AE20" s="9">
        <f>SUMIFS(Concentrado!AF$2:AF859,Concentrado!$A$2:$A859,"="&amp;$A20,Concentrado!$B$2:$B859, "=Zacatecas")</f>
        <v>443.35300000000001</v>
      </c>
      <c r="AF20" s="9">
        <f>SUMIFS(Concentrado!AG$2:AG859,Concentrado!$A$2:$A859,"="&amp;$A20,Concentrado!$B$2:$B859, "=Zacatecas")</f>
        <v>14.943</v>
      </c>
      <c r="AG20" s="9">
        <f>SUMIFS(Concentrado!AH$2:AH859,Concentrado!$A$2:$A859,"="&amp;$A20,Concentrado!$B$2:$B859, "=Zacatecas")</f>
        <v>8.6003453898708599</v>
      </c>
      <c r="AH20" s="9">
        <f>SUMIFS(Concentrado!AI$2:AI859,Concentrado!$A$2:$A859,"="&amp;$A20,Concentrado!$B$2:$B859, "=Zacatecas")</f>
        <v>2.05637201140601</v>
      </c>
      <c r="AI20" s="9">
        <f>SUMIFS(Concentrado!AJ$2:AJ859,Concentrado!$A$2:$A859,"="&amp;$A20,Concentrado!$B$2:$B859, "=Zacatecas")</f>
        <v>5.3222356136537696</v>
      </c>
      <c r="AJ20" s="9">
        <f>SUMIFS(Concentrado!AK$2:AK859,Concentrado!$A$2:$A859,"="&amp;$A20,Concentrado!$B$2:$B859, "=Zacatecas")</f>
        <v>8.0370000000000008</v>
      </c>
      <c r="AK20" s="9">
        <f>SUMIFS(Concentrado!AL$2:AL859,Concentrado!$A$2:$A859,"="&amp;$A20,Concentrado!$B$2:$B859, "=Zacatecas")</f>
        <v>1.456</v>
      </c>
      <c r="AL20" s="9">
        <f>SUMIFS(Concentrado!AM$2:AM859,Concentrado!$A$2:$A859,"="&amp;$A20,Concentrado!$B$2:$B859, "=Zacatecas")</f>
        <v>4.6900000000000004</v>
      </c>
      <c r="AM20" s="9">
        <f>SUMIFS(Concentrado!AN$2:AN859,Concentrado!$A$2:$A859,"="&amp;$A20,Concentrado!$B$2:$B859, "=Zacatecas")</f>
        <v>54.122999999999998</v>
      </c>
      <c r="AN20" s="9">
        <f>SUMIFS(Concentrado!AO$2:AO859,Concentrado!$A$2:$A859,"="&amp;$A20,Concentrado!$B$2:$B859, "=Zacatecas")</f>
        <v>51.317999999999998</v>
      </c>
      <c r="AO20" s="9">
        <f>SUMIFS(Concentrado!AP$2:AP859,Concentrado!$A$2:$A859,"="&amp;$A20,Concentrado!$B$2:$B859, "=Zacatecas")</f>
        <v>52.695999999999998</v>
      </c>
      <c r="AP20" s="9">
        <f>SUMIFS(Concentrado!AQ$2:AQ859,Concentrado!$A$2:$A859,"="&amp;$A20,Concentrado!$B$2:$B859, "=Zacatecas")</f>
        <v>0.879</v>
      </c>
      <c r="AQ20" s="9">
        <f>SUMIFS(Concentrado!AR$2:AR859,Concentrado!$A$2:$A859,"="&amp;$A20,Concentrado!$B$2:$B859, "=Zacatecas")</f>
        <v>0.24299999999999999</v>
      </c>
      <c r="AR20" s="9">
        <f>SUMIFS(Concentrado!AS$2:AS859,Concentrado!$A$2:$A859,"="&amp;$A20,Concentrado!$B$2:$B859, "=Zacatecas")</f>
        <v>0.55500000000000005</v>
      </c>
      <c r="AS20" s="9">
        <f>SUMIFS(Concentrado!AT$2:AT859,Concentrado!$A$2:$A859,"="&amp;$A20,Concentrado!$B$2:$B859, "=Zacatecas")</f>
        <v>1.8839999999999999</v>
      </c>
      <c r="AT20" s="9">
        <f>SUMIFS(Concentrado!AU$2:AU859,Concentrado!$A$2:$A859,"="&amp;$A20,Concentrado!$B$2:$B859, "=Zacatecas")</f>
        <v>0.121</v>
      </c>
      <c r="AU20" s="9">
        <f>SUMIFS(Concentrado!AV$2:AV859,Concentrado!$A$2:$A859,"="&amp;$A20,Concentrado!$B$2:$B859, "=Zacatecas")</f>
        <v>0.98699999999999999</v>
      </c>
      <c r="AV20" s="9">
        <f>SUMIFS(Concentrado!AW$2:AW859,Concentrado!$A$2:$A859,"="&amp;$A20,Concentrado!$B$2:$B859, "=Zacatecas")</f>
        <v>681.36800000000005</v>
      </c>
      <c r="AW20" s="9">
        <f>SUMIFS(Concentrado!AX$2:AX859,Concentrado!$A$2:$A859,"="&amp;$A20,Concentrado!$B$2:$B859, "=Zacatecas")</f>
        <v>506.38900000000001</v>
      </c>
      <c r="AX20" s="9">
        <f>SUMIFS(Concentrado!AY$2:AY859,Concentrado!$A$2:$A859,"="&amp;$A20,Concentrado!$B$2:$B859, "=Zacatecas")</f>
        <v>592.86500000000001</v>
      </c>
      <c r="AY20" s="9">
        <f>SUMIFS(Concentrado!AZ$2:AZ859,Concentrado!$A$2:$A859,"="&amp;$A20,Concentrado!$B$2:$B859, "=Zacatecas")</f>
        <v>6.8140000000000001</v>
      </c>
      <c r="AZ20" s="9">
        <f>SUMIFS(Concentrado!BA$2:BA859,Concentrado!$A$2:$A859,"="&amp;$A20,Concentrado!$B$2:$B859, "=Zacatecas")</f>
        <v>5.0640000000000001</v>
      </c>
      <c r="BA20" s="9">
        <f>SUMIFS(Concentrado!BB$2:BB859,Concentrado!$A$2:$A859,"="&amp;$A20,Concentrado!$B$2:$B859, "=Zacatecas")</f>
        <v>5.9290000000000003</v>
      </c>
      <c r="BB20" s="9">
        <f>SUMIFS(Concentrado!BC$2:BC859,Concentrado!$A$2:$A859,"="&amp;$A20,Concentrado!$B$2:$B859, "=Zacatecas")</f>
        <v>20.388999999999999</v>
      </c>
      <c r="BC20" s="9">
        <f>SUMIFS(Concentrado!BD$2:BD859,Concentrado!$A$2:$A859,"="&amp;$A20,Concentrado!$B$2:$B859, "=Zacatecas")</f>
        <v>7.4139999999999997</v>
      </c>
      <c r="BD20" s="9">
        <f>SUMIFS(Concentrado!BE$2:BE859,Concentrado!$A$2:$A859,"="&amp;$A20,Concentrado!$B$2:$B859, "=Zacatecas")</f>
        <v>16.048999999999999</v>
      </c>
      <c r="BE20" s="9">
        <f>SUMIFS(Concentrado!BF$2:BF859,Concentrado!$A$2:$A859,"="&amp;$A20,Concentrado!$B$2:$B859, "=Zacatecas")</f>
        <v>18.821999999999999</v>
      </c>
      <c r="BF20" s="9">
        <f>SUMIFS(Concentrado!BG$2:BG859,Concentrado!$A$2:$A859,"="&amp;$A20,Concentrado!$B$2:$B859, "=Zacatecas")</f>
        <v>22.834</v>
      </c>
      <c r="BG20" s="9">
        <f>SUMIFS(Concentrado!BH$2:BH859,Concentrado!$A$2:$A859,"="&amp;$A20,Concentrado!$B$2:$B859, "=Zacatecas")</f>
        <v>6.2630480167014619</v>
      </c>
    </row>
    <row r="21" spans="1:59" x14ac:dyDescent="0.25">
      <c r="A21" s="4">
        <v>2017</v>
      </c>
      <c r="B21" s="9">
        <f>SUMIFS(Concentrado!C$2:C859,Concentrado!$A$2:$A859,"="&amp;$A21,Concentrado!$B$2:$B859, "=Zacatecas")</f>
        <v>13.522</v>
      </c>
      <c r="C21" s="9">
        <f>SUMIFS(Concentrado!D$2:D859,Concentrado!$A$2:$A859,"="&amp;$A21,Concentrado!$B$2:$B859, "=Zacatecas")</f>
        <v>2.778</v>
      </c>
      <c r="D21" s="9">
        <f>SUMIFS(Concentrado!E$2:E859,Concentrado!$A$2:$A859,"="&amp;$A21,Concentrado!$B$2:$B859, "=Zacatecas")</f>
        <v>8.0530000000000008</v>
      </c>
      <c r="E21" s="9">
        <f>SUMIFS(Concentrado!F$2:F859,Concentrado!$A$2:$A859,"="&amp;$A21,Concentrado!$B$2:$B859, "=Zacatecas")</f>
        <v>7.1859999999999999</v>
      </c>
      <c r="F21" s="9">
        <f>SUMIFS(Concentrado!G$2:G859,Concentrado!$A$2:$A859,"="&amp;$A21,Concentrado!$B$2:$B859, "=Zacatecas")</f>
        <v>15.047000000000001</v>
      </c>
      <c r="G21" s="9">
        <f>SUMIFS(Concentrado!H$2:H859,Concentrado!$A$2:$A859,"="&amp;$A21,Concentrado!$B$2:$B859, "=Zacatecas")</f>
        <v>6.1349999999999998</v>
      </c>
      <c r="H21" s="9">
        <f>SUMIFS(Concentrado!I$2:I859,Concentrado!$A$2:$A859,"="&amp;$A21,Concentrado!$B$2:$B859, "=Zacatecas")</f>
        <v>5.5549999999999997</v>
      </c>
      <c r="I21" s="9">
        <f>SUMIFS(Concentrado!J$2:J859,Concentrado!$A$2:$A859,"="&amp;$A21,Concentrado!$B$2:$B859, "=Zacatecas")</f>
        <v>5.84</v>
      </c>
      <c r="J21" s="9">
        <f>SUMIFS(Concentrado!K$2:K859,Concentrado!$A$2:$A859,"="&amp;$A21,Concentrado!$B$2:$B859, "=Zacatecas")</f>
        <v>7.2619999999999996</v>
      </c>
      <c r="K21" s="9">
        <f>SUMIFS(Concentrado!L$2:L859,Concentrado!$A$2:$A859,"="&amp;$A21,Concentrado!$B$2:$B859, "=Zacatecas")</f>
        <v>5.6760000000000002</v>
      </c>
      <c r="L21" s="9">
        <f>SUMIFS(Concentrado!M$2:M859,Concentrado!$A$2:$A859,"="&amp;$A21,Concentrado!$B$2:$B859, "=Zacatecas")</f>
        <v>6.4550000000000001</v>
      </c>
      <c r="M21" s="9">
        <f>SUMIFS(Concentrado!N$2:N859,Concentrado!$A$2:$A859,"="&amp;$A21,Concentrado!$B$2:$B859, "=Zacatecas")</f>
        <v>63.064999999999998</v>
      </c>
      <c r="N21" s="9">
        <f>SUMIFS(Concentrado!O$2:O859,Concentrado!$A$2:$A859,"="&amp;$A21,Concentrado!$B$2:$B859, "=Zacatecas")</f>
        <v>150.24</v>
      </c>
      <c r="O21" s="9">
        <f>SUMIFS(Concentrado!P$2:P859,Concentrado!$A$2:$A859,"="&amp;$A21,Concentrado!$B$2:$B859, "=Zacatecas")</f>
        <v>35.868000000000002</v>
      </c>
      <c r="P21" s="9">
        <f>SUMIFS(Concentrado!Q$2:Q859,Concentrado!$A$2:$A859,"="&amp;$A21,Concentrado!$B$2:$B859, "=Zacatecas")</f>
        <v>92.022999999999996</v>
      </c>
      <c r="Q21" s="9">
        <f>SUMIFS(Concentrado!R$2:R859,Concentrado!$A$2:$A859,"="&amp;$A21,Concentrado!$B$2:$B859, "=Zacatecas")</f>
        <v>75.245000000000005</v>
      </c>
      <c r="R21" s="9">
        <f>SUMIFS(Concentrado!S$2:S859,Concentrado!$A$2:$A859,"="&amp;$A21,Concentrado!$B$2:$B859, "=Zacatecas")</f>
        <v>76.566000000000003</v>
      </c>
      <c r="S21" s="9">
        <f>SUMIFS(Concentrado!T$2:T859,Concentrado!$A$2:$A859,"="&amp;$A21,Concentrado!$B$2:$B859, "=Zacatecas")</f>
        <v>75.917000000000002</v>
      </c>
      <c r="T21" s="9">
        <f>SUMIFS(Concentrado!U$2:U859,Concentrado!$A$2:$A859,"="&amp;$A21,Concentrado!$B$2:$B859, "=Zacatecas")</f>
        <v>16.777000000000001</v>
      </c>
      <c r="U21" s="9">
        <f>SUMIFS(Concentrado!V$2:V859,Concentrado!$A$2:$A859,"="&amp;$A21,Concentrado!$B$2:$B859, "=Zacatecas")</f>
        <v>23.065999999999999</v>
      </c>
      <c r="V21" s="9">
        <f>SUMIFS(Concentrado!W$2:W859,Concentrado!$A$2:$A859,"="&amp;$A21,Concentrado!$B$2:$B859, "=Zacatecas")</f>
        <v>19.978000000000002</v>
      </c>
      <c r="W21" s="9">
        <f>SUMIFS(Concentrado!X$2:X859,Concentrado!$A$2:$A859,"="&amp;$A21,Concentrado!$B$2:$B859, "=Zacatecas")</f>
        <v>68.86</v>
      </c>
      <c r="X21" s="9">
        <f>SUMIFS(Concentrado!Y$2:Y859,Concentrado!$A$2:$A859,"="&amp;$A21,Concentrado!$B$2:$B859, "=Zacatecas")</f>
        <v>10.023999999999999</v>
      </c>
      <c r="Y21" s="9">
        <f>SUMIFS(Concentrado!Z$2:Z859,Concentrado!$A$2:$A859,"="&amp;$A21,Concentrado!$B$2:$B859, "=Zacatecas")</f>
        <v>38.911000000000001</v>
      </c>
      <c r="Z21" s="9">
        <f>SUMIFS(Concentrado!AA$2:AA859,Concentrado!$A$2:$A859,"="&amp;$A21,Concentrado!$B$2:$B859, "=Zacatecas")</f>
        <v>76.998000000000005</v>
      </c>
      <c r="AA21" s="9">
        <f>SUMIFS(Concentrado!AB$2:AB859,Concentrado!$A$2:$A859,"="&amp;$A21,Concentrado!$B$2:$B859, "=Zacatecas")</f>
        <v>61.47</v>
      </c>
      <c r="AB21" s="9">
        <f>SUMIFS(Concentrado!AC$2:AC859,Concentrado!$A$2:$A859,"="&amp;$A21,Concentrado!$B$2:$B859, "=Zacatecas")</f>
        <v>69.093999999999994</v>
      </c>
      <c r="AC21" s="9">
        <f>SUMIFS(Concentrado!AD$2:AD859,Concentrado!$A$2:$A859,"="&amp;$A21,Concentrado!$B$2:$B859, "=Zacatecas")</f>
        <v>461.36099999999999</v>
      </c>
      <c r="AD21" s="9">
        <f>SUMIFS(Concentrado!AE$2:AE859,Concentrado!$A$2:$A859,"="&amp;$A21,Concentrado!$B$2:$B859, "=Zacatecas")</f>
        <v>399.012</v>
      </c>
      <c r="AE21" s="9">
        <f>SUMIFS(Concentrado!AF$2:AF859,Concentrado!$A$2:$A859,"="&amp;$A21,Concentrado!$B$2:$B859, "=Zacatecas")</f>
        <v>429.62400000000002</v>
      </c>
      <c r="AF21" s="9">
        <f>SUMIFS(Concentrado!AG$2:AG859,Concentrado!$A$2:$A859,"="&amp;$A21,Concentrado!$B$2:$B859, "=Zacatecas")</f>
        <v>15.775</v>
      </c>
      <c r="AG21" s="9">
        <f>SUMIFS(Concentrado!AH$2:AH859,Concentrado!$A$2:$A859,"="&amp;$A21,Concentrado!$B$2:$B859, "=Zacatecas")</f>
        <v>14.843043445243</v>
      </c>
      <c r="AH21" s="9">
        <f>SUMIFS(Concentrado!AI$2:AI859,Concentrado!$A$2:$A859,"="&amp;$A21,Concentrado!$B$2:$B859, "=Zacatecas")</f>
        <v>4.1240372950439399</v>
      </c>
      <c r="AI21" s="9">
        <f>SUMIFS(Concentrado!AJ$2:AJ859,Concentrado!$A$2:$A859,"="&amp;$A21,Concentrado!$B$2:$B859, "=Zacatecas")</f>
        <v>9.4717354802600404</v>
      </c>
      <c r="AJ21" s="9">
        <f>SUMIFS(Concentrado!AK$2:AK859,Concentrado!$A$2:$A859,"="&amp;$A21,Concentrado!$B$2:$B859, "=Zacatecas")</f>
        <v>11.143000000000001</v>
      </c>
      <c r="AK21" s="9">
        <f>SUMIFS(Concentrado!AL$2:AL859,Concentrado!$A$2:$A859,"="&amp;$A21,Concentrado!$B$2:$B859, "=Zacatecas")</f>
        <v>2.415</v>
      </c>
      <c r="AL21" s="9">
        <f>SUMIFS(Concentrado!AM$2:AM859,Concentrado!$A$2:$A859,"="&amp;$A21,Concentrado!$B$2:$B859, "=Zacatecas")</f>
        <v>6.7</v>
      </c>
      <c r="AM21" s="9">
        <f>SUMIFS(Concentrado!AN$2:AN859,Concentrado!$A$2:$A859,"="&amp;$A21,Concentrado!$B$2:$B859, "=Zacatecas")</f>
        <v>57.591999999999999</v>
      </c>
      <c r="AN21" s="9">
        <f>SUMIFS(Concentrado!AO$2:AO859,Concentrado!$A$2:$A859,"="&amp;$A21,Concentrado!$B$2:$B859, "=Zacatecas")</f>
        <v>48.305999999999997</v>
      </c>
      <c r="AO21" s="9">
        <f>SUMIFS(Concentrado!AP$2:AP859,Concentrado!$A$2:$A859,"="&amp;$A21,Concentrado!$B$2:$B859, "=Zacatecas")</f>
        <v>52.865000000000002</v>
      </c>
      <c r="AP21" s="9">
        <f>SUMIFS(Concentrado!AQ$2:AQ859,Concentrado!$A$2:$A859,"="&amp;$A21,Concentrado!$B$2:$B859, "=Zacatecas")</f>
        <v>0.25</v>
      </c>
      <c r="AQ21" s="9">
        <f>SUMIFS(Concentrado!AR$2:AR859,Concentrado!$A$2:$A859,"="&amp;$A21,Concentrado!$B$2:$B859, "=Zacatecas")</f>
        <v>0.60399999999999998</v>
      </c>
      <c r="AR21" s="9">
        <f>SUMIFS(Concentrado!AS$2:AS859,Concentrado!$A$2:$A859,"="&amp;$A21,Concentrado!$B$2:$B859, "=Zacatecas")</f>
        <v>0.43</v>
      </c>
      <c r="AS21" s="9">
        <f>SUMIFS(Concentrado!AT$2:AT859,Concentrado!$A$2:$A859,"="&amp;$A21,Concentrado!$B$2:$B859, "=Zacatecas")</f>
        <v>2.0030000000000001</v>
      </c>
      <c r="AT21" s="9">
        <f>SUMIFS(Concentrado!AU$2:AU859,Concentrado!$A$2:$A859,"="&amp;$A21,Concentrado!$B$2:$B859, "=Zacatecas")</f>
        <v>0.36199999999999999</v>
      </c>
      <c r="AU21" s="9">
        <f>SUMIFS(Concentrado!AV$2:AV859,Concentrado!$A$2:$A859,"="&amp;$A21,Concentrado!$B$2:$B859, "=Zacatecas")</f>
        <v>1.1679999999999999</v>
      </c>
      <c r="AV21" s="9">
        <f>SUMIFS(Concentrado!AW$2:AW859,Concentrado!$A$2:$A859,"="&amp;$A21,Concentrado!$B$2:$B859, "=Zacatecas")</f>
        <v>680.21</v>
      </c>
      <c r="AW21" s="9">
        <f>SUMIFS(Concentrado!AX$2:AX859,Concentrado!$A$2:$A859,"="&amp;$A21,Concentrado!$B$2:$B859, "=Zacatecas")</f>
        <v>490.79399999999998</v>
      </c>
      <c r="AX21" s="9">
        <f>SUMIFS(Concentrado!AY$2:AY859,Concentrado!$A$2:$A859,"="&amp;$A21,Concentrado!$B$2:$B859, "=Zacatecas")</f>
        <v>583.79499999999996</v>
      </c>
      <c r="AY21" s="9">
        <f>SUMIFS(Concentrado!AZ$2:AZ859,Concentrado!$A$2:$A859,"="&amp;$A21,Concentrado!$B$2:$B859, "=Zacatecas")</f>
        <v>6.8019999999999996</v>
      </c>
      <c r="AZ21" s="9">
        <f>SUMIFS(Concentrado!BA$2:BA859,Concentrado!$A$2:$A859,"="&amp;$A21,Concentrado!$B$2:$B859, "=Zacatecas")</f>
        <v>4.9080000000000004</v>
      </c>
      <c r="BA21" s="9">
        <f>SUMIFS(Concentrado!BB$2:BB859,Concentrado!$A$2:$A859,"="&amp;$A21,Concentrado!$B$2:$B859, "=Zacatecas")</f>
        <v>5.8380000000000001</v>
      </c>
      <c r="BB21" s="9">
        <f>SUMIFS(Concentrado!BC$2:BC859,Concentrado!$A$2:$A859,"="&amp;$A21,Concentrado!$B$2:$B859, "=Zacatecas")</f>
        <v>14.403</v>
      </c>
      <c r="BC21" s="9">
        <f>SUMIFS(Concentrado!BD$2:BD859,Concentrado!$A$2:$A859,"="&amp;$A21,Concentrado!$B$2:$B859, "=Zacatecas")</f>
        <v>10.02</v>
      </c>
      <c r="BD21" s="9">
        <f>SUMIFS(Concentrado!BE$2:BE859,Concentrado!$A$2:$A859,"="&amp;$A21,Concentrado!$B$2:$B859, "=Zacatecas")</f>
        <v>16.66</v>
      </c>
      <c r="BE21" s="9">
        <f>SUMIFS(Concentrado!BF$2:BF859,Concentrado!$A$2:$A859,"="&amp;$A21,Concentrado!$B$2:$B859, "=Zacatecas")</f>
        <v>18.812000000000001</v>
      </c>
      <c r="BF21" s="9">
        <f>SUMIFS(Concentrado!BG$2:BG859,Concentrado!$A$2:$A859,"="&amp;$A21,Concentrado!$B$2:$B859, "=Zacatecas")</f>
        <v>29.343</v>
      </c>
      <c r="BG21" s="9">
        <f>SUMIFS(Concentrado!BH$2:BH859,Concentrado!$A$2:$A859,"="&amp;$A21,Concentrado!$B$2:$B859, "=Zacatecas")</f>
        <v>5.9663536776212833</v>
      </c>
    </row>
    <row r="22" spans="1:59" x14ac:dyDescent="0.25">
      <c r="A22" s="4">
        <v>2018</v>
      </c>
      <c r="B22" s="9">
        <f>SUMIFS(Concentrado!C$2:C859,Concentrado!$A$2:$A859,"="&amp;$A22,Concentrado!$B$2:$B859, "=Zacatecas")</f>
        <v>13.728</v>
      </c>
      <c r="C22" s="9">
        <f>SUMIFS(Concentrado!D$2:D859,Concentrado!$A$2:$A859,"="&amp;$A22,Concentrado!$B$2:$B859, "=Zacatecas")</f>
        <v>2.8839999999999999</v>
      </c>
      <c r="D22" s="9">
        <f>SUMIFS(Concentrado!E$2:E859,Concentrado!$A$2:$A859,"="&amp;$A22,Concentrado!$B$2:$B859, "=Zacatecas")</f>
        <v>8.2040000000000006</v>
      </c>
      <c r="E22" s="9">
        <f>SUMIFS(Concentrado!F$2:F859,Concentrado!$A$2:$A859,"="&amp;$A22,Concentrado!$B$2:$B859, "=Zacatecas")</f>
        <v>9.5229999999999997</v>
      </c>
      <c r="F22" s="9">
        <f>SUMIFS(Concentrado!G$2:G859,Concentrado!$A$2:$A859,"="&amp;$A22,Concentrado!$B$2:$B859, "=Zacatecas")</f>
        <v>20.152999999999999</v>
      </c>
      <c r="G22" s="9">
        <f>SUMIFS(Concentrado!H$2:H859,Concentrado!$A$2:$A859,"="&amp;$A22,Concentrado!$B$2:$B859, "=Zacatecas")</f>
        <v>5.242</v>
      </c>
      <c r="H22" s="9">
        <f>SUMIFS(Concentrado!I$2:I859,Concentrado!$A$2:$A859,"="&amp;$A22,Concentrado!$B$2:$B859, "=Zacatecas")</f>
        <v>4.3259999999999996</v>
      </c>
      <c r="I22" s="9">
        <f>SUMIFS(Concentrado!J$2:J859,Concentrado!$A$2:$A859,"="&amp;$A22,Concentrado!$B$2:$B859, "=Zacatecas")</f>
        <v>4.7750000000000004</v>
      </c>
      <c r="J22" s="9">
        <f>SUMIFS(Concentrado!K$2:K859,Concentrado!$A$2:$A859,"="&amp;$A22,Concentrado!$B$2:$B859, "=Zacatecas")</f>
        <v>9.11</v>
      </c>
      <c r="K22" s="9">
        <f>SUMIFS(Concentrado!L$2:L859,Concentrado!$A$2:$A859,"="&amp;$A22,Concentrado!$B$2:$B859, "=Zacatecas")</f>
        <v>4.9269999999999996</v>
      </c>
      <c r="L22" s="9">
        <f>SUMIFS(Concentrado!M$2:M859,Concentrado!$A$2:$A859,"="&amp;$A22,Concentrado!$B$2:$B859, "=Zacatecas")</f>
        <v>6.9790000000000001</v>
      </c>
      <c r="M22" s="9">
        <f>SUMIFS(Concentrado!N$2:N859,Concentrado!$A$2:$A859,"="&amp;$A22,Concentrado!$B$2:$B859, "=Zacatecas")</f>
        <v>54.3</v>
      </c>
      <c r="N22" s="9">
        <f>SUMIFS(Concentrado!O$2:O859,Concentrado!$A$2:$A859,"="&amp;$A22,Concentrado!$B$2:$B859, "=Zacatecas")</f>
        <v>147.13999999999999</v>
      </c>
      <c r="O22" s="9">
        <f>SUMIFS(Concentrado!P$2:P859,Concentrado!$A$2:$A859,"="&amp;$A22,Concentrado!$B$2:$B859, "=Zacatecas")</f>
        <v>36.173000000000002</v>
      </c>
      <c r="P22" s="9">
        <f>SUMIFS(Concentrado!Q$2:Q859,Concentrado!$A$2:$A859,"="&amp;$A22,Concentrado!$B$2:$B859, "=Zacatecas")</f>
        <v>90.608999999999995</v>
      </c>
      <c r="Q22" s="9">
        <f>SUMIFS(Concentrado!R$2:R859,Concentrado!$A$2:$A859,"="&amp;$A22,Concentrado!$B$2:$B859, "=Zacatecas")</f>
        <v>75.004999999999995</v>
      </c>
      <c r="R22" s="9">
        <f>SUMIFS(Concentrado!S$2:S859,Concentrado!$A$2:$A859,"="&amp;$A22,Concentrado!$B$2:$B859, "=Zacatecas")</f>
        <v>70.784000000000006</v>
      </c>
      <c r="S22" s="9">
        <f>SUMIFS(Concentrado!T$2:T859,Concentrado!$A$2:$A859,"="&amp;$A22,Concentrado!$B$2:$B859, "=Zacatecas")</f>
        <v>72.855000000000004</v>
      </c>
      <c r="T22" s="9">
        <f>SUMIFS(Concentrado!U$2:U859,Concentrado!$A$2:$A859,"="&amp;$A22,Concentrado!$B$2:$B859, "=Zacatecas")</f>
        <v>19.594000000000001</v>
      </c>
      <c r="U22" s="9">
        <f>SUMIFS(Concentrado!V$2:V859,Concentrado!$A$2:$A859,"="&amp;$A22,Concentrado!$B$2:$B859, "=Zacatecas")</f>
        <v>21.512</v>
      </c>
      <c r="V22" s="9">
        <f>SUMIFS(Concentrado!W$2:W859,Concentrado!$A$2:$A859,"="&amp;$A22,Concentrado!$B$2:$B859, "=Zacatecas")</f>
        <v>20.571000000000002</v>
      </c>
      <c r="W22" s="9">
        <f>SUMIFS(Concentrado!X$2:X859,Concentrado!$A$2:$A859,"="&amp;$A22,Concentrado!$B$2:$B859, "=Zacatecas")</f>
        <v>69.015000000000001</v>
      </c>
      <c r="X22" s="9">
        <f>SUMIFS(Concentrado!Y$2:Y859,Concentrado!$A$2:$A859,"="&amp;$A22,Concentrado!$B$2:$B859, "=Zacatecas")</f>
        <v>11.176</v>
      </c>
      <c r="Y22" s="9">
        <f>SUMIFS(Concentrado!Z$2:Z859,Concentrado!$A$2:$A859,"="&amp;$A22,Concentrado!$B$2:$B859, "=Zacatecas")</f>
        <v>39.549999999999997</v>
      </c>
      <c r="Z22" s="9">
        <f>SUMIFS(Concentrado!AA$2:AA859,Concentrado!$A$2:$A859,"="&amp;$A22,Concentrado!$B$2:$B859, "=Zacatecas")</f>
        <v>88.233999999999995</v>
      </c>
      <c r="AA22" s="9">
        <f>SUMIFS(Concentrado!AB$2:AB859,Concentrado!$A$2:$A859,"="&amp;$A22,Concentrado!$B$2:$B859, "=Zacatecas")</f>
        <v>65.256</v>
      </c>
      <c r="AB22" s="9">
        <f>SUMIFS(Concentrado!AC$2:AC859,Concentrado!$A$2:$A859,"="&amp;$A22,Concentrado!$B$2:$B859, "=Zacatecas")</f>
        <v>76.528000000000006</v>
      </c>
      <c r="AC22" s="9">
        <f>SUMIFS(Concentrado!AD$2:AD859,Concentrado!$A$2:$A859,"="&amp;$A22,Concentrado!$B$2:$B859, "=Zacatecas")</f>
        <v>475.99</v>
      </c>
      <c r="AD22" s="9">
        <f>SUMIFS(Concentrado!AE$2:AE859,Concentrado!$A$2:$A859,"="&amp;$A22,Concentrado!$B$2:$B859, "=Zacatecas")</f>
        <v>403.67200000000003</v>
      </c>
      <c r="AE22" s="9">
        <f>SUMIFS(Concentrado!AF$2:AF859,Concentrado!$A$2:$A859,"="&amp;$A22,Concentrado!$B$2:$B859, "=Zacatecas")</f>
        <v>439.27</v>
      </c>
      <c r="AF22" s="9">
        <f>SUMIFS(Concentrado!AG$2:AG859,Concentrado!$A$2:$A859,"="&amp;$A22,Concentrado!$B$2:$B859, "=Zacatecas")</f>
        <v>13.728</v>
      </c>
      <c r="AG22" s="9">
        <f>SUMIFS(Concentrado!AH$2:AH859,Concentrado!$A$2:$A859,"="&amp;$A22,Concentrado!$B$2:$B859, "=Zacatecas")</f>
        <v>12.471722102316599</v>
      </c>
      <c r="AH22" s="9">
        <f>SUMIFS(Concentrado!AI$2:AI859,Concentrado!$A$2:$A859,"="&amp;$A22,Concentrado!$B$2:$B859, "=Zacatecas")</f>
        <v>1.72277159494194</v>
      </c>
      <c r="AI22" s="9">
        <f>SUMIFS(Concentrado!AJ$2:AJ859,Concentrado!$A$2:$A859,"="&amp;$A22,Concentrado!$B$2:$B859, "=Zacatecas")</f>
        <v>7.0826056387905698</v>
      </c>
      <c r="AJ22" s="9">
        <f>SUMIFS(Concentrado!AK$2:AK859,Concentrado!$A$2:$A859,"="&amp;$A22,Concentrado!$B$2:$B859, "=Zacatecas")</f>
        <v>10.858000000000001</v>
      </c>
      <c r="AK22" s="9">
        <f>SUMIFS(Concentrado!AL$2:AL859,Concentrado!$A$2:$A859,"="&amp;$A22,Concentrado!$B$2:$B859, "=Zacatecas")</f>
        <v>1.4419999999999999</v>
      </c>
      <c r="AL22" s="9">
        <f>SUMIFS(Concentrado!AM$2:AM859,Concentrado!$A$2:$A859,"="&amp;$A22,Concentrado!$B$2:$B859, "=Zacatecas")</f>
        <v>6.0609999999999999</v>
      </c>
      <c r="AM22" s="9">
        <f>SUMIFS(Concentrado!AN$2:AN859,Concentrado!$A$2:$A859,"="&amp;$A22,Concentrado!$B$2:$B859, "=Zacatecas")</f>
        <v>59.030999999999999</v>
      </c>
      <c r="AN22" s="9">
        <f>SUMIFS(Concentrado!AO$2:AO859,Concentrado!$A$2:$A859,"="&amp;$A22,Concentrado!$B$2:$B859, "=Zacatecas")</f>
        <v>43.503999999999998</v>
      </c>
      <c r="AO22" s="9">
        <f>SUMIFS(Concentrado!AP$2:AP859,Concentrado!$A$2:$A859,"="&amp;$A22,Concentrado!$B$2:$B859, "=Zacatecas")</f>
        <v>51.121000000000002</v>
      </c>
      <c r="AP22" s="9">
        <f>SUMIFS(Concentrado!AQ$2:AQ859,Concentrado!$A$2:$A859,"="&amp;$A22,Concentrado!$B$2:$B859, "=Zacatecas")</f>
        <v>1.373</v>
      </c>
      <c r="AQ22" s="9">
        <f>SUMIFS(Concentrado!AR$2:AR859,Concentrado!$A$2:$A859,"="&amp;$A22,Concentrado!$B$2:$B859, "=Zacatecas")</f>
        <v>0.60099999999999998</v>
      </c>
      <c r="AR22" s="9">
        <f>SUMIFS(Concentrado!AS$2:AS859,Concentrado!$A$2:$A859,"="&amp;$A22,Concentrado!$B$2:$B859, "=Zacatecas")</f>
        <v>0.98</v>
      </c>
      <c r="AS22" s="9">
        <f>SUMIFS(Concentrado!AT$2:AT859,Concentrado!$A$2:$A859,"="&amp;$A22,Concentrado!$B$2:$B859, "=Zacatecas")</f>
        <v>2.1219999999999999</v>
      </c>
      <c r="AT22" s="9">
        <f>SUMIFS(Concentrado!AU$2:AU859,Concentrado!$A$2:$A859,"="&amp;$A22,Concentrado!$B$2:$B859, "=Zacatecas")</f>
        <v>0.36099999999999999</v>
      </c>
      <c r="AU22" s="9">
        <f>SUMIFS(Concentrado!AV$2:AV859,Concentrado!$A$2:$A859,"="&amp;$A22,Concentrado!$B$2:$B859, "=Zacatecas")</f>
        <v>1.224</v>
      </c>
      <c r="AV22" s="9">
        <f>SUMIFS(Concentrado!AW$2:AW859,Concentrado!$A$2:$A859,"="&amp;$A22,Concentrado!$B$2:$B859, "=Zacatecas")</f>
        <v>688.77499999999998</v>
      </c>
      <c r="AW22" s="9">
        <f>SUMIFS(Concentrado!AX$2:AX859,Concentrado!$A$2:$A859,"="&amp;$A22,Concentrado!$B$2:$B859, "=Zacatecas")</f>
        <v>489.71800000000002</v>
      </c>
      <c r="AX22" s="9">
        <f>SUMIFS(Concentrado!AY$2:AY859,Concentrado!$A$2:$A859,"="&amp;$A22,Concentrado!$B$2:$B859, "=Zacatecas")</f>
        <v>587.49</v>
      </c>
      <c r="AY22" s="9">
        <f>SUMIFS(Concentrado!AZ$2:AZ859,Concentrado!$A$2:$A859,"="&amp;$A22,Concentrado!$B$2:$B859, "=Zacatecas")</f>
        <v>6.8879999999999999</v>
      </c>
      <c r="AZ22" s="9">
        <f>SUMIFS(Concentrado!BA$2:BA859,Concentrado!$A$2:$A859,"="&amp;$A22,Concentrado!$B$2:$B859, "=Zacatecas")</f>
        <v>4.8970000000000002</v>
      </c>
      <c r="BA22" s="9">
        <f>SUMIFS(Concentrado!BB$2:BB859,Concentrado!$A$2:$A859,"="&amp;$A22,Concentrado!$B$2:$B859, "=Zacatecas")</f>
        <v>5.875</v>
      </c>
      <c r="BB22" s="9">
        <f>SUMIFS(Concentrado!BC$2:BC859,Concentrado!$A$2:$A859,"="&amp;$A22,Concentrado!$B$2:$B859, "=Zacatecas")</f>
        <v>8.8580000000000005</v>
      </c>
      <c r="BC22" s="9">
        <f>SUMIFS(Concentrado!BD$2:BD859,Concentrado!$A$2:$A859,"="&amp;$A22,Concentrado!$B$2:$B859, "=Zacatecas")</f>
        <v>7.593</v>
      </c>
      <c r="BD22" s="9">
        <f>SUMIFS(Concentrado!BE$2:BE859,Concentrado!$A$2:$A859,"="&amp;$A22,Concentrado!$B$2:$B859, "=Zacatecas")</f>
        <v>16.719000000000001</v>
      </c>
      <c r="BE22" s="9">
        <f>SUMIFS(Concentrado!BF$2:BF859,Concentrado!$A$2:$A859,"="&amp;$A22,Concentrado!$B$2:$B859, "=Zacatecas")</f>
        <v>19.113</v>
      </c>
      <c r="BF22" s="9">
        <f>SUMIFS(Concentrado!BG$2:BG859,Concentrado!$A$2:$A859,"="&amp;$A22,Concentrado!$B$2:$B859, "=Zacatecas")</f>
        <v>31.219000000000001</v>
      </c>
      <c r="BG22" s="9">
        <f>SUMIFS(Concentrado!BH$2:BH859,Concentrado!$A$2:$A859,"="&amp;$A22,Concentrado!$B$2:$B859, "=Zacatecas")</f>
        <v>6.0702764577335317</v>
      </c>
    </row>
    <row r="23" spans="1:59" x14ac:dyDescent="0.25">
      <c r="A23" s="4">
        <v>2019</v>
      </c>
      <c r="B23" s="9">
        <f>SUMIFS(Concentrado!C$2:C859,Concentrado!$A$2:$A859,"="&amp;$A23,Concentrado!$B$2:$B859, "=Zacatecas")</f>
        <v>13.313000000000001</v>
      </c>
      <c r="C23" s="9">
        <f>SUMIFS(Concentrado!D$2:D859,Concentrado!$A$2:$A859,"="&amp;$A23,Concentrado!$B$2:$B859, "=Zacatecas")</f>
        <v>3.827</v>
      </c>
      <c r="D23" s="9">
        <f>SUMIFS(Concentrado!E$2:E859,Concentrado!$A$2:$A859,"="&amp;$A23,Concentrado!$B$2:$B859, "=Zacatecas")</f>
        <v>8.4760000000000009</v>
      </c>
      <c r="E23" s="9">
        <f>SUMIFS(Concentrado!F$2:F859,Concentrado!$A$2:$A859,"="&amp;$A23,Concentrado!$B$2:$B859, "=Zacatecas")</f>
        <v>6.1180000000000003</v>
      </c>
      <c r="F23" s="9">
        <f>SUMIFS(Concentrado!G$2:G859,Concentrado!$A$2:$A859,"="&amp;$A23,Concentrado!$B$2:$B859, "=Zacatecas")</f>
        <v>19.007999999999999</v>
      </c>
      <c r="G23" s="9">
        <f>SUMIFS(Concentrado!H$2:H859,Concentrado!$A$2:$A859,"="&amp;$A23,Concentrado!$B$2:$B859, "=Zacatecas")</f>
        <v>5.9720000000000004</v>
      </c>
      <c r="H23" s="9">
        <f>SUMIFS(Concentrado!I$2:I859,Concentrado!$A$2:$A859,"="&amp;$A23,Concentrado!$B$2:$B859, "=Zacatecas")</f>
        <v>3.468</v>
      </c>
      <c r="I23" s="9">
        <f>SUMIFS(Concentrado!J$2:J859,Concentrado!$A$2:$A859,"="&amp;$A23,Concentrado!$B$2:$B859, "=Zacatecas")</f>
        <v>4.6950000000000003</v>
      </c>
      <c r="J23" s="9">
        <f>SUMIFS(Concentrado!K$2:K859,Concentrado!$A$2:$A859,"="&amp;$A23,Concentrado!$B$2:$B859, "=Zacatecas")</f>
        <v>10.327</v>
      </c>
      <c r="K23" s="9">
        <f>SUMIFS(Concentrado!L$2:L859,Concentrado!$A$2:$A859,"="&amp;$A23,Concentrado!$B$2:$B859, "=Zacatecas")</f>
        <v>5.3810000000000002</v>
      </c>
      <c r="L23" s="9">
        <f>SUMIFS(Concentrado!M$2:M859,Concentrado!$A$2:$A859,"="&amp;$A23,Concentrado!$B$2:$B859, "=Zacatecas")</f>
        <v>7.8049999999999997</v>
      </c>
      <c r="M23" s="9">
        <f>SUMIFS(Concentrado!N$2:N859,Concentrado!$A$2:$A859,"="&amp;$A23,Concentrado!$B$2:$B859, "=Zacatecas")</f>
        <v>54.162999999999997</v>
      </c>
      <c r="N23" s="9">
        <f>SUMIFS(Concentrado!O$2:O859,Concentrado!$A$2:$A859,"="&amp;$A23,Concentrado!$B$2:$B859, "=Zacatecas")</f>
        <v>152.79300000000001</v>
      </c>
      <c r="O23" s="9">
        <f>SUMIFS(Concentrado!P$2:P859,Concentrado!$A$2:$A859,"="&amp;$A23,Concentrado!$B$2:$B859, "=Zacatecas")</f>
        <v>34.917000000000002</v>
      </c>
      <c r="P23" s="9">
        <f>SUMIFS(Concentrado!Q$2:Q859,Concentrado!$A$2:$A859,"="&amp;$A23,Concentrado!$B$2:$B859, "=Zacatecas")</f>
        <v>92.685000000000002</v>
      </c>
      <c r="Q23" s="9">
        <f>SUMIFS(Concentrado!R$2:R859,Concentrado!$A$2:$A859,"="&amp;$A23,Concentrado!$B$2:$B859, "=Zacatecas")</f>
        <v>65.944999999999993</v>
      </c>
      <c r="R23" s="9">
        <f>SUMIFS(Concentrado!S$2:S859,Concentrado!$A$2:$A859,"="&amp;$A23,Concentrado!$B$2:$B859, "=Zacatecas")</f>
        <v>71.388999999999996</v>
      </c>
      <c r="S23" s="9">
        <f>SUMIFS(Concentrado!T$2:T859,Concentrado!$A$2:$A859,"="&amp;$A23,Concentrado!$B$2:$B859, "=Zacatecas")</f>
        <v>68.721000000000004</v>
      </c>
      <c r="T23" s="9">
        <f>SUMIFS(Concentrado!U$2:U859,Concentrado!$A$2:$A859,"="&amp;$A23,Concentrado!$B$2:$B859, "=Zacatecas")</f>
        <v>22.77</v>
      </c>
      <c r="U23" s="9">
        <f>SUMIFS(Concentrado!V$2:V859,Concentrado!$A$2:$A859,"="&amp;$A23,Concentrado!$B$2:$B859, "=Zacatecas")</f>
        <v>26.068000000000001</v>
      </c>
      <c r="V23" s="9">
        <f>SUMIFS(Concentrado!W$2:W859,Concentrado!$A$2:$A859,"="&amp;$A23,Concentrado!$B$2:$B859, "=Zacatecas")</f>
        <v>24.452000000000002</v>
      </c>
      <c r="W23" s="9">
        <f>SUMIFS(Concentrado!X$2:X859,Concentrado!$A$2:$A859,"="&amp;$A23,Concentrado!$B$2:$B859, "=Zacatecas")</f>
        <v>67.063999999999993</v>
      </c>
      <c r="X23" s="9">
        <f>SUMIFS(Concentrado!Y$2:Y859,Concentrado!$A$2:$A859,"="&amp;$A23,Concentrado!$B$2:$B859, "=Zacatecas")</f>
        <v>8.61</v>
      </c>
      <c r="Y23" s="9">
        <f>SUMIFS(Concentrado!Z$2:Z859,Concentrado!$A$2:$A859,"="&amp;$A23,Concentrado!$B$2:$B859, "=Zacatecas")</f>
        <v>37.256999999999998</v>
      </c>
      <c r="Z23" s="9">
        <f>SUMIFS(Concentrado!AA$2:AA859,Concentrado!$A$2:$A859,"="&amp;$A23,Concentrado!$B$2:$B859, "=Zacatecas")</f>
        <v>90.828999999999994</v>
      </c>
      <c r="AA23" s="9">
        <f>SUMIFS(Concentrado!AB$2:AB859,Concentrado!$A$2:$A859,"="&amp;$A23,Concentrado!$B$2:$B859, "=Zacatecas")</f>
        <v>62.779000000000003</v>
      </c>
      <c r="AB23" s="9">
        <f>SUMIFS(Concentrado!AC$2:AC859,Concentrado!$A$2:$A859,"="&amp;$A23,Concentrado!$B$2:$B859, "=Zacatecas")</f>
        <v>76.525999999999996</v>
      </c>
      <c r="AC23" s="9">
        <f>SUMIFS(Concentrado!AD$2:AD859,Concentrado!$A$2:$A859,"="&amp;$A23,Concentrado!$B$2:$B859, "=Zacatecas")</f>
        <v>487.61700000000002</v>
      </c>
      <c r="AD23" s="9">
        <f>SUMIFS(Concentrado!AE$2:AE859,Concentrado!$A$2:$A859,"="&amp;$A23,Concentrado!$B$2:$B859, "=Zacatecas")</f>
        <v>409.67700000000002</v>
      </c>
      <c r="AE23" s="9">
        <f>SUMIFS(Concentrado!AF$2:AF859,Concentrado!$A$2:$A859,"="&amp;$A23,Concentrado!$B$2:$B859, "=Zacatecas")</f>
        <v>447.87400000000002</v>
      </c>
      <c r="AF23" s="9">
        <f>SUMIFS(Concentrado!AG$2:AG859,Concentrado!$A$2:$A859,"="&amp;$A23,Concentrado!$B$2:$B859, "=Zacatecas")</f>
        <v>14.06</v>
      </c>
      <c r="AG23" s="9">
        <f>SUMIFS(Concentrado!AH$2:AH859,Concentrado!$A$2:$A859,"="&amp;$A23,Concentrado!$B$2:$B859, "=Zacatecas")</f>
        <v>14.6116942259455</v>
      </c>
      <c r="AH23" s="9">
        <f>SUMIFS(Concentrado!AI$2:AI859,Concentrado!$A$2:$A859,"="&amp;$A23,Concentrado!$B$2:$B859, "=Zacatecas")</f>
        <v>4.4919438714336604</v>
      </c>
      <c r="AI23" s="9">
        <f>SUMIFS(Concentrado!AJ$2:AJ859,Concentrado!$A$2:$A859,"="&amp;$A23,Concentrado!$B$2:$B859, "=Zacatecas")</f>
        <v>9.5345740992427803</v>
      </c>
      <c r="AJ23" s="9">
        <f>SUMIFS(Concentrado!AK$2:AK859,Concentrado!$A$2:$A859,"="&amp;$A23,Concentrado!$B$2:$B859, "=Zacatecas")</f>
        <v>11.571</v>
      </c>
      <c r="AK23" s="9">
        <f>SUMIFS(Concentrado!AL$2:AL859,Concentrado!$A$2:$A859,"="&amp;$A23,Concentrado!$B$2:$B859, "=Zacatecas")</f>
        <v>2.87</v>
      </c>
      <c r="AL23" s="9">
        <f>SUMIFS(Concentrado!AM$2:AM859,Concentrado!$A$2:$A859,"="&amp;$A23,Concentrado!$B$2:$B859, "=Zacatecas")</f>
        <v>7.1340000000000003</v>
      </c>
      <c r="AM23" s="9">
        <f>SUMIFS(Concentrado!AN$2:AN859,Concentrado!$A$2:$A859,"="&amp;$A23,Concentrado!$B$2:$B859, "=Zacatecas")</f>
        <v>64.575999999999993</v>
      </c>
      <c r="AN23" s="9">
        <f>SUMIFS(Concentrado!AO$2:AO859,Concentrado!$A$2:$A859,"="&amp;$A23,Concentrado!$B$2:$B859, "=Zacatecas")</f>
        <v>55.125999999999998</v>
      </c>
      <c r="AO23" s="9">
        <f>SUMIFS(Concentrado!AP$2:AP859,Concentrado!$A$2:$A859,"="&amp;$A23,Concentrado!$B$2:$B859, "=Zacatecas")</f>
        <v>59.817999999999998</v>
      </c>
      <c r="AP23" s="9">
        <f>SUMIFS(Concentrado!AQ$2:AQ859,Concentrado!$A$2:$A859,"="&amp;$A23,Concentrado!$B$2:$B859, "=Zacatecas")</f>
        <v>0.373</v>
      </c>
      <c r="AQ23" s="9">
        <f>SUMIFS(Concentrado!AR$2:AR859,Concentrado!$A$2:$A859,"="&amp;$A23,Concentrado!$B$2:$B859, "=Zacatecas")</f>
        <v>0.35899999999999999</v>
      </c>
      <c r="AR23" s="9">
        <f>SUMIFS(Concentrado!AS$2:AS859,Concentrado!$A$2:$A859,"="&amp;$A23,Concentrado!$B$2:$B859, "=Zacatecas")</f>
        <v>0.36599999999999999</v>
      </c>
      <c r="AS23" s="9">
        <f>SUMIFS(Concentrado!AT$2:AT859,Concentrado!$A$2:$A859,"="&amp;$A23,Concentrado!$B$2:$B859, "=Zacatecas")</f>
        <v>3.1110000000000002</v>
      </c>
      <c r="AT23" s="9">
        <f>SUMIFS(Concentrado!AU$2:AU859,Concentrado!$A$2:$A859,"="&amp;$A23,Concentrado!$B$2:$B859, "=Zacatecas")</f>
        <v>0.47799999999999998</v>
      </c>
      <c r="AU23" s="9">
        <f>SUMIFS(Concentrado!AV$2:AV859,Concentrado!$A$2:$A859,"="&amp;$A23,Concentrado!$B$2:$B859, "=Zacatecas")</f>
        <v>1.768</v>
      </c>
      <c r="AV23" s="9">
        <f>SUMIFS(Concentrado!AW$2:AW859,Concentrado!$A$2:$A859,"="&amp;$A23,Concentrado!$B$2:$B859, "=Zacatecas")</f>
        <v>715.06399999999996</v>
      </c>
      <c r="AW23" s="9">
        <f>SUMIFS(Concentrado!AX$2:AX859,Concentrado!$A$2:$A859,"="&amp;$A23,Concentrado!$B$2:$B859, "=Zacatecas")</f>
        <v>507.25400000000002</v>
      </c>
      <c r="AX23" s="9">
        <f>SUMIFS(Concentrado!AY$2:AY859,Concentrado!$A$2:$A859,"="&amp;$A23,Concentrado!$B$2:$B859, "=Zacatecas")</f>
        <v>609.15700000000004</v>
      </c>
      <c r="AY23" s="9">
        <f>SUMIFS(Concentrado!AZ$2:AZ859,Concentrado!$A$2:$A859,"="&amp;$A23,Concentrado!$B$2:$B859, "=Zacatecas")</f>
        <v>7.1509999999999998</v>
      </c>
      <c r="AZ23" s="9">
        <f>SUMIFS(Concentrado!BA$2:BA859,Concentrado!$A$2:$A859,"="&amp;$A23,Concentrado!$B$2:$B859, "=Zacatecas")</f>
        <v>5.0730000000000004</v>
      </c>
      <c r="BA23" s="9">
        <f>SUMIFS(Concentrado!BB$2:BB859,Concentrado!$A$2:$A859,"="&amp;$A23,Concentrado!$B$2:$B859, "=Zacatecas")</f>
        <v>6.0919999999999996</v>
      </c>
      <c r="BB23" s="9">
        <f>SUMIFS(Concentrado!BC$2:BC859,Concentrado!$A$2:$A859,"="&amp;$A23,Concentrado!$B$2:$B859, "=Zacatecas")</f>
        <v>15.303000000000001</v>
      </c>
      <c r="BC23" s="9">
        <f>SUMIFS(Concentrado!BD$2:BD859,Concentrado!$A$2:$A859,"="&amp;$A23,Concentrado!$B$2:$B859, "=Zacatecas")</f>
        <v>1.913</v>
      </c>
      <c r="BD23" s="9">
        <f>SUMIFS(Concentrado!BE$2:BE859,Concentrado!$A$2:$A859,"="&amp;$A23,Concentrado!$B$2:$B859, "=Zacatecas")</f>
        <v>16.902999999999999</v>
      </c>
      <c r="BE23" s="9">
        <f>SUMIFS(Concentrado!BF$2:BF859,Concentrado!$A$2:$A859,"="&amp;$A23,Concentrado!$B$2:$B859, "=Zacatecas")</f>
        <v>19.786999999999999</v>
      </c>
      <c r="BF23" s="9">
        <f>SUMIFS(Concentrado!BG$2:BG859,Concentrado!$A$2:$A859,"="&amp;$A23,Concentrado!$B$2:$B859, "=Zacatecas")</f>
        <v>29.206</v>
      </c>
      <c r="BG23" s="9">
        <f>SUMIFS(Concentrado!BH$2:BH859,Concentrado!$A$2:$A859,"="&amp;$A23,Concentrado!$B$2:$B859, "=Zacatecas")</f>
        <v>6.1331775700934577</v>
      </c>
    </row>
    <row r="24" spans="1:59" x14ac:dyDescent="0.25">
      <c r="A24" s="4">
        <v>2020</v>
      </c>
      <c r="B24" s="9">
        <f>SUMIFS(Concentrado!C$2:C859,Concentrado!$A$2:$A859,"="&amp;$A24,Concentrado!$B$2:$B859, "=Zacatecas")</f>
        <v>10.295</v>
      </c>
      <c r="C24" s="9">
        <f>SUMIFS(Concentrado!D$2:D859,Concentrado!$A$2:$A859,"="&amp;$A24,Concentrado!$B$2:$B859, "=Zacatecas")</f>
        <v>1.784</v>
      </c>
      <c r="D24" s="9">
        <f>SUMIFS(Concentrado!E$2:E859,Concentrado!$A$2:$A859,"="&amp;$A24,Concentrado!$B$2:$B859, "=Zacatecas")</f>
        <v>5.95</v>
      </c>
      <c r="E24" s="9">
        <f>SUMIFS(Concentrado!F$2:F859,Concentrado!$A$2:$A859,"="&amp;$A24,Concentrado!$B$2:$B859, "=Zacatecas")</f>
        <v>8.6329999999999991</v>
      </c>
      <c r="F24" s="9">
        <f>SUMIFS(Concentrado!G$2:G859,Concentrado!$A$2:$A859,"="&amp;$A24,Concentrado!$B$2:$B859, "=Zacatecas")</f>
        <v>18.344000000000001</v>
      </c>
      <c r="G24" s="9">
        <f>SUMIFS(Concentrado!H$2:H859,Concentrado!$A$2:$A859,"="&amp;$A24,Concentrado!$B$2:$B859, "=Zacatecas")</f>
        <v>5.83</v>
      </c>
      <c r="H24" s="9">
        <f>SUMIFS(Concentrado!I$2:I859,Concentrado!$A$2:$A859,"="&amp;$A24,Concentrado!$B$2:$B859, "=Zacatecas")</f>
        <v>4.2809999999999997</v>
      </c>
      <c r="I24" s="9">
        <f>SUMIFS(Concentrado!J$2:J859,Concentrado!$A$2:$A859,"="&amp;$A24,Concentrado!$B$2:$B859, "=Zacatecas")</f>
        <v>5.0389999999999997</v>
      </c>
      <c r="J24" s="9">
        <f>SUMIFS(Concentrado!K$2:K859,Concentrado!$A$2:$A859,"="&amp;$A24,Concentrado!$B$2:$B859, "=Zacatecas")</f>
        <v>9.4269999999999996</v>
      </c>
      <c r="K24" s="9">
        <f>SUMIFS(Concentrado!L$2:L859,Concentrado!$A$2:$A859,"="&amp;$A24,Concentrado!$B$2:$B859, "=Zacatecas")</f>
        <v>4.4000000000000004</v>
      </c>
      <c r="L24" s="9">
        <f>SUMIFS(Concentrado!M$2:M859,Concentrado!$A$2:$A859,"="&amp;$A24,Concentrado!$B$2:$B859, "=Zacatecas")</f>
        <v>6.8609999999999998</v>
      </c>
      <c r="M24" s="9">
        <f>SUMIFS(Concentrado!N$2:N859,Concentrado!$A$2:$A859,"="&amp;$A24,Concentrado!$B$2:$B859, "=Zacatecas")</f>
        <v>66.855999999999995</v>
      </c>
      <c r="N24" s="9">
        <f>SUMIFS(Concentrado!O$2:O859,Concentrado!$A$2:$A859,"="&amp;$A24,Concentrado!$B$2:$B859, "=Zacatecas")</f>
        <v>197.22499999999999</v>
      </c>
      <c r="O24" s="9">
        <f>SUMIFS(Concentrado!P$2:P859,Concentrado!$A$2:$A859,"="&amp;$A24,Concentrado!$B$2:$B859, "=Zacatecas")</f>
        <v>35.082999999999998</v>
      </c>
      <c r="P24" s="9">
        <f>SUMIFS(Concentrado!Q$2:Q859,Concentrado!$A$2:$A859,"="&amp;$A24,Concentrado!$B$2:$B859, "=Zacatecas")</f>
        <v>114.44799999999999</v>
      </c>
      <c r="Q24" s="9">
        <f>SUMIFS(Concentrado!R$2:R859,Concentrado!$A$2:$A859,"="&amp;$A24,Concentrado!$B$2:$B859, "=Zacatecas")</f>
        <v>102.706</v>
      </c>
      <c r="R24" s="9">
        <f>SUMIFS(Concentrado!S$2:S859,Concentrado!$A$2:$A859,"="&amp;$A24,Concentrado!$B$2:$B859, "=Zacatecas")</f>
        <v>90.384</v>
      </c>
      <c r="S24" s="9">
        <f>SUMIFS(Concentrado!T$2:T859,Concentrado!$A$2:$A859,"="&amp;$A24,Concentrado!$B$2:$B859, "=Zacatecas")</f>
        <v>96.415999999999997</v>
      </c>
      <c r="T24" s="9">
        <f>SUMIFS(Concentrado!U$2:U859,Concentrado!$A$2:$A859,"="&amp;$A24,Concentrado!$B$2:$B859, "=Zacatecas")</f>
        <v>27.536999999999999</v>
      </c>
      <c r="U24" s="9">
        <f>SUMIFS(Concentrado!V$2:V859,Concentrado!$A$2:$A859,"="&amp;$A24,Concentrado!$B$2:$B859, "=Zacatecas")</f>
        <v>30.802</v>
      </c>
      <c r="V24" s="9">
        <f>SUMIFS(Concentrado!W$2:W859,Concentrado!$A$2:$A859,"="&amp;$A24,Concentrado!$B$2:$B859, "=Zacatecas")</f>
        <v>29.204000000000001</v>
      </c>
      <c r="W24" s="9">
        <f>SUMIFS(Concentrado!X$2:X859,Concentrado!$A$2:$A859,"="&amp;$A24,Concentrado!$B$2:$B859, "=Zacatecas")</f>
        <v>116.971</v>
      </c>
      <c r="X24" s="9">
        <f>SUMIFS(Concentrado!Y$2:Y859,Concentrado!$A$2:$A859,"="&amp;$A24,Concentrado!$B$2:$B859, "=Zacatecas")</f>
        <v>12.131</v>
      </c>
      <c r="Y24" s="9">
        <f>SUMIFS(Concentrado!Z$2:Z859,Concentrado!$A$2:$A859,"="&amp;$A24,Concentrado!$B$2:$B859, "=Zacatecas")</f>
        <v>63.447000000000003</v>
      </c>
      <c r="Z24" s="9">
        <f>SUMIFS(Concentrado!AA$2:AA859,Concentrado!$A$2:$A859,"="&amp;$A24,Concentrado!$B$2:$B859, "=Zacatecas")</f>
        <v>125.77800000000001</v>
      </c>
      <c r="AA24" s="9">
        <f>SUMIFS(Concentrado!AB$2:AB859,Concentrado!$A$2:$A859,"="&amp;$A24,Concentrado!$B$2:$B859, "=Zacatecas")</f>
        <v>95.498000000000005</v>
      </c>
      <c r="AB24" s="9">
        <f>SUMIFS(Concentrado!AC$2:AC859,Concentrado!$A$2:$A859,"="&amp;$A24,Concentrado!$B$2:$B859, "=Zacatecas")</f>
        <v>110.319</v>
      </c>
      <c r="AC24" s="9">
        <f>SUMIFS(Concentrado!AD$2:AD859,Concentrado!$A$2:$A859,"="&amp;$A24,Concentrado!$B$2:$B859, "=Zacatecas")</f>
        <v>592.41999999999996</v>
      </c>
      <c r="AD24" s="9">
        <f>SUMIFS(Concentrado!AE$2:AE859,Concentrado!$A$2:$A859,"="&amp;$A24,Concentrado!$B$2:$B859, "=Zacatecas")</f>
        <v>480.702</v>
      </c>
      <c r="AE24" s="9">
        <f>SUMIFS(Concentrado!AF$2:AF859,Concentrado!$A$2:$A859,"="&amp;$A24,Concentrado!$B$2:$B859, "=Zacatecas")</f>
        <v>535.38499999999999</v>
      </c>
      <c r="AF24" s="9">
        <f>SUMIFS(Concentrado!AG$2:AG859,Concentrado!$A$2:$A859,"="&amp;$A24,Concentrado!$B$2:$B859, "=Zacatecas")</f>
        <v>17.366</v>
      </c>
      <c r="AG24" s="9">
        <f>SUMIFS(Concentrado!AH$2:AH859,Concentrado!$A$2:$A859,"="&amp;$A24,Concentrado!$B$2:$B859, "=Zacatecas")</f>
        <v>18.1010596081817</v>
      </c>
      <c r="AH24" s="9">
        <f>SUMIFS(Concentrado!AI$2:AI859,Concentrado!$A$2:$A859,"="&amp;$A24,Concentrado!$B$2:$B859, "=Zacatecas")</f>
        <v>2.7649036949481798</v>
      </c>
      <c r="AI24" s="9">
        <f>SUMIFS(Concentrado!AJ$2:AJ859,Concentrado!$A$2:$A859,"="&amp;$A24,Concentrado!$B$2:$B859, "=Zacatecas")</f>
        <v>10.4055204754629</v>
      </c>
      <c r="AJ24" s="9">
        <f>SUMIFS(Concentrado!AK$2:AK859,Concentrado!$A$2:$A859,"="&amp;$A24,Concentrado!$B$2:$B859, "=Zacatecas")</f>
        <v>13.272</v>
      </c>
      <c r="AK24" s="9">
        <f>SUMIFS(Concentrado!AL$2:AL859,Concentrado!$A$2:$A859,"="&amp;$A24,Concentrado!$B$2:$B859, "=Zacatecas")</f>
        <v>2.2599999999999998</v>
      </c>
      <c r="AL24" s="9">
        <f>SUMIFS(Concentrado!AM$2:AM859,Concentrado!$A$2:$A859,"="&amp;$A24,Concentrado!$B$2:$B859, "=Zacatecas")</f>
        <v>7.65</v>
      </c>
      <c r="AM24" s="9">
        <f>SUMIFS(Concentrado!AN$2:AN859,Concentrado!$A$2:$A859,"="&amp;$A24,Concentrado!$B$2:$B859, "=Zacatecas")</f>
        <v>267.30799999999999</v>
      </c>
      <c r="AN24" s="9">
        <f>SUMIFS(Concentrado!AO$2:AO859,Concentrado!$A$2:$A859,"="&amp;$A24,Concentrado!$B$2:$B859, "=Zacatecas")</f>
        <v>180.05500000000001</v>
      </c>
      <c r="AO24" s="9">
        <f>SUMIFS(Concentrado!AP$2:AP859,Concentrado!$A$2:$A859,"="&amp;$A24,Concentrado!$B$2:$B859, "=Zacatecas")</f>
        <v>222.76400000000001</v>
      </c>
      <c r="AP24" s="9">
        <f>SUMIFS(Concentrado!AQ$2:AQ859,Concentrado!$A$2:$A859,"="&amp;$A24,Concentrado!$B$2:$B859, "=Zacatecas")</f>
        <v>0.74399999999999999</v>
      </c>
      <c r="AQ24" s="9">
        <f>SUMIFS(Concentrado!AR$2:AR859,Concentrado!$A$2:$A859,"="&amp;$A24,Concentrado!$B$2:$B859, "=Zacatecas")</f>
        <v>0.35699999999999998</v>
      </c>
      <c r="AR24" s="9">
        <f>SUMIFS(Concentrado!AS$2:AS859,Concentrado!$A$2:$A859,"="&amp;$A24,Concentrado!$B$2:$B859, "=Zacatecas")</f>
        <v>0.54600000000000004</v>
      </c>
      <c r="AS24" s="9">
        <f>SUMIFS(Concentrado!AT$2:AT859,Concentrado!$A$2:$A859,"="&amp;$A24,Concentrado!$B$2:$B859, "=Zacatecas")</f>
        <v>2.2330000000000001</v>
      </c>
      <c r="AT24" s="9">
        <f>SUMIFS(Concentrado!AU$2:AU859,Concentrado!$A$2:$A859,"="&amp;$A24,Concentrado!$B$2:$B859, "=Zacatecas")</f>
        <v>0.11899999999999999</v>
      </c>
      <c r="AU24" s="9">
        <f>SUMIFS(Concentrado!AV$2:AV859,Concentrado!$A$2:$A859,"="&amp;$A24,Concentrado!$B$2:$B859, "=Zacatecas")</f>
        <v>1.1539999999999999</v>
      </c>
      <c r="AV24" s="9">
        <f>SUMIFS(Concentrado!AW$2:AW859,Concentrado!$A$2:$A859,"="&amp;$A24,Concentrado!$B$2:$B859, "=Zacatecas")</f>
        <v>1067.001</v>
      </c>
      <c r="AW24" s="9">
        <f>SUMIFS(Concentrado!AX$2:AX859,Concentrado!$A$2:$A859,"="&amp;$A24,Concentrado!$B$2:$B859, "=Zacatecas")</f>
        <v>703.69</v>
      </c>
      <c r="AX24" s="9">
        <f>SUMIFS(Concentrado!AY$2:AY859,Concentrado!$A$2:$A859,"="&amp;$A24,Concentrado!$B$2:$B859, "=Zacatecas")</f>
        <v>881.52200000000005</v>
      </c>
      <c r="AY24" s="9">
        <f>SUMIFS(Concentrado!AZ$2:AZ859,Concentrado!$A$2:$A859,"="&amp;$A24,Concentrado!$B$2:$B859, "=Zacatecas")</f>
        <v>10.67</v>
      </c>
      <c r="AZ24" s="9">
        <f>SUMIFS(Concentrado!BA$2:BA859,Concentrado!$A$2:$A859,"="&amp;$A24,Concentrado!$B$2:$B859, "=Zacatecas")</f>
        <v>7.0369999999999999</v>
      </c>
      <c r="BA24" s="9">
        <f>SUMIFS(Concentrado!BB$2:BB859,Concentrado!$A$2:$A859,"="&amp;$A24,Concentrado!$B$2:$B859, "=Zacatecas")</f>
        <v>8.8149999999999995</v>
      </c>
      <c r="BB24" s="9">
        <f>SUMIFS(Concentrado!BC$2:BC859,Concentrado!$A$2:$A859,"="&amp;$A24,Concentrado!$B$2:$B859, "=Zacatecas")</f>
        <v>7.7</v>
      </c>
      <c r="BC24" s="9">
        <f>SUMIFS(Concentrado!BD$2:BD859,Concentrado!$A$2:$A859,"="&amp;$A24,Concentrado!$B$2:$B859, "=Zacatecas")</f>
        <v>3.2080000000000002</v>
      </c>
      <c r="BD24" s="9">
        <f>SUMIFS(Concentrado!BE$2:BE859,Concentrado!$A$2:$A859,"="&amp;$A24,Concentrado!$B$2:$B859, "=Zacatecas")</f>
        <v>9.1839999999999993</v>
      </c>
      <c r="BE24" s="9">
        <f>SUMIFS(Concentrado!BF$2:BF859,Concentrado!$A$2:$A859,"="&amp;$A24,Concentrado!$B$2:$B859, "=Zacatecas")</f>
        <v>11.3</v>
      </c>
      <c r="BF24" s="9">
        <f>SUMIFS(Concentrado!BG$2:BG859,Concentrado!$A$2:$A859,"="&amp;$A24,Concentrado!$B$2:$B859, "=Zacatecas")</f>
        <v>71.807000000000002</v>
      </c>
      <c r="BG24" s="9">
        <f>SUMIFS(Concentrado!BH$2:BH859,Concentrado!$A$2:$A859,"="&amp;$A24,Concentrado!$B$2:$B859, "=Zacatecas")</f>
        <v>5.8956916099773249</v>
      </c>
    </row>
    <row r="25" spans="1:59" x14ac:dyDescent="0.25">
      <c r="A25" s="4">
        <v>2021</v>
      </c>
      <c r="B25" s="9">
        <f>SUMIFS(Concentrado!C$2:C859,Concentrado!$A$2:$A859,"="&amp;$A25,Concentrado!$B$2:$B859, "=Zacatecas")</f>
        <v>10.379</v>
      </c>
      <c r="C25" s="9">
        <f>SUMIFS(Concentrado!D$2:D859,Concentrado!$A$2:$A859,"="&amp;$A25,Concentrado!$B$2:$B859, "=Zacatecas")</f>
        <v>2.0089999999999999</v>
      </c>
      <c r="D25" s="9">
        <f>SUMIFS(Concentrado!E$2:E859,Concentrado!$A$2:$A859,"="&amp;$A25,Concentrado!$B$2:$B859, "=Zacatecas")</f>
        <v>6.101</v>
      </c>
      <c r="E25" s="9">
        <f>SUMIFS(Concentrado!F$2:F859,Concentrado!$A$2:$A859,"="&amp;$A25,Concentrado!$B$2:$B859, "=Zacatecas")</f>
        <v>11.519</v>
      </c>
      <c r="F25" s="9">
        <f>SUMIFS(Concentrado!G$2:G859,Concentrado!$A$2:$A859,"="&amp;$A25,Concentrado!$B$2:$B859, "=Zacatecas")</f>
        <v>20.478999999999999</v>
      </c>
      <c r="G25" s="9">
        <f>SUMIFS(Concentrado!H$2:H859,Concentrado!$A$2:$A859,"="&amp;$A25,Concentrado!$B$2:$B859, "=Zacatecas")</f>
        <v>7.0430000000000001</v>
      </c>
      <c r="H25" s="9">
        <f>SUMIFS(Concentrado!I$2:I859,Concentrado!$A$2:$A859,"="&amp;$A25,Concentrado!$B$2:$B859, "=Zacatecas")</f>
        <v>6.0279999999999996</v>
      </c>
      <c r="I25" s="9">
        <f>SUMIFS(Concentrado!J$2:J859,Concentrado!$A$2:$A859,"="&amp;$A25,Concentrado!$B$2:$B859, "=Zacatecas")</f>
        <v>6.524</v>
      </c>
      <c r="J25" s="9">
        <f>SUMIFS(Concentrado!K$2:K859,Concentrado!$A$2:$A859,"="&amp;$A25,Concentrado!$B$2:$B859, "=Zacatecas")</f>
        <v>7.1660000000000004</v>
      </c>
      <c r="K25" s="9">
        <f>SUMIFS(Concentrado!L$2:L859,Concentrado!$A$2:$A859,"="&amp;$A25,Concentrado!$B$2:$B859, "=Zacatecas")</f>
        <v>5.7910000000000004</v>
      </c>
      <c r="L25" s="9">
        <f>SUMIFS(Concentrado!M$2:M859,Concentrado!$A$2:$A859,"="&amp;$A25,Concentrado!$B$2:$B859, "=Zacatecas")</f>
        <v>6.4640000000000004</v>
      </c>
      <c r="M25" s="9">
        <f>SUMIFS(Concentrado!N$2:N859,Concentrado!$A$2:$A859,"="&amp;$A25,Concentrado!$B$2:$B859, "=Zacatecas")</f>
        <v>64.527000000000001</v>
      </c>
      <c r="N25" s="9">
        <f>SUMIFS(Concentrado!O$2:O859,Concentrado!$A$2:$A859,"="&amp;$A25,Concentrado!$B$2:$B859, "=Zacatecas")</f>
        <v>247.613</v>
      </c>
      <c r="O25" s="9">
        <f>SUMIFS(Concentrado!P$2:P859,Concentrado!$A$2:$A859,"="&amp;$A25,Concentrado!$B$2:$B859, "=Zacatecas")</f>
        <v>41.366999999999997</v>
      </c>
      <c r="P25" s="9">
        <f>SUMIFS(Concentrado!Q$2:Q859,Concentrado!$A$2:$A859,"="&amp;$A25,Concentrado!$B$2:$B859, "=Zacatecas")</f>
        <v>142.20099999999999</v>
      </c>
      <c r="Q25" s="9">
        <f>SUMIFS(Concentrado!R$2:R859,Concentrado!$A$2:$A859,"="&amp;$A25,Concentrado!$B$2:$B859, "=Zacatecas")</f>
        <v>95.635000000000005</v>
      </c>
      <c r="R25" s="9">
        <f>SUMIFS(Concentrado!S$2:S859,Concentrado!$A$2:$A859,"="&amp;$A25,Concentrado!$B$2:$B859, "=Zacatecas")</f>
        <v>86.043999999999997</v>
      </c>
      <c r="S25" s="9">
        <f>SUMIFS(Concentrado!T$2:T859,Concentrado!$A$2:$A859,"="&amp;$A25,Concentrado!$B$2:$B859, "=Zacatecas")</f>
        <v>90.733000000000004</v>
      </c>
      <c r="T25" s="9">
        <f>SUMIFS(Concentrado!U$2:U859,Concentrado!$A$2:$A859,"="&amp;$A25,Concentrado!$B$2:$B859, "=Zacatecas")</f>
        <v>22.734999999999999</v>
      </c>
      <c r="U25" s="9">
        <f>SUMIFS(Concentrado!V$2:V859,Concentrado!$A$2:$A859,"="&amp;$A25,Concentrado!$B$2:$B859, "=Zacatecas")</f>
        <v>28.012</v>
      </c>
      <c r="V25" s="9">
        <f>SUMIFS(Concentrado!W$2:W859,Concentrado!$A$2:$A859,"="&amp;$A25,Concentrado!$B$2:$B859, "=Zacatecas")</f>
        <v>25.431999999999999</v>
      </c>
      <c r="W25" s="9">
        <f>SUMIFS(Concentrado!X$2:X859,Concentrado!$A$2:$A859,"="&amp;$A25,Concentrado!$B$2:$B859, "=Zacatecas")</f>
        <v>167.67</v>
      </c>
      <c r="X25" s="9">
        <f>SUMIFS(Concentrado!Y$2:Y859,Concentrado!$A$2:$A859,"="&amp;$A25,Concentrado!$B$2:$B859, "=Zacatecas")</f>
        <v>18.082999999999998</v>
      </c>
      <c r="Y25" s="9">
        <f>SUMIFS(Concentrado!Z$2:Z859,Concentrado!$A$2:$A859,"="&amp;$A25,Concentrado!$B$2:$B859, "=Zacatecas")</f>
        <v>91.215999999999994</v>
      </c>
      <c r="Z25" s="9">
        <f>SUMIFS(Concentrado!AA$2:AA859,Concentrado!$A$2:$A859,"="&amp;$A25,Concentrado!$B$2:$B859, "=Zacatecas")</f>
        <v>144.565</v>
      </c>
      <c r="AA25" s="9">
        <f>SUMIFS(Concentrado!AB$2:AB859,Concentrado!$A$2:$A859,"="&amp;$A25,Concentrado!$B$2:$B859, "=Zacatecas")</f>
        <v>114.411</v>
      </c>
      <c r="AB25" s="9">
        <f>SUMIFS(Concentrado!AC$2:AC859,Concentrado!$A$2:$A859,"="&amp;$A25,Concentrado!$B$2:$B859, "=Zacatecas")</f>
        <v>129.15299999999999</v>
      </c>
      <c r="AC25" s="9">
        <f>SUMIFS(Concentrado!AD$2:AD859,Concentrado!$A$2:$A859,"="&amp;$A25,Concentrado!$B$2:$B859, "=Zacatecas")</f>
        <v>601.61099999999999</v>
      </c>
      <c r="AD25" s="9">
        <f>SUMIFS(Concentrado!AE$2:AE859,Concentrado!$A$2:$A859,"="&amp;$A25,Concentrado!$B$2:$B859, "=Zacatecas")</f>
        <v>499.83699999999999</v>
      </c>
      <c r="AE25" s="9">
        <f>SUMIFS(Concentrado!AF$2:AF859,Concentrado!$A$2:$A859,"="&amp;$A25,Concentrado!$B$2:$B859, "=Zacatecas")</f>
        <v>549.59400000000005</v>
      </c>
      <c r="AF25" s="9">
        <f>SUMIFS(Concentrado!AG$2:AG859,Concentrado!$A$2:$A859,"="&amp;$A25,Concentrado!$B$2:$B859, "=Zacatecas")</f>
        <v>16.928000000000001</v>
      </c>
      <c r="AG25" s="9">
        <f>SUMIFS(Concentrado!AH$2:AH859,Concentrado!$A$2:$A859,"="&amp;$A25,Concentrado!$B$2:$B859, "=Zacatecas")</f>
        <v>14.572201790299101</v>
      </c>
      <c r="AH25" s="9">
        <f>SUMIFS(Concentrado!AI$2:AI859,Concentrado!$A$2:$A859,"="&amp;$A25,Concentrado!$B$2:$B859, "=Zacatecas")</f>
        <v>3.1032556599935202</v>
      </c>
      <c r="AI25" s="9">
        <f>SUMIFS(Concentrado!AJ$2:AJ859,Concentrado!$A$2:$A859,"="&amp;$A25,Concentrado!$B$2:$B859, "=Zacatecas")</f>
        <v>8.8198976891868099</v>
      </c>
      <c r="AJ25" s="9">
        <f>SUMIFS(Concentrado!AK$2:AK859,Concentrado!$A$2:$A859,"="&amp;$A25,Concentrado!$B$2:$B859, "=Zacatecas")</f>
        <v>13.592000000000001</v>
      </c>
      <c r="AK25" s="9">
        <f>SUMIFS(Concentrado!AL$2:AL859,Concentrado!$A$2:$A859,"="&amp;$A25,Concentrado!$B$2:$B859, "=Zacatecas")</f>
        <v>2.3639999999999999</v>
      </c>
      <c r="AL25" s="9">
        <f>SUMIFS(Concentrado!AM$2:AM859,Concentrado!$A$2:$A859,"="&amp;$A25,Concentrado!$B$2:$B859, "=Zacatecas")</f>
        <v>7.8529999999999998</v>
      </c>
      <c r="AM25" s="9">
        <f>SUMIFS(Concentrado!AN$2:AN859,Concentrado!$A$2:$A859,"="&amp;$A25,Concentrado!$B$2:$B859, "=Zacatecas")</f>
        <v>236.12200000000001</v>
      </c>
      <c r="AN25" s="9">
        <f>SUMIFS(Concentrado!AO$2:AO859,Concentrado!$A$2:$A859,"="&amp;$A25,Concentrado!$B$2:$B859, "=Zacatecas")</f>
        <v>168.661</v>
      </c>
      <c r="AO25" s="9">
        <f>SUMIFS(Concentrado!AP$2:AP859,Concentrado!$A$2:$A859,"="&amp;$A25,Concentrado!$B$2:$B859, "=Zacatecas")</f>
        <v>201.703</v>
      </c>
      <c r="AP25" s="9">
        <f>SUMIFS(Concentrado!AQ$2:AQ859,Concentrado!$A$2:$A859,"="&amp;$A25,Concentrado!$B$2:$B859, "=Zacatecas")</f>
        <v>1.1120000000000001</v>
      </c>
      <c r="AQ25" s="9">
        <f>SUMIFS(Concentrado!AR$2:AR859,Concentrado!$A$2:$A859,"="&amp;$A25,Concentrado!$B$2:$B859, "=Zacatecas")</f>
        <v>0.82699999999999996</v>
      </c>
      <c r="AR25" s="9">
        <f>SUMIFS(Concentrado!AS$2:AS859,Concentrado!$A$2:$A859,"="&amp;$A25,Concentrado!$B$2:$B859, "=Zacatecas")</f>
        <v>0.96699999999999997</v>
      </c>
      <c r="AS25" s="9">
        <f>SUMIFS(Concentrado!AT$2:AT859,Concentrado!$A$2:$A859,"="&amp;$A25,Concentrado!$B$2:$B859, "=Zacatecas")</f>
        <v>1.4830000000000001</v>
      </c>
      <c r="AT25" s="9">
        <f>SUMIFS(Concentrado!AU$2:AU859,Concentrado!$A$2:$A859,"="&amp;$A25,Concentrado!$B$2:$B859, "=Zacatecas")</f>
        <v>0.47299999999999998</v>
      </c>
      <c r="AU25" s="9">
        <f>SUMIFS(Concentrado!AV$2:AV859,Concentrado!$A$2:$A859,"="&amp;$A25,Concentrado!$B$2:$B859, "=Zacatecas")</f>
        <v>0.96699999999999997</v>
      </c>
      <c r="AV25" s="9">
        <f>SUMIFS(Concentrado!AW$2:AW859,Concentrado!$A$2:$A859,"="&amp;$A25,Concentrado!$B$2:$B859, "=Zacatecas")</f>
        <v>1096.3430000000001</v>
      </c>
      <c r="AW25" s="9">
        <f>SUMIFS(Concentrado!AX$2:AX859,Concentrado!$A$2:$A859,"="&amp;$A25,Concentrado!$B$2:$B859, "=Zacatecas")</f>
        <v>717.31100000000004</v>
      </c>
      <c r="AX25" s="9">
        <f>SUMIFS(Concentrado!AY$2:AY859,Concentrado!$A$2:$A859,"="&amp;$A25,Concentrado!$B$2:$B859, "=Zacatecas")</f>
        <v>902.68</v>
      </c>
      <c r="AY25" s="9">
        <f>SUMIFS(Concentrado!AZ$2:AZ859,Concentrado!$A$2:$A859,"="&amp;$A25,Concentrado!$B$2:$B859, "=Zacatecas")</f>
        <v>10.962999999999999</v>
      </c>
      <c r="AZ25" s="9">
        <f>SUMIFS(Concentrado!BA$2:BA859,Concentrado!$A$2:$A859,"="&amp;$A25,Concentrado!$B$2:$B859, "=Zacatecas")</f>
        <v>7.173</v>
      </c>
      <c r="BA25" s="9">
        <f>SUMIFS(Concentrado!BB$2:BB859,Concentrado!$A$2:$A859,"="&amp;$A25,Concentrado!$B$2:$B859, "=Zacatecas")</f>
        <v>9.0269999999999992</v>
      </c>
      <c r="BB25" s="9">
        <f>SUMIFS(Concentrado!BC$2:BC859,Concentrado!$A$2:$A859,"="&amp;$A25,Concentrado!$B$2:$B859, "=Zacatecas")</f>
        <v>5.798</v>
      </c>
      <c r="BC25" s="9">
        <f>SUMIFS(Concentrado!BD$2:BD859,Concentrado!$A$2:$A859,"="&amp;$A25,Concentrado!$B$2:$B859, "=Zacatecas")</f>
        <v>2.577</v>
      </c>
      <c r="BD25" s="9">
        <f>SUMIFS(Concentrado!BE$2:BE859,Concentrado!$A$2:$A859,"="&amp;$A25,Concentrado!$B$2:$B859, "=Zacatecas")</f>
        <v>9.6579999999999995</v>
      </c>
      <c r="BE25" s="9">
        <f>SUMIFS(Concentrado!BF$2:BF859,Concentrado!$A$2:$A859,"="&amp;$A25,Concentrado!$B$2:$B859, "=Zacatecas")</f>
        <v>12.173</v>
      </c>
      <c r="BF25" s="9">
        <f>SUMIFS(Concentrado!BG$2:BG859,Concentrado!$A$2:$A859,"="&amp;$A25,Concentrado!$B$2:$B859, "=Zacatecas")</f>
        <v>35.92</v>
      </c>
      <c r="BG25" s="9">
        <f>SUMIFS(Concentrado!BH$2:BH859,Concentrado!$A$2:$A859,"="&amp;$A25,Concentrado!$B$2:$B859, "=Zacatecas")</f>
        <v>5.7471264367816088</v>
      </c>
    </row>
    <row r="26" spans="1:59" x14ac:dyDescent="0.25">
      <c r="A26" s="4">
        <v>2022</v>
      </c>
      <c r="B26" s="9">
        <f>SUMIFS(Concentrado!C$2:C859,Concentrado!$A$2:$A859,"="&amp;$A26,Concentrado!$B$2:$B859, "=Zacatecas")</f>
        <v>10.061999999999999</v>
      </c>
      <c r="C26" s="9">
        <f>SUMIFS(Concentrado!D$2:D859,Concentrado!$A$2:$A859,"="&amp;$A26,Concentrado!$B$2:$B859, "=Zacatecas")</f>
        <v>3.7530000000000001</v>
      </c>
      <c r="D26" s="9">
        <f>SUMIFS(Concentrado!E$2:E859,Concentrado!$A$2:$A859,"="&amp;$A26,Concentrado!$B$2:$B859, "=Zacatecas")</f>
        <v>6.8360000000000003</v>
      </c>
      <c r="E26" s="9">
        <f>SUMIFS(Concentrado!F$2:F859,Concentrado!$A$2:$A859,"="&amp;$A26,Concentrado!$B$2:$B859, "=Zacatecas")</f>
        <v>7.3620000000000001</v>
      </c>
      <c r="F26" s="9">
        <f>SUMIFS(Concentrado!G$2:G859,Concentrado!$A$2:$A859,"="&amp;$A26,Concentrado!$B$2:$B859, "=Zacatecas")</f>
        <v>18.509</v>
      </c>
      <c r="G26" s="9">
        <f>SUMIFS(Concentrado!H$2:H859,Concentrado!$A$2:$A859,"="&amp;$A26,Concentrado!$B$2:$B859, "=Zacatecas")</f>
        <v>5.89</v>
      </c>
      <c r="H26" s="9">
        <f>SUMIFS(Concentrado!I$2:I859,Concentrado!$A$2:$A859,"="&amp;$A26,Concentrado!$B$2:$B859, "=Zacatecas")</f>
        <v>3.2839999999999998</v>
      </c>
      <c r="I26" s="9">
        <f>SUMIFS(Concentrado!J$2:J859,Concentrado!$A$2:$A859,"="&amp;$A26,Concentrado!$B$2:$B859, "=Zacatecas")</f>
        <v>4.5579999999999998</v>
      </c>
      <c r="J26" s="9">
        <f>SUMIFS(Concentrado!K$2:K859,Concentrado!$A$2:$A859,"="&amp;$A26,Concentrado!$B$2:$B859, "=Zacatecas")</f>
        <v>7.6079999999999997</v>
      </c>
      <c r="K26" s="9">
        <f>SUMIFS(Concentrado!L$2:L859,Concentrado!$A$2:$A859,"="&amp;$A26,Concentrado!$B$2:$B859, "=Zacatecas")</f>
        <v>3.7530000000000001</v>
      </c>
      <c r="L26" s="9">
        <f>SUMIFS(Concentrado!M$2:M859,Concentrado!$A$2:$A859,"="&amp;$A26,Concentrado!$B$2:$B859, "=Zacatecas")</f>
        <v>5.6369999999999996</v>
      </c>
      <c r="M26" s="9">
        <f>SUMIFS(Concentrado!N$2:N859,Concentrado!$A$2:$A859,"="&amp;$A26,Concentrado!$B$2:$B859, "=Zacatecas")</f>
        <v>50.53</v>
      </c>
      <c r="N26" s="9">
        <f>SUMIFS(Concentrado!O$2:O859,Concentrado!$A$2:$A859,"="&amp;$A26,Concentrado!$B$2:$B859, "=Zacatecas")</f>
        <v>213.50800000000001</v>
      </c>
      <c r="O26" s="9">
        <f>SUMIFS(Concentrado!P$2:P859,Concentrado!$A$2:$A859,"="&amp;$A26,Concentrado!$B$2:$B859, "=Zacatecas")</f>
        <v>42.81</v>
      </c>
      <c r="P26" s="9">
        <f>SUMIFS(Concentrado!Q$2:Q859,Concentrado!$A$2:$A859,"="&amp;$A26,Concentrado!$B$2:$B859, "=Zacatecas")</f>
        <v>126.232</v>
      </c>
      <c r="Q26" s="9">
        <f>SUMIFS(Concentrado!R$2:R859,Concentrado!$A$2:$A859,"="&amp;$A26,Concentrado!$B$2:$B859, "=Zacatecas")</f>
        <v>75.954999999999998</v>
      </c>
      <c r="R26" s="9">
        <f>SUMIFS(Concentrado!S$2:S859,Concentrado!$A$2:$A859,"="&amp;$A26,Concentrado!$B$2:$B859, "=Zacatecas")</f>
        <v>78.581999999999994</v>
      </c>
      <c r="S26" s="9">
        <f>SUMIFS(Concentrado!T$2:T859,Concentrado!$A$2:$A859,"="&amp;$A26,Concentrado!$B$2:$B859, "=Zacatecas")</f>
        <v>77.298000000000002</v>
      </c>
      <c r="T26" s="9">
        <f>SUMIFS(Concentrado!U$2:U859,Concentrado!$A$2:$A859,"="&amp;$A26,Concentrado!$B$2:$B859, "=Zacatecas")</f>
        <v>25.277000000000001</v>
      </c>
      <c r="U26" s="9">
        <f>SUMIFS(Concentrado!V$2:V859,Concentrado!$A$2:$A859,"="&amp;$A26,Concentrado!$B$2:$B859, "=Zacatecas")</f>
        <v>25.451000000000001</v>
      </c>
      <c r="V26" s="9">
        <f>SUMIFS(Concentrado!W$2:W859,Concentrado!$A$2:$A859,"="&amp;$A26,Concentrado!$B$2:$B859, "=Zacatecas")</f>
        <v>25.366</v>
      </c>
      <c r="W26" s="9">
        <f>SUMIFS(Concentrado!X$2:X859,Concentrado!$A$2:$A859,"="&amp;$A26,Concentrado!$B$2:$B859, "=Zacatecas")</f>
        <v>133.50399999999999</v>
      </c>
      <c r="X26" s="9">
        <f>SUMIFS(Concentrado!Y$2:Y859,Concentrado!$A$2:$A859,"="&amp;$A26,Concentrado!$B$2:$B859, "=Zacatecas")</f>
        <v>17.358000000000001</v>
      </c>
      <c r="Y26" s="9">
        <f>SUMIFS(Concentrado!Z$2:Z859,Concentrado!$A$2:$A859,"="&amp;$A26,Concentrado!$B$2:$B859, "=Zacatecas")</f>
        <v>74.12</v>
      </c>
      <c r="Z26" s="9">
        <f>SUMIFS(Concentrado!AA$2:AA859,Concentrado!$A$2:$A859,"="&amp;$A26,Concentrado!$B$2:$B859, "=Zacatecas")</f>
        <v>130.43600000000001</v>
      </c>
      <c r="AA26" s="9">
        <f>SUMIFS(Concentrado!AB$2:AB859,Concentrado!$A$2:$A859,"="&amp;$A26,Concentrado!$B$2:$B859, "=Zacatecas")</f>
        <v>106.027</v>
      </c>
      <c r="AB26" s="9">
        <f>SUMIFS(Concentrado!AC$2:AC859,Concentrado!$A$2:$A859,"="&amp;$A26,Concentrado!$B$2:$B859, "=Zacatecas")</f>
        <v>117.956</v>
      </c>
      <c r="AC26" s="9">
        <f>SUMIFS(Concentrado!AD$2:AD859,Concentrado!$A$2:$A859,"="&amp;$A26,Concentrado!$B$2:$B859, "=Zacatecas")</f>
        <v>543.09500000000003</v>
      </c>
      <c r="AD26" s="9">
        <f>SUMIFS(Concentrado!AE$2:AE859,Concentrado!$A$2:$A859,"="&amp;$A26,Concentrado!$B$2:$B859, "=Zacatecas")</f>
        <v>483.45699999999999</v>
      </c>
      <c r="AE26" s="9">
        <f>SUMIFS(Concentrado!AF$2:AF859,Concentrado!$A$2:$A859,"="&amp;$A26,Concentrado!$B$2:$B859, "=Zacatecas")</f>
        <v>512.72299999999996</v>
      </c>
      <c r="AF26" s="9">
        <f>SUMIFS(Concentrado!AG$2:AG859,Concentrado!$A$2:$A859,"="&amp;$A26,Concentrado!$B$2:$B859, "=Zacatecas")</f>
        <v>13.252000000000001</v>
      </c>
      <c r="AG26" s="9">
        <f>SUMIFS(Concentrado!AH$2:AH859,Concentrado!$A$2:$A859,"="&amp;$A26,Concentrado!$B$2:$B859, "=Zacatecas")</f>
        <v>13.1387416543059</v>
      </c>
      <c r="AH26" s="9">
        <f>SUMIFS(Concentrado!AI$2:AI859,Concentrado!$A$2:$A859,"="&amp;$A26,Concentrado!$B$2:$B859, "=Zacatecas")</f>
        <v>4.8180166290402502</v>
      </c>
      <c r="AI26" s="9">
        <f>SUMIFS(Concentrado!AJ$2:AJ859,Concentrado!$A$2:$A859,"="&amp;$A26,Concentrado!$B$2:$B859, "=Zacatecas")</f>
        <v>8.9686562710741899</v>
      </c>
      <c r="AJ26" s="9">
        <f>SUMIFS(Concentrado!AK$2:AK859,Concentrado!$A$2:$A859,"="&amp;$A26,Concentrado!$B$2:$B859, "=Zacatecas")</f>
        <v>12.148</v>
      </c>
      <c r="AK26" s="9">
        <f>SUMIFS(Concentrado!AL$2:AL859,Concentrado!$A$2:$A859,"="&amp;$A26,Concentrado!$B$2:$B859, "=Zacatecas")</f>
        <v>3.1669999999999998</v>
      </c>
      <c r="AL26" s="9">
        <f>SUMIFS(Concentrado!AM$2:AM859,Concentrado!$A$2:$A859,"="&amp;$A26,Concentrado!$B$2:$B859, "=Zacatecas")</f>
        <v>7.556</v>
      </c>
      <c r="AM26" s="9">
        <f>SUMIFS(Concentrado!AN$2:AN859,Concentrado!$A$2:$A859,"="&amp;$A26,Concentrado!$B$2:$B859, "=Zacatecas")</f>
        <v>109.57599999999999</v>
      </c>
      <c r="AN26" s="9">
        <f>SUMIFS(Concentrado!AO$2:AO859,Concentrado!$A$2:$A859,"="&amp;$A26,Concentrado!$B$2:$B859, "=Zacatecas")</f>
        <v>79.521000000000001</v>
      </c>
      <c r="AO26" s="9">
        <f>SUMIFS(Concentrado!AP$2:AP859,Concentrado!$A$2:$A859,"="&amp;$A26,Concentrado!$B$2:$B859, "=Zacatecas")</f>
        <v>94.209000000000003</v>
      </c>
      <c r="AP26" s="9">
        <f>SUMIFS(Concentrado!AQ$2:AQ859,Concentrado!$A$2:$A859,"="&amp;$A26,Concentrado!$B$2:$B859, "=Zacatecas")</f>
        <v>0.61399999999999999</v>
      </c>
      <c r="AQ26" s="9">
        <f>SUMIFS(Concentrado!AR$2:AR859,Concentrado!$A$2:$A859,"="&amp;$A26,Concentrado!$B$2:$B859, "=Zacatecas")</f>
        <v>0.35199999999999998</v>
      </c>
      <c r="AR26" s="9">
        <f>SUMIFS(Concentrado!AS$2:AS859,Concentrado!$A$2:$A859,"="&amp;$A26,Concentrado!$B$2:$B859, "=Zacatecas")</f>
        <v>0.48</v>
      </c>
      <c r="AS26" s="9">
        <f>SUMIFS(Concentrado!AT$2:AT859,Concentrado!$A$2:$A859,"="&amp;$A26,Concentrado!$B$2:$B859, "=Zacatecas")</f>
        <v>1.2270000000000001</v>
      </c>
      <c r="AT26" s="9">
        <f>SUMIFS(Concentrado!AU$2:AU859,Concentrado!$A$2:$A859,"="&amp;$A26,Concentrado!$B$2:$B859, "=Zacatecas")</f>
        <v>0.11700000000000001</v>
      </c>
      <c r="AU26" s="9">
        <f>SUMIFS(Concentrado!AV$2:AV859,Concentrado!$A$2:$A859,"="&amp;$A26,Concentrado!$B$2:$B859, "=Zacatecas")</f>
        <v>0.66</v>
      </c>
      <c r="AV26" s="9">
        <f>SUMIFS(Concentrado!AW$2:AW859,Concentrado!$A$2:$A859,"="&amp;$A26,Concentrado!$B$2:$B859, "=Zacatecas")</f>
        <v>876.85500000000002</v>
      </c>
      <c r="AW26" s="9">
        <f>SUMIFS(Concentrado!AX$2:AX859,Concentrado!$A$2:$A859,"="&amp;$A26,Concentrado!$B$2:$B859, "=Zacatecas")</f>
        <v>613.17700000000002</v>
      </c>
      <c r="AX26" s="9">
        <f>SUMIFS(Concentrado!AY$2:AY859,Concentrado!$A$2:$A859,"="&amp;$A26,Concentrado!$B$2:$B859, "=Zacatecas")</f>
        <v>742.15899999999999</v>
      </c>
      <c r="AY26" s="9">
        <f>SUMIFS(Concentrado!AZ$2:AZ859,Concentrado!$A$2:$A859,"="&amp;$A26,Concentrado!$B$2:$B859, "=Zacatecas")</f>
        <v>8.7690000000000001</v>
      </c>
      <c r="AZ26" s="9">
        <f>SUMIFS(Concentrado!BA$2:BA859,Concentrado!$A$2:$A859,"="&amp;$A26,Concentrado!$B$2:$B859, "=Zacatecas")</f>
        <v>6.1319999999999997</v>
      </c>
      <c r="BA26" s="9">
        <f>SUMIFS(Concentrado!BB$2:BB859,Concentrado!$A$2:$A859,"="&amp;$A26,Concentrado!$B$2:$B859, "=Zacatecas")</f>
        <v>7.4219999999999997</v>
      </c>
      <c r="BB26" s="9">
        <f>SUMIFS(Concentrado!BC$2:BC859,Concentrado!$A$2:$A859,"="&amp;$A26,Concentrado!$B$2:$B859, "=Zacatecas")</f>
        <v>15.477</v>
      </c>
      <c r="BC26" s="9">
        <f>SUMIFS(Concentrado!BD$2:BD859,Concentrado!$A$2:$A859,"="&amp;$A26,Concentrado!$B$2:$B859, "=Zacatecas")</f>
        <v>9.0289999999999999</v>
      </c>
      <c r="BD26" s="9">
        <f>SUMIFS(Concentrado!BE$2:BE859,Concentrado!$A$2:$A859,"="&amp;$A26,Concentrado!$B$2:$B859, "=Zacatecas")</f>
        <v>11.565</v>
      </c>
      <c r="BE26" s="9">
        <f>SUMIFS(Concentrado!BF$2:BF859,Concentrado!$A$2:$A859,"="&amp;$A26,Concentrado!$B$2:$B859, "=Zacatecas")</f>
        <v>14.132</v>
      </c>
      <c r="BF26" s="9">
        <f>SUMIFS(Concentrado!BG$2:BG859,Concentrado!$A$2:$A859,"="&amp;$A26,Concentrado!$B$2:$B859, "=Zacatecas")</f>
        <v>22.18</v>
      </c>
      <c r="BG26" s="9">
        <f>SUMIFS(Concentrado!BH$2:BH859,Concentrado!$A$2:$A859,"="&amp;$A26,Concentrado!$B$2:$B859, "=Zacatecas")</f>
        <v>3.9290240811153354</v>
      </c>
    </row>
    <row r="27" spans="1:59" x14ac:dyDescent="0.25">
      <c r="A27" s="4">
        <v>2023</v>
      </c>
      <c r="B27" s="9">
        <f>SUMIFS(Concentrado!C$2:C859,Concentrado!$A$2:$A859,"="&amp;$A27,Concentrado!$B$2:$B859, "=Zacatecas")</f>
        <v>13.247999999999999</v>
      </c>
      <c r="C27" s="9">
        <f>SUMIFS(Concentrado!D$2:D859,Concentrado!$A$2:$A859,"="&amp;$A27,Concentrado!$B$2:$B859, "=Zacatecas")</f>
        <v>2.79</v>
      </c>
      <c r="D27" s="9">
        <f>SUMIFS(Concentrado!E$2:E859,Concentrado!$A$2:$A859,"="&amp;$A27,Concentrado!$B$2:$B859, "=Zacatecas")</f>
        <v>7.9020000000000001</v>
      </c>
      <c r="E27" s="9">
        <f>SUMIFS(Concentrado!F$2:F859,Concentrado!$A$2:$A859,"="&amp;$A27,Concentrado!$B$2:$B859, "=Zacatecas")</f>
        <v>7.2430000000000003</v>
      </c>
      <c r="F27" s="9">
        <f>SUMIFS(Concentrado!G$2:G859,Concentrado!$A$2:$A859,"="&amp;$A27,Concentrado!$B$2:$B859, "=Zacatecas")</f>
        <v>19.866</v>
      </c>
      <c r="G27" s="9">
        <f>SUMIFS(Concentrado!H$2:H859,Concentrado!$A$2:$A859,"="&amp;$A27,Concentrado!$B$2:$B859, "=Zacatecas")</f>
        <v>4.8620000000000001</v>
      </c>
      <c r="H27" s="9">
        <f>SUMIFS(Concentrado!I$2:I859,Concentrado!$A$2:$A859,"="&amp;$A27,Concentrado!$B$2:$B859, "=Zacatecas")</f>
        <v>4.766</v>
      </c>
      <c r="I27" s="9">
        <f>SUMIFS(Concentrado!J$2:J859,Concentrado!$A$2:$A859,"="&amp;$A27,Concentrado!$B$2:$B859, "=Zacatecas")</f>
        <v>4.8129999999999997</v>
      </c>
      <c r="J27" s="9">
        <f>SUMIFS(Concentrado!K$2:K859,Concentrado!$A$2:$A859,"="&amp;$A27,Concentrado!$B$2:$B859, "=Zacatecas")</f>
        <v>7.657</v>
      </c>
      <c r="K27" s="9">
        <f>SUMIFS(Concentrado!L$2:L859,Concentrado!$A$2:$A859,"="&amp;$A27,Concentrado!$B$2:$B859, "=Zacatecas")</f>
        <v>4.6500000000000004</v>
      </c>
      <c r="L27" s="9">
        <f>SUMIFS(Concentrado!M$2:M859,Concentrado!$A$2:$A859,"="&amp;$A27,Concentrado!$B$2:$B859, "=Zacatecas")</f>
        <v>6.12</v>
      </c>
      <c r="M27" s="9">
        <f>SUMIFS(Concentrado!N$2:N859,Concentrado!$A$2:$A859,"="&amp;$A27,Concentrado!$B$2:$B859, "=Zacatecas")</f>
        <v>55.031999999999996</v>
      </c>
      <c r="N27" s="9">
        <f>SUMIFS(Concentrado!O$2:O859,Concentrado!$A$2:$A859,"="&amp;$A27,Concentrado!$B$2:$B859, "=Zacatecas")</f>
        <v>163.47499999999999</v>
      </c>
      <c r="O27" s="9">
        <f>SUMIFS(Concentrado!P$2:P859,Concentrado!$A$2:$A859,"="&amp;$A27,Concentrado!$B$2:$B859, "=Zacatecas")</f>
        <v>33.710999999999999</v>
      </c>
      <c r="P27" s="9">
        <f>SUMIFS(Concentrado!Q$2:Q859,Concentrado!$A$2:$A859,"="&amp;$A27,Concentrado!$B$2:$B859, "=Zacatecas")</f>
        <v>97.206999999999994</v>
      </c>
      <c r="Q27" s="9">
        <f>SUMIFS(Concentrado!R$2:R859,Concentrado!$A$2:$A859,"="&amp;$A27,Concentrado!$B$2:$B859, "=Zacatecas")</f>
        <v>67.212999999999994</v>
      </c>
      <c r="R27" s="9">
        <f>SUMIFS(Concentrado!S$2:S859,Concentrado!$A$2:$A859,"="&amp;$A27,Concentrado!$B$2:$B859, "=Zacatecas")</f>
        <v>73.117999999999995</v>
      </c>
      <c r="S27" s="9">
        <f>SUMIFS(Concentrado!T$2:T859,Concentrado!$A$2:$A859,"="&amp;$A27,Concentrado!$B$2:$B859, "=Zacatecas")</f>
        <v>70.230999999999995</v>
      </c>
      <c r="T27" s="9">
        <f>SUMIFS(Concentrado!U$2:U859,Concentrado!$A$2:$A859,"="&amp;$A27,Concentrado!$B$2:$B859, "=Zacatecas")</f>
        <v>14.707000000000001</v>
      </c>
      <c r="U27" s="9">
        <f>SUMIFS(Concentrado!V$2:V859,Concentrado!$A$2:$A859,"="&amp;$A27,Concentrado!$B$2:$B859, "=Zacatecas")</f>
        <v>21.155999999999999</v>
      </c>
      <c r="V27" s="9">
        <f>SUMIFS(Concentrado!W$2:W859,Concentrado!$A$2:$A859,"="&amp;$A27,Concentrado!$B$2:$B859, "=Zacatecas")</f>
        <v>18.003</v>
      </c>
      <c r="W27" s="9">
        <f>SUMIFS(Concentrado!X$2:X859,Concentrado!$A$2:$A859,"="&amp;$A27,Concentrado!$B$2:$B859, "=Zacatecas")</f>
        <v>91.4</v>
      </c>
      <c r="X27" s="9">
        <f>SUMIFS(Concentrado!Y$2:Y859,Concentrado!$A$2:$A859,"="&amp;$A27,Concentrado!$B$2:$B859, "=Zacatecas")</f>
        <v>12.089</v>
      </c>
      <c r="Y27" s="9">
        <f>SUMIFS(Concentrado!Z$2:Z859,Concentrado!$A$2:$A859,"="&amp;$A27,Concentrado!$B$2:$B859, "=Zacatecas")</f>
        <v>50.920999999999999</v>
      </c>
      <c r="Z27" s="9">
        <f>SUMIFS(Concentrado!AA$2:AA859,Concentrado!$A$2:$A859,"="&amp;$A27,Concentrado!$B$2:$B859, "=Zacatecas")</f>
        <v>112.792</v>
      </c>
      <c r="AA27" s="9">
        <f>SUMIFS(Concentrado!AB$2:AB859,Concentrado!$A$2:$A859,"="&amp;$A27,Concentrado!$B$2:$B859, "=Zacatecas")</f>
        <v>81.951999999999998</v>
      </c>
      <c r="AB27" s="9">
        <f>SUMIFS(Concentrado!AC$2:AC859,Concentrado!$A$2:$A859,"="&amp;$A27,Concentrado!$B$2:$B859, "=Zacatecas")</f>
        <v>97.028000000000006</v>
      </c>
      <c r="AC27" s="9">
        <f>SUMIFS(Concentrado!AD$2:AD859,Concentrado!$A$2:$A859,"="&amp;$A27,Concentrado!$B$2:$B859, "=Zacatecas")</f>
        <v>505.49700000000001</v>
      </c>
      <c r="AD27" s="9">
        <f>SUMIFS(Concentrado!AE$2:AE859,Concentrado!$A$2:$A859,"="&amp;$A27,Concentrado!$B$2:$B859, "=Zacatecas")</f>
        <v>439.63600000000002</v>
      </c>
      <c r="AE27" s="9">
        <f>SUMIFS(Concentrado!AF$2:AF859,Concentrado!$A$2:$A859,"="&amp;$A27,Concentrado!$B$2:$B859, "=Zacatecas")</f>
        <v>471.95100000000002</v>
      </c>
      <c r="AF27" s="9">
        <f>SUMIFS(Concentrado!AG$2:AG859,Concentrado!$A$2:$A859,"="&amp;$A27,Concentrado!$B$2:$B859, "=Zacatecas")</f>
        <v>14.585000000000001</v>
      </c>
      <c r="AG27" s="9">
        <f>SUMIFS(Concentrado!AH$2:AH859,Concentrado!$A$2:$A859,"="&amp;$A27,Concentrado!$B$2:$B859, "=Zacatecas")</f>
        <v>12.3975053464242</v>
      </c>
      <c r="AH27" s="9">
        <f>SUMIFS(Concentrado!AI$2:AI859,Concentrado!$A$2:$A859,"="&amp;$A27,Concentrado!$B$2:$B859, "=Zacatecas")</f>
        <v>5.1536474080589301</v>
      </c>
      <c r="AI27" s="9">
        <f>SUMIFS(Concentrado!AJ$2:AJ859,Concentrado!$A$2:$A859,"="&amp;$A27,Concentrado!$B$2:$B859, "=Zacatecas")</f>
        <v>8.7713716189372199</v>
      </c>
      <c r="AJ27" s="9">
        <f>SUMIFS(Concentrado!AK$2:AK859,Concentrado!$A$2:$A859,"="&amp;$A27,Concentrado!$B$2:$B859, "=Zacatecas")</f>
        <v>10.696</v>
      </c>
      <c r="AK27" s="9">
        <f>SUMIFS(Concentrado!AL$2:AL859,Concentrado!$A$2:$A859,"="&amp;$A27,Concentrado!$B$2:$B859, "=Zacatecas")</f>
        <v>2.5569999999999999</v>
      </c>
      <c r="AL27" s="9">
        <f>SUMIFS(Concentrado!AM$2:AM859,Concentrado!$A$2:$A859,"="&amp;$A27,Concentrado!$B$2:$B859, "=Zacatecas")</f>
        <v>6.5359999999999996</v>
      </c>
      <c r="AM27" s="9">
        <f>SUMIFS(Concentrado!AN$2:AN859,Concentrado!$A$2:$A859,"="&amp;$A27,Concentrado!$B$2:$B859, "=Zacatecas")</f>
        <v>61.622</v>
      </c>
      <c r="AN27" s="9">
        <f>SUMIFS(Concentrado!AO$2:AO859,Concentrado!$A$2:$A859,"="&amp;$A27,Concentrado!$B$2:$B859, "=Zacatecas")</f>
        <v>52.426000000000002</v>
      </c>
      <c r="AO27" s="9">
        <f>SUMIFS(Concentrado!AP$2:AP859,Concentrado!$A$2:$A859,"="&amp;$A27,Concentrado!$B$2:$B859, "=Zacatecas")</f>
        <v>56.921999999999997</v>
      </c>
      <c r="AP27" s="9">
        <f>SUMIFS(Concentrado!AQ$2:AQ859,Concentrado!$A$2:$A859,"="&amp;$A27,Concentrado!$B$2:$B859, "=Zacatecas")</f>
        <v>1.823</v>
      </c>
      <c r="AQ27" s="9">
        <f>SUMIFS(Concentrado!AR$2:AR859,Concentrado!$A$2:$A859,"="&amp;$A27,Concentrado!$B$2:$B859, "=Zacatecas")</f>
        <v>0.81399999999999995</v>
      </c>
      <c r="AR27" s="9">
        <f>SUMIFS(Concentrado!AS$2:AS859,Concentrado!$A$2:$A859,"="&amp;$A27,Concentrado!$B$2:$B859, "=Zacatecas")</f>
        <v>1.3069999999999999</v>
      </c>
      <c r="AS27" s="9">
        <f>SUMIFS(Concentrado!AT$2:AT859,Concentrado!$A$2:$A859,"="&amp;$A27,Concentrado!$B$2:$B859, "=Zacatecas")</f>
        <v>1.4590000000000001</v>
      </c>
      <c r="AT27" s="9">
        <f>SUMIFS(Concentrado!AU$2:AU859,Concentrado!$A$2:$A859,"="&amp;$A27,Concentrado!$B$2:$B859, "=Zacatecas")</f>
        <v>0.58099999999999996</v>
      </c>
      <c r="AU27" s="9">
        <f>SUMIFS(Concentrado!AV$2:AV859,Concentrado!$A$2:$A859,"="&amp;$A27,Concentrado!$B$2:$B859, "=Zacatecas")</f>
        <v>1.01</v>
      </c>
      <c r="AV27" s="9">
        <f>SUMIFS(Concentrado!AW$2:AW859,Concentrado!$A$2:$A859,"="&amp;$A27,Concentrado!$B$2:$B859, "=Zacatecas")</f>
        <v>738.61599999999999</v>
      </c>
      <c r="AW27" s="9">
        <f>SUMIFS(Concentrado!AX$2:AX859,Concentrado!$A$2:$A859,"="&amp;$A27,Concentrado!$B$2:$B859, "=Zacatecas")</f>
        <v>530.07399999999996</v>
      </c>
      <c r="AX27" s="9">
        <f>SUMIFS(Concentrado!AY$2:AY859,Concentrado!$A$2:$A859,"="&amp;$A27,Concentrado!$B$2:$B859, "=Zacatecas")</f>
        <v>632.20000000000005</v>
      </c>
      <c r="AY27" s="9">
        <f>SUMIFS(Concentrado!AZ$2:AZ859,Concentrado!$A$2:$A859,"="&amp;$A27,Concentrado!$B$2:$B859, "=Zacatecas")</f>
        <v>7.3860000000000001</v>
      </c>
      <c r="AZ27" s="9">
        <f>SUMIFS(Concentrado!BA$2:BA859,Concentrado!$A$2:$A859,"="&amp;$A27,Concentrado!$B$2:$B859, "=Zacatecas")</f>
        <v>5.3010000000000002</v>
      </c>
      <c r="BA27" s="9">
        <f>SUMIFS(Concentrado!BB$2:BB859,Concentrado!$A$2:$A859,"="&amp;$A27,Concentrado!$B$2:$B859, "=Zacatecas")</f>
        <v>6.3220000000000001</v>
      </c>
      <c r="BB27" s="9">
        <f>SUMIFS(Concentrado!BC$2:BC859,Concentrado!$A$2:$A859,"="&amp;$A27,Concentrado!$B$2:$B859, "=Zacatecas")</f>
        <v>14.835000000000001</v>
      </c>
      <c r="BC27" s="9">
        <f>SUMIFS(Concentrado!BD$2:BD859,Concentrado!$A$2:$A859,"="&amp;$A27,Concentrado!$B$2:$B859, "=Zacatecas")</f>
        <v>5.16</v>
      </c>
      <c r="BD27" s="9">
        <f>SUMIFS(Concentrado!BE$2:BE859,Concentrado!$A$2:$A859,"="&amp;$A27,Concentrado!$B$2:$B859, "=Zacatecas")</f>
        <v>13.551</v>
      </c>
      <c r="BE27" s="9">
        <f>SUMIFS(Concentrado!BF$2:BF859,Concentrado!$A$2:$A859,"="&amp;$A27,Concentrado!$B$2:$B859, "=Zacatecas")</f>
        <v>15.465</v>
      </c>
      <c r="BF27" s="9">
        <f>SUMIFS(Concentrado!BG$2:BG859,Concentrado!$A$2:$A859,"="&amp;$A27,Concentrado!$B$2:$B859, "=Zacatecas")</f>
        <v>19.131</v>
      </c>
      <c r="BG27" s="9">
        <f>SUMIFS(Concentrado!BH$2:BH859,Concentrado!$A$2:$A859,"="&amp;$A27,Concentrado!$B$2:$B859, "=Zacatecas")</f>
        <v>7.9714303934698032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Concentrado</vt:lpstr>
      <vt:lpstr>NACIONAL</vt:lpstr>
      <vt:lpstr>AGS</vt:lpstr>
      <vt:lpstr>BC</vt:lpstr>
      <vt:lpstr>BCS</vt:lpstr>
      <vt:lpstr>CAMP</vt:lpstr>
      <vt:lpstr>CHIS</vt:lpstr>
      <vt:lpstr>CHI</vt:lpstr>
      <vt:lpstr>CDMX</vt:lpstr>
      <vt:lpstr>COAH</vt:lpstr>
      <vt:lpstr>COL</vt:lpstr>
      <vt:lpstr>DGO</vt:lpstr>
      <vt:lpstr>GTO</vt:lpstr>
      <vt:lpstr>GRO</vt:lpstr>
      <vt:lpstr>HGO</vt:lpstr>
      <vt:lpstr>JAL</vt:lpstr>
      <vt:lpstr>MEX</vt:lpstr>
      <vt:lpstr>MICH</vt:lpstr>
      <vt:lpstr>MOR</vt:lpstr>
      <vt:lpstr>NAY</vt:lpstr>
      <vt:lpstr>NL</vt:lpstr>
      <vt:lpstr>OAX</vt:lpstr>
      <vt:lpstr>PUE</vt:lpstr>
      <vt:lpstr>QRO</vt:lpstr>
      <vt:lpstr>QROO</vt:lpstr>
      <vt:lpstr>SLP</vt:lpstr>
      <vt:lpstr>SIN</vt:lpstr>
      <vt:lpstr>SON</vt:lpstr>
      <vt:lpstr>TAB</vt:lpstr>
      <vt:lpstr>TAMPS</vt:lpstr>
      <vt:lpstr>TLAX</vt:lpstr>
      <vt:lpstr>VER</vt:lpstr>
      <vt:lpstr>YUC</vt:lpstr>
      <vt:lpstr>ZAC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AdminSALUD</cp:lastModifiedBy>
  <dcterms:created xsi:type="dcterms:W3CDTF">2019-03-12T16:50:24Z</dcterms:created>
  <dcterms:modified xsi:type="dcterms:W3CDTF">2025-02-13T22:41:40Z</dcterms:modified>
</cp:coreProperties>
</file>